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Imágenes/Reportes Mexico/"/>
    </mc:Choice>
  </mc:AlternateContent>
  <xr:revisionPtr revIDLastSave="79" documentId="8_{FF8BD77A-32B1-46A3-B01E-3AEBBC346D4D}" xr6:coauthVersionLast="47" xr6:coauthVersionMax="47" xr10:uidLastSave="{550971E6-CEB3-4BA0-A6DA-722B0F1F6853}"/>
  <bookViews>
    <workbookView xWindow="20370" yWindow="-120" windowWidth="29040" windowHeight="15720" tabRatio="697" firstSheet="1" activeTab="5" xr2:uid="{E0719DAD-840C-3845-8137-E9C9A397833B}"/>
  </bookViews>
  <sheets>
    <sheet name="Venta (2)" sheetId="13" state="hidden" r:id="rId1"/>
    <sheet name="Catalogo Clientes" sheetId="4" r:id="rId2"/>
    <sheet name="TblProductos (2)" sheetId="21" r:id="rId3"/>
    <sheet name="TblProductos" sheetId="18" r:id="rId4"/>
    <sheet name="Venta" sheetId="1" r:id="rId5"/>
    <sheet name="Catalogo de Productos" sheetId="2" r:id="rId6"/>
    <sheet name="Productos_Sell_In" sheetId="12" r:id="rId7"/>
    <sheet name="Catalogo de Estados" sheetId="6" r:id="rId8"/>
    <sheet name="Hoja1" sheetId="19" state="hidden" r:id="rId9"/>
    <sheet name="Hoja2" sheetId="20" state="hidden" r:id="rId10"/>
    <sheet name="Venta Objetivo" sheetId="3" r:id="rId11"/>
    <sheet name="Inventario" sheetId="5" r:id="rId12"/>
  </sheets>
  <externalReferences>
    <externalReference r:id="rId13"/>
  </externalReferences>
  <definedNames>
    <definedName name="_xlnm._FilterDatabase" localSheetId="11" hidden="1">Inventario!$A$1:$L$295</definedName>
    <definedName name="_xlnm._FilterDatabase" localSheetId="4" hidden="1">Venta!$B$1:$I$1</definedName>
    <definedName name="_xlnm._FilterDatabase" localSheetId="0" hidden="1">'Venta (2)'!$B$1:$I$1</definedName>
    <definedName name="_xlnm._FilterDatabase" localSheetId="10" hidden="1">'Venta Objetivo'!$A$1:$F$389</definedName>
    <definedName name="Vtas" localSheetId="2">Ventas_Wellpro[#All]</definedName>
    <definedName name="Vtas" localSheetId="0">Ventas_Wellpro4[#All]</definedName>
    <definedName name="Vtas">Ventas_Wellpro[#All]</definedName>
  </definedNames>
  <calcPr calcId="191029"/>
  <pivotCaches>
    <pivotCache cacheId="0" r:id="rId14"/>
    <pivotCache cacheId="1" r:id="rId15"/>
    <pivotCache cacheId="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83" i="1" l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I6848" i="1"/>
  <c r="I6856" i="1"/>
  <c r="I6864" i="1"/>
  <c r="I6880" i="1"/>
  <c r="G6846" i="1"/>
  <c r="I6846" i="1" s="1"/>
  <c r="G6847" i="1"/>
  <c r="I6847" i="1" s="1"/>
  <c r="G6848" i="1"/>
  <c r="G6849" i="1"/>
  <c r="I6849" i="1" s="1"/>
  <c r="G6850" i="1"/>
  <c r="I6850" i="1" s="1"/>
  <c r="G6851" i="1"/>
  <c r="I6851" i="1" s="1"/>
  <c r="G6852" i="1"/>
  <c r="I6852" i="1" s="1"/>
  <c r="G6853" i="1"/>
  <c r="I6853" i="1" s="1"/>
  <c r="G6854" i="1"/>
  <c r="I6854" i="1" s="1"/>
  <c r="G6855" i="1"/>
  <c r="I6855" i="1" s="1"/>
  <c r="G6856" i="1"/>
  <c r="G6857" i="1"/>
  <c r="I6857" i="1" s="1"/>
  <c r="G6858" i="1"/>
  <c r="I6858" i="1" s="1"/>
  <c r="G6859" i="1"/>
  <c r="I6859" i="1" s="1"/>
  <c r="G6860" i="1"/>
  <c r="I6860" i="1" s="1"/>
  <c r="G6861" i="1"/>
  <c r="I6861" i="1" s="1"/>
  <c r="G6862" i="1"/>
  <c r="I6862" i="1" s="1"/>
  <c r="G6863" i="1"/>
  <c r="I6863" i="1" s="1"/>
  <c r="G6864" i="1"/>
  <c r="G6865" i="1"/>
  <c r="I6865" i="1" s="1"/>
  <c r="G6866" i="1"/>
  <c r="I6866" i="1" s="1"/>
  <c r="G6867" i="1"/>
  <c r="I6867" i="1" s="1"/>
  <c r="G6868" i="1"/>
  <c r="I6868" i="1" s="1"/>
  <c r="G6869" i="1"/>
  <c r="I6869" i="1" s="1"/>
  <c r="G6870" i="1"/>
  <c r="I6870" i="1" s="1"/>
  <c r="G6871" i="1"/>
  <c r="I6871" i="1" s="1"/>
  <c r="G6872" i="1"/>
  <c r="I6872" i="1" s="1"/>
  <c r="G6873" i="1"/>
  <c r="I6873" i="1" s="1"/>
  <c r="G6874" i="1"/>
  <c r="I6874" i="1" s="1"/>
  <c r="G6875" i="1"/>
  <c r="I6875" i="1" s="1"/>
  <c r="G6876" i="1"/>
  <c r="I6876" i="1" s="1"/>
  <c r="G6877" i="1"/>
  <c r="I6877" i="1" s="1"/>
  <c r="G6878" i="1"/>
  <c r="I6878" i="1" s="1"/>
  <c r="G6879" i="1"/>
  <c r="I6879" i="1" s="1"/>
  <c r="G6880" i="1"/>
  <c r="G6881" i="1"/>
  <c r="I6881" i="1" s="1"/>
  <c r="G6882" i="1"/>
  <c r="I6882" i="1" s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I6704" i="1"/>
  <c r="I6728" i="1"/>
  <c r="I6768" i="1"/>
  <c r="I6776" i="1"/>
  <c r="I6840" i="1"/>
  <c r="G6704" i="1"/>
  <c r="G6705" i="1"/>
  <c r="I6705" i="1" s="1"/>
  <c r="G6706" i="1"/>
  <c r="I6706" i="1" s="1"/>
  <c r="G6707" i="1"/>
  <c r="I6707" i="1" s="1"/>
  <c r="G6708" i="1"/>
  <c r="I6708" i="1" s="1"/>
  <c r="G6709" i="1"/>
  <c r="I6709" i="1" s="1"/>
  <c r="G6710" i="1"/>
  <c r="I6710" i="1" s="1"/>
  <c r="G6711" i="1"/>
  <c r="I6711" i="1" s="1"/>
  <c r="G6712" i="1"/>
  <c r="I6712" i="1" s="1"/>
  <c r="G6713" i="1"/>
  <c r="I6713" i="1" s="1"/>
  <c r="G6714" i="1"/>
  <c r="I6714" i="1" s="1"/>
  <c r="G6715" i="1"/>
  <c r="I6715" i="1" s="1"/>
  <c r="G6716" i="1"/>
  <c r="I6716" i="1" s="1"/>
  <c r="G6717" i="1"/>
  <c r="I6717" i="1" s="1"/>
  <c r="G6718" i="1"/>
  <c r="I6718" i="1" s="1"/>
  <c r="G6719" i="1"/>
  <c r="I6719" i="1" s="1"/>
  <c r="G6720" i="1"/>
  <c r="I6720" i="1" s="1"/>
  <c r="G6721" i="1"/>
  <c r="I6721" i="1" s="1"/>
  <c r="G6722" i="1"/>
  <c r="I6722" i="1" s="1"/>
  <c r="G6723" i="1"/>
  <c r="I6723" i="1" s="1"/>
  <c r="G6724" i="1"/>
  <c r="I6724" i="1" s="1"/>
  <c r="G6725" i="1"/>
  <c r="I6725" i="1" s="1"/>
  <c r="G6726" i="1"/>
  <c r="I6726" i="1" s="1"/>
  <c r="G6727" i="1"/>
  <c r="I6727" i="1" s="1"/>
  <c r="G6728" i="1"/>
  <c r="G6729" i="1"/>
  <c r="I6729" i="1" s="1"/>
  <c r="G6730" i="1"/>
  <c r="I6730" i="1" s="1"/>
  <c r="G6731" i="1"/>
  <c r="I6731" i="1" s="1"/>
  <c r="G6732" i="1"/>
  <c r="I6732" i="1" s="1"/>
  <c r="G6733" i="1"/>
  <c r="I6733" i="1" s="1"/>
  <c r="G6734" i="1"/>
  <c r="I6734" i="1" s="1"/>
  <c r="G6735" i="1"/>
  <c r="I6735" i="1" s="1"/>
  <c r="G6736" i="1"/>
  <c r="I6736" i="1" s="1"/>
  <c r="G6737" i="1"/>
  <c r="I6737" i="1" s="1"/>
  <c r="G6738" i="1"/>
  <c r="I6738" i="1" s="1"/>
  <c r="G6739" i="1"/>
  <c r="I6739" i="1" s="1"/>
  <c r="G6740" i="1"/>
  <c r="I6740" i="1" s="1"/>
  <c r="G6741" i="1"/>
  <c r="I6741" i="1" s="1"/>
  <c r="G6742" i="1"/>
  <c r="I6742" i="1" s="1"/>
  <c r="G6743" i="1"/>
  <c r="I6743" i="1" s="1"/>
  <c r="G6744" i="1"/>
  <c r="I6744" i="1" s="1"/>
  <c r="G6745" i="1"/>
  <c r="I6745" i="1" s="1"/>
  <c r="G6746" i="1"/>
  <c r="I6746" i="1" s="1"/>
  <c r="G6747" i="1"/>
  <c r="I6747" i="1" s="1"/>
  <c r="G6748" i="1"/>
  <c r="I6748" i="1" s="1"/>
  <c r="G6749" i="1"/>
  <c r="I6749" i="1" s="1"/>
  <c r="G6750" i="1"/>
  <c r="I6750" i="1" s="1"/>
  <c r="G6751" i="1"/>
  <c r="I6751" i="1" s="1"/>
  <c r="G6752" i="1"/>
  <c r="I6752" i="1" s="1"/>
  <c r="G6753" i="1"/>
  <c r="I6753" i="1" s="1"/>
  <c r="G6754" i="1"/>
  <c r="I6754" i="1" s="1"/>
  <c r="G6755" i="1"/>
  <c r="I6755" i="1" s="1"/>
  <c r="G6756" i="1"/>
  <c r="I6756" i="1" s="1"/>
  <c r="G6757" i="1"/>
  <c r="I6757" i="1" s="1"/>
  <c r="G6758" i="1"/>
  <c r="I6758" i="1" s="1"/>
  <c r="G6759" i="1"/>
  <c r="I6759" i="1" s="1"/>
  <c r="G6760" i="1"/>
  <c r="I6760" i="1" s="1"/>
  <c r="G6761" i="1"/>
  <c r="I6761" i="1" s="1"/>
  <c r="G6762" i="1"/>
  <c r="I6762" i="1" s="1"/>
  <c r="G6763" i="1"/>
  <c r="I6763" i="1" s="1"/>
  <c r="G6764" i="1"/>
  <c r="I6764" i="1" s="1"/>
  <c r="G6765" i="1"/>
  <c r="I6765" i="1" s="1"/>
  <c r="G6766" i="1"/>
  <c r="I6766" i="1" s="1"/>
  <c r="G6767" i="1"/>
  <c r="I6767" i="1" s="1"/>
  <c r="G6768" i="1"/>
  <c r="G6769" i="1"/>
  <c r="I6769" i="1" s="1"/>
  <c r="G6770" i="1"/>
  <c r="I6770" i="1" s="1"/>
  <c r="G6771" i="1"/>
  <c r="I6771" i="1" s="1"/>
  <c r="G6772" i="1"/>
  <c r="I6772" i="1" s="1"/>
  <c r="G6773" i="1"/>
  <c r="I6773" i="1" s="1"/>
  <c r="G6774" i="1"/>
  <c r="I6774" i="1" s="1"/>
  <c r="G6775" i="1"/>
  <c r="I6775" i="1" s="1"/>
  <c r="G6776" i="1"/>
  <c r="G6777" i="1"/>
  <c r="I6777" i="1" s="1"/>
  <c r="G6778" i="1"/>
  <c r="I6778" i="1" s="1"/>
  <c r="G6779" i="1"/>
  <c r="I6779" i="1" s="1"/>
  <c r="G6780" i="1"/>
  <c r="I6780" i="1" s="1"/>
  <c r="G6781" i="1"/>
  <c r="I6781" i="1" s="1"/>
  <c r="G6782" i="1"/>
  <c r="I6782" i="1" s="1"/>
  <c r="G6783" i="1"/>
  <c r="I6783" i="1" s="1"/>
  <c r="G6784" i="1"/>
  <c r="I6784" i="1" s="1"/>
  <c r="G6785" i="1"/>
  <c r="I6785" i="1" s="1"/>
  <c r="G6786" i="1"/>
  <c r="I6786" i="1" s="1"/>
  <c r="G6787" i="1"/>
  <c r="I6787" i="1" s="1"/>
  <c r="G6788" i="1"/>
  <c r="I6788" i="1" s="1"/>
  <c r="G6789" i="1"/>
  <c r="I6789" i="1" s="1"/>
  <c r="G6790" i="1"/>
  <c r="I6790" i="1" s="1"/>
  <c r="G6791" i="1"/>
  <c r="I6791" i="1" s="1"/>
  <c r="G6792" i="1"/>
  <c r="I6792" i="1" s="1"/>
  <c r="G6793" i="1"/>
  <c r="I6793" i="1" s="1"/>
  <c r="G6794" i="1"/>
  <c r="I6794" i="1" s="1"/>
  <c r="G6795" i="1"/>
  <c r="I6795" i="1" s="1"/>
  <c r="G6796" i="1"/>
  <c r="I6796" i="1" s="1"/>
  <c r="G6797" i="1"/>
  <c r="I6797" i="1" s="1"/>
  <c r="G6798" i="1"/>
  <c r="I6798" i="1" s="1"/>
  <c r="G6799" i="1"/>
  <c r="I6799" i="1" s="1"/>
  <c r="G6800" i="1"/>
  <c r="I6800" i="1" s="1"/>
  <c r="G6801" i="1"/>
  <c r="I6801" i="1" s="1"/>
  <c r="G6802" i="1"/>
  <c r="I6802" i="1" s="1"/>
  <c r="G6803" i="1"/>
  <c r="I6803" i="1" s="1"/>
  <c r="G6804" i="1"/>
  <c r="I6804" i="1" s="1"/>
  <c r="G6805" i="1"/>
  <c r="I6805" i="1" s="1"/>
  <c r="G6806" i="1"/>
  <c r="I6806" i="1" s="1"/>
  <c r="G6807" i="1"/>
  <c r="I6807" i="1" s="1"/>
  <c r="G6808" i="1"/>
  <c r="I6808" i="1" s="1"/>
  <c r="G6809" i="1"/>
  <c r="I6809" i="1" s="1"/>
  <c r="G6810" i="1"/>
  <c r="I6810" i="1" s="1"/>
  <c r="G6811" i="1"/>
  <c r="I6811" i="1" s="1"/>
  <c r="G6812" i="1"/>
  <c r="I6812" i="1" s="1"/>
  <c r="G6813" i="1"/>
  <c r="I6813" i="1" s="1"/>
  <c r="G6814" i="1"/>
  <c r="I6814" i="1" s="1"/>
  <c r="G6815" i="1"/>
  <c r="I6815" i="1" s="1"/>
  <c r="G6816" i="1"/>
  <c r="I6816" i="1" s="1"/>
  <c r="G6817" i="1"/>
  <c r="I6817" i="1" s="1"/>
  <c r="G6818" i="1"/>
  <c r="I6818" i="1" s="1"/>
  <c r="G6819" i="1"/>
  <c r="I6819" i="1" s="1"/>
  <c r="G6820" i="1"/>
  <c r="I6820" i="1" s="1"/>
  <c r="G6821" i="1"/>
  <c r="I6821" i="1" s="1"/>
  <c r="G6822" i="1"/>
  <c r="I6822" i="1" s="1"/>
  <c r="G6823" i="1"/>
  <c r="I6823" i="1" s="1"/>
  <c r="G6824" i="1"/>
  <c r="I6824" i="1" s="1"/>
  <c r="G6825" i="1"/>
  <c r="I6825" i="1" s="1"/>
  <c r="G6826" i="1"/>
  <c r="I6826" i="1" s="1"/>
  <c r="G6827" i="1"/>
  <c r="I6827" i="1" s="1"/>
  <c r="G6828" i="1"/>
  <c r="I6828" i="1" s="1"/>
  <c r="G6829" i="1"/>
  <c r="I6829" i="1" s="1"/>
  <c r="G6830" i="1"/>
  <c r="I6830" i="1" s="1"/>
  <c r="G6831" i="1"/>
  <c r="I6831" i="1" s="1"/>
  <c r="G6832" i="1"/>
  <c r="I6832" i="1" s="1"/>
  <c r="G6833" i="1"/>
  <c r="I6833" i="1" s="1"/>
  <c r="G6834" i="1"/>
  <c r="I6834" i="1" s="1"/>
  <c r="G6835" i="1"/>
  <c r="I6835" i="1" s="1"/>
  <c r="G6836" i="1"/>
  <c r="I6836" i="1" s="1"/>
  <c r="G6837" i="1"/>
  <c r="I6837" i="1" s="1"/>
  <c r="G6838" i="1"/>
  <c r="I6838" i="1" s="1"/>
  <c r="G6839" i="1"/>
  <c r="I6839" i="1" s="1"/>
  <c r="G6840" i="1"/>
  <c r="G6841" i="1"/>
  <c r="I6841" i="1" s="1"/>
  <c r="G6842" i="1"/>
  <c r="I6842" i="1" s="1"/>
  <c r="G6843" i="1"/>
  <c r="I6843" i="1" s="1"/>
  <c r="G6844" i="1"/>
  <c r="I6844" i="1" s="1"/>
  <c r="G6845" i="1"/>
  <c r="I6845" i="1" s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G6667" i="1"/>
  <c r="I6667" i="1" s="1"/>
  <c r="G6668" i="1"/>
  <c r="I6668" i="1" s="1"/>
  <c r="G6669" i="1"/>
  <c r="I6669" i="1" s="1"/>
  <c r="G6670" i="1"/>
  <c r="I6670" i="1" s="1"/>
  <c r="G6671" i="1"/>
  <c r="I6671" i="1" s="1"/>
  <c r="G6672" i="1"/>
  <c r="I6672" i="1" s="1"/>
  <c r="G6673" i="1"/>
  <c r="I6673" i="1" s="1"/>
  <c r="G6674" i="1"/>
  <c r="I6674" i="1" s="1"/>
  <c r="G6675" i="1"/>
  <c r="I6675" i="1" s="1"/>
  <c r="G6676" i="1"/>
  <c r="I6676" i="1" s="1"/>
  <c r="G6677" i="1"/>
  <c r="I6677" i="1" s="1"/>
  <c r="G6678" i="1"/>
  <c r="I6678" i="1" s="1"/>
  <c r="G6679" i="1"/>
  <c r="I6679" i="1" s="1"/>
  <c r="G6680" i="1"/>
  <c r="I6680" i="1" s="1"/>
  <c r="G6681" i="1"/>
  <c r="I6681" i="1" s="1"/>
  <c r="G6682" i="1"/>
  <c r="I6682" i="1" s="1"/>
  <c r="G6683" i="1"/>
  <c r="I6683" i="1" s="1"/>
  <c r="G6684" i="1"/>
  <c r="I6684" i="1" s="1"/>
  <c r="G6685" i="1"/>
  <c r="I6685" i="1" s="1"/>
  <c r="G6686" i="1"/>
  <c r="I6686" i="1" s="1"/>
  <c r="G6687" i="1"/>
  <c r="I6687" i="1" s="1"/>
  <c r="G6688" i="1"/>
  <c r="I6688" i="1" s="1"/>
  <c r="G6689" i="1"/>
  <c r="I6689" i="1" s="1"/>
  <c r="G6690" i="1"/>
  <c r="I6690" i="1" s="1"/>
  <c r="G6691" i="1"/>
  <c r="I6691" i="1" s="1"/>
  <c r="G6692" i="1"/>
  <c r="I6692" i="1" s="1"/>
  <c r="G6693" i="1"/>
  <c r="I6693" i="1" s="1"/>
  <c r="G6694" i="1"/>
  <c r="I6694" i="1" s="1"/>
  <c r="G6695" i="1"/>
  <c r="I6695" i="1" s="1"/>
  <c r="G6696" i="1"/>
  <c r="I6696" i="1" s="1"/>
  <c r="G6697" i="1"/>
  <c r="I6697" i="1" s="1"/>
  <c r="G6698" i="1"/>
  <c r="I6698" i="1" s="1"/>
  <c r="G6699" i="1"/>
  <c r="I6699" i="1" s="1"/>
  <c r="G6700" i="1"/>
  <c r="I6700" i="1" s="1"/>
  <c r="G6701" i="1"/>
  <c r="I6701" i="1" s="1"/>
  <c r="G6702" i="1"/>
  <c r="I6702" i="1" s="1"/>
  <c r="G6703" i="1"/>
  <c r="I6703" i="1" s="1"/>
  <c r="J6701" i="1"/>
  <c r="J6702" i="1"/>
  <c r="J6703" i="1"/>
  <c r="K6701" i="1"/>
  <c r="K6702" i="1"/>
  <c r="K6703" i="1"/>
  <c r="L6701" i="1"/>
  <c r="L6702" i="1"/>
  <c r="L6703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G6579" i="1"/>
  <c r="I6579" i="1" s="1"/>
  <c r="G6580" i="1"/>
  <c r="I6580" i="1" s="1"/>
  <c r="G6581" i="1"/>
  <c r="I6581" i="1" s="1"/>
  <c r="G6582" i="1"/>
  <c r="I6582" i="1" s="1"/>
  <c r="G6583" i="1"/>
  <c r="I6583" i="1" s="1"/>
  <c r="G6584" i="1"/>
  <c r="I6584" i="1" s="1"/>
  <c r="G6585" i="1"/>
  <c r="I6585" i="1" s="1"/>
  <c r="G6586" i="1"/>
  <c r="I6586" i="1" s="1"/>
  <c r="G6587" i="1"/>
  <c r="I6587" i="1" s="1"/>
  <c r="G6588" i="1"/>
  <c r="I6588" i="1" s="1"/>
  <c r="G6589" i="1"/>
  <c r="I6589" i="1" s="1"/>
  <c r="G6590" i="1"/>
  <c r="I6590" i="1" s="1"/>
  <c r="G6591" i="1"/>
  <c r="I6591" i="1" s="1"/>
  <c r="G6592" i="1"/>
  <c r="I6592" i="1" s="1"/>
  <c r="G6593" i="1"/>
  <c r="I6593" i="1" s="1"/>
  <c r="G6594" i="1"/>
  <c r="I6594" i="1" s="1"/>
  <c r="G6595" i="1"/>
  <c r="I6595" i="1" s="1"/>
  <c r="G6596" i="1"/>
  <c r="I6596" i="1" s="1"/>
  <c r="G6597" i="1"/>
  <c r="I6597" i="1" s="1"/>
  <c r="G6598" i="1"/>
  <c r="I6598" i="1" s="1"/>
  <c r="G6599" i="1"/>
  <c r="I6599" i="1" s="1"/>
  <c r="G6600" i="1"/>
  <c r="I6600" i="1" s="1"/>
  <c r="G6601" i="1"/>
  <c r="I6601" i="1" s="1"/>
  <c r="G6602" i="1"/>
  <c r="I6602" i="1" s="1"/>
  <c r="G6603" i="1"/>
  <c r="I6603" i="1" s="1"/>
  <c r="G6604" i="1"/>
  <c r="I6604" i="1" s="1"/>
  <c r="G6605" i="1"/>
  <c r="I6605" i="1" s="1"/>
  <c r="G6606" i="1"/>
  <c r="I6606" i="1" s="1"/>
  <c r="G6607" i="1"/>
  <c r="I6607" i="1" s="1"/>
  <c r="G6608" i="1"/>
  <c r="I6608" i="1" s="1"/>
  <c r="G6609" i="1"/>
  <c r="I6609" i="1" s="1"/>
  <c r="G6610" i="1"/>
  <c r="I6610" i="1" s="1"/>
  <c r="G6611" i="1"/>
  <c r="I6611" i="1" s="1"/>
  <c r="G6612" i="1"/>
  <c r="I6612" i="1" s="1"/>
  <c r="G6613" i="1"/>
  <c r="I6613" i="1" s="1"/>
  <c r="G6614" i="1"/>
  <c r="I6614" i="1" s="1"/>
  <c r="G6615" i="1"/>
  <c r="I6615" i="1" s="1"/>
  <c r="G6616" i="1"/>
  <c r="I6616" i="1" s="1"/>
  <c r="G6617" i="1"/>
  <c r="I6617" i="1" s="1"/>
  <c r="G6618" i="1"/>
  <c r="I6618" i="1" s="1"/>
  <c r="G6619" i="1"/>
  <c r="I6619" i="1" s="1"/>
  <c r="G6620" i="1"/>
  <c r="I6620" i="1" s="1"/>
  <c r="G6621" i="1"/>
  <c r="I6621" i="1" s="1"/>
  <c r="G6622" i="1"/>
  <c r="I6622" i="1" s="1"/>
  <c r="G6623" i="1"/>
  <c r="I6623" i="1" s="1"/>
  <c r="G6624" i="1"/>
  <c r="I6624" i="1" s="1"/>
  <c r="G6625" i="1"/>
  <c r="I6625" i="1" s="1"/>
  <c r="G6626" i="1"/>
  <c r="I6626" i="1" s="1"/>
  <c r="G6627" i="1"/>
  <c r="I6627" i="1" s="1"/>
  <c r="G6628" i="1"/>
  <c r="I6628" i="1" s="1"/>
  <c r="G6629" i="1"/>
  <c r="I6629" i="1" s="1"/>
  <c r="G6630" i="1"/>
  <c r="I6630" i="1" s="1"/>
  <c r="G6631" i="1"/>
  <c r="I6631" i="1" s="1"/>
  <c r="G6632" i="1"/>
  <c r="I6632" i="1" s="1"/>
  <c r="G6633" i="1"/>
  <c r="I6633" i="1" s="1"/>
  <c r="G6634" i="1"/>
  <c r="I6634" i="1" s="1"/>
  <c r="G6635" i="1"/>
  <c r="I6635" i="1" s="1"/>
  <c r="G6636" i="1"/>
  <c r="I6636" i="1" s="1"/>
  <c r="G6637" i="1"/>
  <c r="I6637" i="1" s="1"/>
  <c r="G6638" i="1"/>
  <c r="I6638" i="1" s="1"/>
  <c r="G6639" i="1"/>
  <c r="I6639" i="1" s="1"/>
  <c r="G6640" i="1"/>
  <c r="I6640" i="1" s="1"/>
  <c r="G6641" i="1"/>
  <c r="I6641" i="1" s="1"/>
  <c r="G6642" i="1"/>
  <c r="I6642" i="1" s="1"/>
  <c r="G6643" i="1"/>
  <c r="I6643" i="1" s="1"/>
  <c r="G6644" i="1"/>
  <c r="I6644" i="1" s="1"/>
  <c r="G6645" i="1"/>
  <c r="I6645" i="1" s="1"/>
  <c r="G6646" i="1"/>
  <c r="I6646" i="1" s="1"/>
  <c r="G6647" i="1"/>
  <c r="I6647" i="1" s="1"/>
  <c r="G6648" i="1"/>
  <c r="I6648" i="1" s="1"/>
  <c r="G6649" i="1"/>
  <c r="I6649" i="1" s="1"/>
  <c r="G6650" i="1"/>
  <c r="I6650" i="1" s="1"/>
  <c r="G6651" i="1"/>
  <c r="I6651" i="1" s="1"/>
  <c r="G6652" i="1"/>
  <c r="I6652" i="1" s="1"/>
  <c r="G6653" i="1"/>
  <c r="I6653" i="1" s="1"/>
  <c r="G6654" i="1"/>
  <c r="I6654" i="1" s="1"/>
  <c r="G6655" i="1"/>
  <c r="I6655" i="1" s="1"/>
  <c r="G6656" i="1"/>
  <c r="I6656" i="1" s="1"/>
  <c r="G6657" i="1"/>
  <c r="I6657" i="1" s="1"/>
  <c r="G6658" i="1"/>
  <c r="I6658" i="1" s="1"/>
  <c r="G6659" i="1"/>
  <c r="I6659" i="1" s="1"/>
  <c r="G6660" i="1"/>
  <c r="I6660" i="1" s="1"/>
  <c r="G6661" i="1"/>
  <c r="I6661" i="1" s="1"/>
  <c r="G6662" i="1"/>
  <c r="I6662" i="1" s="1"/>
  <c r="G6663" i="1"/>
  <c r="I6663" i="1" s="1"/>
  <c r="G6664" i="1"/>
  <c r="I6664" i="1" s="1"/>
  <c r="G6665" i="1"/>
  <c r="I6665" i="1" s="1"/>
  <c r="G6666" i="1"/>
  <c r="I6666" i="1" s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J2850" i="1"/>
  <c r="K2850" i="1"/>
  <c r="L2850" i="1"/>
  <c r="J2851" i="1"/>
  <c r="K2851" i="1"/>
  <c r="L2851" i="1"/>
  <c r="G6575" i="1"/>
  <c r="I6575" i="1" s="1"/>
  <c r="G6576" i="1"/>
  <c r="I6576" i="1" s="1"/>
  <c r="G6577" i="1"/>
  <c r="I6577" i="1" s="1"/>
  <c r="G6578" i="1"/>
  <c r="I6578" i="1" s="1"/>
  <c r="J6575" i="1"/>
  <c r="J6576" i="1"/>
  <c r="J6577" i="1"/>
  <c r="J6578" i="1"/>
  <c r="K6575" i="1"/>
  <c r="K6576" i="1"/>
  <c r="K6577" i="1"/>
  <c r="K6578" i="1"/>
  <c r="L6575" i="1"/>
  <c r="L6576" i="1"/>
  <c r="L6577" i="1"/>
  <c r="L6578" i="1"/>
  <c r="G6538" i="1"/>
  <c r="I6538" i="1" s="1"/>
  <c r="G6539" i="1"/>
  <c r="I6539" i="1" s="1"/>
  <c r="G6540" i="1"/>
  <c r="I6540" i="1" s="1"/>
  <c r="G6541" i="1"/>
  <c r="I6541" i="1" s="1"/>
  <c r="G6542" i="1"/>
  <c r="I6542" i="1" s="1"/>
  <c r="G6543" i="1"/>
  <c r="I6543" i="1" s="1"/>
  <c r="G6544" i="1"/>
  <c r="I6544" i="1" s="1"/>
  <c r="G6545" i="1"/>
  <c r="I6545" i="1" s="1"/>
  <c r="G6546" i="1"/>
  <c r="I6546" i="1" s="1"/>
  <c r="G6547" i="1"/>
  <c r="I6547" i="1" s="1"/>
  <c r="G6548" i="1"/>
  <c r="I6548" i="1" s="1"/>
  <c r="G6549" i="1"/>
  <c r="I6549" i="1" s="1"/>
  <c r="G6550" i="1"/>
  <c r="I6550" i="1" s="1"/>
  <c r="G6551" i="1"/>
  <c r="I6551" i="1" s="1"/>
  <c r="G6552" i="1"/>
  <c r="I6552" i="1" s="1"/>
  <c r="G6553" i="1"/>
  <c r="I6553" i="1" s="1"/>
  <c r="G6554" i="1"/>
  <c r="I6554" i="1" s="1"/>
  <c r="G6555" i="1"/>
  <c r="I6555" i="1" s="1"/>
  <c r="G6556" i="1"/>
  <c r="I6556" i="1" s="1"/>
  <c r="G6557" i="1"/>
  <c r="I6557" i="1" s="1"/>
  <c r="G6558" i="1"/>
  <c r="I6558" i="1" s="1"/>
  <c r="G6559" i="1"/>
  <c r="I6559" i="1" s="1"/>
  <c r="G6560" i="1"/>
  <c r="I6560" i="1" s="1"/>
  <c r="G6561" i="1"/>
  <c r="I6561" i="1" s="1"/>
  <c r="G6562" i="1"/>
  <c r="I6562" i="1" s="1"/>
  <c r="G6563" i="1"/>
  <c r="I6563" i="1" s="1"/>
  <c r="G6564" i="1"/>
  <c r="I6564" i="1" s="1"/>
  <c r="G6565" i="1"/>
  <c r="I6565" i="1" s="1"/>
  <c r="G6566" i="1"/>
  <c r="I6566" i="1" s="1"/>
  <c r="G6567" i="1"/>
  <c r="I6567" i="1" s="1"/>
  <c r="G6568" i="1"/>
  <c r="I6568" i="1" s="1"/>
  <c r="G6569" i="1"/>
  <c r="I6569" i="1" s="1"/>
  <c r="G6570" i="1"/>
  <c r="I6570" i="1" s="1"/>
  <c r="G6571" i="1"/>
  <c r="I6571" i="1" s="1"/>
  <c r="G6572" i="1"/>
  <c r="I6572" i="1" s="1"/>
  <c r="G6573" i="1"/>
  <c r="I6573" i="1" s="1"/>
  <c r="G6574" i="1"/>
  <c r="I6574" i="1" s="1"/>
  <c r="J6570" i="1"/>
  <c r="J6571" i="1"/>
  <c r="J6572" i="1"/>
  <c r="J6573" i="1"/>
  <c r="J6574" i="1"/>
  <c r="K6570" i="1"/>
  <c r="K6571" i="1"/>
  <c r="K6572" i="1"/>
  <c r="K6573" i="1"/>
  <c r="K6574" i="1"/>
  <c r="L6570" i="1"/>
  <c r="L6571" i="1"/>
  <c r="L6572" i="1"/>
  <c r="L6573" i="1"/>
  <c r="L6574" i="1"/>
  <c r="J6567" i="1"/>
  <c r="J6568" i="1"/>
  <c r="J6569" i="1"/>
  <c r="K6567" i="1"/>
  <c r="K6568" i="1"/>
  <c r="K6569" i="1"/>
  <c r="L6567" i="1"/>
  <c r="L6568" i="1"/>
  <c r="L6569" i="1"/>
  <c r="J6563" i="1"/>
  <c r="J6564" i="1"/>
  <c r="J6565" i="1"/>
  <c r="J6566" i="1"/>
  <c r="K6563" i="1"/>
  <c r="K6564" i="1"/>
  <c r="K6565" i="1"/>
  <c r="K6566" i="1"/>
  <c r="L6563" i="1"/>
  <c r="L6564" i="1"/>
  <c r="L6565" i="1"/>
  <c r="L6566" i="1"/>
  <c r="J6559" i="1"/>
  <c r="J6560" i="1"/>
  <c r="J6561" i="1"/>
  <c r="J6562" i="1"/>
  <c r="K6559" i="1"/>
  <c r="K6560" i="1"/>
  <c r="K6561" i="1"/>
  <c r="K6562" i="1"/>
  <c r="L6559" i="1"/>
  <c r="L6560" i="1"/>
  <c r="L6561" i="1"/>
  <c r="L6562" i="1"/>
  <c r="J6555" i="1"/>
  <c r="J6556" i="1"/>
  <c r="J6557" i="1"/>
  <c r="J6558" i="1"/>
  <c r="K6555" i="1"/>
  <c r="K6556" i="1"/>
  <c r="K6557" i="1"/>
  <c r="K6558" i="1"/>
  <c r="L6555" i="1"/>
  <c r="L6556" i="1"/>
  <c r="L6557" i="1"/>
  <c r="L6558" i="1"/>
  <c r="J6551" i="1"/>
  <c r="J6552" i="1"/>
  <c r="J6553" i="1"/>
  <c r="J6554" i="1"/>
  <c r="K6551" i="1"/>
  <c r="K6552" i="1"/>
  <c r="K6553" i="1"/>
  <c r="K6554" i="1"/>
  <c r="L6551" i="1"/>
  <c r="L6552" i="1"/>
  <c r="L6553" i="1"/>
  <c r="L6554" i="1"/>
  <c r="J6546" i="1"/>
  <c r="J6547" i="1"/>
  <c r="J6548" i="1"/>
  <c r="J6549" i="1"/>
  <c r="J6550" i="1"/>
  <c r="K6546" i="1"/>
  <c r="K6547" i="1"/>
  <c r="K6548" i="1"/>
  <c r="K6549" i="1"/>
  <c r="K6550" i="1"/>
  <c r="L6546" i="1"/>
  <c r="L6547" i="1"/>
  <c r="L6548" i="1"/>
  <c r="L6549" i="1"/>
  <c r="L6550" i="1"/>
  <c r="J6538" i="1"/>
  <c r="J6539" i="1"/>
  <c r="J6540" i="1"/>
  <c r="J6541" i="1"/>
  <c r="J6542" i="1"/>
  <c r="J6543" i="1"/>
  <c r="J6544" i="1"/>
  <c r="J6545" i="1"/>
  <c r="K6538" i="1"/>
  <c r="K6539" i="1"/>
  <c r="K6540" i="1"/>
  <c r="K6541" i="1"/>
  <c r="K6542" i="1"/>
  <c r="K6543" i="1"/>
  <c r="K6544" i="1"/>
  <c r="K6545" i="1"/>
  <c r="L6538" i="1"/>
  <c r="L6539" i="1"/>
  <c r="L6540" i="1"/>
  <c r="L6541" i="1"/>
  <c r="L6542" i="1"/>
  <c r="L6543" i="1"/>
  <c r="L6544" i="1"/>
  <c r="L6545" i="1"/>
  <c r="G6497" i="1"/>
  <c r="I6497" i="1" s="1"/>
  <c r="G6498" i="1"/>
  <c r="I6498" i="1" s="1"/>
  <c r="G6499" i="1"/>
  <c r="I6499" i="1" s="1"/>
  <c r="G6500" i="1"/>
  <c r="I6500" i="1" s="1"/>
  <c r="G6501" i="1"/>
  <c r="I6501" i="1" s="1"/>
  <c r="G6502" i="1"/>
  <c r="I6502" i="1" s="1"/>
  <c r="G6503" i="1"/>
  <c r="I6503" i="1" s="1"/>
  <c r="G6504" i="1"/>
  <c r="I6504" i="1" s="1"/>
  <c r="G6505" i="1"/>
  <c r="I6505" i="1" s="1"/>
  <c r="G6506" i="1"/>
  <c r="I6506" i="1" s="1"/>
  <c r="G6507" i="1"/>
  <c r="I6507" i="1" s="1"/>
  <c r="G6508" i="1"/>
  <c r="I6508" i="1" s="1"/>
  <c r="G6509" i="1"/>
  <c r="I6509" i="1" s="1"/>
  <c r="G6510" i="1"/>
  <c r="I6510" i="1" s="1"/>
  <c r="G6511" i="1"/>
  <c r="I6511" i="1" s="1"/>
  <c r="G6512" i="1"/>
  <c r="I6512" i="1" s="1"/>
  <c r="G6513" i="1"/>
  <c r="I6513" i="1" s="1"/>
  <c r="G6514" i="1"/>
  <c r="I6514" i="1" s="1"/>
  <c r="G6515" i="1"/>
  <c r="I6515" i="1" s="1"/>
  <c r="G6516" i="1"/>
  <c r="I6516" i="1" s="1"/>
  <c r="G6517" i="1"/>
  <c r="I6517" i="1" s="1"/>
  <c r="G6518" i="1"/>
  <c r="I6518" i="1" s="1"/>
  <c r="G6519" i="1"/>
  <c r="I6519" i="1" s="1"/>
  <c r="G6520" i="1"/>
  <c r="I6520" i="1" s="1"/>
  <c r="G6521" i="1"/>
  <c r="I6521" i="1" s="1"/>
  <c r="G6522" i="1"/>
  <c r="I6522" i="1" s="1"/>
  <c r="G6523" i="1"/>
  <c r="I6523" i="1" s="1"/>
  <c r="G6524" i="1"/>
  <c r="I6524" i="1" s="1"/>
  <c r="G6525" i="1"/>
  <c r="I6525" i="1" s="1"/>
  <c r="G6526" i="1"/>
  <c r="I6526" i="1" s="1"/>
  <c r="G6527" i="1"/>
  <c r="I6527" i="1" s="1"/>
  <c r="G6528" i="1"/>
  <c r="I6528" i="1" s="1"/>
  <c r="G6529" i="1"/>
  <c r="I6529" i="1" s="1"/>
  <c r="G6530" i="1"/>
  <c r="I6530" i="1" s="1"/>
  <c r="G6531" i="1"/>
  <c r="I6531" i="1" s="1"/>
  <c r="G6532" i="1"/>
  <c r="I6532" i="1" s="1"/>
  <c r="G6533" i="1"/>
  <c r="I6533" i="1" s="1"/>
  <c r="G6534" i="1"/>
  <c r="I6534" i="1" s="1"/>
  <c r="G6535" i="1"/>
  <c r="I6535" i="1" s="1"/>
  <c r="G6536" i="1"/>
  <c r="I6536" i="1" s="1"/>
  <c r="G6537" i="1"/>
  <c r="I6537" i="1" s="1"/>
  <c r="J6531" i="1"/>
  <c r="J6532" i="1"/>
  <c r="J6533" i="1"/>
  <c r="J6534" i="1"/>
  <c r="J6535" i="1"/>
  <c r="J6536" i="1"/>
  <c r="J6537" i="1"/>
  <c r="K6531" i="1"/>
  <c r="K6532" i="1"/>
  <c r="K6533" i="1"/>
  <c r="K6534" i="1"/>
  <c r="K6535" i="1"/>
  <c r="K6536" i="1"/>
  <c r="K6537" i="1"/>
  <c r="L6531" i="1"/>
  <c r="L6532" i="1"/>
  <c r="L6533" i="1"/>
  <c r="L6534" i="1"/>
  <c r="L6535" i="1"/>
  <c r="L6536" i="1"/>
  <c r="L6537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G6476" i="1"/>
  <c r="I6476" i="1" s="1"/>
  <c r="G6477" i="1"/>
  <c r="I6477" i="1" s="1"/>
  <c r="G6478" i="1"/>
  <c r="I6478" i="1" s="1"/>
  <c r="G6479" i="1"/>
  <c r="I6479" i="1" s="1"/>
  <c r="G6480" i="1"/>
  <c r="I6480" i="1" s="1"/>
  <c r="G6481" i="1"/>
  <c r="I6481" i="1" s="1"/>
  <c r="G6482" i="1"/>
  <c r="I6482" i="1" s="1"/>
  <c r="G6483" i="1"/>
  <c r="I6483" i="1" s="1"/>
  <c r="G6484" i="1"/>
  <c r="I6484" i="1" s="1"/>
  <c r="G6485" i="1"/>
  <c r="I6485" i="1" s="1"/>
  <c r="G6486" i="1"/>
  <c r="I6486" i="1" s="1"/>
  <c r="G6487" i="1"/>
  <c r="I6487" i="1" s="1"/>
  <c r="G6488" i="1"/>
  <c r="I6488" i="1" s="1"/>
  <c r="G6489" i="1"/>
  <c r="I6489" i="1" s="1"/>
  <c r="G6490" i="1"/>
  <c r="I6490" i="1" s="1"/>
  <c r="G6491" i="1"/>
  <c r="I6491" i="1" s="1"/>
  <c r="G6492" i="1"/>
  <c r="I6492" i="1" s="1"/>
  <c r="G6493" i="1"/>
  <c r="I6493" i="1" s="1"/>
  <c r="G6494" i="1"/>
  <c r="I6494" i="1" s="1"/>
  <c r="G6495" i="1"/>
  <c r="I6495" i="1" s="1"/>
  <c r="G6496" i="1"/>
  <c r="I6496" i="1" s="1"/>
  <c r="J6492" i="1"/>
  <c r="J6493" i="1"/>
  <c r="J6494" i="1"/>
  <c r="J6495" i="1"/>
  <c r="J6496" i="1"/>
  <c r="K6492" i="1"/>
  <c r="K6493" i="1"/>
  <c r="K6494" i="1"/>
  <c r="K6495" i="1"/>
  <c r="K6496" i="1"/>
  <c r="L6492" i="1"/>
  <c r="L6493" i="1"/>
  <c r="L6494" i="1"/>
  <c r="L6495" i="1"/>
  <c r="L6496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G6453" i="1"/>
  <c r="I6453" i="1" s="1"/>
  <c r="G6454" i="1"/>
  <c r="I6454" i="1" s="1"/>
  <c r="G6455" i="1"/>
  <c r="I6455" i="1" s="1"/>
  <c r="G6456" i="1"/>
  <c r="I6456" i="1" s="1"/>
  <c r="G6457" i="1"/>
  <c r="I6457" i="1" s="1"/>
  <c r="G6458" i="1"/>
  <c r="I6458" i="1" s="1"/>
  <c r="G6459" i="1"/>
  <c r="I6459" i="1" s="1"/>
  <c r="G6460" i="1"/>
  <c r="I6460" i="1" s="1"/>
  <c r="G6461" i="1"/>
  <c r="I6461" i="1" s="1"/>
  <c r="G6462" i="1"/>
  <c r="I6462" i="1" s="1"/>
  <c r="G6463" i="1"/>
  <c r="I6463" i="1" s="1"/>
  <c r="G6464" i="1"/>
  <c r="I6464" i="1" s="1"/>
  <c r="G6465" i="1"/>
  <c r="I6465" i="1" s="1"/>
  <c r="G6466" i="1"/>
  <c r="I6466" i="1" s="1"/>
  <c r="G6467" i="1"/>
  <c r="I6467" i="1" s="1"/>
  <c r="G6468" i="1"/>
  <c r="I6468" i="1" s="1"/>
  <c r="G6469" i="1"/>
  <c r="I6469" i="1" s="1"/>
  <c r="G6470" i="1"/>
  <c r="I6470" i="1" s="1"/>
  <c r="G6471" i="1"/>
  <c r="I6471" i="1" s="1"/>
  <c r="G6472" i="1"/>
  <c r="I6472" i="1" s="1"/>
  <c r="G6473" i="1"/>
  <c r="I6473" i="1" s="1"/>
  <c r="G6474" i="1"/>
  <c r="I6474" i="1" s="1"/>
  <c r="G6475" i="1"/>
  <c r="I6475" i="1" s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G6430" i="1"/>
  <c r="I6430" i="1" s="1"/>
  <c r="G6431" i="1"/>
  <c r="I6431" i="1" s="1"/>
  <c r="G6432" i="1"/>
  <c r="I6432" i="1" s="1"/>
  <c r="G6433" i="1"/>
  <c r="I6433" i="1" s="1"/>
  <c r="G6434" i="1"/>
  <c r="I6434" i="1" s="1"/>
  <c r="G6435" i="1"/>
  <c r="I6435" i="1" s="1"/>
  <c r="G6436" i="1"/>
  <c r="I6436" i="1" s="1"/>
  <c r="G6437" i="1"/>
  <c r="I6437" i="1" s="1"/>
  <c r="G6438" i="1"/>
  <c r="I6438" i="1" s="1"/>
  <c r="G6439" i="1"/>
  <c r="I6439" i="1" s="1"/>
  <c r="G6440" i="1"/>
  <c r="I6440" i="1" s="1"/>
  <c r="G6441" i="1"/>
  <c r="I6441" i="1" s="1"/>
  <c r="G6442" i="1"/>
  <c r="I6442" i="1" s="1"/>
  <c r="G6443" i="1"/>
  <c r="I6443" i="1" s="1"/>
  <c r="G6444" i="1"/>
  <c r="I6444" i="1" s="1"/>
  <c r="G6445" i="1"/>
  <c r="I6445" i="1" s="1"/>
  <c r="G6446" i="1"/>
  <c r="I6446" i="1" s="1"/>
  <c r="G6447" i="1"/>
  <c r="I6447" i="1" s="1"/>
  <c r="G6448" i="1"/>
  <c r="I6448" i="1" s="1"/>
  <c r="G6449" i="1"/>
  <c r="I6449" i="1" s="1"/>
  <c r="G6450" i="1"/>
  <c r="I6450" i="1" s="1"/>
  <c r="G6451" i="1"/>
  <c r="I6451" i="1" s="1"/>
  <c r="G6452" i="1"/>
  <c r="I6452" i="1" s="1"/>
  <c r="J6447" i="1"/>
  <c r="J6448" i="1"/>
  <c r="J6449" i="1"/>
  <c r="J6450" i="1"/>
  <c r="J6451" i="1"/>
  <c r="J6452" i="1"/>
  <c r="K6447" i="1"/>
  <c r="K6448" i="1"/>
  <c r="K6449" i="1"/>
  <c r="K6450" i="1"/>
  <c r="K6451" i="1"/>
  <c r="K6452" i="1"/>
  <c r="L6447" i="1"/>
  <c r="L6448" i="1"/>
  <c r="L6449" i="1"/>
  <c r="L6450" i="1"/>
  <c r="L6451" i="1"/>
  <c r="L6452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G6401" i="1"/>
  <c r="I6401" i="1" s="1"/>
  <c r="G6402" i="1"/>
  <c r="I6402" i="1" s="1"/>
  <c r="G6403" i="1"/>
  <c r="I6403" i="1" s="1"/>
  <c r="G6404" i="1"/>
  <c r="I6404" i="1" s="1"/>
  <c r="G6405" i="1"/>
  <c r="I6405" i="1" s="1"/>
  <c r="G6406" i="1"/>
  <c r="I6406" i="1" s="1"/>
  <c r="G6407" i="1"/>
  <c r="I6407" i="1" s="1"/>
  <c r="G6408" i="1"/>
  <c r="I6408" i="1" s="1"/>
  <c r="G6409" i="1"/>
  <c r="I6409" i="1" s="1"/>
  <c r="G6410" i="1"/>
  <c r="I6410" i="1" s="1"/>
  <c r="G6411" i="1"/>
  <c r="I6411" i="1" s="1"/>
  <c r="G6412" i="1"/>
  <c r="I6412" i="1" s="1"/>
  <c r="G6413" i="1"/>
  <c r="I6413" i="1" s="1"/>
  <c r="G6414" i="1"/>
  <c r="I6414" i="1" s="1"/>
  <c r="G6415" i="1"/>
  <c r="I6415" i="1" s="1"/>
  <c r="G6416" i="1"/>
  <c r="I6416" i="1" s="1"/>
  <c r="G6417" i="1"/>
  <c r="I6417" i="1" s="1"/>
  <c r="G6418" i="1"/>
  <c r="I6418" i="1" s="1"/>
  <c r="G6419" i="1"/>
  <c r="I6419" i="1" s="1"/>
  <c r="G6420" i="1"/>
  <c r="I6420" i="1" s="1"/>
  <c r="G6421" i="1"/>
  <c r="I6421" i="1" s="1"/>
  <c r="G6422" i="1"/>
  <c r="I6422" i="1" s="1"/>
  <c r="G6423" i="1"/>
  <c r="I6423" i="1" s="1"/>
  <c r="G6424" i="1"/>
  <c r="I6424" i="1" s="1"/>
  <c r="G6425" i="1"/>
  <c r="I6425" i="1" s="1"/>
  <c r="G6426" i="1"/>
  <c r="I6426" i="1" s="1"/>
  <c r="G6427" i="1"/>
  <c r="I6427" i="1" s="1"/>
  <c r="G6428" i="1"/>
  <c r="I6428" i="1" s="1"/>
  <c r="G6429" i="1"/>
  <c r="I6429" i="1" s="1"/>
  <c r="J6424" i="1"/>
  <c r="J6425" i="1"/>
  <c r="J6426" i="1"/>
  <c r="J6427" i="1"/>
  <c r="J6428" i="1"/>
  <c r="J6429" i="1"/>
  <c r="K6424" i="1"/>
  <c r="K6425" i="1"/>
  <c r="K6426" i="1"/>
  <c r="K6427" i="1"/>
  <c r="K6428" i="1"/>
  <c r="K6429" i="1"/>
  <c r="L6424" i="1"/>
  <c r="L6425" i="1"/>
  <c r="L6426" i="1"/>
  <c r="L6427" i="1"/>
  <c r="L6428" i="1"/>
  <c r="L6429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G6356" i="1"/>
  <c r="I6356" i="1" s="1"/>
  <c r="G6357" i="1"/>
  <c r="I6357" i="1" s="1"/>
  <c r="G6358" i="1"/>
  <c r="I6358" i="1" s="1"/>
  <c r="G6359" i="1"/>
  <c r="I6359" i="1" s="1"/>
  <c r="G6360" i="1"/>
  <c r="I6360" i="1" s="1"/>
  <c r="G6361" i="1"/>
  <c r="I6361" i="1" s="1"/>
  <c r="G6362" i="1"/>
  <c r="I6362" i="1" s="1"/>
  <c r="G6363" i="1"/>
  <c r="I6363" i="1" s="1"/>
  <c r="G6364" i="1"/>
  <c r="I6364" i="1" s="1"/>
  <c r="G6365" i="1"/>
  <c r="I6365" i="1" s="1"/>
  <c r="G6366" i="1"/>
  <c r="I6366" i="1" s="1"/>
  <c r="G6367" i="1"/>
  <c r="I6367" i="1" s="1"/>
  <c r="G6368" i="1"/>
  <c r="I6368" i="1" s="1"/>
  <c r="G6369" i="1"/>
  <c r="I6369" i="1" s="1"/>
  <c r="G6370" i="1"/>
  <c r="I6370" i="1" s="1"/>
  <c r="G6371" i="1"/>
  <c r="I6371" i="1" s="1"/>
  <c r="G6372" i="1"/>
  <c r="I6372" i="1" s="1"/>
  <c r="G6373" i="1"/>
  <c r="I6373" i="1" s="1"/>
  <c r="G6374" i="1"/>
  <c r="I6374" i="1" s="1"/>
  <c r="G6375" i="1"/>
  <c r="I6375" i="1" s="1"/>
  <c r="G6376" i="1"/>
  <c r="I6376" i="1" s="1"/>
  <c r="G6377" i="1"/>
  <c r="I6377" i="1" s="1"/>
  <c r="G6378" i="1"/>
  <c r="I6378" i="1" s="1"/>
  <c r="G6379" i="1"/>
  <c r="I6379" i="1" s="1"/>
  <c r="G6380" i="1"/>
  <c r="I6380" i="1" s="1"/>
  <c r="G6381" i="1"/>
  <c r="I6381" i="1" s="1"/>
  <c r="G6382" i="1"/>
  <c r="I6382" i="1" s="1"/>
  <c r="G6383" i="1"/>
  <c r="I6383" i="1" s="1"/>
  <c r="G6384" i="1"/>
  <c r="I6384" i="1" s="1"/>
  <c r="G6385" i="1"/>
  <c r="I6385" i="1" s="1"/>
  <c r="G6386" i="1"/>
  <c r="I6386" i="1" s="1"/>
  <c r="G6387" i="1"/>
  <c r="I6387" i="1" s="1"/>
  <c r="G6388" i="1"/>
  <c r="I6388" i="1" s="1"/>
  <c r="G6389" i="1"/>
  <c r="I6389" i="1" s="1"/>
  <c r="G6390" i="1"/>
  <c r="I6390" i="1" s="1"/>
  <c r="G6391" i="1"/>
  <c r="I6391" i="1" s="1"/>
  <c r="G6392" i="1"/>
  <c r="I6392" i="1" s="1"/>
  <c r="G6393" i="1"/>
  <c r="I6393" i="1" s="1"/>
  <c r="G6394" i="1"/>
  <c r="I6394" i="1" s="1"/>
  <c r="G6395" i="1"/>
  <c r="I6395" i="1" s="1"/>
  <c r="G6396" i="1"/>
  <c r="I6396" i="1" s="1"/>
  <c r="G6397" i="1"/>
  <c r="I6397" i="1" s="1"/>
  <c r="G6398" i="1"/>
  <c r="I6398" i="1" s="1"/>
  <c r="G6399" i="1"/>
  <c r="I6399" i="1" s="1"/>
  <c r="G6400" i="1"/>
  <c r="I6400" i="1" s="1"/>
  <c r="J6391" i="1"/>
  <c r="J6392" i="1"/>
  <c r="J6393" i="1"/>
  <c r="J6394" i="1"/>
  <c r="J6395" i="1"/>
  <c r="J6396" i="1"/>
  <c r="J6397" i="1"/>
  <c r="J6398" i="1"/>
  <c r="J6399" i="1"/>
  <c r="J6400" i="1"/>
  <c r="K6391" i="1"/>
  <c r="K6392" i="1"/>
  <c r="K6393" i="1"/>
  <c r="K6394" i="1"/>
  <c r="K6395" i="1"/>
  <c r="K6396" i="1"/>
  <c r="K6397" i="1"/>
  <c r="K6398" i="1"/>
  <c r="K6399" i="1"/>
  <c r="K6400" i="1"/>
  <c r="L6391" i="1"/>
  <c r="L6392" i="1"/>
  <c r="L6393" i="1"/>
  <c r="L6394" i="1"/>
  <c r="L6395" i="1"/>
  <c r="L6396" i="1"/>
  <c r="L6397" i="1"/>
  <c r="L6398" i="1"/>
  <c r="L6399" i="1"/>
  <c r="L6400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G6333" i="1"/>
  <c r="I6333" i="1" s="1"/>
  <c r="G6334" i="1"/>
  <c r="I6334" i="1" s="1"/>
  <c r="G6335" i="1"/>
  <c r="I6335" i="1" s="1"/>
  <c r="G6336" i="1"/>
  <c r="I6336" i="1" s="1"/>
  <c r="G6337" i="1"/>
  <c r="I6337" i="1" s="1"/>
  <c r="G6338" i="1"/>
  <c r="I6338" i="1" s="1"/>
  <c r="G6339" i="1"/>
  <c r="I6339" i="1" s="1"/>
  <c r="G6340" i="1"/>
  <c r="I6340" i="1" s="1"/>
  <c r="G6341" i="1"/>
  <c r="I6341" i="1" s="1"/>
  <c r="G6342" i="1"/>
  <c r="I6342" i="1" s="1"/>
  <c r="G6343" i="1"/>
  <c r="I6343" i="1" s="1"/>
  <c r="G6344" i="1"/>
  <c r="I6344" i="1" s="1"/>
  <c r="G6345" i="1"/>
  <c r="I6345" i="1" s="1"/>
  <c r="G6346" i="1"/>
  <c r="I6346" i="1" s="1"/>
  <c r="G6347" i="1"/>
  <c r="I6347" i="1" s="1"/>
  <c r="G6348" i="1"/>
  <c r="I6348" i="1" s="1"/>
  <c r="G6349" i="1"/>
  <c r="I6349" i="1" s="1"/>
  <c r="G6350" i="1"/>
  <c r="I6350" i="1" s="1"/>
  <c r="G6351" i="1"/>
  <c r="I6351" i="1" s="1"/>
  <c r="G6352" i="1"/>
  <c r="I6352" i="1" s="1"/>
  <c r="G6353" i="1"/>
  <c r="I6353" i="1" s="1"/>
  <c r="G6354" i="1"/>
  <c r="I6354" i="1" s="1"/>
  <c r="G6355" i="1"/>
  <c r="I6355" i="1" s="1"/>
  <c r="J6352" i="1"/>
  <c r="J6353" i="1"/>
  <c r="J6354" i="1"/>
  <c r="J6355" i="1"/>
  <c r="K6352" i="1"/>
  <c r="K6353" i="1"/>
  <c r="K6354" i="1"/>
  <c r="K6355" i="1"/>
  <c r="L6352" i="1"/>
  <c r="L6353" i="1"/>
  <c r="L6354" i="1"/>
  <c r="L6355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G6304" i="1"/>
  <c r="I6304" i="1" s="1"/>
  <c r="G6305" i="1"/>
  <c r="I6305" i="1" s="1"/>
  <c r="G6306" i="1"/>
  <c r="I6306" i="1" s="1"/>
  <c r="G6307" i="1"/>
  <c r="I6307" i="1" s="1"/>
  <c r="G6308" i="1"/>
  <c r="I6308" i="1" s="1"/>
  <c r="G6309" i="1"/>
  <c r="I6309" i="1" s="1"/>
  <c r="G6310" i="1"/>
  <c r="I6310" i="1" s="1"/>
  <c r="G6311" i="1"/>
  <c r="I6311" i="1" s="1"/>
  <c r="G6312" i="1"/>
  <c r="I6312" i="1" s="1"/>
  <c r="G6313" i="1"/>
  <c r="I6313" i="1" s="1"/>
  <c r="G6314" i="1"/>
  <c r="I6314" i="1" s="1"/>
  <c r="G6315" i="1"/>
  <c r="I6315" i="1" s="1"/>
  <c r="G6316" i="1"/>
  <c r="I6316" i="1" s="1"/>
  <c r="G6317" i="1"/>
  <c r="I6317" i="1" s="1"/>
  <c r="G6318" i="1"/>
  <c r="I6318" i="1" s="1"/>
  <c r="G6319" i="1"/>
  <c r="I6319" i="1" s="1"/>
  <c r="G6320" i="1"/>
  <c r="I6320" i="1" s="1"/>
  <c r="G6321" i="1"/>
  <c r="I6321" i="1" s="1"/>
  <c r="G6322" i="1"/>
  <c r="I6322" i="1" s="1"/>
  <c r="G6323" i="1"/>
  <c r="I6323" i="1" s="1"/>
  <c r="G6324" i="1"/>
  <c r="I6324" i="1" s="1"/>
  <c r="G6325" i="1"/>
  <c r="I6325" i="1" s="1"/>
  <c r="G6326" i="1"/>
  <c r="I6326" i="1" s="1"/>
  <c r="G6327" i="1"/>
  <c r="I6327" i="1" s="1"/>
  <c r="G6328" i="1"/>
  <c r="I6328" i="1" s="1"/>
  <c r="G6329" i="1"/>
  <c r="I6329" i="1" s="1"/>
  <c r="G6330" i="1"/>
  <c r="I6330" i="1" s="1"/>
  <c r="G6331" i="1"/>
  <c r="I6331" i="1" s="1"/>
  <c r="G6332" i="1"/>
  <c r="I6332" i="1" s="1"/>
  <c r="J6327" i="1"/>
  <c r="J6328" i="1"/>
  <c r="J6329" i="1"/>
  <c r="J6330" i="1"/>
  <c r="J6331" i="1"/>
  <c r="J6332" i="1"/>
  <c r="K6327" i="1"/>
  <c r="K6328" i="1"/>
  <c r="K6329" i="1"/>
  <c r="K6330" i="1"/>
  <c r="K6331" i="1"/>
  <c r="K6332" i="1"/>
  <c r="L6327" i="1"/>
  <c r="L6328" i="1"/>
  <c r="L6329" i="1"/>
  <c r="L6330" i="1"/>
  <c r="L6331" i="1"/>
  <c r="L6332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G6283" i="1" l="1"/>
  <c r="I6283" i="1" s="1"/>
  <c r="G6284" i="1"/>
  <c r="I6284" i="1" s="1"/>
  <c r="G6285" i="1"/>
  <c r="I6285" i="1" s="1"/>
  <c r="G6286" i="1"/>
  <c r="I6286" i="1" s="1"/>
  <c r="G6287" i="1"/>
  <c r="I6287" i="1" s="1"/>
  <c r="G6288" i="1"/>
  <c r="I6288" i="1" s="1"/>
  <c r="G6289" i="1"/>
  <c r="I6289" i="1" s="1"/>
  <c r="G6290" i="1"/>
  <c r="I6290" i="1" s="1"/>
  <c r="G6291" i="1"/>
  <c r="I6291" i="1" s="1"/>
  <c r="G6292" i="1"/>
  <c r="I6292" i="1" s="1"/>
  <c r="G6293" i="1"/>
  <c r="I6293" i="1" s="1"/>
  <c r="G6294" i="1"/>
  <c r="I6294" i="1" s="1"/>
  <c r="G6295" i="1"/>
  <c r="I6295" i="1" s="1"/>
  <c r="G6296" i="1"/>
  <c r="I6296" i="1" s="1"/>
  <c r="G6297" i="1"/>
  <c r="I6297" i="1" s="1"/>
  <c r="G6298" i="1"/>
  <c r="I6298" i="1" s="1"/>
  <c r="G6299" i="1"/>
  <c r="I6299" i="1" s="1"/>
  <c r="G6300" i="1"/>
  <c r="I6300" i="1" s="1"/>
  <c r="G6301" i="1"/>
  <c r="I6301" i="1" s="1"/>
  <c r="G6302" i="1"/>
  <c r="I6302" i="1" s="1"/>
  <c r="G6303" i="1"/>
  <c r="I6303" i="1" s="1"/>
  <c r="J6301" i="1"/>
  <c r="J6302" i="1"/>
  <c r="J6303" i="1"/>
  <c r="K6301" i="1"/>
  <c r="K6302" i="1"/>
  <c r="K6303" i="1"/>
  <c r="L6301" i="1"/>
  <c r="L6302" i="1"/>
  <c r="L6303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G6251" i="1"/>
  <c r="I6251" i="1" s="1"/>
  <c r="G6252" i="1"/>
  <c r="I6252" i="1" s="1"/>
  <c r="G6253" i="1"/>
  <c r="I6253" i="1" s="1"/>
  <c r="G6254" i="1"/>
  <c r="I6254" i="1" s="1"/>
  <c r="G6255" i="1"/>
  <c r="I6255" i="1" s="1"/>
  <c r="G6256" i="1"/>
  <c r="I6256" i="1" s="1"/>
  <c r="G6257" i="1"/>
  <c r="I6257" i="1" s="1"/>
  <c r="G6258" i="1"/>
  <c r="I6258" i="1" s="1"/>
  <c r="G6259" i="1"/>
  <c r="I6259" i="1" s="1"/>
  <c r="G6260" i="1"/>
  <c r="I6260" i="1" s="1"/>
  <c r="G6261" i="1"/>
  <c r="I6261" i="1" s="1"/>
  <c r="G6262" i="1"/>
  <c r="I6262" i="1" s="1"/>
  <c r="G6263" i="1"/>
  <c r="I6263" i="1" s="1"/>
  <c r="G6264" i="1"/>
  <c r="I6264" i="1" s="1"/>
  <c r="G6265" i="1"/>
  <c r="I6265" i="1" s="1"/>
  <c r="G6266" i="1"/>
  <c r="I6266" i="1" s="1"/>
  <c r="G6267" i="1"/>
  <c r="I6267" i="1" s="1"/>
  <c r="G6268" i="1"/>
  <c r="I6268" i="1" s="1"/>
  <c r="G6269" i="1"/>
  <c r="I6269" i="1" s="1"/>
  <c r="G6270" i="1"/>
  <c r="I6270" i="1" s="1"/>
  <c r="G6271" i="1"/>
  <c r="I6271" i="1" s="1"/>
  <c r="G6272" i="1"/>
  <c r="I6272" i="1" s="1"/>
  <c r="G6273" i="1"/>
  <c r="I6273" i="1" s="1"/>
  <c r="G6274" i="1"/>
  <c r="I6274" i="1" s="1"/>
  <c r="G6275" i="1"/>
  <c r="I6275" i="1" s="1"/>
  <c r="G6276" i="1"/>
  <c r="I6276" i="1" s="1"/>
  <c r="G6277" i="1"/>
  <c r="I6277" i="1" s="1"/>
  <c r="G6278" i="1"/>
  <c r="I6278" i="1" s="1"/>
  <c r="G6279" i="1"/>
  <c r="I6279" i="1" s="1"/>
  <c r="G6280" i="1"/>
  <c r="I6280" i="1" s="1"/>
  <c r="G6281" i="1"/>
  <c r="I6281" i="1" s="1"/>
  <c r="G6282" i="1"/>
  <c r="I6282" i="1" s="1"/>
  <c r="J6281" i="1"/>
  <c r="J6282" i="1"/>
  <c r="K6281" i="1"/>
  <c r="K6282" i="1"/>
  <c r="L6281" i="1"/>
  <c r="L6282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G6200" i="1" l="1"/>
  <c r="I6200" i="1" s="1"/>
  <c r="G6201" i="1"/>
  <c r="I6201" i="1" s="1"/>
  <c r="G6202" i="1"/>
  <c r="I6202" i="1" s="1"/>
  <c r="G6203" i="1"/>
  <c r="I6203" i="1" s="1"/>
  <c r="G6204" i="1"/>
  <c r="I6204" i="1" s="1"/>
  <c r="G6205" i="1"/>
  <c r="I6205" i="1" s="1"/>
  <c r="G6206" i="1"/>
  <c r="I6206" i="1" s="1"/>
  <c r="G6207" i="1"/>
  <c r="I6207" i="1" s="1"/>
  <c r="G6208" i="1"/>
  <c r="I6208" i="1" s="1"/>
  <c r="G6209" i="1"/>
  <c r="I6209" i="1" s="1"/>
  <c r="G6210" i="1"/>
  <c r="I6210" i="1" s="1"/>
  <c r="G6211" i="1"/>
  <c r="I6211" i="1" s="1"/>
  <c r="G6212" i="1"/>
  <c r="I6212" i="1" s="1"/>
  <c r="G6213" i="1"/>
  <c r="I6213" i="1" s="1"/>
  <c r="G6214" i="1"/>
  <c r="I6214" i="1" s="1"/>
  <c r="G6215" i="1"/>
  <c r="I6215" i="1" s="1"/>
  <c r="G6216" i="1"/>
  <c r="I6216" i="1" s="1"/>
  <c r="G6217" i="1"/>
  <c r="I6217" i="1" s="1"/>
  <c r="G6218" i="1"/>
  <c r="I6218" i="1" s="1"/>
  <c r="G6219" i="1"/>
  <c r="I6219" i="1" s="1"/>
  <c r="G6220" i="1"/>
  <c r="I6220" i="1" s="1"/>
  <c r="G6221" i="1"/>
  <c r="I6221" i="1" s="1"/>
  <c r="G6222" i="1"/>
  <c r="I6222" i="1" s="1"/>
  <c r="G6223" i="1"/>
  <c r="I6223" i="1" s="1"/>
  <c r="G6224" i="1"/>
  <c r="I6224" i="1" s="1"/>
  <c r="G6225" i="1"/>
  <c r="I6225" i="1" s="1"/>
  <c r="G6226" i="1"/>
  <c r="I6226" i="1" s="1"/>
  <c r="G6227" i="1"/>
  <c r="I6227" i="1" s="1"/>
  <c r="G6228" i="1"/>
  <c r="I6228" i="1" s="1"/>
  <c r="G6229" i="1"/>
  <c r="I6229" i="1" s="1"/>
  <c r="G6230" i="1"/>
  <c r="I6230" i="1" s="1"/>
  <c r="G6231" i="1"/>
  <c r="I6231" i="1" s="1"/>
  <c r="G6232" i="1"/>
  <c r="I6232" i="1" s="1"/>
  <c r="G6233" i="1"/>
  <c r="I6233" i="1" s="1"/>
  <c r="G6234" i="1"/>
  <c r="I6234" i="1" s="1"/>
  <c r="G6235" i="1"/>
  <c r="I6235" i="1" s="1"/>
  <c r="G6236" i="1"/>
  <c r="I6236" i="1" s="1"/>
  <c r="G6237" i="1"/>
  <c r="I6237" i="1" s="1"/>
  <c r="G6238" i="1"/>
  <c r="I6238" i="1" s="1"/>
  <c r="G6239" i="1"/>
  <c r="I6239" i="1" s="1"/>
  <c r="G6240" i="1"/>
  <c r="I6240" i="1" s="1"/>
  <c r="G6241" i="1"/>
  <c r="I6241" i="1" s="1"/>
  <c r="G6242" i="1"/>
  <c r="I6242" i="1" s="1"/>
  <c r="G6243" i="1"/>
  <c r="I6243" i="1" s="1"/>
  <c r="G6244" i="1"/>
  <c r="I6244" i="1" s="1"/>
  <c r="G6245" i="1"/>
  <c r="I6245" i="1" s="1"/>
  <c r="G6246" i="1"/>
  <c r="I6246" i="1" s="1"/>
  <c r="G6247" i="1"/>
  <c r="I6247" i="1" s="1"/>
  <c r="G6248" i="1"/>
  <c r="I6248" i="1" s="1"/>
  <c r="G6249" i="1"/>
  <c r="I6249" i="1" s="1"/>
  <c r="G6250" i="1"/>
  <c r="I6250" i="1" s="1"/>
  <c r="J6244" i="1"/>
  <c r="J6245" i="1"/>
  <c r="J6246" i="1"/>
  <c r="J6247" i="1"/>
  <c r="J6248" i="1"/>
  <c r="J6249" i="1"/>
  <c r="J6250" i="1"/>
  <c r="K6244" i="1"/>
  <c r="K6245" i="1"/>
  <c r="K6246" i="1"/>
  <c r="K6247" i="1"/>
  <c r="K6248" i="1"/>
  <c r="K6249" i="1"/>
  <c r="K6250" i="1"/>
  <c r="L6244" i="1"/>
  <c r="L6245" i="1"/>
  <c r="L6246" i="1"/>
  <c r="L6247" i="1"/>
  <c r="L6248" i="1"/>
  <c r="L6249" i="1"/>
  <c r="L6250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G6184" i="1"/>
  <c r="I6184" i="1" s="1"/>
  <c r="G6185" i="1"/>
  <c r="I6185" i="1" s="1"/>
  <c r="G6186" i="1"/>
  <c r="I6186" i="1" s="1"/>
  <c r="G6187" i="1"/>
  <c r="I6187" i="1" s="1"/>
  <c r="G6188" i="1"/>
  <c r="I6188" i="1" s="1"/>
  <c r="G6189" i="1"/>
  <c r="I6189" i="1" s="1"/>
  <c r="G6190" i="1"/>
  <c r="I6190" i="1" s="1"/>
  <c r="G6191" i="1"/>
  <c r="I6191" i="1" s="1"/>
  <c r="G6192" i="1"/>
  <c r="I6192" i="1" s="1"/>
  <c r="G6193" i="1"/>
  <c r="I6193" i="1" s="1"/>
  <c r="G6194" i="1"/>
  <c r="I6194" i="1" s="1"/>
  <c r="G6195" i="1"/>
  <c r="I6195" i="1" s="1"/>
  <c r="G6196" i="1"/>
  <c r="I6196" i="1" s="1"/>
  <c r="G6197" i="1"/>
  <c r="I6197" i="1" s="1"/>
  <c r="G6198" i="1"/>
  <c r="I6198" i="1" s="1"/>
  <c r="G6199" i="1"/>
  <c r="I6199" i="1" s="1"/>
  <c r="J6199" i="1"/>
  <c r="K6199" i="1"/>
  <c r="L6199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G6163" i="1"/>
  <c r="I6163" i="1" s="1"/>
  <c r="G6164" i="1"/>
  <c r="I6164" i="1" s="1"/>
  <c r="G6165" i="1"/>
  <c r="I6165" i="1" s="1"/>
  <c r="G6166" i="1"/>
  <c r="I6166" i="1" s="1"/>
  <c r="G6167" i="1"/>
  <c r="I6167" i="1" s="1"/>
  <c r="G6168" i="1"/>
  <c r="I6168" i="1" s="1"/>
  <c r="G6169" i="1"/>
  <c r="I6169" i="1" s="1"/>
  <c r="G6170" i="1"/>
  <c r="I6170" i="1" s="1"/>
  <c r="G6171" i="1"/>
  <c r="I6171" i="1" s="1"/>
  <c r="G6172" i="1"/>
  <c r="I6172" i="1" s="1"/>
  <c r="G6173" i="1"/>
  <c r="I6173" i="1" s="1"/>
  <c r="G6174" i="1"/>
  <c r="I6174" i="1" s="1"/>
  <c r="G6175" i="1"/>
  <c r="I6175" i="1" s="1"/>
  <c r="G6176" i="1"/>
  <c r="I6176" i="1" s="1"/>
  <c r="G6177" i="1"/>
  <c r="I6177" i="1" s="1"/>
  <c r="G6178" i="1"/>
  <c r="I6178" i="1" s="1"/>
  <c r="G6179" i="1"/>
  <c r="I6179" i="1" s="1"/>
  <c r="G6180" i="1"/>
  <c r="I6180" i="1" s="1"/>
  <c r="G6181" i="1"/>
  <c r="I6181" i="1" s="1"/>
  <c r="G6182" i="1"/>
  <c r="I6182" i="1" s="1"/>
  <c r="G6183" i="1"/>
  <c r="I6183" i="1" s="1"/>
  <c r="J6182" i="1"/>
  <c r="J6183" i="1"/>
  <c r="K6182" i="1"/>
  <c r="K6183" i="1"/>
  <c r="L6182" i="1"/>
  <c r="L6183" i="1"/>
  <c r="J6177" i="1"/>
  <c r="J6178" i="1"/>
  <c r="J6179" i="1"/>
  <c r="J6180" i="1"/>
  <c r="J6181" i="1"/>
  <c r="K6177" i="1"/>
  <c r="K6178" i="1"/>
  <c r="K6179" i="1"/>
  <c r="K6180" i="1"/>
  <c r="K6181" i="1"/>
  <c r="L6177" i="1"/>
  <c r="L6178" i="1"/>
  <c r="L6179" i="1"/>
  <c r="L6180" i="1"/>
  <c r="L6181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G6134" i="1"/>
  <c r="I6134" i="1" s="1"/>
  <c r="G6135" i="1"/>
  <c r="I6135" i="1" s="1"/>
  <c r="G6136" i="1"/>
  <c r="I6136" i="1" s="1"/>
  <c r="G6137" i="1"/>
  <c r="I6137" i="1" s="1"/>
  <c r="G6138" i="1"/>
  <c r="I6138" i="1" s="1"/>
  <c r="G6139" i="1"/>
  <c r="I6139" i="1" s="1"/>
  <c r="G6140" i="1"/>
  <c r="I6140" i="1" s="1"/>
  <c r="G6141" i="1"/>
  <c r="I6141" i="1" s="1"/>
  <c r="G6142" i="1"/>
  <c r="I6142" i="1" s="1"/>
  <c r="G6143" i="1"/>
  <c r="I6143" i="1" s="1"/>
  <c r="G6144" i="1"/>
  <c r="I6144" i="1" s="1"/>
  <c r="G6145" i="1"/>
  <c r="I6145" i="1" s="1"/>
  <c r="G6146" i="1"/>
  <c r="I6146" i="1" s="1"/>
  <c r="G6147" i="1"/>
  <c r="I6147" i="1" s="1"/>
  <c r="G6148" i="1"/>
  <c r="I6148" i="1" s="1"/>
  <c r="G6149" i="1"/>
  <c r="I6149" i="1" s="1"/>
  <c r="G6150" i="1"/>
  <c r="I6150" i="1" s="1"/>
  <c r="G6151" i="1"/>
  <c r="I6151" i="1" s="1"/>
  <c r="G6152" i="1"/>
  <c r="I6152" i="1" s="1"/>
  <c r="G6153" i="1"/>
  <c r="I6153" i="1" s="1"/>
  <c r="G6154" i="1"/>
  <c r="I6154" i="1" s="1"/>
  <c r="G6155" i="1"/>
  <c r="I6155" i="1" s="1"/>
  <c r="G6156" i="1"/>
  <c r="I6156" i="1" s="1"/>
  <c r="G6157" i="1"/>
  <c r="I6157" i="1" s="1"/>
  <c r="G6158" i="1"/>
  <c r="I6158" i="1" s="1"/>
  <c r="G6159" i="1"/>
  <c r="I6159" i="1" s="1"/>
  <c r="G6160" i="1"/>
  <c r="I6160" i="1" s="1"/>
  <c r="G6161" i="1"/>
  <c r="I6161" i="1" s="1"/>
  <c r="G6162" i="1"/>
  <c r="I6162" i="1" s="1"/>
  <c r="J6161" i="1"/>
  <c r="J6162" i="1"/>
  <c r="K6161" i="1"/>
  <c r="K6162" i="1"/>
  <c r="L6161" i="1"/>
  <c r="L616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J6134" i="1"/>
  <c r="J6135" i="1"/>
  <c r="J6136" i="1"/>
  <c r="J6137" i="1"/>
  <c r="J6138" i="1"/>
  <c r="J6139" i="1"/>
  <c r="J6140" i="1"/>
  <c r="J6141" i="1"/>
  <c r="J6142" i="1"/>
  <c r="K6134" i="1"/>
  <c r="K6135" i="1"/>
  <c r="K6136" i="1"/>
  <c r="K6137" i="1"/>
  <c r="K6138" i="1"/>
  <c r="K6139" i="1"/>
  <c r="K6140" i="1"/>
  <c r="K6141" i="1"/>
  <c r="K6142" i="1"/>
  <c r="L6134" i="1"/>
  <c r="L6135" i="1"/>
  <c r="L6136" i="1"/>
  <c r="L6137" i="1"/>
  <c r="L6138" i="1"/>
  <c r="L6139" i="1"/>
  <c r="L6140" i="1"/>
  <c r="L6141" i="1"/>
  <c r="L6142" i="1"/>
  <c r="G6111" i="1"/>
  <c r="I6111" i="1" s="1"/>
  <c r="G6112" i="1"/>
  <c r="I6112" i="1" s="1"/>
  <c r="G6113" i="1"/>
  <c r="I6113" i="1" s="1"/>
  <c r="G6114" i="1"/>
  <c r="I6114" i="1" s="1"/>
  <c r="G6115" i="1"/>
  <c r="I6115" i="1" s="1"/>
  <c r="G6116" i="1"/>
  <c r="I6116" i="1" s="1"/>
  <c r="G6117" i="1"/>
  <c r="I6117" i="1" s="1"/>
  <c r="G6118" i="1"/>
  <c r="I6118" i="1" s="1"/>
  <c r="G6119" i="1"/>
  <c r="I6119" i="1" s="1"/>
  <c r="G6120" i="1"/>
  <c r="I6120" i="1" s="1"/>
  <c r="G6121" i="1"/>
  <c r="I6121" i="1" s="1"/>
  <c r="G6122" i="1"/>
  <c r="I6122" i="1" s="1"/>
  <c r="G6123" i="1"/>
  <c r="I6123" i="1" s="1"/>
  <c r="G6124" i="1"/>
  <c r="I6124" i="1" s="1"/>
  <c r="G6125" i="1"/>
  <c r="I6125" i="1" s="1"/>
  <c r="G6126" i="1"/>
  <c r="I6126" i="1" s="1"/>
  <c r="G6127" i="1"/>
  <c r="I6127" i="1" s="1"/>
  <c r="G6128" i="1"/>
  <c r="I6128" i="1" s="1"/>
  <c r="G6129" i="1"/>
  <c r="I6129" i="1" s="1"/>
  <c r="G6130" i="1"/>
  <c r="I6130" i="1" s="1"/>
  <c r="G6131" i="1"/>
  <c r="I6131" i="1" s="1"/>
  <c r="G6132" i="1"/>
  <c r="I6132" i="1" s="1"/>
  <c r="G6133" i="1"/>
  <c r="I6133" i="1" s="1"/>
  <c r="J6133" i="1"/>
  <c r="K6133" i="1"/>
  <c r="L6133" i="1"/>
  <c r="J6129" i="1"/>
  <c r="J6130" i="1"/>
  <c r="J6131" i="1"/>
  <c r="J6132" i="1"/>
  <c r="K6129" i="1"/>
  <c r="K6130" i="1"/>
  <c r="K6131" i="1"/>
  <c r="K6132" i="1"/>
  <c r="L6129" i="1"/>
  <c r="L6130" i="1"/>
  <c r="L6131" i="1"/>
  <c r="L6132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G6039" i="1"/>
  <c r="I6039" i="1" s="1"/>
  <c r="G6040" i="1"/>
  <c r="I6040" i="1" s="1"/>
  <c r="G6041" i="1"/>
  <c r="I6041" i="1" s="1"/>
  <c r="G6042" i="1"/>
  <c r="I6042" i="1" s="1"/>
  <c r="G6043" i="1"/>
  <c r="I6043" i="1" s="1"/>
  <c r="G6044" i="1"/>
  <c r="I6044" i="1" s="1"/>
  <c r="G6045" i="1"/>
  <c r="I6045" i="1" s="1"/>
  <c r="G6046" i="1"/>
  <c r="I6046" i="1" s="1"/>
  <c r="G6047" i="1"/>
  <c r="I6047" i="1" s="1"/>
  <c r="G6048" i="1"/>
  <c r="I6048" i="1" s="1"/>
  <c r="G6049" i="1"/>
  <c r="I6049" i="1" s="1"/>
  <c r="G6050" i="1"/>
  <c r="I6050" i="1" s="1"/>
  <c r="G6051" i="1"/>
  <c r="I6051" i="1" s="1"/>
  <c r="G6052" i="1"/>
  <c r="I6052" i="1" s="1"/>
  <c r="G6053" i="1"/>
  <c r="I6053" i="1" s="1"/>
  <c r="G6054" i="1"/>
  <c r="I6054" i="1" s="1"/>
  <c r="G6055" i="1"/>
  <c r="I6055" i="1" s="1"/>
  <c r="G6056" i="1"/>
  <c r="I6056" i="1" s="1"/>
  <c r="G6057" i="1"/>
  <c r="I6057" i="1" s="1"/>
  <c r="G6058" i="1"/>
  <c r="I6058" i="1" s="1"/>
  <c r="G6059" i="1"/>
  <c r="I6059" i="1" s="1"/>
  <c r="G6060" i="1"/>
  <c r="I6060" i="1" s="1"/>
  <c r="G6061" i="1"/>
  <c r="I6061" i="1" s="1"/>
  <c r="G6062" i="1"/>
  <c r="I6062" i="1" s="1"/>
  <c r="G6063" i="1"/>
  <c r="I6063" i="1" s="1"/>
  <c r="G6064" i="1"/>
  <c r="I6064" i="1" s="1"/>
  <c r="G6065" i="1"/>
  <c r="I6065" i="1" s="1"/>
  <c r="G6066" i="1"/>
  <c r="I6066" i="1" s="1"/>
  <c r="G6067" i="1"/>
  <c r="I6067" i="1" s="1"/>
  <c r="G6068" i="1"/>
  <c r="I6068" i="1" s="1"/>
  <c r="G6069" i="1"/>
  <c r="I6069" i="1" s="1"/>
  <c r="G6070" i="1"/>
  <c r="I6070" i="1" s="1"/>
  <c r="G6071" i="1"/>
  <c r="I6071" i="1" s="1"/>
  <c r="G6072" i="1"/>
  <c r="I6072" i="1" s="1"/>
  <c r="G6073" i="1"/>
  <c r="I6073" i="1" s="1"/>
  <c r="G6074" i="1"/>
  <c r="I6074" i="1" s="1"/>
  <c r="G6075" i="1"/>
  <c r="I6075" i="1" s="1"/>
  <c r="G6076" i="1"/>
  <c r="I6076" i="1" s="1"/>
  <c r="G6077" i="1"/>
  <c r="I6077" i="1" s="1"/>
  <c r="G6078" i="1"/>
  <c r="I6078" i="1" s="1"/>
  <c r="G6079" i="1"/>
  <c r="I6079" i="1" s="1"/>
  <c r="G6080" i="1"/>
  <c r="I6080" i="1" s="1"/>
  <c r="G6081" i="1"/>
  <c r="I6081" i="1" s="1"/>
  <c r="G6082" i="1"/>
  <c r="I6082" i="1" s="1"/>
  <c r="G6083" i="1"/>
  <c r="I6083" i="1" s="1"/>
  <c r="G6084" i="1"/>
  <c r="I6084" i="1" s="1"/>
  <c r="G6085" i="1"/>
  <c r="I6085" i="1" s="1"/>
  <c r="G6086" i="1"/>
  <c r="I6086" i="1" s="1"/>
  <c r="G6087" i="1"/>
  <c r="I6087" i="1" s="1"/>
  <c r="G6088" i="1"/>
  <c r="I6088" i="1" s="1"/>
  <c r="G6089" i="1"/>
  <c r="I6089" i="1" s="1"/>
  <c r="G6090" i="1"/>
  <c r="I6090" i="1" s="1"/>
  <c r="G6091" i="1"/>
  <c r="I6091" i="1" s="1"/>
  <c r="G6092" i="1"/>
  <c r="I6092" i="1" s="1"/>
  <c r="G6093" i="1"/>
  <c r="I6093" i="1" s="1"/>
  <c r="G6094" i="1"/>
  <c r="I6094" i="1" s="1"/>
  <c r="G6095" i="1"/>
  <c r="I6095" i="1" s="1"/>
  <c r="G6096" i="1"/>
  <c r="I6096" i="1" s="1"/>
  <c r="G6097" i="1"/>
  <c r="I6097" i="1" s="1"/>
  <c r="G6098" i="1"/>
  <c r="I6098" i="1" s="1"/>
  <c r="G6099" i="1"/>
  <c r="I6099" i="1" s="1"/>
  <c r="G6100" i="1"/>
  <c r="I6100" i="1" s="1"/>
  <c r="G6101" i="1"/>
  <c r="I6101" i="1" s="1"/>
  <c r="G6102" i="1"/>
  <c r="I6102" i="1" s="1"/>
  <c r="G6103" i="1"/>
  <c r="I6103" i="1" s="1"/>
  <c r="G6104" i="1"/>
  <c r="I6104" i="1" s="1"/>
  <c r="G6105" i="1"/>
  <c r="I6105" i="1" s="1"/>
  <c r="G6106" i="1"/>
  <c r="I6106" i="1" s="1"/>
  <c r="G6107" i="1"/>
  <c r="I6107" i="1" s="1"/>
  <c r="G6108" i="1"/>
  <c r="I6108" i="1" s="1"/>
  <c r="G6109" i="1"/>
  <c r="I6109" i="1" s="1"/>
  <c r="G6110" i="1"/>
  <c r="I6110" i="1" s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G6016" i="1"/>
  <c r="I6016" i="1" s="1"/>
  <c r="G6017" i="1"/>
  <c r="I6017" i="1" s="1"/>
  <c r="G6018" i="1"/>
  <c r="I6018" i="1" s="1"/>
  <c r="G6019" i="1"/>
  <c r="I6019" i="1" s="1"/>
  <c r="G6020" i="1"/>
  <c r="I6020" i="1" s="1"/>
  <c r="G6021" i="1"/>
  <c r="I6021" i="1" s="1"/>
  <c r="G6022" i="1"/>
  <c r="I6022" i="1" s="1"/>
  <c r="G6023" i="1"/>
  <c r="I6023" i="1" s="1"/>
  <c r="G6024" i="1"/>
  <c r="I6024" i="1" s="1"/>
  <c r="G6025" i="1"/>
  <c r="I6025" i="1" s="1"/>
  <c r="G6026" i="1"/>
  <c r="I6026" i="1" s="1"/>
  <c r="G6027" i="1"/>
  <c r="I6027" i="1" s="1"/>
  <c r="G6028" i="1"/>
  <c r="I6028" i="1" s="1"/>
  <c r="G6029" i="1"/>
  <c r="I6029" i="1" s="1"/>
  <c r="G6030" i="1"/>
  <c r="I6030" i="1" s="1"/>
  <c r="G6031" i="1"/>
  <c r="I6031" i="1" s="1"/>
  <c r="G6032" i="1"/>
  <c r="I6032" i="1" s="1"/>
  <c r="G6033" i="1"/>
  <c r="I6033" i="1" s="1"/>
  <c r="G6034" i="1"/>
  <c r="I6034" i="1" s="1"/>
  <c r="G6035" i="1"/>
  <c r="I6035" i="1" s="1"/>
  <c r="G6036" i="1"/>
  <c r="I6036" i="1" s="1"/>
  <c r="G6037" i="1"/>
  <c r="I6037" i="1" s="1"/>
  <c r="G6038" i="1"/>
  <c r="I6038" i="1" s="1"/>
  <c r="J6037" i="1"/>
  <c r="J6038" i="1"/>
  <c r="K6037" i="1"/>
  <c r="K6038" i="1"/>
  <c r="L6037" i="1"/>
  <c r="L6038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G5989" i="1"/>
  <c r="I5989" i="1" s="1"/>
  <c r="G5990" i="1"/>
  <c r="I5990" i="1" s="1"/>
  <c r="G5991" i="1"/>
  <c r="I5991" i="1" s="1"/>
  <c r="G5992" i="1"/>
  <c r="I5992" i="1" s="1"/>
  <c r="G5993" i="1"/>
  <c r="I5993" i="1" s="1"/>
  <c r="G5994" i="1"/>
  <c r="I5994" i="1" s="1"/>
  <c r="G5995" i="1"/>
  <c r="I5995" i="1" s="1"/>
  <c r="G5996" i="1"/>
  <c r="I5996" i="1" s="1"/>
  <c r="G5997" i="1"/>
  <c r="I5997" i="1" s="1"/>
  <c r="G5998" i="1"/>
  <c r="I5998" i="1" s="1"/>
  <c r="G5999" i="1"/>
  <c r="I5999" i="1" s="1"/>
  <c r="G6000" i="1"/>
  <c r="I6000" i="1" s="1"/>
  <c r="G6001" i="1"/>
  <c r="I6001" i="1" s="1"/>
  <c r="G6002" i="1"/>
  <c r="I6002" i="1" s="1"/>
  <c r="G6003" i="1"/>
  <c r="I6003" i="1" s="1"/>
  <c r="G6004" i="1"/>
  <c r="I6004" i="1" s="1"/>
  <c r="G6005" i="1"/>
  <c r="I6005" i="1" s="1"/>
  <c r="G6006" i="1"/>
  <c r="I6006" i="1" s="1"/>
  <c r="G6007" i="1"/>
  <c r="I6007" i="1" s="1"/>
  <c r="G6008" i="1"/>
  <c r="I6008" i="1" s="1"/>
  <c r="G6009" i="1"/>
  <c r="I6009" i="1" s="1"/>
  <c r="G6010" i="1"/>
  <c r="I6010" i="1" s="1"/>
  <c r="G6011" i="1"/>
  <c r="I6011" i="1" s="1"/>
  <c r="G6012" i="1"/>
  <c r="I6012" i="1" s="1"/>
  <c r="G6013" i="1"/>
  <c r="I6013" i="1" s="1"/>
  <c r="G6014" i="1"/>
  <c r="I6014" i="1" s="1"/>
  <c r="G6015" i="1"/>
  <c r="I6015" i="1" s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G5905" i="1"/>
  <c r="I5905" i="1" s="1"/>
  <c r="G5906" i="1"/>
  <c r="I5906" i="1" s="1"/>
  <c r="G5907" i="1"/>
  <c r="I5907" i="1" s="1"/>
  <c r="G5908" i="1"/>
  <c r="I5908" i="1" s="1"/>
  <c r="G5909" i="1"/>
  <c r="I5909" i="1" s="1"/>
  <c r="G5910" i="1"/>
  <c r="I5910" i="1" s="1"/>
  <c r="G5911" i="1"/>
  <c r="I5911" i="1" s="1"/>
  <c r="G5912" i="1"/>
  <c r="I5912" i="1" s="1"/>
  <c r="G5913" i="1"/>
  <c r="I5913" i="1" s="1"/>
  <c r="G5914" i="1"/>
  <c r="I5914" i="1" s="1"/>
  <c r="G5915" i="1"/>
  <c r="I5915" i="1" s="1"/>
  <c r="G5916" i="1"/>
  <c r="I5916" i="1" s="1"/>
  <c r="G5917" i="1"/>
  <c r="I5917" i="1" s="1"/>
  <c r="G5918" i="1"/>
  <c r="I5918" i="1" s="1"/>
  <c r="G5919" i="1"/>
  <c r="I5919" i="1" s="1"/>
  <c r="G5920" i="1"/>
  <c r="I5920" i="1" s="1"/>
  <c r="G5921" i="1"/>
  <c r="I5921" i="1" s="1"/>
  <c r="G5922" i="1"/>
  <c r="I5922" i="1" s="1"/>
  <c r="G5923" i="1"/>
  <c r="I5923" i="1" s="1"/>
  <c r="G5924" i="1"/>
  <c r="I5924" i="1" s="1"/>
  <c r="G5925" i="1"/>
  <c r="I5925" i="1" s="1"/>
  <c r="G5926" i="1"/>
  <c r="I5926" i="1" s="1"/>
  <c r="G5927" i="1"/>
  <c r="I5927" i="1" s="1"/>
  <c r="G5928" i="1"/>
  <c r="I5928" i="1" s="1"/>
  <c r="G5929" i="1"/>
  <c r="I5929" i="1" s="1"/>
  <c r="G5930" i="1"/>
  <c r="I5930" i="1" s="1"/>
  <c r="G5931" i="1"/>
  <c r="I5931" i="1" s="1"/>
  <c r="G5932" i="1"/>
  <c r="I5932" i="1" s="1"/>
  <c r="G5933" i="1"/>
  <c r="I5933" i="1" s="1"/>
  <c r="G5934" i="1"/>
  <c r="I5934" i="1" s="1"/>
  <c r="G5935" i="1"/>
  <c r="I5935" i="1" s="1"/>
  <c r="G5936" i="1"/>
  <c r="I5936" i="1" s="1"/>
  <c r="G5937" i="1"/>
  <c r="I5937" i="1" s="1"/>
  <c r="G5938" i="1"/>
  <c r="I5938" i="1" s="1"/>
  <c r="G5939" i="1"/>
  <c r="I5939" i="1" s="1"/>
  <c r="G5940" i="1"/>
  <c r="I5940" i="1" s="1"/>
  <c r="G5941" i="1"/>
  <c r="I5941" i="1" s="1"/>
  <c r="G5942" i="1"/>
  <c r="I5942" i="1" s="1"/>
  <c r="G5943" i="1"/>
  <c r="I5943" i="1" s="1"/>
  <c r="G5944" i="1"/>
  <c r="I5944" i="1" s="1"/>
  <c r="G5945" i="1"/>
  <c r="I5945" i="1" s="1"/>
  <c r="G5946" i="1"/>
  <c r="I5946" i="1" s="1"/>
  <c r="G5947" i="1"/>
  <c r="I5947" i="1" s="1"/>
  <c r="G5948" i="1"/>
  <c r="I5948" i="1" s="1"/>
  <c r="G5949" i="1"/>
  <c r="I5949" i="1" s="1"/>
  <c r="G5950" i="1"/>
  <c r="I5950" i="1" s="1"/>
  <c r="G5951" i="1"/>
  <c r="I5951" i="1" s="1"/>
  <c r="G5952" i="1"/>
  <c r="I5952" i="1" s="1"/>
  <c r="G5953" i="1"/>
  <c r="I5953" i="1" s="1"/>
  <c r="G5954" i="1"/>
  <c r="I5954" i="1" s="1"/>
  <c r="G5955" i="1"/>
  <c r="I5955" i="1" s="1"/>
  <c r="G5956" i="1"/>
  <c r="I5956" i="1" s="1"/>
  <c r="G5957" i="1"/>
  <c r="I5957" i="1" s="1"/>
  <c r="G5958" i="1"/>
  <c r="I5958" i="1" s="1"/>
  <c r="G5959" i="1"/>
  <c r="I5959" i="1" s="1"/>
  <c r="G5960" i="1"/>
  <c r="I5960" i="1" s="1"/>
  <c r="G5961" i="1"/>
  <c r="I5961" i="1" s="1"/>
  <c r="G5962" i="1"/>
  <c r="I5962" i="1" s="1"/>
  <c r="G5963" i="1"/>
  <c r="I5963" i="1" s="1"/>
  <c r="G5964" i="1"/>
  <c r="I5964" i="1" s="1"/>
  <c r="G5965" i="1"/>
  <c r="I5965" i="1" s="1"/>
  <c r="G5966" i="1"/>
  <c r="I5966" i="1" s="1"/>
  <c r="G5967" i="1"/>
  <c r="I5967" i="1" s="1"/>
  <c r="G5968" i="1"/>
  <c r="I5968" i="1" s="1"/>
  <c r="G5969" i="1"/>
  <c r="I5969" i="1" s="1"/>
  <c r="G5970" i="1"/>
  <c r="I5970" i="1" s="1"/>
  <c r="G5971" i="1"/>
  <c r="I5971" i="1" s="1"/>
  <c r="G5972" i="1"/>
  <c r="I5972" i="1" s="1"/>
  <c r="G5973" i="1"/>
  <c r="I5973" i="1" s="1"/>
  <c r="G5974" i="1"/>
  <c r="I5974" i="1" s="1"/>
  <c r="G5975" i="1"/>
  <c r="I5975" i="1" s="1"/>
  <c r="G5976" i="1"/>
  <c r="I5976" i="1" s="1"/>
  <c r="G5977" i="1"/>
  <c r="I5977" i="1" s="1"/>
  <c r="G5978" i="1"/>
  <c r="I5978" i="1" s="1"/>
  <c r="G5979" i="1"/>
  <c r="I5979" i="1" s="1"/>
  <c r="G5980" i="1"/>
  <c r="I5980" i="1" s="1"/>
  <c r="G5981" i="1"/>
  <c r="I5981" i="1" s="1"/>
  <c r="G5982" i="1"/>
  <c r="I5982" i="1" s="1"/>
  <c r="G5983" i="1"/>
  <c r="I5983" i="1" s="1"/>
  <c r="G5984" i="1"/>
  <c r="I5984" i="1" s="1"/>
  <c r="G5985" i="1"/>
  <c r="I5985" i="1" s="1"/>
  <c r="G5986" i="1"/>
  <c r="I5986" i="1" s="1"/>
  <c r="G5987" i="1"/>
  <c r="I5987" i="1" s="1"/>
  <c r="G5988" i="1"/>
  <c r="I5988" i="1" s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G5886" i="1"/>
  <c r="I5886" i="1" s="1"/>
  <c r="G5887" i="1"/>
  <c r="I5887" i="1" s="1"/>
  <c r="G5888" i="1"/>
  <c r="I5888" i="1" s="1"/>
  <c r="G5889" i="1"/>
  <c r="I5889" i="1" s="1"/>
  <c r="G5890" i="1"/>
  <c r="I5890" i="1" s="1"/>
  <c r="G5891" i="1"/>
  <c r="I5891" i="1" s="1"/>
  <c r="G5892" i="1"/>
  <c r="I5892" i="1" s="1"/>
  <c r="G5893" i="1"/>
  <c r="I5893" i="1" s="1"/>
  <c r="G5894" i="1"/>
  <c r="I5894" i="1" s="1"/>
  <c r="G5895" i="1"/>
  <c r="I5895" i="1" s="1"/>
  <c r="G5896" i="1"/>
  <c r="I5896" i="1" s="1"/>
  <c r="G5897" i="1"/>
  <c r="I5897" i="1" s="1"/>
  <c r="G5898" i="1"/>
  <c r="I5898" i="1" s="1"/>
  <c r="G5899" i="1"/>
  <c r="I5899" i="1" s="1"/>
  <c r="G5900" i="1"/>
  <c r="I5900" i="1" s="1"/>
  <c r="G5901" i="1"/>
  <c r="I5901" i="1" s="1"/>
  <c r="G5902" i="1"/>
  <c r="I5902" i="1" s="1"/>
  <c r="G5903" i="1"/>
  <c r="I5903" i="1" s="1"/>
  <c r="G5904" i="1"/>
  <c r="I5904" i="1" s="1"/>
  <c r="J5902" i="1"/>
  <c r="J5903" i="1"/>
  <c r="J5904" i="1"/>
  <c r="K5902" i="1"/>
  <c r="K5903" i="1"/>
  <c r="K5904" i="1"/>
  <c r="L5902" i="1"/>
  <c r="L5903" i="1"/>
  <c r="L5904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G5862" i="1"/>
  <c r="I5862" i="1" s="1"/>
  <c r="G5863" i="1"/>
  <c r="I5863" i="1" s="1"/>
  <c r="G5864" i="1"/>
  <c r="I5864" i="1" s="1"/>
  <c r="G5865" i="1"/>
  <c r="I5865" i="1" s="1"/>
  <c r="G5866" i="1"/>
  <c r="I5866" i="1" s="1"/>
  <c r="G5867" i="1"/>
  <c r="I5867" i="1" s="1"/>
  <c r="G5868" i="1"/>
  <c r="I5868" i="1" s="1"/>
  <c r="G5869" i="1"/>
  <c r="I5869" i="1" s="1"/>
  <c r="G5870" i="1"/>
  <c r="I5870" i="1" s="1"/>
  <c r="G5871" i="1"/>
  <c r="I5871" i="1" s="1"/>
  <c r="G5872" i="1"/>
  <c r="I5872" i="1" s="1"/>
  <c r="G5873" i="1"/>
  <c r="I5873" i="1" s="1"/>
  <c r="G5874" i="1"/>
  <c r="I5874" i="1" s="1"/>
  <c r="G5875" i="1"/>
  <c r="I5875" i="1" s="1"/>
  <c r="G5876" i="1"/>
  <c r="I5876" i="1" s="1"/>
  <c r="G5877" i="1"/>
  <c r="I5877" i="1" s="1"/>
  <c r="G5878" i="1"/>
  <c r="I5878" i="1" s="1"/>
  <c r="G5879" i="1"/>
  <c r="I5879" i="1" s="1"/>
  <c r="G5880" i="1"/>
  <c r="I5880" i="1" s="1"/>
  <c r="G5881" i="1"/>
  <c r="I5881" i="1" s="1"/>
  <c r="G5882" i="1"/>
  <c r="I5882" i="1" s="1"/>
  <c r="G5883" i="1"/>
  <c r="I5883" i="1" s="1"/>
  <c r="G5884" i="1"/>
  <c r="I5884" i="1" s="1"/>
  <c r="G5885" i="1"/>
  <c r="I5885" i="1" s="1"/>
  <c r="J5882" i="1"/>
  <c r="J5883" i="1"/>
  <c r="J5884" i="1"/>
  <c r="J5885" i="1"/>
  <c r="K5882" i="1"/>
  <c r="K5883" i="1"/>
  <c r="K5884" i="1"/>
  <c r="K5885" i="1"/>
  <c r="L5882" i="1"/>
  <c r="L5883" i="1"/>
  <c r="L5884" i="1"/>
  <c r="L5885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G5838" i="1"/>
  <c r="I5838" i="1" s="1"/>
  <c r="G5839" i="1"/>
  <c r="I5839" i="1" s="1"/>
  <c r="G5840" i="1"/>
  <c r="I5840" i="1" s="1"/>
  <c r="G5841" i="1"/>
  <c r="I5841" i="1" s="1"/>
  <c r="G5842" i="1"/>
  <c r="I5842" i="1" s="1"/>
  <c r="G5843" i="1"/>
  <c r="I5843" i="1" s="1"/>
  <c r="G5844" i="1"/>
  <c r="I5844" i="1" s="1"/>
  <c r="G5845" i="1"/>
  <c r="I5845" i="1" s="1"/>
  <c r="G5846" i="1"/>
  <c r="I5846" i="1" s="1"/>
  <c r="G5847" i="1"/>
  <c r="I5847" i="1" s="1"/>
  <c r="G5848" i="1"/>
  <c r="I5848" i="1" s="1"/>
  <c r="G5849" i="1"/>
  <c r="I5849" i="1" s="1"/>
  <c r="G5850" i="1"/>
  <c r="I5850" i="1" s="1"/>
  <c r="G5851" i="1"/>
  <c r="I5851" i="1" s="1"/>
  <c r="G5852" i="1"/>
  <c r="I5852" i="1" s="1"/>
  <c r="G5853" i="1"/>
  <c r="I5853" i="1" s="1"/>
  <c r="G5854" i="1"/>
  <c r="I5854" i="1" s="1"/>
  <c r="G5855" i="1"/>
  <c r="I5855" i="1" s="1"/>
  <c r="G5856" i="1"/>
  <c r="I5856" i="1" s="1"/>
  <c r="G5857" i="1"/>
  <c r="I5857" i="1" s="1"/>
  <c r="G5858" i="1"/>
  <c r="I5858" i="1" s="1"/>
  <c r="G5859" i="1"/>
  <c r="I5859" i="1" s="1"/>
  <c r="G5860" i="1"/>
  <c r="I5860" i="1" s="1"/>
  <c r="G5861" i="1"/>
  <c r="I5861" i="1" s="1"/>
  <c r="J5861" i="1"/>
  <c r="K5861" i="1"/>
  <c r="L5861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G5809" i="1"/>
  <c r="I5809" i="1" s="1"/>
  <c r="G5810" i="1"/>
  <c r="I5810" i="1" s="1"/>
  <c r="G5811" i="1"/>
  <c r="I5811" i="1" s="1"/>
  <c r="G5812" i="1"/>
  <c r="I5812" i="1" s="1"/>
  <c r="G5813" i="1"/>
  <c r="I5813" i="1" s="1"/>
  <c r="G5814" i="1"/>
  <c r="I5814" i="1" s="1"/>
  <c r="G5815" i="1"/>
  <c r="I5815" i="1" s="1"/>
  <c r="G5816" i="1"/>
  <c r="I5816" i="1" s="1"/>
  <c r="G5817" i="1"/>
  <c r="I5817" i="1" s="1"/>
  <c r="G5818" i="1"/>
  <c r="I5818" i="1" s="1"/>
  <c r="G5819" i="1"/>
  <c r="I5819" i="1" s="1"/>
  <c r="G5820" i="1"/>
  <c r="I5820" i="1" s="1"/>
  <c r="G5821" i="1"/>
  <c r="I5821" i="1" s="1"/>
  <c r="G5822" i="1"/>
  <c r="I5822" i="1" s="1"/>
  <c r="G5823" i="1"/>
  <c r="I5823" i="1" s="1"/>
  <c r="G5824" i="1"/>
  <c r="I5824" i="1" s="1"/>
  <c r="G5825" i="1"/>
  <c r="I5825" i="1" s="1"/>
  <c r="G5826" i="1"/>
  <c r="I5826" i="1" s="1"/>
  <c r="G5827" i="1"/>
  <c r="I5827" i="1" s="1"/>
  <c r="G5828" i="1"/>
  <c r="I5828" i="1" s="1"/>
  <c r="G5829" i="1"/>
  <c r="I5829" i="1" s="1"/>
  <c r="G5830" i="1"/>
  <c r="I5830" i="1" s="1"/>
  <c r="G5831" i="1"/>
  <c r="I5831" i="1" s="1"/>
  <c r="G5832" i="1"/>
  <c r="I5832" i="1" s="1"/>
  <c r="G5833" i="1"/>
  <c r="I5833" i="1" s="1"/>
  <c r="G5834" i="1"/>
  <c r="I5834" i="1" s="1"/>
  <c r="G5835" i="1"/>
  <c r="I5835" i="1" s="1"/>
  <c r="G5836" i="1"/>
  <c r="I5836" i="1" s="1"/>
  <c r="G5837" i="1"/>
  <c r="I5837" i="1" s="1"/>
  <c r="J5832" i="1"/>
  <c r="J5833" i="1"/>
  <c r="J5834" i="1"/>
  <c r="J5835" i="1"/>
  <c r="J5836" i="1"/>
  <c r="J5837" i="1"/>
  <c r="K5832" i="1"/>
  <c r="K5833" i="1"/>
  <c r="K5834" i="1"/>
  <c r="K5835" i="1"/>
  <c r="K5836" i="1"/>
  <c r="K5837" i="1"/>
  <c r="L5832" i="1"/>
  <c r="L5833" i="1"/>
  <c r="L5834" i="1"/>
  <c r="L5835" i="1"/>
  <c r="L5836" i="1"/>
  <c r="L5837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G5767" i="1"/>
  <c r="I5767" i="1" s="1"/>
  <c r="G5768" i="1"/>
  <c r="I5768" i="1" s="1"/>
  <c r="G5769" i="1"/>
  <c r="I5769" i="1" s="1"/>
  <c r="G5770" i="1"/>
  <c r="I5770" i="1" s="1"/>
  <c r="G5771" i="1"/>
  <c r="I5771" i="1" s="1"/>
  <c r="G5772" i="1"/>
  <c r="I5772" i="1" s="1"/>
  <c r="G5773" i="1"/>
  <c r="I5773" i="1" s="1"/>
  <c r="G5774" i="1"/>
  <c r="I5774" i="1" s="1"/>
  <c r="G5775" i="1"/>
  <c r="I5775" i="1" s="1"/>
  <c r="G5776" i="1"/>
  <c r="I5776" i="1" s="1"/>
  <c r="G5777" i="1"/>
  <c r="I5777" i="1" s="1"/>
  <c r="G5778" i="1"/>
  <c r="I5778" i="1" s="1"/>
  <c r="G5779" i="1"/>
  <c r="I5779" i="1" s="1"/>
  <c r="G5780" i="1"/>
  <c r="I5780" i="1" s="1"/>
  <c r="G5781" i="1"/>
  <c r="I5781" i="1" s="1"/>
  <c r="G5782" i="1"/>
  <c r="I5782" i="1" s="1"/>
  <c r="G5783" i="1"/>
  <c r="I5783" i="1" s="1"/>
  <c r="G5784" i="1"/>
  <c r="I5784" i="1" s="1"/>
  <c r="G5785" i="1"/>
  <c r="I5785" i="1" s="1"/>
  <c r="G5786" i="1"/>
  <c r="I5786" i="1" s="1"/>
  <c r="G5787" i="1"/>
  <c r="I5787" i="1" s="1"/>
  <c r="G5788" i="1"/>
  <c r="I5788" i="1" s="1"/>
  <c r="G5789" i="1"/>
  <c r="I5789" i="1" s="1"/>
  <c r="G5790" i="1"/>
  <c r="I5790" i="1" s="1"/>
  <c r="G5791" i="1"/>
  <c r="I5791" i="1" s="1"/>
  <c r="G5792" i="1"/>
  <c r="I5792" i="1" s="1"/>
  <c r="G5793" i="1"/>
  <c r="I5793" i="1" s="1"/>
  <c r="G5794" i="1"/>
  <c r="I5794" i="1" s="1"/>
  <c r="G5795" i="1"/>
  <c r="I5795" i="1" s="1"/>
  <c r="G5796" i="1"/>
  <c r="I5796" i="1" s="1"/>
  <c r="G5797" i="1"/>
  <c r="I5797" i="1" s="1"/>
  <c r="G5798" i="1"/>
  <c r="I5798" i="1" s="1"/>
  <c r="G5799" i="1"/>
  <c r="I5799" i="1" s="1"/>
  <c r="G5800" i="1"/>
  <c r="I5800" i="1" s="1"/>
  <c r="G5801" i="1"/>
  <c r="I5801" i="1" s="1"/>
  <c r="G5802" i="1"/>
  <c r="I5802" i="1" s="1"/>
  <c r="G5803" i="1"/>
  <c r="I5803" i="1" s="1"/>
  <c r="G5804" i="1"/>
  <c r="I5804" i="1" s="1"/>
  <c r="G5805" i="1"/>
  <c r="I5805" i="1" s="1"/>
  <c r="G5806" i="1"/>
  <c r="I5806" i="1" s="1"/>
  <c r="G5807" i="1"/>
  <c r="I5807" i="1" s="1"/>
  <c r="G5808" i="1"/>
  <c r="I5808" i="1" s="1"/>
  <c r="J5798" i="1"/>
  <c r="J5799" i="1"/>
  <c r="J5800" i="1"/>
  <c r="J5801" i="1"/>
  <c r="J5802" i="1"/>
  <c r="J5803" i="1"/>
  <c r="J5804" i="1"/>
  <c r="J5805" i="1"/>
  <c r="J5806" i="1"/>
  <c r="J5807" i="1"/>
  <c r="J5808" i="1"/>
  <c r="K5798" i="1"/>
  <c r="K5799" i="1"/>
  <c r="K5800" i="1"/>
  <c r="K5801" i="1"/>
  <c r="K5802" i="1"/>
  <c r="K5803" i="1"/>
  <c r="K5804" i="1"/>
  <c r="K5805" i="1"/>
  <c r="K5806" i="1"/>
  <c r="K5807" i="1"/>
  <c r="K5808" i="1"/>
  <c r="L5798" i="1"/>
  <c r="L5799" i="1"/>
  <c r="L5800" i="1"/>
  <c r="L5801" i="1"/>
  <c r="L5802" i="1"/>
  <c r="L5803" i="1"/>
  <c r="L5804" i="1"/>
  <c r="L5805" i="1"/>
  <c r="L5806" i="1"/>
  <c r="L5807" i="1"/>
  <c r="L5808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G5734" i="1"/>
  <c r="I5734" i="1" s="1"/>
  <c r="G5735" i="1"/>
  <c r="I5735" i="1" s="1"/>
  <c r="G5736" i="1"/>
  <c r="I5736" i="1" s="1"/>
  <c r="G5737" i="1"/>
  <c r="I5737" i="1" s="1"/>
  <c r="G5738" i="1"/>
  <c r="I5738" i="1" s="1"/>
  <c r="G5739" i="1"/>
  <c r="I5739" i="1" s="1"/>
  <c r="G5740" i="1"/>
  <c r="I5740" i="1" s="1"/>
  <c r="G5741" i="1"/>
  <c r="I5741" i="1" s="1"/>
  <c r="G5742" i="1"/>
  <c r="I5742" i="1" s="1"/>
  <c r="G5743" i="1"/>
  <c r="I5743" i="1" s="1"/>
  <c r="G5744" i="1"/>
  <c r="I5744" i="1" s="1"/>
  <c r="G5745" i="1"/>
  <c r="I5745" i="1" s="1"/>
  <c r="G5746" i="1"/>
  <c r="I5746" i="1" s="1"/>
  <c r="G5747" i="1"/>
  <c r="I5747" i="1" s="1"/>
  <c r="G5748" i="1"/>
  <c r="I5748" i="1" s="1"/>
  <c r="G5749" i="1"/>
  <c r="I5749" i="1" s="1"/>
  <c r="G5750" i="1"/>
  <c r="I5750" i="1" s="1"/>
  <c r="G5751" i="1"/>
  <c r="I5751" i="1" s="1"/>
  <c r="G5752" i="1"/>
  <c r="I5752" i="1" s="1"/>
  <c r="G5753" i="1"/>
  <c r="I5753" i="1" s="1"/>
  <c r="G5754" i="1"/>
  <c r="I5754" i="1" s="1"/>
  <c r="G5755" i="1"/>
  <c r="I5755" i="1" s="1"/>
  <c r="G5756" i="1"/>
  <c r="I5756" i="1" s="1"/>
  <c r="G5757" i="1"/>
  <c r="I5757" i="1" s="1"/>
  <c r="G5758" i="1"/>
  <c r="I5758" i="1" s="1"/>
  <c r="G5759" i="1"/>
  <c r="I5759" i="1" s="1"/>
  <c r="G5760" i="1"/>
  <c r="I5760" i="1" s="1"/>
  <c r="G5761" i="1"/>
  <c r="I5761" i="1" s="1"/>
  <c r="G5762" i="1"/>
  <c r="I5762" i="1" s="1"/>
  <c r="G5763" i="1"/>
  <c r="I5763" i="1" s="1"/>
  <c r="G5764" i="1"/>
  <c r="I5764" i="1" s="1"/>
  <c r="G5765" i="1"/>
  <c r="I5765" i="1" s="1"/>
  <c r="G5766" i="1"/>
  <c r="I5766" i="1" s="1"/>
  <c r="J5762" i="1"/>
  <c r="J5763" i="1"/>
  <c r="J5764" i="1"/>
  <c r="J5765" i="1"/>
  <c r="J5766" i="1"/>
  <c r="K5762" i="1"/>
  <c r="K5763" i="1"/>
  <c r="K5764" i="1"/>
  <c r="K5765" i="1"/>
  <c r="K5766" i="1"/>
  <c r="L5762" i="1"/>
  <c r="L5763" i="1"/>
  <c r="L5764" i="1"/>
  <c r="L5765" i="1"/>
  <c r="L5766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G5708" i="1"/>
  <c r="I5708" i="1" s="1"/>
  <c r="G5709" i="1"/>
  <c r="I5709" i="1" s="1"/>
  <c r="G5710" i="1"/>
  <c r="I5710" i="1" s="1"/>
  <c r="G5711" i="1"/>
  <c r="I5711" i="1" s="1"/>
  <c r="G5712" i="1"/>
  <c r="I5712" i="1" s="1"/>
  <c r="G5713" i="1"/>
  <c r="I5713" i="1" s="1"/>
  <c r="G5714" i="1"/>
  <c r="I5714" i="1" s="1"/>
  <c r="G5715" i="1"/>
  <c r="I5715" i="1" s="1"/>
  <c r="G5716" i="1"/>
  <c r="I5716" i="1" s="1"/>
  <c r="G5717" i="1"/>
  <c r="I5717" i="1" s="1"/>
  <c r="G5718" i="1"/>
  <c r="I5718" i="1" s="1"/>
  <c r="G5719" i="1"/>
  <c r="I5719" i="1" s="1"/>
  <c r="G5720" i="1"/>
  <c r="I5720" i="1" s="1"/>
  <c r="G5721" i="1"/>
  <c r="I5721" i="1" s="1"/>
  <c r="G5722" i="1"/>
  <c r="I5722" i="1" s="1"/>
  <c r="G5723" i="1"/>
  <c r="I5723" i="1" s="1"/>
  <c r="G5724" i="1"/>
  <c r="I5724" i="1" s="1"/>
  <c r="G5725" i="1"/>
  <c r="I5725" i="1" s="1"/>
  <c r="G5726" i="1"/>
  <c r="I5726" i="1" s="1"/>
  <c r="G5727" i="1"/>
  <c r="I5727" i="1" s="1"/>
  <c r="G5728" i="1"/>
  <c r="I5728" i="1" s="1"/>
  <c r="G5729" i="1"/>
  <c r="I5729" i="1" s="1"/>
  <c r="G5730" i="1"/>
  <c r="I5730" i="1" s="1"/>
  <c r="G5731" i="1"/>
  <c r="I5731" i="1" s="1"/>
  <c r="G5732" i="1"/>
  <c r="I5732" i="1" s="1"/>
  <c r="G5733" i="1"/>
  <c r="I5733" i="1" s="1"/>
  <c r="J5729" i="1"/>
  <c r="J5730" i="1"/>
  <c r="J5731" i="1"/>
  <c r="J5732" i="1"/>
  <c r="J5733" i="1"/>
  <c r="K5729" i="1"/>
  <c r="K5730" i="1"/>
  <c r="K5731" i="1"/>
  <c r="K5732" i="1"/>
  <c r="K5733" i="1"/>
  <c r="L5729" i="1"/>
  <c r="L5730" i="1"/>
  <c r="L5731" i="1"/>
  <c r="L5732" i="1"/>
  <c r="L5733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G5685" i="1"/>
  <c r="I5685" i="1" s="1"/>
  <c r="G5686" i="1"/>
  <c r="I5686" i="1" s="1"/>
  <c r="G5687" i="1"/>
  <c r="I5687" i="1" s="1"/>
  <c r="G5688" i="1"/>
  <c r="I5688" i="1" s="1"/>
  <c r="G5689" i="1"/>
  <c r="I5689" i="1" s="1"/>
  <c r="G5690" i="1"/>
  <c r="I5690" i="1" s="1"/>
  <c r="G5691" i="1"/>
  <c r="I5691" i="1" s="1"/>
  <c r="G5692" i="1"/>
  <c r="I5692" i="1" s="1"/>
  <c r="G5693" i="1"/>
  <c r="I5693" i="1" s="1"/>
  <c r="G5694" i="1"/>
  <c r="I5694" i="1" s="1"/>
  <c r="G5695" i="1"/>
  <c r="I5695" i="1" s="1"/>
  <c r="G5696" i="1"/>
  <c r="I5696" i="1" s="1"/>
  <c r="G5697" i="1"/>
  <c r="I5697" i="1" s="1"/>
  <c r="G5698" i="1"/>
  <c r="I5698" i="1" s="1"/>
  <c r="G5699" i="1"/>
  <c r="I5699" i="1" s="1"/>
  <c r="G5700" i="1"/>
  <c r="I5700" i="1" s="1"/>
  <c r="G5701" i="1"/>
  <c r="I5701" i="1" s="1"/>
  <c r="G5702" i="1"/>
  <c r="I5702" i="1" s="1"/>
  <c r="G5703" i="1"/>
  <c r="I5703" i="1" s="1"/>
  <c r="G5704" i="1"/>
  <c r="I5704" i="1" s="1"/>
  <c r="G5705" i="1"/>
  <c r="I5705" i="1" s="1"/>
  <c r="G5706" i="1"/>
  <c r="I5706" i="1" s="1"/>
  <c r="G5707" i="1"/>
  <c r="I5707" i="1" s="1"/>
  <c r="J5704" i="1"/>
  <c r="J5705" i="1"/>
  <c r="J5706" i="1"/>
  <c r="J5707" i="1"/>
  <c r="K5704" i="1"/>
  <c r="K5705" i="1"/>
  <c r="K5706" i="1"/>
  <c r="K5707" i="1"/>
  <c r="L5704" i="1"/>
  <c r="L5705" i="1"/>
  <c r="L5706" i="1"/>
  <c r="L5707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2" i="4"/>
  <c r="G5654" i="1"/>
  <c r="I5654" i="1" s="1"/>
  <c r="G5655" i="1"/>
  <c r="I5655" i="1" s="1"/>
  <c r="G5656" i="1"/>
  <c r="I5656" i="1" s="1"/>
  <c r="G5657" i="1"/>
  <c r="I5657" i="1" s="1"/>
  <c r="G5658" i="1"/>
  <c r="I5658" i="1" s="1"/>
  <c r="G5659" i="1"/>
  <c r="I5659" i="1" s="1"/>
  <c r="G5660" i="1"/>
  <c r="I5660" i="1" s="1"/>
  <c r="G5661" i="1"/>
  <c r="I5661" i="1" s="1"/>
  <c r="G5662" i="1"/>
  <c r="I5662" i="1" s="1"/>
  <c r="G5663" i="1"/>
  <c r="I5663" i="1" s="1"/>
  <c r="G5664" i="1"/>
  <c r="I5664" i="1" s="1"/>
  <c r="G5665" i="1"/>
  <c r="I5665" i="1" s="1"/>
  <c r="G5666" i="1"/>
  <c r="I5666" i="1" s="1"/>
  <c r="G5667" i="1"/>
  <c r="I5667" i="1" s="1"/>
  <c r="G5668" i="1"/>
  <c r="I5668" i="1" s="1"/>
  <c r="G5669" i="1"/>
  <c r="I5669" i="1" s="1"/>
  <c r="G5670" i="1"/>
  <c r="I5670" i="1" s="1"/>
  <c r="G5671" i="1"/>
  <c r="I5671" i="1" s="1"/>
  <c r="G5672" i="1"/>
  <c r="I5672" i="1" s="1"/>
  <c r="G5673" i="1"/>
  <c r="I5673" i="1" s="1"/>
  <c r="G5674" i="1"/>
  <c r="I5674" i="1" s="1"/>
  <c r="G5675" i="1"/>
  <c r="I5675" i="1" s="1"/>
  <c r="G5676" i="1"/>
  <c r="I5676" i="1" s="1"/>
  <c r="G5677" i="1"/>
  <c r="I5677" i="1" s="1"/>
  <c r="G5678" i="1"/>
  <c r="I5678" i="1" s="1"/>
  <c r="G5679" i="1"/>
  <c r="I5679" i="1" s="1"/>
  <c r="G5680" i="1"/>
  <c r="I5680" i="1" s="1"/>
  <c r="G5681" i="1"/>
  <c r="I5681" i="1" s="1"/>
  <c r="G5682" i="1"/>
  <c r="I5682" i="1" s="1"/>
  <c r="G5683" i="1"/>
  <c r="I5683" i="1" s="1"/>
  <c r="G5684" i="1"/>
  <c r="I5684" i="1" s="1"/>
  <c r="J5679" i="1"/>
  <c r="J5680" i="1"/>
  <c r="J5681" i="1"/>
  <c r="J5682" i="1"/>
  <c r="J5683" i="1"/>
  <c r="J5684" i="1"/>
  <c r="K5679" i="1"/>
  <c r="K5680" i="1"/>
  <c r="K5681" i="1"/>
  <c r="K5682" i="1"/>
  <c r="K5683" i="1"/>
  <c r="K5684" i="1"/>
  <c r="L5679" i="1"/>
  <c r="L5680" i="1"/>
  <c r="L5681" i="1"/>
  <c r="L5682" i="1"/>
  <c r="L5683" i="1"/>
  <c r="L5684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G5620" i="1"/>
  <c r="I5620" i="1" s="1"/>
  <c r="G5621" i="1"/>
  <c r="I5621" i="1" s="1"/>
  <c r="G5622" i="1"/>
  <c r="I5622" i="1" s="1"/>
  <c r="G5623" i="1"/>
  <c r="I5623" i="1" s="1"/>
  <c r="G5624" i="1"/>
  <c r="I5624" i="1" s="1"/>
  <c r="G5625" i="1"/>
  <c r="I5625" i="1" s="1"/>
  <c r="G5626" i="1"/>
  <c r="I5626" i="1" s="1"/>
  <c r="G5627" i="1"/>
  <c r="I5627" i="1" s="1"/>
  <c r="G5628" i="1"/>
  <c r="I5628" i="1" s="1"/>
  <c r="G5629" i="1"/>
  <c r="I5629" i="1" s="1"/>
  <c r="G5630" i="1"/>
  <c r="I5630" i="1" s="1"/>
  <c r="G5631" i="1"/>
  <c r="I5631" i="1" s="1"/>
  <c r="G5632" i="1"/>
  <c r="I5632" i="1" s="1"/>
  <c r="G5633" i="1"/>
  <c r="I5633" i="1" s="1"/>
  <c r="G5634" i="1"/>
  <c r="I5634" i="1" s="1"/>
  <c r="G5635" i="1"/>
  <c r="I5635" i="1" s="1"/>
  <c r="G5636" i="1"/>
  <c r="I5636" i="1" s="1"/>
  <c r="G5637" i="1"/>
  <c r="I5637" i="1" s="1"/>
  <c r="G5638" i="1"/>
  <c r="I5638" i="1" s="1"/>
  <c r="G5639" i="1"/>
  <c r="I5639" i="1" s="1"/>
  <c r="G5640" i="1"/>
  <c r="I5640" i="1" s="1"/>
  <c r="G5641" i="1"/>
  <c r="I5641" i="1" s="1"/>
  <c r="G5642" i="1"/>
  <c r="I5642" i="1" s="1"/>
  <c r="G5643" i="1"/>
  <c r="I5643" i="1" s="1"/>
  <c r="G5644" i="1"/>
  <c r="I5644" i="1" s="1"/>
  <c r="G5645" i="1"/>
  <c r="I5645" i="1" s="1"/>
  <c r="G5646" i="1"/>
  <c r="I5646" i="1" s="1"/>
  <c r="G5647" i="1"/>
  <c r="I5647" i="1" s="1"/>
  <c r="G5648" i="1"/>
  <c r="I5648" i="1" s="1"/>
  <c r="G5649" i="1"/>
  <c r="I5649" i="1" s="1"/>
  <c r="G5650" i="1"/>
  <c r="I5650" i="1" s="1"/>
  <c r="G5651" i="1"/>
  <c r="I5651" i="1" s="1"/>
  <c r="G5652" i="1"/>
  <c r="I5652" i="1" s="1"/>
  <c r="G5653" i="1"/>
  <c r="I5653" i="1" s="1"/>
  <c r="J5644" i="1"/>
  <c r="J5645" i="1"/>
  <c r="J5646" i="1"/>
  <c r="J5647" i="1"/>
  <c r="J5648" i="1"/>
  <c r="J5649" i="1"/>
  <c r="J5650" i="1"/>
  <c r="J5651" i="1"/>
  <c r="J5652" i="1"/>
  <c r="J5653" i="1"/>
  <c r="K5644" i="1"/>
  <c r="K5645" i="1"/>
  <c r="K5646" i="1"/>
  <c r="K5647" i="1"/>
  <c r="K5648" i="1"/>
  <c r="K5649" i="1"/>
  <c r="K5650" i="1"/>
  <c r="K5651" i="1"/>
  <c r="K5652" i="1"/>
  <c r="K5653" i="1"/>
  <c r="L5644" i="1"/>
  <c r="L5645" i="1"/>
  <c r="L5646" i="1"/>
  <c r="L5647" i="1"/>
  <c r="L5648" i="1"/>
  <c r="L5649" i="1"/>
  <c r="L5650" i="1"/>
  <c r="L5651" i="1"/>
  <c r="L5652" i="1"/>
  <c r="L5653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G5555" i="1"/>
  <c r="I5555" i="1" s="1"/>
  <c r="G5556" i="1"/>
  <c r="I5556" i="1" s="1"/>
  <c r="G5557" i="1"/>
  <c r="I5557" i="1" s="1"/>
  <c r="G5558" i="1"/>
  <c r="I5558" i="1" s="1"/>
  <c r="G5559" i="1"/>
  <c r="I5559" i="1" s="1"/>
  <c r="G5560" i="1"/>
  <c r="I5560" i="1" s="1"/>
  <c r="G5561" i="1"/>
  <c r="I5561" i="1" s="1"/>
  <c r="G5562" i="1"/>
  <c r="I5562" i="1" s="1"/>
  <c r="G5563" i="1"/>
  <c r="I5563" i="1" s="1"/>
  <c r="G5564" i="1"/>
  <c r="I5564" i="1" s="1"/>
  <c r="G5565" i="1"/>
  <c r="I5565" i="1" s="1"/>
  <c r="G5566" i="1"/>
  <c r="I5566" i="1" s="1"/>
  <c r="G5567" i="1"/>
  <c r="I5567" i="1" s="1"/>
  <c r="G5568" i="1"/>
  <c r="I5568" i="1" s="1"/>
  <c r="G5569" i="1"/>
  <c r="I5569" i="1" s="1"/>
  <c r="G5570" i="1"/>
  <c r="I5570" i="1" s="1"/>
  <c r="G5571" i="1"/>
  <c r="I5571" i="1" s="1"/>
  <c r="G5572" i="1"/>
  <c r="I5572" i="1" s="1"/>
  <c r="G5573" i="1"/>
  <c r="I5573" i="1" s="1"/>
  <c r="G5574" i="1"/>
  <c r="I5574" i="1" s="1"/>
  <c r="G5575" i="1"/>
  <c r="I5575" i="1" s="1"/>
  <c r="G5576" i="1"/>
  <c r="I5576" i="1" s="1"/>
  <c r="G5577" i="1"/>
  <c r="I5577" i="1" s="1"/>
  <c r="G5578" i="1"/>
  <c r="I5578" i="1" s="1"/>
  <c r="G5579" i="1"/>
  <c r="I5579" i="1" s="1"/>
  <c r="G5580" i="1"/>
  <c r="I5580" i="1" s="1"/>
  <c r="G5581" i="1"/>
  <c r="I5581" i="1" s="1"/>
  <c r="G5582" i="1"/>
  <c r="I5582" i="1" s="1"/>
  <c r="G5583" i="1"/>
  <c r="I5583" i="1" s="1"/>
  <c r="G5584" i="1"/>
  <c r="I5584" i="1" s="1"/>
  <c r="G5585" i="1"/>
  <c r="I5585" i="1" s="1"/>
  <c r="G5586" i="1"/>
  <c r="I5586" i="1" s="1"/>
  <c r="G5587" i="1"/>
  <c r="I5587" i="1" s="1"/>
  <c r="G5588" i="1"/>
  <c r="I5588" i="1" s="1"/>
  <c r="G5589" i="1"/>
  <c r="I5589" i="1" s="1"/>
  <c r="G5590" i="1"/>
  <c r="I5590" i="1" s="1"/>
  <c r="G5591" i="1"/>
  <c r="I5591" i="1" s="1"/>
  <c r="G5592" i="1"/>
  <c r="I5592" i="1" s="1"/>
  <c r="G5593" i="1"/>
  <c r="I5593" i="1" s="1"/>
  <c r="G5594" i="1"/>
  <c r="I5594" i="1" s="1"/>
  <c r="G5595" i="1"/>
  <c r="I5595" i="1" s="1"/>
  <c r="G5596" i="1"/>
  <c r="I5596" i="1" s="1"/>
  <c r="G5597" i="1"/>
  <c r="I5597" i="1" s="1"/>
  <c r="G5598" i="1"/>
  <c r="I5598" i="1" s="1"/>
  <c r="G5599" i="1"/>
  <c r="I5599" i="1" s="1"/>
  <c r="G5600" i="1"/>
  <c r="I5600" i="1" s="1"/>
  <c r="G5601" i="1"/>
  <c r="I5601" i="1" s="1"/>
  <c r="G5602" i="1"/>
  <c r="I5602" i="1" s="1"/>
  <c r="G5603" i="1"/>
  <c r="I5603" i="1" s="1"/>
  <c r="G5604" i="1"/>
  <c r="I5604" i="1" s="1"/>
  <c r="G5605" i="1"/>
  <c r="I5605" i="1" s="1"/>
  <c r="G5606" i="1"/>
  <c r="I5606" i="1" s="1"/>
  <c r="G5607" i="1"/>
  <c r="I5607" i="1" s="1"/>
  <c r="G5608" i="1"/>
  <c r="I5608" i="1" s="1"/>
  <c r="G5609" i="1"/>
  <c r="I5609" i="1" s="1"/>
  <c r="G5610" i="1"/>
  <c r="I5610" i="1" s="1"/>
  <c r="G5611" i="1"/>
  <c r="I5611" i="1" s="1"/>
  <c r="G5612" i="1"/>
  <c r="I5612" i="1" s="1"/>
  <c r="G5613" i="1"/>
  <c r="I5613" i="1" s="1"/>
  <c r="G5614" i="1"/>
  <c r="I5614" i="1" s="1"/>
  <c r="G5615" i="1"/>
  <c r="I5615" i="1" s="1"/>
  <c r="G5616" i="1"/>
  <c r="I5616" i="1" s="1"/>
  <c r="G5617" i="1"/>
  <c r="I5617" i="1" s="1"/>
  <c r="G5618" i="1"/>
  <c r="I5618" i="1" s="1"/>
  <c r="G5619" i="1"/>
  <c r="I5619" i="1" s="1"/>
  <c r="J5613" i="1"/>
  <c r="J5614" i="1"/>
  <c r="J5615" i="1"/>
  <c r="J5616" i="1"/>
  <c r="J5617" i="1"/>
  <c r="J5618" i="1"/>
  <c r="J5619" i="1"/>
  <c r="K5613" i="1"/>
  <c r="K5614" i="1"/>
  <c r="K5615" i="1"/>
  <c r="K5616" i="1"/>
  <c r="K5617" i="1"/>
  <c r="K5618" i="1"/>
  <c r="K5619" i="1"/>
  <c r="L5613" i="1"/>
  <c r="L5614" i="1"/>
  <c r="L5615" i="1"/>
  <c r="L5616" i="1"/>
  <c r="L5617" i="1"/>
  <c r="L5618" i="1"/>
  <c r="L5619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J5591" i="1"/>
  <c r="J5592" i="1"/>
  <c r="J5593" i="1"/>
  <c r="J5594" i="1"/>
  <c r="J5595" i="1"/>
  <c r="J5596" i="1"/>
  <c r="K5591" i="1"/>
  <c r="K5592" i="1"/>
  <c r="K5593" i="1"/>
  <c r="K5594" i="1"/>
  <c r="K5595" i="1"/>
  <c r="K5596" i="1"/>
  <c r="L5591" i="1"/>
  <c r="L5592" i="1"/>
  <c r="L5593" i="1"/>
  <c r="L5594" i="1"/>
  <c r="L5595" i="1"/>
  <c r="L5596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109" i="1"/>
  <c r="K5109" i="1"/>
  <c r="J5109" i="1"/>
  <c r="G5109" i="1"/>
  <c r="I5109" i="1" s="1"/>
  <c r="G5110" i="1"/>
  <c r="I5110" i="1" s="1"/>
  <c r="G5111" i="1"/>
  <c r="I5111" i="1" s="1"/>
  <c r="G5112" i="1"/>
  <c r="I5112" i="1" s="1"/>
  <c r="G5113" i="1"/>
  <c r="I5113" i="1" s="1"/>
  <c r="G5114" i="1"/>
  <c r="I5114" i="1" s="1"/>
  <c r="G5115" i="1"/>
  <c r="I5115" i="1" s="1"/>
  <c r="G5116" i="1"/>
  <c r="I5116" i="1" s="1"/>
  <c r="G5117" i="1"/>
  <c r="I5117" i="1" s="1"/>
  <c r="G5118" i="1"/>
  <c r="I5118" i="1" s="1"/>
  <c r="G5119" i="1"/>
  <c r="I5119" i="1" s="1"/>
  <c r="G5120" i="1"/>
  <c r="I5120" i="1" s="1"/>
  <c r="G5121" i="1"/>
  <c r="I5121" i="1" s="1"/>
  <c r="G5122" i="1"/>
  <c r="I5122" i="1" s="1"/>
  <c r="G5123" i="1"/>
  <c r="I5123" i="1" s="1"/>
  <c r="G5124" i="1"/>
  <c r="I5124" i="1" s="1"/>
  <c r="G5125" i="1"/>
  <c r="I5125" i="1" s="1"/>
  <c r="G5126" i="1"/>
  <c r="I5126" i="1" s="1"/>
  <c r="G5127" i="1"/>
  <c r="I5127" i="1" s="1"/>
  <c r="G5128" i="1"/>
  <c r="I5128" i="1" s="1"/>
  <c r="G5129" i="1"/>
  <c r="I5129" i="1" s="1"/>
  <c r="G5130" i="1"/>
  <c r="I5130" i="1" s="1"/>
  <c r="G5131" i="1"/>
  <c r="I5131" i="1" s="1"/>
  <c r="G5132" i="1"/>
  <c r="I5132" i="1" s="1"/>
  <c r="G5133" i="1"/>
  <c r="I5133" i="1" s="1"/>
  <c r="G5134" i="1"/>
  <c r="I5134" i="1" s="1"/>
  <c r="G5135" i="1"/>
  <c r="I5135" i="1" s="1"/>
  <c r="G5136" i="1"/>
  <c r="I5136" i="1" s="1"/>
  <c r="G5137" i="1"/>
  <c r="I5137" i="1" s="1"/>
  <c r="G5138" i="1"/>
  <c r="I5138" i="1" s="1"/>
  <c r="G5139" i="1"/>
  <c r="I5139" i="1" s="1"/>
  <c r="G5140" i="1"/>
  <c r="I5140" i="1" s="1"/>
  <c r="G5141" i="1"/>
  <c r="I5141" i="1" s="1"/>
  <c r="G5142" i="1"/>
  <c r="I5142" i="1" s="1"/>
  <c r="G5143" i="1"/>
  <c r="I5143" i="1" s="1"/>
  <c r="G5144" i="1"/>
  <c r="I5144" i="1" s="1"/>
  <c r="G5145" i="1"/>
  <c r="I5145" i="1" s="1"/>
  <c r="G5146" i="1"/>
  <c r="I5146" i="1" s="1"/>
  <c r="G5147" i="1"/>
  <c r="I5147" i="1" s="1"/>
  <c r="G5148" i="1"/>
  <c r="I5148" i="1" s="1"/>
  <c r="G5149" i="1"/>
  <c r="I5149" i="1" s="1"/>
  <c r="G5150" i="1"/>
  <c r="I5150" i="1" s="1"/>
  <c r="G5151" i="1"/>
  <c r="I5151" i="1" s="1"/>
  <c r="G5152" i="1"/>
  <c r="I5152" i="1" s="1"/>
  <c r="G5153" i="1"/>
  <c r="I5153" i="1" s="1"/>
  <c r="G5154" i="1"/>
  <c r="I5154" i="1" s="1"/>
  <c r="G5155" i="1"/>
  <c r="I5155" i="1" s="1"/>
  <c r="G5156" i="1"/>
  <c r="I5156" i="1" s="1"/>
  <c r="G5157" i="1"/>
  <c r="I5157" i="1" s="1"/>
  <c r="G5158" i="1"/>
  <c r="I5158" i="1" s="1"/>
  <c r="G5159" i="1"/>
  <c r="I5159" i="1" s="1"/>
  <c r="G5160" i="1"/>
  <c r="I5160" i="1" s="1"/>
  <c r="G5161" i="1"/>
  <c r="I5161" i="1" s="1"/>
  <c r="G5162" i="1"/>
  <c r="I5162" i="1" s="1"/>
  <c r="G5163" i="1"/>
  <c r="I5163" i="1" s="1"/>
  <c r="G5164" i="1"/>
  <c r="I5164" i="1" s="1"/>
  <c r="G5165" i="1"/>
  <c r="I5165" i="1" s="1"/>
  <c r="G5166" i="1"/>
  <c r="I5166" i="1" s="1"/>
  <c r="G5167" i="1"/>
  <c r="I5167" i="1" s="1"/>
  <c r="G5168" i="1"/>
  <c r="I5168" i="1" s="1"/>
  <c r="G5169" i="1"/>
  <c r="I5169" i="1" s="1"/>
  <c r="G5170" i="1"/>
  <c r="I5170" i="1" s="1"/>
  <c r="G5171" i="1"/>
  <c r="I5171" i="1" s="1"/>
  <c r="G5172" i="1"/>
  <c r="I5172" i="1" s="1"/>
  <c r="G5173" i="1"/>
  <c r="I5173" i="1" s="1"/>
  <c r="G5174" i="1"/>
  <c r="I5174" i="1" s="1"/>
  <c r="G5175" i="1"/>
  <c r="I5175" i="1" s="1"/>
  <c r="G5176" i="1"/>
  <c r="I5176" i="1" s="1"/>
  <c r="G5177" i="1"/>
  <c r="I5177" i="1" s="1"/>
  <c r="G5178" i="1"/>
  <c r="I5178" i="1" s="1"/>
  <c r="G5179" i="1"/>
  <c r="I5179" i="1" s="1"/>
  <c r="G5180" i="1"/>
  <c r="I5180" i="1" s="1"/>
  <c r="G5181" i="1"/>
  <c r="I5181" i="1" s="1"/>
  <c r="G5182" i="1"/>
  <c r="I5182" i="1" s="1"/>
  <c r="G5183" i="1"/>
  <c r="I5183" i="1" s="1"/>
  <c r="G5184" i="1"/>
  <c r="I5184" i="1" s="1"/>
  <c r="G5185" i="1"/>
  <c r="I5185" i="1" s="1"/>
  <c r="G5186" i="1"/>
  <c r="I5186" i="1" s="1"/>
  <c r="G5187" i="1"/>
  <c r="I5187" i="1" s="1"/>
  <c r="G5188" i="1"/>
  <c r="I5188" i="1" s="1"/>
  <c r="G5189" i="1"/>
  <c r="I5189" i="1" s="1"/>
  <c r="G5190" i="1"/>
  <c r="I5190" i="1" s="1"/>
  <c r="G5191" i="1"/>
  <c r="I5191" i="1" s="1"/>
  <c r="G5192" i="1"/>
  <c r="I5192" i="1" s="1"/>
  <c r="G5193" i="1"/>
  <c r="I5193" i="1" s="1"/>
  <c r="G5194" i="1"/>
  <c r="I5194" i="1" s="1"/>
  <c r="G5195" i="1"/>
  <c r="I5195" i="1" s="1"/>
  <c r="G5196" i="1"/>
  <c r="I5196" i="1" s="1"/>
  <c r="G5197" i="1"/>
  <c r="I5197" i="1" s="1"/>
  <c r="G5198" i="1"/>
  <c r="I5198" i="1" s="1"/>
  <c r="G5199" i="1"/>
  <c r="I5199" i="1" s="1"/>
  <c r="G5200" i="1"/>
  <c r="I5200" i="1" s="1"/>
  <c r="G5201" i="1"/>
  <c r="I5201" i="1" s="1"/>
  <c r="G5202" i="1"/>
  <c r="I5202" i="1" s="1"/>
  <c r="G5203" i="1"/>
  <c r="I5203" i="1" s="1"/>
  <c r="G5204" i="1"/>
  <c r="I5204" i="1" s="1"/>
  <c r="G5205" i="1"/>
  <c r="I5205" i="1" s="1"/>
  <c r="G5206" i="1"/>
  <c r="I5206" i="1" s="1"/>
  <c r="G5207" i="1"/>
  <c r="I5207" i="1" s="1"/>
  <c r="G5208" i="1"/>
  <c r="I5208" i="1" s="1"/>
  <c r="G5209" i="1"/>
  <c r="I5209" i="1" s="1"/>
  <c r="G5210" i="1"/>
  <c r="I5210" i="1" s="1"/>
  <c r="G5211" i="1"/>
  <c r="I5211" i="1" s="1"/>
  <c r="G5212" i="1"/>
  <c r="I5212" i="1" s="1"/>
  <c r="G5213" i="1"/>
  <c r="I5213" i="1" s="1"/>
  <c r="G5214" i="1"/>
  <c r="I5214" i="1" s="1"/>
  <c r="G5215" i="1"/>
  <c r="I5215" i="1" s="1"/>
  <c r="G5216" i="1"/>
  <c r="I5216" i="1" s="1"/>
  <c r="G5217" i="1"/>
  <c r="I5217" i="1" s="1"/>
  <c r="G5218" i="1"/>
  <c r="I5218" i="1" s="1"/>
  <c r="G5219" i="1"/>
  <c r="I5219" i="1" s="1"/>
  <c r="G5220" i="1"/>
  <c r="I5220" i="1" s="1"/>
  <c r="G5221" i="1"/>
  <c r="I5221" i="1" s="1"/>
  <c r="G5222" i="1"/>
  <c r="I5222" i="1" s="1"/>
  <c r="G5223" i="1"/>
  <c r="I5223" i="1" s="1"/>
  <c r="G5224" i="1"/>
  <c r="I5224" i="1" s="1"/>
  <c r="G5225" i="1"/>
  <c r="I5225" i="1" s="1"/>
  <c r="G5226" i="1"/>
  <c r="I5226" i="1" s="1"/>
  <c r="G5227" i="1"/>
  <c r="I5227" i="1" s="1"/>
  <c r="G5228" i="1"/>
  <c r="I5228" i="1" s="1"/>
  <c r="G5229" i="1"/>
  <c r="I5229" i="1" s="1"/>
  <c r="G5230" i="1"/>
  <c r="I5230" i="1" s="1"/>
  <c r="G5231" i="1"/>
  <c r="I5231" i="1" s="1"/>
  <c r="G5232" i="1"/>
  <c r="I5232" i="1" s="1"/>
  <c r="G5233" i="1"/>
  <c r="I5233" i="1" s="1"/>
  <c r="G5234" i="1"/>
  <c r="I5234" i="1" s="1"/>
  <c r="G5235" i="1"/>
  <c r="I5235" i="1" s="1"/>
  <c r="G5236" i="1"/>
  <c r="I5236" i="1" s="1"/>
  <c r="G5237" i="1"/>
  <c r="I5237" i="1" s="1"/>
  <c r="G5238" i="1"/>
  <c r="I5238" i="1" s="1"/>
  <c r="G5239" i="1"/>
  <c r="I5239" i="1" s="1"/>
  <c r="G5240" i="1"/>
  <c r="I5240" i="1" s="1"/>
  <c r="G5241" i="1"/>
  <c r="I5241" i="1" s="1"/>
  <c r="G5242" i="1"/>
  <c r="I5242" i="1" s="1"/>
  <c r="G5243" i="1"/>
  <c r="I5243" i="1" s="1"/>
  <c r="G5244" i="1"/>
  <c r="I5244" i="1" s="1"/>
  <c r="G5245" i="1"/>
  <c r="I5245" i="1" s="1"/>
  <c r="G5246" i="1"/>
  <c r="I5246" i="1" s="1"/>
  <c r="G5247" i="1"/>
  <c r="I5247" i="1" s="1"/>
  <c r="G5248" i="1"/>
  <c r="I5248" i="1" s="1"/>
  <c r="G5249" i="1"/>
  <c r="I5249" i="1" s="1"/>
  <c r="G5250" i="1"/>
  <c r="I5250" i="1" s="1"/>
  <c r="G5251" i="1"/>
  <c r="I5251" i="1" s="1"/>
  <c r="G5252" i="1"/>
  <c r="I5252" i="1" s="1"/>
  <c r="G5253" i="1"/>
  <c r="I5253" i="1" s="1"/>
  <c r="G5254" i="1"/>
  <c r="I5254" i="1" s="1"/>
  <c r="G5255" i="1"/>
  <c r="I5255" i="1" s="1"/>
  <c r="G5256" i="1"/>
  <c r="I5256" i="1" s="1"/>
  <c r="G5257" i="1"/>
  <c r="I5257" i="1" s="1"/>
  <c r="G5258" i="1"/>
  <c r="I5258" i="1" s="1"/>
  <c r="G5259" i="1"/>
  <c r="I5259" i="1" s="1"/>
  <c r="G5260" i="1"/>
  <c r="I5260" i="1" s="1"/>
  <c r="G5261" i="1"/>
  <c r="I5261" i="1" s="1"/>
  <c r="G5262" i="1"/>
  <c r="I5262" i="1" s="1"/>
  <c r="G5263" i="1"/>
  <c r="I5263" i="1" s="1"/>
  <c r="G5264" i="1"/>
  <c r="I5264" i="1" s="1"/>
  <c r="G5265" i="1"/>
  <c r="I5265" i="1" s="1"/>
  <c r="G5266" i="1"/>
  <c r="I5266" i="1" s="1"/>
  <c r="G5267" i="1"/>
  <c r="I5267" i="1" s="1"/>
  <c r="G5268" i="1"/>
  <c r="I5268" i="1" s="1"/>
  <c r="G5269" i="1"/>
  <c r="I5269" i="1" s="1"/>
  <c r="G5270" i="1"/>
  <c r="I5270" i="1" s="1"/>
  <c r="G5271" i="1"/>
  <c r="I5271" i="1" s="1"/>
  <c r="G5272" i="1"/>
  <c r="I5272" i="1" s="1"/>
  <c r="G5273" i="1"/>
  <c r="I5273" i="1" s="1"/>
  <c r="G5274" i="1"/>
  <c r="I5274" i="1" s="1"/>
  <c r="G5275" i="1"/>
  <c r="I5275" i="1" s="1"/>
  <c r="G5276" i="1"/>
  <c r="I5276" i="1" s="1"/>
  <c r="G5277" i="1"/>
  <c r="I5277" i="1" s="1"/>
  <c r="G5278" i="1"/>
  <c r="I5278" i="1" s="1"/>
  <c r="G5279" i="1"/>
  <c r="I5279" i="1" s="1"/>
  <c r="G5280" i="1"/>
  <c r="I5280" i="1" s="1"/>
  <c r="G5281" i="1"/>
  <c r="I5281" i="1" s="1"/>
  <c r="G5282" i="1"/>
  <c r="I5282" i="1" s="1"/>
  <c r="G5283" i="1"/>
  <c r="I5283" i="1" s="1"/>
  <c r="G5284" i="1"/>
  <c r="I5284" i="1" s="1"/>
  <c r="G5285" i="1"/>
  <c r="I5285" i="1" s="1"/>
  <c r="G5286" i="1"/>
  <c r="I5286" i="1" s="1"/>
  <c r="G5287" i="1"/>
  <c r="I5287" i="1" s="1"/>
  <c r="G5288" i="1"/>
  <c r="I5288" i="1" s="1"/>
  <c r="G5289" i="1"/>
  <c r="I5289" i="1" s="1"/>
  <c r="G5290" i="1"/>
  <c r="I5290" i="1" s="1"/>
  <c r="G5291" i="1"/>
  <c r="I5291" i="1" s="1"/>
  <c r="G5292" i="1"/>
  <c r="I5292" i="1" s="1"/>
  <c r="G5293" i="1"/>
  <c r="I5293" i="1" s="1"/>
  <c r="G5294" i="1"/>
  <c r="I5294" i="1" s="1"/>
  <c r="G5295" i="1"/>
  <c r="I5295" i="1" s="1"/>
  <c r="G5296" i="1"/>
  <c r="I5296" i="1" s="1"/>
  <c r="G5297" i="1"/>
  <c r="I5297" i="1" s="1"/>
  <c r="G5298" i="1"/>
  <c r="I5298" i="1" s="1"/>
  <c r="G5299" i="1"/>
  <c r="I5299" i="1" s="1"/>
  <c r="G5300" i="1"/>
  <c r="I5300" i="1" s="1"/>
  <c r="G5301" i="1"/>
  <c r="I5301" i="1" s="1"/>
  <c r="G5302" i="1"/>
  <c r="I5302" i="1" s="1"/>
  <c r="G5303" i="1"/>
  <c r="I5303" i="1" s="1"/>
  <c r="G5304" i="1"/>
  <c r="I5304" i="1" s="1"/>
  <c r="G5305" i="1"/>
  <c r="I5305" i="1" s="1"/>
  <c r="G5306" i="1"/>
  <c r="I5306" i="1" s="1"/>
  <c r="G5307" i="1"/>
  <c r="I5307" i="1" s="1"/>
  <c r="G5308" i="1"/>
  <c r="I5308" i="1" s="1"/>
  <c r="G5309" i="1"/>
  <c r="I5309" i="1" s="1"/>
  <c r="G5310" i="1"/>
  <c r="I5310" i="1" s="1"/>
  <c r="G5311" i="1"/>
  <c r="I5311" i="1" s="1"/>
  <c r="G5312" i="1"/>
  <c r="I5312" i="1" s="1"/>
  <c r="G5313" i="1"/>
  <c r="I5313" i="1" s="1"/>
  <c r="G5314" i="1"/>
  <c r="I5314" i="1" s="1"/>
  <c r="G5315" i="1"/>
  <c r="I5315" i="1" s="1"/>
  <c r="G5316" i="1"/>
  <c r="I5316" i="1" s="1"/>
  <c r="G5317" i="1"/>
  <c r="I5317" i="1" s="1"/>
  <c r="G5318" i="1"/>
  <c r="I5318" i="1" s="1"/>
  <c r="G5319" i="1"/>
  <c r="I5319" i="1" s="1"/>
  <c r="G5320" i="1"/>
  <c r="I5320" i="1" s="1"/>
  <c r="G5321" i="1"/>
  <c r="I5321" i="1" s="1"/>
  <c r="G5322" i="1"/>
  <c r="I5322" i="1" s="1"/>
  <c r="G5323" i="1"/>
  <c r="I5323" i="1" s="1"/>
  <c r="G5324" i="1"/>
  <c r="I5324" i="1" s="1"/>
  <c r="G5325" i="1"/>
  <c r="I5325" i="1" s="1"/>
  <c r="G5326" i="1"/>
  <c r="I5326" i="1" s="1"/>
  <c r="G5327" i="1"/>
  <c r="I5327" i="1" s="1"/>
  <c r="G5328" i="1"/>
  <c r="I5328" i="1" s="1"/>
  <c r="G5329" i="1"/>
  <c r="I5329" i="1" s="1"/>
  <c r="G5330" i="1"/>
  <c r="I5330" i="1" s="1"/>
  <c r="G5331" i="1"/>
  <c r="I5331" i="1" s="1"/>
  <c r="G5332" i="1"/>
  <c r="I5332" i="1" s="1"/>
  <c r="G5333" i="1"/>
  <c r="I5333" i="1" s="1"/>
  <c r="G5334" i="1"/>
  <c r="I5334" i="1" s="1"/>
  <c r="G5335" i="1"/>
  <c r="I5335" i="1" s="1"/>
  <c r="G5336" i="1"/>
  <c r="I5336" i="1" s="1"/>
  <c r="G5337" i="1"/>
  <c r="I5337" i="1" s="1"/>
  <c r="G5338" i="1"/>
  <c r="I5338" i="1" s="1"/>
  <c r="G5339" i="1"/>
  <c r="I5339" i="1" s="1"/>
  <c r="G5340" i="1"/>
  <c r="I5340" i="1" s="1"/>
  <c r="G5341" i="1"/>
  <c r="I5341" i="1" s="1"/>
  <c r="G5342" i="1"/>
  <c r="I5342" i="1" s="1"/>
  <c r="G5343" i="1"/>
  <c r="I5343" i="1" s="1"/>
  <c r="G5344" i="1"/>
  <c r="I5344" i="1" s="1"/>
  <c r="G5345" i="1"/>
  <c r="I5345" i="1" s="1"/>
  <c r="G5346" i="1"/>
  <c r="I5346" i="1" s="1"/>
  <c r="G5347" i="1"/>
  <c r="I5347" i="1" s="1"/>
  <c r="G5348" i="1"/>
  <c r="I5348" i="1" s="1"/>
  <c r="G5349" i="1"/>
  <c r="I5349" i="1" s="1"/>
  <c r="G5350" i="1"/>
  <c r="I5350" i="1" s="1"/>
  <c r="G5351" i="1"/>
  <c r="I5351" i="1" s="1"/>
  <c r="G5352" i="1"/>
  <c r="I5352" i="1" s="1"/>
  <c r="G5353" i="1"/>
  <c r="I5353" i="1" s="1"/>
  <c r="G5354" i="1"/>
  <c r="I5354" i="1" s="1"/>
  <c r="G5355" i="1"/>
  <c r="I5355" i="1" s="1"/>
  <c r="G5356" i="1"/>
  <c r="I5356" i="1" s="1"/>
  <c r="G5357" i="1"/>
  <c r="I5357" i="1" s="1"/>
  <c r="G5358" i="1"/>
  <c r="I5358" i="1" s="1"/>
  <c r="G5359" i="1"/>
  <c r="I5359" i="1" s="1"/>
  <c r="G5360" i="1"/>
  <c r="I5360" i="1" s="1"/>
  <c r="G5361" i="1"/>
  <c r="I5361" i="1" s="1"/>
  <c r="G5362" i="1"/>
  <c r="I5362" i="1" s="1"/>
  <c r="G5363" i="1"/>
  <c r="I5363" i="1" s="1"/>
  <c r="G5364" i="1"/>
  <c r="I5364" i="1" s="1"/>
  <c r="G5365" i="1"/>
  <c r="I5365" i="1" s="1"/>
  <c r="G5366" i="1"/>
  <c r="I5366" i="1" s="1"/>
  <c r="G5367" i="1"/>
  <c r="I5367" i="1" s="1"/>
  <c r="G5368" i="1"/>
  <c r="I5368" i="1" s="1"/>
  <c r="G5369" i="1"/>
  <c r="I5369" i="1" s="1"/>
  <c r="G5370" i="1"/>
  <c r="I5370" i="1" s="1"/>
  <c r="G5371" i="1"/>
  <c r="I5371" i="1" s="1"/>
  <c r="G5372" i="1"/>
  <c r="I5372" i="1" s="1"/>
  <c r="G5373" i="1"/>
  <c r="I5373" i="1" s="1"/>
  <c r="G5374" i="1"/>
  <c r="I5374" i="1" s="1"/>
  <c r="G5375" i="1"/>
  <c r="I5375" i="1" s="1"/>
  <c r="G5376" i="1"/>
  <c r="I5376" i="1" s="1"/>
  <c r="G5377" i="1"/>
  <c r="I5377" i="1" s="1"/>
  <c r="G5378" i="1"/>
  <c r="I5378" i="1" s="1"/>
  <c r="G5379" i="1"/>
  <c r="I5379" i="1" s="1"/>
  <c r="G5380" i="1"/>
  <c r="I5380" i="1" s="1"/>
  <c r="G5381" i="1"/>
  <c r="I5381" i="1" s="1"/>
  <c r="G5382" i="1"/>
  <c r="I5382" i="1" s="1"/>
  <c r="G5383" i="1"/>
  <c r="I5383" i="1" s="1"/>
  <c r="G5384" i="1"/>
  <c r="I5384" i="1" s="1"/>
  <c r="G5385" i="1"/>
  <c r="I5385" i="1" s="1"/>
  <c r="G5386" i="1"/>
  <c r="I5386" i="1" s="1"/>
  <c r="G5387" i="1"/>
  <c r="I5387" i="1" s="1"/>
  <c r="G5388" i="1"/>
  <c r="I5388" i="1" s="1"/>
  <c r="G5389" i="1"/>
  <c r="I5389" i="1" s="1"/>
  <c r="G5390" i="1"/>
  <c r="I5390" i="1" s="1"/>
  <c r="G5391" i="1"/>
  <c r="I5391" i="1" s="1"/>
  <c r="G5392" i="1"/>
  <c r="I5392" i="1" s="1"/>
  <c r="G5393" i="1"/>
  <c r="I5393" i="1" s="1"/>
  <c r="G5394" i="1"/>
  <c r="I5394" i="1" s="1"/>
  <c r="G5395" i="1"/>
  <c r="I5395" i="1" s="1"/>
  <c r="G5396" i="1"/>
  <c r="I5396" i="1" s="1"/>
  <c r="G5397" i="1"/>
  <c r="I5397" i="1" s="1"/>
  <c r="G5398" i="1"/>
  <c r="I5398" i="1" s="1"/>
  <c r="G5399" i="1"/>
  <c r="I5399" i="1" s="1"/>
  <c r="G5400" i="1"/>
  <c r="I5400" i="1" s="1"/>
  <c r="G5401" i="1"/>
  <c r="I5401" i="1" s="1"/>
  <c r="G5402" i="1"/>
  <c r="I5402" i="1" s="1"/>
  <c r="G5403" i="1"/>
  <c r="I5403" i="1" s="1"/>
  <c r="G5404" i="1"/>
  <c r="I5404" i="1" s="1"/>
  <c r="G5405" i="1"/>
  <c r="I5405" i="1" s="1"/>
  <c r="G5406" i="1"/>
  <c r="I5406" i="1" s="1"/>
  <c r="G5407" i="1"/>
  <c r="I5407" i="1" s="1"/>
  <c r="G5408" i="1"/>
  <c r="I5408" i="1" s="1"/>
  <c r="G5409" i="1"/>
  <c r="I5409" i="1" s="1"/>
  <c r="G5410" i="1"/>
  <c r="I5410" i="1" s="1"/>
  <c r="G5411" i="1"/>
  <c r="I5411" i="1" s="1"/>
  <c r="G5412" i="1"/>
  <c r="I5412" i="1" s="1"/>
  <c r="G5413" i="1"/>
  <c r="I5413" i="1" s="1"/>
  <c r="G5414" i="1"/>
  <c r="I5414" i="1" s="1"/>
  <c r="G5415" i="1"/>
  <c r="I5415" i="1" s="1"/>
  <c r="G5416" i="1"/>
  <c r="I5416" i="1" s="1"/>
  <c r="G5417" i="1"/>
  <c r="I5417" i="1" s="1"/>
  <c r="G5418" i="1"/>
  <c r="I5418" i="1" s="1"/>
  <c r="G5419" i="1"/>
  <c r="I5419" i="1" s="1"/>
  <c r="G5420" i="1"/>
  <c r="I5420" i="1" s="1"/>
  <c r="G5421" i="1"/>
  <c r="I5421" i="1" s="1"/>
  <c r="G5422" i="1"/>
  <c r="I5422" i="1" s="1"/>
  <c r="G5423" i="1"/>
  <c r="I5423" i="1" s="1"/>
  <c r="G5424" i="1"/>
  <c r="I5424" i="1" s="1"/>
  <c r="G5425" i="1"/>
  <c r="I5425" i="1" s="1"/>
  <c r="G5426" i="1"/>
  <c r="I5426" i="1" s="1"/>
  <c r="G5427" i="1"/>
  <c r="I5427" i="1" s="1"/>
  <c r="G5428" i="1"/>
  <c r="I5428" i="1" s="1"/>
  <c r="G5429" i="1"/>
  <c r="I5429" i="1" s="1"/>
  <c r="G5430" i="1"/>
  <c r="I5430" i="1" s="1"/>
  <c r="G5431" i="1"/>
  <c r="I5431" i="1" s="1"/>
  <c r="G5432" i="1"/>
  <c r="I5432" i="1" s="1"/>
  <c r="G5433" i="1"/>
  <c r="I5433" i="1" s="1"/>
  <c r="G5434" i="1"/>
  <c r="I5434" i="1" s="1"/>
  <c r="G5435" i="1"/>
  <c r="I5435" i="1" s="1"/>
  <c r="G5436" i="1"/>
  <c r="I5436" i="1" s="1"/>
  <c r="G5437" i="1"/>
  <c r="I5437" i="1" s="1"/>
  <c r="G5438" i="1"/>
  <c r="I5438" i="1" s="1"/>
  <c r="G5439" i="1"/>
  <c r="I5439" i="1" s="1"/>
  <c r="G5440" i="1"/>
  <c r="I5440" i="1" s="1"/>
  <c r="G5441" i="1"/>
  <c r="I5441" i="1" s="1"/>
  <c r="G5442" i="1"/>
  <c r="I5442" i="1" s="1"/>
  <c r="G5443" i="1"/>
  <c r="I5443" i="1" s="1"/>
  <c r="G5444" i="1"/>
  <c r="I5444" i="1" s="1"/>
  <c r="G5445" i="1"/>
  <c r="I5445" i="1" s="1"/>
  <c r="G5446" i="1"/>
  <c r="I5446" i="1" s="1"/>
  <c r="G5447" i="1"/>
  <c r="I5447" i="1" s="1"/>
  <c r="G5448" i="1"/>
  <c r="I5448" i="1" s="1"/>
  <c r="G5449" i="1"/>
  <c r="I5449" i="1" s="1"/>
  <c r="G5450" i="1"/>
  <c r="I5450" i="1" s="1"/>
  <c r="G5451" i="1"/>
  <c r="I5451" i="1" s="1"/>
  <c r="G5452" i="1"/>
  <c r="I5452" i="1" s="1"/>
  <c r="G5453" i="1"/>
  <c r="I5453" i="1" s="1"/>
  <c r="G5454" i="1"/>
  <c r="I5454" i="1" s="1"/>
  <c r="G5455" i="1"/>
  <c r="I5455" i="1" s="1"/>
  <c r="G5456" i="1"/>
  <c r="I5456" i="1" s="1"/>
  <c r="G5457" i="1"/>
  <c r="I5457" i="1" s="1"/>
  <c r="G5458" i="1"/>
  <c r="I5458" i="1" s="1"/>
  <c r="G5459" i="1"/>
  <c r="I5459" i="1" s="1"/>
  <c r="G5460" i="1"/>
  <c r="I5460" i="1" s="1"/>
  <c r="G5461" i="1"/>
  <c r="I5461" i="1" s="1"/>
  <c r="G5462" i="1"/>
  <c r="I5462" i="1" s="1"/>
  <c r="G5463" i="1"/>
  <c r="I5463" i="1" s="1"/>
  <c r="G5464" i="1"/>
  <c r="I5464" i="1" s="1"/>
  <c r="G5465" i="1"/>
  <c r="I5465" i="1" s="1"/>
  <c r="G5466" i="1"/>
  <c r="I5466" i="1" s="1"/>
  <c r="G5467" i="1"/>
  <c r="I5467" i="1" s="1"/>
  <c r="G5468" i="1"/>
  <c r="I5468" i="1" s="1"/>
  <c r="G5469" i="1"/>
  <c r="I5469" i="1" s="1"/>
  <c r="G5470" i="1"/>
  <c r="I5470" i="1" s="1"/>
  <c r="G5471" i="1"/>
  <c r="I5471" i="1" s="1"/>
  <c r="G5472" i="1"/>
  <c r="I5472" i="1" s="1"/>
  <c r="G5473" i="1"/>
  <c r="I5473" i="1" s="1"/>
  <c r="G5474" i="1"/>
  <c r="I5474" i="1" s="1"/>
  <c r="G5475" i="1"/>
  <c r="I5475" i="1" s="1"/>
  <c r="G5476" i="1"/>
  <c r="I5476" i="1" s="1"/>
  <c r="G5477" i="1"/>
  <c r="I5477" i="1" s="1"/>
  <c r="G5478" i="1"/>
  <c r="I5478" i="1" s="1"/>
  <c r="G5479" i="1"/>
  <c r="I5479" i="1" s="1"/>
  <c r="G5480" i="1"/>
  <c r="I5480" i="1" s="1"/>
  <c r="G5481" i="1"/>
  <c r="I5481" i="1" s="1"/>
  <c r="G5482" i="1"/>
  <c r="I5482" i="1" s="1"/>
  <c r="G5483" i="1"/>
  <c r="I5483" i="1" s="1"/>
  <c r="G5484" i="1"/>
  <c r="I5484" i="1" s="1"/>
  <c r="G5485" i="1"/>
  <c r="I5485" i="1" s="1"/>
  <c r="G5486" i="1"/>
  <c r="I5486" i="1" s="1"/>
  <c r="G5487" i="1"/>
  <c r="I5487" i="1" s="1"/>
  <c r="G5488" i="1"/>
  <c r="I5488" i="1" s="1"/>
  <c r="G5489" i="1"/>
  <c r="I5489" i="1" s="1"/>
  <c r="G5490" i="1"/>
  <c r="I5490" i="1" s="1"/>
  <c r="G5491" i="1"/>
  <c r="I5491" i="1" s="1"/>
  <c r="G5492" i="1"/>
  <c r="I5492" i="1" s="1"/>
  <c r="G5493" i="1"/>
  <c r="I5493" i="1" s="1"/>
  <c r="G5494" i="1"/>
  <c r="I5494" i="1" s="1"/>
  <c r="G5495" i="1"/>
  <c r="I5495" i="1" s="1"/>
  <c r="G5496" i="1"/>
  <c r="I5496" i="1" s="1"/>
  <c r="G5497" i="1"/>
  <c r="I5497" i="1" s="1"/>
  <c r="G5498" i="1"/>
  <c r="I5498" i="1" s="1"/>
  <c r="G5499" i="1"/>
  <c r="I5499" i="1" s="1"/>
  <c r="G5500" i="1"/>
  <c r="I5500" i="1" s="1"/>
  <c r="G5501" i="1"/>
  <c r="I5501" i="1" s="1"/>
  <c r="G5502" i="1"/>
  <c r="I5502" i="1" s="1"/>
  <c r="G5503" i="1"/>
  <c r="I5503" i="1" s="1"/>
  <c r="G5504" i="1"/>
  <c r="I5504" i="1" s="1"/>
  <c r="G5505" i="1"/>
  <c r="I5505" i="1" s="1"/>
  <c r="G5506" i="1"/>
  <c r="I5506" i="1" s="1"/>
  <c r="G5507" i="1"/>
  <c r="I5507" i="1" s="1"/>
  <c r="G5508" i="1"/>
  <c r="I5508" i="1" s="1"/>
  <c r="G5509" i="1"/>
  <c r="I5509" i="1" s="1"/>
  <c r="G5510" i="1"/>
  <c r="I5510" i="1" s="1"/>
  <c r="G5511" i="1"/>
  <c r="I5511" i="1" s="1"/>
  <c r="G5512" i="1"/>
  <c r="I5512" i="1" s="1"/>
  <c r="G5513" i="1"/>
  <c r="I5513" i="1" s="1"/>
  <c r="G5514" i="1"/>
  <c r="I5514" i="1" s="1"/>
  <c r="G5515" i="1"/>
  <c r="I5515" i="1" s="1"/>
  <c r="G5516" i="1"/>
  <c r="I5516" i="1" s="1"/>
  <c r="G5517" i="1"/>
  <c r="I5517" i="1" s="1"/>
  <c r="G5518" i="1"/>
  <c r="I5518" i="1" s="1"/>
  <c r="G5519" i="1"/>
  <c r="I5519" i="1" s="1"/>
  <c r="G5520" i="1"/>
  <c r="I5520" i="1" s="1"/>
  <c r="G5521" i="1"/>
  <c r="I5521" i="1" s="1"/>
  <c r="G5522" i="1"/>
  <c r="I5522" i="1" s="1"/>
  <c r="G5523" i="1"/>
  <c r="I5523" i="1" s="1"/>
  <c r="G5524" i="1"/>
  <c r="I5524" i="1" s="1"/>
  <c r="G5525" i="1"/>
  <c r="I5525" i="1" s="1"/>
  <c r="G5526" i="1"/>
  <c r="I5526" i="1" s="1"/>
  <c r="G5527" i="1"/>
  <c r="I5527" i="1" s="1"/>
  <c r="G5528" i="1"/>
  <c r="I5528" i="1" s="1"/>
  <c r="G5529" i="1"/>
  <c r="I5529" i="1" s="1"/>
  <c r="G5530" i="1"/>
  <c r="I5530" i="1" s="1"/>
  <c r="G5531" i="1"/>
  <c r="I5531" i="1" s="1"/>
  <c r="G5532" i="1"/>
  <c r="I5532" i="1" s="1"/>
  <c r="G5533" i="1"/>
  <c r="I5533" i="1" s="1"/>
  <c r="G5534" i="1"/>
  <c r="I5534" i="1" s="1"/>
  <c r="G5535" i="1"/>
  <c r="I5535" i="1" s="1"/>
  <c r="G5536" i="1"/>
  <c r="I5536" i="1" s="1"/>
  <c r="G5537" i="1"/>
  <c r="I5537" i="1" s="1"/>
  <c r="G5538" i="1"/>
  <c r="I5538" i="1" s="1"/>
  <c r="G5539" i="1"/>
  <c r="I5539" i="1" s="1"/>
  <c r="G5540" i="1"/>
  <c r="I5540" i="1" s="1"/>
  <c r="G5541" i="1"/>
  <c r="I5541" i="1" s="1"/>
  <c r="G5542" i="1"/>
  <c r="I5542" i="1" s="1"/>
  <c r="G5543" i="1"/>
  <c r="I5543" i="1" s="1"/>
  <c r="G5544" i="1"/>
  <c r="I5544" i="1" s="1"/>
  <c r="G5545" i="1"/>
  <c r="I5545" i="1" s="1"/>
  <c r="G5546" i="1"/>
  <c r="I5546" i="1" s="1"/>
  <c r="G5547" i="1"/>
  <c r="I5547" i="1" s="1"/>
  <c r="G5548" i="1"/>
  <c r="I5548" i="1" s="1"/>
  <c r="G5549" i="1"/>
  <c r="I5549" i="1" s="1"/>
  <c r="G5550" i="1"/>
  <c r="I5550" i="1" s="1"/>
  <c r="G5551" i="1"/>
  <c r="I5551" i="1" s="1"/>
  <c r="G5552" i="1"/>
  <c r="I5552" i="1" s="1"/>
  <c r="G5553" i="1"/>
  <c r="I5553" i="1" s="1"/>
  <c r="G5554" i="1"/>
  <c r="I5554" i="1" s="1"/>
  <c r="J5262" i="1" l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J5259" i="1"/>
  <c r="J5260" i="1"/>
  <c r="J5261" i="1"/>
  <c r="K5259" i="1"/>
  <c r="K5260" i="1"/>
  <c r="K5261" i="1"/>
  <c r="L5259" i="1"/>
  <c r="L5260" i="1"/>
  <c r="L526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G5108" i="1"/>
  <c r="I5108" i="1" s="1"/>
  <c r="J5108" i="1"/>
  <c r="K5108" i="1"/>
  <c r="L5108" i="1"/>
  <c r="G5089" i="1"/>
  <c r="I5089" i="1" s="1"/>
  <c r="G5090" i="1"/>
  <c r="I5090" i="1" s="1"/>
  <c r="G5091" i="1"/>
  <c r="I5091" i="1" s="1"/>
  <c r="G5092" i="1"/>
  <c r="I5092" i="1" s="1"/>
  <c r="G5093" i="1"/>
  <c r="I5093" i="1" s="1"/>
  <c r="G5094" i="1"/>
  <c r="I5094" i="1" s="1"/>
  <c r="G5095" i="1"/>
  <c r="I5095" i="1" s="1"/>
  <c r="G5096" i="1"/>
  <c r="I5096" i="1" s="1"/>
  <c r="G5097" i="1"/>
  <c r="I5097" i="1" s="1"/>
  <c r="G5098" i="1"/>
  <c r="I5098" i="1" s="1"/>
  <c r="G5099" i="1"/>
  <c r="I5099" i="1" s="1"/>
  <c r="G5100" i="1"/>
  <c r="I5100" i="1" s="1"/>
  <c r="G5101" i="1"/>
  <c r="I5101" i="1" s="1"/>
  <c r="G5102" i="1"/>
  <c r="I5102" i="1" s="1"/>
  <c r="G5103" i="1"/>
  <c r="I5103" i="1" s="1"/>
  <c r="G5104" i="1"/>
  <c r="I5104" i="1" s="1"/>
  <c r="G5105" i="1"/>
  <c r="I5105" i="1" s="1"/>
  <c r="G5106" i="1"/>
  <c r="I5106" i="1" s="1"/>
  <c r="G5107" i="1"/>
  <c r="I5107" i="1" s="1"/>
  <c r="J5107" i="1"/>
  <c r="K5107" i="1"/>
  <c r="L5107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G5064" i="1"/>
  <c r="I5064" i="1" s="1"/>
  <c r="G5065" i="1"/>
  <c r="I5065" i="1" s="1"/>
  <c r="G5066" i="1"/>
  <c r="I5066" i="1" s="1"/>
  <c r="G5067" i="1"/>
  <c r="I5067" i="1" s="1"/>
  <c r="G5068" i="1"/>
  <c r="I5068" i="1" s="1"/>
  <c r="G5069" i="1"/>
  <c r="I5069" i="1" s="1"/>
  <c r="G5070" i="1"/>
  <c r="I5070" i="1" s="1"/>
  <c r="G5071" i="1"/>
  <c r="I5071" i="1" s="1"/>
  <c r="G5072" i="1"/>
  <c r="I5072" i="1" s="1"/>
  <c r="G5073" i="1"/>
  <c r="I5073" i="1" s="1"/>
  <c r="G5074" i="1"/>
  <c r="I5074" i="1" s="1"/>
  <c r="G5075" i="1"/>
  <c r="I5075" i="1" s="1"/>
  <c r="G5076" i="1"/>
  <c r="I5076" i="1" s="1"/>
  <c r="G5077" i="1"/>
  <c r="I5077" i="1" s="1"/>
  <c r="G5078" i="1"/>
  <c r="I5078" i="1" s="1"/>
  <c r="G5079" i="1"/>
  <c r="I5079" i="1" s="1"/>
  <c r="G5080" i="1"/>
  <c r="I5080" i="1" s="1"/>
  <c r="G5081" i="1"/>
  <c r="I5081" i="1" s="1"/>
  <c r="G5082" i="1"/>
  <c r="I5082" i="1" s="1"/>
  <c r="G5083" i="1"/>
  <c r="I5083" i="1" s="1"/>
  <c r="G5084" i="1"/>
  <c r="I5084" i="1" s="1"/>
  <c r="G5085" i="1"/>
  <c r="I5085" i="1" s="1"/>
  <c r="G5086" i="1"/>
  <c r="I5086" i="1" s="1"/>
  <c r="G5087" i="1"/>
  <c r="I5087" i="1" s="1"/>
  <c r="G5088" i="1"/>
  <c r="I5088" i="1" s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G5026" i="1"/>
  <c r="I5026" i="1" s="1"/>
  <c r="G5027" i="1"/>
  <c r="I5027" i="1" s="1"/>
  <c r="G5028" i="1"/>
  <c r="I5028" i="1" s="1"/>
  <c r="G5029" i="1"/>
  <c r="I5029" i="1" s="1"/>
  <c r="G5030" i="1"/>
  <c r="I5030" i="1" s="1"/>
  <c r="G5031" i="1"/>
  <c r="I5031" i="1" s="1"/>
  <c r="G5032" i="1"/>
  <c r="I5032" i="1" s="1"/>
  <c r="G5033" i="1"/>
  <c r="I5033" i="1" s="1"/>
  <c r="G5034" i="1"/>
  <c r="I5034" i="1" s="1"/>
  <c r="G5035" i="1"/>
  <c r="I5035" i="1" s="1"/>
  <c r="G5036" i="1"/>
  <c r="I5036" i="1" s="1"/>
  <c r="G5037" i="1"/>
  <c r="I5037" i="1" s="1"/>
  <c r="G5038" i="1"/>
  <c r="I5038" i="1" s="1"/>
  <c r="G5039" i="1"/>
  <c r="I5039" i="1" s="1"/>
  <c r="G5040" i="1"/>
  <c r="I5040" i="1" s="1"/>
  <c r="G5041" i="1"/>
  <c r="I5041" i="1" s="1"/>
  <c r="G5042" i="1"/>
  <c r="I5042" i="1" s="1"/>
  <c r="G5043" i="1"/>
  <c r="I5043" i="1" s="1"/>
  <c r="G5044" i="1"/>
  <c r="I5044" i="1" s="1"/>
  <c r="G5045" i="1"/>
  <c r="I5045" i="1" s="1"/>
  <c r="G5046" i="1"/>
  <c r="I5046" i="1" s="1"/>
  <c r="G5047" i="1"/>
  <c r="I5047" i="1" s="1"/>
  <c r="G5048" i="1"/>
  <c r="I5048" i="1" s="1"/>
  <c r="G5049" i="1"/>
  <c r="I5049" i="1" s="1"/>
  <c r="G5050" i="1"/>
  <c r="I5050" i="1" s="1"/>
  <c r="G5051" i="1"/>
  <c r="I5051" i="1" s="1"/>
  <c r="G5052" i="1"/>
  <c r="I5052" i="1" s="1"/>
  <c r="G5053" i="1"/>
  <c r="I5053" i="1" s="1"/>
  <c r="G5054" i="1"/>
  <c r="I5054" i="1" s="1"/>
  <c r="G5055" i="1"/>
  <c r="I5055" i="1" s="1"/>
  <c r="G5056" i="1"/>
  <c r="I5056" i="1" s="1"/>
  <c r="G5057" i="1"/>
  <c r="I5057" i="1" s="1"/>
  <c r="G5058" i="1"/>
  <c r="I5058" i="1" s="1"/>
  <c r="G5059" i="1"/>
  <c r="I5059" i="1" s="1"/>
  <c r="G5060" i="1"/>
  <c r="I5060" i="1" s="1"/>
  <c r="G5061" i="1"/>
  <c r="I5061" i="1" s="1"/>
  <c r="G5062" i="1"/>
  <c r="I5062" i="1" s="1"/>
  <c r="G5063" i="1"/>
  <c r="I5063" i="1" s="1"/>
  <c r="J5058" i="1"/>
  <c r="J5059" i="1"/>
  <c r="J5060" i="1"/>
  <c r="J5061" i="1"/>
  <c r="J5062" i="1"/>
  <c r="J5063" i="1"/>
  <c r="K5058" i="1"/>
  <c r="K5059" i="1"/>
  <c r="K5060" i="1"/>
  <c r="K5061" i="1"/>
  <c r="K5062" i="1"/>
  <c r="K5063" i="1"/>
  <c r="L5058" i="1"/>
  <c r="L5059" i="1"/>
  <c r="L5060" i="1"/>
  <c r="L5061" i="1"/>
  <c r="L5062" i="1"/>
  <c r="L5063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G4995" i="1"/>
  <c r="I4995" i="1" s="1"/>
  <c r="G4996" i="1"/>
  <c r="I4996" i="1" s="1"/>
  <c r="G4997" i="1"/>
  <c r="I4997" i="1" s="1"/>
  <c r="G4998" i="1"/>
  <c r="I4998" i="1" s="1"/>
  <c r="G4999" i="1"/>
  <c r="I4999" i="1" s="1"/>
  <c r="G5000" i="1"/>
  <c r="I5000" i="1" s="1"/>
  <c r="G5001" i="1"/>
  <c r="I5001" i="1" s="1"/>
  <c r="G5002" i="1"/>
  <c r="I5002" i="1" s="1"/>
  <c r="G5003" i="1"/>
  <c r="I5003" i="1" s="1"/>
  <c r="G5004" i="1"/>
  <c r="I5004" i="1" s="1"/>
  <c r="G5005" i="1"/>
  <c r="I5005" i="1" s="1"/>
  <c r="G5006" i="1"/>
  <c r="I5006" i="1" s="1"/>
  <c r="G5007" i="1"/>
  <c r="I5007" i="1" s="1"/>
  <c r="G5008" i="1"/>
  <c r="I5008" i="1" s="1"/>
  <c r="G5009" i="1"/>
  <c r="I5009" i="1" s="1"/>
  <c r="G5010" i="1"/>
  <c r="I5010" i="1" s="1"/>
  <c r="G5011" i="1"/>
  <c r="I5011" i="1" s="1"/>
  <c r="G5012" i="1"/>
  <c r="I5012" i="1" s="1"/>
  <c r="G5013" i="1"/>
  <c r="I5013" i="1" s="1"/>
  <c r="G5014" i="1"/>
  <c r="I5014" i="1" s="1"/>
  <c r="G5015" i="1"/>
  <c r="I5015" i="1" s="1"/>
  <c r="G5016" i="1"/>
  <c r="I5016" i="1" s="1"/>
  <c r="G5017" i="1"/>
  <c r="I5017" i="1" s="1"/>
  <c r="G5018" i="1"/>
  <c r="I5018" i="1" s="1"/>
  <c r="G5019" i="1"/>
  <c r="I5019" i="1" s="1"/>
  <c r="G5020" i="1"/>
  <c r="I5020" i="1" s="1"/>
  <c r="G5021" i="1"/>
  <c r="I5021" i="1" s="1"/>
  <c r="G5022" i="1"/>
  <c r="I5022" i="1" s="1"/>
  <c r="G5023" i="1"/>
  <c r="I5023" i="1" s="1"/>
  <c r="G5024" i="1"/>
  <c r="I5024" i="1" s="1"/>
  <c r="G5025" i="1"/>
  <c r="I5025" i="1" s="1"/>
  <c r="J5020" i="1"/>
  <c r="J5021" i="1"/>
  <c r="J5022" i="1"/>
  <c r="J5023" i="1"/>
  <c r="J5024" i="1"/>
  <c r="J5025" i="1"/>
  <c r="K5020" i="1"/>
  <c r="K5021" i="1"/>
  <c r="K5022" i="1"/>
  <c r="K5023" i="1"/>
  <c r="K5024" i="1"/>
  <c r="K5025" i="1"/>
  <c r="L5020" i="1"/>
  <c r="L5021" i="1"/>
  <c r="L5022" i="1"/>
  <c r="L5023" i="1"/>
  <c r="L5024" i="1"/>
  <c r="L5025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G4964" i="1"/>
  <c r="I4964" i="1" s="1"/>
  <c r="G4965" i="1"/>
  <c r="I4965" i="1" s="1"/>
  <c r="G4966" i="1"/>
  <c r="I4966" i="1" s="1"/>
  <c r="G4967" i="1"/>
  <c r="I4967" i="1" s="1"/>
  <c r="G4968" i="1"/>
  <c r="I4968" i="1" s="1"/>
  <c r="G4969" i="1"/>
  <c r="I4969" i="1" s="1"/>
  <c r="G4970" i="1"/>
  <c r="I4970" i="1" s="1"/>
  <c r="G4971" i="1"/>
  <c r="I4971" i="1" s="1"/>
  <c r="G4972" i="1"/>
  <c r="I4972" i="1" s="1"/>
  <c r="G4973" i="1"/>
  <c r="I4973" i="1" s="1"/>
  <c r="G4974" i="1"/>
  <c r="I4974" i="1" s="1"/>
  <c r="G4975" i="1"/>
  <c r="I4975" i="1" s="1"/>
  <c r="G4976" i="1"/>
  <c r="I4976" i="1" s="1"/>
  <c r="G4977" i="1"/>
  <c r="I4977" i="1" s="1"/>
  <c r="G4978" i="1"/>
  <c r="I4978" i="1" s="1"/>
  <c r="G4979" i="1"/>
  <c r="I4979" i="1" s="1"/>
  <c r="G4980" i="1"/>
  <c r="I4980" i="1" s="1"/>
  <c r="G4981" i="1"/>
  <c r="I4981" i="1" s="1"/>
  <c r="G4982" i="1"/>
  <c r="I4982" i="1" s="1"/>
  <c r="G4983" i="1"/>
  <c r="I4983" i="1" s="1"/>
  <c r="G4984" i="1"/>
  <c r="I4984" i="1" s="1"/>
  <c r="G4985" i="1"/>
  <c r="I4985" i="1" s="1"/>
  <c r="G4986" i="1"/>
  <c r="I4986" i="1" s="1"/>
  <c r="G4987" i="1"/>
  <c r="I4987" i="1" s="1"/>
  <c r="G4988" i="1"/>
  <c r="I4988" i="1" s="1"/>
  <c r="G4989" i="1"/>
  <c r="I4989" i="1" s="1"/>
  <c r="G4990" i="1"/>
  <c r="I4990" i="1" s="1"/>
  <c r="G4991" i="1"/>
  <c r="I4991" i="1" s="1"/>
  <c r="G4992" i="1"/>
  <c r="I4992" i="1" s="1"/>
  <c r="G4993" i="1"/>
  <c r="I4993" i="1" s="1"/>
  <c r="G4994" i="1"/>
  <c r="I4994" i="1" s="1"/>
  <c r="J4994" i="1"/>
  <c r="K4994" i="1"/>
  <c r="L4994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G4957" i="1"/>
  <c r="I4957" i="1" s="1"/>
  <c r="G4958" i="1"/>
  <c r="I4958" i="1" s="1"/>
  <c r="G4959" i="1"/>
  <c r="I4959" i="1" s="1"/>
  <c r="G4960" i="1"/>
  <c r="I4960" i="1" s="1"/>
  <c r="G4961" i="1"/>
  <c r="I4961" i="1" s="1"/>
  <c r="G4962" i="1"/>
  <c r="I4962" i="1" s="1"/>
  <c r="G4963" i="1"/>
  <c r="I4963" i="1" s="1"/>
  <c r="J4957" i="1"/>
  <c r="J4958" i="1"/>
  <c r="J4959" i="1"/>
  <c r="J4960" i="1"/>
  <c r="J4961" i="1"/>
  <c r="J4962" i="1"/>
  <c r="J4963" i="1"/>
  <c r="K4957" i="1"/>
  <c r="K4958" i="1"/>
  <c r="K4959" i="1"/>
  <c r="K4960" i="1"/>
  <c r="K4961" i="1"/>
  <c r="K4962" i="1"/>
  <c r="K4963" i="1"/>
  <c r="L4957" i="1"/>
  <c r="L4958" i="1"/>
  <c r="L4959" i="1"/>
  <c r="L4960" i="1"/>
  <c r="L4961" i="1"/>
  <c r="L4962" i="1"/>
  <c r="L4963" i="1"/>
  <c r="G4827" i="1"/>
  <c r="I4827" i="1" s="1"/>
  <c r="G4828" i="1"/>
  <c r="I4828" i="1" s="1"/>
  <c r="G4829" i="1"/>
  <c r="I4829" i="1" s="1"/>
  <c r="G4830" i="1"/>
  <c r="I4830" i="1" s="1"/>
  <c r="G4831" i="1"/>
  <c r="I4831" i="1" s="1"/>
  <c r="G4832" i="1"/>
  <c r="I4832" i="1" s="1"/>
  <c r="G4833" i="1"/>
  <c r="I4833" i="1" s="1"/>
  <c r="G4834" i="1"/>
  <c r="I4834" i="1" s="1"/>
  <c r="G4835" i="1"/>
  <c r="I4835" i="1" s="1"/>
  <c r="G4836" i="1"/>
  <c r="I4836" i="1" s="1"/>
  <c r="G4837" i="1"/>
  <c r="I4837" i="1" s="1"/>
  <c r="G4838" i="1"/>
  <c r="I4838" i="1" s="1"/>
  <c r="G4839" i="1"/>
  <c r="I4839" i="1" s="1"/>
  <c r="G4840" i="1"/>
  <c r="I4840" i="1" s="1"/>
  <c r="G4841" i="1"/>
  <c r="I4841" i="1" s="1"/>
  <c r="G4842" i="1"/>
  <c r="I4842" i="1" s="1"/>
  <c r="G4843" i="1"/>
  <c r="I4843" i="1" s="1"/>
  <c r="G4844" i="1"/>
  <c r="I4844" i="1" s="1"/>
  <c r="G4845" i="1"/>
  <c r="I4845" i="1" s="1"/>
  <c r="G4846" i="1"/>
  <c r="I4846" i="1" s="1"/>
  <c r="G4847" i="1"/>
  <c r="I4847" i="1" s="1"/>
  <c r="G4848" i="1"/>
  <c r="I4848" i="1" s="1"/>
  <c r="G4849" i="1"/>
  <c r="I4849" i="1" s="1"/>
  <c r="G4850" i="1"/>
  <c r="I4850" i="1" s="1"/>
  <c r="G4851" i="1"/>
  <c r="I4851" i="1" s="1"/>
  <c r="G4852" i="1"/>
  <c r="I4852" i="1" s="1"/>
  <c r="G4853" i="1"/>
  <c r="I4853" i="1" s="1"/>
  <c r="G4854" i="1"/>
  <c r="I4854" i="1" s="1"/>
  <c r="G4855" i="1"/>
  <c r="I4855" i="1" s="1"/>
  <c r="G4856" i="1"/>
  <c r="I4856" i="1" s="1"/>
  <c r="G4857" i="1"/>
  <c r="I4857" i="1" s="1"/>
  <c r="G4858" i="1"/>
  <c r="I4858" i="1" s="1"/>
  <c r="G4859" i="1"/>
  <c r="I4859" i="1" s="1"/>
  <c r="G4860" i="1"/>
  <c r="I4860" i="1" s="1"/>
  <c r="G4861" i="1"/>
  <c r="I4861" i="1" s="1"/>
  <c r="G4862" i="1"/>
  <c r="I4862" i="1" s="1"/>
  <c r="G4863" i="1"/>
  <c r="I4863" i="1" s="1"/>
  <c r="G4864" i="1"/>
  <c r="I4864" i="1" s="1"/>
  <c r="G4865" i="1"/>
  <c r="I4865" i="1" s="1"/>
  <c r="G4866" i="1"/>
  <c r="I4866" i="1" s="1"/>
  <c r="G4867" i="1"/>
  <c r="I4867" i="1" s="1"/>
  <c r="G4868" i="1"/>
  <c r="I4868" i="1" s="1"/>
  <c r="G4869" i="1"/>
  <c r="I4869" i="1" s="1"/>
  <c r="G4870" i="1"/>
  <c r="I4870" i="1" s="1"/>
  <c r="G4871" i="1"/>
  <c r="I4871" i="1" s="1"/>
  <c r="G4872" i="1"/>
  <c r="I4872" i="1" s="1"/>
  <c r="G4873" i="1"/>
  <c r="I4873" i="1" s="1"/>
  <c r="G4874" i="1"/>
  <c r="I4874" i="1" s="1"/>
  <c r="G4875" i="1"/>
  <c r="I4875" i="1" s="1"/>
  <c r="G4876" i="1"/>
  <c r="I4876" i="1" s="1"/>
  <c r="G4877" i="1"/>
  <c r="I4877" i="1" s="1"/>
  <c r="G4878" i="1"/>
  <c r="I4878" i="1" s="1"/>
  <c r="G4879" i="1"/>
  <c r="I4879" i="1" s="1"/>
  <c r="G4880" i="1"/>
  <c r="I4880" i="1" s="1"/>
  <c r="G4881" i="1"/>
  <c r="I4881" i="1" s="1"/>
  <c r="G4882" i="1"/>
  <c r="I4882" i="1" s="1"/>
  <c r="G4883" i="1"/>
  <c r="I4883" i="1" s="1"/>
  <c r="G4884" i="1"/>
  <c r="I4884" i="1" s="1"/>
  <c r="G4885" i="1"/>
  <c r="I4885" i="1" s="1"/>
  <c r="G4886" i="1"/>
  <c r="I4886" i="1" s="1"/>
  <c r="G4887" i="1"/>
  <c r="I4887" i="1" s="1"/>
  <c r="G4888" i="1"/>
  <c r="I4888" i="1" s="1"/>
  <c r="G4889" i="1"/>
  <c r="I4889" i="1" s="1"/>
  <c r="G4890" i="1"/>
  <c r="I4890" i="1" s="1"/>
  <c r="G4891" i="1"/>
  <c r="I4891" i="1" s="1"/>
  <c r="G4892" i="1"/>
  <c r="I4892" i="1" s="1"/>
  <c r="G4893" i="1"/>
  <c r="I4893" i="1" s="1"/>
  <c r="G4894" i="1"/>
  <c r="I4894" i="1" s="1"/>
  <c r="G4895" i="1"/>
  <c r="I4895" i="1" s="1"/>
  <c r="G4896" i="1"/>
  <c r="I4896" i="1" s="1"/>
  <c r="G4897" i="1"/>
  <c r="I4897" i="1" s="1"/>
  <c r="G4898" i="1"/>
  <c r="I4898" i="1" s="1"/>
  <c r="G4899" i="1"/>
  <c r="I4899" i="1" s="1"/>
  <c r="G4900" i="1"/>
  <c r="I4900" i="1" s="1"/>
  <c r="G4901" i="1"/>
  <c r="I4901" i="1" s="1"/>
  <c r="G4902" i="1"/>
  <c r="I4902" i="1" s="1"/>
  <c r="G4903" i="1"/>
  <c r="I4903" i="1" s="1"/>
  <c r="G4904" i="1"/>
  <c r="I4904" i="1" s="1"/>
  <c r="G4905" i="1"/>
  <c r="I4905" i="1" s="1"/>
  <c r="G4906" i="1"/>
  <c r="I4906" i="1" s="1"/>
  <c r="G4907" i="1"/>
  <c r="I4907" i="1" s="1"/>
  <c r="G4908" i="1"/>
  <c r="I4908" i="1" s="1"/>
  <c r="G4909" i="1"/>
  <c r="I4909" i="1" s="1"/>
  <c r="G4910" i="1"/>
  <c r="I4910" i="1" s="1"/>
  <c r="G4911" i="1"/>
  <c r="I4911" i="1" s="1"/>
  <c r="G4912" i="1"/>
  <c r="I4912" i="1" s="1"/>
  <c r="G4913" i="1"/>
  <c r="I4913" i="1" s="1"/>
  <c r="G4914" i="1"/>
  <c r="I4914" i="1" s="1"/>
  <c r="G4915" i="1"/>
  <c r="I4915" i="1" s="1"/>
  <c r="G4916" i="1"/>
  <c r="I4916" i="1" s="1"/>
  <c r="G4917" i="1"/>
  <c r="I4917" i="1" s="1"/>
  <c r="G4918" i="1"/>
  <c r="I4918" i="1" s="1"/>
  <c r="G4919" i="1"/>
  <c r="I4919" i="1" s="1"/>
  <c r="G4920" i="1"/>
  <c r="I4920" i="1" s="1"/>
  <c r="G4921" i="1"/>
  <c r="I4921" i="1" s="1"/>
  <c r="G4922" i="1"/>
  <c r="I4922" i="1" s="1"/>
  <c r="G4923" i="1"/>
  <c r="I4923" i="1" s="1"/>
  <c r="G4924" i="1"/>
  <c r="I4924" i="1" s="1"/>
  <c r="G4925" i="1"/>
  <c r="I4925" i="1" s="1"/>
  <c r="G4926" i="1"/>
  <c r="I4926" i="1" s="1"/>
  <c r="G4927" i="1"/>
  <c r="I4927" i="1" s="1"/>
  <c r="G4928" i="1"/>
  <c r="I4928" i="1" s="1"/>
  <c r="G4929" i="1"/>
  <c r="I4929" i="1" s="1"/>
  <c r="G4930" i="1"/>
  <c r="I4930" i="1" s="1"/>
  <c r="G4931" i="1"/>
  <c r="I4931" i="1" s="1"/>
  <c r="G4932" i="1"/>
  <c r="I4932" i="1" s="1"/>
  <c r="G4933" i="1"/>
  <c r="I4933" i="1" s="1"/>
  <c r="G4934" i="1"/>
  <c r="I4934" i="1" s="1"/>
  <c r="G4935" i="1"/>
  <c r="I4935" i="1" s="1"/>
  <c r="G4936" i="1"/>
  <c r="I4936" i="1" s="1"/>
  <c r="G4937" i="1"/>
  <c r="I4937" i="1" s="1"/>
  <c r="G4938" i="1"/>
  <c r="I4938" i="1" s="1"/>
  <c r="G4939" i="1"/>
  <c r="I4939" i="1" s="1"/>
  <c r="G4940" i="1"/>
  <c r="I4940" i="1" s="1"/>
  <c r="G4941" i="1"/>
  <c r="I4941" i="1" s="1"/>
  <c r="G4942" i="1"/>
  <c r="I4942" i="1" s="1"/>
  <c r="G4943" i="1"/>
  <c r="I4943" i="1" s="1"/>
  <c r="G4944" i="1"/>
  <c r="I4944" i="1" s="1"/>
  <c r="G4945" i="1"/>
  <c r="I4945" i="1" s="1"/>
  <c r="G4946" i="1"/>
  <c r="I4946" i="1" s="1"/>
  <c r="G4947" i="1"/>
  <c r="I4947" i="1" s="1"/>
  <c r="G4948" i="1"/>
  <c r="I4948" i="1" s="1"/>
  <c r="G4949" i="1"/>
  <c r="I4949" i="1" s="1"/>
  <c r="G4950" i="1"/>
  <c r="I4950" i="1" s="1"/>
  <c r="G4951" i="1"/>
  <c r="I4951" i="1" s="1"/>
  <c r="G4952" i="1"/>
  <c r="I4952" i="1" s="1"/>
  <c r="G4953" i="1"/>
  <c r="I4953" i="1" s="1"/>
  <c r="G4954" i="1"/>
  <c r="I4954" i="1" s="1"/>
  <c r="G4955" i="1"/>
  <c r="I4955" i="1" s="1"/>
  <c r="G4956" i="1"/>
  <c r="I4956" i="1" s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J4911" i="1"/>
  <c r="J4912" i="1"/>
  <c r="J4913" i="1"/>
  <c r="J4914" i="1"/>
  <c r="J4915" i="1"/>
  <c r="J4916" i="1"/>
  <c r="J4917" i="1"/>
  <c r="K4911" i="1"/>
  <c r="K4912" i="1"/>
  <c r="K4913" i="1"/>
  <c r="K4914" i="1"/>
  <c r="K4915" i="1"/>
  <c r="K4916" i="1"/>
  <c r="K4917" i="1"/>
  <c r="L4911" i="1"/>
  <c r="L4912" i="1"/>
  <c r="L4913" i="1"/>
  <c r="L4914" i="1"/>
  <c r="L4915" i="1"/>
  <c r="L4916" i="1"/>
  <c r="L4917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J4890" i="1"/>
  <c r="J4891" i="1"/>
  <c r="J4892" i="1"/>
  <c r="K4890" i="1"/>
  <c r="K4891" i="1"/>
  <c r="K4892" i="1"/>
  <c r="L4890" i="1"/>
  <c r="L4891" i="1"/>
  <c r="L4892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G4766" i="1"/>
  <c r="I4766" i="1" s="1"/>
  <c r="G4767" i="1"/>
  <c r="I4767" i="1" s="1"/>
  <c r="G4768" i="1"/>
  <c r="I4768" i="1" s="1"/>
  <c r="G4769" i="1"/>
  <c r="I4769" i="1" s="1"/>
  <c r="G4770" i="1"/>
  <c r="I4770" i="1" s="1"/>
  <c r="G4771" i="1"/>
  <c r="I4771" i="1" s="1"/>
  <c r="G4772" i="1"/>
  <c r="I4772" i="1" s="1"/>
  <c r="G4773" i="1"/>
  <c r="I4773" i="1" s="1"/>
  <c r="G4774" i="1"/>
  <c r="I4774" i="1" s="1"/>
  <c r="G4775" i="1"/>
  <c r="I4775" i="1" s="1"/>
  <c r="G4776" i="1"/>
  <c r="I4776" i="1" s="1"/>
  <c r="G4777" i="1"/>
  <c r="I4777" i="1" s="1"/>
  <c r="G4778" i="1"/>
  <c r="I4778" i="1" s="1"/>
  <c r="G4779" i="1"/>
  <c r="I4779" i="1" s="1"/>
  <c r="G4780" i="1"/>
  <c r="I4780" i="1" s="1"/>
  <c r="G4781" i="1"/>
  <c r="I4781" i="1" s="1"/>
  <c r="G4782" i="1"/>
  <c r="I4782" i="1" s="1"/>
  <c r="G4783" i="1"/>
  <c r="I4783" i="1" s="1"/>
  <c r="G4784" i="1"/>
  <c r="I4784" i="1" s="1"/>
  <c r="G4785" i="1"/>
  <c r="I4785" i="1" s="1"/>
  <c r="G4786" i="1"/>
  <c r="I4786" i="1" s="1"/>
  <c r="G4787" i="1"/>
  <c r="I4787" i="1" s="1"/>
  <c r="G4788" i="1"/>
  <c r="I4788" i="1" s="1"/>
  <c r="G4789" i="1"/>
  <c r="I4789" i="1" s="1"/>
  <c r="G4790" i="1"/>
  <c r="I4790" i="1" s="1"/>
  <c r="G4791" i="1"/>
  <c r="I4791" i="1" s="1"/>
  <c r="G4792" i="1"/>
  <c r="I4792" i="1" s="1"/>
  <c r="G4793" i="1"/>
  <c r="I4793" i="1" s="1"/>
  <c r="G4794" i="1"/>
  <c r="I4794" i="1" s="1"/>
  <c r="G4795" i="1"/>
  <c r="I4795" i="1" s="1"/>
  <c r="G4796" i="1"/>
  <c r="I4796" i="1" s="1"/>
  <c r="G4797" i="1"/>
  <c r="I4797" i="1" s="1"/>
  <c r="G4798" i="1"/>
  <c r="I4798" i="1" s="1"/>
  <c r="G4799" i="1"/>
  <c r="I4799" i="1" s="1"/>
  <c r="G4800" i="1"/>
  <c r="I4800" i="1" s="1"/>
  <c r="G4801" i="1"/>
  <c r="I4801" i="1" s="1"/>
  <c r="G4802" i="1"/>
  <c r="I4802" i="1" s="1"/>
  <c r="G4803" i="1"/>
  <c r="I4803" i="1" s="1"/>
  <c r="G4804" i="1"/>
  <c r="I4804" i="1" s="1"/>
  <c r="G4805" i="1"/>
  <c r="I4805" i="1" s="1"/>
  <c r="G4806" i="1"/>
  <c r="I4806" i="1" s="1"/>
  <c r="G4807" i="1"/>
  <c r="I4807" i="1" s="1"/>
  <c r="G4808" i="1"/>
  <c r="I4808" i="1" s="1"/>
  <c r="G4809" i="1"/>
  <c r="I4809" i="1" s="1"/>
  <c r="G4810" i="1"/>
  <c r="I4810" i="1" s="1"/>
  <c r="G4811" i="1"/>
  <c r="I4811" i="1" s="1"/>
  <c r="G4812" i="1"/>
  <c r="I4812" i="1" s="1"/>
  <c r="G4813" i="1"/>
  <c r="I4813" i="1" s="1"/>
  <c r="G4814" i="1"/>
  <c r="I4814" i="1" s="1"/>
  <c r="G4815" i="1"/>
  <c r="I4815" i="1" s="1"/>
  <c r="G4816" i="1"/>
  <c r="I4816" i="1" s="1"/>
  <c r="G4817" i="1"/>
  <c r="I4817" i="1" s="1"/>
  <c r="G4818" i="1"/>
  <c r="I4818" i="1" s="1"/>
  <c r="G4819" i="1"/>
  <c r="I4819" i="1" s="1"/>
  <c r="G4820" i="1"/>
  <c r="I4820" i="1" s="1"/>
  <c r="G4821" i="1"/>
  <c r="I4821" i="1" s="1"/>
  <c r="G4822" i="1"/>
  <c r="I4822" i="1" s="1"/>
  <c r="G4823" i="1"/>
  <c r="I4823" i="1" s="1"/>
  <c r="G4824" i="1"/>
  <c r="I4824" i="1" s="1"/>
  <c r="G4825" i="1"/>
  <c r="I4825" i="1" s="1"/>
  <c r="G4826" i="1"/>
  <c r="I4826" i="1" s="1"/>
  <c r="J4817" i="1"/>
  <c r="J4818" i="1"/>
  <c r="J4819" i="1"/>
  <c r="J4820" i="1"/>
  <c r="J4821" i="1"/>
  <c r="J4822" i="1"/>
  <c r="J4823" i="1"/>
  <c r="J4824" i="1"/>
  <c r="J4825" i="1"/>
  <c r="J4826" i="1"/>
  <c r="K4817" i="1"/>
  <c r="K4818" i="1"/>
  <c r="K4819" i="1"/>
  <c r="K4820" i="1"/>
  <c r="K4821" i="1"/>
  <c r="K4822" i="1"/>
  <c r="K4823" i="1"/>
  <c r="K4824" i="1"/>
  <c r="K4825" i="1"/>
  <c r="K4826" i="1"/>
  <c r="L4817" i="1"/>
  <c r="L4818" i="1"/>
  <c r="L4819" i="1"/>
  <c r="L4820" i="1"/>
  <c r="L4821" i="1"/>
  <c r="L4822" i="1"/>
  <c r="L4823" i="1"/>
  <c r="L4824" i="1"/>
  <c r="L4825" i="1"/>
  <c r="L4826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G4718" i="1"/>
  <c r="I4718" i="1" s="1"/>
  <c r="G4719" i="1"/>
  <c r="I4719" i="1" s="1"/>
  <c r="G4720" i="1"/>
  <c r="I4720" i="1" s="1"/>
  <c r="G4721" i="1"/>
  <c r="I4721" i="1" s="1"/>
  <c r="G4722" i="1"/>
  <c r="I4722" i="1" s="1"/>
  <c r="G4723" i="1"/>
  <c r="I4723" i="1" s="1"/>
  <c r="G4724" i="1"/>
  <c r="I4724" i="1" s="1"/>
  <c r="G4725" i="1"/>
  <c r="I4725" i="1" s="1"/>
  <c r="G4726" i="1"/>
  <c r="I4726" i="1" s="1"/>
  <c r="G4727" i="1"/>
  <c r="I4727" i="1" s="1"/>
  <c r="G4728" i="1"/>
  <c r="I4728" i="1" s="1"/>
  <c r="G4729" i="1"/>
  <c r="I4729" i="1" s="1"/>
  <c r="G4730" i="1"/>
  <c r="I4730" i="1" s="1"/>
  <c r="G4731" i="1"/>
  <c r="I4731" i="1" s="1"/>
  <c r="G4732" i="1"/>
  <c r="I4732" i="1" s="1"/>
  <c r="G4733" i="1"/>
  <c r="I4733" i="1" s="1"/>
  <c r="G4734" i="1"/>
  <c r="I4734" i="1" s="1"/>
  <c r="G4735" i="1"/>
  <c r="I4735" i="1" s="1"/>
  <c r="G4736" i="1"/>
  <c r="I4736" i="1" s="1"/>
  <c r="G4737" i="1"/>
  <c r="I4737" i="1" s="1"/>
  <c r="G4738" i="1"/>
  <c r="I4738" i="1" s="1"/>
  <c r="G4739" i="1"/>
  <c r="I4739" i="1" s="1"/>
  <c r="G4740" i="1"/>
  <c r="I4740" i="1" s="1"/>
  <c r="G4741" i="1"/>
  <c r="I4741" i="1" s="1"/>
  <c r="G4742" i="1"/>
  <c r="I4742" i="1" s="1"/>
  <c r="G4743" i="1"/>
  <c r="I4743" i="1" s="1"/>
  <c r="G4744" i="1"/>
  <c r="I4744" i="1" s="1"/>
  <c r="G4745" i="1"/>
  <c r="I4745" i="1" s="1"/>
  <c r="G4746" i="1"/>
  <c r="I4746" i="1" s="1"/>
  <c r="G4747" i="1"/>
  <c r="I4747" i="1" s="1"/>
  <c r="G4748" i="1"/>
  <c r="I4748" i="1" s="1"/>
  <c r="G4749" i="1"/>
  <c r="I4749" i="1" s="1"/>
  <c r="G4750" i="1"/>
  <c r="I4750" i="1" s="1"/>
  <c r="G4751" i="1"/>
  <c r="I4751" i="1" s="1"/>
  <c r="G4752" i="1"/>
  <c r="I4752" i="1" s="1"/>
  <c r="G4753" i="1"/>
  <c r="I4753" i="1" s="1"/>
  <c r="G4754" i="1"/>
  <c r="I4754" i="1" s="1"/>
  <c r="G4755" i="1"/>
  <c r="I4755" i="1" s="1"/>
  <c r="G4756" i="1"/>
  <c r="I4756" i="1" s="1"/>
  <c r="G4757" i="1"/>
  <c r="I4757" i="1" s="1"/>
  <c r="G4758" i="1"/>
  <c r="I4758" i="1" s="1"/>
  <c r="G4759" i="1"/>
  <c r="I4759" i="1" s="1"/>
  <c r="G4760" i="1"/>
  <c r="I4760" i="1" s="1"/>
  <c r="G4761" i="1"/>
  <c r="I4761" i="1" s="1"/>
  <c r="G4762" i="1"/>
  <c r="I4762" i="1" s="1"/>
  <c r="G4763" i="1"/>
  <c r="I4763" i="1" s="1"/>
  <c r="G4764" i="1"/>
  <c r="I4764" i="1" s="1"/>
  <c r="G4765" i="1"/>
  <c r="I4765" i="1" s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G4713" i="1"/>
  <c r="I4713" i="1" s="1"/>
  <c r="G4714" i="1"/>
  <c r="I4714" i="1" s="1"/>
  <c r="G4715" i="1"/>
  <c r="I4715" i="1" s="1"/>
  <c r="G4716" i="1"/>
  <c r="I4716" i="1" s="1"/>
  <c r="G4717" i="1"/>
  <c r="I4717" i="1" s="1"/>
  <c r="J4713" i="1"/>
  <c r="J4714" i="1"/>
  <c r="J4715" i="1"/>
  <c r="J4716" i="1"/>
  <c r="J4717" i="1"/>
  <c r="K4713" i="1"/>
  <c r="K4714" i="1"/>
  <c r="K4715" i="1"/>
  <c r="K4716" i="1"/>
  <c r="K4717" i="1"/>
  <c r="L4713" i="1"/>
  <c r="L4714" i="1"/>
  <c r="L4715" i="1"/>
  <c r="L4716" i="1"/>
  <c r="L4717" i="1"/>
  <c r="G4663" i="1"/>
  <c r="I4663" i="1" s="1"/>
  <c r="G4664" i="1"/>
  <c r="I4664" i="1" s="1"/>
  <c r="G4665" i="1"/>
  <c r="I4665" i="1" s="1"/>
  <c r="G4666" i="1"/>
  <c r="I4666" i="1" s="1"/>
  <c r="G4667" i="1"/>
  <c r="I4667" i="1" s="1"/>
  <c r="G4668" i="1"/>
  <c r="I4668" i="1" s="1"/>
  <c r="G4669" i="1"/>
  <c r="I4669" i="1" s="1"/>
  <c r="G4670" i="1"/>
  <c r="I4670" i="1" s="1"/>
  <c r="G4671" i="1"/>
  <c r="I4671" i="1" s="1"/>
  <c r="G4672" i="1"/>
  <c r="I4672" i="1" s="1"/>
  <c r="G4673" i="1"/>
  <c r="I4673" i="1" s="1"/>
  <c r="G4674" i="1"/>
  <c r="I4674" i="1" s="1"/>
  <c r="G4675" i="1"/>
  <c r="I4675" i="1" s="1"/>
  <c r="G4676" i="1"/>
  <c r="I4676" i="1" s="1"/>
  <c r="G4677" i="1"/>
  <c r="I4677" i="1" s="1"/>
  <c r="G4678" i="1"/>
  <c r="I4678" i="1" s="1"/>
  <c r="G4679" i="1"/>
  <c r="I4679" i="1" s="1"/>
  <c r="G4680" i="1"/>
  <c r="I4680" i="1" s="1"/>
  <c r="G4681" i="1"/>
  <c r="I4681" i="1" s="1"/>
  <c r="G4682" i="1"/>
  <c r="I4682" i="1" s="1"/>
  <c r="G4683" i="1"/>
  <c r="I4683" i="1" s="1"/>
  <c r="G4684" i="1"/>
  <c r="I4684" i="1" s="1"/>
  <c r="G4685" i="1"/>
  <c r="I4685" i="1" s="1"/>
  <c r="G4686" i="1"/>
  <c r="I4686" i="1" s="1"/>
  <c r="G4687" i="1"/>
  <c r="I4687" i="1" s="1"/>
  <c r="G4688" i="1"/>
  <c r="I4688" i="1" s="1"/>
  <c r="G4689" i="1"/>
  <c r="I4689" i="1" s="1"/>
  <c r="G4690" i="1"/>
  <c r="I4690" i="1" s="1"/>
  <c r="G4691" i="1"/>
  <c r="I4691" i="1" s="1"/>
  <c r="G4692" i="1"/>
  <c r="I4692" i="1" s="1"/>
  <c r="G4693" i="1"/>
  <c r="I4693" i="1" s="1"/>
  <c r="G4694" i="1"/>
  <c r="I4694" i="1" s="1"/>
  <c r="G4695" i="1"/>
  <c r="I4695" i="1" s="1"/>
  <c r="G4696" i="1"/>
  <c r="I4696" i="1" s="1"/>
  <c r="G4697" i="1"/>
  <c r="I4697" i="1" s="1"/>
  <c r="G4698" i="1"/>
  <c r="I4698" i="1" s="1"/>
  <c r="G4699" i="1"/>
  <c r="I4699" i="1" s="1"/>
  <c r="G4700" i="1"/>
  <c r="I4700" i="1" s="1"/>
  <c r="G4701" i="1"/>
  <c r="I4701" i="1" s="1"/>
  <c r="G4702" i="1"/>
  <c r="I4702" i="1" s="1"/>
  <c r="G4703" i="1"/>
  <c r="I4703" i="1" s="1"/>
  <c r="G4704" i="1"/>
  <c r="I4704" i="1" s="1"/>
  <c r="G4705" i="1"/>
  <c r="I4705" i="1" s="1"/>
  <c r="G4706" i="1"/>
  <c r="I4706" i="1" s="1"/>
  <c r="G4707" i="1"/>
  <c r="I4707" i="1" s="1"/>
  <c r="G4708" i="1"/>
  <c r="I4708" i="1" s="1"/>
  <c r="G4709" i="1"/>
  <c r="I4709" i="1" s="1"/>
  <c r="G4710" i="1"/>
  <c r="I4710" i="1" s="1"/>
  <c r="G4711" i="1"/>
  <c r="I4711" i="1" s="1"/>
  <c r="G4712" i="1"/>
  <c r="I4712" i="1" s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J4649" i="1"/>
  <c r="K4649" i="1"/>
  <c r="L4649" i="1"/>
  <c r="G4649" i="1"/>
  <c r="G4650" i="1"/>
  <c r="G4651" i="1"/>
  <c r="I4651" i="1" s="1"/>
  <c r="G4652" i="1"/>
  <c r="I4652" i="1" s="1"/>
  <c r="G4653" i="1"/>
  <c r="I4653" i="1" s="1"/>
  <c r="G4654" i="1"/>
  <c r="I4654" i="1" s="1"/>
  <c r="G4655" i="1"/>
  <c r="I4655" i="1" s="1"/>
  <c r="G4656" i="1"/>
  <c r="I4656" i="1" s="1"/>
  <c r="G4657" i="1"/>
  <c r="I4657" i="1" s="1"/>
  <c r="G4658" i="1"/>
  <c r="I4658" i="1" s="1"/>
  <c r="G4659" i="1"/>
  <c r="I4659" i="1" s="1"/>
  <c r="G4660" i="1"/>
  <c r="I4660" i="1" s="1"/>
  <c r="G4661" i="1"/>
  <c r="I4661" i="1" s="1"/>
  <c r="G4662" i="1"/>
  <c r="I4662" i="1" s="1"/>
  <c r="J4657" i="1"/>
  <c r="J4658" i="1"/>
  <c r="J4659" i="1"/>
  <c r="J4660" i="1"/>
  <c r="J4661" i="1"/>
  <c r="J4662" i="1"/>
  <c r="K4657" i="1"/>
  <c r="K4658" i="1"/>
  <c r="K4659" i="1"/>
  <c r="K4660" i="1"/>
  <c r="K4661" i="1"/>
  <c r="K4662" i="1"/>
  <c r="L4657" i="1"/>
  <c r="L4658" i="1"/>
  <c r="L4659" i="1"/>
  <c r="L4660" i="1"/>
  <c r="L4661" i="1"/>
  <c r="L4662" i="1"/>
  <c r="J4650" i="1"/>
  <c r="J4651" i="1"/>
  <c r="J4652" i="1"/>
  <c r="J4653" i="1"/>
  <c r="J4654" i="1"/>
  <c r="J4655" i="1"/>
  <c r="J4656" i="1"/>
  <c r="K4650" i="1"/>
  <c r="K4651" i="1"/>
  <c r="K4652" i="1"/>
  <c r="K4653" i="1"/>
  <c r="K4654" i="1"/>
  <c r="K4655" i="1"/>
  <c r="K4656" i="1"/>
  <c r="L4650" i="1"/>
  <c r="L4651" i="1"/>
  <c r="L4652" i="1"/>
  <c r="L4653" i="1"/>
  <c r="L4654" i="1"/>
  <c r="L4655" i="1"/>
  <c r="L4656" i="1"/>
  <c r="G4645" i="1"/>
  <c r="I4645" i="1" s="1"/>
  <c r="G4646" i="1"/>
  <c r="I4646" i="1" s="1"/>
  <c r="G4647" i="1"/>
  <c r="I4647" i="1" s="1"/>
  <c r="G4648" i="1"/>
  <c r="I4648" i="1" s="1"/>
  <c r="G4624" i="1"/>
  <c r="G4625" i="1"/>
  <c r="I4625" i="1" s="1"/>
  <c r="G4626" i="1"/>
  <c r="I4626" i="1" s="1"/>
  <c r="G4627" i="1"/>
  <c r="I4627" i="1" s="1"/>
  <c r="G4628" i="1"/>
  <c r="I4628" i="1" s="1"/>
  <c r="G4629" i="1"/>
  <c r="I4629" i="1" s="1"/>
  <c r="G4630" i="1"/>
  <c r="I4630" i="1" s="1"/>
  <c r="G4631" i="1"/>
  <c r="I4631" i="1" s="1"/>
  <c r="G4632" i="1"/>
  <c r="I4632" i="1" s="1"/>
  <c r="G4633" i="1"/>
  <c r="I4633" i="1" s="1"/>
  <c r="G4634" i="1"/>
  <c r="I4634" i="1" s="1"/>
  <c r="G4635" i="1"/>
  <c r="I4635" i="1" s="1"/>
  <c r="G4636" i="1"/>
  <c r="I4636" i="1" s="1"/>
  <c r="G4637" i="1"/>
  <c r="I4637" i="1" s="1"/>
  <c r="G4638" i="1"/>
  <c r="I4638" i="1" s="1"/>
  <c r="G4639" i="1"/>
  <c r="I4639" i="1" s="1"/>
  <c r="G4640" i="1"/>
  <c r="I4640" i="1" s="1"/>
  <c r="G4641" i="1"/>
  <c r="I4641" i="1" s="1"/>
  <c r="G4642" i="1"/>
  <c r="I4642" i="1" s="1"/>
  <c r="G4643" i="1"/>
  <c r="I4643" i="1" s="1"/>
  <c r="G4644" i="1"/>
  <c r="I4644" i="1" s="1"/>
  <c r="J4639" i="1"/>
  <c r="J4640" i="1"/>
  <c r="J4641" i="1"/>
  <c r="J4642" i="1"/>
  <c r="J4643" i="1"/>
  <c r="J4644" i="1"/>
  <c r="J4645" i="1"/>
  <c r="J4646" i="1"/>
  <c r="J4647" i="1"/>
  <c r="J4648" i="1"/>
  <c r="K4639" i="1"/>
  <c r="K4640" i="1"/>
  <c r="K4641" i="1"/>
  <c r="K4642" i="1"/>
  <c r="K4643" i="1"/>
  <c r="K4644" i="1"/>
  <c r="K4645" i="1"/>
  <c r="K4646" i="1"/>
  <c r="K4647" i="1"/>
  <c r="K4648" i="1"/>
  <c r="L4639" i="1"/>
  <c r="L4640" i="1"/>
  <c r="L4641" i="1"/>
  <c r="L4642" i="1"/>
  <c r="L4643" i="1"/>
  <c r="L4644" i="1"/>
  <c r="L4645" i="1"/>
  <c r="L4646" i="1"/>
  <c r="L4647" i="1"/>
  <c r="L4648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G4589" i="1"/>
  <c r="I4589" i="1" s="1"/>
  <c r="G4590" i="1"/>
  <c r="I4590" i="1" s="1"/>
  <c r="G4591" i="1"/>
  <c r="I4591" i="1" s="1"/>
  <c r="G4592" i="1"/>
  <c r="I4592" i="1" s="1"/>
  <c r="G4593" i="1"/>
  <c r="I4593" i="1" s="1"/>
  <c r="G4594" i="1"/>
  <c r="I4594" i="1" s="1"/>
  <c r="G4595" i="1"/>
  <c r="I4595" i="1" s="1"/>
  <c r="G4596" i="1"/>
  <c r="I4596" i="1" s="1"/>
  <c r="G4597" i="1"/>
  <c r="I4597" i="1" s="1"/>
  <c r="G4598" i="1"/>
  <c r="I4598" i="1" s="1"/>
  <c r="G4599" i="1"/>
  <c r="I4599" i="1" s="1"/>
  <c r="G4600" i="1"/>
  <c r="I4600" i="1" s="1"/>
  <c r="G4601" i="1"/>
  <c r="I4601" i="1" s="1"/>
  <c r="G4602" i="1"/>
  <c r="I4602" i="1" s="1"/>
  <c r="G4603" i="1"/>
  <c r="I4603" i="1" s="1"/>
  <c r="G4604" i="1"/>
  <c r="I4604" i="1" s="1"/>
  <c r="G4605" i="1"/>
  <c r="I4605" i="1" s="1"/>
  <c r="G4606" i="1"/>
  <c r="I4606" i="1" s="1"/>
  <c r="G4607" i="1"/>
  <c r="I4607" i="1" s="1"/>
  <c r="G4608" i="1"/>
  <c r="I4608" i="1" s="1"/>
  <c r="G4609" i="1"/>
  <c r="I4609" i="1" s="1"/>
  <c r="G4610" i="1"/>
  <c r="I4610" i="1" s="1"/>
  <c r="G4611" i="1"/>
  <c r="I4611" i="1" s="1"/>
  <c r="G4612" i="1"/>
  <c r="I4612" i="1" s="1"/>
  <c r="G4613" i="1"/>
  <c r="I4613" i="1" s="1"/>
  <c r="G4614" i="1"/>
  <c r="I4614" i="1" s="1"/>
  <c r="G4615" i="1"/>
  <c r="I4615" i="1" s="1"/>
  <c r="G4616" i="1"/>
  <c r="I4616" i="1" s="1"/>
  <c r="G4617" i="1"/>
  <c r="I4617" i="1" s="1"/>
  <c r="G4618" i="1"/>
  <c r="I4618" i="1" s="1"/>
  <c r="G4619" i="1"/>
  <c r="I4619" i="1" s="1"/>
  <c r="G4620" i="1"/>
  <c r="I4620" i="1" s="1"/>
  <c r="G4621" i="1"/>
  <c r="I4621" i="1" s="1"/>
  <c r="G4622" i="1"/>
  <c r="I4622" i="1" s="1"/>
  <c r="G4623" i="1"/>
  <c r="I4623" i="1" s="1"/>
  <c r="I4624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G4582" i="1"/>
  <c r="I4582" i="1" s="1"/>
  <c r="G4583" i="1"/>
  <c r="I4583" i="1" s="1"/>
  <c r="G4584" i="1"/>
  <c r="I4584" i="1" s="1"/>
  <c r="G4585" i="1"/>
  <c r="I4585" i="1" s="1"/>
  <c r="G4586" i="1"/>
  <c r="I4586" i="1" s="1"/>
  <c r="G4587" i="1"/>
  <c r="I4587" i="1" s="1"/>
  <c r="G4588" i="1"/>
  <c r="I4588" i="1" s="1"/>
  <c r="J4585" i="1"/>
  <c r="J4586" i="1"/>
  <c r="J4587" i="1"/>
  <c r="J4588" i="1"/>
  <c r="K4585" i="1"/>
  <c r="K4586" i="1"/>
  <c r="K4587" i="1"/>
  <c r="K4588" i="1"/>
  <c r="L4585" i="1"/>
  <c r="L4586" i="1"/>
  <c r="L4587" i="1"/>
  <c r="L4588" i="1"/>
  <c r="J4582" i="1"/>
  <c r="J4583" i="1"/>
  <c r="J4584" i="1"/>
  <c r="K4582" i="1"/>
  <c r="K4583" i="1"/>
  <c r="K4584" i="1"/>
  <c r="L4582" i="1"/>
  <c r="L4583" i="1"/>
  <c r="L4584" i="1"/>
  <c r="G4557" i="1"/>
  <c r="I4557" i="1" s="1"/>
  <c r="G4558" i="1"/>
  <c r="I4558" i="1" s="1"/>
  <c r="G4559" i="1"/>
  <c r="I4559" i="1" s="1"/>
  <c r="G4560" i="1"/>
  <c r="I4560" i="1" s="1"/>
  <c r="G4561" i="1"/>
  <c r="I4561" i="1" s="1"/>
  <c r="G4562" i="1"/>
  <c r="I4562" i="1" s="1"/>
  <c r="G4563" i="1"/>
  <c r="I4563" i="1" s="1"/>
  <c r="G4564" i="1"/>
  <c r="I4564" i="1" s="1"/>
  <c r="G4565" i="1"/>
  <c r="I4565" i="1" s="1"/>
  <c r="G4566" i="1"/>
  <c r="I4566" i="1" s="1"/>
  <c r="G4567" i="1"/>
  <c r="I4567" i="1" s="1"/>
  <c r="G4568" i="1"/>
  <c r="I4568" i="1" s="1"/>
  <c r="G4569" i="1"/>
  <c r="I4569" i="1" s="1"/>
  <c r="G4570" i="1"/>
  <c r="I4570" i="1" s="1"/>
  <c r="G4571" i="1"/>
  <c r="I4571" i="1" s="1"/>
  <c r="G4572" i="1"/>
  <c r="I4572" i="1" s="1"/>
  <c r="G4573" i="1"/>
  <c r="I4573" i="1" s="1"/>
  <c r="G4574" i="1"/>
  <c r="I4574" i="1" s="1"/>
  <c r="G4575" i="1"/>
  <c r="I4575" i="1" s="1"/>
  <c r="G4576" i="1"/>
  <c r="I4576" i="1" s="1"/>
  <c r="G4577" i="1"/>
  <c r="I4577" i="1" s="1"/>
  <c r="G4578" i="1"/>
  <c r="I4578" i="1" s="1"/>
  <c r="G4579" i="1"/>
  <c r="I4579" i="1" s="1"/>
  <c r="G4580" i="1"/>
  <c r="I4580" i="1" s="1"/>
  <c r="G4581" i="1"/>
  <c r="I4581" i="1" s="1"/>
  <c r="J4575" i="1"/>
  <c r="J4576" i="1"/>
  <c r="J4577" i="1"/>
  <c r="J4578" i="1"/>
  <c r="J4579" i="1"/>
  <c r="J4580" i="1"/>
  <c r="J4581" i="1"/>
  <c r="K4575" i="1"/>
  <c r="K4576" i="1"/>
  <c r="K4577" i="1"/>
  <c r="K4578" i="1"/>
  <c r="K4579" i="1"/>
  <c r="K4580" i="1"/>
  <c r="K4581" i="1"/>
  <c r="L4575" i="1"/>
  <c r="L4576" i="1"/>
  <c r="L4577" i="1"/>
  <c r="L4578" i="1"/>
  <c r="L4579" i="1"/>
  <c r="L4580" i="1"/>
  <c r="L4581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G4544" i="1"/>
  <c r="I4544" i="1" s="1"/>
  <c r="G4545" i="1"/>
  <c r="I4545" i="1" s="1"/>
  <c r="G4546" i="1"/>
  <c r="I4546" i="1" s="1"/>
  <c r="G4547" i="1"/>
  <c r="I4547" i="1" s="1"/>
  <c r="G4548" i="1"/>
  <c r="I4548" i="1" s="1"/>
  <c r="G4549" i="1"/>
  <c r="I4549" i="1" s="1"/>
  <c r="G4550" i="1"/>
  <c r="I4550" i="1" s="1"/>
  <c r="G4551" i="1"/>
  <c r="I4551" i="1" s="1"/>
  <c r="G4552" i="1"/>
  <c r="I4552" i="1" s="1"/>
  <c r="G4553" i="1"/>
  <c r="I4553" i="1" s="1"/>
  <c r="G4554" i="1"/>
  <c r="I4554" i="1" s="1"/>
  <c r="G4555" i="1"/>
  <c r="I4555" i="1" s="1"/>
  <c r="G4556" i="1"/>
  <c r="I4556" i="1" s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G4528" i="1"/>
  <c r="I4528" i="1" s="1"/>
  <c r="G4529" i="1"/>
  <c r="I4529" i="1" s="1"/>
  <c r="G4530" i="1"/>
  <c r="I4530" i="1" s="1"/>
  <c r="G4531" i="1"/>
  <c r="I4531" i="1" s="1"/>
  <c r="G4532" i="1"/>
  <c r="I4532" i="1" s="1"/>
  <c r="G4533" i="1"/>
  <c r="I4533" i="1" s="1"/>
  <c r="G4534" i="1"/>
  <c r="I4534" i="1" s="1"/>
  <c r="G4535" i="1"/>
  <c r="I4535" i="1" s="1"/>
  <c r="G4536" i="1"/>
  <c r="I4536" i="1" s="1"/>
  <c r="G4537" i="1"/>
  <c r="I4537" i="1" s="1"/>
  <c r="G4538" i="1"/>
  <c r="I4538" i="1" s="1"/>
  <c r="G4539" i="1"/>
  <c r="I4539" i="1" s="1"/>
  <c r="G4540" i="1"/>
  <c r="I4540" i="1" s="1"/>
  <c r="G4541" i="1"/>
  <c r="I4541" i="1" s="1"/>
  <c r="G4542" i="1"/>
  <c r="I4542" i="1" s="1"/>
  <c r="G4543" i="1"/>
  <c r="I4543" i="1" s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G4512" i="1"/>
  <c r="I4512" i="1" s="1"/>
  <c r="G4513" i="1"/>
  <c r="I4513" i="1" s="1"/>
  <c r="G4514" i="1"/>
  <c r="I4514" i="1" s="1"/>
  <c r="G4515" i="1"/>
  <c r="I4515" i="1" s="1"/>
  <c r="G4516" i="1"/>
  <c r="I4516" i="1" s="1"/>
  <c r="G4517" i="1"/>
  <c r="I4517" i="1" s="1"/>
  <c r="G4518" i="1"/>
  <c r="I4518" i="1" s="1"/>
  <c r="G4519" i="1"/>
  <c r="I4519" i="1" s="1"/>
  <c r="G4520" i="1"/>
  <c r="I4520" i="1" s="1"/>
  <c r="G4521" i="1"/>
  <c r="I4521" i="1" s="1"/>
  <c r="G4522" i="1"/>
  <c r="I4522" i="1" s="1"/>
  <c r="G4523" i="1"/>
  <c r="I4523" i="1" s="1"/>
  <c r="G4524" i="1"/>
  <c r="I4524" i="1" s="1"/>
  <c r="G4525" i="1"/>
  <c r="I4525" i="1" s="1"/>
  <c r="G4526" i="1"/>
  <c r="I4526" i="1" s="1"/>
  <c r="G4527" i="1"/>
  <c r="I4527" i="1" s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G4497" i="1"/>
  <c r="I4497" i="1" s="1"/>
  <c r="G4498" i="1"/>
  <c r="I4498" i="1" s="1"/>
  <c r="G4499" i="1"/>
  <c r="I4499" i="1" s="1"/>
  <c r="G4500" i="1"/>
  <c r="I4500" i="1" s="1"/>
  <c r="G4501" i="1"/>
  <c r="I4501" i="1" s="1"/>
  <c r="G4502" i="1"/>
  <c r="I4502" i="1" s="1"/>
  <c r="G4503" i="1"/>
  <c r="I4503" i="1" s="1"/>
  <c r="G4504" i="1"/>
  <c r="I4504" i="1" s="1"/>
  <c r="G4505" i="1"/>
  <c r="I4505" i="1" s="1"/>
  <c r="G4506" i="1"/>
  <c r="I4506" i="1" s="1"/>
  <c r="G4507" i="1"/>
  <c r="I4507" i="1" s="1"/>
  <c r="G4508" i="1"/>
  <c r="I4508" i="1" s="1"/>
  <c r="G4509" i="1"/>
  <c r="I4509" i="1" s="1"/>
  <c r="G4510" i="1"/>
  <c r="I4510" i="1" s="1"/>
  <c r="G4511" i="1"/>
  <c r="I4511" i="1" s="1"/>
  <c r="J4507" i="1"/>
  <c r="J4508" i="1"/>
  <c r="J4509" i="1"/>
  <c r="J4510" i="1"/>
  <c r="J4511" i="1"/>
  <c r="K4507" i="1"/>
  <c r="K4508" i="1"/>
  <c r="K4509" i="1"/>
  <c r="K4510" i="1"/>
  <c r="K4511" i="1"/>
  <c r="L4507" i="1"/>
  <c r="L4508" i="1"/>
  <c r="L4509" i="1"/>
  <c r="L4510" i="1"/>
  <c r="L4511" i="1"/>
  <c r="J4497" i="1"/>
  <c r="J4498" i="1"/>
  <c r="J4499" i="1"/>
  <c r="J4500" i="1"/>
  <c r="J4501" i="1"/>
  <c r="J4502" i="1"/>
  <c r="J4503" i="1"/>
  <c r="J4504" i="1"/>
  <c r="J4505" i="1"/>
  <c r="J4506" i="1"/>
  <c r="K4497" i="1"/>
  <c r="K4498" i="1"/>
  <c r="K4499" i="1"/>
  <c r="K4500" i="1"/>
  <c r="K4501" i="1"/>
  <c r="K4502" i="1"/>
  <c r="K4503" i="1"/>
  <c r="K4504" i="1"/>
  <c r="K4505" i="1"/>
  <c r="K4506" i="1"/>
  <c r="L4497" i="1"/>
  <c r="L4498" i="1"/>
  <c r="L4499" i="1"/>
  <c r="L4500" i="1"/>
  <c r="L4501" i="1"/>
  <c r="L4502" i="1"/>
  <c r="L4503" i="1"/>
  <c r="L4504" i="1"/>
  <c r="L4505" i="1"/>
  <c r="L4506" i="1"/>
  <c r="G4484" i="1"/>
  <c r="I4484" i="1" s="1"/>
  <c r="G4485" i="1"/>
  <c r="I4485" i="1" s="1"/>
  <c r="G4486" i="1"/>
  <c r="I4486" i="1" s="1"/>
  <c r="G4487" i="1"/>
  <c r="I4487" i="1" s="1"/>
  <c r="G4488" i="1"/>
  <c r="I4488" i="1" s="1"/>
  <c r="G4489" i="1"/>
  <c r="I4489" i="1" s="1"/>
  <c r="G4490" i="1"/>
  <c r="I4490" i="1" s="1"/>
  <c r="G4491" i="1"/>
  <c r="I4491" i="1" s="1"/>
  <c r="G4492" i="1"/>
  <c r="I4492" i="1" s="1"/>
  <c r="G4493" i="1"/>
  <c r="I4493" i="1" s="1"/>
  <c r="G4494" i="1"/>
  <c r="I4494" i="1" s="1"/>
  <c r="G4495" i="1"/>
  <c r="I4495" i="1" s="1"/>
  <c r="G4496" i="1"/>
  <c r="I4496" i="1" s="1"/>
  <c r="J4493" i="1"/>
  <c r="J4494" i="1"/>
  <c r="J4495" i="1"/>
  <c r="J4496" i="1"/>
  <c r="K4493" i="1"/>
  <c r="K4494" i="1"/>
  <c r="K4495" i="1"/>
  <c r="K4496" i="1"/>
  <c r="L4493" i="1"/>
  <c r="L4494" i="1"/>
  <c r="L4495" i="1"/>
  <c r="L4496" i="1"/>
  <c r="J4484" i="1"/>
  <c r="J4485" i="1"/>
  <c r="J4486" i="1"/>
  <c r="J4487" i="1"/>
  <c r="J4488" i="1"/>
  <c r="J4489" i="1"/>
  <c r="J4490" i="1"/>
  <c r="J4491" i="1"/>
  <c r="J4492" i="1"/>
  <c r="K4484" i="1"/>
  <c r="K4485" i="1"/>
  <c r="K4486" i="1"/>
  <c r="K4487" i="1"/>
  <c r="K4488" i="1"/>
  <c r="K4489" i="1"/>
  <c r="K4490" i="1"/>
  <c r="K4491" i="1"/>
  <c r="K4492" i="1"/>
  <c r="L4484" i="1"/>
  <c r="L4485" i="1"/>
  <c r="L4486" i="1"/>
  <c r="L4487" i="1"/>
  <c r="L4488" i="1"/>
  <c r="L4489" i="1"/>
  <c r="L4490" i="1"/>
  <c r="L4491" i="1"/>
  <c r="L4492" i="1"/>
  <c r="G4441" i="1"/>
  <c r="I4441" i="1" s="1"/>
  <c r="G4442" i="1"/>
  <c r="I4442" i="1" s="1"/>
  <c r="G4443" i="1"/>
  <c r="I4443" i="1" s="1"/>
  <c r="G4444" i="1"/>
  <c r="I4444" i="1" s="1"/>
  <c r="G4445" i="1"/>
  <c r="I4445" i="1" s="1"/>
  <c r="G4446" i="1"/>
  <c r="I4446" i="1" s="1"/>
  <c r="G4447" i="1"/>
  <c r="I4447" i="1" s="1"/>
  <c r="G4448" i="1"/>
  <c r="I4448" i="1" s="1"/>
  <c r="G4449" i="1"/>
  <c r="I4449" i="1" s="1"/>
  <c r="G4450" i="1"/>
  <c r="I4450" i="1" s="1"/>
  <c r="G4451" i="1"/>
  <c r="I4451" i="1" s="1"/>
  <c r="G4452" i="1"/>
  <c r="I4452" i="1" s="1"/>
  <c r="G4453" i="1"/>
  <c r="I4453" i="1" s="1"/>
  <c r="G4454" i="1"/>
  <c r="I4454" i="1" s="1"/>
  <c r="G4455" i="1"/>
  <c r="I4455" i="1" s="1"/>
  <c r="G4456" i="1"/>
  <c r="I4456" i="1" s="1"/>
  <c r="G4457" i="1"/>
  <c r="I4457" i="1" s="1"/>
  <c r="G4458" i="1"/>
  <c r="I4458" i="1" s="1"/>
  <c r="G4459" i="1"/>
  <c r="I4459" i="1" s="1"/>
  <c r="G4460" i="1"/>
  <c r="I4460" i="1" s="1"/>
  <c r="G4461" i="1"/>
  <c r="I4461" i="1" s="1"/>
  <c r="G4462" i="1"/>
  <c r="I4462" i="1" s="1"/>
  <c r="G4463" i="1"/>
  <c r="I4463" i="1" s="1"/>
  <c r="G4464" i="1"/>
  <c r="I4464" i="1" s="1"/>
  <c r="G4465" i="1"/>
  <c r="I4465" i="1" s="1"/>
  <c r="G4466" i="1"/>
  <c r="I4466" i="1" s="1"/>
  <c r="G4467" i="1"/>
  <c r="I4467" i="1" s="1"/>
  <c r="G4468" i="1"/>
  <c r="I4468" i="1" s="1"/>
  <c r="G4469" i="1"/>
  <c r="I4469" i="1" s="1"/>
  <c r="G4470" i="1"/>
  <c r="I4470" i="1" s="1"/>
  <c r="G4471" i="1"/>
  <c r="I4471" i="1" s="1"/>
  <c r="G4472" i="1"/>
  <c r="I4472" i="1" s="1"/>
  <c r="G4473" i="1"/>
  <c r="I4473" i="1" s="1"/>
  <c r="G4474" i="1"/>
  <c r="I4474" i="1" s="1"/>
  <c r="G4475" i="1"/>
  <c r="I4475" i="1" s="1"/>
  <c r="G4476" i="1"/>
  <c r="I4476" i="1" s="1"/>
  <c r="G4477" i="1"/>
  <c r="I4477" i="1" s="1"/>
  <c r="G4478" i="1"/>
  <c r="I4478" i="1" s="1"/>
  <c r="G4479" i="1"/>
  <c r="I4479" i="1" s="1"/>
  <c r="G4480" i="1"/>
  <c r="I4480" i="1" s="1"/>
  <c r="G4481" i="1"/>
  <c r="I4481" i="1" s="1"/>
  <c r="G4482" i="1"/>
  <c r="I4482" i="1" s="1"/>
  <c r="G4483" i="1"/>
  <c r="I4483" i="1" s="1"/>
  <c r="J4476" i="1"/>
  <c r="J4477" i="1"/>
  <c r="J4478" i="1"/>
  <c r="J4479" i="1"/>
  <c r="J4480" i="1"/>
  <c r="J4481" i="1"/>
  <c r="J4482" i="1"/>
  <c r="J4483" i="1"/>
  <c r="K4476" i="1"/>
  <c r="K4477" i="1"/>
  <c r="K4478" i="1"/>
  <c r="K4479" i="1"/>
  <c r="K4480" i="1"/>
  <c r="K4481" i="1"/>
  <c r="K4482" i="1"/>
  <c r="K4483" i="1"/>
  <c r="L4476" i="1"/>
  <c r="L4477" i="1"/>
  <c r="L4478" i="1"/>
  <c r="L4479" i="1"/>
  <c r="L4480" i="1"/>
  <c r="L4481" i="1"/>
  <c r="L4482" i="1"/>
  <c r="L4483" i="1"/>
  <c r="J4467" i="1"/>
  <c r="J4468" i="1"/>
  <c r="J4469" i="1"/>
  <c r="J4470" i="1"/>
  <c r="J4471" i="1"/>
  <c r="J4472" i="1"/>
  <c r="J4473" i="1"/>
  <c r="J4474" i="1"/>
  <c r="J4475" i="1"/>
  <c r="K4467" i="1"/>
  <c r="K4468" i="1"/>
  <c r="K4469" i="1"/>
  <c r="K4470" i="1"/>
  <c r="K4471" i="1"/>
  <c r="K4472" i="1"/>
  <c r="K4473" i="1"/>
  <c r="K4474" i="1"/>
  <c r="K4475" i="1"/>
  <c r="L4467" i="1"/>
  <c r="L4468" i="1"/>
  <c r="L4469" i="1"/>
  <c r="L4470" i="1"/>
  <c r="L4471" i="1"/>
  <c r="L4472" i="1"/>
  <c r="L4473" i="1"/>
  <c r="L4474" i="1"/>
  <c r="L4475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J4445" i="1"/>
  <c r="J4446" i="1"/>
  <c r="J4447" i="1"/>
  <c r="J4448" i="1"/>
  <c r="J4449" i="1"/>
  <c r="J4450" i="1"/>
  <c r="J4451" i="1"/>
  <c r="J4452" i="1"/>
  <c r="J4453" i="1"/>
  <c r="K4445" i="1"/>
  <c r="K4446" i="1"/>
  <c r="K4447" i="1"/>
  <c r="K4448" i="1"/>
  <c r="K4449" i="1"/>
  <c r="K4450" i="1"/>
  <c r="K4451" i="1"/>
  <c r="K4452" i="1"/>
  <c r="K4453" i="1"/>
  <c r="L4445" i="1"/>
  <c r="L4446" i="1"/>
  <c r="L4447" i="1"/>
  <c r="L4448" i="1"/>
  <c r="L4449" i="1"/>
  <c r="L4450" i="1"/>
  <c r="L4451" i="1"/>
  <c r="L4452" i="1"/>
  <c r="L4453" i="1"/>
  <c r="J4441" i="1"/>
  <c r="J4442" i="1"/>
  <c r="J4443" i="1"/>
  <c r="J4444" i="1"/>
  <c r="K4441" i="1"/>
  <c r="K4442" i="1"/>
  <c r="K4443" i="1"/>
  <c r="K4444" i="1"/>
  <c r="L4441" i="1"/>
  <c r="L4442" i="1"/>
  <c r="L4443" i="1"/>
  <c r="L4444" i="1"/>
  <c r="G4410" i="1"/>
  <c r="I4410" i="1" s="1"/>
  <c r="G4411" i="1"/>
  <c r="I4411" i="1" s="1"/>
  <c r="G4412" i="1"/>
  <c r="I4412" i="1" s="1"/>
  <c r="G4413" i="1"/>
  <c r="I4413" i="1" s="1"/>
  <c r="G4414" i="1"/>
  <c r="I4414" i="1" s="1"/>
  <c r="G4415" i="1"/>
  <c r="I4415" i="1" s="1"/>
  <c r="G4416" i="1"/>
  <c r="I4416" i="1" s="1"/>
  <c r="G4417" i="1"/>
  <c r="I4417" i="1" s="1"/>
  <c r="G4418" i="1"/>
  <c r="I4418" i="1" s="1"/>
  <c r="G4419" i="1"/>
  <c r="I4419" i="1" s="1"/>
  <c r="G4420" i="1"/>
  <c r="I4420" i="1" s="1"/>
  <c r="G4421" i="1"/>
  <c r="I4421" i="1" s="1"/>
  <c r="G4422" i="1"/>
  <c r="I4422" i="1" s="1"/>
  <c r="G4423" i="1"/>
  <c r="I4423" i="1" s="1"/>
  <c r="G4424" i="1"/>
  <c r="I4424" i="1" s="1"/>
  <c r="G4425" i="1"/>
  <c r="I4425" i="1" s="1"/>
  <c r="G4426" i="1"/>
  <c r="I4426" i="1" s="1"/>
  <c r="G4427" i="1"/>
  <c r="I4427" i="1" s="1"/>
  <c r="G4428" i="1"/>
  <c r="I4428" i="1" s="1"/>
  <c r="G4429" i="1"/>
  <c r="I4429" i="1" s="1"/>
  <c r="G4430" i="1"/>
  <c r="I4430" i="1" s="1"/>
  <c r="G4431" i="1"/>
  <c r="I4431" i="1" s="1"/>
  <c r="G4432" i="1"/>
  <c r="I4432" i="1" s="1"/>
  <c r="G4433" i="1"/>
  <c r="I4433" i="1" s="1"/>
  <c r="G4434" i="1"/>
  <c r="I4434" i="1" s="1"/>
  <c r="G4435" i="1"/>
  <c r="I4435" i="1" s="1"/>
  <c r="G4436" i="1"/>
  <c r="I4436" i="1" s="1"/>
  <c r="G4437" i="1"/>
  <c r="I4437" i="1" s="1"/>
  <c r="G4438" i="1"/>
  <c r="I4438" i="1" s="1"/>
  <c r="G4439" i="1"/>
  <c r="I4439" i="1" s="1"/>
  <c r="G4440" i="1"/>
  <c r="I4440" i="1" s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G4379" i="1"/>
  <c r="I4379" i="1" s="1"/>
  <c r="G4380" i="1"/>
  <c r="I4380" i="1" s="1"/>
  <c r="G4381" i="1"/>
  <c r="I4381" i="1" s="1"/>
  <c r="G4382" i="1"/>
  <c r="I4382" i="1" s="1"/>
  <c r="G4383" i="1"/>
  <c r="I4383" i="1" s="1"/>
  <c r="G4384" i="1"/>
  <c r="I4384" i="1" s="1"/>
  <c r="G4385" i="1"/>
  <c r="I4385" i="1" s="1"/>
  <c r="G4386" i="1"/>
  <c r="I4386" i="1" s="1"/>
  <c r="G4387" i="1"/>
  <c r="I4387" i="1" s="1"/>
  <c r="G4388" i="1"/>
  <c r="I4388" i="1" s="1"/>
  <c r="G4389" i="1"/>
  <c r="I4389" i="1" s="1"/>
  <c r="G4390" i="1"/>
  <c r="I4390" i="1" s="1"/>
  <c r="G4391" i="1"/>
  <c r="I4391" i="1" s="1"/>
  <c r="G4392" i="1"/>
  <c r="I4392" i="1" s="1"/>
  <c r="G4393" i="1"/>
  <c r="I4393" i="1" s="1"/>
  <c r="G4394" i="1"/>
  <c r="I4394" i="1" s="1"/>
  <c r="G4395" i="1"/>
  <c r="I4395" i="1" s="1"/>
  <c r="G4396" i="1"/>
  <c r="I4396" i="1" s="1"/>
  <c r="G4397" i="1"/>
  <c r="I4397" i="1" s="1"/>
  <c r="G4398" i="1"/>
  <c r="I4398" i="1" s="1"/>
  <c r="G4399" i="1"/>
  <c r="I4399" i="1" s="1"/>
  <c r="G4400" i="1"/>
  <c r="I4400" i="1" s="1"/>
  <c r="G4401" i="1"/>
  <c r="I4401" i="1" s="1"/>
  <c r="G4402" i="1"/>
  <c r="I4402" i="1" s="1"/>
  <c r="G4403" i="1"/>
  <c r="I4403" i="1" s="1"/>
  <c r="G4404" i="1"/>
  <c r="I4404" i="1" s="1"/>
  <c r="G4405" i="1"/>
  <c r="I4405" i="1" s="1"/>
  <c r="G4406" i="1"/>
  <c r="I4406" i="1" s="1"/>
  <c r="G4407" i="1"/>
  <c r="I4407" i="1" s="1"/>
  <c r="G4408" i="1"/>
  <c r="I4408" i="1" s="1"/>
  <c r="G4409" i="1"/>
  <c r="I4409" i="1" s="1"/>
  <c r="J4400" i="1"/>
  <c r="J4401" i="1"/>
  <c r="J4402" i="1"/>
  <c r="J4403" i="1"/>
  <c r="J4404" i="1"/>
  <c r="J4405" i="1"/>
  <c r="J4406" i="1"/>
  <c r="J4407" i="1"/>
  <c r="J4408" i="1"/>
  <c r="J4409" i="1"/>
  <c r="K4400" i="1"/>
  <c r="K4401" i="1"/>
  <c r="K4402" i="1"/>
  <c r="K4403" i="1"/>
  <c r="K4404" i="1"/>
  <c r="K4405" i="1"/>
  <c r="K4406" i="1"/>
  <c r="K4407" i="1"/>
  <c r="K4408" i="1"/>
  <c r="K4409" i="1"/>
  <c r="L4400" i="1"/>
  <c r="L4401" i="1"/>
  <c r="L4402" i="1"/>
  <c r="L4403" i="1"/>
  <c r="L4404" i="1"/>
  <c r="L4405" i="1"/>
  <c r="L4406" i="1"/>
  <c r="L4407" i="1"/>
  <c r="L4408" i="1"/>
  <c r="L4409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G4361" i="1"/>
  <c r="I4361" i="1" s="1"/>
  <c r="G4362" i="1"/>
  <c r="I4362" i="1" s="1"/>
  <c r="G4363" i="1"/>
  <c r="I4363" i="1" s="1"/>
  <c r="G4364" i="1"/>
  <c r="I4364" i="1" s="1"/>
  <c r="G4365" i="1"/>
  <c r="I4365" i="1" s="1"/>
  <c r="G4366" i="1"/>
  <c r="I4366" i="1" s="1"/>
  <c r="G4367" i="1"/>
  <c r="I4367" i="1" s="1"/>
  <c r="G4368" i="1"/>
  <c r="I4368" i="1" s="1"/>
  <c r="G4369" i="1"/>
  <c r="I4369" i="1" s="1"/>
  <c r="G4370" i="1"/>
  <c r="I4370" i="1" s="1"/>
  <c r="G4371" i="1"/>
  <c r="I4371" i="1" s="1"/>
  <c r="G4372" i="1"/>
  <c r="I4372" i="1" s="1"/>
  <c r="G4373" i="1"/>
  <c r="I4373" i="1" s="1"/>
  <c r="G4374" i="1"/>
  <c r="I4374" i="1" s="1"/>
  <c r="G4375" i="1"/>
  <c r="I4375" i="1" s="1"/>
  <c r="G4376" i="1"/>
  <c r="I4376" i="1" s="1"/>
  <c r="G4377" i="1"/>
  <c r="I4377" i="1" s="1"/>
  <c r="G4378" i="1"/>
  <c r="I4378" i="1" s="1"/>
  <c r="J4374" i="1"/>
  <c r="J4375" i="1"/>
  <c r="J4376" i="1"/>
  <c r="J4377" i="1"/>
  <c r="J4378" i="1"/>
  <c r="K4374" i="1"/>
  <c r="K4375" i="1"/>
  <c r="K4376" i="1"/>
  <c r="K4377" i="1"/>
  <c r="K4378" i="1"/>
  <c r="L4374" i="1"/>
  <c r="L4375" i="1"/>
  <c r="L4376" i="1"/>
  <c r="L4377" i="1"/>
  <c r="L4378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J4361" i="1"/>
  <c r="K4361" i="1"/>
  <c r="L4361" i="1"/>
  <c r="G4346" i="1"/>
  <c r="I4346" i="1" s="1"/>
  <c r="G4347" i="1"/>
  <c r="I4347" i="1" s="1"/>
  <c r="G4348" i="1"/>
  <c r="I4348" i="1" s="1"/>
  <c r="G4349" i="1"/>
  <c r="I4349" i="1" s="1"/>
  <c r="G4350" i="1"/>
  <c r="I4350" i="1" s="1"/>
  <c r="G4351" i="1"/>
  <c r="I4351" i="1" s="1"/>
  <c r="G4352" i="1"/>
  <c r="I4352" i="1" s="1"/>
  <c r="G4353" i="1"/>
  <c r="I4353" i="1" s="1"/>
  <c r="G4354" i="1"/>
  <c r="I4354" i="1" s="1"/>
  <c r="G4355" i="1"/>
  <c r="I4355" i="1" s="1"/>
  <c r="G4356" i="1"/>
  <c r="I4356" i="1" s="1"/>
  <c r="G4357" i="1"/>
  <c r="I4357" i="1" s="1"/>
  <c r="G4358" i="1"/>
  <c r="I4358" i="1" s="1"/>
  <c r="G4359" i="1"/>
  <c r="I4359" i="1" s="1"/>
  <c r="G4360" i="1"/>
  <c r="I4360" i="1" s="1"/>
  <c r="J4360" i="1"/>
  <c r="K4360" i="1"/>
  <c r="L4360" i="1"/>
  <c r="J4354" i="1"/>
  <c r="J4355" i="1"/>
  <c r="J4356" i="1"/>
  <c r="J4357" i="1"/>
  <c r="J4358" i="1"/>
  <c r="J4359" i="1"/>
  <c r="K4354" i="1"/>
  <c r="K4355" i="1"/>
  <c r="K4356" i="1"/>
  <c r="K4357" i="1"/>
  <c r="K4358" i="1"/>
  <c r="K4359" i="1"/>
  <c r="L4354" i="1"/>
  <c r="L4355" i="1"/>
  <c r="L4356" i="1"/>
  <c r="L4357" i="1"/>
  <c r="L4358" i="1"/>
  <c r="L4359" i="1"/>
  <c r="J4346" i="1"/>
  <c r="J4347" i="1"/>
  <c r="J4348" i="1"/>
  <c r="J4349" i="1"/>
  <c r="J4350" i="1"/>
  <c r="J4351" i="1"/>
  <c r="J4352" i="1"/>
  <c r="J4353" i="1"/>
  <c r="K4346" i="1"/>
  <c r="K4347" i="1"/>
  <c r="K4348" i="1"/>
  <c r="K4349" i="1"/>
  <c r="K4350" i="1"/>
  <c r="K4351" i="1"/>
  <c r="K4352" i="1"/>
  <c r="K4353" i="1"/>
  <c r="L4346" i="1"/>
  <c r="L4347" i="1"/>
  <c r="L4348" i="1"/>
  <c r="L4349" i="1"/>
  <c r="L4350" i="1"/>
  <c r="L4351" i="1"/>
  <c r="L4352" i="1"/>
  <c r="L4353" i="1"/>
  <c r="G4298" i="1"/>
  <c r="I4298" i="1" s="1"/>
  <c r="G4299" i="1"/>
  <c r="I4299" i="1" s="1"/>
  <c r="G4300" i="1"/>
  <c r="I4300" i="1" s="1"/>
  <c r="G4301" i="1"/>
  <c r="I4301" i="1" s="1"/>
  <c r="G4302" i="1"/>
  <c r="I4302" i="1" s="1"/>
  <c r="G4303" i="1"/>
  <c r="I4303" i="1" s="1"/>
  <c r="G4304" i="1"/>
  <c r="I4304" i="1" s="1"/>
  <c r="G4305" i="1"/>
  <c r="I4305" i="1" s="1"/>
  <c r="G4306" i="1"/>
  <c r="I4306" i="1" s="1"/>
  <c r="G4307" i="1"/>
  <c r="I4307" i="1" s="1"/>
  <c r="G4308" i="1"/>
  <c r="I4308" i="1" s="1"/>
  <c r="G4309" i="1"/>
  <c r="I4309" i="1" s="1"/>
  <c r="G4310" i="1"/>
  <c r="I4310" i="1" s="1"/>
  <c r="G4311" i="1"/>
  <c r="I4311" i="1" s="1"/>
  <c r="G4312" i="1"/>
  <c r="I4312" i="1" s="1"/>
  <c r="G4313" i="1"/>
  <c r="I4313" i="1" s="1"/>
  <c r="G4314" i="1"/>
  <c r="I4314" i="1" s="1"/>
  <c r="G4315" i="1"/>
  <c r="I4315" i="1" s="1"/>
  <c r="G4316" i="1"/>
  <c r="I4316" i="1" s="1"/>
  <c r="G4317" i="1"/>
  <c r="I4317" i="1" s="1"/>
  <c r="G4318" i="1"/>
  <c r="I4318" i="1" s="1"/>
  <c r="G4319" i="1"/>
  <c r="I4319" i="1" s="1"/>
  <c r="G4320" i="1"/>
  <c r="I4320" i="1" s="1"/>
  <c r="G4321" i="1"/>
  <c r="I4321" i="1" s="1"/>
  <c r="G4322" i="1"/>
  <c r="I4322" i="1" s="1"/>
  <c r="G4323" i="1"/>
  <c r="I4323" i="1" s="1"/>
  <c r="G4324" i="1"/>
  <c r="I4324" i="1" s="1"/>
  <c r="G4325" i="1"/>
  <c r="I4325" i="1" s="1"/>
  <c r="G4326" i="1"/>
  <c r="I4326" i="1" s="1"/>
  <c r="G4327" i="1"/>
  <c r="I4327" i="1" s="1"/>
  <c r="G4328" i="1"/>
  <c r="I4328" i="1" s="1"/>
  <c r="G4329" i="1"/>
  <c r="I4329" i="1" s="1"/>
  <c r="G4330" i="1"/>
  <c r="I4330" i="1" s="1"/>
  <c r="G4331" i="1"/>
  <c r="I4331" i="1" s="1"/>
  <c r="G4332" i="1"/>
  <c r="I4332" i="1" s="1"/>
  <c r="G4333" i="1"/>
  <c r="I4333" i="1" s="1"/>
  <c r="G4334" i="1"/>
  <c r="I4334" i="1" s="1"/>
  <c r="G4335" i="1"/>
  <c r="I4335" i="1" s="1"/>
  <c r="G4336" i="1"/>
  <c r="I4336" i="1" s="1"/>
  <c r="G4337" i="1"/>
  <c r="I4337" i="1" s="1"/>
  <c r="G4338" i="1"/>
  <c r="I4338" i="1" s="1"/>
  <c r="G4339" i="1"/>
  <c r="I4339" i="1" s="1"/>
  <c r="G4340" i="1"/>
  <c r="I4340" i="1" s="1"/>
  <c r="G4341" i="1"/>
  <c r="I4341" i="1" s="1"/>
  <c r="G4342" i="1"/>
  <c r="I4342" i="1" s="1"/>
  <c r="G4343" i="1"/>
  <c r="I4343" i="1" s="1"/>
  <c r="G4344" i="1"/>
  <c r="I4344" i="1" s="1"/>
  <c r="G4345" i="1"/>
  <c r="I4345" i="1" s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G4285" i="1"/>
  <c r="I4285" i="1" s="1"/>
  <c r="G4286" i="1"/>
  <c r="I4286" i="1" s="1"/>
  <c r="G4287" i="1"/>
  <c r="I4287" i="1" s="1"/>
  <c r="G4288" i="1"/>
  <c r="I4288" i="1" s="1"/>
  <c r="G4289" i="1"/>
  <c r="I4289" i="1" s="1"/>
  <c r="G4290" i="1"/>
  <c r="I4290" i="1" s="1"/>
  <c r="G4291" i="1"/>
  <c r="I4291" i="1" s="1"/>
  <c r="G4292" i="1"/>
  <c r="I4292" i="1" s="1"/>
  <c r="G4293" i="1"/>
  <c r="I4293" i="1" s="1"/>
  <c r="G4294" i="1"/>
  <c r="I4294" i="1" s="1"/>
  <c r="G4295" i="1"/>
  <c r="I4295" i="1" s="1"/>
  <c r="G4296" i="1"/>
  <c r="I4296" i="1" s="1"/>
  <c r="G4297" i="1"/>
  <c r="I4297" i="1" s="1"/>
  <c r="G4284" i="1"/>
  <c r="J4296" i="1"/>
  <c r="J4297" i="1"/>
  <c r="K4296" i="1"/>
  <c r="K4297" i="1"/>
  <c r="L4296" i="1"/>
  <c r="L4297" i="1"/>
  <c r="J4285" i="1"/>
  <c r="J4286" i="1"/>
  <c r="J4287" i="1"/>
  <c r="J4288" i="1"/>
  <c r="J4289" i="1"/>
  <c r="J4290" i="1"/>
  <c r="J4291" i="1"/>
  <c r="J4292" i="1"/>
  <c r="J4293" i="1"/>
  <c r="J4294" i="1"/>
  <c r="J4295" i="1"/>
  <c r="K4285" i="1"/>
  <c r="K4286" i="1"/>
  <c r="K4287" i="1"/>
  <c r="K4288" i="1"/>
  <c r="K4289" i="1"/>
  <c r="K4290" i="1"/>
  <c r="K4291" i="1"/>
  <c r="K4292" i="1"/>
  <c r="K4293" i="1"/>
  <c r="K4294" i="1"/>
  <c r="K4295" i="1"/>
  <c r="L4285" i="1"/>
  <c r="L4286" i="1"/>
  <c r="L4287" i="1"/>
  <c r="L4288" i="1"/>
  <c r="L4289" i="1"/>
  <c r="L4290" i="1"/>
  <c r="L4291" i="1"/>
  <c r="L4292" i="1"/>
  <c r="L4293" i="1"/>
  <c r="L4294" i="1"/>
  <c r="L4295" i="1"/>
  <c r="I4284" i="1"/>
  <c r="G4252" i="1"/>
  <c r="I4252" i="1" s="1"/>
  <c r="G4253" i="1"/>
  <c r="I4253" i="1" s="1"/>
  <c r="G4254" i="1"/>
  <c r="I4254" i="1" s="1"/>
  <c r="G4255" i="1"/>
  <c r="I4255" i="1" s="1"/>
  <c r="G4256" i="1"/>
  <c r="I4256" i="1" s="1"/>
  <c r="G4257" i="1"/>
  <c r="I4257" i="1" s="1"/>
  <c r="G4258" i="1"/>
  <c r="I4258" i="1" s="1"/>
  <c r="G4259" i="1"/>
  <c r="I4259" i="1" s="1"/>
  <c r="G4260" i="1"/>
  <c r="I4260" i="1" s="1"/>
  <c r="G4261" i="1"/>
  <c r="I4261" i="1" s="1"/>
  <c r="G4262" i="1"/>
  <c r="I4262" i="1" s="1"/>
  <c r="G4263" i="1"/>
  <c r="I4263" i="1" s="1"/>
  <c r="G4264" i="1"/>
  <c r="I4264" i="1" s="1"/>
  <c r="G4265" i="1"/>
  <c r="I4265" i="1" s="1"/>
  <c r="G4266" i="1"/>
  <c r="I4266" i="1" s="1"/>
  <c r="G4267" i="1"/>
  <c r="I4267" i="1" s="1"/>
  <c r="G4268" i="1"/>
  <c r="I4268" i="1" s="1"/>
  <c r="G4269" i="1"/>
  <c r="I4269" i="1" s="1"/>
  <c r="G4270" i="1"/>
  <c r="I4270" i="1" s="1"/>
  <c r="G4271" i="1"/>
  <c r="I4271" i="1" s="1"/>
  <c r="G4272" i="1"/>
  <c r="I4272" i="1" s="1"/>
  <c r="G4273" i="1"/>
  <c r="I4273" i="1" s="1"/>
  <c r="G4274" i="1"/>
  <c r="I4274" i="1" s="1"/>
  <c r="G4275" i="1"/>
  <c r="I4275" i="1" s="1"/>
  <c r="G4276" i="1"/>
  <c r="I4276" i="1" s="1"/>
  <c r="G4277" i="1"/>
  <c r="I4277" i="1" s="1"/>
  <c r="G4278" i="1"/>
  <c r="I4278" i="1" s="1"/>
  <c r="G4279" i="1"/>
  <c r="I4279" i="1" s="1"/>
  <c r="G4280" i="1"/>
  <c r="I4280" i="1" s="1"/>
  <c r="G4281" i="1"/>
  <c r="I4281" i="1" s="1"/>
  <c r="G4282" i="1"/>
  <c r="I4282" i="1" s="1"/>
  <c r="G4283" i="1"/>
  <c r="I4283" i="1" s="1"/>
  <c r="J4282" i="1"/>
  <c r="J4283" i="1"/>
  <c r="J4284" i="1"/>
  <c r="K4282" i="1"/>
  <c r="K4283" i="1"/>
  <c r="K4284" i="1"/>
  <c r="L4282" i="1"/>
  <c r="L4283" i="1"/>
  <c r="L4284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G4235" i="1"/>
  <c r="I4235" i="1" s="1"/>
  <c r="G4236" i="1"/>
  <c r="I4236" i="1" s="1"/>
  <c r="G4237" i="1"/>
  <c r="I4237" i="1" s="1"/>
  <c r="G4238" i="1"/>
  <c r="I4238" i="1" s="1"/>
  <c r="G4239" i="1"/>
  <c r="I4239" i="1" s="1"/>
  <c r="G4240" i="1"/>
  <c r="I4240" i="1" s="1"/>
  <c r="G4241" i="1"/>
  <c r="I4241" i="1" s="1"/>
  <c r="G4242" i="1"/>
  <c r="I4242" i="1" s="1"/>
  <c r="G4243" i="1"/>
  <c r="I4243" i="1" s="1"/>
  <c r="G4244" i="1"/>
  <c r="I4244" i="1" s="1"/>
  <c r="G4245" i="1"/>
  <c r="I4245" i="1" s="1"/>
  <c r="G4246" i="1"/>
  <c r="I4246" i="1" s="1"/>
  <c r="G4247" i="1"/>
  <c r="I4247" i="1" s="1"/>
  <c r="G4248" i="1"/>
  <c r="I4248" i="1" s="1"/>
  <c r="G4249" i="1"/>
  <c r="I4249" i="1" s="1"/>
  <c r="G4250" i="1"/>
  <c r="I4250" i="1" s="1"/>
  <c r="G4251" i="1"/>
  <c r="I4251" i="1" s="1"/>
  <c r="J4248" i="1"/>
  <c r="J4249" i="1"/>
  <c r="J4250" i="1"/>
  <c r="J4251" i="1"/>
  <c r="K4248" i="1"/>
  <c r="K4249" i="1"/>
  <c r="K4250" i="1"/>
  <c r="K4251" i="1"/>
  <c r="L4248" i="1"/>
  <c r="L4249" i="1"/>
  <c r="L4250" i="1"/>
  <c r="L4251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G4201" i="1"/>
  <c r="I4201" i="1" s="1"/>
  <c r="G4202" i="1"/>
  <c r="I4202" i="1" s="1"/>
  <c r="G4203" i="1"/>
  <c r="I4203" i="1" s="1"/>
  <c r="G4204" i="1"/>
  <c r="I4204" i="1" s="1"/>
  <c r="G4205" i="1"/>
  <c r="I4205" i="1" s="1"/>
  <c r="G4206" i="1"/>
  <c r="I4206" i="1" s="1"/>
  <c r="G4207" i="1"/>
  <c r="I4207" i="1" s="1"/>
  <c r="G4208" i="1"/>
  <c r="I4208" i="1" s="1"/>
  <c r="G4209" i="1"/>
  <c r="I4209" i="1" s="1"/>
  <c r="G4210" i="1"/>
  <c r="I4210" i="1" s="1"/>
  <c r="G4211" i="1"/>
  <c r="I4211" i="1" s="1"/>
  <c r="G4212" i="1"/>
  <c r="I4212" i="1" s="1"/>
  <c r="G4213" i="1"/>
  <c r="I4213" i="1" s="1"/>
  <c r="G4214" i="1"/>
  <c r="I4214" i="1" s="1"/>
  <c r="G4215" i="1"/>
  <c r="I4215" i="1" s="1"/>
  <c r="G4216" i="1"/>
  <c r="I4216" i="1" s="1"/>
  <c r="G4217" i="1"/>
  <c r="I4217" i="1" s="1"/>
  <c r="G4218" i="1"/>
  <c r="I4218" i="1" s="1"/>
  <c r="G4219" i="1"/>
  <c r="I4219" i="1" s="1"/>
  <c r="G4220" i="1"/>
  <c r="I4220" i="1" s="1"/>
  <c r="G4221" i="1"/>
  <c r="I4221" i="1" s="1"/>
  <c r="G4222" i="1"/>
  <c r="I4222" i="1" s="1"/>
  <c r="G4223" i="1"/>
  <c r="I4223" i="1" s="1"/>
  <c r="G4224" i="1"/>
  <c r="I4224" i="1" s="1"/>
  <c r="G4225" i="1"/>
  <c r="I4225" i="1" s="1"/>
  <c r="G4226" i="1"/>
  <c r="I4226" i="1" s="1"/>
  <c r="G4227" i="1"/>
  <c r="I4227" i="1" s="1"/>
  <c r="G4228" i="1"/>
  <c r="I4228" i="1" s="1"/>
  <c r="G4229" i="1"/>
  <c r="I4229" i="1" s="1"/>
  <c r="G4230" i="1"/>
  <c r="I4230" i="1" s="1"/>
  <c r="G4231" i="1"/>
  <c r="I4231" i="1" s="1"/>
  <c r="G4232" i="1"/>
  <c r="I4232" i="1" s="1"/>
  <c r="G4233" i="1"/>
  <c r="I4233" i="1" s="1"/>
  <c r="G4234" i="1"/>
  <c r="I4234" i="1" s="1"/>
  <c r="J4228" i="1"/>
  <c r="J4229" i="1"/>
  <c r="J4230" i="1"/>
  <c r="J4231" i="1"/>
  <c r="J4232" i="1"/>
  <c r="J4233" i="1"/>
  <c r="J4234" i="1"/>
  <c r="K4228" i="1"/>
  <c r="K4229" i="1"/>
  <c r="K4230" i="1"/>
  <c r="K4231" i="1"/>
  <c r="K4232" i="1"/>
  <c r="K4233" i="1"/>
  <c r="K4234" i="1"/>
  <c r="L4228" i="1"/>
  <c r="L4229" i="1"/>
  <c r="L4230" i="1"/>
  <c r="L4231" i="1"/>
  <c r="L4232" i="1"/>
  <c r="L4233" i="1"/>
  <c r="L4234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G4186" i="1"/>
  <c r="I4186" i="1" s="1"/>
  <c r="G4187" i="1"/>
  <c r="I4187" i="1" s="1"/>
  <c r="G4188" i="1"/>
  <c r="I4188" i="1" s="1"/>
  <c r="G4189" i="1"/>
  <c r="I4189" i="1" s="1"/>
  <c r="G4190" i="1"/>
  <c r="I4190" i="1" s="1"/>
  <c r="G4191" i="1"/>
  <c r="I4191" i="1" s="1"/>
  <c r="G4192" i="1"/>
  <c r="I4192" i="1" s="1"/>
  <c r="G4193" i="1"/>
  <c r="I4193" i="1" s="1"/>
  <c r="G4194" i="1"/>
  <c r="I4194" i="1" s="1"/>
  <c r="G4195" i="1"/>
  <c r="I4195" i="1" s="1"/>
  <c r="G4196" i="1"/>
  <c r="I4196" i="1" s="1"/>
  <c r="G4197" i="1"/>
  <c r="I4197" i="1" s="1"/>
  <c r="G4198" i="1"/>
  <c r="I4198" i="1" s="1"/>
  <c r="G4199" i="1"/>
  <c r="I4199" i="1" s="1"/>
  <c r="G4200" i="1"/>
  <c r="I4200" i="1" s="1"/>
  <c r="J4199" i="1"/>
  <c r="J4200" i="1"/>
  <c r="K4199" i="1"/>
  <c r="K4200" i="1"/>
  <c r="L4199" i="1"/>
  <c r="L4200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G4181" i="1"/>
  <c r="I4181" i="1" s="1"/>
  <c r="G4182" i="1"/>
  <c r="I4182" i="1" s="1"/>
  <c r="G4183" i="1"/>
  <c r="I4183" i="1" s="1"/>
  <c r="G4184" i="1"/>
  <c r="I4184" i="1" s="1"/>
  <c r="G4185" i="1"/>
  <c r="I4185" i="1" s="1"/>
  <c r="J4185" i="1"/>
  <c r="K4185" i="1"/>
  <c r="L4185" i="1"/>
  <c r="J4181" i="1"/>
  <c r="J4182" i="1"/>
  <c r="J4183" i="1"/>
  <c r="J4184" i="1"/>
  <c r="K4181" i="1"/>
  <c r="K4182" i="1"/>
  <c r="K4183" i="1"/>
  <c r="K4184" i="1"/>
  <c r="L4181" i="1"/>
  <c r="L4182" i="1"/>
  <c r="L4183" i="1"/>
  <c r="L4184" i="1"/>
  <c r="G4147" i="1"/>
  <c r="I4147" i="1" s="1"/>
  <c r="G4148" i="1"/>
  <c r="I4148" i="1" s="1"/>
  <c r="G4149" i="1"/>
  <c r="I4149" i="1" s="1"/>
  <c r="G4150" i="1"/>
  <c r="I4150" i="1" s="1"/>
  <c r="G4151" i="1"/>
  <c r="I4151" i="1" s="1"/>
  <c r="G4152" i="1"/>
  <c r="I4152" i="1" s="1"/>
  <c r="G4153" i="1"/>
  <c r="I4153" i="1" s="1"/>
  <c r="G4154" i="1"/>
  <c r="I4154" i="1" s="1"/>
  <c r="G4155" i="1"/>
  <c r="I4155" i="1" s="1"/>
  <c r="G4156" i="1"/>
  <c r="I4156" i="1" s="1"/>
  <c r="G4157" i="1"/>
  <c r="I4157" i="1" s="1"/>
  <c r="G4158" i="1"/>
  <c r="I4158" i="1" s="1"/>
  <c r="G4159" i="1"/>
  <c r="I4159" i="1" s="1"/>
  <c r="G4160" i="1"/>
  <c r="I4160" i="1" s="1"/>
  <c r="G4161" i="1"/>
  <c r="I4161" i="1" s="1"/>
  <c r="G4162" i="1"/>
  <c r="I4162" i="1" s="1"/>
  <c r="G4163" i="1"/>
  <c r="I4163" i="1" s="1"/>
  <c r="G4164" i="1"/>
  <c r="I4164" i="1" s="1"/>
  <c r="G4165" i="1"/>
  <c r="I4165" i="1" s="1"/>
  <c r="G4166" i="1"/>
  <c r="I4166" i="1" s="1"/>
  <c r="G4167" i="1"/>
  <c r="I4167" i="1" s="1"/>
  <c r="G4168" i="1"/>
  <c r="I4168" i="1" s="1"/>
  <c r="G4169" i="1"/>
  <c r="I4169" i="1" s="1"/>
  <c r="G4170" i="1"/>
  <c r="I4170" i="1" s="1"/>
  <c r="G4171" i="1"/>
  <c r="I4171" i="1" s="1"/>
  <c r="G4172" i="1"/>
  <c r="I4172" i="1" s="1"/>
  <c r="G4173" i="1"/>
  <c r="I4173" i="1" s="1"/>
  <c r="G4174" i="1"/>
  <c r="I4174" i="1" s="1"/>
  <c r="G4175" i="1"/>
  <c r="I4175" i="1" s="1"/>
  <c r="G4176" i="1"/>
  <c r="I4176" i="1" s="1"/>
  <c r="G4177" i="1"/>
  <c r="I4177" i="1" s="1"/>
  <c r="G4178" i="1"/>
  <c r="I4178" i="1" s="1"/>
  <c r="G4179" i="1"/>
  <c r="I4179" i="1" s="1"/>
  <c r="G4180" i="1"/>
  <c r="I4180" i="1" s="1"/>
  <c r="J4175" i="1"/>
  <c r="J4176" i="1"/>
  <c r="J4177" i="1"/>
  <c r="J4178" i="1"/>
  <c r="J4179" i="1"/>
  <c r="J4180" i="1"/>
  <c r="K4175" i="1"/>
  <c r="K4176" i="1"/>
  <c r="K4177" i="1"/>
  <c r="K4178" i="1"/>
  <c r="K4179" i="1"/>
  <c r="K4180" i="1"/>
  <c r="L4175" i="1"/>
  <c r="L4176" i="1"/>
  <c r="L4177" i="1"/>
  <c r="L4178" i="1"/>
  <c r="L4179" i="1"/>
  <c r="L4180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I4650" i="1" l="1"/>
  <c r="I4649" i="1"/>
  <c r="G4142" i="1"/>
  <c r="I4142" i="1" s="1"/>
  <c r="G4143" i="1"/>
  <c r="I4143" i="1" s="1"/>
  <c r="G4144" i="1"/>
  <c r="I4144" i="1" s="1"/>
  <c r="G4145" i="1"/>
  <c r="I4145" i="1" s="1"/>
  <c r="G4146" i="1"/>
  <c r="I4146" i="1" s="1"/>
  <c r="J4142" i="1"/>
  <c r="J4143" i="1"/>
  <c r="J4144" i="1"/>
  <c r="J4145" i="1"/>
  <c r="J4146" i="1"/>
  <c r="K4142" i="1"/>
  <c r="K4143" i="1"/>
  <c r="K4144" i="1"/>
  <c r="K4145" i="1"/>
  <c r="K4146" i="1"/>
  <c r="L4142" i="1"/>
  <c r="L4143" i="1"/>
  <c r="L4144" i="1"/>
  <c r="L4145" i="1"/>
  <c r="L4146" i="1"/>
  <c r="G4098" i="1"/>
  <c r="I4098" i="1" s="1"/>
  <c r="G4099" i="1"/>
  <c r="I4099" i="1" s="1"/>
  <c r="G4100" i="1"/>
  <c r="I4100" i="1" s="1"/>
  <c r="G4101" i="1"/>
  <c r="I4101" i="1" s="1"/>
  <c r="G4102" i="1"/>
  <c r="I4102" i="1" s="1"/>
  <c r="G4103" i="1"/>
  <c r="I4103" i="1" s="1"/>
  <c r="G4104" i="1"/>
  <c r="I4104" i="1" s="1"/>
  <c r="G4105" i="1"/>
  <c r="I4105" i="1" s="1"/>
  <c r="G4106" i="1"/>
  <c r="I4106" i="1" s="1"/>
  <c r="G4107" i="1"/>
  <c r="I4107" i="1" s="1"/>
  <c r="G4108" i="1"/>
  <c r="I4108" i="1" s="1"/>
  <c r="G4109" i="1"/>
  <c r="I4109" i="1" s="1"/>
  <c r="G4110" i="1"/>
  <c r="I4110" i="1" s="1"/>
  <c r="G4111" i="1"/>
  <c r="I4111" i="1" s="1"/>
  <c r="G4112" i="1"/>
  <c r="I4112" i="1" s="1"/>
  <c r="G4113" i="1"/>
  <c r="I4113" i="1" s="1"/>
  <c r="G4114" i="1"/>
  <c r="I4114" i="1" s="1"/>
  <c r="G4115" i="1"/>
  <c r="I4115" i="1" s="1"/>
  <c r="G4116" i="1"/>
  <c r="I4116" i="1" s="1"/>
  <c r="G4117" i="1"/>
  <c r="I4117" i="1" s="1"/>
  <c r="G4118" i="1"/>
  <c r="I4118" i="1" s="1"/>
  <c r="G4119" i="1"/>
  <c r="I4119" i="1" s="1"/>
  <c r="G4120" i="1"/>
  <c r="I4120" i="1" s="1"/>
  <c r="G4121" i="1"/>
  <c r="I4121" i="1" s="1"/>
  <c r="G4122" i="1"/>
  <c r="I4122" i="1" s="1"/>
  <c r="G4123" i="1"/>
  <c r="I4123" i="1" s="1"/>
  <c r="G4124" i="1"/>
  <c r="I4124" i="1" s="1"/>
  <c r="G4125" i="1"/>
  <c r="I4125" i="1" s="1"/>
  <c r="G4126" i="1"/>
  <c r="I4126" i="1" s="1"/>
  <c r="G4127" i="1"/>
  <c r="I4127" i="1" s="1"/>
  <c r="G4128" i="1"/>
  <c r="I4128" i="1" s="1"/>
  <c r="G4129" i="1"/>
  <c r="I4129" i="1" s="1"/>
  <c r="G4130" i="1"/>
  <c r="I4130" i="1" s="1"/>
  <c r="G4131" i="1"/>
  <c r="I4131" i="1" s="1"/>
  <c r="G4132" i="1"/>
  <c r="I4132" i="1" s="1"/>
  <c r="G4133" i="1"/>
  <c r="I4133" i="1" s="1"/>
  <c r="G4134" i="1"/>
  <c r="I4134" i="1" s="1"/>
  <c r="G4135" i="1"/>
  <c r="I4135" i="1" s="1"/>
  <c r="G4136" i="1"/>
  <c r="I4136" i="1" s="1"/>
  <c r="G4137" i="1"/>
  <c r="I4137" i="1" s="1"/>
  <c r="G4138" i="1"/>
  <c r="I4138" i="1" s="1"/>
  <c r="G4139" i="1"/>
  <c r="I4139" i="1" s="1"/>
  <c r="G4140" i="1"/>
  <c r="I4140" i="1" s="1"/>
  <c r="G4141" i="1"/>
  <c r="I4141" i="1" s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G19" i="20"/>
  <c r="G20" i="20"/>
  <c r="G21" i="20"/>
  <c r="G22" i="20"/>
  <c r="G23" i="20"/>
  <c r="G24" i="20"/>
  <c r="G25" i="20"/>
  <c r="G26" i="20"/>
  <c r="G27" i="20"/>
  <c r="G18" i="20"/>
  <c r="F11" i="20"/>
  <c r="F6" i="20"/>
  <c r="F7" i="20"/>
  <c r="F8" i="20"/>
  <c r="F9" i="20"/>
  <c r="F10" i="20"/>
  <c r="F5" i="20"/>
  <c r="G4074" i="1" l="1"/>
  <c r="I4074" i="1" s="1"/>
  <c r="G4075" i="1"/>
  <c r="I4075" i="1" s="1"/>
  <c r="G4076" i="1"/>
  <c r="I4076" i="1" s="1"/>
  <c r="G4077" i="1"/>
  <c r="I4077" i="1" s="1"/>
  <c r="G4078" i="1"/>
  <c r="I4078" i="1" s="1"/>
  <c r="G4079" i="1"/>
  <c r="I4079" i="1" s="1"/>
  <c r="G4080" i="1"/>
  <c r="I4080" i="1" s="1"/>
  <c r="G4081" i="1"/>
  <c r="I4081" i="1" s="1"/>
  <c r="G4082" i="1"/>
  <c r="I4082" i="1" s="1"/>
  <c r="G4083" i="1"/>
  <c r="I4083" i="1" s="1"/>
  <c r="G4084" i="1"/>
  <c r="I4084" i="1" s="1"/>
  <c r="G4085" i="1"/>
  <c r="I4085" i="1" s="1"/>
  <c r="G4086" i="1"/>
  <c r="I4086" i="1" s="1"/>
  <c r="G4087" i="1"/>
  <c r="I4087" i="1" s="1"/>
  <c r="G4088" i="1"/>
  <c r="I4088" i="1" s="1"/>
  <c r="G4089" i="1"/>
  <c r="I4089" i="1" s="1"/>
  <c r="G4090" i="1"/>
  <c r="I4090" i="1" s="1"/>
  <c r="G4091" i="1"/>
  <c r="I4091" i="1" s="1"/>
  <c r="G4092" i="1"/>
  <c r="I4092" i="1" s="1"/>
  <c r="G4093" i="1"/>
  <c r="I4093" i="1" s="1"/>
  <c r="G4094" i="1"/>
  <c r="I4094" i="1" s="1"/>
  <c r="G4095" i="1"/>
  <c r="I4095" i="1" s="1"/>
  <c r="G4096" i="1"/>
  <c r="I4096" i="1" s="1"/>
  <c r="G4097" i="1"/>
  <c r="I4097" i="1" s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G4037" i="1"/>
  <c r="I4037" i="1" s="1"/>
  <c r="G4038" i="1"/>
  <c r="I4038" i="1" s="1"/>
  <c r="G4039" i="1"/>
  <c r="I4039" i="1" s="1"/>
  <c r="G4040" i="1"/>
  <c r="I4040" i="1" s="1"/>
  <c r="G4041" i="1"/>
  <c r="I4041" i="1" s="1"/>
  <c r="G4042" i="1"/>
  <c r="I4042" i="1" s="1"/>
  <c r="G4043" i="1"/>
  <c r="I4043" i="1" s="1"/>
  <c r="G4044" i="1"/>
  <c r="I4044" i="1" s="1"/>
  <c r="G4045" i="1"/>
  <c r="I4045" i="1" s="1"/>
  <c r="G4046" i="1"/>
  <c r="I4046" i="1" s="1"/>
  <c r="G4047" i="1"/>
  <c r="I4047" i="1" s="1"/>
  <c r="G4048" i="1"/>
  <c r="I4048" i="1" s="1"/>
  <c r="G4049" i="1"/>
  <c r="I4049" i="1" s="1"/>
  <c r="G4050" i="1"/>
  <c r="I4050" i="1" s="1"/>
  <c r="G4051" i="1"/>
  <c r="I4051" i="1" s="1"/>
  <c r="G4052" i="1"/>
  <c r="I4052" i="1" s="1"/>
  <c r="G4053" i="1"/>
  <c r="I4053" i="1" s="1"/>
  <c r="G4054" i="1"/>
  <c r="I4054" i="1" s="1"/>
  <c r="G4055" i="1"/>
  <c r="I4055" i="1" s="1"/>
  <c r="G4056" i="1"/>
  <c r="I4056" i="1" s="1"/>
  <c r="G4057" i="1"/>
  <c r="I4057" i="1" s="1"/>
  <c r="G4058" i="1"/>
  <c r="I4058" i="1" s="1"/>
  <c r="G4059" i="1"/>
  <c r="I4059" i="1" s="1"/>
  <c r="G4060" i="1"/>
  <c r="I4060" i="1" s="1"/>
  <c r="G4061" i="1"/>
  <c r="I4061" i="1" s="1"/>
  <c r="G4062" i="1"/>
  <c r="I4062" i="1" s="1"/>
  <c r="G4063" i="1"/>
  <c r="I4063" i="1" s="1"/>
  <c r="G4064" i="1"/>
  <c r="I4064" i="1" s="1"/>
  <c r="G4065" i="1"/>
  <c r="I4065" i="1" s="1"/>
  <c r="G4066" i="1"/>
  <c r="I4066" i="1" s="1"/>
  <c r="G4067" i="1"/>
  <c r="I4067" i="1" s="1"/>
  <c r="G4068" i="1"/>
  <c r="I4068" i="1" s="1"/>
  <c r="G4069" i="1"/>
  <c r="I4069" i="1" s="1"/>
  <c r="G4070" i="1"/>
  <c r="I4070" i="1" s="1"/>
  <c r="G4071" i="1"/>
  <c r="I4071" i="1" s="1"/>
  <c r="G4072" i="1"/>
  <c r="I4072" i="1" s="1"/>
  <c r="G4073" i="1"/>
  <c r="I4073" i="1" s="1"/>
  <c r="J4067" i="1"/>
  <c r="J4068" i="1"/>
  <c r="J4069" i="1"/>
  <c r="J4070" i="1"/>
  <c r="J4071" i="1"/>
  <c r="J4072" i="1"/>
  <c r="J4073" i="1"/>
  <c r="K4067" i="1"/>
  <c r="K4068" i="1"/>
  <c r="K4069" i="1"/>
  <c r="K4070" i="1"/>
  <c r="K4071" i="1"/>
  <c r="K4072" i="1"/>
  <c r="K4073" i="1"/>
  <c r="L4067" i="1"/>
  <c r="L4068" i="1"/>
  <c r="L4069" i="1"/>
  <c r="L4070" i="1"/>
  <c r="L4071" i="1"/>
  <c r="L4072" i="1"/>
  <c r="L4073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G4012" i="1" l="1"/>
  <c r="I4012" i="1" s="1"/>
  <c r="G4013" i="1"/>
  <c r="I4013" i="1" s="1"/>
  <c r="G4014" i="1"/>
  <c r="I4014" i="1" s="1"/>
  <c r="G4015" i="1"/>
  <c r="I4015" i="1" s="1"/>
  <c r="G4016" i="1"/>
  <c r="I4016" i="1" s="1"/>
  <c r="G4017" i="1"/>
  <c r="I4017" i="1" s="1"/>
  <c r="G4018" i="1"/>
  <c r="I4018" i="1" s="1"/>
  <c r="G4019" i="1"/>
  <c r="I4019" i="1" s="1"/>
  <c r="G4020" i="1"/>
  <c r="I4020" i="1" s="1"/>
  <c r="G4021" i="1"/>
  <c r="I4021" i="1" s="1"/>
  <c r="G4022" i="1"/>
  <c r="I4022" i="1" s="1"/>
  <c r="G4023" i="1"/>
  <c r="I4023" i="1" s="1"/>
  <c r="G4024" i="1"/>
  <c r="I4024" i="1" s="1"/>
  <c r="G4025" i="1"/>
  <c r="I4025" i="1" s="1"/>
  <c r="G4026" i="1"/>
  <c r="I4026" i="1" s="1"/>
  <c r="G4027" i="1"/>
  <c r="I4027" i="1" s="1"/>
  <c r="G4028" i="1"/>
  <c r="I4028" i="1" s="1"/>
  <c r="G4029" i="1"/>
  <c r="I4029" i="1" s="1"/>
  <c r="G4030" i="1"/>
  <c r="I4030" i="1" s="1"/>
  <c r="G4031" i="1"/>
  <c r="I4031" i="1" s="1"/>
  <c r="G4032" i="1"/>
  <c r="I4032" i="1" s="1"/>
  <c r="G4033" i="1"/>
  <c r="I4033" i="1" s="1"/>
  <c r="G4034" i="1"/>
  <c r="I4034" i="1" s="1"/>
  <c r="G4035" i="1"/>
  <c r="I4035" i="1" s="1"/>
  <c r="G4036" i="1"/>
  <c r="I4036" i="1" s="1"/>
  <c r="J4034" i="1"/>
  <c r="J4035" i="1"/>
  <c r="J4036" i="1"/>
  <c r="K4034" i="1"/>
  <c r="K4035" i="1"/>
  <c r="K4036" i="1"/>
  <c r="L4034" i="1"/>
  <c r="L4035" i="1"/>
  <c r="L4036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G3970" i="1"/>
  <c r="I3970" i="1" s="1"/>
  <c r="G3971" i="1"/>
  <c r="I3971" i="1" s="1"/>
  <c r="G3972" i="1"/>
  <c r="I3972" i="1" s="1"/>
  <c r="G3973" i="1"/>
  <c r="I3973" i="1" s="1"/>
  <c r="G3974" i="1"/>
  <c r="I3974" i="1" s="1"/>
  <c r="G3975" i="1"/>
  <c r="I3975" i="1" s="1"/>
  <c r="G3976" i="1"/>
  <c r="I3976" i="1" s="1"/>
  <c r="G3977" i="1"/>
  <c r="I3977" i="1" s="1"/>
  <c r="G3978" i="1"/>
  <c r="I3978" i="1" s="1"/>
  <c r="G3979" i="1"/>
  <c r="I3979" i="1" s="1"/>
  <c r="G3980" i="1"/>
  <c r="I3980" i="1" s="1"/>
  <c r="G3981" i="1"/>
  <c r="I3981" i="1" s="1"/>
  <c r="G3982" i="1"/>
  <c r="I3982" i="1" s="1"/>
  <c r="G3983" i="1"/>
  <c r="I3983" i="1" s="1"/>
  <c r="G3984" i="1"/>
  <c r="I3984" i="1" s="1"/>
  <c r="G3985" i="1"/>
  <c r="I3985" i="1" s="1"/>
  <c r="G3986" i="1"/>
  <c r="I3986" i="1" s="1"/>
  <c r="G3987" i="1"/>
  <c r="I3987" i="1" s="1"/>
  <c r="G3988" i="1"/>
  <c r="I3988" i="1" s="1"/>
  <c r="G3989" i="1"/>
  <c r="I3989" i="1" s="1"/>
  <c r="G3990" i="1"/>
  <c r="I3990" i="1" s="1"/>
  <c r="G3991" i="1"/>
  <c r="I3991" i="1" s="1"/>
  <c r="G3992" i="1"/>
  <c r="I3992" i="1" s="1"/>
  <c r="G3993" i="1"/>
  <c r="I3993" i="1" s="1"/>
  <c r="G3994" i="1"/>
  <c r="I3994" i="1" s="1"/>
  <c r="G3995" i="1"/>
  <c r="I3995" i="1" s="1"/>
  <c r="G3996" i="1"/>
  <c r="I3996" i="1" s="1"/>
  <c r="G3997" i="1"/>
  <c r="I3997" i="1" s="1"/>
  <c r="G3998" i="1"/>
  <c r="I3998" i="1" s="1"/>
  <c r="G3999" i="1"/>
  <c r="I3999" i="1" s="1"/>
  <c r="G4000" i="1"/>
  <c r="I4000" i="1" s="1"/>
  <c r="G4001" i="1"/>
  <c r="I4001" i="1" s="1"/>
  <c r="G4002" i="1"/>
  <c r="I4002" i="1" s="1"/>
  <c r="G4003" i="1"/>
  <c r="I4003" i="1" s="1"/>
  <c r="G4004" i="1"/>
  <c r="I4004" i="1" s="1"/>
  <c r="G4005" i="1"/>
  <c r="I4005" i="1" s="1"/>
  <c r="G4006" i="1"/>
  <c r="I4006" i="1" s="1"/>
  <c r="G4007" i="1"/>
  <c r="I4007" i="1" s="1"/>
  <c r="G4008" i="1"/>
  <c r="I4008" i="1" s="1"/>
  <c r="G4009" i="1"/>
  <c r="I4009" i="1" s="1"/>
  <c r="G4010" i="1"/>
  <c r="I4010" i="1" s="1"/>
  <c r="G4011" i="1"/>
  <c r="I4011" i="1" s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G3959" i="1"/>
  <c r="I3959" i="1" s="1"/>
  <c r="G3960" i="1"/>
  <c r="I3960" i="1" s="1"/>
  <c r="G3961" i="1"/>
  <c r="I3961" i="1" s="1"/>
  <c r="G3962" i="1"/>
  <c r="I3962" i="1" s="1"/>
  <c r="G3963" i="1"/>
  <c r="I3963" i="1" s="1"/>
  <c r="G3964" i="1"/>
  <c r="I3964" i="1" s="1"/>
  <c r="G3965" i="1"/>
  <c r="I3965" i="1" s="1"/>
  <c r="G3966" i="1"/>
  <c r="I3966" i="1" s="1"/>
  <c r="G3967" i="1"/>
  <c r="I3967" i="1" s="1"/>
  <c r="G3968" i="1"/>
  <c r="I3968" i="1" s="1"/>
  <c r="G3969" i="1"/>
  <c r="I3969" i="1" s="1"/>
  <c r="J3969" i="1"/>
  <c r="K3969" i="1"/>
  <c r="L3969" i="1"/>
  <c r="J3959" i="1"/>
  <c r="J3960" i="1"/>
  <c r="J3961" i="1"/>
  <c r="J3962" i="1"/>
  <c r="J3963" i="1"/>
  <c r="J3964" i="1"/>
  <c r="J3965" i="1"/>
  <c r="J3966" i="1"/>
  <c r="J3967" i="1"/>
  <c r="J3968" i="1"/>
  <c r="K3959" i="1"/>
  <c r="K3960" i="1"/>
  <c r="K3961" i="1"/>
  <c r="K3962" i="1"/>
  <c r="K3963" i="1"/>
  <c r="K3964" i="1"/>
  <c r="K3965" i="1"/>
  <c r="K3966" i="1"/>
  <c r="K3967" i="1"/>
  <c r="K3968" i="1"/>
  <c r="L3959" i="1"/>
  <c r="L3960" i="1"/>
  <c r="L3961" i="1"/>
  <c r="L3962" i="1"/>
  <c r="L3963" i="1"/>
  <c r="L3964" i="1"/>
  <c r="L3965" i="1"/>
  <c r="L3966" i="1"/>
  <c r="L3967" i="1"/>
  <c r="L3968" i="1"/>
  <c r="G3943" i="1"/>
  <c r="I3943" i="1" s="1"/>
  <c r="G3944" i="1"/>
  <c r="I3944" i="1" s="1"/>
  <c r="G3945" i="1"/>
  <c r="I3945" i="1" s="1"/>
  <c r="G3946" i="1"/>
  <c r="I3946" i="1" s="1"/>
  <c r="G3947" i="1"/>
  <c r="I3947" i="1" s="1"/>
  <c r="G3948" i="1"/>
  <c r="I3948" i="1" s="1"/>
  <c r="G3949" i="1"/>
  <c r="I3949" i="1" s="1"/>
  <c r="G3950" i="1"/>
  <c r="I3950" i="1" s="1"/>
  <c r="G3951" i="1"/>
  <c r="I3951" i="1" s="1"/>
  <c r="G3952" i="1"/>
  <c r="I3952" i="1" s="1"/>
  <c r="G3953" i="1"/>
  <c r="I3953" i="1" s="1"/>
  <c r="G3954" i="1"/>
  <c r="I3954" i="1" s="1"/>
  <c r="G3955" i="1"/>
  <c r="I3955" i="1" s="1"/>
  <c r="G3956" i="1"/>
  <c r="I3956" i="1" s="1"/>
  <c r="G3957" i="1"/>
  <c r="I3957" i="1" s="1"/>
  <c r="G3958" i="1"/>
  <c r="I3958" i="1" s="1"/>
  <c r="J3955" i="1"/>
  <c r="J3956" i="1"/>
  <c r="J3957" i="1"/>
  <c r="J3958" i="1"/>
  <c r="K3955" i="1"/>
  <c r="K3956" i="1"/>
  <c r="K3957" i="1"/>
  <c r="K3958" i="1"/>
  <c r="L3955" i="1"/>
  <c r="L3956" i="1"/>
  <c r="L3957" i="1"/>
  <c r="L3958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G3914" i="1"/>
  <c r="I3914" i="1" s="1"/>
  <c r="G3915" i="1"/>
  <c r="I3915" i="1" s="1"/>
  <c r="G3916" i="1"/>
  <c r="I3916" i="1" s="1"/>
  <c r="G3917" i="1"/>
  <c r="I3917" i="1" s="1"/>
  <c r="G3918" i="1"/>
  <c r="I3918" i="1" s="1"/>
  <c r="G3919" i="1"/>
  <c r="I3919" i="1" s="1"/>
  <c r="G3920" i="1"/>
  <c r="I3920" i="1" s="1"/>
  <c r="G3921" i="1"/>
  <c r="I3921" i="1" s="1"/>
  <c r="G3922" i="1"/>
  <c r="I3922" i="1" s="1"/>
  <c r="G3923" i="1"/>
  <c r="I3923" i="1" s="1"/>
  <c r="G3924" i="1"/>
  <c r="I3924" i="1" s="1"/>
  <c r="G3925" i="1"/>
  <c r="I3925" i="1" s="1"/>
  <c r="G3926" i="1"/>
  <c r="I3926" i="1" s="1"/>
  <c r="G3927" i="1"/>
  <c r="I3927" i="1" s="1"/>
  <c r="G3928" i="1"/>
  <c r="I3928" i="1" s="1"/>
  <c r="G3929" i="1"/>
  <c r="I3929" i="1" s="1"/>
  <c r="G3930" i="1"/>
  <c r="I3930" i="1" s="1"/>
  <c r="G3931" i="1"/>
  <c r="I3931" i="1" s="1"/>
  <c r="G3932" i="1"/>
  <c r="I3932" i="1" s="1"/>
  <c r="G3933" i="1"/>
  <c r="I3933" i="1" s="1"/>
  <c r="G3934" i="1"/>
  <c r="I3934" i="1" s="1"/>
  <c r="G3935" i="1"/>
  <c r="I3935" i="1" s="1"/>
  <c r="G3936" i="1"/>
  <c r="I3936" i="1" s="1"/>
  <c r="G3937" i="1"/>
  <c r="I3937" i="1" s="1"/>
  <c r="G3938" i="1"/>
  <c r="I3938" i="1" s="1"/>
  <c r="G3939" i="1"/>
  <c r="I3939" i="1" s="1"/>
  <c r="G3940" i="1"/>
  <c r="I3940" i="1" s="1"/>
  <c r="G3941" i="1"/>
  <c r="I3941" i="1" s="1"/>
  <c r="G3942" i="1"/>
  <c r="I3942" i="1" s="1"/>
  <c r="J3939" i="1"/>
  <c r="J3940" i="1"/>
  <c r="J3941" i="1"/>
  <c r="J3942" i="1"/>
  <c r="K3939" i="1"/>
  <c r="K3940" i="1"/>
  <c r="K3941" i="1"/>
  <c r="K3942" i="1"/>
  <c r="L3939" i="1"/>
  <c r="L3940" i="1"/>
  <c r="L3941" i="1"/>
  <c r="L3942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G3871" i="1"/>
  <c r="I3871" i="1" s="1"/>
  <c r="G3872" i="1"/>
  <c r="I3872" i="1" s="1"/>
  <c r="G3873" i="1"/>
  <c r="I3873" i="1" s="1"/>
  <c r="G3874" i="1"/>
  <c r="I3874" i="1" s="1"/>
  <c r="G3875" i="1"/>
  <c r="I3875" i="1" s="1"/>
  <c r="G3876" i="1"/>
  <c r="I3876" i="1" s="1"/>
  <c r="G3877" i="1"/>
  <c r="I3877" i="1" s="1"/>
  <c r="G3878" i="1"/>
  <c r="I3878" i="1" s="1"/>
  <c r="G3879" i="1"/>
  <c r="I3879" i="1" s="1"/>
  <c r="G3880" i="1"/>
  <c r="I3880" i="1" s="1"/>
  <c r="G3881" i="1"/>
  <c r="I3881" i="1" s="1"/>
  <c r="G3882" i="1"/>
  <c r="I3882" i="1" s="1"/>
  <c r="G3883" i="1"/>
  <c r="I3883" i="1" s="1"/>
  <c r="G3884" i="1"/>
  <c r="I3884" i="1" s="1"/>
  <c r="G3885" i="1"/>
  <c r="I3885" i="1" s="1"/>
  <c r="G3886" i="1"/>
  <c r="I3886" i="1" s="1"/>
  <c r="G3887" i="1"/>
  <c r="I3887" i="1" s="1"/>
  <c r="G3888" i="1"/>
  <c r="I3888" i="1" s="1"/>
  <c r="G3889" i="1"/>
  <c r="I3889" i="1" s="1"/>
  <c r="G3890" i="1"/>
  <c r="I3890" i="1" s="1"/>
  <c r="G3891" i="1"/>
  <c r="I3891" i="1" s="1"/>
  <c r="G3892" i="1"/>
  <c r="I3892" i="1" s="1"/>
  <c r="G3893" i="1"/>
  <c r="I3893" i="1" s="1"/>
  <c r="G3894" i="1"/>
  <c r="I3894" i="1" s="1"/>
  <c r="G3895" i="1"/>
  <c r="I3895" i="1" s="1"/>
  <c r="G3896" i="1"/>
  <c r="I3896" i="1" s="1"/>
  <c r="G3897" i="1"/>
  <c r="I3897" i="1" s="1"/>
  <c r="G3898" i="1"/>
  <c r="I3898" i="1" s="1"/>
  <c r="G3899" i="1"/>
  <c r="I3899" i="1" s="1"/>
  <c r="G3900" i="1"/>
  <c r="I3900" i="1" s="1"/>
  <c r="G3901" i="1"/>
  <c r="I3901" i="1" s="1"/>
  <c r="G3902" i="1"/>
  <c r="I3902" i="1" s="1"/>
  <c r="G3903" i="1"/>
  <c r="I3903" i="1" s="1"/>
  <c r="G3904" i="1"/>
  <c r="I3904" i="1" s="1"/>
  <c r="G3905" i="1"/>
  <c r="I3905" i="1" s="1"/>
  <c r="G3906" i="1"/>
  <c r="I3906" i="1" s="1"/>
  <c r="G3907" i="1"/>
  <c r="I3907" i="1" s="1"/>
  <c r="G3908" i="1"/>
  <c r="I3908" i="1" s="1"/>
  <c r="G3909" i="1"/>
  <c r="I3909" i="1" s="1"/>
  <c r="G3910" i="1"/>
  <c r="I3910" i="1" s="1"/>
  <c r="G3911" i="1"/>
  <c r="I3911" i="1" s="1"/>
  <c r="G3912" i="1"/>
  <c r="I3912" i="1" s="1"/>
  <c r="G3913" i="1"/>
  <c r="I3913" i="1" s="1"/>
  <c r="J3904" i="1"/>
  <c r="J3905" i="1"/>
  <c r="J3906" i="1"/>
  <c r="J3907" i="1"/>
  <c r="J3908" i="1"/>
  <c r="J3909" i="1"/>
  <c r="J3910" i="1"/>
  <c r="J3911" i="1"/>
  <c r="J3912" i="1"/>
  <c r="J3913" i="1"/>
  <c r="K3904" i="1"/>
  <c r="K3905" i="1"/>
  <c r="K3906" i="1"/>
  <c r="K3907" i="1"/>
  <c r="K3908" i="1"/>
  <c r="K3909" i="1"/>
  <c r="K3910" i="1"/>
  <c r="K3911" i="1"/>
  <c r="K3912" i="1"/>
  <c r="K3913" i="1"/>
  <c r="L3904" i="1"/>
  <c r="L3905" i="1"/>
  <c r="L3906" i="1"/>
  <c r="L3907" i="1"/>
  <c r="L3908" i="1"/>
  <c r="L3909" i="1"/>
  <c r="L3910" i="1"/>
  <c r="L3911" i="1"/>
  <c r="L3912" i="1"/>
  <c r="L3913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G3870" i="1" l="1"/>
  <c r="I3870" i="1" s="1"/>
  <c r="J3870" i="1"/>
  <c r="K3870" i="1"/>
  <c r="L3870" i="1"/>
  <c r="G3835" i="1"/>
  <c r="I3835" i="1" s="1"/>
  <c r="G3836" i="1"/>
  <c r="I3836" i="1" s="1"/>
  <c r="G3837" i="1"/>
  <c r="I3837" i="1" s="1"/>
  <c r="G3838" i="1"/>
  <c r="I3838" i="1" s="1"/>
  <c r="G3839" i="1"/>
  <c r="I3839" i="1" s="1"/>
  <c r="G3840" i="1"/>
  <c r="I3840" i="1" s="1"/>
  <c r="G3841" i="1"/>
  <c r="I3841" i="1" s="1"/>
  <c r="G3842" i="1"/>
  <c r="I3842" i="1" s="1"/>
  <c r="G3843" i="1"/>
  <c r="I3843" i="1" s="1"/>
  <c r="G3844" i="1"/>
  <c r="I3844" i="1" s="1"/>
  <c r="G3845" i="1"/>
  <c r="I3845" i="1" s="1"/>
  <c r="G3846" i="1"/>
  <c r="I3846" i="1" s="1"/>
  <c r="G3847" i="1"/>
  <c r="I3847" i="1" s="1"/>
  <c r="G3848" i="1"/>
  <c r="I3848" i="1" s="1"/>
  <c r="G3849" i="1"/>
  <c r="I3849" i="1" s="1"/>
  <c r="G3850" i="1"/>
  <c r="I3850" i="1" s="1"/>
  <c r="G3851" i="1"/>
  <c r="I3851" i="1" s="1"/>
  <c r="G3852" i="1"/>
  <c r="I3852" i="1" s="1"/>
  <c r="G3853" i="1"/>
  <c r="I3853" i="1" s="1"/>
  <c r="G3854" i="1"/>
  <c r="I3854" i="1" s="1"/>
  <c r="G3855" i="1"/>
  <c r="I3855" i="1" s="1"/>
  <c r="G3856" i="1"/>
  <c r="I3856" i="1" s="1"/>
  <c r="G3857" i="1"/>
  <c r="I3857" i="1" s="1"/>
  <c r="G3858" i="1"/>
  <c r="I3858" i="1" s="1"/>
  <c r="G3859" i="1"/>
  <c r="I3859" i="1" s="1"/>
  <c r="G3860" i="1"/>
  <c r="I3860" i="1" s="1"/>
  <c r="G3861" i="1"/>
  <c r="I3861" i="1" s="1"/>
  <c r="G3862" i="1"/>
  <c r="I3862" i="1" s="1"/>
  <c r="G3863" i="1"/>
  <c r="I3863" i="1" s="1"/>
  <c r="G3864" i="1"/>
  <c r="I3864" i="1" s="1"/>
  <c r="G3865" i="1"/>
  <c r="I3865" i="1" s="1"/>
  <c r="G3866" i="1"/>
  <c r="I3866" i="1" s="1"/>
  <c r="G3867" i="1"/>
  <c r="I3867" i="1" s="1"/>
  <c r="G3868" i="1"/>
  <c r="I3868" i="1" s="1"/>
  <c r="G3869" i="1"/>
  <c r="I3869" i="1" s="1"/>
  <c r="J3864" i="1"/>
  <c r="J3865" i="1"/>
  <c r="J3866" i="1"/>
  <c r="J3867" i="1"/>
  <c r="J3868" i="1"/>
  <c r="J3869" i="1"/>
  <c r="K3864" i="1"/>
  <c r="K3865" i="1"/>
  <c r="K3866" i="1"/>
  <c r="K3867" i="1"/>
  <c r="K3868" i="1"/>
  <c r="K3869" i="1"/>
  <c r="L3864" i="1"/>
  <c r="L3865" i="1"/>
  <c r="L3866" i="1"/>
  <c r="L3867" i="1"/>
  <c r="L3868" i="1"/>
  <c r="L3869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G3825" i="1"/>
  <c r="I3825" i="1" s="1"/>
  <c r="G3826" i="1"/>
  <c r="I3826" i="1" s="1"/>
  <c r="G3827" i="1"/>
  <c r="I3827" i="1" s="1"/>
  <c r="G3828" i="1"/>
  <c r="I3828" i="1" s="1"/>
  <c r="G3829" i="1"/>
  <c r="I3829" i="1" s="1"/>
  <c r="G3830" i="1"/>
  <c r="I3830" i="1" s="1"/>
  <c r="G3831" i="1"/>
  <c r="I3831" i="1" s="1"/>
  <c r="G3832" i="1"/>
  <c r="I3832" i="1" s="1"/>
  <c r="G3833" i="1"/>
  <c r="I3833" i="1" s="1"/>
  <c r="G3834" i="1"/>
  <c r="I3834" i="1" s="1"/>
  <c r="J3831" i="1"/>
  <c r="J3832" i="1"/>
  <c r="J3833" i="1"/>
  <c r="J3834" i="1"/>
  <c r="K3831" i="1"/>
  <c r="K3832" i="1"/>
  <c r="K3833" i="1"/>
  <c r="K3834" i="1"/>
  <c r="L3831" i="1"/>
  <c r="L3832" i="1"/>
  <c r="L3833" i="1"/>
  <c r="L3834" i="1"/>
  <c r="J3825" i="1"/>
  <c r="J3826" i="1"/>
  <c r="J3827" i="1"/>
  <c r="J3828" i="1"/>
  <c r="J3829" i="1"/>
  <c r="J3830" i="1"/>
  <c r="K3825" i="1"/>
  <c r="K3826" i="1"/>
  <c r="K3827" i="1"/>
  <c r="K3828" i="1"/>
  <c r="K3829" i="1"/>
  <c r="K3830" i="1"/>
  <c r="L3825" i="1"/>
  <c r="L3826" i="1"/>
  <c r="L3827" i="1"/>
  <c r="L3828" i="1"/>
  <c r="L3829" i="1"/>
  <c r="L3830" i="1"/>
  <c r="G3796" i="1"/>
  <c r="I3796" i="1" s="1"/>
  <c r="G3797" i="1"/>
  <c r="I3797" i="1" s="1"/>
  <c r="G3798" i="1"/>
  <c r="I3798" i="1" s="1"/>
  <c r="G3799" i="1"/>
  <c r="I3799" i="1" s="1"/>
  <c r="G3800" i="1"/>
  <c r="I3800" i="1" s="1"/>
  <c r="G3801" i="1"/>
  <c r="I3801" i="1" s="1"/>
  <c r="G3802" i="1"/>
  <c r="I3802" i="1" s="1"/>
  <c r="G3803" i="1"/>
  <c r="I3803" i="1" s="1"/>
  <c r="G3804" i="1"/>
  <c r="I3804" i="1" s="1"/>
  <c r="G3805" i="1"/>
  <c r="I3805" i="1" s="1"/>
  <c r="G3806" i="1"/>
  <c r="I3806" i="1" s="1"/>
  <c r="G3807" i="1"/>
  <c r="I3807" i="1" s="1"/>
  <c r="G3808" i="1"/>
  <c r="I3808" i="1" s="1"/>
  <c r="G3809" i="1"/>
  <c r="I3809" i="1" s="1"/>
  <c r="G3810" i="1"/>
  <c r="I3810" i="1" s="1"/>
  <c r="G3811" i="1"/>
  <c r="I3811" i="1" s="1"/>
  <c r="G3812" i="1"/>
  <c r="I3812" i="1" s="1"/>
  <c r="G3813" i="1"/>
  <c r="I3813" i="1" s="1"/>
  <c r="G3814" i="1"/>
  <c r="I3814" i="1" s="1"/>
  <c r="G3815" i="1"/>
  <c r="I3815" i="1" s="1"/>
  <c r="G3816" i="1"/>
  <c r="I3816" i="1" s="1"/>
  <c r="G3817" i="1"/>
  <c r="I3817" i="1" s="1"/>
  <c r="G3818" i="1"/>
  <c r="I3818" i="1" s="1"/>
  <c r="G3819" i="1"/>
  <c r="I3819" i="1" s="1"/>
  <c r="G3820" i="1"/>
  <c r="I3820" i="1" s="1"/>
  <c r="G3821" i="1"/>
  <c r="I3821" i="1" s="1"/>
  <c r="G3822" i="1"/>
  <c r="I3822" i="1" s="1"/>
  <c r="G3823" i="1"/>
  <c r="I3823" i="1" s="1"/>
  <c r="G3824" i="1"/>
  <c r="I3824" i="1" s="1"/>
  <c r="J3819" i="1"/>
  <c r="J3820" i="1"/>
  <c r="J3821" i="1"/>
  <c r="J3822" i="1"/>
  <c r="J3823" i="1"/>
  <c r="J3824" i="1"/>
  <c r="K3819" i="1"/>
  <c r="K3820" i="1"/>
  <c r="K3821" i="1"/>
  <c r="K3822" i="1"/>
  <c r="K3823" i="1"/>
  <c r="K3824" i="1"/>
  <c r="L3819" i="1"/>
  <c r="L3820" i="1"/>
  <c r="L3821" i="1"/>
  <c r="L3822" i="1"/>
  <c r="L3823" i="1"/>
  <c r="L3824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G3776" i="1"/>
  <c r="I3776" i="1" s="1"/>
  <c r="G3777" i="1"/>
  <c r="I3777" i="1" s="1"/>
  <c r="G3778" i="1"/>
  <c r="I3778" i="1" s="1"/>
  <c r="G3779" i="1"/>
  <c r="I3779" i="1" s="1"/>
  <c r="G3780" i="1"/>
  <c r="I3780" i="1" s="1"/>
  <c r="G3781" i="1"/>
  <c r="I3781" i="1" s="1"/>
  <c r="G3782" i="1"/>
  <c r="I3782" i="1" s="1"/>
  <c r="G3783" i="1"/>
  <c r="I3783" i="1" s="1"/>
  <c r="G3784" i="1"/>
  <c r="I3784" i="1" s="1"/>
  <c r="G3785" i="1"/>
  <c r="I3785" i="1" s="1"/>
  <c r="G3786" i="1"/>
  <c r="I3786" i="1" s="1"/>
  <c r="G3787" i="1"/>
  <c r="I3787" i="1" s="1"/>
  <c r="G3788" i="1"/>
  <c r="I3788" i="1" s="1"/>
  <c r="G3789" i="1"/>
  <c r="I3789" i="1" s="1"/>
  <c r="G3790" i="1"/>
  <c r="I3790" i="1" s="1"/>
  <c r="G3791" i="1"/>
  <c r="I3791" i="1" s="1"/>
  <c r="G3792" i="1"/>
  <c r="I3792" i="1" s="1"/>
  <c r="G3793" i="1"/>
  <c r="I3793" i="1" s="1"/>
  <c r="G3794" i="1"/>
  <c r="I3794" i="1" s="1"/>
  <c r="G3795" i="1"/>
  <c r="I3795" i="1" s="1"/>
  <c r="J3792" i="1"/>
  <c r="J3793" i="1"/>
  <c r="J3794" i="1"/>
  <c r="J3795" i="1"/>
  <c r="K3792" i="1"/>
  <c r="K3793" i="1"/>
  <c r="K3794" i="1"/>
  <c r="K3795" i="1"/>
  <c r="L3792" i="1"/>
  <c r="L3793" i="1"/>
  <c r="L3794" i="1"/>
  <c r="L379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G3758" i="1"/>
  <c r="I3758" i="1" s="1"/>
  <c r="G3759" i="1"/>
  <c r="I3759" i="1" s="1"/>
  <c r="G3760" i="1"/>
  <c r="I3760" i="1" s="1"/>
  <c r="G3761" i="1"/>
  <c r="I3761" i="1" s="1"/>
  <c r="G3762" i="1"/>
  <c r="I3762" i="1" s="1"/>
  <c r="G3763" i="1"/>
  <c r="I3763" i="1" s="1"/>
  <c r="G3764" i="1"/>
  <c r="I3764" i="1" s="1"/>
  <c r="G3765" i="1"/>
  <c r="I3765" i="1" s="1"/>
  <c r="G3766" i="1"/>
  <c r="I3766" i="1" s="1"/>
  <c r="G3767" i="1"/>
  <c r="I3767" i="1" s="1"/>
  <c r="G3768" i="1"/>
  <c r="I3768" i="1" s="1"/>
  <c r="G3769" i="1"/>
  <c r="I3769" i="1" s="1"/>
  <c r="G3770" i="1"/>
  <c r="I3770" i="1" s="1"/>
  <c r="G3771" i="1"/>
  <c r="I3771" i="1" s="1"/>
  <c r="G3772" i="1"/>
  <c r="I3772" i="1" s="1"/>
  <c r="G3773" i="1"/>
  <c r="I3773" i="1" s="1"/>
  <c r="G3774" i="1"/>
  <c r="I3774" i="1" s="1"/>
  <c r="G3775" i="1"/>
  <c r="I3775" i="1" s="1"/>
  <c r="J3766" i="1"/>
  <c r="J3767" i="1"/>
  <c r="J3768" i="1"/>
  <c r="J3769" i="1"/>
  <c r="J3770" i="1"/>
  <c r="J3771" i="1"/>
  <c r="J3772" i="1"/>
  <c r="J3773" i="1"/>
  <c r="J3774" i="1"/>
  <c r="J3775" i="1"/>
  <c r="K3766" i="1"/>
  <c r="K3767" i="1"/>
  <c r="K3768" i="1"/>
  <c r="K3769" i="1"/>
  <c r="K3770" i="1"/>
  <c r="K3771" i="1"/>
  <c r="K3772" i="1"/>
  <c r="K3773" i="1"/>
  <c r="K3774" i="1"/>
  <c r="K3775" i="1"/>
  <c r="L3766" i="1"/>
  <c r="L3767" i="1"/>
  <c r="L3768" i="1"/>
  <c r="L3769" i="1"/>
  <c r="L3770" i="1"/>
  <c r="L3771" i="1"/>
  <c r="L3772" i="1"/>
  <c r="L3773" i="1"/>
  <c r="L3774" i="1"/>
  <c r="L3775" i="1"/>
  <c r="J3764" i="1"/>
  <c r="J3765" i="1"/>
  <c r="K3764" i="1"/>
  <c r="K3765" i="1"/>
  <c r="L3764" i="1"/>
  <c r="L3765" i="1"/>
  <c r="J3758" i="1"/>
  <c r="J3759" i="1"/>
  <c r="J3760" i="1"/>
  <c r="J3761" i="1"/>
  <c r="J3762" i="1"/>
  <c r="J3763" i="1"/>
  <c r="K3758" i="1"/>
  <c r="K3759" i="1"/>
  <c r="K3760" i="1"/>
  <c r="K3761" i="1"/>
  <c r="K3762" i="1"/>
  <c r="K3763" i="1"/>
  <c r="L3758" i="1"/>
  <c r="L3759" i="1"/>
  <c r="L3760" i="1"/>
  <c r="L3761" i="1"/>
  <c r="L3762" i="1"/>
  <c r="L3763" i="1"/>
  <c r="G3737" i="1"/>
  <c r="I3737" i="1" s="1"/>
  <c r="G3738" i="1"/>
  <c r="I3738" i="1" s="1"/>
  <c r="G3739" i="1"/>
  <c r="I3739" i="1" s="1"/>
  <c r="G3740" i="1"/>
  <c r="I3740" i="1" s="1"/>
  <c r="G3741" i="1"/>
  <c r="I3741" i="1" s="1"/>
  <c r="G3742" i="1"/>
  <c r="I3742" i="1" s="1"/>
  <c r="G3743" i="1"/>
  <c r="I3743" i="1" s="1"/>
  <c r="G3744" i="1"/>
  <c r="I3744" i="1" s="1"/>
  <c r="G3745" i="1"/>
  <c r="I3745" i="1" s="1"/>
  <c r="G3746" i="1"/>
  <c r="I3746" i="1" s="1"/>
  <c r="G3747" i="1"/>
  <c r="I3747" i="1" s="1"/>
  <c r="G3748" i="1"/>
  <c r="I3748" i="1" s="1"/>
  <c r="G3749" i="1"/>
  <c r="I3749" i="1" s="1"/>
  <c r="G3750" i="1"/>
  <c r="I3750" i="1" s="1"/>
  <c r="G3751" i="1"/>
  <c r="I3751" i="1" s="1"/>
  <c r="G3752" i="1"/>
  <c r="I3752" i="1" s="1"/>
  <c r="G3753" i="1"/>
  <c r="I3753" i="1" s="1"/>
  <c r="G3754" i="1"/>
  <c r="I3754" i="1" s="1"/>
  <c r="G3755" i="1"/>
  <c r="I3755" i="1" s="1"/>
  <c r="G3756" i="1"/>
  <c r="I3756" i="1" s="1"/>
  <c r="G3757" i="1"/>
  <c r="I3757" i="1" s="1"/>
  <c r="J3753" i="1"/>
  <c r="J3754" i="1"/>
  <c r="J3755" i="1"/>
  <c r="J3756" i="1"/>
  <c r="J3757" i="1"/>
  <c r="K3753" i="1"/>
  <c r="K3754" i="1"/>
  <c r="K3755" i="1"/>
  <c r="K3756" i="1"/>
  <c r="K3757" i="1"/>
  <c r="L3753" i="1"/>
  <c r="L3754" i="1"/>
  <c r="L3755" i="1"/>
  <c r="L3756" i="1"/>
  <c r="L3757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G3706" i="1"/>
  <c r="I3706" i="1" s="1"/>
  <c r="G3707" i="1"/>
  <c r="I3707" i="1" s="1"/>
  <c r="G3708" i="1"/>
  <c r="I3708" i="1" s="1"/>
  <c r="G3709" i="1"/>
  <c r="I3709" i="1" s="1"/>
  <c r="G3710" i="1"/>
  <c r="I3710" i="1" s="1"/>
  <c r="G3711" i="1"/>
  <c r="I3711" i="1" s="1"/>
  <c r="G3712" i="1"/>
  <c r="I3712" i="1" s="1"/>
  <c r="G3713" i="1"/>
  <c r="I3713" i="1" s="1"/>
  <c r="G3714" i="1"/>
  <c r="I3714" i="1" s="1"/>
  <c r="G3715" i="1"/>
  <c r="I3715" i="1" s="1"/>
  <c r="G3716" i="1"/>
  <c r="I3716" i="1" s="1"/>
  <c r="G3717" i="1"/>
  <c r="I3717" i="1" s="1"/>
  <c r="G3718" i="1"/>
  <c r="I3718" i="1" s="1"/>
  <c r="G3719" i="1"/>
  <c r="I3719" i="1" s="1"/>
  <c r="G3720" i="1"/>
  <c r="I3720" i="1" s="1"/>
  <c r="G3721" i="1"/>
  <c r="I3721" i="1" s="1"/>
  <c r="G3722" i="1"/>
  <c r="I3722" i="1" s="1"/>
  <c r="G3723" i="1"/>
  <c r="I3723" i="1" s="1"/>
  <c r="G3724" i="1"/>
  <c r="I3724" i="1" s="1"/>
  <c r="G3725" i="1"/>
  <c r="I3725" i="1" s="1"/>
  <c r="G3726" i="1"/>
  <c r="I3726" i="1" s="1"/>
  <c r="G3727" i="1"/>
  <c r="I3727" i="1" s="1"/>
  <c r="G3728" i="1"/>
  <c r="I3728" i="1" s="1"/>
  <c r="G3729" i="1"/>
  <c r="I3729" i="1" s="1"/>
  <c r="G3730" i="1"/>
  <c r="I3730" i="1" s="1"/>
  <c r="G3731" i="1"/>
  <c r="I3731" i="1" s="1"/>
  <c r="G3732" i="1"/>
  <c r="I3732" i="1" s="1"/>
  <c r="G3733" i="1"/>
  <c r="I3733" i="1" s="1"/>
  <c r="G3734" i="1"/>
  <c r="I3734" i="1" s="1"/>
  <c r="G3735" i="1"/>
  <c r="I3735" i="1" s="1"/>
  <c r="G3736" i="1"/>
  <c r="I3736" i="1" s="1"/>
  <c r="J3735" i="1"/>
  <c r="J3736" i="1"/>
  <c r="K3735" i="1"/>
  <c r="K3736" i="1"/>
  <c r="L3735" i="1"/>
  <c r="L3736" i="1"/>
  <c r="J3730" i="1"/>
  <c r="J3731" i="1"/>
  <c r="J3732" i="1"/>
  <c r="J3733" i="1"/>
  <c r="J3734" i="1"/>
  <c r="K3730" i="1"/>
  <c r="K3731" i="1"/>
  <c r="K3732" i="1"/>
  <c r="K3733" i="1"/>
  <c r="K3734" i="1"/>
  <c r="L3730" i="1"/>
  <c r="L3731" i="1"/>
  <c r="L3732" i="1"/>
  <c r="L3733" i="1"/>
  <c r="L3734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G3590" i="1"/>
  <c r="I3590" i="1" s="1"/>
  <c r="G3591" i="1"/>
  <c r="I3591" i="1" s="1"/>
  <c r="G3592" i="1"/>
  <c r="I3592" i="1" s="1"/>
  <c r="G3593" i="1"/>
  <c r="I3593" i="1" s="1"/>
  <c r="G3594" i="1"/>
  <c r="I3594" i="1" s="1"/>
  <c r="G3595" i="1"/>
  <c r="I3595" i="1" s="1"/>
  <c r="G3596" i="1"/>
  <c r="I3596" i="1" s="1"/>
  <c r="G3597" i="1"/>
  <c r="I3597" i="1" s="1"/>
  <c r="G3598" i="1"/>
  <c r="I3598" i="1" s="1"/>
  <c r="G3599" i="1"/>
  <c r="I3599" i="1" s="1"/>
  <c r="G3600" i="1"/>
  <c r="I3600" i="1" s="1"/>
  <c r="G3601" i="1"/>
  <c r="I3601" i="1" s="1"/>
  <c r="G3602" i="1"/>
  <c r="I3602" i="1" s="1"/>
  <c r="G3603" i="1"/>
  <c r="I3603" i="1" s="1"/>
  <c r="G3604" i="1"/>
  <c r="I3604" i="1" s="1"/>
  <c r="G3605" i="1"/>
  <c r="I3605" i="1" s="1"/>
  <c r="G3606" i="1"/>
  <c r="I3606" i="1" s="1"/>
  <c r="G3607" i="1"/>
  <c r="I3607" i="1" s="1"/>
  <c r="G3608" i="1"/>
  <c r="I3608" i="1" s="1"/>
  <c r="G3609" i="1"/>
  <c r="I3609" i="1" s="1"/>
  <c r="G3610" i="1"/>
  <c r="I3610" i="1" s="1"/>
  <c r="G3611" i="1"/>
  <c r="I3611" i="1" s="1"/>
  <c r="G3612" i="1"/>
  <c r="I3612" i="1" s="1"/>
  <c r="G3613" i="1"/>
  <c r="I3613" i="1" s="1"/>
  <c r="G3614" i="1"/>
  <c r="I3614" i="1" s="1"/>
  <c r="G3615" i="1"/>
  <c r="I3615" i="1" s="1"/>
  <c r="G3616" i="1"/>
  <c r="I3616" i="1" s="1"/>
  <c r="G3617" i="1"/>
  <c r="I3617" i="1" s="1"/>
  <c r="G3618" i="1"/>
  <c r="I3618" i="1" s="1"/>
  <c r="G3619" i="1"/>
  <c r="I3619" i="1" s="1"/>
  <c r="G3620" i="1"/>
  <c r="I3620" i="1" s="1"/>
  <c r="G3621" i="1"/>
  <c r="I3621" i="1" s="1"/>
  <c r="G3622" i="1"/>
  <c r="I3622" i="1" s="1"/>
  <c r="G3623" i="1"/>
  <c r="I3623" i="1" s="1"/>
  <c r="G3624" i="1"/>
  <c r="I3624" i="1" s="1"/>
  <c r="G3625" i="1"/>
  <c r="I3625" i="1" s="1"/>
  <c r="G3626" i="1"/>
  <c r="I3626" i="1" s="1"/>
  <c r="G3627" i="1"/>
  <c r="I3627" i="1" s="1"/>
  <c r="G3628" i="1"/>
  <c r="I3628" i="1" s="1"/>
  <c r="G3629" i="1"/>
  <c r="I3629" i="1" s="1"/>
  <c r="G3630" i="1"/>
  <c r="I3630" i="1" s="1"/>
  <c r="G3631" i="1"/>
  <c r="I3631" i="1" s="1"/>
  <c r="G3632" i="1"/>
  <c r="I3632" i="1" s="1"/>
  <c r="G3633" i="1"/>
  <c r="I3633" i="1" s="1"/>
  <c r="G3634" i="1"/>
  <c r="I3634" i="1" s="1"/>
  <c r="G3635" i="1"/>
  <c r="I3635" i="1" s="1"/>
  <c r="G3636" i="1"/>
  <c r="I3636" i="1" s="1"/>
  <c r="G3637" i="1"/>
  <c r="I3637" i="1" s="1"/>
  <c r="G3638" i="1"/>
  <c r="I3638" i="1" s="1"/>
  <c r="G3639" i="1"/>
  <c r="I3639" i="1" s="1"/>
  <c r="G3640" i="1"/>
  <c r="I3640" i="1" s="1"/>
  <c r="G3641" i="1"/>
  <c r="I3641" i="1" s="1"/>
  <c r="G3642" i="1"/>
  <c r="I3642" i="1" s="1"/>
  <c r="G3643" i="1"/>
  <c r="I3643" i="1" s="1"/>
  <c r="G3644" i="1"/>
  <c r="I3644" i="1" s="1"/>
  <c r="G3645" i="1"/>
  <c r="I3645" i="1" s="1"/>
  <c r="G3646" i="1"/>
  <c r="I3646" i="1" s="1"/>
  <c r="G3647" i="1"/>
  <c r="I3647" i="1" s="1"/>
  <c r="G3648" i="1"/>
  <c r="I3648" i="1" s="1"/>
  <c r="G3649" i="1"/>
  <c r="I3649" i="1" s="1"/>
  <c r="G3650" i="1"/>
  <c r="I3650" i="1" s="1"/>
  <c r="G3651" i="1"/>
  <c r="I3651" i="1" s="1"/>
  <c r="G3652" i="1"/>
  <c r="I3652" i="1" s="1"/>
  <c r="G3653" i="1"/>
  <c r="I3653" i="1" s="1"/>
  <c r="G3654" i="1"/>
  <c r="I3654" i="1" s="1"/>
  <c r="G3655" i="1"/>
  <c r="I3655" i="1" s="1"/>
  <c r="G3656" i="1"/>
  <c r="I3656" i="1" s="1"/>
  <c r="G3657" i="1"/>
  <c r="I3657" i="1" s="1"/>
  <c r="G3658" i="1"/>
  <c r="I3658" i="1" s="1"/>
  <c r="G3659" i="1"/>
  <c r="I3659" i="1" s="1"/>
  <c r="G3660" i="1"/>
  <c r="I3660" i="1" s="1"/>
  <c r="G3661" i="1"/>
  <c r="I3661" i="1" s="1"/>
  <c r="G3662" i="1"/>
  <c r="I3662" i="1" s="1"/>
  <c r="G3663" i="1"/>
  <c r="I3663" i="1" s="1"/>
  <c r="G3664" i="1"/>
  <c r="I3664" i="1" s="1"/>
  <c r="G3665" i="1"/>
  <c r="I3665" i="1" s="1"/>
  <c r="G3666" i="1"/>
  <c r="I3666" i="1" s="1"/>
  <c r="G3667" i="1"/>
  <c r="I3667" i="1" s="1"/>
  <c r="G3668" i="1"/>
  <c r="I3668" i="1" s="1"/>
  <c r="G3669" i="1"/>
  <c r="I3669" i="1" s="1"/>
  <c r="G3670" i="1"/>
  <c r="I3670" i="1" s="1"/>
  <c r="G3671" i="1"/>
  <c r="I3671" i="1" s="1"/>
  <c r="G3672" i="1"/>
  <c r="I3672" i="1" s="1"/>
  <c r="G3673" i="1"/>
  <c r="I3673" i="1" s="1"/>
  <c r="G3674" i="1"/>
  <c r="I3674" i="1" s="1"/>
  <c r="G3675" i="1"/>
  <c r="I3675" i="1" s="1"/>
  <c r="G3676" i="1"/>
  <c r="I3676" i="1" s="1"/>
  <c r="G3677" i="1"/>
  <c r="I3677" i="1" s="1"/>
  <c r="G3678" i="1"/>
  <c r="I3678" i="1" s="1"/>
  <c r="G3679" i="1"/>
  <c r="I3679" i="1" s="1"/>
  <c r="G3680" i="1"/>
  <c r="I3680" i="1" s="1"/>
  <c r="G3681" i="1"/>
  <c r="I3681" i="1" s="1"/>
  <c r="G3682" i="1"/>
  <c r="I3682" i="1" s="1"/>
  <c r="G3683" i="1"/>
  <c r="I3683" i="1" s="1"/>
  <c r="G3684" i="1"/>
  <c r="I3684" i="1" s="1"/>
  <c r="G3685" i="1"/>
  <c r="I3685" i="1" s="1"/>
  <c r="G3686" i="1"/>
  <c r="I3686" i="1" s="1"/>
  <c r="G3687" i="1"/>
  <c r="I3687" i="1" s="1"/>
  <c r="G3688" i="1"/>
  <c r="I3688" i="1" s="1"/>
  <c r="G3689" i="1"/>
  <c r="I3689" i="1" s="1"/>
  <c r="G3690" i="1"/>
  <c r="I3690" i="1" s="1"/>
  <c r="G3691" i="1"/>
  <c r="I3691" i="1" s="1"/>
  <c r="G3692" i="1"/>
  <c r="I3692" i="1" s="1"/>
  <c r="G3693" i="1"/>
  <c r="I3693" i="1" s="1"/>
  <c r="G3694" i="1"/>
  <c r="I3694" i="1" s="1"/>
  <c r="G3695" i="1"/>
  <c r="I3695" i="1" s="1"/>
  <c r="G3696" i="1"/>
  <c r="I3696" i="1" s="1"/>
  <c r="G3697" i="1"/>
  <c r="I3697" i="1" s="1"/>
  <c r="G3698" i="1"/>
  <c r="I3698" i="1" s="1"/>
  <c r="G3699" i="1"/>
  <c r="I3699" i="1" s="1"/>
  <c r="G3700" i="1"/>
  <c r="I3700" i="1" s="1"/>
  <c r="G3701" i="1"/>
  <c r="I3701" i="1" s="1"/>
  <c r="G3702" i="1"/>
  <c r="I3702" i="1" s="1"/>
  <c r="G3703" i="1"/>
  <c r="I3703" i="1" s="1"/>
  <c r="G3704" i="1"/>
  <c r="I3704" i="1" s="1"/>
  <c r="G3705" i="1"/>
  <c r="I3705" i="1" s="1"/>
  <c r="J3703" i="1"/>
  <c r="J3704" i="1"/>
  <c r="J3705" i="1"/>
  <c r="K3703" i="1"/>
  <c r="K3704" i="1"/>
  <c r="K3705" i="1"/>
  <c r="L3703" i="1"/>
  <c r="L3704" i="1"/>
  <c r="L3705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G3575" i="1" l="1"/>
  <c r="I3575" i="1" s="1"/>
  <c r="G3576" i="1"/>
  <c r="I3576" i="1" s="1"/>
  <c r="G3577" i="1"/>
  <c r="I3577" i="1" s="1"/>
  <c r="G3578" i="1"/>
  <c r="I3578" i="1" s="1"/>
  <c r="G3579" i="1"/>
  <c r="I3579" i="1" s="1"/>
  <c r="G3580" i="1"/>
  <c r="I3580" i="1" s="1"/>
  <c r="G3581" i="1"/>
  <c r="I3581" i="1" s="1"/>
  <c r="G3582" i="1"/>
  <c r="I3582" i="1" s="1"/>
  <c r="G3583" i="1"/>
  <c r="I3583" i="1" s="1"/>
  <c r="G3584" i="1"/>
  <c r="I3584" i="1" s="1"/>
  <c r="G3585" i="1"/>
  <c r="I3585" i="1" s="1"/>
  <c r="G3586" i="1"/>
  <c r="I3586" i="1" s="1"/>
  <c r="G3587" i="1"/>
  <c r="I3587" i="1" s="1"/>
  <c r="G3588" i="1"/>
  <c r="I3588" i="1" s="1"/>
  <c r="G3589" i="1"/>
  <c r="I3589" i="1" s="1"/>
  <c r="J3587" i="1"/>
  <c r="J3588" i="1"/>
  <c r="J3589" i="1"/>
  <c r="K3587" i="1"/>
  <c r="K3588" i="1"/>
  <c r="K3589" i="1"/>
  <c r="L3587" i="1"/>
  <c r="L3588" i="1"/>
  <c r="L3589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G3506" i="1"/>
  <c r="I3506" i="1" s="1"/>
  <c r="G3507" i="1"/>
  <c r="I3507" i="1" s="1"/>
  <c r="G3508" i="1"/>
  <c r="I3508" i="1" s="1"/>
  <c r="G3509" i="1"/>
  <c r="I3509" i="1" s="1"/>
  <c r="G3510" i="1"/>
  <c r="I3510" i="1" s="1"/>
  <c r="G3511" i="1"/>
  <c r="I3511" i="1" s="1"/>
  <c r="G3512" i="1"/>
  <c r="I3512" i="1" s="1"/>
  <c r="G3513" i="1"/>
  <c r="I3513" i="1" s="1"/>
  <c r="G3514" i="1"/>
  <c r="I3514" i="1" s="1"/>
  <c r="G3515" i="1"/>
  <c r="I3515" i="1" s="1"/>
  <c r="G3516" i="1"/>
  <c r="I3516" i="1" s="1"/>
  <c r="G3517" i="1"/>
  <c r="I3517" i="1" s="1"/>
  <c r="G3518" i="1"/>
  <c r="I3518" i="1" s="1"/>
  <c r="G3519" i="1"/>
  <c r="I3519" i="1" s="1"/>
  <c r="G3520" i="1"/>
  <c r="I3520" i="1" s="1"/>
  <c r="G3521" i="1"/>
  <c r="I3521" i="1" s="1"/>
  <c r="G3522" i="1"/>
  <c r="I3522" i="1" s="1"/>
  <c r="G3523" i="1"/>
  <c r="I3523" i="1" s="1"/>
  <c r="G3524" i="1"/>
  <c r="I3524" i="1" s="1"/>
  <c r="G3525" i="1"/>
  <c r="I3525" i="1" s="1"/>
  <c r="G3526" i="1"/>
  <c r="I3526" i="1" s="1"/>
  <c r="G3527" i="1"/>
  <c r="I3527" i="1" s="1"/>
  <c r="G3528" i="1"/>
  <c r="I3528" i="1" s="1"/>
  <c r="G3529" i="1"/>
  <c r="I3529" i="1" s="1"/>
  <c r="G3530" i="1"/>
  <c r="I3530" i="1" s="1"/>
  <c r="G3531" i="1"/>
  <c r="I3531" i="1" s="1"/>
  <c r="G3532" i="1"/>
  <c r="I3532" i="1" s="1"/>
  <c r="G3533" i="1"/>
  <c r="I3533" i="1" s="1"/>
  <c r="G3534" i="1"/>
  <c r="I3534" i="1" s="1"/>
  <c r="G3535" i="1"/>
  <c r="I3535" i="1" s="1"/>
  <c r="G3536" i="1"/>
  <c r="I3536" i="1" s="1"/>
  <c r="G3537" i="1"/>
  <c r="I3537" i="1" s="1"/>
  <c r="G3538" i="1"/>
  <c r="I3538" i="1" s="1"/>
  <c r="G3539" i="1"/>
  <c r="I3539" i="1" s="1"/>
  <c r="G3540" i="1"/>
  <c r="I3540" i="1" s="1"/>
  <c r="G3541" i="1"/>
  <c r="I3541" i="1" s="1"/>
  <c r="G3542" i="1"/>
  <c r="I3542" i="1" s="1"/>
  <c r="G3543" i="1"/>
  <c r="I3543" i="1" s="1"/>
  <c r="G3544" i="1"/>
  <c r="I3544" i="1" s="1"/>
  <c r="G3545" i="1"/>
  <c r="I3545" i="1" s="1"/>
  <c r="G3546" i="1"/>
  <c r="I3546" i="1" s="1"/>
  <c r="G3547" i="1"/>
  <c r="I3547" i="1" s="1"/>
  <c r="G3548" i="1"/>
  <c r="I3548" i="1" s="1"/>
  <c r="G3549" i="1"/>
  <c r="I3549" i="1" s="1"/>
  <c r="G3550" i="1"/>
  <c r="I3550" i="1" s="1"/>
  <c r="G3551" i="1"/>
  <c r="I3551" i="1" s="1"/>
  <c r="G3552" i="1"/>
  <c r="I3552" i="1" s="1"/>
  <c r="G3553" i="1"/>
  <c r="I3553" i="1" s="1"/>
  <c r="G3554" i="1"/>
  <c r="I3554" i="1" s="1"/>
  <c r="G3555" i="1"/>
  <c r="I3555" i="1" s="1"/>
  <c r="G3556" i="1"/>
  <c r="I3556" i="1" s="1"/>
  <c r="G3557" i="1"/>
  <c r="I3557" i="1" s="1"/>
  <c r="G3558" i="1"/>
  <c r="I3558" i="1" s="1"/>
  <c r="G3559" i="1"/>
  <c r="I3559" i="1" s="1"/>
  <c r="G3560" i="1"/>
  <c r="I3560" i="1" s="1"/>
  <c r="G3561" i="1"/>
  <c r="I3561" i="1" s="1"/>
  <c r="G3562" i="1"/>
  <c r="I3562" i="1" s="1"/>
  <c r="G3563" i="1"/>
  <c r="I3563" i="1" s="1"/>
  <c r="G3564" i="1"/>
  <c r="I3564" i="1" s="1"/>
  <c r="G3565" i="1"/>
  <c r="I3565" i="1" s="1"/>
  <c r="G3566" i="1"/>
  <c r="I3566" i="1" s="1"/>
  <c r="G3567" i="1"/>
  <c r="I3567" i="1" s="1"/>
  <c r="G3568" i="1"/>
  <c r="I3568" i="1" s="1"/>
  <c r="G3569" i="1"/>
  <c r="I3569" i="1" s="1"/>
  <c r="G3570" i="1"/>
  <c r="I3570" i="1" s="1"/>
  <c r="G3571" i="1"/>
  <c r="I3571" i="1" s="1"/>
  <c r="G3572" i="1"/>
  <c r="I3572" i="1" s="1"/>
  <c r="G3573" i="1"/>
  <c r="I3573" i="1" s="1"/>
  <c r="G3574" i="1"/>
  <c r="I3574" i="1" s="1"/>
  <c r="J3571" i="1"/>
  <c r="J3572" i="1"/>
  <c r="J3573" i="1"/>
  <c r="J3574" i="1"/>
  <c r="K3571" i="1"/>
  <c r="K3572" i="1"/>
  <c r="K3573" i="1"/>
  <c r="K3574" i="1"/>
  <c r="L3571" i="1"/>
  <c r="L3572" i="1"/>
  <c r="L3573" i="1"/>
  <c r="L3574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G3459" i="1"/>
  <c r="I3459" i="1" s="1"/>
  <c r="G3460" i="1"/>
  <c r="I3460" i="1" s="1"/>
  <c r="G3461" i="1"/>
  <c r="I3461" i="1" s="1"/>
  <c r="G3462" i="1"/>
  <c r="I3462" i="1" s="1"/>
  <c r="G3463" i="1"/>
  <c r="I3463" i="1" s="1"/>
  <c r="G3464" i="1"/>
  <c r="I3464" i="1" s="1"/>
  <c r="G3465" i="1"/>
  <c r="I3465" i="1" s="1"/>
  <c r="G3466" i="1"/>
  <c r="I3466" i="1" s="1"/>
  <c r="G3467" i="1"/>
  <c r="I3467" i="1" s="1"/>
  <c r="G3468" i="1"/>
  <c r="I3468" i="1" s="1"/>
  <c r="G3469" i="1"/>
  <c r="I3469" i="1" s="1"/>
  <c r="G3470" i="1"/>
  <c r="I3470" i="1" s="1"/>
  <c r="G3471" i="1"/>
  <c r="I3471" i="1" s="1"/>
  <c r="G3472" i="1"/>
  <c r="I3472" i="1" s="1"/>
  <c r="G3473" i="1"/>
  <c r="I3473" i="1" s="1"/>
  <c r="G3474" i="1"/>
  <c r="I3474" i="1" s="1"/>
  <c r="G3475" i="1"/>
  <c r="I3475" i="1" s="1"/>
  <c r="G3476" i="1"/>
  <c r="I3476" i="1" s="1"/>
  <c r="G3477" i="1"/>
  <c r="I3477" i="1" s="1"/>
  <c r="G3478" i="1"/>
  <c r="I3478" i="1" s="1"/>
  <c r="G3479" i="1"/>
  <c r="I3479" i="1" s="1"/>
  <c r="G3480" i="1"/>
  <c r="I3480" i="1" s="1"/>
  <c r="G3481" i="1"/>
  <c r="I3481" i="1" s="1"/>
  <c r="G3482" i="1"/>
  <c r="I3482" i="1" s="1"/>
  <c r="G3483" i="1"/>
  <c r="I3483" i="1" s="1"/>
  <c r="G3484" i="1"/>
  <c r="I3484" i="1" s="1"/>
  <c r="G3485" i="1"/>
  <c r="I3485" i="1" s="1"/>
  <c r="G3486" i="1"/>
  <c r="I3486" i="1" s="1"/>
  <c r="G3487" i="1"/>
  <c r="I3487" i="1" s="1"/>
  <c r="G3488" i="1"/>
  <c r="I3488" i="1" s="1"/>
  <c r="G3489" i="1"/>
  <c r="I3489" i="1" s="1"/>
  <c r="G3490" i="1"/>
  <c r="I3490" i="1" s="1"/>
  <c r="G3491" i="1"/>
  <c r="I3491" i="1" s="1"/>
  <c r="G3492" i="1"/>
  <c r="I3492" i="1" s="1"/>
  <c r="G3493" i="1"/>
  <c r="I3493" i="1" s="1"/>
  <c r="G3494" i="1"/>
  <c r="I3494" i="1" s="1"/>
  <c r="G3495" i="1"/>
  <c r="I3495" i="1" s="1"/>
  <c r="G3496" i="1"/>
  <c r="I3496" i="1" s="1"/>
  <c r="G3497" i="1"/>
  <c r="I3497" i="1" s="1"/>
  <c r="G3498" i="1"/>
  <c r="I3498" i="1" s="1"/>
  <c r="G3499" i="1"/>
  <c r="I3499" i="1" s="1"/>
  <c r="G3500" i="1"/>
  <c r="I3500" i="1" s="1"/>
  <c r="G3501" i="1"/>
  <c r="I3501" i="1" s="1"/>
  <c r="G3502" i="1"/>
  <c r="I3502" i="1" s="1"/>
  <c r="G3503" i="1"/>
  <c r="I3503" i="1" s="1"/>
  <c r="G3504" i="1"/>
  <c r="I3504" i="1" s="1"/>
  <c r="G3505" i="1"/>
  <c r="I3505" i="1" s="1"/>
  <c r="J3495" i="1"/>
  <c r="J3496" i="1"/>
  <c r="J3497" i="1"/>
  <c r="J3498" i="1"/>
  <c r="J3499" i="1"/>
  <c r="J3500" i="1"/>
  <c r="J3501" i="1"/>
  <c r="J3502" i="1"/>
  <c r="J3503" i="1"/>
  <c r="J3504" i="1"/>
  <c r="J3505" i="1"/>
  <c r="K3495" i="1"/>
  <c r="K3496" i="1"/>
  <c r="K3497" i="1"/>
  <c r="K3498" i="1"/>
  <c r="K3499" i="1"/>
  <c r="K3500" i="1"/>
  <c r="K3501" i="1"/>
  <c r="K3502" i="1"/>
  <c r="K3503" i="1"/>
  <c r="K3504" i="1"/>
  <c r="K3505" i="1"/>
  <c r="L3495" i="1"/>
  <c r="L3496" i="1"/>
  <c r="L3497" i="1"/>
  <c r="L3498" i="1"/>
  <c r="L3499" i="1"/>
  <c r="L3500" i="1"/>
  <c r="L3501" i="1"/>
  <c r="L3502" i="1"/>
  <c r="L3503" i="1"/>
  <c r="L3504" i="1"/>
  <c r="L3505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G3399" i="1"/>
  <c r="I3399" i="1" s="1"/>
  <c r="G3400" i="1"/>
  <c r="I3400" i="1" s="1"/>
  <c r="G3401" i="1"/>
  <c r="I3401" i="1" s="1"/>
  <c r="G3402" i="1"/>
  <c r="I3402" i="1" s="1"/>
  <c r="G3403" i="1"/>
  <c r="I3403" i="1" s="1"/>
  <c r="G3404" i="1"/>
  <c r="I3404" i="1" s="1"/>
  <c r="G3405" i="1"/>
  <c r="I3405" i="1" s="1"/>
  <c r="G3406" i="1"/>
  <c r="I3406" i="1" s="1"/>
  <c r="G3407" i="1"/>
  <c r="I3407" i="1" s="1"/>
  <c r="G3408" i="1"/>
  <c r="I3408" i="1" s="1"/>
  <c r="G3409" i="1"/>
  <c r="I3409" i="1" s="1"/>
  <c r="G3410" i="1"/>
  <c r="I3410" i="1" s="1"/>
  <c r="G3411" i="1"/>
  <c r="I3411" i="1" s="1"/>
  <c r="G3412" i="1"/>
  <c r="I3412" i="1" s="1"/>
  <c r="G3413" i="1"/>
  <c r="I3413" i="1" s="1"/>
  <c r="G3414" i="1"/>
  <c r="I3414" i="1" s="1"/>
  <c r="G3415" i="1"/>
  <c r="I3415" i="1" s="1"/>
  <c r="G3416" i="1"/>
  <c r="I3416" i="1" s="1"/>
  <c r="G3417" i="1"/>
  <c r="I3417" i="1" s="1"/>
  <c r="G3418" i="1"/>
  <c r="I3418" i="1" s="1"/>
  <c r="G3419" i="1"/>
  <c r="I3419" i="1" s="1"/>
  <c r="G3420" i="1"/>
  <c r="I3420" i="1" s="1"/>
  <c r="G3421" i="1"/>
  <c r="I3421" i="1" s="1"/>
  <c r="G3422" i="1"/>
  <c r="I3422" i="1" s="1"/>
  <c r="G3423" i="1"/>
  <c r="I3423" i="1" s="1"/>
  <c r="G3424" i="1"/>
  <c r="I3424" i="1" s="1"/>
  <c r="G3425" i="1"/>
  <c r="I3425" i="1" s="1"/>
  <c r="G3426" i="1"/>
  <c r="I3426" i="1" s="1"/>
  <c r="G3427" i="1"/>
  <c r="I3427" i="1" s="1"/>
  <c r="G3428" i="1"/>
  <c r="I3428" i="1" s="1"/>
  <c r="G3429" i="1"/>
  <c r="I3429" i="1" s="1"/>
  <c r="G3430" i="1"/>
  <c r="I3430" i="1" s="1"/>
  <c r="G3431" i="1"/>
  <c r="I3431" i="1" s="1"/>
  <c r="G3432" i="1"/>
  <c r="I3432" i="1" s="1"/>
  <c r="G3433" i="1"/>
  <c r="I3433" i="1" s="1"/>
  <c r="G3434" i="1"/>
  <c r="I3434" i="1" s="1"/>
  <c r="G3435" i="1"/>
  <c r="I3435" i="1" s="1"/>
  <c r="G3436" i="1"/>
  <c r="I3436" i="1" s="1"/>
  <c r="G3437" i="1"/>
  <c r="I3437" i="1" s="1"/>
  <c r="G3438" i="1"/>
  <c r="I3438" i="1" s="1"/>
  <c r="G3439" i="1"/>
  <c r="I3439" i="1" s="1"/>
  <c r="G3440" i="1"/>
  <c r="I3440" i="1" s="1"/>
  <c r="G3441" i="1"/>
  <c r="I3441" i="1" s="1"/>
  <c r="G3442" i="1"/>
  <c r="I3442" i="1" s="1"/>
  <c r="G3443" i="1"/>
  <c r="I3443" i="1" s="1"/>
  <c r="G3444" i="1"/>
  <c r="I3444" i="1" s="1"/>
  <c r="G3445" i="1"/>
  <c r="I3445" i="1" s="1"/>
  <c r="G3446" i="1"/>
  <c r="I3446" i="1" s="1"/>
  <c r="G3447" i="1"/>
  <c r="I3447" i="1" s="1"/>
  <c r="G3448" i="1"/>
  <c r="I3448" i="1" s="1"/>
  <c r="G3449" i="1"/>
  <c r="I3449" i="1" s="1"/>
  <c r="G3450" i="1"/>
  <c r="I3450" i="1" s="1"/>
  <c r="G3451" i="1"/>
  <c r="I3451" i="1" s="1"/>
  <c r="G3452" i="1"/>
  <c r="I3452" i="1" s="1"/>
  <c r="G3453" i="1"/>
  <c r="I3453" i="1" s="1"/>
  <c r="G3454" i="1"/>
  <c r="I3454" i="1" s="1"/>
  <c r="G3455" i="1"/>
  <c r="I3455" i="1" s="1"/>
  <c r="G3456" i="1"/>
  <c r="I3456" i="1" s="1"/>
  <c r="G3457" i="1"/>
  <c r="I3457" i="1" s="1"/>
  <c r="G3458" i="1"/>
  <c r="I3458" i="1" s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G3371" i="1"/>
  <c r="I3371" i="1" s="1"/>
  <c r="G3372" i="1"/>
  <c r="I3372" i="1" s="1"/>
  <c r="G3373" i="1"/>
  <c r="I3373" i="1" s="1"/>
  <c r="G3374" i="1"/>
  <c r="I3374" i="1" s="1"/>
  <c r="G3375" i="1"/>
  <c r="I3375" i="1" s="1"/>
  <c r="G3376" i="1"/>
  <c r="I3376" i="1" s="1"/>
  <c r="G3377" i="1"/>
  <c r="I3377" i="1" s="1"/>
  <c r="G3378" i="1"/>
  <c r="I3378" i="1" s="1"/>
  <c r="G3379" i="1"/>
  <c r="I3379" i="1" s="1"/>
  <c r="G3380" i="1"/>
  <c r="I3380" i="1" s="1"/>
  <c r="G3381" i="1"/>
  <c r="I3381" i="1" s="1"/>
  <c r="G3382" i="1"/>
  <c r="I3382" i="1" s="1"/>
  <c r="G3383" i="1"/>
  <c r="I3383" i="1" s="1"/>
  <c r="G3384" i="1"/>
  <c r="I3384" i="1" s="1"/>
  <c r="G3385" i="1"/>
  <c r="I3385" i="1" s="1"/>
  <c r="G3386" i="1"/>
  <c r="I3386" i="1" s="1"/>
  <c r="G3387" i="1"/>
  <c r="I3387" i="1" s="1"/>
  <c r="G3388" i="1"/>
  <c r="I3388" i="1" s="1"/>
  <c r="G3389" i="1"/>
  <c r="I3389" i="1" s="1"/>
  <c r="G3390" i="1"/>
  <c r="I3390" i="1" s="1"/>
  <c r="G3391" i="1"/>
  <c r="I3391" i="1" s="1"/>
  <c r="G3392" i="1"/>
  <c r="I3392" i="1" s="1"/>
  <c r="G3393" i="1"/>
  <c r="I3393" i="1" s="1"/>
  <c r="G3394" i="1"/>
  <c r="I3394" i="1" s="1"/>
  <c r="G3395" i="1"/>
  <c r="I3395" i="1" s="1"/>
  <c r="G3396" i="1"/>
  <c r="I3396" i="1" s="1"/>
  <c r="G3397" i="1"/>
  <c r="I3397" i="1" s="1"/>
  <c r="G3398" i="1"/>
  <c r="I3398" i="1" s="1"/>
  <c r="J3394" i="1"/>
  <c r="J3395" i="1"/>
  <c r="J3396" i="1"/>
  <c r="J3397" i="1"/>
  <c r="J3398" i="1"/>
  <c r="K3394" i="1"/>
  <c r="K3395" i="1"/>
  <c r="K3396" i="1"/>
  <c r="K3397" i="1"/>
  <c r="K3398" i="1"/>
  <c r="L3394" i="1"/>
  <c r="L3395" i="1"/>
  <c r="L3396" i="1"/>
  <c r="L3397" i="1"/>
  <c r="L3398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G3340" i="1"/>
  <c r="I3340" i="1" s="1"/>
  <c r="G3341" i="1"/>
  <c r="I3341" i="1" s="1"/>
  <c r="G3342" i="1"/>
  <c r="I3342" i="1" s="1"/>
  <c r="G3343" i="1"/>
  <c r="I3343" i="1" s="1"/>
  <c r="G3344" i="1"/>
  <c r="I3344" i="1" s="1"/>
  <c r="G3345" i="1"/>
  <c r="I3345" i="1" s="1"/>
  <c r="G3346" i="1"/>
  <c r="I3346" i="1" s="1"/>
  <c r="G3347" i="1"/>
  <c r="I3347" i="1" s="1"/>
  <c r="G3348" i="1"/>
  <c r="I3348" i="1" s="1"/>
  <c r="G3349" i="1"/>
  <c r="I3349" i="1" s="1"/>
  <c r="G3350" i="1"/>
  <c r="I3350" i="1" s="1"/>
  <c r="G3351" i="1"/>
  <c r="I3351" i="1" s="1"/>
  <c r="G3352" i="1"/>
  <c r="I3352" i="1" s="1"/>
  <c r="G3353" i="1"/>
  <c r="I3353" i="1" s="1"/>
  <c r="G3354" i="1"/>
  <c r="I3354" i="1" s="1"/>
  <c r="G3355" i="1"/>
  <c r="I3355" i="1" s="1"/>
  <c r="G3356" i="1"/>
  <c r="I3356" i="1" s="1"/>
  <c r="G3357" i="1"/>
  <c r="I3357" i="1" s="1"/>
  <c r="G3358" i="1"/>
  <c r="I3358" i="1" s="1"/>
  <c r="G3359" i="1"/>
  <c r="I3359" i="1" s="1"/>
  <c r="G3360" i="1"/>
  <c r="I3360" i="1" s="1"/>
  <c r="G3361" i="1"/>
  <c r="I3361" i="1" s="1"/>
  <c r="G3362" i="1"/>
  <c r="I3362" i="1" s="1"/>
  <c r="G3363" i="1"/>
  <c r="I3363" i="1" s="1"/>
  <c r="G3364" i="1"/>
  <c r="I3364" i="1" s="1"/>
  <c r="G3365" i="1"/>
  <c r="I3365" i="1" s="1"/>
  <c r="G3366" i="1"/>
  <c r="I3366" i="1" s="1"/>
  <c r="G3367" i="1"/>
  <c r="I3367" i="1" s="1"/>
  <c r="G3368" i="1"/>
  <c r="I3368" i="1" s="1"/>
  <c r="G3369" i="1"/>
  <c r="I3369" i="1" s="1"/>
  <c r="G3370" i="1"/>
  <c r="I3370" i="1" s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G3318" i="1"/>
  <c r="I3318" i="1" s="1"/>
  <c r="G3319" i="1"/>
  <c r="I3319" i="1" s="1"/>
  <c r="G3320" i="1"/>
  <c r="I3320" i="1" s="1"/>
  <c r="G3321" i="1"/>
  <c r="I3321" i="1" s="1"/>
  <c r="G3322" i="1"/>
  <c r="I3322" i="1" s="1"/>
  <c r="G3323" i="1"/>
  <c r="I3323" i="1" s="1"/>
  <c r="G3324" i="1"/>
  <c r="I3324" i="1" s="1"/>
  <c r="G3325" i="1"/>
  <c r="I3325" i="1" s="1"/>
  <c r="G3326" i="1"/>
  <c r="I3326" i="1" s="1"/>
  <c r="G3327" i="1"/>
  <c r="I3327" i="1" s="1"/>
  <c r="G3328" i="1"/>
  <c r="I3328" i="1" s="1"/>
  <c r="G3329" i="1"/>
  <c r="I3329" i="1" s="1"/>
  <c r="G3330" i="1"/>
  <c r="I3330" i="1" s="1"/>
  <c r="G3331" i="1"/>
  <c r="I3331" i="1" s="1"/>
  <c r="G3332" i="1"/>
  <c r="I3332" i="1" s="1"/>
  <c r="G3333" i="1"/>
  <c r="I3333" i="1" s="1"/>
  <c r="G3334" i="1"/>
  <c r="I3334" i="1" s="1"/>
  <c r="G3335" i="1"/>
  <c r="I3335" i="1" s="1"/>
  <c r="G3336" i="1"/>
  <c r="I3336" i="1" s="1"/>
  <c r="G3337" i="1"/>
  <c r="I3337" i="1" s="1"/>
  <c r="G3338" i="1"/>
  <c r="I3338" i="1" s="1"/>
  <c r="G3339" i="1"/>
  <c r="I3339" i="1" s="1"/>
  <c r="J3329" i="1"/>
  <c r="J3330" i="1"/>
  <c r="J3331" i="1"/>
  <c r="J3332" i="1"/>
  <c r="J3333" i="1"/>
  <c r="J3334" i="1"/>
  <c r="J3335" i="1"/>
  <c r="J3336" i="1"/>
  <c r="J3337" i="1"/>
  <c r="J3338" i="1"/>
  <c r="J3339" i="1"/>
  <c r="K3329" i="1"/>
  <c r="K3330" i="1"/>
  <c r="K3331" i="1"/>
  <c r="K3332" i="1"/>
  <c r="K3333" i="1"/>
  <c r="K3334" i="1"/>
  <c r="K3335" i="1"/>
  <c r="K3336" i="1"/>
  <c r="K3337" i="1"/>
  <c r="K3338" i="1"/>
  <c r="K3339" i="1"/>
  <c r="L3329" i="1"/>
  <c r="L3330" i="1"/>
  <c r="L3331" i="1"/>
  <c r="L3332" i="1"/>
  <c r="L3333" i="1"/>
  <c r="L3334" i="1"/>
  <c r="L3335" i="1"/>
  <c r="L3336" i="1"/>
  <c r="L3337" i="1"/>
  <c r="L3338" i="1"/>
  <c r="L3339" i="1"/>
  <c r="J3318" i="1"/>
  <c r="J3319" i="1"/>
  <c r="J3320" i="1"/>
  <c r="J3321" i="1"/>
  <c r="J3322" i="1"/>
  <c r="J3323" i="1"/>
  <c r="J3324" i="1"/>
  <c r="J3325" i="1"/>
  <c r="J3326" i="1"/>
  <c r="J3327" i="1"/>
  <c r="J3328" i="1"/>
  <c r="K3318" i="1"/>
  <c r="K3319" i="1"/>
  <c r="K3320" i="1"/>
  <c r="K3321" i="1"/>
  <c r="K3322" i="1"/>
  <c r="K3323" i="1"/>
  <c r="K3324" i="1"/>
  <c r="K3325" i="1"/>
  <c r="K3326" i="1"/>
  <c r="K3327" i="1"/>
  <c r="K3328" i="1"/>
  <c r="L3318" i="1"/>
  <c r="L3319" i="1"/>
  <c r="L3320" i="1"/>
  <c r="L3321" i="1"/>
  <c r="L3322" i="1"/>
  <c r="L3323" i="1"/>
  <c r="L3324" i="1"/>
  <c r="L3325" i="1"/>
  <c r="L3326" i="1"/>
  <c r="L3327" i="1"/>
  <c r="L3328" i="1"/>
  <c r="G3303" i="1"/>
  <c r="I3303" i="1" s="1"/>
  <c r="G3304" i="1"/>
  <c r="I3304" i="1" s="1"/>
  <c r="G3305" i="1"/>
  <c r="I3305" i="1" s="1"/>
  <c r="G3306" i="1"/>
  <c r="I3306" i="1" s="1"/>
  <c r="G3307" i="1"/>
  <c r="I3307" i="1" s="1"/>
  <c r="G3308" i="1"/>
  <c r="I3308" i="1" s="1"/>
  <c r="G3309" i="1"/>
  <c r="I3309" i="1" s="1"/>
  <c r="G3310" i="1"/>
  <c r="I3310" i="1" s="1"/>
  <c r="G3311" i="1"/>
  <c r="I3311" i="1" s="1"/>
  <c r="G3312" i="1"/>
  <c r="I3312" i="1" s="1"/>
  <c r="G3313" i="1"/>
  <c r="I3313" i="1" s="1"/>
  <c r="G3314" i="1"/>
  <c r="I3314" i="1" s="1"/>
  <c r="G3315" i="1"/>
  <c r="I3315" i="1" s="1"/>
  <c r="G3316" i="1"/>
  <c r="I3316" i="1" s="1"/>
  <c r="G3317" i="1"/>
  <c r="I3317" i="1" s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G3293" i="1"/>
  <c r="I3293" i="1" s="1"/>
  <c r="G3294" i="1"/>
  <c r="I3294" i="1" s="1"/>
  <c r="G3295" i="1"/>
  <c r="I3295" i="1" s="1"/>
  <c r="G3296" i="1"/>
  <c r="I3296" i="1" s="1"/>
  <c r="G3297" i="1"/>
  <c r="I3297" i="1" s="1"/>
  <c r="G3298" i="1"/>
  <c r="I3298" i="1" s="1"/>
  <c r="G3299" i="1"/>
  <c r="I3299" i="1" s="1"/>
  <c r="G3300" i="1"/>
  <c r="I3300" i="1" s="1"/>
  <c r="G3301" i="1"/>
  <c r="I3301" i="1" s="1"/>
  <c r="G3302" i="1"/>
  <c r="I3302" i="1" s="1"/>
  <c r="J3293" i="1"/>
  <c r="J3294" i="1"/>
  <c r="J3295" i="1"/>
  <c r="J3296" i="1"/>
  <c r="J3297" i="1"/>
  <c r="J3298" i="1"/>
  <c r="J3299" i="1"/>
  <c r="J3300" i="1"/>
  <c r="J3301" i="1"/>
  <c r="J3302" i="1"/>
  <c r="K3293" i="1"/>
  <c r="K3294" i="1"/>
  <c r="K3295" i="1"/>
  <c r="K3296" i="1"/>
  <c r="K3297" i="1"/>
  <c r="K3298" i="1"/>
  <c r="K3299" i="1"/>
  <c r="K3300" i="1"/>
  <c r="K3301" i="1"/>
  <c r="K3302" i="1"/>
  <c r="L3293" i="1"/>
  <c r="L3294" i="1"/>
  <c r="L3295" i="1"/>
  <c r="L3296" i="1"/>
  <c r="L3297" i="1"/>
  <c r="L3298" i="1"/>
  <c r="L3299" i="1"/>
  <c r="L3300" i="1"/>
  <c r="L3301" i="1"/>
  <c r="L3302" i="1"/>
  <c r="G3239" i="1"/>
  <c r="I3239" i="1" s="1"/>
  <c r="G3240" i="1"/>
  <c r="I3240" i="1" s="1"/>
  <c r="G3241" i="1"/>
  <c r="I3241" i="1" s="1"/>
  <c r="G3242" i="1"/>
  <c r="I3242" i="1" s="1"/>
  <c r="G3243" i="1"/>
  <c r="I3243" i="1" s="1"/>
  <c r="G3244" i="1"/>
  <c r="I3244" i="1" s="1"/>
  <c r="G3245" i="1"/>
  <c r="I3245" i="1" s="1"/>
  <c r="G3246" i="1"/>
  <c r="I3246" i="1" s="1"/>
  <c r="G3247" i="1"/>
  <c r="I3247" i="1" s="1"/>
  <c r="G3248" i="1"/>
  <c r="I3248" i="1" s="1"/>
  <c r="G3249" i="1"/>
  <c r="I3249" i="1" s="1"/>
  <c r="G3250" i="1"/>
  <c r="I3250" i="1" s="1"/>
  <c r="G3251" i="1"/>
  <c r="I3251" i="1" s="1"/>
  <c r="G3252" i="1"/>
  <c r="I3252" i="1" s="1"/>
  <c r="G3253" i="1"/>
  <c r="I3253" i="1" s="1"/>
  <c r="G3254" i="1"/>
  <c r="I3254" i="1" s="1"/>
  <c r="G3255" i="1"/>
  <c r="I3255" i="1" s="1"/>
  <c r="G3256" i="1"/>
  <c r="I3256" i="1" s="1"/>
  <c r="G3257" i="1"/>
  <c r="I3257" i="1" s="1"/>
  <c r="G3258" i="1"/>
  <c r="I3258" i="1" s="1"/>
  <c r="G3259" i="1"/>
  <c r="I3259" i="1" s="1"/>
  <c r="G3260" i="1"/>
  <c r="I3260" i="1" s="1"/>
  <c r="G3261" i="1"/>
  <c r="I3261" i="1" s="1"/>
  <c r="G3262" i="1"/>
  <c r="I3262" i="1" s="1"/>
  <c r="G3263" i="1"/>
  <c r="I3263" i="1" s="1"/>
  <c r="G3264" i="1"/>
  <c r="I3264" i="1" s="1"/>
  <c r="G3265" i="1"/>
  <c r="I3265" i="1" s="1"/>
  <c r="G3266" i="1"/>
  <c r="I3266" i="1" s="1"/>
  <c r="G3267" i="1"/>
  <c r="I3267" i="1" s="1"/>
  <c r="G3268" i="1"/>
  <c r="I3268" i="1" s="1"/>
  <c r="G3269" i="1"/>
  <c r="I3269" i="1" s="1"/>
  <c r="G3270" i="1"/>
  <c r="I3270" i="1" s="1"/>
  <c r="G3271" i="1"/>
  <c r="I3271" i="1" s="1"/>
  <c r="G3272" i="1"/>
  <c r="I3272" i="1" s="1"/>
  <c r="G3273" i="1"/>
  <c r="I3273" i="1" s="1"/>
  <c r="G3274" i="1"/>
  <c r="I3274" i="1" s="1"/>
  <c r="G3275" i="1"/>
  <c r="I3275" i="1" s="1"/>
  <c r="G3276" i="1"/>
  <c r="I3276" i="1" s="1"/>
  <c r="G3277" i="1"/>
  <c r="I3277" i="1" s="1"/>
  <c r="G3278" i="1"/>
  <c r="I3278" i="1" s="1"/>
  <c r="G3279" i="1"/>
  <c r="I3279" i="1" s="1"/>
  <c r="G3280" i="1"/>
  <c r="I3280" i="1" s="1"/>
  <c r="G3281" i="1"/>
  <c r="I3281" i="1" s="1"/>
  <c r="G3282" i="1"/>
  <c r="I3282" i="1" s="1"/>
  <c r="G3283" i="1"/>
  <c r="I3283" i="1" s="1"/>
  <c r="G3284" i="1"/>
  <c r="I3284" i="1" s="1"/>
  <c r="G3285" i="1"/>
  <c r="I3285" i="1" s="1"/>
  <c r="G3286" i="1"/>
  <c r="I3286" i="1" s="1"/>
  <c r="G3287" i="1"/>
  <c r="I3287" i="1" s="1"/>
  <c r="G3288" i="1"/>
  <c r="I3288" i="1" s="1"/>
  <c r="G3289" i="1"/>
  <c r="I3289" i="1" s="1"/>
  <c r="G3290" i="1"/>
  <c r="I3290" i="1" s="1"/>
  <c r="G3291" i="1"/>
  <c r="I3291" i="1" s="1"/>
  <c r="G3292" i="1"/>
  <c r="I3292" i="1" s="1"/>
  <c r="J3284" i="1"/>
  <c r="J3285" i="1"/>
  <c r="J3286" i="1"/>
  <c r="J3287" i="1"/>
  <c r="J3288" i="1"/>
  <c r="J3289" i="1"/>
  <c r="J3290" i="1"/>
  <c r="J3291" i="1"/>
  <c r="J3292" i="1"/>
  <c r="K3284" i="1"/>
  <c r="K3285" i="1"/>
  <c r="K3286" i="1"/>
  <c r="K3287" i="1"/>
  <c r="K3288" i="1"/>
  <c r="K3289" i="1"/>
  <c r="K3290" i="1"/>
  <c r="K3291" i="1"/>
  <c r="K3292" i="1"/>
  <c r="L3284" i="1"/>
  <c r="L3285" i="1"/>
  <c r="L3286" i="1"/>
  <c r="L3287" i="1"/>
  <c r="L3288" i="1"/>
  <c r="L3289" i="1"/>
  <c r="L3290" i="1"/>
  <c r="L3291" i="1"/>
  <c r="L3292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G3204" i="1" l="1"/>
  <c r="I3204" i="1" s="1"/>
  <c r="G3205" i="1"/>
  <c r="I3205" i="1" s="1"/>
  <c r="G3206" i="1"/>
  <c r="I3206" i="1" s="1"/>
  <c r="G3207" i="1"/>
  <c r="I3207" i="1" s="1"/>
  <c r="G3208" i="1"/>
  <c r="I3208" i="1" s="1"/>
  <c r="G3209" i="1"/>
  <c r="I3209" i="1" s="1"/>
  <c r="G3210" i="1"/>
  <c r="I3210" i="1" s="1"/>
  <c r="G3211" i="1"/>
  <c r="I3211" i="1" s="1"/>
  <c r="G3212" i="1"/>
  <c r="I3212" i="1" s="1"/>
  <c r="G3213" i="1"/>
  <c r="I3213" i="1" s="1"/>
  <c r="G3214" i="1"/>
  <c r="I3214" i="1" s="1"/>
  <c r="G3215" i="1"/>
  <c r="I3215" i="1" s="1"/>
  <c r="G3216" i="1"/>
  <c r="I3216" i="1" s="1"/>
  <c r="G3217" i="1"/>
  <c r="I3217" i="1" s="1"/>
  <c r="G3218" i="1"/>
  <c r="I3218" i="1" s="1"/>
  <c r="G3219" i="1"/>
  <c r="I3219" i="1" s="1"/>
  <c r="G3220" i="1"/>
  <c r="I3220" i="1" s="1"/>
  <c r="G3221" i="1"/>
  <c r="I3221" i="1" s="1"/>
  <c r="G3222" i="1"/>
  <c r="I3222" i="1" s="1"/>
  <c r="G3223" i="1"/>
  <c r="I3223" i="1" s="1"/>
  <c r="G3224" i="1"/>
  <c r="I3224" i="1" s="1"/>
  <c r="G3225" i="1"/>
  <c r="I3225" i="1" s="1"/>
  <c r="G3226" i="1"/>
  <c r="I3226" i="1" s="1"/>
  <c r="G3227" i="1"/>
  <c r="I3227" i="1" s="1"/>
  <c r="G3228" i="1"/>
  <c r="I3228" i="1" s="1"/>
  <c r="G3229" i="1"/>
  <c r="I3229" i="1" s="1"/>
  <c r="G3230" i="1"/>
  <c r="I3230" i="1" s="1"/>
  <c r="G3231" i="1"/>
  <c r="I3231" i="1" s="1"/>
  <c r="G3232" i="1"/>
  <c r="I3232" i="1" s="1"/>
  <c r="G3233" i="1"/>
  <c r="I3233" i="1" s="1"/>
  <c r="G3234" i="1"/>
  <c r="I3234" i="1" s="1"/>
  <c r="G3235" i="1"/>
  <c r="I3235" i="1" s="1"/>
  <c r="G3236" i="1"/>
  <c r="I3236" i="1" s="1"/>
  <c r="G3237" i="1"/>
  <c r="I3237" i="1" s="1"/>
  <c r="G3238" i="1"/>
  <c r="I3238" i="1" s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G3190" i="1"/>
  <c r="I3190" i="1" s="1"/>
  <c r="G3191" i="1"/>
  <c r="I3191" i="1" s="1"/>
  <c r="G3192" i="1"/>
  <c r="I3192" i="1" s="1"/>
  <c r="G3193" i="1"/>
  <c r="I3193" i="1" s="1"/>
  <c r="G3194" i="1"/>
  <c r="I3194" i="1" s="1"/>
  <c r="G3195" i="1"/>
  <c r="I3195" i="1" s="1"/>
  <c r="G3196" i="1"/>
  <c r="I3196" i="1" s="1"/>
  <c r="G3197" i="1"/>
  <c r="I3197" i="1" s="1"/>
  <c r="G3198" i="1"/>
  <c r="I3198" i="1" s="1"/>
  <c r="G3199" i="1"/>
  <c r="I3199" i="1" s="1"/>
  <c r="G3200" i="1"/>
  <c r="I3200" i="1" s="1"/>
  <c r="G3201" i="1"/>
  <c r="I3201" i="1" s="1"/>
  <c r="G3202" i="1"/>
  <c r="I3202" i="1" s="1"/>
  <c r="G3203" i="1"/>
  <c r="I3203" i="1" s="1"/>
  <c r="J3198" i="1"/>
  <c r="J3199" i="1"/>
  <c r="J3200" i="1"/>
  <c r="J3201" i="1"/>
  <c r="J3202" i="1"/>
  <c r="J3203" i="1"/>
  <c r="K3198" i="1"/>
  <c r="K3199" i="1"/>
  <c r="K3200" i="1"/>
  <c r="K3201" i="1"/>
  <c r="K3202" i="1"/>
  <c r="K3203" i="1"/>
  <c r="L3198" i="1"/>
  <c r="L3199" i="1"/>
  <c r="L3200" i="1"/>
  <c r="L3201" i="1"/>
  <c r="L3202" i="1"/>
  <c r="L3203" i="1"/>
  <c r="J3190" i="1"/>
  <c r="J3191" i="1"/>
  <c r="J3192" i="1"/>
  <c r="J3193" i="1"/>
  <c r="J3194" i="1"/>
  <c r="J3195" i="1"/>
  <c r="J3196" i="1"/>
  <c r="J3197" i="1"/>
  <c r="K3190" i="1"/>
  <c r="K3191" i="1"/>
  <c r="K3192" i="1"/>
  <c r="K3193" i="1"/>
  <c r="K3194" i="1"/>
  <c r="K3195" i="1"/>
  <c r="K3196" i="1"/>
  <c r="K3197" i="1"/>
  <c r="L3190" i="1"/>
  <c r="L3191" i="1"/>
  <c r="L3192" i="1"/>
  <c r="L3193" i="1"/>
  <c r="L3194" i="1"/>
  <c r="L3195" i="1"/>
  <c r="L3196" i="1"/>
  <c r="L3197" i="1"/>
  <c r="G3166" i="1"/>
  <c r="I3166" i="1" s="1"/>
  <c r="G3167" i="1"/>
  <c r="I3167" i="1" s="1"/>
  <c r="G3168" i="1"/>
  <c r="I3168" i="1" s="1"/>
  <c r="G3169" i="1"/>
  <c r="I3169" i="1" s="1"/>
  <c r="G3170" i="1"/>
  <c r="I3170" i="1" s="1"/>
  <c r="G3171" i="1"/>
  <c r="I3171" i="1" s="1"/>
  <c r="G3172" i="1"/>
  <c r="I3172" i="1" s="1"/>
  <c r="G3173" i="1"/>
  <c r="I3173" i="1" s="1"/>
  <c r="G3174" i="1"/>
  <c r="I3174" i="1" s="1"/>
  <c r="G3175" i="1"/>
  <c r="I3175" i="1" s="1"/>
  <c r="G3176" i="1"/>
  <c r="I3176" i="1" s="1"/>
  <c r="G3177" i="1"/>
  <c r="I3177" i="1" s="1"/>
  <c r="G3178" i="1"/>
  <c r="I3178" i="1" s="1"/>
  <c r="G3179" i="1"/>
  <c r="I3179" i="1" s="1"/>
  <c r="G3180" i="1"/>
  <c r="I3180" i="1" s="1"/>
  <c r="G3181" i="1"/>
  <c r="I3181" i="1" s="1"/>
  <c r="G3182" i="1"/>
  <c r="I3182" i="1" s="1"/>
  <c r="G3183" i="1"/>
  <c r="I3183" i="1" s="1"/>
  <c r="G3184" i="1"/>
  <c r="I3184" i="1" s="1"/>
  <c r="G3185" i="1"/>
  <c r="I3185" i="1" s="1"/>
  <c r="G3186" i="1"/>
  <c r="I3186" i="1" s="1"/>
  <c r="G3187" i="1"/>
  <c r="I3187" i="1" s="1"/>
  <c r="G3188" i="1"/>
  <c r="I3188" i="1" s="1"/>
  <c r="G3189" i="1"/>
  <c r="I3189" i="1" s="1"/>
  <c r="J3189" i="1"/>
  <c r="K3189" i="1"/>
  <c r="L3189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G3145" i="1"/>
  <c r="I3145" i="1" s="1"/>
  <c r="G3146" i="1"/>
  <c r="I3146" i="1" s="1"/>
  <c r="G3147" i="1"/>
  <c r="I3147" i="1" s="1"/>
  <c r="G3148" i="1"/>
  <c r="I3148" i="1" s="1"/>
  <c r="G3149" i="1"/>
  <c r="I3149" i="1" s="1"/>
  <c r="G3150" i="1"/>
  <c r="I3150" i="1" s="1"/>
  <c r="G3151" i="1"/>
  <c r="I3151" i="1" s="1"/>
  <c r="G3152" i="1"/>
  <c r="I3152" i="1" s="1"/>
  <c r="G3153" i="1"/>
  <c r="I3153" i="1" s="1"/>
  <c r="G3154" i="1"/>
  <c r="I3154" i="1" s="1"/>
  <c r="G3155" i="1"/>
  <c r="I3155" i="1" s="1"/>
  <c r="G3156" i="1"/>
  <c r="I3156" i="1" s="1"/>
  <c r="G3157" i="1"/>
  <c r="I3157" i="1" s="1"/>
  <c r="G3158" i="1"/>
  <c r="I3158" i="1" s="1"/>
  <c r="G3159" i="1"/>
  <c r="I3159" i="1" s="1"/>
  <c r="G3160" i="1"/>
  <c r="I3160" i="1" s="1"/>
  <c r="G3161" i="1"/>
  <c r="I3161" i="1" s="1"/>
  <c r="G3162" i="1"/>
  <c r="I3162" i="1" s="1"/>
  <c r="G3163" i="1"/>
  <c r="I3163" i="1" s="1"/>
  <c r="G3164" i="1"/>
  <c r="I3164" i="1" s="1"/>
  <c r="G3165" i="1"/>
  <c r="I3165" i="1" s="1"/>
  <c r="J3164" i="1"/>
  <c r="J3165" i="1"/>
  <c r="K3164" i="1"/>
  <c r="K3165" i="1"/>
  <c r="L3164" i="1"/>
  <c r="L3165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G3135" i="1"/>
  <c r="I3135" i="1" s="1"/>
  <c r="G3136" i="1"/>
  <c r="I3136" i="1" s="1"/>
  <c r="G3137" i="1"/>
  <c r="I3137" i="1" s="1"/>
  <c r="G3138" i="1"/>
  <c r="I3138" i="1" s="1"/>
  <c r="G3139" i="1"/>
  <c r="I3139" i="1" s="1"/>
  <c r="G3140" i="1"/>
  <c r="I3140" i="1" s="1"/>
  <c r="G3141" i="1"/>
  <c r="I3141" i="1" s="1"/>
  <c r="G3142" i="1"/>
  <c r="I3142" i="1" s="1"/>
  <c r="G3143" i="1"/>
  <c r="I3143" i="1" s="1"/>
  <c r="G3144" i="1"/>
  <c r="I3144" i="1" s="1"/>
  <c r="J3143" i="1"/>
  <c r="J3144" i="1"/>
  <c r="K3143" i="1"/>
  <c r="K3144" i="1"/>
  <c r="L3143" i="1"/>
  <c r="L3144" i="1"/>
  <c r="J3135" i="1"/>
  <c r="J3136" i="1"/>
  <c r="J3137" i="1"/>
  <c r="J3138" i="1"/>
  <c r="J3139" i="1"/>
  <c r="J3140" i="1"/>
  <c r="J3141" i="1"/>
  <c r="J3142" i="1"/>
  <c r="K3135" i="1"/>
  <c r="K3136" i="1"/>
  <c r="K3137" i="1"/>
  <c r="K3138" i="1"/>
  <c r="K3139" i="1"/>
  <c r="K3140" i="1"/>
  <c r="K3141" i="1"/>
  <c r="K3142" i="1"/>
  <c r="L3135" i="1"/>
  <c r="L3136" i="1"/>
  <c r="L3137" i="1"/>
  <c r="L3138" i="1"/>
  <c r="L3139" i="1"/>
  <c r="L3140" i="1"/>
  <c r="L3141" i="1"/>
  <c r="L3142" i="1"/>
  <c r="G3116" i="1"/>
  <c r="I3116" i="1" s="1"/>
  <c r="G3117" i="1"/>
  <c r="I3117" i="1" s="1"/>
  <c r="G3118" i="1"/>
  <c r="I3118" i="1" s="1"/>
  <c r="G3119" i="1"/>
  <c r="I3119" i="1" s="1"/>
  <c r="G3120" i="1"/>
  <c r="I3120" i="1" s="1"/>
  <c r="G3121" i="1"/>
  <c r="I3121" i="1" s="1"/>
  <c r="G3122" i="1"/>
  <c r="I3122" i="1" s="1"/>
  <c r="G3123" i="1"/>
  <c r="I3123" i="1" s="1"/>
  <c r="G3124" i="1"/>
  <c r="I3124" i="1" s="1"/>
  <c r="G3125" i="1"/>
  <c r="I3125" i="1" s="1"/>
  <c r="G3126" i="1"/>
  <c r="I3126" i="1" s="1"/>
  <c r="G3127" i="1"/>
  <c r="I3127" i="1" s="1"/>
  <c r="G3128" i="1"/>
  <c r="I3128" i="1" s="1"/>
  <c r="G3129" i="1"/>
  <c r="I3129" i="1" s="1"/>
  <c r="G3130" i="1"/>
  <c r="I3130" i="1" s="1"/>
  <c r="G3131" i="1"/>
  <c r="I3131" i="1" s="1"/>
  <c r="G3132" i="1"/>
  <c r="I3132" i="1" s="1"/>
  <c r="G3133" i="1"/>
  <c r="I3133" i="1" s="1"/>
  <c r="G3134" i="1"/>
  <c r="I3134" i="1" s="1"/>
  <c r="J3133" i="1"/>
  <c r="J3134" i="1"/>
  <c r="K3133" i="1"/>
  <c r="K3134" i="1"/>
  <c r="L3133" i="1"/>
  <c r="L3134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G3108" i="1"/>
  <c r="I3108" i="1" s="1"/>
  <c r="G3109" i="1"/>
  <c r="I3109" i="1" s="1"/>
  <c r="G3110" i="1"/>
  <c r="I3110" i="1" s="1"/>
  <c r="G3111" i="1"/>
  <c r="I3111" i="1" s="1"/>
  <c r="G3112" i="1"/>
  <c r="I3112" i="1" s="1"/>
  <c r="G3113" i="1"/>
  <c r="I3113" i="1" s="1"/>
  <c r="G3114" i="1"/>
  <c r="I3114" i="1" s="1"/>
  <c r="G3115" i="1"/>
  <c r="I3115" i="1" s="1"/>
  <c r="J3113" i="1"/>
  <c r="J3114" i="1"/>
  <c r="J3115" i="1"/>
  <c r="K3113" i="1"/>
  <c r="K3114" i="1"/>
  <c r="K3115" i="1"/>
  <c r="L3113" i="1"/>
  <c r="L3114" i="1"/>
  <c r="L3115" i="1"/>
  <c r="J3108" i="1"/>
  <c r="J3109" i="1"/>
  <c r="J3110" i="1"/>
  <c r="J3111" i="1"/>
  <c r="J3112" i="1"/>
  <c r="K3108" i="1"/>
  <c r="K3109" i="1"/>
  <c r="K3110" i="1"/>
  <c r="K3111" i="1"/>
  <c r="K3112" i="1"/>
  <c r="L3108" i="1"/>
  <c r="L3109" i="1"/>
  <c r="L3110" i="1"/>
  <c r="L3111" i="1"/>
  <c r="L3112" i="1"/>
  <c r="G3096" i="1"/>
  <c r="I3096" i="1" s="1"/>
  <c r="G3097" i="1"/>
  <c r="I3097" i="1" s="1"/>
  <c r="G3098" i="1"/>
  <c r="I3098" i="1" s="1"/>
  <c r="G3099" i="1"/>
  <c r="I3099" i="1" s="1"/>
  <c r="G3100" i="1"/>
  <c r="I3100" i="1" s="1"/>
  <c r="G3101" i="1"/>
  <c r="I3101" i="1" s="1"/>
  <c r="G3102" i="1"/>
  <c r="I3102" i="1" s="1"/>
  <c r="G3103" i="1"/>
  <c r="I3103" i="1" s="1"/>
  <c r="G3104" i="1"/>
  <c r="I3104" i="1" s="1"/>
  <c r="G3105" i="1"/>
  <c r="I3105" i="1" s="1"/>
  <c r="G3106" i="1"/>
  <c r="I3106" i="1" s="1"/>
  <c r="G3107" i="1"/>
  <c r="I3107" i="1" s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G3054" i="1"/>
  <c r="I3054" i="1" s="1"/>
  <c r="G3055" i="1"/>
  <c r="I3055" i="1" s="1"/>
  <c r="G3056" i="1"/>
  <c r="I3056" i="1" s="1"/>
  <c r="G3057" i="1"/>
  <c r="I3057" i="1" s="1"/>
  <c r="G3058" i="1"/>
  <c r="I3058" i="1" s="1"/>
  <c r="G3059" i="1"/>
  <c r="I3059" i="1" s="1"/>
  <c r="G3060" i="1"/>
  <c r="I3060" i="1" s="1"/>
  <c r="G3061" i="1"/>
  <c r="I3061" i="1" s="1"/>
  <c r="G3062" i="1"/>
  <c r="I3062" i="1" s="1"/>
  <c r="G3063" i="1"/>
  <c r="I3063" i="1" s="1"/>
  <c r="G3064" i="1"/>
  <c r="I3064" i="1" s="1"/>
  <c r="G3065" i="1"/>
  <c r="I3065" i="1" s="1"/>
  <c r="G3066" i="1"/>
  <c r="I3066" i="1" s="1"/>
  <c r="G3067" i="1"/>
  <c r="I3067" i="1" s="1"/>
  <c r="G3068" i="1"/>
  <c r="I3068" i="1" s="1"/>
  <c r="G3069" i="1"/>
  <c r="I3069" i="1" s="1"/>
  <c r="G3070" i="1"/>
  <c r="I3070" i="1" s="1"/>
  <c r="G3071" i="1"/>
  <c r="I3071" i="1" s="1"/>
  <c r="G3072" i="1"/>
  <c r="I3072" i="1" s="1"/>
  <c r="G3073" i="1"/>
  <c r="I3073" i="1" s="1"/>
  <c r="G3074" i="1"/>
  <c r="I3074" i="1" s="1"/>
  <c r="G3075" i="1"/>
  <c r="I3075" i="1" s="1"/>
  <c r="G3076" i="1"/>
  <c r="I3076" i="1" s="1"/>
  <c r="G3077" i="1"/>
  <c r="I3077" i="1" s="1"/>
  <c r="G3078" i="1"/>
  <c r="I3078" i="1" s="1"/>
  <c r="G3079" i="1"/>
  <c r="I3079" i="1" s="1"/>
  <c r="G3080" i="1"/>
  <c r="I3080" i="1" s="1"/>
  <c r="G3081" i="1"/>
  <c r="I3081" i="1" s="1"/>
  <c r="G3082" i="1"/>
  <c r="I3082" i="1" s="1"/>
  <c r="G3083" i="1"/>
  <c r="I3083" i="1" s="1"/>
  <c r="G3084" i="1"/>
  <c r="I3084" i="1" s="1"/>
  <c r="G3085" i="1"/>
  <c r="I3085" i="1" s="1"/>
  <c r="G3086" i="1"/>
  <c r="I3086" i="1" s="1"/>
  <c r="G3087" i="1"/>
  <c r="I3087" i="1" s="1"/>
  <c r="G3088" i="1"/>
  <c r="I3088" i="1" s="1"/>
  <c r="G3089" i="1"/>
  <c r="I3089" i="1" s="1"/>
  <c r="G3090" i="1"/>
  <c r="I3090" i="1" s="1"/>
  <c r="G3091" i="1"/>
  <c r="I3091" i="1" s="1"/>
  <c r="G3092" i="1"/>
  <c r="I3092" i="1" s="1"/>
  <c r="G3093" i="1"/>
  <c r="I3093" i="1" s="1"/>
  <c r="G3094" i="1"/>
  <c r="I3094" i="1" s="1"/>
  <c r="G3095" i="1"/>
  <c r="I3095" i="1" s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G3010" i="1"/>
  <c r="I3010" i="1" s="1"/>
  <c r="G3011" i="1"/>
  <c r="I3011" i="1" s="1"/>
  <c r="G3012" i="1"/>
  <c r="I3012" i="1" s="1"/>
  <c r="G3013" i="1"/>
  <c r="I3013" i="1" s="1"/>
  <c r="G3014" i="1"/>
  <c r="I3014" i="1" s="1"/>
  <c r="G3015" i="1"/>
  <c r="I3015" i="1" s="1"/>
  <c r="G3016" i="1"/>
  <c r="I3016" i="1" s="1"/>
  <c r="G3017" i="1"/>
  <c r="I3017" i="1" s="1"/>
  <c r="G3018" i="1"/>
  <c r="I3018" i="1" s="1"/>
  <c r="G3019" i="1"/>
  <c r="I3019" i="1" s="1"/>
  <c r="G3020" i="1"/>
  <c r="I3020" i="1" s="1"/>
  <c r="G3021" i="1"/>
  <c r="I3021" i="1" s="1"/>
  <c r="G3022" i="1"/>
  <c r="I3022" i="1" s="1"/>
  <c r="G3023" i="1"/>
  <c r="I3023" i="1" s="1"/>
  <c r="G3024" i="1"/>
  <c r="I3024" i="1" s="1"/>
  <c r="G3025" i="1"/>
  <c r="I3025" i="1" s="1"/>
  <c r="G3026" i="1"/>
  <c r="I3026" i="1" s="1"/>
  <c r="G3027" i="1"/>
  <c r="I3027" i="1" s="1"/>
  <c r="G3028" i="1"/>
  <c r="I3028" i="1" s="1"/>
  <c r="G3029" i="1"/>
  <c r="I3029" i="1" s="1"/>
  <c r="G3030" i="1"/>
  <c r="I3030" i="1" s="1"/>
  <c r="G3031" i="1"/>
  <c r="I3031" i="1" s="1"/>
  <c r="G3032" i="1"/>
  <c r="I3032" i="1" s="1"/>
  <c r="G3033" i="1"/>
  <c r="I3033" i="1" s="1"/>
  <c r="G3034" i="1"/>
  <c r="I3034" i="1" s="1"/>
  <c r="G3035" i="1"/>
  <c r="I3035" i="1" s="1"/>
  <c r="G3036" i="1"/>
  <c r="I3036" i="1" s="1"/>
  <c r="G3037" i="1"/>
  <c r="I3037" i="1" s="1"/>
  <c r="G3038" i="1"/>
  <c r="I3038" i="1" s="1"/>
  <c r="G3039" i="1"/>
  <c r="I3039" i="1" s="1"/>
  <c r="G3040" i="1"/>
  <c r="I3040" i="1" s="1"/>
  <c r="G3041" i="1"/>
  <c r="I3041" i="1" s="1"/>
  <c r="G3042" i="1"/>
  <c r="I3042" i="1" s="1"/>
  <c r="G3043" i="1"/>
  <c r="I3043" i="1" s="1"/>
  <c r="G3044" i="1"/>
  <c r="I3044" i="1" s="1"/>
  <c r="G3045" i="1"/>
  <c r="I3045" i="1" s="1"/>
  <c r="G3046" i="1"/>
  <c r="I3046" i="1" s="1"/>
  <c r="G3047" i="1"/>
  <c r="I3047" i="1" s="1"/>
  <c r="G3048" i="1"/>
  <c r="I3048" i="1" s="1"/>
  <c r="G3049" i="1"/>
  <c r="I3049" i="1" s="1"/>
  <c r="G3050" i="1"/>
  <c r="I3050" i="1" s="1"/>
  <c r="G3051" i="1"/>
  <c r="I3051" i="1" s="1"/>
  <c r="G3052" i="1"/>
  <c r="I3052" i="1" s="1"/>
  <c r="G3053" i="1"/>
  <c r="I3053" i="1" s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G2955" i="1"/>
  <c r="G2956" i="1"/>
  <c r="G2957" i="1"/>
  <c r="G2958" i="1"/>
  <c r="I2958" i="1" s="1"/>
  <c r="G2959" i="1"/>
  <c r="I2959" i="1" s="1"/>
  <c r="G2960" i="1"/>
  <c r="I2960" i="1" s="1"/>
  <c r="G2961" i="1"/>
  <c r="I2961" i="1" s="1"/>
  <c r="G2962" i="1"/>
  <c r="I2962" i="1" s="1"/>
  <c r="G2963" i="1"/>
  <c r="I2963" i="1" s="1"/>
  <c r="G2964" i="1"/>
  <c r="I2964" i="1" s="1"/>
  <c r="G2965" i="1"/>
  <c r="I2965" i="1" s="1"/>
  <c r="G2966" i="1"/>
  <c r="I2966" i="1" s="1"/>
  <c r="G2967" i="1"/>
  <c r="I2967" i="1" s="1"/>
  <c r="G2968" i="1"/>
  <c r="I2968" i="1" s="1"/>
  <c r="G2969" i="1"/>
  <c r="I2969" i="1" s="1"/>
  <c r="G2970" i="1"/>
  <c r="I2970" i="1" s="1"/>
  <c r="G2971" i="1"/>
  <c r="I2971" i="1" s="1"/>
  <c r="G2972" i="1"/>
  <c r="I2972" i="1" s="1"/>
  <c r="G2973" i="1"/>
  <c r="I2973" i="1" s="1"/>
  <c r="G2974" i="1"/>
  <c r="I2974" i="1" s="1"/>
  <c r="G2975" i="1"/>
  <c r="I2975" i="1" s="1"/>
  <c r="G2976" i="1"/>
  <c r="I2976" i="1" s="1"/>
  <c r="G2977" i="1"/>
  <c r="I2977" i="1" s="1"/>
  <c r="G2978" i="1"/>
  <c r="I2978" i="1" s="1"/>
  <c r="G2979" i="1"/>
  <c r="I2979" i="1" s="1"/>
  <c r="G2980" i="1"/>
  <c r="I2980" i="1" s="1"/>
  <c r="G2981" i="1"/>
  <c r="I2981" i="1" s="1"/>
  <c r="G2982" i="1"/>
  <c r="I2982" i="1" s="1"/>
  <c r="G2983" i="1"/>
  <c r="I2983" i="1" s="1"/>
  <c r="G2984" i="1"/>
  <c r="I2984" i="1" s="1"/>
  <c r="G2985" i="1"/>
  <c r="I2985" i="1" s="1"/>
  <c r="G2986" i="1"/>
  <c r="I2986" i="1" s="1"/>
  <c r="G2987" i="1"/>
  <c r="I2987" i="1" s="1"/>
  <c r="G2988" i="1"/>
  <c r="I2988" i="1" s="1"/>
  <c r="G2989" i="1"/>
  <c r="I2989" i="1" s="1"/>
  <c r="G2990" i="1"/>
  <c r="I2990" i="1" s="1"/>
  <c r="G2991" i="1"/>
  <c r="I2991" i="1" s="1"/>
  <c r="G2992" i="1"/>
  <c r="I2992" i="1" s="1"/>
  <c r="G2993" i="1"/>
  <c r="I2993" i="1" s="1"/>
  <c r="G2994" i="1"/>
  <c r="I2994" i="1" s="1"/>
  <c r="G2995" i="1"/>
  <c r="I2995" i="1" s="1"/>
  <c r="G2996" i="1"/>
  <c r="I2996" i="1" s="1"/>
  <c r="G2997" i="1"/>
  <c r="I2997" i="1" s="1"/>
  <c r="G2998" i="1"/>
  <c r="I2998" i="1" s="1"/>
  <c r="G2999" i="1"/>
  <c r="I2999" i="1" s="1"/>
  <c r="G3000" i="1"/>
  <c r="I3000" i="1" s="1"/>
  <c r="G3001" i="1"/>
  <c r="I3001" i="1" s="1"/>
  <c r="G3002" i="1"/>
  <c r="I3002" i="1" s="1"/>
  <c r="G3003" i="1"/>
  <c r="I3003" i="1" s="1"/>
  <c r="G3004" i="1"/>
  <c r="I3004" i="1" s="1"/>
  <c r="G3005" i="1"/>
  <c r="I3005" i="1" s="1"/>
  <c r="G3006" i="1"/>
  <c r="I3006" i="1" s="1"/>
  <c r="G3007" i="1"/>
  <c r="I3007" i="1" s="1"/>
  <c r="G3008" i="1"/>
  <c r="I3008" i="1" s="1"/>
  <c r="G3009" i="1"/>
  <c r="I3009" i="1" s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G2870" i="1"/>
  <c r="I2956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V7" i="19" l="1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6" i="19"/>
  <c r="I2955" i="1" l="1"/>
  <c r="I2957" i="1"/>
  <c r="J2955" i="1" l="1"/>
  <c r="J2956" i="1"/>
  <c r="J2957" i="1"/>
  <c r="K2955" i="1"/>
  <c r="K2956" i="1"/>
  <c r="K2957" i="1"/>
  <c r="L2955" i="1"/>
  <c r="L2956" i="1"/>
  <c r="L2957" i="1"/>
  <c r="G2917" i="1"/>
  <c r="I2917" i="1" s="1"/>
  <c r="G2918" i="1"/>
  <c r="I2918" i="1" s="1"/>
  <c r="G2919" i="1"/>
  <c r="I2919" i="1" s="1"/>
  <c r="G2920" i="1"/>
  <c r="I2920" i="1" s="1"/>
  <c r="G2921" i="1"/>
  <c r="I2921" i="1" s="1"/>
  <c r="G2922" i="1"/>
  <c r="I2922" i="1" s="1"/>
  <c r="G2923" i="1"/>
  <c r="I2923" i="1" s="1"/>
  <c r="G2924" i="1"/>
  <c r="I2924" i="1" s="1"/>
  <c r="G2925" i="1"/>
  <c r="I2925" i="1" s="1"/>
  <c r="G2926" i="1"/>
  <c r="I2926" i="1" s="1"/>
  <c r="G2927" i="1"/>
  <c r="I2927" i="1" s="1"/>
  <c r="G2928" i="1"/>
  <c r="I2928" i="1" s="1"/>
  <c r="G2929" i="1"/>
  <c r="I2929" i="1" s="1"/>
  <c r="G2930" i="1"/>
  <c r="I2930" i="1" s="1"/>
  <c r="G2931" i="1"/>
  <c r="I2931" i="1" s="1"/>
  <c r="G2932" i="1"/>
  <c r="I2932" i="1" s="1"/>
  <c r="G2933" i="1"/>
  <c r="I2933" i="1" s="1"/>
  <c r="G2934" i="1"/>
  <c r="I2934" i="1" s="1"/>
  <c r="G2935" i="1"/>
  <c r="I2935" i="1" s="1"/>
  <c r="G2936" i="1"/>
  <c r="I2936" i="1" s="1"/>
  <c r="G2937" i="1"/>
  <c r="I2937" i="1" s="1"/>
  <c r="G2938" i="1"/>
  <c r="I2938" i="1" s="1"/>
  <c r="G2939" i="1"/>
  <c r="I2939" i="1" s="1"/>
  <c r="G2940" i="1"/>
  <c r="I2940" i="1" s="1"/>
  <c r="G2941" i="1"/>
  <c r="I2941" i="1" s="1"/>
  <c r="G2942" i="1"/>
  <c r="I2942" i="1" s="1"/>
  <c r="G2943" i="1"/>
  <c r="I2943" i="1" s="1"/>
  <c r="G2944" i="1"/>
  <c r="I2944" i="1" s="1"/>
  <c r="G2945" i="1"/>
  <c r="I2945" i="1" s="1"/>
  <c r="G2946" i="1"/>
  <c r="I2946" i="1" s="1"/>
  <c r="G2947" i="1"/>
  <c r="I2947" i="1" s="1"/>
  <c r="G2948" i="1"/>
  <c r="I2948" i="1" s="1"/>
  <c r="G2949" i="1"/>
  <c r="I2949" i="1" s="1"/>
  <c r="G2950" i="1"/>
  <c r="I2950" i="1" s="1"/>
  <c r="G2951" i="1"/>
  <c r="I2951" i="1" s="1"/>
  <c r="G2952" i="1"/>
  <c r="I2952" i="1" s="1"/>
  <c r="G2953" i="1"/>
  <c r="I2953" i="1" s="1"/>
  <c r="G2954" i="1"/>
  <c r="I2954" i="1" s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G2906" i="1"/>
  <c r="I2906" i="1" s="1"/>
  <c r="G2907" i="1"/>
  <c r="I2907" i="1" s="1"/>
  <c r="G2908" i="1"/>
  <c r="I2908" i="1" s="1"/>
  <c r="G2909" i="1"/>
  <c r="I2909" i="1" s="1"/>
  <c r="G2910" i="1"/>
  <c r="I2910" i="1" s="1"/>
  <c r="G2911" i="1"/>
  <c r="I2911" i="1" s="1"/>
  <c r="G2912" i="1"/>
  <c r="I2912" i="1" s="1"/>
  <c r="G2913" i="1"/>
  <c r="I2913" i="1" s="1"/>
  <c r="G2914" i="1"/>
  <c r="I2914" i="1" s="1"/>
  <c r="G2915" i="1"/>
  <c r="I2915" i="1" s="1"/>
  <c r="G2916" i="1"/>
  <c r="I2916" i="1" s="1"/>
  <c r="J2915" i="1"/>
  <c r="J2916" i="1"/>
  <c r="K2915" i="1"/>
  <c r="K2916" i="1"/>
  <c r="L2915" i="1"/>
  <c r="L2916" i="1"/>
  <c r="J2906" i="1"/>
  <c r="J2907" i="1"/>
  <c r="J2908" i="1"/>
  <c r="J2909" i="1"/>
  <c r="J2910" i="1"/>
  <c r="J2911" i="1"/>
  <c r="J2912" i="1"/>
  <c r="J2913" i="1"/>
  <c r="J2914" i="1"/>
  <c r="K2906" i="1"/>
  <c r="K2907" i="1"/>
  <c r="K2908" i="1"/>
  <c r="K2909" i="1"/>
  <c r="K2910" i="1"/>
  <c r="K2911" i="1"/>
  <c r="K2912" i="1"/>
  <c r="K2913" i="1"/>
  <c r="K2914" i="1"/>
  <c r="L2906" i="1"/>
  <c r="L2907" i="1"/>
  <c r="L2908" i="1"/>
  <c r="L2909" i="1"/>
  <c r="L2910" i="1"/>
  <c r="L2911" i="1"/>
  <c r="L2912" i="1"/>
  <c r="L2913" i="1"/>
  <c r="L2914" i="1"/>
  <c r="G2880" i="1"/>
  <c r="I2880" i="1" s="1"/>
  <c r="G2881" i="1"/>
  <c r="I2881" i="1" s="1"/>
  <c r="G2882" i="1"/>
  <c r="I2882" i="1" s="1"/>
  <c r="G2883" i="1"/>
  <c r="I2883" i="1" s="1"/>
  <c r="G2884" i="1"/>
  <c r="I2884" i="1" s="1"/>
  <c r="G2885" i="1"/>
  <c r="I2885" i="1" s="1"/>
  <c r="G2886" i="1"/>
  <c r="I2886" i="1" s="1"/>
  <c r="G2887" i="1"/>
  <c r="I2887" i="1" s="1"/>
  <c r="G2888" i="1"/>
  <c r="I2888" i="1" s="1"/>
  <c r="G2889" i="1"/>
  <c r="I2889" i="1" s="1"/>
  <c r="G2890" i="1"/>
  <c r="I2890" i="1" s="1"/>
  <c r="G2891" i="1"/>
  <c r="I2891" i="1" s="1"/>
  <c r="G2892" i="1"/>
  <c r="I2892" i="1" s="1"/>
  <c r="G2893" i="1"/>
  <c r="I2893" i="1" s="1"/>
  <c r="G2894" i="1"/>
  <c r="I2894" i="1" s="1"/>
  <c r="G2895" i="1"/>
  <c r="I2895" i="1" s="1"/>
  <c r="G2896" i="1"/>
  <c r="I2896" i="1" s="1"/>
  <c r="G2897" i="1"/>
  <c r="I2897" i="1" s="1"/>
  <c r="G2898" i="1"/>
  <c r="I2898" i="1" s="1"/>
  <c r="G2899" i="1"/>
  <c r="I2899" i="1" s="1"/>
  <c r="G2900" i="1"/>
  <c r="I2900" i="1" s="1"/>
  <c r="G2901" i="1"/>
  <c r="I2901" i="1" s="1"/>
  <c r="G2902" i="1"/>
  <c r="I2902" i="1" s="1"/>
  <c r="G2903" i="1"/>
  <c r="I2903" i="1" s="1"/>
  <c r="G2904" i="1"/>
  <c r="I2904" i="1" s="1"/>
  <c r="G2905" i="1"/>
  <c r="I2905" i="1" s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G2850" i="1"/>
  <c r="I2850" i="1" s="1"/>
  <c r="G2851" i="1"/>
  <c r="I2851" i="1" s="1"/>
  <c r="G2852" i="1"/>
  <c r="I2852" i="1" s="1"/>
  <c r="G2853" i="1"/>
  <c r="I2853" i="1" s="1"/>
  <c r="G2854" i="1"/>
  <c r="I2854" i="1" s="1"/>
  <c r="G2855" i="1"/>
  <c r="I2855" i="1" s="1"/>
  <c r="G2856" i="1"/>
  <c r="I2856" i="1" s="1"/>
  <c r="G2857" i="1"/>
  <c r="I2857" i="1" s="1"/>
  <c r="G2858" i="1"/>
  <c r="I2858" i="1" s="1"/>
  <c r="G2859" i="1"/>
  <c r="I2859" i="1" s="1"/>
  <c r="G2860" i="1"/>
  <c r="I2860" i="1" s="1"/>
  <c r="G2861" i="1"/>
  <c r="I2861" i="1" s="1"/>
  <c r="G2862" i="1"/>
  <c r="I2862" i="1" s="1"/>
  <c r="G2863" i="1"/>
  <c r="I2863" i="1" s="1"/>
  <c r="G2864" i="1"/>
  <c r="I2864" i="1" s="1"/>
  <c r="G2865" i="1"/>
  <c r="I2865" i="1" s="1"/>
  <c r="G2866" i="1"/>
  <c r="I2866" i="1" s="1"/>
  <c r="G2867" i="1"/>
  <c r="I2867" i="1" s="1"/>
  <c r="G2868" i="1"/>
  <c r="I2868" i="1" s="1"/>
  <c r="G2869" i="1"/>
  <c r="I2869" i="1" s="1"/>
  <c r="I2870" i="1"/>
  <c r="G2871" i="1"/>
  <c r="I2871" i="1" s="1"/>
  <c r="G2872" i="1"/>
  <c r="I2872" i="1" s="1"/>
  <c r="G2873" i="1"/>
  <c r="I2873" i="1" s="1"/>
  <c r="G2874" i="1"/>
  <c r="I2874" i="1" s="1"/>
  <c r="G2875" i="1"/>
  <c r="I2875" i="1" s="1"/>
  <c r="G2876" i="1"/>
  <c r="I2876" i="1" s="1"/>
  <c r="G2877" i="1"/>
  <c r="I2877" i="1" s="1"/>
  <c r="G2878" i="1"/>
  <c r="I2878" i="1" s="1"/>
  <c r="G2879" i="1"/>
  <c r="I2879" i="1" s="1"/>
  <c r="J2878" i="1"/>
  <c r="J2879" i="1"/>
  <c r="K2878" i="1"/>
  <c r="K2879" i="1"/>
  <c r="L2878" i="1"/>
  <c r="L2879" i="1"/>
  <c r="J2870" i="1"/>
  <c r="J2871" i="1"/>
  <c r="J2872" i="1"/>
  <c r="J2873" i="1"/>
  <c r="J2874" i="1"/>
  <c r="J2875" i="1"/>
  <c r="J2876" i="1"/>
  <c r="J2877" i="1"/>
  <c r="K2870" i="1"/>
  <c r="K2871" i="1"/>
  <c r="K2872" i="1"/>
  <c r="K2873" i="1"/>
  <c r="K2874" i="1"/>
  <c r="K2875" i="1"/>
  <c r="K2876" i="1"/>
  <c r="K2877" i="1"/>
  <c r="L2870" i="1"/>
  <c r="L2871" i="1"/>
  <c r="L2872" i="1"/>
  <c r="L2873" i="1"/>
  <c r="L2874" i="1"/>
  <c r="L2875" i="1"/>
  <c r="L2876" i="1"/>
  <c r="L2877" i="1"/>
  <c r="J2866" i="1"/>
  <c r="J2867" i="1"/>
  <c r="J2868" i="1"/>
  <c r="J2869" i="1"/>
  <c r="K2866" i="1"/>
  <c r="K2867" i="1"/>
  <c r="K2868" i="1"/>
  <c r="K2869" i="1"/>
  <c r="L2866" i="1"/>
  <c r="L2867" i="1"/>
  <c r="L2868" i="1"/>
  <c r="L2869" i="1"/>
  <c r="J2864" i="1"/>
  <c r="J2865" i="1"/>
  <c r="K2864" i="1"/>
  <c r="K2865" i="1"/>
  <c r="L2864" i="1"/>
  <c r="L2865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G2823" i="1"/>
  <c r="I2823" i="1" s="1"/>
  <c r="G2824" i="1"/>
  <c r="I2824" i="1" s="1"/>
  <c r="G2825" i="1"/>
  <c r="I2825" i="1" s="1"/>
  <c r="G2826" i="1"/>
  <c r="I2826" i="1" s="1"/>
  <c r="G2827" i="1"/>
  <c r="I2827" i="1" s="1"/>
  <c r="G2828" i="1"/>
  <c r="I2828" i="1" s="1"/>
  <c r="G2829" i="1"/>
  <c r="I2829" i="1" s="1"/>
  <c r="G2830" i="1"/>
  <c r="I2830" i="1" s="1"/>
  <c r="G2831" i="1"/>
  <c r="I2831" i="1" s="1"/>
  <c r="G2832" i="1"/>
  <c r="I2832" i="1" s="1"/>
  <c r="G2833" i="1"/>
  <c r="I2833" i="1" s="1"/>
  <c r="G2834" i="1"/>
  <c r="I2834" i="1" s="1"/>
  <c r="G2835" i="1"/>
  <c r="I2835" i="1" s="1"/>
  <c r="G2836" i="1"/>
  <c r="I2836" i="1" s="1"/>
  <c r="G2837" i="1"/>
  <c r="I2837" i="1" s="1"/>
  <c r="G2838" i="1"/>
  <c r="I2838" i="1" s="1"/>
  <c r="G2839" i="1"/>
  <c r="I2839" i="1" s="1"/>
  <c r="G2840" i="1"/>
  <c r="I2840" i="1" s="1"/>
  <c r="G2841" i="1"/>
  <c r="I2841" i="1" s="1"/>
  <c r="G2842" i="1"/>
  <c r="I2842" i="1" s="1"/>
  <c r="G2843" i="1"/>
  <c r="I2843" i="1" s="1"/>
  <c r="G2844" i="1"/>
  <c r="I2844" i="1" s="1"/>
  <c r="G2845" i="1"/>
  <c r="I2845" i="1" s="1"/>
  <c r="G2846" i="1"/>
  <c r="I2846" i="1" s="1"/>
  <c r="G2847" i="1"/>
  <c r="I2847" i="1" s="1"/>
  <c r="G2848" i="1"/>
  <c r="I2848" i="1" s="1"/>
  <c r="G2849" i="1"/>
  <c r="I2849" i="1" s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G2820" i="1"/>
  <c r="I2820" i="1" s="1"/>
  <c r="G2821" i="1"/>
  <c r="I2821" i="1" s="1"/>
  <c r="G2822" i="1"/>
  <c r="I2822" i="1" s="1"/>
  <c r="J2820" i="1"/>
  <c r="J2821" i="1"/>
  <c r="J2822" i="1"/>
  <c r="K2820" i="1"/>
  <c r="K2821" i="1"/>
  <c r="K2822" i="1"/>
  <c r="L2820" i="1"/>
  <c r="L2821" i="1"/>
  <c r="L2822" i="1"/>
  <c r="G2818" i="1"/>
  <c r="I2818" i="1" s="1"/>
  <c r="G2819" i="1"/>
  <c r="I2819" i="1" s="1"/>
  <c r="J2818" i="1"/>
  <c r="J2819" i="1"/>
  <c r="K2818" i="1"/>
  <c r="K2819" i="1"/>
  <c r="L2818" i="1"/>
  <c r="L2819" i="1"/>
  <c r="G2807" i="1"/>
  <c r="I2807" i="1" s="1"/>
  <c r="G2808" i="1"/>
  <c r="I2808" i="1" s="1"/>
  <c r="G2809" i="1"/>
  <c r="I2809" i="1" s="1"/>
  <c r="G2810" i="1"/>
  <c r="I2810" i="1" s="1"/>
  <c r="G2811" i="1"/>
  <c r="I2811" i="1" s="1"/>
  <c r="G2812" i="1"/>
  <c r="I2812" i="1" s="1"/>
  <c r="G2813" i="1"/>
  <c r="I2813" i="1" s="1"/>
  <c r="G2814" i="1"/>
  <c r="I2814" i="1" s="1"/>
  <c r="G2815" i="1"/>
  <c r="I2815" i="1" s="1"/>
  <c r="G2816" i="1"/>
  <c r="I2816" i="1" s="1"/>
  <c r="G2817" i="1"/>
  <c r="I2817" i="1" s="1"/>
  <c r="G2804" i="1"/>
  <c r="I2804" i="1" s="1"/>
  <c r="G2803" i="1"/>
  <c r="I2803" i="1" s="1"/>
  <c r="G2805" i="1"/>
  <c r="I2805" i="1" s="1"/>
  <c r="G2806" i="1"/>
  <c r="I2806" i="1" s="1"/>
  <c r="G2791" i="1"/>
  <c r="I2791" i="1" s="1"/>
  <c r="G2792" i="1"/>
  <c r="I2792" i="1" s="1"/>
  <c r="G2793" i="1"/>
  <c r="I2793" i="1" s="1"/>
  <c r="G2794" i="1"/>
  <c r="I2794" i="1" s="1"/>
  <c r="G2795" i="1"/>
  <c r="I2795" i="1" s="1"/>
  <c r="G2796" i="1"/>
  <c r="I2796" i="1" s="1"/>
  <c r="G2797" i="1"/>
  <c r="I2797" i="1" s="1"/>
  <c r="G2798" i="1"/>
  <c r="I2798" i="1" s="1"/>
  <c r="G2799" i="1"/>
  <c r="I2799" i="1" s="1"/>
  <c r="G2800" i="1"/>
  <c r="I2800" i="1" s="1"/>
  <c r="G2801" i="1"/>
  <c r="I2801" i="1" s="1"/>
  <c r="G2802" i="1"/>
  <c r="I2802" i="1" s="1"/>
  <c r="J2802" i="1"/>
  <c r="K2802" i="1"/>
  <c r="L2802" i="1"/>
  <c r="J2807" i="1"/>
  <c r="J2808" i="1"/>
  <c r="J2809" i="1"/>
  <c r="J2810" i="1"/>
  <c r="J2811" i="1"/>
  <c r="J2812" i="1"/>
  <c r="J2813" i="1"/>
  <c r="J2814" i="1"/>
  <c r="J2815" i="1"/>
  <c r="J2816" i="1"/>
  <c r="J2817" i="1"/>
  <c r="J2804" i="1"/>
  <c r="J2803" i="1"/>
  <c r="J2805" i="1"/>
  <c r="J2806" i="1"/>
  <c r="J2791" i="1"/>
  <c r="J2792" i="1"/>
  <c r="J2793" i="1"/>
  <c r="J2794" i="1"/>
  <c r="J2795" i="1"/>
  <c r="J2796" i="1"/>
  <c r="J2797" i="1"/>
  <c r="J2798" i="1"/>
  <c r="J2799" i="1"/>
  <c r="J2800" i="1"/>
  <c r="J2801" i="1"/>
  <c r="K2807" i="1"/>
  <c r="K2808" i="1"/>
  <c r="K2809" i="1"/>
  <c r="K2810" i="1"/>
  <c r="K2811" i="1"/>
  <c r="K2812" i="1"/>
  <c r="K2813" i="1"/>
  <c r="K2814" i="1"/>
  <c r="K2815" i="1"/>
  <c r="K2816" i="1"/>
  <c r="K2817" i="1"/>
  <c r="K2804" i="1"/>
  <c r="K2803" i="1"/>
  <c r="K2805" i="1"/>
  <c r="K2806" i="1"/>
  <c r="K2791" i="1"/>
  <c r="K2792" i="1"/>
  <c r="K2793" i="1"/>
  <c r="K2794" i="1"/>
  <c r="K2795" i="1"/>
  <c r="K2796" i="1"/>
  <c r="K2797" i="1"/>
  <c r="K2798" i="1"/>
  <c r="K2799" i="1"/>
  <c r="K2800" i="1"/>
  <c r="K2801" i="1"/>
  <c r="L2807" i="1"/>
  <c r="L2808" i="1"/>
  <c r="L2809" i="1"/>
  <c r="L2810" i="1"/>
  <c r="L2811" i="1"/>
  <c r="L2812" i="1"/>
  <c r="L2813" i="1"/>
  <c r="L2814" i="1"/>
  <c r="L2815" i="1"/>
  <c r="L2816" i="1"/>
  <c r="L2817" i="1"/>
  <c r="L2804" i="1"/>
  <c r="L2803" i="1"/>
  <c r="L2805" i="1"/>
  <c r="L2806" i="1"/>
  <c r="L2791" i="1"/>
  <c r="L2792" i="1"/>
  <c r="L2793" i="1"/>
  <c r="L2794" i="1"/>
  <c r="L2795" i="1"/>
  <c r="L2796" i="1"/>
  <c r="L2797" i="1"/>
  <c r="L2798" i="1"/>
  <c r="L2799" i="1"/>
  <c r="L2800" i="1"/>
  <c r="L2801" i="1"/>
  <c r="G2787" i="1"/>
  <c r="I2787" i="1" s="1"/>
  <c r="G2782" i="1"/>
  <c r="I2782" i="1" s="1"/>
  <c r="G2783" i="1"/>
  <c r="I2783" i="1" s="1"/>
  <c r="G2784" i="1"/>
  <c r="I2784" i="1" s="1"/>
  <c r="G2785" i="1"/>
  <c r="I2785" i="1" s="1"/>
  <c r="G2786" i="1"/>
  <c r="I2786" i="1" s="1"/>
  <c r="G2779" i="1"/>
  <c r="I2779" i="1" s="1"/>
  <c r="G2780" i="1"/>
  <c r="I2780" i="1" s="1"/>
  <c r="G2781" i="1"/>
  <c r="I2781" i="1" s="1"/>
  <c r="G2789" i="1"/>
  <c r="I2789" i="1" s="1"/>
  <c r="G2790" i="1"/>
  <c r="I2790" i="1" s="1"/>
  <c r="G2770" i="1"/>
  <c r="I2770" i="1" s="1"/>
  <c r="G2771" i="1"/>
  <c r="I2771" i="1" s="1"/>
  <c r="G2788" i="1"/>
  <c r="I2788" i="1" s="1"/>
  <c r="G2778" i="1"/>
  <c r="I2778" i="1" s="1"/>
  <c r="G2772" i="1"/>
  <c r="I2772" i="1" s="1"/>
  <c r="G2773" i="1"/>
  <c r="I2773" i="1" s="1"/>
  <c r="G2776" i="1"/>
  <c r="I2776" i="1" s="1"/>
  <c r="G2777" i="1"/>
  <c r="I2777" i="1" s="1"/>
  <c r="G2774" i="1"/>
  <c r="I2774" i="1" s="1"/>
  <c r="G2775" i="1"/>
  <c r="I2775" i="1" s="1"/>
  <c r="J2776" i="1"/>
  <c r="J2777" i="1"/>
  <c r="J2774" i="1"/>
  <c r="J2775" i="1"/>
  <c r="K2776" i="1"/>
  <c r="K2777" i="1"/>
  <c r="K2774" i="1"/>
  <c r="K2775" i="1"/>
  <c r="L2776" i="1"/>
  <c r="L2777" i="1"/>
  <c r="L2774" i="1"/>
  <c r="L2775" i="1"/>
  <c r="J2787" i="1"/>
  <c r="J2782" i="1"/>
  <c r="J2783" i="1"/>
  <c r="J2784" i="1"/>
  <c r="J2785" i="1"/>
  <c r="J2786" i="1"/>
  <c r="J2779" i="1"/>
  <c r="J2780" i="1"/>
  <c r="J2781" i="1"/>
  <c r="J2789" i="1"/>
  <c r="J2790" i="1"/>
  <c r="J2770" i="1"/>
  <c r="J2771" i="1"/>
  <c r="J2788" i="1"/>
  <c r="J2778" i="1"/>
  <c r="J2772" i="1"/>
  <c r="J2773" i="1"/>
  <c r="K2787" i="1"/>
  <c r="K2782" i="1"/>
  <c r="K2783" i="1"/>
  <c r="K2784" i="1"/>
  <c r="K2785" i="1"/>
  <c r="K2786" i="1"/>
  <c r="K2779" i="1"/>
  <c r="K2780" i="1"/>
  <c r="K2781" i="1"/>
  <c r="K2789" i="1"/>
  <c r="K2790" i="1"/>
  <c r="K2770" i="1"/>
  <c r="K2771" i="1"/>
  <c r="K2788" i="1"/>
  <c r="K2778" i="1"/>
  <c r="K2772" i="1"/>
  <c r="K2773" i="1"/>
  <c r="L2787" i="1"/>
  <c r="L2782" i="1"/>
  <c r="L2783" i="1"/>
  <c r="L2784" i="1"/>
  <c r="L2785" i="1"/>
  <c r="L2786" i="1"/>
  <c r="L2779" i="1"/>
  <c r="L2780" i="1"/>
  <c r="L2781" i="1"/>
  <c r="L2789" i="1"/>
  <c r="L2790" i="1"/>
  <c r="L2770" i="1"/>
  <c r="L2771" i="1"/>
  <c r="L2788" i="1"/>
  <c r="L2778" i="1"/>
  <c r="L2772" i="1"/>
  <c r="L2773" i="1"/>
  <c r="G2768" i="1"/>
  <c r="I2768" i="1" s="1"/>
  <c r="G2765" i="1"/>
  <c r="I2765" i="1" s="1"/>
  <c r="G2769" i="1"/>
  <c r="I2769" i="1" s="1"/>
  <c r="G2767" i="1"/>
  <c r="I2767" i="1" s="1"/>
  <c r="G2764" i="1"/>
  <c r="I2764" i="1" s="1"/>
  <c r="G2763" i="1"/>
  <c r="I2763" i="1" s="1"/>
  <c r="G2761" i="1"/>
  <c r="I2761" i="1" s="1"/>
  <c r="G2762" i="1"/>
  <c r="I2762" i="1" s="1"/>
  <c r="G2766" i="1"/>
  <c r="I2766" i="1" s="1"/>
  <c r="J2768" i="1"/>
  <c r="J2765" i="1"/>
  <c r="J2769" i="1"/>
  <c r="J2767" i="1"/>
  <c r="J2764" i="1"/>
  <c r="J2763" i="1"/>
  <c r="J2761" i="1"/>
  <c r="J2762" i="1"/>
  <c r="J2766" i="1"/>
  <c r="K2768" i="1"/>
  <c r="K2765" i="1"/>
  <c r="K2769" i="1"/>
  <c r="K2767" i="1"/>
  <c r="K2764" i="1"/>
  <c r="K2763" i="1"/>
  <c r="K2761" i="1"/>
  <c r="K2762" i="1"/>
  <c r="K2766" i="1"/>
  <c r="L2768" i="1"/>
  <c r="L2765" i="1"/>
  <c r="L2769" i="1"/>
  <c r="L2767" i="1"/>
  <c r="L2764" i="1"/>
  <c r="L2763" i="1"/>
  <c r="L2761" i="1"/>
  <c r="L2762" i="1"/>
  <c r="L2766" i="1"/>
  <c r="G2758" i="1"/>
  <c r="I2758" i="1" s="1"/>
  <c r="G2757" i="1"/>
  <c r="I2757" i="1" s="1"/>
  <c r="G2760" i="1"/>
  <c r="I2760" i="1" s="1"/>
  <c r="G2759" i="1"/>
  <c r="I2759" i="1" s="1"/>
  <c r="G2756" i="1"/>
  <c r="I2756" i="1" s="1"/>
  <c r="J2758" i="1"/>
  <c r="J2757" i="1"/>
  <c r="J2760" i="1"/>
  <c r="J2759" i="1"/>
  <c r="J2756" i="1"/>
  <c r="K2758" i="1"/>
  <c r="K2757" i="1"/>
  <c r="K2760" i="1"/>
  <c r="K2759" i="1"/>
  <c r="K2756" i="1"/>
  <c r="L2758" i="1"/>
  <c r="L2757" i="1"/>
  <c r="L2760" i="1"/>
  <c r="L2759" i="1"/>
  <c r="L2756" i="1"/>
  <c r="G2753" i="1"/>
  <c r="I2753" i="1" s="1"/>
  <c r="G2754" i="1"/>
  <c r="I2754" i="1" s="1"/>
  <c r="G2755" i="1"/>
  <c r="I2755" i="1" s="1"/>
  <c r="G2744" i="1"/>
  <c r="I2744" i="1" s="1"/>
  <c r="G2745" i="1"/>
  <c r="I2745" i="1" s="1"/>
  <c r="G2746" i="1"/>
  <c r="I2746" i="1" s="1"/>
  <c r="G2747" i="1"/>
  <c r="I2747" i="1" s="1"/>
  <c r="G2748" i="1"/>
  <c r="I2748" i="1" s="1"/>
  <c r="G2749" i="1"/>
  <c r="I2749" i="1" s="1"/>
  <c r="G2750" i="1"/>
  <c r="I2750" i="1" s="1"/>
  <c r="G2740" i="1"/>
  <c r="I2740" i="1" s="1"/>
  <c r="G2741" i="1"/>
  <c r="I2741" i="1" s="1"/>
  <c r="G2742" i="1"/>
  <c r="I2742" i="1" s="1"/>
  <c r="G2743" i="1"/>
  <c r="I2743" i="1" s="1"/>
  <c r="G2735" i="1"/>
  <c r="I2735" i="1" s="1"/>
  <c r="G2736" i="1"/>
  <c r="I2736" i="1" s="1"/>
  <c r="G2737" i="1"/>
  <c r="I2737" i="1" s="1"/>
  <c r="G2738" i="1"/>
  <c r="I2738" i="1" s="1"/>
  <c r="G2739" i="1"/>
  <c r="I2739" i="1" s="1"/>
  <c r="G2721" i="1"/>
  <c r="I2721" i="1" s="1"/>
  <c r="G2722" i="1"/>
  <c r="I2722" i="1" s="1"/>
  <c r="G2751" i="1"/>
  <c r="I2751" i="1" s="1"/>
  <c r="G2752" i="1"/>
  <c r="I2752" i="1" s="1"/>
  <c r="G2725" i="1"/>
  <c r="I2725" i="1" s="1"/>
  <c r="G2726" i="1"/>
  <c r="I2726" i="1" s="1"/>
  <c r="G2727" i="1"/>
  <c r="I2727" i="1" s="1"/>
  <c r="G2728" i="1"/>
  <c r="I2728" i="1" s="1"/>
  <c r="G2729" i="1"/>
  <c r="I2729" i="1" s="1"/>
  <c r="G2730" i="1"/>
  <c r="I2730" i="1" s="1"/>
  <c r="G2731" i="1"/>
  <c r="I2731" i="1" s="1"/>
  <c r="G2732" i="1"/>
  <c r="I2732" i="1" s="1"/>
  <c r="G2723" i="1"/>
  <c r="I2723" i="1" s="1"/>
  <c r="G2724" i="1"/>
  <c r="I2724" i="1" s="1"/>
  <c r="G2734" i="1"/>
  <c r="I2734" i="1" s="1"/>
  <c r="G2733" i="1"/>
  <c r="I2733" i="1" s="1"/>
  <c r="G2713" i="1"/>
  <c r="I2713" i="1" s="1"/>
  <c r="J2753" i="1"/>
  <c r="J2754" i="1"/>
  <c r="J2755" i="1"/>
  <c r="J2744" i="1"/>
  <c r="J2745" i="1"/>
  <c r="J2746" i="1"/>
  <c r="J2747" i="1"/>
  <c r="J2748" i="1"/>
  <c r="J2749" i="1"/>
  <c r="J2750" i="1"/>
  <c r="J2740" i="1"/>
  <c r="J2741" i="1"/>
  <c r="J2742" i="1"/>
  <c r="J2743" i="1"/>
  <c r="J2735" i="1"/>
  <c r="J2736" i="1"/>
  <c r="J2737" i="1"/>
  <c r="J2738" i="1"/>
  <c r="J2739" i="1"/>
  <c r="J2721" i="1"/>
  <c r="J2722" i="1"/>
  <c r="J2751" i="1"/>
  <c r="J2752" i="1"/>
  <c r="J2725" i="1"/>
  <c r="J2726" i="1"/>
  <c r="J2727" i="1"/>
  <c r="J2728" i="1"/>
  <c r="J2729" i="1"/>
  <c r="J2730" i="1"/>
  <c r="J2731" i="1"/>
  <c r="J2732" i="1"/>
  <c r="J2723" i="1"/>
  <c r="J2724" i="1"/>
  <c r="J2734" i="1"/>
  <c r="J2733" i="1"/>
  <c r="K2753" i="1"/>
  <c r="K2754" i="1"/>
  <c r="K2755" i="1"/>
  <c r="K2744" i="1"/>
  <c r="K2745" i="1"/>
  <c r="K2746" i="1"/>
  <c r="K2747" i="1"/>
  <c r="K2748" i="1"/>
  <c r="K2749" i="1"/>
  <c r="K2750" i="1"/>
  <c r="K2740" i="1"/>
  <c r="K2741" i="1"/>
  <c r="K2742" i="1"/>
  <c r="K2743" i="1"/>
  <c r="K2735" i="1"/>
  <c r="K2736" i="1"/>
  <c r="K2737" i="1"/>
  <c r="K2738" i="1"/>
  <c r="K2739" i="1"/>
  <c r="K2721" i="1"/>
  <c r="K2722" i="1"/>
  <c r="K2751" i="1"/>
  <c r="K2752" i="1"/>
  <c r="K2725" i="1"/>
  <c r="K2726" i="1"/>
  <c r="K2727" i="1"/>
  <c r="K2728" i="1"/>
  <c r="K2729" i="1"/>
  <c r="K2730" i="1"/>
  <c r="K2731" i="1"/>
  <c r="K2732" i="1"/>
  <c r="K2723" i="1"/>
  <c r="K2724" i="1"/>
  <c r="K2734" i="1"/>
  <c r="K2733" i="1"/>
  <c r="L2753" i="1"/>
  <c r="L2754" i="1"/>
  <c r="L2755" i="1"/>
  <c r="L2744" i="1"/>
  <c r="L2745" i="1"/>
  <c r="L2746" i="1"/>
  <c r="L2747" i="1"/>
  <c r="L2748" i="1"/>
  <c r="L2749" i="1"/>
  <c r="L2750" i="1"/>
  <c r="L2740" i="1"/>
  <c r="L2741" i="1"/>
  <c r="L2742" i="1"/>
  <c r="L2743" i="1"/>
  <c r="L2735" i="1"/>
  <c r="L2736" i="1"/>
  <c r="L2737" i="1"/>
  <c r="L2738" i="1"/>
  <c r="L2739" i="1"/>
  <c r="L2721" i="1"/>
  <c r="L2722" i="1"/>
  <c r="L2751" i="1"/>
  <c r="L2752" i="1"/>
  <c r="L2725" i="1"/>
  <c r="L2726" i="1"/>
  <c r="L2727" i="1"/>
  <c r="L2728" i="1"/>
  <c r="L2729" i="1"/>
  <c r="L2730" i="1"/>
  <c r="L2731" i="1"/>
  <c r="L2732" i="1"/>
  <c r="L2723" i="1"/>
  <c r="L2724" i="1"/>
  <c r="L2734" i="1"/>
  <c r="L2733" i="1"/>
  <c r="G2718" i="1"/>
  <c r="I2718" i="1" s="1"/>
  <c r="G2719" i="1"/>
  <c r="I2719" i="1" s="1"/>
  <c r="G2720" i="1"/>
  <c r="I2720" i="1" s="1"/>
  <c r="G2716" i="1"/>
  <c r="I2716" i="1" s="1"/>
  <c r="G2717" i="1"/>
  <c r="I2717" i="1" s="1"/>
  <c r="G2708" i="1"/>
  <c r="I2708" i="1" s="1"/>
  <c r="G2714" i="1"/>
  <c r="I2714" i="1" s="1"/>
  <c r="G2715" i="1"/>
  <c r="I2715" i="1" s="1"/>
  <c r="G2709" i="1"/>
  <c r="I2709" i="1" s="1"/>
  <c r="G2710" i="1"/>
  <c r="I2710" i="1" s="1"/>
  <c r="G2711" i="1"/>
  <c r="I2711" i="1" s="1"/>
  <c r="G2712" i="1"/>
  <c r="I2712" i="1" s="1"/>
  <c r="J2718" i="1"/>
  <c r="J2719" i="1"/>
  <c r="J2720" i="1"/>
  <c r="J2716" i="1"/>
  <c r="J2717" i="1"/>
  <c r="J2708" i="1"/>
  <c r="J2714" i="1"/>
  <c r="J2715" i="1"/>
  <c r="J2709" i="1"/>
  <c r="J2710" i="1"/>
  <c r="J2711" i="1"/>
  <c r="J2712" i="1"/>
  <c r="J2713" i="1"/>
  <c r="K2718" i="1"/>
  <c r="K2719" i="1"/>
  <c r="K2720" i="1"/>
  <c r="K2716" i="1"/>
  <c r="K2717" i="1"/>
  <c r="K2708" i="1"/>
  <c r="K2714" i="1"/>
  <c r="K2715" i="1"/>
  <c r="K2709" i="1"/>
  <c r="K2710" i="1"/>
  <c r="K2711" i="1"/>
  <c r="K2712" i="1"/>
  <c r="K2713" i="1"/>
  <c r="L2718" i="1"/>
  <c r="L2719" i="1"/>
  <c r="L2720" i="1"/>
  <c r="L2716" i="1"/>
  <c r="L2717" i="1"/>
  <c r="L2708" i="1"/>
  <c r="L2714" i="1"/>
  <c r="L2715" i="1"/>
  <c r="L2709" i="1"/>
  <c r="L2710" i="1"/>
  <c r="L2711" i="1"/>
  <c r="L2712" i="1"/>
  <c r="L2713" i="1"/>
  <c r="G2705" i="1"/>
  <c r="I2705" i="1" s="1"/>
  <c r="G2701" i="1"/>
  <c r="I2701" i="1" s="1"/>
  <c r="G2707" i="1"/>
  <c r="I2707" i="1" s="1"/>
  <c r="G2704" i="1"/>
  <c r="I2704" i="1" s="1"/>
  <c r="G2703" i="1"/>
  <c r="I2703" i="1" s="1"/>
  <c r="G2706" i="1"/>
  <c r="I2706" i="1" s="1"/>
  <c r="G2702" i="1"/>
  <c r="I2702" i="1" s="1"/>
  <c r="J2705" i="1"/>
  <c r="J2701" i="1"/>
  <c r="J2707" i="1"/>
  <c r="J2704" i="1"/>
  <c r="J2703" i="1"/>
  <c r="J2706" i="1"/>
  <c r="J2702" i="1"/>
  <c r="K2705" i="1"/>
  <c r="K2701" i="1"/>
  <c r="K2707" i="1"/>
  <c r="K2704" i="1"/>
  <c r="K2703" i="1"/>
  <c r="K2706" i="1"/>
  <c r="K2702" i="1"/>
  <c r="L2705" i="1"/>
  <c r="L2701" i="1"/>
  <c r="L2707" i="1"/>
  <c r="L2704" i="1"/>
  <c r="L2703" i="1"/>
  <c r="L2706" i="1"/>
  <c r="L2702" i="1"/>
  <c r="G2697" i="1"/>
  <c r="I2697" i="1" s="1"/>
  <c r="G2696" i="1"/>
  <c r="I2696" i="1" s="1"/>
  <c r="G2700" i="1"/>
  <c r="I2700" i="1" s="1"/>
  <c r="G2699" i="1"/>
  <c r="I2699" i="1" s="1"/>
  <c r="G2698" i="1"/>
  <c r="I2698" i="1" s="1"/>
  <c r="J2698" i="1"/>
  <c r="J2699" i="1"/>
  <c r="J2700" i="1"/>
  <c r="J2696" i="1"/>
  <c r="J2697" i="1"/>
  <c r="K2698" i="1"/>
  <c r="K2699" i="1"/>
  <c r="K2700" i="1"/>
  <c r="K2696" i="1"/>
  <c r="K2697" i="1"/>
  <c r="L2698" i="1"/>
  <c r="L2699" i="1"/>
  <c r="L2700" i="1"/>
  <c r="L2696" i="1"/>
  <c r="L2697" i="1"/>
  <c r="G2687" i="1"/>
  <c r="I2687" i="1" s="1"/>
  <c r="G2688" i="1"/>
  <c r="I2688" i="1" s="1"/>
  <c r="G2689" i="1"/>
  <c r="I2689" i="1" s="1"/>
  <c r="G2690" i="1"/>
  <c r="I2690" i="1" s="1"/>
  <c r="G2691" i="1"/>
  <c r="I2691" i="1" s="1"/>
  <c r="G2692" i="1"/>
  <c r="I2692" i="1" s="1"/>
  <c r="G2693" i="1"/>
  <c r="I2693" i="1" s="1"/>
  <c r="G2694" i="1"/>
  <c r="I2694" i="1" s="1"/>
  <c r="G2684" i="1"/>
  <c r="I2684" i="1" s="1"/>
  <c r="G2669" i="1"/>
  <c r="I2669" i="1" s="1"/>
  <c r="G2670" i="1"/>
  <c r="I2670" i="1" s="1"/>
  <c r="G2671" i="1"/>
  <c r="I2671" i="1" s="1"/>
  <c r="G2672" i="1"/>
  <c r="I2672" i="1" s="1"/>
  <c r="G2673" i="1"/>
  <c r="I2673" i="1" s="1"/>
  <c r="G2674" i="1"/>
  <c r="I2674" i="1" s="1"/>
  <c r="G2675" i="1"/>
  <c r="I2675" i="1" s="1"/>
  <c r="G2676" i="1"/>
  <c r="I2676" i="1" s="1"/>
  <c r="G2677" i="1"/>
  <c r="I2677" i="1" s="1"/>
  <c r="G2678" i="1"/>
  <c r="I2678" i="1" s="1"/>
  <c r="G2679" i="1"/>
  <c r="I2679" i="1" s="1"/>
  <c r="G2680" i="1"/>
  <c r="I2680" i="1" s="1"/>
  <c r="G2681" i="1"/>
  <c r="I2681" i="1" s="1"/>
  <c r="G2682" i="1"/>
  <c r="I2682" i="1" s="1"/>
  <c r="G2695" i="1"/>
  <c r="I2695" i="1" s="1"/>
  <c r="G2685" i="1"/>
  <c r="I2685" i="1" s="1"/>
  <c r="G2686" i="1"/>
  <c r="I2686" i="1" s="1"/>
  <c r="G2683" i="1"/>
  <c r="I2683" i="1" s="1"/>
  <c r="J2687" i="1"/>
  <c r="J2688" i="1"/>
  <c r="J2689" i="1"/>
  <c r="J2690" i="1"/>
  <c r="J2691" i="1"/>
  <c r="J2692" i="1"/>
  <c r="J2693" i="1"/>
  <c r="J2694" i="1"/>
  <c r="J2684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95" i="1"/>
  <c r="J2685" i="1"/>
  <c r="J2686" i="1"/>
  <c r="J2683" i="1"/>
  <c r="K2687" i="1"/>
  <c r="K2688" i="1"/>
  <c r="K2689" i="1"/>
  <c r="K2690" i="1"/>
  <c r="K2691" i="1"/>
  <c r="K2692" i="1"/>
  <c r="K2693" i="1"/>
  <c r="K2694" i="1"/>
  <c r="K2684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95" i="1"/>
  <c r="K2685" i="1"/>
  <c r="K2686" i="1"/>
  <c r="K2683" i="1"/>
  <c r="L2687" i="1"/>
  <c r="L2688" i="1"/>
  <c r="L2689" i="1"/>
  <c r="L2690" i="1"/>
  <c r="L2691" i="1"/>
  <c r="L2692" i="1"/>
  <c r="L2693" i="1"/>
  <c r="L2694" i="1"/>
  <c r="L2684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95" i="1"/>
  <c r="L2685" i="1"/>
  <c r="L2686" i="1"/>
  <c r="L2683" i="1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G2663" i="1"/>
  <c r="I2663" i="1" s="1"/>
  <c r="G2661" i="1"/>
  <c r="I2661" i="1" s="1"/>
  <c r="G2662" i="1"/>
  <c r="I2662" i="1" s="1"/>
  <c r="G2659" i="1"/>
  <c r="I2659" i="1" s="1"/>
  <c r="G2660" i="1"/>
  <c r="I2660" i="1" s="1"/>
  <c r="G2664" i="1"/>
  <c r="I2664" i="1" s="1"/>
  <c r="G2665" i="1"/>
  <c r="I2665" i="1" s="1"/>
  <c r="G2666" i="1"/>
  <c r="I2666" i="1" s="1"/>
  <c r="G2667" i="1"/>
  <c r="I2667" i="1" s="1"/>
  <c r="G2668" i="1"/>
  <c r="I2668" i="1" s="1"/>
  <c r="G2657" i="1"/>
  <c r="I2657" i="1" s="1"/>
  <c r="G2658" i="1"/>
  <c r="I2658" i="1" s="1"/>
  <c r="J2658" i="1"/>
  <c r="K2658" i="1"/>
  <c r="L2658" i="1"/>
  <c r="J2663" i="1"/>
  <c r="J2661" i="1"/>
  <c r="J2662" i="1"/>
  <c r="J2659" i="1"/>
  <c r="J2660" i="1"/>
  <c r="J2664" i="1"/>
  <c r="J2665" i="1"/>
  <c r="J2666" i="1"/>
  <c r="J2667" i="1"/>
  <c r="J2668" i="1"/>
  <c r="J2657" i="1"/>
  <c r="K2663" i="1"/>
  <c r="K2661" i="1"/>
  <c r="K2662" i="1"/>
  <c r="K2659" i="1"/>
  <c r="K2660" i="1"/>
  <c r="K2664" i="1"/>
  <c r="K2665" i="1"/>
  <c r="K2666" i="1"/>
  <c r="K2667" i="1"/>
  <c r="K2668" i="1"/>
  <c r="K2657" i="1"/>
  <c r="L2663" i="1"/>
  <c r="L2661" i="1"/>
  <c r="L2662" i="1"/>
  <c r="L2659" i="1"/>
  <c r="L2660" i="1"/>
  <c r="L2664" i="1"/>
  <c r="L2665" i="1"/>
  <c r="L2666" i="1"/>
  <c r="L2667" i="1"/>
  <c r="L2668" i="1"/>
  <c r="L2657" i="1"/>
  <c r="G2619" i="1"/>
  <c r="I2619" i="1" s="1"/>
  <c r="G2630" i="1"/>
  <c r="I2630" i="1" s="1"/>
  <c r="G2476" i="1"/>
  <c r="I2476" i="1" s="1"/>
  <c r="G2601" i="1"/>
  <c r="I2601" i="1" s="1"/>
  <c r="J2476" i="1"/>
  <c r="K2476" i="1"/>
  <c r="L2476" i="1"/>
  <c r="J2619" i="1"/>
  <c r="J2630" i="1"/>
  <c r="K2619" i="1"/>
  <c r="K2630" i="1"/>
  <c r="L2619" i="1"/>
  <c r="L2630" i="1"/>
  <c r="J2601" i="1"/>
  <c r="K2601" i="1"/>
  <c r="L2601" i="1"/>
  <c r="L2537" i="1"/>
  <c r="L2606" i="1"/>
  <c r="L2491" i="1"/>
  <c r="L2492" i="1"/>
  <c r="L2509" i="1"/>
  <c r="L2486" i="1"/>
  <c r="L2487" i="1"/>
  <c r="L2488" i="1"/>
  <c r="L2489" i="1"/>
  <c r="L2490" i="1"/>
  <c r="L2504" i="1"/>
  <c r="L2505" i="1"/>
  <c r="L2506" i="1"/>
  <c r="L2514" i="1"/>
  <c r="L2540" i="1"/>
  <c r="L2541" i="1"/>
  <c r="L2542" i="1"/>
  <c r="L2543" i="1"/>
  <c r="L2544" i="1"/>
  <c r="L2545" i="1"/>
  <c r="L2546" i="1"/>
  <c r="L2547" i="1"/>
  <c r="L2548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615" i="1"/>
  <c r="L2633" i="1"/>
  <c r="L2634" i="1"/>
  <c r="L2635" i="1"/>
  <c r="L2636" i="1"/>
  <c r="L2637" i="1"/>
  <c r="L2646" i="1"/>
  <c r="L2647" i="1"/>
  <c r="L2648" i="1"/>
  <c r="L2649" i="1"/>
  <c r="L2650" i="1"/>
  <c r="L2651" i="1"/>
  <c r="L2652" i="1"/>
  <c r="L2474" i="1"/>
  <c r="L2475" i="1"/>
  <c r="L2484" i="1"/>
  <c r="L2485" i="1"/>
  <c r="L2536" i="1"/>
  <c r="L2581" i="1"/>
  <c r="L2582" i="1"/>
  <c r="L2613" i="1"/>
  <c r="L2614" i="1"/>
  <c r="L2623" i="1"/>
  <c r="L2656" i="1"/>
  <c r="L2473" i="1"/>
  <c r="L2483" i="1"/>
  <c r="L2511" i="1"/>
  <c r="L2532" i="1"/>
  <c r="L2533" i="1"/>
  <c r="L2580" i="1"/>
  <c r="L2604" i="1"/>
  <c r="L2605" i="1"/>
  <c r="L2611" i="1"/>
  <c r="L2612" i="1"/>
  <c r="L2620" i="1"/>
  <c r="L2621" i="1"/>
  <c r="L2622" i="1"/>
  <c r="L2654" i="1"/>
  <c r="L2655" i="1"/>
  <c r="L2515" i="1"/>
  <c r="L2553" i="1"/>
  <c r="L2597" i="1"/>
  <c r="L2598" i="1"/>
  <c r="L2624" i="1"/>
  <c r="L2550" i="1"/>
  <c r="L2551" i="1"/>
  <c r="L2554" i="1"/>
  <c r="L2600" i="1"/>
  <c r="L2608" i="1"/>
  <c r="L2616" i="1"/>
  <c r="L2496" i="1"/>
  <c r="L2507" i="1"/>
  <c r="L2516" i="1"/>
  <c r="L2517" i="1"/>
  <c r="L2555" i="1"/>
  <c r="L2609" i="1"/>
  <c r="L2638" i="1"/>
  <c r="L2477" i="1"/>
  <c r="L2538" i="1"/>
  <c r="L2564" i="1"/>
  <c r="L2583" i="1"/>
  <c r="L2549" i="1"/>
  <c r="L2599" i="1"/>
  <c r="L2503" i="1"/>
  <c r="L2508" i="1"/>
  <c r="L2534" i="1"/>
  <c r="L2535" i="1"/>
  <c r="L2495" i="1"/>
  <c r="L2502" i="1"/>
  <c r="L2510" i="1"/>
  <c r="L2531" i="1"/>
  <c r="L2560" i="1"/>
  <c r="L2561" i="1"/>
  <c r="L2539" i="1"/>
  <c r="L2607" i="1"/>
  <c r="L2478" i="1"/>
  <c r="L2479" i="1"/>
  <c r="L2480" i="1"/>
  <c r="L2481" i="1"/>
  <c r="L2482" i="1"/>
  <c r="L2497" i="1"/>
  <c r="L2498" i="1"/>
  <c r="L2499" i="1"/>
  <c r="L2500" i="1"/>
  <c r="L2501" i="1"/>
  <c r="L2512" i="1"/>
  <c r="L2513" i="1"/>
  <c r="L2520" i="1"/>
  <c r="L2521" i="1"/>
  <c r="L2522" i="1"/>
  <c r="L2523" i="1"/>
  <c r="L2524" i="1"/>
  <c r="L2525" i="1"/>
  <c r="L2526" i="1"/>
  <c r="L2527" i="1"/>
  <c r="L2565" i="1"/>
  <c r="L2566" i="1"/>
  <c r="L2567" i="1"/>
  <c r="L2568" i="1"/>
  <c r="L2569" i="1"/>
  <c r="L2570" i="1"/>
  <c r="L2571" i="1"/>
  <c r="L2572" i="1"/>
  <c r="L2573" i="1"/>
  <c r="L2574" i="1"/>
  <c r="L2575" i="1"/>
  <c r="L2625" i="1"/>
  <c r="L2626" i="1"/>
  <c r="L2627" i="1"/>
  <c r="L2628" i="1"/>
  <c r="L2629" i="1"/>
  <c r="L2639" i="1"/>
  <c r="L2640" i="1"/>
  <c r="L2641" i="1"/>
  <c r="L2642" i="1"/>
  <c r="L2643" i="1"/>
  <c r="L2644" i="1"/>
  <c r="L2645" i="1"/>
  <c r="L2518" i="1"/>
  <c r="L2519" i="1"/>
  <c r="L2557" i="1"/>
  <c r="L2610" i="1"/>
  <c r="L2596" i="1"/>
  <c r="L2494" i="1"/>
  <c r="L2530" i="1"/>
  <c r="L2552" i="1"/>
  <c r="L2577" i="1"/>
  <c r="L2578" i="1"/>
  <c r="L2579" i="1"/>
  <c r="L2603" i="1"/>
  <c r="L2632" i="1"/>
  <c r="L2653" i="1"/>
  <c r="L2556" i="1"/>
  <c r="L2617" i="1"/>
  <c r="L2618" i="1"/>
  <c r="L2528" i="1"/>
  <c r="L2558" i="1"/>
  <c r="L2562" i="1"/>
  <c r="L2576" i="1"/>
  <c r="L2559" i="1"/>
  <c r="L2563" i="1"/>
  <c r="L2602" i="1"/>
  <c r="L2631" i="1"/>
  <c r="L2493" i="1"/>
  <c r="L2529" i="1"/>
  <c r="K2537" i="1"/>
  <c r="K2606" i="1"/>
  <c r="K2491" i="1"/>
  <c r="K2492" i="1"/>
  <c r="K2509" i="1"/>
  <c r="K2486" i="1"/>
  <c r="K2487" i="1"/>
  <c r="K2488" i="1"/>
  <c r="K2489" i="1"/>
  <c r="K2490" i="1"/>
  <c r="K2504" i="1"/>
  <c r="K2505" i="1"/>
  <c r="K2506" i="1"/>
  <c r="K2514" i="1"/>
  <c r="K2540" i="1"/>
  <c r="K2541" i="1"/>
  <c r="K2542" i="1"/>
  <c r="K2543" i="1"/>
  <c r="K2544" i="1"/>
  <c r="K2545" i="1"/>
  <c r="K2546" i="1"/>
  <c r="K2547" i="1"/>
  <c r="K2548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615" i="1"/>
  <c r="K2633" i="1"/>
  <c r="K2634" i="1"/>
  <c r="K2635" i="1"/>
  <c r="K2636" i="1"/>
  <c r="K2637" i="1"/>
  <c r="K2646" i="1"/>
  <c r="K2647" i="1"/>
  <c r="K2648" i="1"/>
  <c r="K2649" i="1"/>
  <c r="K2650" i="1"/>
  <c r="K2651" i="1"/>
  <c r="K2652" i="1"/>
  <c r="K2474" i="1"/>
  <c r="K2475" i="1"/>
  <c r="K2484" i="1"/>
  <c r="K2485" i="1"/>
  <c r="K2536" i="1"/>
  <c r="K2581" i="1"/>
  <c r="K2582" i="1"/>
  <c r="K2613" i="1"/>
  <c r="K2614" i="1"/>
  <c r="K2623" i="1"/>
  <c r="K2656" i="1"/>
  <c r="K2473" i="1"/>
  <c r="K2483" i="1"/>
  <c r="K2511" i="1"/>
  <c r="K2532" i="1"/>
  <c r="K2533" i="1"/>
  <c r="K2580" i="1"/>
  <c r="K2604" i="1"/>
  <c r="K2605" i="1"/>
  <c r="K2611" i="1"/>
  <c r="K2612" i="1"/>
  <c r="K2620" i="1"/>
  <c r="K2621" i="1"/>
  <c r="K2622" i="1"/>
  <c r="K2654" i="1"/>
  <c r="K2655" i="1"/>
  <c r="K2515" i="1"/>
  <c r="K2553" i="1"/>
  <c r="K2597" i="1"/>
  <c r="K2598" i="1"/>
  <c r="K2624" i="1"/>
  <c r="K2550" i="1"/>
  <c r="K2551" i="1"/>
  <c r="K2554" i="1"/>
  <c r="K2600" i="1"/>
  <c r="K2608" i="1"/>
  <c r="K2616" i="1"/>
  <c r="K2496" i="1"/>
  <c r="K2507" i="1"/>
  <c r="K2516" i="1"/>
  <c r="K2517" i="1"/>
  <c r="K2555" i="1"/>
  <c r="K2609" i="1"/>
  <c r="K2638" i="1"/>
  <c r="K2477" i="1"/>
  <c r="K2538" i="1"/>
  <c r="K2564" i="1"/>
  <c r="K2583" i="1"/>
  <c r="K2549" i="1"/>
  <c r="K2599" i="1"/>
  <c r="K2503" i="1"/>
  <c r="K2508" i="1"/>
  <c r="K2534" i="1"/>
  <c r="K2535" i="1"/>
  <c r="K2495" i="1"/>
  <c r="K2502" i="1"/>
  <c r="K2510" i="1"/>
  <c r="K2531" i="1"/>
  <c r="K2560" i="1"/>
  <c r="K2561" i="1"/>
  <c r="K2539" i="1"/>
  <c r="K2607" i="1"/>
  <c r="K2478" i="1"/>
  <c r="K2479" i="1"/>
  <c r="K2480" i="1"/>
  <c r="K2481" i="1"/>
  <c r="K2482" i="1"/>
  <c r="K2497" i="1"/>
  <c r="K2498" i="1"/>
  <c r="K2499" i="1"/>
  <c r="K2500" i="1"/>
  <c r="K2501" i="1"/>
  <c r="K2512" i="1"/>
  <c r="K2513" i="1"/>
  <c r="K2520" i="1"/>
  <c r="K2521" i="1"/>
  <c r="K2522" i="1"/>
  <c r="K2523" i="1"/>
  <c r="K2524" i="1"/>
  <c r="K2525" i="1"/>
  <c r="K2526" i="1"/>
  <c r="K2527" i="1"/>
  <c r="K2565" i="1"/>
  <c r="K2566" i="1"/>
  <c r="K2567" i="1"/>
  <c r="K2568" i="1"/>
  <c r="K2569" i="1"/>
  <c r="K2570" i="1"/>
  <c r="K2571" i="1"/>
  <c r="K2572" i="1"/>
  <c r="K2573" i="1"/>
  <c r="K2574" i="1"/>
  <c r="K2575" i="1"/>
  <c r="K2625" i="1"/>
  <c r="K2626" i="1"/>
  <c r="K2627" i="1"/>
  <c r="K2628" i="1"/>
  <c r="K2629" i="1"/>
  <c r="K2639" i="1"/>
  <c r="K2640" i="1"/>
  <c r="K2641" i="1"/>
  <c r="K2642" i="1"/>
  <c r="K2643" i="1"/>
  <c r="K2644" i="1"/>
  <c r="K2645" i="1"/>
  <c r="K2518" i="1"/>
  <c r="K2519" i="1"/>
  <c r="K2557" i="1"/>
  <c r="K2610" i="1"/>
  <c r="K2596" i="1"/>
  <c r="K2494" i="1"/>
  <c r="K2530" i="1"/>
  <c r="K2552" i="1"/>
  <c r="K2577" i="1"/>
  <c r="K2578" i="1"/>
  <c r="K2579" i="1"/>
  <c r="K2603" i="1"/>
  <c r="K2632" i="1"/>
  <c r="K2653" i="1"/>
  <c r="K2556" i="1"/>
  <c r="K2617" i="1"/>
  <c r="K2618" i="1"/>
  <c r="K2528" i="1"/>
  <c r="K2558" i="1"/>
  <c r="K2562" i="1"/>
  <c r="K2576" i="1"/>
  <c r="K2559" i="1"/>
  <c r="K2563" i="1"/>
  <c r="K2602" i="1"/>
  <c r="K2631" i="1"/>
  <c r="K2493" i="1"/>
  <c r="K2529" i="1"/>
  <c r="J2537" i="1"/>
  <c r="J2606" i="1"/>
  <c r="J2491" i="1"/>
  <c r="J2492" i="1"/>
  <c r="J2509" i="1"/>
  <c r="J2486" i="1"/>
  <c r="J2487" i="1"/>
  <c r="J2488" i="1"/>
  <c r="J2489" i="1"/>
  <c r="J2490" i="1"/>
  <c r="J2504" i="1"/>
  <c r="J2505" i="1"/>
  <c r="J2506" i="1"/>
  <c r="J2514" i="1"/>
  <c r="J2540" i="1"/>
  <c r="J2541" i="1"/>
  <c r="J2542" i="1"/>
  <c r="J2543" i="1"/>
  <c r="J2544" i="1"/>
  <c r="J2545" i="1"/>
  <c r="J2546" i="1"/>
  <c r="J2547" i="1"/>
  <c r="J2548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615" i="1"/>
  <c r="J2633" i="1"/>
  <c r="J2634" i="1"/>
  <c r="J2635" i="1"/>
  <c r="J2636" i="1"/>
  <c r="J2637" i="1"/>
  <c r="J2646" i="1"/>
  <c r="J2647" i="1"/>
  <c r="J2648" i="1"/>
  <c r="J2649" i="1"/>
  <c r="J2650" i="1"/>
  <c r="J2651" i="1"/>
  <c r="J2652" i="1"/>
  <c r="J2474" i="1"/>
  <c r="J2475" i="1"/>
  <c r="J2484" i="1"/>
  <c r="J2485" i="1"/>
  <c r="J2536" i="1"/>
  <c r="J2581" i="1"/>
  <c r="J2582" i="1"/>
  <c r="J2613" i="1"/>
  <c r="J2614" i="1"/>
  <c r="J2623" i="1"/>
  <c r="J2656" i="1"/>
  <c r="J2473" i="1"/>
  <c r="J2483" i="1"/>
  <c r="J2511" i="1"/>
  <c r="J2532" i="1"/>
  <c r="J2533" i="1"/>
  <c r="J2580" i="1"/>
  <c r="J2604" i="1"/>
  <c r="J2605" i="1"/>
  <c r="J2611" i="1"/>
  <c r="J2612" i="1"/>
  <c r="J2620" i="1"/>
  <c r="J2621" i="1"/>
  <c r="J2622" i="1"/>
  <c r="J2654" i="1"/>
  <c r="J2655" i="1"/>
  <c r="J2515" i="1"/>
  <c r="J2553" i="1"/>
  <c r="J2597" i="1"/>
  <c r="J2598" i="1"/>
  <c r="J2624" i="1"/>
  <c r="J2550" i="1"/>
  <c r="J2551" i="1"/>
  <c r="J2554" i="1"/>
  <c r="J2600" i="1"/>
  <c r="J2608" i="1"/>
  <c r="J2616" i="1"/>
  <c r="J2496" i="1"/>
  <c r="J2507" i="1"/>
  <c r="J2516" i="1"/>
  <c r="J2517" i="1"/>
  <c r="J2555" i="1"/>
  <c r="J2609" i="1"/>
  <c r="J2638" i="1"/>
  <c r="J2477" i="1"/>
  <c r="J2538" i="1"/>
  <c r="J2564" i="1"/>
  <c r="J2583" i="1"/>
  <c r="J2549" i="1"/>
  <c r="J2599" i="1"/>
  <c r="J2503" i="1"/>
  <c r="J2508" i="1"/>
  <c r="J2534" i="1"/>
  <c r="J2535" i="1"/>
  <c r="J2495" i="1"/>
  <c r="J2502" i="1"/>
  <c r="J2510" i="1"/>
  <c r="J2531" i="1"/>
  <c r="J2560" i="1"/>
  <c r="J2561" i="1"/>
  <c r="J2539" i="1"/>
  <c r="J2607" i="1"/>
  <c r="J2478" i="1"/>
  <c r="J2479" i="1"/>
  <c r="J2480" i="1"/>
  <c r="J2481" i="1"/>
  <c r="J2482" i="1"/>
  <c r="J2497" i="1"/>
  <c r="J2498" i="1"/>
  <c r="J2499" i="1"/>
  <c r="J2500" i="1"/>
  <c r="J2501" i="1"/>
  <c r="J2512" i="1"/>
  <c r="J2513" i="1"/>
  <c r="J2520" i="1"/>
  <c r="J2521" i="1"/>
  <c r="J2522" i="1"/>
  <c r="J2523" i="1"/>
  <c r="J2524" i="1"/>
  <c r="J2525" i="1"/>
  <c r="J2526" i="1"/>
  <c r="J2527" i="1"/>
  <c r="J2565" i="1"/>
  <c r="J2566" i="1"/>
  <c r="J2567" i="1"/>
  <c r="J2568" i="1"/>
  <c r="J2569" i="1"/>
  <c r="J2570" i="1"/>
  <c r="J2571" i="1"/>
  <c r="J2572" i="1"/>
  <c r="J2573" i="1"/>
  <c r="J2574" i="1"/>
  <c r="J2575" i="1"/>
  <c r="J2625" i="1"/>
  <c r="J2626" i="1"/>
  <c r="J2627" i="1"/>
  <c r="J2628" i="1"/>
  <c r="J2629" i="1"/>
  <c r="J2639" i="1"/>
  <c r="J2640" i="1"/>
  <c r="J2641" i="1"/>
  <c r="J2642" i="1"/>
  <c r="J2643" i="1"/>
  <c r="J2644" i="1"/>
  <c r="J2645" i="1"/>
  <c r="J2518" i="1"/>
  <c r="J2519" i="1"/>
  <c r="J2557" i="1"/>
  <c r="J2610" i="1"/>
  <c r="J2596" i="1"/>
  <c r="J2494" i="1"/>
  <c r="J2530" i="1"/>
  <c r="J2552" i="1"/>
  <c r="J2577" i="1"/>
  <c r="J2578" i="1"/>
  <c r="J2579" i="1"/>
  <c r="J2603" i="1"/>
  <c r="J2632" i="1"/>
  <c r="J2653" i="1"/>
  <c r="J2556" i="1"/>
  <c r="J2617" i="1"/>
  <c r="J2618" i="1"/>
  <c r="J2528" i="1"/>
  <c r="J2558" i="1"/>
  <c r="J2562" i="1"/>
  <c r="J2576" i="1"/>
  <c r="J2559" i="1"/>
  <c r="J2563" i="1"/>
  <c r="J2602" i="1"/>
  <c r="J2631" i="1"/>
  <c r="J2493" i="1"/>
  <c r="J2529" i="1"/>
  <c r="G2537" i="1"/>
  <c r="I2537" i="1" s="1"/>
  <c r="G2606" i="1"/>
  <c r="I2606" i="1" s="1"/>
  <c r="G2491" i="1"/>
  <c r="I2491" i="1" s="1"/>
  <c r="G2492" i="1"/>
  <c r="I2492" i="1" s="1"/>
  <c r="G2509" i="1"/>
  <c r="I2509" i="1" s="1"/>
  <c r="G2486" i="1"/>
  <c r="I2486" i="1" s="1"/>
  <c r="G2487" i="1"/>
  <c r="I2487" i="1" s="1"/>
  <c r="G2488" i="1"/>
  <c r="I2488" i="1" s="1"/>
  <c r="G2489" i="1"/>
  <c r="I2489" i="1" s="1"/>
  <c r="G2490" i="1"/>
  <c r="I2490" i="1" s="1"/>
  <c r="G2504" i="1"/>
  <c r="I2504" i="1" s="1"/>
  <c r="G2505" i="1"/>
  <c r="I2505" i="1" s="1"/>
  <c r="G2506" i="1"/>
  <c r="I2506" i="1" s="1"/>
  <c r="G2514" i="1"/>
  <c r="I2514" i="1" s="1"/>
  <c r="G2540" i="1"/>
  <c r="I2540" i="1" s="1"/>
  <c r="G2541" i="1"/>
  <c r="I2541" i="1" s="1"/>
  <c r="G2542" i="1"/>
  <c r="I2542" i="1" s="1"/>
  <c r="G2543" i="1"/>
  <c r="I2543" i="1" s="1"/>
  <c r="G2544" i="1"/>
  <c r="I2544" i="1" s="1"/>
  <c r="G2545" i="1"/>
  <c r="I2545" i="1" s="1"/>
  <c r="G2546" i="1"/>
  <c r="I2546" i="1" s="1"/>
  <c r="G2547" i="1"/>
  <c r="I2547" i="1" s="1"/>
  <c r="G2548" i="1"/>
  <c r="I2548" i="1" s="1"/>
  <c r="G2584" i="1"/>
  <c r="I2584" i="1" s="1"/>
  <c r="G2585" i="1"/>
  <c r="I2585" i="1" s="1"/>
  <c r="G2586" i="1"/>
  <c r="I2586" i="1" s="1"/>
  <c r="G2587" i="1"/>
  <c r="I2587" i="1" s="1"/>
  <c r="G2588" i="1"/>
  <c r="I2588" i="1" s="1"/>
  <c r="G2589" i="1"/>
  <c r="I2589" i="1" s="1"/>
  <c r="G2590" i="1"/>
  <c r="I2590" i="1" s="1"/>
  <c r="G2591" i="1"/>
  <c r="I2591" i="1" s="1"/>
  <c r="G2592" i="1"/>
  <c r="I2592" i="1" s="1"/>
  <c r="G2593" i="1"/>
  <c r="I2593" i="1" s="1"/>
  <c r="G2594" i="1"/>
  <c r="I2594" i="1" s="1"/>
  <c r="G2595" i="1"/>
  <c r="I2595" i="1" s="1"/>
  <c r="G2615" i="1"/>
  <c r="I2615" i="1" s="1"/>
  <c r="G2633" i="1"/>
  <c r="I2633" i="1" s="1"/>
  <c r="G2634" i="1"/>
  <c r="I2634" i="1" s="1"/>
  <c r="G2635" i="1"/>
  <c r="I2635" i="1" s="1"/>
  <c r="G2636" i="1"/>
  <c r="I2636" i="1" s="1"/>
  <c r="G2637" i="1"/>
  <c r="I2637" i="1" s="1"/>
  <c r="G2646" i="1"/>
  <c r="I2646" i="1" s="1"/>
  <c r="G2647" i="1"/>
  <c r="I2647" i="1" s="1"/>
  <c r="G2648" i="1"/>
  <c r="I2648" i="1" s="1"/>
  <c r="G2649" i="1"/>
  <c r="I2649" i="1" s="1"/>
  <c r="G2650" i="1"/>
  <c r="I2650" i="1" s="1"/>
  <c r="G2651" i="1"/>
  <c r="I2651" i="1" s="1"/>
  <c r="G2652" i="1"/>
  <c r="I2652" i="1" s="1"/>
  <c r="G2474" i="1"/>
  <c r="I2474" i="1" s="1"/>
  <c r="G2475" i="1"/>
  <c r="I2475" i="1" s="1"/>
  <c r="G2484" i="1"/>
  <c r="I2484" i="1" s="1"/>
  <c r="G2485" i="1"/>
  <c r="I2485" i="1" s="1"/>
  <c r="G2536" i="1"/>
  <c r="I2536" i="1" s="1"/>
  <c r="G2581" i="1"/>
  <c r="I2581" i="1" s="1"/>
  <c r="G2582" i="1"/>
  <c r="I2582" i="1" s="1"/>
  <c r="G2613" i="1"/>
  <c r="I2613" i="1" s="1"/>
  <c r="G2614" i="1"/>
  <c r="I2614" i="1" s="1"/>
  <c r="G2623" i="1"/>
  <c r="I2623" i="1" s="1"/>
  <c r="G2656" i="1"/>
  <c r="I2656" i="1" s="1"/>
  <c r="G2473" i="1"/>
  <c r="I2473" i="1" s="1"/>
  <c r="G2483" i="1"/>
  <c r="I2483" i="1" s="1"/>
  <c r="G2511" i="1"/>
  <c r="I2511" i="1" s="1"/>
  <c r="G2532" i="1"/>
  <c r="I2532" i="1" s="1"/>
  <c r="G2533" i="1"/>
  <c r="I2533" i="1" s="1"/>
  <c r="G2580" i="1"/>
  <c r="I2580" i="1" s="1"/>
  <c r="G2604" i="1"/>
  <c r="I2604" i="1" s="1"/>
  <c r="G2605" i="1"/>
  <c r="I2605" i="1" s="1"/>
  <c r="G2611" i="1"/>
  <c r="I2611" i="1" s="1"/>
  <c r="G2612" i="1"/>
  <c r="I2612" i="1" s="1"/>
  <c r="G2620" i="1"/>
  <c r="I2620" i="1" s="1"/>
  <c r="G2621" i="1"/>
  <c r="I2621" i="1" s="1"/>
  <c r="G2622" i="1"/>
  <c r="I2622" i="1" s="1"/>
  <c r="G2654" i="1"/>
  <c r="I2654" i="1" s="1"/>
  <c r="G2655" i="1"/>
  <c r="I2655" i="1" s="1"/>
  <c r="G2515" i="1"/>
  <c r="I2515" i="1" s="1"/>
  <c r="G2553" i="1"/>
  <c r="I2553" i="1" s="1"/>
  <c r="G2597" i="1"/>
  <c r="I2597" i="1" s="1"/>
  <c r="G2598" i="1"/>
  <c r="I2598" i="1" s="1"/>
  <c r="G2624" i="1"/>
  <c r="I2624" i="1" s="1"/>
  <c r="G2550" i="1"/>
  <c r="I2550" i="1" s="1"/>
  <c r="G2551" i="1"/>
  <c r="I2551" i="1" s="1"/>
  <c r="G2554" i="1"/>
  <c r="I2554" i="1" s="1"/>
  <c r="G2600" i="1"/>
  <c r="I2600" i="1" s="1"/>
  <c r="G2608" i="1"/>
  <c r="I2608" i="1" s="1"/>
  <c r="G2616" i="1"/>
  <c r="I2616" i="1" s="1"/>
  <c r="G2496" i="1"/>
  <c r="I2496" i="1" s="1"/>
  <c r="G2507" i="1"/>
  <c r="I2507" i="1" s="1"/>
  <c r="G2516" i="1"/>
  <c r="I2516" i="1" s="1"/>
  <c r="G2517" i="1"/>
  <c r="I2517" i="1" s="1"/>
  <c r="G2555" i="1"/>
  <c r="I2555" i="1" s="1"/>
  <c r="G2609" i="1"/>
  <c r="I2609" i="1" s="1"/>
  <c r="G2638" i="1"/>
  <c r="I2638" i="1" s="1"/>
  <c r="G2477" i="1"/>
  <c r="I2477" i="1" s="1"/>
  <c r="G2538" i="1"/>
  <c r="I2538" i="1" s="1"/>
  <c r="G2564" i="1"/>
  <c r="I2564" i="1" s="1"/>
  <c r="G2583" i="1"/>
  <c r="I2583" i="1" s="1"/>
  <c r="G2549" i="1"/>
  <c r="I2549" i="1" s="1"/>
  <c r="G2599" i="1"/>
  <c r="I2599" i="1" s="1"/>
  <c r="G2503" i="1"/>
  <c r="I2503" i="1" s="1"/>
  <c r="G2508" i="1"/>
  <c r="I2508" i="1" s="1"/>
  <c r="G2534" i="1"/>
  <c r="I2534" i="1" s="1"/>
  <c r="G2535" i="1"/>
  <c r="I2535" i="1" s="1"/>
  <c r="G2495" i="1"/>
  <c r="I2495" i="1" s="1"/>
  <c r="G2502" i="1"/>
  <c r="I2502" i="1" s="1"/>
  <c r="G2510" i="1"/>
  <c r="I2510" i="1" s="1"/>
  <c r="G2531" i="1"/>
  <c r="I2531" i="1" s="1"/>
  <c r="G2560" i="1"/>
  <c r="I2560" i="1" s="1"/>
  <c r="G2561" i="1"/>
  <c r="I2561" i="1" s="1"/>
  <c r="G2539" i="1"/>
  <c r="I2539" i="1" s="1"/>
  <c r="G2607" i="1"/>
  <c r="I2607" i="1" s="1"/>
  <c r="G2478" i="1"/>
  <c r="I2478" i="1" s="1"/>
  <c r="G2479" i="1"/>
  <c r="I2479" i="1" s="1"/>
  <c r="G2480" i="1"/>
  <c r="I2480" i="1" s="1"/>
  <c r="G2481" i="1"/>
  <c r="I2481" i="1" s="1"/>
  <c r="G2482" i="1"/>
  <c r="I2482" i="1" s="1"/>
  <c r="G2497" i="1"/>
  <c r="I2497" i="1" s="1"/>
  <c r="G2498" i="1"/>
  <c r="I2498" i="1" s="1"/>
  <c r="G2499" i="1"/>
  <c r="I2499" i="1" s="1"/>
  <c r="G2500" i="1"/>
  <c r="I2500" i="1" s="1"/>
  <c r="G2501" i="1"/>
  <c r="I2501" i="1" s="1"/>
  <c r="G2512" i="1"/>
  <c r="I2512" i="1" s="1"/>
  <c r="G2513" i="1"/>
  <c r="I2513" i="1" s="1"/>
  <c r="G2520" i="1"/>
  <c r="I2520" i="1" s="1"/>
  <c r="G2521" i="1"/>
  <c r="I2521" i="1" s="1"/>
  <c r="G2522" i="1"/>
  <c r="I2522" i="1" s="1"/>
  <c r="G2523" i="1"/>
  <c r="I2523" i="1" s="1"/>
  <c r="G2524" i="1"/>
  <c r="I2524" i="1" s="1"/>
  <c r="G2525" i="1"/>
  <c r="I2525" i="1" s="1"/>
  <c r="G2526" i="1"/>
  <c r="I2526" i="1" s="1"/>
  <c r="G2527" i="1"/>
  <c r="I2527" i="1" s="1"/>
  <c r="G2565" i="1"/>
  <c r="I2565" i="1" s="1"/>
  <c r="G2566" i="1"/>
  <c r="I2566" i="1" s="1"/>
  <c r="G2567" i="1"/>
  <c r="I2567" i="1" s="1"/>
  <c r="G2568" i="1"/>
  <c r="I2568" i="1" s="1"/>
  <c r="G2569" i="1"/>
  <c r="I2569" i="1" s="1"/>
  <c r="G2570" i="1"/>
  <c r="I2570" i="1" s="1"/>
  <c r="G2571" i="1"/>
  <c r="I2571" i="1" s="1"/>
  <c r="G2572" i="1"/>
  <c r="I2572" i="1" s="1"/>
  <c r="G2573" i="1"/>
  <c r="I2573" i="1" s="1"/>
  <c r="G2574" i="1"/>
  <c r="I2574" i="1" s="1"/>
  <c r="G2575" i="1"/>
  <c r="I2575" i="1" s="1"/>
  <c r="G2625" i="1"/>
  <c r="I2625" i="1" s="1"/>
  <c r="G2626" i="1"/>
  <c r="I2626" i="1" s="1"/>
  <c r="G2627" i="1"/>
  <c r="I2627" i="1" s="1"/>
  <c r="G2628" i="1"/>
  <c r="I2628" i="1" s="1"/>
  <c r="G2629" i="1"/>
  <c r="I2629" i="1" s="1"/>
  <c r="G2639" i="1"/>
  <c r="I2639" i="1" s="1"/>
  <c r="G2640" i="1"/>
  <c r="I2640" i="1" s="1"/>
  <c r="G2641" i="1"/>
  <c r="I2641" i="1" s="1"/>
  <c r="G2642" i="1"/>
  <c r="I2642" i="1" s="1"/>
  <c r="G2643" i="1"/>
  <c r="I2643" i="1" s="1"/>
  <c r="G2644" i="1"/>
  <c r="I2644" i="1" s="1"/>
  <c r="G2645" i="1"/>
  <c r="I2645" i="1" s="1"/>
  <c r="G2518" i="1"/>
  <c r="I2518" i="1" s="1"/>
  <c r="G2519" i="1"/>
  <c r="I2519" i="1" s="1"/>
  <c r="G2557" i="1"/>
  <c r="I2557" i="1" s="1"/>
  <c r="G2610" i="1"/>
  <c r="I2610" i="1" s="1"/>
  <c r="G2596" i="1"/>
  <c r="I2596" i="1" s="1"/>
  <c r="G2494" i="1"/>
  <c r="I2494" i="1" s="1"/>
  <c r="G2530" i="1"/>
  <c r="I2530" i="1" s="1"/>
  <c r="G2552" i="1"/>
  <c r="I2552" i="1" s="1"/>
  <c r="G2577" i="1"/>
  <c r="I2577" i="1" s="1"/>
  <c r="G2578" i="1"/>
  <c r="I2578" i="1" s="1"/>
  <c r="G2579" i="1"/>
  <c r="I2579" i="1" s="1"/>
  <c r="G2603" i="1"/>
  <c r="I2603" i="1" s="1"/>
  <c r="G2632" i="1"/>
  <c r="I2632" i="1" s="1"/>
  <c r="G2653" i="1"/>
  <c r="I2653" i="1" s="1"/>
  <c r="G2556" i="1"/>
  <c r="I2556" i="1" s="1"/>
  <c r="G2617" i="1"/>
  <c r="I2617" i="1" s="1"/>
  <c r="G2618" i="1"/>
  <c r="I2618" i="1" s="1"/>
  <c r="G2528" i="1"/>
  <c r="I2528" i="1" s="1"/>
  <c r="G2558" i="1"/>
  <c r="I2558" i="1" s="1"/>
  <c r="G2562" i="1"/>
  <c r="I2562" i="1" s="1"/>
  <c r="G2576" i="1"/>
  <c r="I2576" i="1" s="1"/>
  <c r="G2559" i="1"/>
  <c r="I2559" i="1" s="1"/>
  <c r="G2563" i="1"/>
  <c r="I2563" i="1" s="1"/>
  <c r="G2602" i="1"/>
  <c r="I2602" i="1" s="1"/>
  <c r="G2631" i="1"/>
  <c r="I2631" i="1" s="1"/>
  <c r="G2493" i="1"/>
  <c r="I2493" i="1" s="1"/>
  <c r="G2529" i="1"/>
  <c r="I2529" i="1" s="1"/>
  <c r="I273" i="13"/>
  <c r="G2466" i="1"/>
  <c r="I2466" i="1" s="1"/>
  <c r="G2328" i="1"/>
  <c r="I2328" i="1" s="1"/>
  <c r="G2317" i="1"/>
  <c r="I2317" i="1" s="1"/>
  <c r="G2401" i="1"/>
  <c r="I2401" i="1" s="1"/>
  <c r="G2420" i="1"/>
  <c r="I2420" i="1" s="1"/>
  <c r="G2333" i="1"/>
  <c r="I2333" i="1" s="1"/>
  <c r="G2447" i="1"/>
  <c r="I2447" i="1" s="1"/>
  <c r="G2369" i="1"/>
  <c r="I2369" i="1" s="1"/>
  <c r="G2370" i="1"/>
  <c r="I2370" i="1" s="1"/>
  <c r="G2467" i="1"/>
  <c r="I2467" i="1" s="1"/>
  <c r="G2248" i="1"/>
  <c r="I2248" i="1" s="1"/>
  <c r="G2249" i="1"/>
  <c r="I2249" i="1" s="1"/>
  <c r="G2250" i="1"/>
  <c r="I2250" i="1" s="1"/>
  <c r="G2322" i="1"/>
  <c r="I2322" i="1" s="1"/>
  <c r="G2329" i="1"/>
  <c r="I2329" i="1" s="1"/>
  <c r="G2357" i="1"/>
  <c r="I2357" i="1" s="1"/>
  <c r="G2358" i="1"/>
  <c r="I2358" i="1" s="1"/>
  <c r="G2359" i="1"/>
  <c r="I2359" i="1" s="1"/>
  <c r="G2384" i="1"/>
  <c r="I2384" i="1" s="1"/>
  <c r="G2462" i="1"/>
  <c r="I2462" i="1" s="1"/>
  <c r="G2235" i="1"/>
  <c r="I2235" i="1" s="1"/>
  <c r="G2236" i="1"/>
  <c r="I2236" i="1" s="1"/>
  <c r="G2244" i="1"/>
  <c r="I2244" i="1" s="1"/>
  <c r="G2245" i="1"/>
  <c r="I2245" i="1" s="1"/>
  <c r="G2318" i="1"/>
  <c r="I2318" i="1" s="1"/>
  <c r="G2421" i="1"/>
  <c r="I2421" i="1" s="1"/>
  <c r="G2422" i="1"/>
  <c r="I2422" i="1" s="1"/>
  <c r="G2423" i="1"/>
  <c r="I2423" i="1" s="1"/>
  <c r="G2424" i="1"/>
  <c r="I2424" i="1" s="1"/>
  <c r="G2425" i="1"/>
  <c r="I2425" i="1" s="1"/>
  <c r="G2457" i="1"/>
  <c r="I2457" i="1" s="1"/>
  <c r="G2458" i="1"/>
  <c r="I2458" i="1" s="1"/>
  <c r="G2471" i="1"/>
  <c r="I2471" i="1" s="1"/>
  <c r="G2233" i="1"/>
  <c r="I2233" i="1" s="1"/>
  <c r="G2339" i="1"/>
  <c r="I2339" i="1" s="1"/>
  <c r="G2360" i="1"/>
  <c r="I2360" i="1" s="1"/>
  <c r="G2402" i="1"/>
  <c r="I2402" i="1" s="1"/>
  <c r="G2366" i="1"/>
  <c r="I2366" i="1" s="1"/>
  <c r="G2367" i="1"/>
  <c r="I2367" i="1" s="1"/>
  <c r="G2368" i="1"/>
  <c r="I2368" i="1" s="1"/>
  <c r="G2390" i="1"/>
  <c r="I2390" i="1" s="1"/>
  <c r="G2391" i="1"/>
  <c r="I2391" i="1" s="1"/>
  <c r="G2258" i="1"/>
  <c r="I2258" i="1" s="1"/>
  <c r="G2259" i="1"/>
  <c r="I2259" i="1" s="1"/>
  <c r="G2449" i="1"/>
  <c r="I2449" i="1" s="1"/>
  <c r="G2450" i="1"/>
  <c r="I2450" i="1" s="1"/>
  <c r="G2238" i="1"/>
  <c r="I2238" i="1" s="1"/>
  <c r="G2408" i="1"/>
  <c r="I2408" i="1" s="1"/>
  <c r="G2409" i="1"/>
  <c r="I2409" i="1" s="1"/>
  <c r="G2341" i="1"/>
  <c r="I2341" i="1" s="1"/>
  <c r="G2232" i="1"/>
  <c r="I2232" i="1" s="1"/>
  <c r="G2353" i="1"/>
  <c r="I2353" i="1" s="1"/>
  <c r="G2254" i="1"/>
  <c r="I2254" i="1" s="1"/>
  <c r="G2251" i="1"/>
  <c r="I2251" i="1" s="1"/>
  <c r="G2260" i="1"/>
  <c r="I2260" i="1" s="1"/>
  <c r="G2269" i="1"/>
  <c r="I2269" i="1" s="1"/>
  <c r="G2270" i="1"/>
  <c r="I2270" i="1" s="1"/>
  <c r="G2385" i="1"/>
  <c r="I2385" i="1" s="1"/>
  <c r="G2459" i="1"/>
  <c r="I2459" i="1" s="1"/>
  <c r="G2319" i="1"/>
  <c r="I2319" i="1" s="1"/>
  <c r="G2320" i="1"/>
  <c r="I2320" i="1" s="1"/>
  <c r="G2351" i="1"/>
  <c r="I2351" i="1" s="1"/>
  <c r="G2352" i="1"/>
  <c r="I2352" i="1" s="1"/>
  <c r="G2242" i="1"/>
  <c r="I2242" i="1" s="1"/>
  <c r="G2243" i="1"/>
  <c r="I2243" i="1" s="1"/>
  <c r="G2278" i="1"/>
  <c r="I2278" i="1" s="1"/>
  <c r="G2286" i="1"/>
  <c r="I2286" i="1" s="1"/>
  <c r="G2430" i="1"/>
  <c r="I2430" i="1" s="1"/>
  <c r="G2463" i="1"/>
  <c r="I2463" i="1" s="1"/>
  <c r="G2392" i="1"/>
  <c r="I2392" i="1" s="1"/>
  <c r="G2393" i="1"/>
  <c r="I2393" i="1" s="1"/>
  <c r="G2404" i="1"/>
  <c r="I2404" i="1" s="1"/>
  <c r="G2338" i="1"/>
  <c r="I2338" i="1" s="1"/>
  <c r="G2419" i="1"/>
  <c r="I2419" i="1" s="1"/>
  <c r="G2349" i="1"/>
  <c r="I2349" i="1" s="1"/>
  <c r="G2263" i="1"/>
  <c r="I2263" i="1" s="1"/>
  <c r="G2264" i="1"/>
  <c r="I2264" i="1" s="1"/>
  <c r="G2265" i="1"/>
  <c r="I2265" i="1" s="1"/>
  <c r="G2266" i="1"/>
  <c r="I2266" i="1" s="1"/>
  <c r="G2280" i="1"/>
  <c r="I2280" i="1" s="1"/>
  <c r="G2281" i="1"/>
  <c r="I2281" i="1" s="1"/>
  <c r="G2267" i="1"/>
  <c r="I2267" i="1" s="1"/>
  <c r="G2277" i="1"/>
  <c r="I2277" i="1" s="1"/>
  <c r="G2350" i="1"/>
  <c r="I2350" i="1" s="1"/>
  <c r="G2274" i="1"/>
  <c r="I2274" i="1" s="1"/>
  <c r="G2271" i="1"/>
  <c r="I2271" i="1" s="1"/>
  <c r="G2272" i="1"/>
  <c r="I2272" i="1" s="1"/>
  <c r="G2460" i="1"/>
  <c r="I2460" i="1" s="1"/>
  <c r="G2246" i="1"/>
  <c r="I2246" i="1" s="1"/>
  <c r="G2247" i="1"/>
  <c r="I2247" i="1" s="1"/>
  <c r="G2380" i="1"/>
  <c r="I2380" i="1" s="1"/>
  <c r="G2287" i="1"/>
  <c r="I2287" i="1" s="1"/>
  <c r="G2297" i="1"/>
  <c r="I2297" i="1" s="1"/>
  <c r="G2314" i="1"/>
  <c r="I2314" i="1" s="1"/>
  <c r="G2417" i="1"/>
  <c r="I2417" i="1" s="1"/>
  <c r="G2418" i="1"/>
  <c r="I2418" i="1" s="1"/>
  <c r="G2253" i="1"/>
  <c r="I2253" i="1" s="1"/>
  <c r="G2405" i="1"/>
  <c r="I2405" i="1" s="1"/>
  <c r="G2406" i="1"/>
  <c r="I2406" i="1" s="1"/>
  <c r="G2377" i="1"/>
  <c r="I2377" i="1" s="1"/>
  <c r="G2282" i="1"/>
  <c r="I2282" i="1" s="1"/>
  <c r="G2283" i="1"/>
  <c r="I2283" i="1" s="1"/>
  <c r="G2284" i="1"/>
  <c r="I2284" i="1" s="1"/>
  <c r="G2308" i="1"/>
  <c r="I2308" i="1" s="1"/>
  <c r="G2309" i="1"/>
  <c r="I2309" i="1" s="1"/>
  <c r="G2285" i="1"/>
  <c r="I2285" i="1" s="1"/>
  <c r="G2334" i="1"/>
  <c r="I2334" i="1" s="1"/>
  <c r="G2362" i="1"/>
  <c r="I2362" i="1" s="1"/>
  <c r="G2363" i="1"/>
  <c r="I2363" i="1" s="1"/>
  <c r="G2273" i="1"/>
  <c r="I2273" i="1" s="1"/>
  <c r="G2288" i="1"/>
  <c r="I2288" i="1" s="1"/>
  <c r="G2323" i="1"/>
  <c r="I2323" i="1" s="1"/>
  <c r="G2315" i="1"/>
  <c r="I2315" i="1" s="1"/>
  <c r="G2455" i="1"/>
  <c r="I2455" i="1" s="1"/>
  <c r="G2464" i="1"/>
  <c r="I2464" i="1" s="1"/>
  <c r="G2395" i="1"/>
  <c r="I2395" i="1" s="1"/>
  <c r="G2310" i="1"/>
  <c r="I2310" i="1" s="1"/>
  <c r="G2394" i="1"/>
  <c r="I2394" i="1" s="1"/>
  <c r="G2410" i="1"/>
  <c r="I2410" i="1" s="1"/>
  <c r="G2289" i="1"/>
  <c r="I2289" i="1" s="1"/>
  <c r="G2386" i="1"/>
  <c r="I2386" i="1" s="1"/>
  <c r="G2443" i="1"/>
  <c r="I2443" i="1" s="1"/>
  <c r="G2311" i="1"/>
  <c r="I2311" i="1" s="1"/>
  <c r="G2312" i="1"/>
  <c r="I2312" i="1" s="1"/>
  <c r="G2313" i="1"/>
  <c r="I2313" i="1" s="1"/>
  <c r="G2411" i="1"/>
  <c r="I2411" i="1" s="1"/>
  <c r="G2348" i="1"/>
  <c r="I2348" i="1" s="1"/>
  <c r="G2303" i="1"/>
  <c r="I2303" i="1" s="1"/>
  <c r="G2331" i="1"/>
  <c r="I2331" i="1" s="1"/>
  <c r="G2290" i="1"/>
  <c r="I2290" i="1" s="1"/>
  <c r="G2324" i="1"/>
  <c r="I2324" i="1" s="1"/>
  <c r="G2325" i="1"/>
  <c r="I2325" i="1" s="1"/>
  <c r="G2381" i="1"/>
  <c r="I2381" i="1" s="1"/>
  <c r="G2382" i="1"/>
  <c r="I2382" i="1" s="1"/>
  <c r="G2316" i="1"/>
  <c r="I2316" i="1" s="1"/>
  <c r="G2335" i="1"/>
  <c r="I2335" i="1" s="1"/>
  <c r="G2456" i="1"/>
  <c r="I2456" i="1" s="1"/>
  <c r="G2407" i="1"/>
  <c r="I2407" i="1" s="1"/>
  <c r="G2444" i="1"/>
  <c r="I2444" i="1" s="1"/>
  <c r="G2445" i="1"/>
  <c r="I2445" i="1" s="1"/>
  <c r="G2396" i="1"/>
  <c r="I2396" i="1" s="1"/>
  <c r="G2397" i="1"/>
  <c r="I2397" i="1" s="1"/>
  <c r="G2403" i="1"/>
  <c r="I2403" i="1" s="1"/>
  <c r="G2413" i="1"/>
  <c r="I2413" i="1" s="1"/>
  <c r="G2342" i="1"/>
  <c r="I2342" i="1" s="1"/>
  <c r="G2343" i="1"/>
  <c r="I2343" i="1" s="1"/>
  <c r="G2344" i="1"/>
  <c r="I2344" i="1" s="1"/>
  <c r="G2345" i="1"/>
  <c r="I2345" i="1" s="1"/>
  <c r="G2412" i="1"/>
  <c r="I2412" i="1" s="1"/>
  <c r="G2468" i="1"/>
  <c r="I2468" i="1" s="1"/>
  <c r="G2255" i="1"/>
  <c r="I2255" i="1" s="1"/>
  <c r="G2275" i="1"/>
  <c r="I2275" i="1" s="1"/>
  <c r="G2354" i="1"/>
  <c r="I2354" i="1" s="1"/>
  <c r="G2371" i="1"/>
  <c r="I2371" i="1" s="1"/>
  <c r="G2372" i="1"/>
  <c r="I2372" i="1" s="1"/>
  <c r="G2448" i="1"/>
  <c r="I2448" i="1" s="1"/>
  <c r="G2276" i="1"/>
  <c r="I2276" i="1" s="1"/>
  <c r="G2432" i="1"/>
  <c r="I2432" i="1" s="1"/>
  <c r="G2373" i="1"/>
  <c r="I2373" i="1" s="1"/>
  <c r="G2469" i="1"/>
  <c r="I2469" i="1" s="1"/>
  <c r="G2470" i="1"/>
  <c r="I2470" i="1" s="1"/>
  <c r="G2374" i="1"/>
  <c r="I2374" i="1" s="1"/>
  <c r="G2433" i="1"/>
  <c r="I2433" i="1" s="1"/>
  <c r="G2355" i="1"/>
  <c r="I2355" i="1" s="1"/>
  <c r="G2454" i="1"/>
  <c r="I2454" i="1" s="1"/>
  <c r="G2356" i="1"/>
  <c r="I2356" i="1" s="1"/>
  <c r="G2239" i="1"/>
  <c r="I2239" i="1" s="1"/>
  <c r="G2241" i="1"/>
  <c r="I2241" i="1" s="1"/>
  <c r="G2375" i="1"/>
  <c r="I2375" i="1" s="1"/>
  <c r="G2262" i="1"/>
  <c r="I2262" i="1" s="1"/>
  <c r="G2434" i="1"/>
  <c r="I2434" i="1" s="1"/>
  <c r="G2291" i="1"/>
  <c r="I2291" i="1" s="1"/>
  <c r="G2292" i="1"/>
  <c r="I2292" i="1" s="1"/>
  <c r="G2302" i="1"/>
  <c r="I2302" i="1" s="1"/>
  <c r="G2326" i="1"/>
  <c r="I2326" i="1" s="1"/>
  <c r="G2327" i="1"/>
  <c r="I2327" i="1" s="1"/>
  <c r="G2387" i="1"/>
  <c r="I2387" i="1" s="1"/>
  <c r="G2388" i="1"/>
  <c r="I2388" i="1" s="1"/>
  <c r="G2428" i="1"/>
  <c r="I2428" i="1" s="1"/>
  <c r="G2429" i="1"/>
  <c r="I2429" i="1" s="1"/>
  <c r="G2268" i="1"/>
  <c r="I2268" i="1" s="1"/>
  <c r="G2279" i="1"/>
  <c r="I2279" i="1" s="1"/>
  <c r="G2298" i="1"/>
  <c r="I2298" i="1" s="1"/>
  <c r="G2299" i="1"/>
  <c r="I2299" i="1" s="1"/>
  <c r="G2300" i="1"/>
  <c r="I2300" i="1" s="1"/>
  <c r="G2336" i="1"/>
  <c r="I2336" i="1" s="1"/>
  <c r="G2340" i="1"/>
  <c r="I2340" i="1" s="1"/>
  <c r="G2378" i="1"/>
  <c r="I2378" i="1" s="1"/>
  <c r="G2379" i="1"/>
  <c r="I2379" i="1" s="1"/>
  <c r="G2398" i="1"/>
  <c r="I2398" i="1" s="1"/>
  <c r="G2414" i="1"/>
  <c r="I2414" i="1" s="1"/>
  <c r="G2465" i="1"/>
  <c r="I2465" i="1" s="1"/>
  <c r="G2472" i="1"/>
  <c r="I2472" i="1" s="1"/>
  <c r="G2229" i="1"/>
  <c r="I2229" i="1" s="1"/>
  <c r="G2230" i="1"/>
  <c r="I2230" i="1" s="1"/>
  <c r="G2383" i="1"/>
  <c r="I2383" i="1" s="1"/>
  <c r="G2426" i="1"/>
  <c r="I2426" i="1" s="1"/>
  <c r="G2427" i="1"/>
  <c r="I2427" i="1" s="1"/>
  <c r="G2435" i="1"/>
  <c r="I2435" i="1" s="1"/>
  <c r="G2364" i="1"/>
  <c r="I2364" i="1" s="1"/>
  <c r="G2295" i="1"/>
  <c r="I2295" i="1" s="1"/>
  <c r="G2296" i="1"/>
  <c r="I2296" i="1" s="1"/>
  <c r="G2306" i="1"/>
  <c r="I2306" i="1" s="1"/>
  <c r="G2307" i="1"/>
  <c r="I2307" i="1" s="1"/>
  <c r="G2376" i="1"/>
  <c r="I2376" i="1" s="1"/>
  <c r="G2451" i="1"/>
  <c r="I2451" i="1" s="1"/>
  <c r="G2231" i="1"/>
  <c r="I2231" i="1" s="1"/>
  <c r="G2453" i="1"/>
  <c r="I2453" i="1" s="1"/>
  <c r="G2346" i="1"/>
  <c r="I2346" i="1" s="1"/>
  <c r="G2321" i="1"/>
  <c r="I2321" i="1" s="1"/>
  <c r="G2399" i="1"/>
  <c r="I2399" i="1" s="1"/>
  <c r="G2400" i="1"/>
  <c r="I2400" i="1" s="1"/>
  <c r="G2415" i="1"/>
  <c r="I2415" i="1" s="1"/>
  <c r="G2416" i="1"/>
  <c r="I2416" i="1" s="1"/>
  <c r="G2365" i="1"/>
  <c r="I2365" i="1" s="1"/>
  <c r="G2431" i="1"/>
  <c r="I2431" i="1" s="1"/>
  <c r="G2437" i="1"/>
  <c r="I2437" i="1" s="1"/>
  <c r="G2438" i="1"/>
  <c r="I2438" i="1" s="1"/>
  <c r="G2261" i="1"/>
  <c r="I2261" i="1" s="1"/>
  <c r="G2332" i="1"/>
  <c r="I2332" i="1" s="1"/>
  <c r="G2441" i="1"/>
  <c r="I2441" i="1" s="1"/>
  <c r="G2461" i="1"/>
  <c r="I2461" i="1" s="1"/>
  <c r="G2301" i="1"/>
  <c r="I2301" i="1" s="1"/>
  <c r="G2252" i="1"/>
  <c r="I2252" i="1" s="1"/>
  <c r="G2240" i="1"/>
  <c r="I2240" i="1" s="1"/>
  <c r="G2439" i="1"/>
  <c r="I2439" i="1" s="1"/>
  <c r="G2440" i="1"/>
  <c r="I2440" i="1" s="1"/>
  <c r="G2446" i="1"/>
  <c r="I2446" i="1" s="1"/>
  <c r="G2347" i="1"/>
  <c r="I2347" i="1" s="1"/>
  <c r="G2442" i="1"/>
  <c r="I2442" i="1" s="1"/>
  <c r="G2337" i="1"/>
  <c r="I2337" i="1" s="1"/>
  <c r="G2452" i="1"/>
  <c r="I2452" i="1" s="1"/>
  <c r="G2389" i="1"/>
  <c r="I2389" i="1" s="1"/>
  <c r="G2361" i="1"/>
  <c r="I2361" i="1" s="1"/>
  <c r="G2237" i="1"/>
  <c r="I2237" i="1" s="1"/>
  <c r="G2234" i="1"/>
  <c r="I2234" i="1" s="1"/>
  <c r="G2256" i="1"/>
  <c r="I2256" i="1" s="1"/>
  <c r="G2436" i="1"/>
  <c r="I2436" i="1" s="1"/>
  <c r="G2257" i="1"/>
  <c r="I2257" i="1" s="1"/>
  <c r="G2293" i="1"/>
  <c r="I2293" i="1" s="1"/>
  <c r="G2294" i="1"/>
  <c r="I2294" i="1" s="1"/>
  <c r="G2304" i="1"/>
  <c r="I2304" i="1" s="1"/>
  <c r="G2305" i="1"/>
  <c r="I2305" i="1" s="1"/>
  <c r="G2330" i="1"/>
  <c r="I2330" i="1" s="1"/>
  <c r="G272" i="13"/>
  <c r="J2256" i="1"/>
  <c r="J2436" i="1"/>
  <c r="J2257" i="1"/>
  <c r="J2293" i="1"/>
  <c r="J2294" i="1"/>
  <c r="J2304" i="1"/>
  <c r="J2305" i="1"/>
  <c r="K2256" i="1"/>
  <c r="K2436" i="1"/>
  <c r="K2257" i="1"/>
  <c r="K2293" i="1"/>
  <c r="K2294" i="1"/>
  <c r="K2304" i="1"/>
  <c r="K2305" i="1"/>
  <c r="L2256" i="1"/>
  <c r="L2436" i="1"/>
  <c r="L2257" i="1"/>
  <c r="L2293" i="1"/>
  <c r="L2294" i="1"/>
  <c r="L2304" i="1"/>
  <c r="L2305" i="1"/>
  <c r="J2261" i="1"/>
  <c r="J2332" i="1"/>
  <c r="J2441" i="1"/>
  <c r="J2461" i="1"/>
  <c r="J2301" i="1"/>
  <c r="J2252" i="1"/>
  <c r="J2240" i="1"/>
  <c r="J2439" i="1"/>
  <c r="J2440" i="1"/>
  <c r="J2446" i="1"/>
  <c r="J2347" i="1"/>
  <c r="J2442" i="1"/>
  <c r="J2337" i="1"/>
  <c r="J2452" i="1"/>
  <c r="J2389" i="1"/>
  <c r="J2361" i="1"/>
  <c r="J2237" i="1"/>
  <c r="J2234" i="1"/>
  <c r="K2261" i="1"/>
  <c r="K2332" i="1"/>
  <c r="K2441" i="1"/>
  <c r="K2461" i="1"/>
  <c r="K2301" i="1"/>
  <c r="K2252" i="1"/>
  <c r="K2240" i="1"/>
  <c r="K2439" i="1"/>
  <c r="K2440" i="1"/>
  <c r="K2446" i="1"/>
  <c r="K2347" i="1"/>
  <c r="K2442" i="1"/>
  <c r="K2337" i="1"/>
  <c r="K2452" i="1"/>
  <c r="K2389" i="1"/>
  <c r="K2361" i="1"/>
  <c r="K2237" i="1"/>
  <c r="K2234" i="1"/>
  <c r="L2261" i="1"/>
  <c r="L2332" i="1"/>
  <c r="L2441" i="1"/>
  <c r="L2461" i="1"/>
  <c r="L2301" i="1"/>
  <c r="L2252" i="1"/>
  <c r="L2240" i="1"/>
  <c r="L2439" i="1"/>
  <c r="L2440" i="1"/>
  <c r="L2446" i="1"/>
  <c r="L2347" i="1"/>
  <c r="L2442" i="1"/>
  <c r="L2337" i="1"/>
  <c r="L2452" i="1"/>
  <c r="L2389" i="1"/>
  <c r="L2361" i="1"/>
  <c r="L2237" i="1"/>
  <c r="L2234" i="1"/>
  <c r="J2321" i="1"/>
  <c r="J2399" i="1"/>
  <c r="J2400" i="1"/>
  <c r="J2415" i="1"/>
  <c r="J2416" i="1"/>
  <c r="J2365" i="1"/>
  <c r="J2431" i="1"/>
  <c r="J2437" i="1"/>
  <c r="J2438" i="1"/>
  <c r="K2321" i="1"/>
  <c r="K2399" i="1"/>
  <c r="K2400" i="1"/>
  <c r="K2415" i="1"/>
  <c r="K2416" i="1"/>
  <c r="K2365" i="1"/>
  <c r="K2431" i="1"/>
  <c r="K2437" i="1"/>
  <c r="K2438" i="1"/>
  <c r="L2321" i="1"/>
  <c r="L2399" i="1"/>
  <c r="L2400" i="1"/>
  <c r="L2415" i="1"/>
  <c r="L2416" i="1"/>
  <c r="L2365" i="1"/>
  <c r="L2431" i="1"/>
  <c r="L2437" i="1"/>
  <c r="L2438" i="1"/>
  <c r="J2303" i="1"/>
  <c r="J2331" i="1"/>
  <c r="J2290" i="1"/>
  <c r="J2324" i="1"/>
  <c r="J2325" i="1"/>
  <c r="J2381" i="1"/>
  <c r="J2382" i="1"/>
  <c r="J2316" i="1"/>
  <c r="J2335" i="1"/>
  <c r="J2456" i="1"/>
  <c r="J2407" i="1"/>
  <c r="J2444" i="1"/>
  <c r="J2445" i="1"/>
  <c r="J2396" i="1"/>
  <c r="J2397" i="1"/>
  <c r="J2403" i="1"/>
  <c r="J2413" i="1"/>
  <c r="J2342" i="1"/>
  <c r="J2343" i="1"/>
  <c r="J2344" i="1"/>
  <c r="J2345" i="1"/>
  <c r="J2412" i="1"/>
  <c r="J2468" i="1"/>
  <c r="J2255" i="1"/>
  <c r="J2275" i="1"/>
  <c r="J2354" i="1"/>
  <c r="J2371" i="1"/>
  <c r="J2372" i="1"/>
  <c r="J2448" i="1"/>
  <c r="J2276" i="1"/>
  <c r="J2432" i="1"/>
  <c r="J2373" i="1"/>
  <c r="J2469" i="1"/>
  <c r="J2470" i="1"/>
  <c r="J2374" i="1"/>
  <c r="J2433" i="1"/>
  <c r="J2355" i="1"/>
  <c r="J2454" i="1"/>
  <c r="J2356" i="1"/>
  <c r="J2239" i="1"/>
  <c r="J2241" i="1"/>
  <c r="J2375" i="1"/>
  <c r="J2262" i="1"/>
  <c r="J2434" i="1"/>
  <c r="J2291" i="1"/>
  <c r="J2292" i="1"/>
  <c r="J2302" i="1"/>
  <c r="J2326" i="1"/>
  <c r="J2327" i="1"/>
  <c r="J2387" i="1"/>
  <c r="J2388" i="1"/>
  <c r="J2428" i="1"/>
  <c r="J2429" i="1"/>
  <c r="J2268" i="1"/>
  <c r="J2279" i="1"/>
  <c r="J2298" i="1"/>
  <c r="J2299" i="1"/>
  <c r="J2300" i="1"/>
  <c r="J2336" i="1"/>
  <c r="J2340" i="1"/>
  <c r="J2378" i="1"/>
  <c r="J2379" i="1"/>
  <c r="J2398" i="1"/>
  <c r="J2414" i="1"/>
  <c r="J2465" i="1"/>
  <c r="J2472" i="1"/>
  <c r="J2229" i="1"/>
  <c r="J2230" i="1"/>
  <c r="J2383" i="1"/>
  <c r="J2426" i="1"/>
  <c r="J2427" i="1"/>
  <c r="J2435" i="1"/>
  <c r="J2364" i="1"/>
  <c r="J2295" i="1"/>
  <c r="J2296" i="1"/>
  <c r="J2306" i="1"/>
  <c r="J2307" i="1"/>
  <c r="J2376" i="1"/>
  <c r="J2451" i="1"/>
  <c r="J2231" i="1"/>
  <c r="J2453" i="1"/>
  <c r="J2346" i="1"/>
  <c r="K2303" i="1"/>
  <c r="K2331" i="1"/>
  <c r="K2290" i="1"/>
  <c r="K2324" i="1"/>
  <c r="K2325" i="1"/>
  <c r="K2381" i="1"/>
  <c r="K2382" i="1"/>
  <c r="K2316" i="1"/>
  <c r="K2335" i="1"/>
  <c r="K2456" i="1"/>
  <c r="K2407" i="1"/>
  <c r="K2444" i="1"/>
  <c r="K2445" i="1"/>
  <c r="K2396" i="1"/>
  <c r="K2397" i="1"/>
  <c r="K2403" i="1"/>
  <c r="K2413" i="1"/>
  <c r="K2342" i="1"/>
  <c r="K2343" i="1"/>
  <c r="K2344" i="1"/>
  <c r="K2345" i="1"/>
  <c r="K2412" i="1"/>
  <c r="K2468" i="1"/>
  <c r="K2255" i="1"/>
  <c r="K2275" i="1"/>
  <c r="K2354" i="1"/>
  <c r="K2371" i="1"/>
  <c r="K2372" i="1"/>
  <c r="K2448" i="1"/>
  <c r="K2276" i="1"/>
  <c r="K2432" i="1"/>
  <c r="K2373" i="1"/>
  <c r="K2469" i="1"/>
  <c r="K2470" i="1"/>
  <c r="K2374" i="1"/>
  <c r="K2433" i="1"/>
  <c r="K2355" i="1"/>
  <c r="K2454" i="1"/>
  <c r="K2356" i="1"/>
  <c r="K2239" i="1"/>
  <c r="K2241" i="1"/>
  <c r="K2375" i="1"/>
  <c r="K2262" i="1"/>
  <c r="K2434" i="1"/>
  <c r="K2291" i="1"/>
  <c r="K2292" i="1"/>
  <c r="K2302" i="1"/>
  <c r="K2326" i="1"/>
  <c r="K2327" i="1"/>
  <c r="K2387" i="1"/>
  <c r="K2388" i="1"/>
  <c r="K2428" i="1"/>
  <c r="K2429" i="1"/>
  <c r="K2268" i="1"/>
  <c r="K2279" i="1"/>
  <c r="K2298" i="1"/>
  <c r="K2299" i="1"/>
  <c r="K2300" i="1"/>
  <c r="K2336" i="1"/>
  <c r="K2340" i="1"/>
  <c r="K2378" i="1"/>
  <c r="K2379" i="1"/>
  <c r="K2398" i="1"/>
  <c r="K2414" i="1"/>
  <c r="K2465" i="1"/>
  <c r="K2472" i="1"/>
  <c r="K2229" i="1"/>
  <c r="K2230" i="1"/>
  <c r="K2383" i="1"/>
  <c r="K2426" i="1"/>
  <c r="K2427" i="1"/>
  <c r="K2435" i="1"/>
  <c r="K2364" i="1"/>
  <c r="K2295" i="1"/>
  <c r="K2296" i="1"/>
  <c r="K2306" i="1"/>
  <c r="K2307" i="1"/>
  <c r="K2376" i="1"/>
  <c r="K2451" i="1"/>
  <c r="K2231" i="1"/>
  <c r="K2453" i="1"/>
  <c r="K2346" i="1"/>
  <c r="L2303" i="1"/>
  <c r="L2331" i="1"/>
  <c r="L2290" i="1"/>
  <c r="L2324" i="1"/>
  <c r="L2325" i="1"/>
  <c r="L2381" i="1"/>
  <c r="L2382" i="1"/>
  <c r="L2316" i="1"/>
  <c r="L2335" i="1"/>
  <c r="L2456" i="1"/>
  <c r="L2407" i="1"/>
  <c r="L2444" i="1"/>
  <c r="L2445" i="1"/>
  <c r="L2396" i="1"/>
  <c r="L2397" i="1"/>
  <c r="L2403" i="1"/>
  <c r="L2413" i="1"/>
  <c r="L2342" i="1"/>
  <c r="L2343" i="1"/>
  <c r="L2344" i="1"/>
  <c r="L2345" i="1"/>
  <c r="L2412" i="1"/>
  <c r="L2468" i="1"/>
  <c r="L2255" i="1"/>
  <c r="L2275" i="1"/>
  <c r="L2354" i="1"/>
  <c r="L2371" i="1"/>
  <c r="L2372" i="1"/>
  <c r="L2448" i="1"/>
  <c r="L2276" i="1"/>
  <c r="L2432" i="1"/>
  <c r="L2373" i="1"/>
  <c r="L2469" i="1"/>
  <c r="L2470" i="1"/>
  <c r="L2374" i="1"/>
  <c r="L2433" i="1"/>
  <c r="L2355" i="1"/>
  <c r="L2454" i="1"/>
  <c r="L2356" i="1"/>
  <c r="L2239" i="1"/>
  <c r="L2241" i="1"/>
  <c r="L2375" i="1"/>
  <c r="L2262" i="1"/>
  <c r="L2434" i="1"/>
  <c r="L2291" i="1"/>
  <c r="L2292" i="1"/>
  <c r="L2302" i="1"/>
  <c r="L2326" i="1"/>
  <c r="L2327" i="1"/>
  <c r="L2387" i="1"/>
  <c r="L2388" i="1"/>
  <c r="L2428" i="1"/>
  <c r="L2429" i="1"/>
  <c r="L2268" i="1"/>
  <c r="L2279" i="1"/>
  <c r="L2298" i="1"/>
  <c r="L2299" i="1"/>
  <c r="L2300" i="1"/>
  <c r="L2336" i="1"/>
  <c r="L2340" i="1"/>
  <c r="L2378" i="1"/>
  <c r="L2379" i="1"/>
  <c r="L2398" i="1"/>
  <c r="L2414" i="1"/>
  <c r="L2465" i="1"/>
  <c r="L2472" i="1"/>
  <c r="L2229" i="1"/>
  <c r="L2230" i="1"/>
  <c r="L2383" i="1"/>
  <c r="L2426" i="1"/>
  <c r="L2427" i="1"/>
  <c r="L2435" i="1"/>
  <c r="L2364" i="1"/>
  <c r="L2295" i="1"/>
  <c r="L2296" i="1"/>
  <c r="L2306" i="1"/>
  <c r="L2307" i="1"/>
  <c r="L2376" i="1"/>
  <c r="L2451" i="1"/>
  <c r="L2231" i="1"/>
  <c r="L2453" i="1"/>
  <c r="L2346" i="1"/>
  <c r="J2274" i="1"/>
  <c r="J2271" i="1"/>
  <c r="J2272" i="1"/>
  <c r="J2460" i="1"/>
  <c r="J2246" i="1"/>
  <c r="J2247" i="1"/>
  <c r="J2380" i="1"/>
  <c r="J2287" i="1"/>
  <c r="J2297" i="1"/>
  <c r="J2314" i="1"/>
  <c r="J2417" i="1"/>
  <c r="J2418" i="1"/>
  <c r="J2253" i="1"/>
  <c r="J2405" i="1"/>
  <c r="J2406" i="1"/>
  <c r="J2377" i="1"/>
  <c r="J2282" i="1"/>
  <c r="J2283" i="1"/>
  <c r="J2284" i="1"/>
  <c r="J2308" i="1"/>
  <c r="J2309" i="1"/>
  <c r="J2285" i="1"/>
  <c r="J2334" i="1"/>
  <c r="J2362" i="1"/>
  <c r="J2363" i="1"/>
  <c r="J2273" i="1"/>
  <c r="J2288" i="1"/>
  <c r="J2323" i="1"/>
  <c r="J2315" i="1"/>
  <c r="J2455" i="1"/>
  <c r="J2464" i="1"/>
  <c r="J2395" i="1"/>
  <c r="J2310" i="1"/>
  <c r="J2394" i="1"/>
  <c r="J2410" i="1"/>
  <c r="J2289" i="1"/>
  <c r="J2386" i="1"/>
  <c r="J2443" i="1"/>
  <c r="J2311" i="1"/>
  <c r="J2312" i="1"/>
  <c r="J2313" i="1"/>
  <c r="J2411" i="1"/>
  <c r="J2348" i="1"/>
  <c r="K2274" i="1"/>
  <c r="K2271" i="1"/>
  <c r="K2272" i="1"/>
  <c r="K2460" i="1"/>
  <c r="K2246" i="1"/>
  <c r="K2247" i="1"/>
  <c r="K2380" i="1"/>
  <c r="K2287" i="1"/>
  <c r="K2297" i="1"/>
  <c r="K2314" i="1"/>
  <c r="K2417" i="1"/>
  <c r="K2418" i="1"/>
  <c r="K2253" i="1"/>
  <c r="K2405" i="1"/>
  <c r="K2406" i="1"/>
  <c r="K2377" i="1"/>
  <c r="K2282" i="1"/>
  <c r="K2283" i="1"/>
  <c r="K2284" i="1"/>
  <c r="K2308" i="1"/>
  <c r="K2309" i="1"/>
  <c r="K2285" i="1"/>
  <c r="K2334" i="1"/>
  <c r="K2362" i="1"/>
  <c r="K2363" i="1"/>
  <c r="K2273" i="1"/>
  <c r="K2288" i="1"/>
  <c r="K2323" i="1"/>
  <c r="K2315" i="1"/>
  <c r="K2455" i="1"/>
  <c r="K2464" i="1"/>
  <c r="K2395" i="1"/>
  <c r="K2310" i="1"/>
  <c r="K2394" i="1"/>
  <c r="K2410" i="1"/>
  <c r="K2289" i="1"/>
  <c r="K2386" i="1"/>
  <c r="K2443" i="1"/>
  <c r="K2311" i="1"/>
  <c r="K2312" i="1"/>
  <c r="K2313" i="1"/>
  <c r="K2411" i="1"/>
  <c r="K2348" i="1"/>
  <c r="L2274" i="1"/>
  <c r="L2271" i="1"/>
  <c r="L2272" i="1"/>
  <c r="L2460" i="1"/>
  <c r="L2246" i="1"/>
  <c r="L2247" i="1"/>
  <c r="L2380" i="1"/>
  <c r="L2287" i="1"/>
  <c r="L2297" i="1"/>
  <c r="L2314" i="1"/>
  <c r="L2417" i="1"/>
  <c r="L2418" i="1"/>
  <c r="L2253" i="1"/>
  <c r="L2405" i="1"/>
  <c r="L2406" i="1"/>
  <c r="L2377" i="1"/>
  <c r="L2282" i="1"/>
  <c r="L2283" i="1"/>
  <c r="L2284" i="1"/>
  <c r="L2308" i="1"/>
  <c r="L2309" i="1"/>
  <c r="L2285" i="1"/>
  <c r="L2334" i="1"/>
  <c r="L2362" i="1"/>
  <c r="L2363" i="1"/>
  <c r="L2273" i="1"/>
  <c r="L2288" i="1"/>
  <c r="L2323" i="1"/>
  <c r="L2315" i="1"/>
  <c r="L2455" i="1"/>
  <c r="L2464" i="1"/>
  <c r="L2395" i="1"/>
  <c r="L2310" i="1"/>
  <c r="L2394" i="1"/>
  <c r="L2410" i="1"/>
  <c r="L2289" i="1"/>
  <c r="L2386" i="1"/>
  <c r="L2443" i="1"/>
  <c r="L2311" i="1"/>
  <c r="L2312" i="1"/>
  <c r="L2313" i="1"/>
  <c r="L2411" i="1"/>
  <c r="L2348" i="1"/>
  <c r="J2353" i="1"/>
  <c r="J2254" i="1"/>
  <c r="J2251" i="1"/>
  <c r="J2260" i="1"/>
  <c r="J2269" i="1"/>
  <c r="J2270" i="1"/>
  <c r="J2385" i="1"/>
  <c r="J2459" i="1"/>
  <c r="J2319" i="1"/>
  <c r="J2320" i="1"/>
  <c r="J2351" i="1"/>
  <c r="J2352" i="1"/>
  <c r="J2242" i="1"/>
  <c r="J2243" i="1"/>
  <c r="J2278" i="1"/>
  <c r="J2286" i="1"/>
  <c r="J2430" i="1"/>
  <c r="J2463" i="1"/>
  <c r="J2392" i="1"/>
  <c r="J2393" i="1"/>
  <c r="J2404" i="1"/>
  <c r="J2338" i="1"/>
  <c r="J2419" i="1"/>
  <c r="J2349" i="1"/>
  <c r="J2263" i="1"/>
  <c r="J2264" i="1"/>
  <c r="J2265" i="1"/>
  <c r="J2266" i="1"/>
  <c r="J2280" i="1"/>
  <c r="J2281" i="1"/>
  <c r="J2267" i="1"/>
  <c r="J2277" i="1"/>
  <c r="J2350" i="1"/>
  <c r="K2353" i="1"/>
  <c r="K2254" i="1"/>
  <c r="K2251" i="1"/>
  <c r="K2260" i="1"/>
  <c r="K2269" i="1"/>
  <c r="K2270" i="1"/>
  <c r="K2385" i="1"/>
  <c r="K2459" i="1"/>
  <c r="K2319" i="1"/>
  <c r="K2320" i="1"/>
  <c r="K2351" i="1"/>
  <c r="K2352" i="1"/>
  <c r="K2242" i="1"/>
  <c r="K2243" i="1"/>
  <c r="K2278" i="1"/>
  <c r="K2286" i="1"/>
  <c r="K2430" i="1"/>
  <c r="K2463" i="1"/>
  <c r="K2392" i="1"/>
  <c r="K2393" i="1"/>
  <c r="K2404" i="1"/>
  <c r="K2338" i="1"/>
  <c r="K2419" i="1"/>
  <c r="K2349" i="1"/>
  <c r="K2263" i="1"/>
  <c r="K2264" i="1"/>
  <c r="K2265" i="1"/>
  <c r="K2266" i="1"/>
  <c r="K2280" i="1"/>
  <c r="K2281" i="1"/>
  <c r="K2267" i="1"/>
  <c r="K2277" i="1"/>
  <c r="K2350" i="1"/>
  <c r="L2353" i="1"/>
  <c r="L2254" i="1"/>
  <c r="L2251" i="1"/>
  <c r="L2260" i="1"/>
  <c r="L2269" i="1"/>
  <c r="L2270" i="1"/>
  <c r="L2385" i="1"/>
  <c r="L2459" i="1"/>
  <c r="L2319" i="1"/>
  <c r="L2320" i="1"/>
  <c r="L2351" i="1"/>
  <c r="L2352" i="1"/>
  <c r="L2242" i="1"/>
  <c r="L2243" i="1"/>
  <c r="L2278" i="1"/>
  <c r="L2286" i="1"/>
  <c r="L2430" i="1"/>
  <c r="L2463" i="1"/>
  <c r="L2392" i="1"/>
  <c r="L2393" i="1"/>
  <c r="L2404" i="1"/>
  <c r="L2338" i="1"/>
  <c r="L2419" i="1"/>
  <c r="L2349" i="1"/>
  <c r="L2263" i="1"/>
  <c r="L2264" i="1"/>
  <c r="L2265" i="1"/>
  <c r="L2266" i="1"/>
  <c r="L2280" i="1"/>
  <c r="L2281" i="1"/>
  <c r="L2267" i="1"/>
  <c r="L2277" i="1"/>
  <c r="L2350" i="1"/>
  <c r="J2467" i="1"/>
  <c r="J2248" i="1"/>
  <c r="J2249" i="1"/>
  <c r="J2250" i="1"/>
  <c r="J2322" i="1"/>
  <c r="J2329" i="1"/>
  <c r="J2357" i="1"/>
  <c r="J2358" i="1"/>
  <c r="J2359" i="1"/>
  <c r="J2384" i="1"/>
  <c r="J2462" i="1"/>
  <c r="J2235" i="1"/>
  <c r="J2236" i="1"/>
  <c r="J2244" i="1"/>
  <c r="J2245" i="1"/>
  <c r="J2318" i="1"/>
  <c r="J2421" i="1"/>
  <c r="J2422" i="1"/>
  <c r="J2423" i="1"/>
  <c r="J2424" i="1"/>
  <c r="J2425" i="1"/>
  <c r="J2457" i="1"/>
  <c r="J2458" i="1"/>
  <c r="J2471" i="1"/>
  <c r="J2233" i="1"/>
  <c r="J2339" i="1"/>
  <c r="J2360" i="1"/>
  <c r="J2402" i="1"/>
  <c r="J2366" i="1"/>
  <c r="J2367" i="1"/>
  <c r="J2368" i="1"/>
  <c r="J2390" i="1"/>
  <c r="J2391" i="1"/>
  <c r="J2258" i="1"/>
  <c r="J2259" i="1"/>
  <c r="J2449" i="1"/>
  <c r="J2450" i="1"/>
  <c r="J2238" i="1"/>
  <c r="J2408" i="1"/>
  <c r="J2409" i="1"/>
  <c r="J2341" i="1"/>
  <c r="J2232" i="1"/>
  <c r="K2467" i="1"/>
  <c r="K2248" i="1"/>
  <c r="K2249" i="1"/>
  <c r="K2250" i="1"/>
  <c r="K2322" i="1"/>
  <c r="K2329" i="1"/>
  <c r="K2357" i="1"/>
  <c r="K2358" i="1"/>
  <c r="K2359" i="1"/>
  <c r="K2384" i="1"/>
  <c r="K2462" i="1"/>
  <c r="K2235" i="1"/>
  <c r="K2236" i="1"/>
  <c r="K2244" i="1"/>
  <c r="K2245" i="1"/>
  <c r="K2318" i="1"/>
  <c r="K2421" i="1"/>
  <c r="K2422" i="1"/>
  <c r="K2423" i="1"/>
  <c r="K2424" i="1"/>
  <c r="K2425" i="1"/>
  <c r="K2457" i="1"/>
  <c r="K2458" i="1"/>
  <c r="K2471" i="1"/>
  <c r="K2233" i="1"/>
  <c r="K2339" i="1"/>
  <c r="K2360" i="1"/>
  <c r="K2402" i="1"/>
  <c r="K2366" i="1"/>
  <c r="K2367" i="1"/>
  <c r="K2368" i="1"/>
  <c r="K2390" i="1"/>
  <c r="K2391" i="1"/>
  <c r="K2258" i="1"/>
  <c r="K2259" i="1"/>
  <c r="K2449" i="1"/>
  <c r="K2450" i="1"/>
  <c r="K2238" i="1"/>
  <c r="K2408" i="1"/>
  <c r="K2409" i="1"/>
  <c r="K2341" i="1"/>
  <c r="K2232" i="1"/>
  <c r="L2467" i="1"/>
  <c r="L2248" i="1"/>
  <c r="L2249" i="1"/>
  <c r="L2250" i="1"/>
  <c r="L2322" i="1"/>
  <c r="L2329" i="1"/>
  <c r="L2357" i="1"/>
  <c r="L2358" i="1"/>
  <c r="L2359" i="1"/>
  <c r="L2384" i="1"/>
  <c r="L2462" i="1"/>
  <c r="L2235" i="1"/>
  <c r="L2236" i="1"/>
  <c r="L2244" i="1"/>
  <c r="L2245" i="1"/>
  <c r="L2318" i="1"/>
  <c r="L2421" i="1"/>
  <c r="L2422" i="1"/>
  <c r="L2423" i="1"/>
  <c r="L2424" i="1"/>
  <c r="L2425" i="1"/>
  <c r="L2457" i="1"/>
  <c r="L2458" i="1"/>
  <c r="L2471" i="1"/>
  <c r="L2233" i="1"/>
  <c r="L2339" i="1"/>
  <c r="L2360" i="1"/>
  <c r="L2402" i="1"/>
  <c r="L2366" i="1"/>
  <c r="L2367" i="1"/>
  <c r="L2368" i="1"/>
  <c r="L2390" i="1"/>
  <c r="L2391" i="1"/>
  <c r="L2258" i="1"/>
  <c r="L2259" i="1"/>
  <c r="L2449" i="1"/>
  <c r="L2450" i="1"/>
  <c r="L2238" i="1"/>
  <c r="L2408" i="1"/>
  <c r="L2409" i="1"/>
  <c r="L2341" i="1"/>
  <c r="L2232" i="1"/>
  <c r="J2466" i="1"/>
  <c r="J2328" i="1"/>
  <c r="J2317" i="1"/>
  <c r="J2401" i="1"/>
  <c r="J2420" i="1"/>
  <c r="J2333" i="1"/>
  <c r="J2447" i="1"/>
  <c r="J2369" i="1"/>
  <c r="J2370" i="1"/>
  <c r="K2466" i="1"/>
  <c r="K2328" i="1"/>
  <c r="K2317" i="1"/>
  <c r="K2401" i="1"/>
  <c r="K2420" i="1"/>
  <c r="K2333" i="1"/>
  <c r="K2447" i="1"/>
  <c r="K2369" i="1"/>
  <c r="K2370" i="1"/>
  <c r="L2466" i="1"/>
  <c r="L2328" i="1"/>
  <c r="L2317" i="1"/>
  <c r="L2401" i="1"/>
  <c r="L2420" i="1"/>
  <c r="L2333" i="1"/>
  <c r="L2447" i="1"/>
  <c r="L2369" i="1"/>
  <c r="L2370" i="1"/>
  <c r="J2330" i="1"/>
  <c r="K2330" i="1"/>
  <c r="L2330" i="1"/>
  <c r="L2564" i="13"/>
  <c r="K2564" i="13"/>
  <c r="J2564" i="13"/>
  <c r="G2564" i="13"/>
  <c r="I2564" i="13"/>
  <c r="L2563" i="13"/>
  <c r="K2563" i="13"/>
  <c r="J2563" i="13"/>
  <c r="G2563" i="13"/>
  <c r="I2563" i="13"/>
  <c r="L2562" i="13"/>
  <c r="K2562" i="13"/>
  <c r="J2562" i="13"/>
  <c r="G2562" i="13"/>
  <c r="I2562" i="13" s="1"/>
  <c r="L2561" i="13"/>
  <c r="K2561" i="13"/>
  <c r="J2561" i="13"/>
  <c r="G2561" i="13"/>
  <c r="I2561" i="13"/>
  <c r="L2560" i="13"/>
  <c r="K2560" i="13"/>
  <c r="J2560" i="13"/>
  <c r="G2560" i="13"/>
  <c r="I2560" i="13"/>
  <c r="L2559" i="13"/>
  <c r="K2559" i="13"/>
  <c r="J2559" i="13"/>
  <c r="G2559" i="13"/>
  <c r="I2559" i="13"/>
  <c r="L2558" i="13"/>
  <c r="K2558" i="13"/>
  <c r="J2558" i="13"/>
  <c r="G2558" i="13"/>
  <c r="I2558" i="13" s="1"/>
  <c r="L2557" i="13"/>
  <c r="K2557" i="13"/>
  <c r="J2557" i="13"/>
  <c r="G2557" i="13"/>
  <c r="I2557" i="13" s="1"/>
  <c r="L2556" i="13"/>
  <c r="K2556" i="13"/>
  <c r="J2556" i="13"/>
  <c r="G2556" i="13"/>
  <c r="I2556" i="13"/>
  <c r="L2555" i="13"/>
  <c r="K2555" i="13"/>
  <c r="J2555" i="13"/>
  <c r="G2555" i="13"/>
  <c r="I2555" i="13"/>
  <c r="L2554" i="13"/>
  <c r="K2554" i="13"/>
  <c r="J2554" i="13"/>
  <c r="G2554" i="13"/>
  <c r="I2554" i="13" s="1"/>
  <c r="L2553" i="13"/>
  <c r="K2553" i="13"/>
  <c r="J2553" i="13"/>
  <c r="G2553" i="13"/>
  <c r="I2553" i="13"/>
  <c r="L2552" i="13"/>
  <c r="K2552" i="13"/>
  <c r="J2552" i="13"/>
  <c r="G2552" i="13"/>
  <c r="I2552" i="13"/>
  <c r="L2551" i="13"/>
  <c r="K2551" i="13"/>
  <c r="J2551" i="13"/>
  <c r="G2551" i="13"/>
  <c r="I2551" i="13"/>
  <c r="L2550" i="13"/>
  <c r="K2550" i="13"/>
  <c r="J2550" i="13"/>
  <c r="G2550" i="13"/>
  <c r="I2550" i="13" s="1"/>
  <c r="L2549" i="13"/>
  <c r="K2549" i="13"/>
  <c r="J2549" i="13"/>
  <c r="G2549" i="13"/>
  <c r="I2549" i="13" s="1"/>
  <c r="L2548" i="13"/>
  <c r="K2548" i="13"/>
  <c r="J2548" i="13"/>
  <c r="G2548" i="13"/>
  <c r="I2548" i="13"/>
  <c r="L2547" i="13"/>
  <c r="K2547" i="13"/>
  <c r="J2547" i="13"/>
  <c r="G2547" i="13"/>
  <c r="I2547" i="13"/>
  <c r="L2546" i="13"/>
  <c r="K2546" i="13"/>
  <c r="J2546" i="13"/>
  <c r="G2546" i="13"/>
  <c r="I2546" i="13" s="1"/>
  <c r="L2545" i="13"/>
  <c r="K2545" i="13"/>
  <c r="J2545" i="13"/>
  <c r="G2545" i="13"/>
  <c r="I2545" i="13" s="1"/>
  <c r="L2544" i="13"/>
  <c r="K2544" i="13"/>
  <c r="J2544" i="13"/>
  <c r="G2544" i="13"/>
  <c r="I2544" i="13"/>
  <c r="L2543" i="13"/>
  <c r="K2543" i="13"/>
  <c r="J2543" i="13"/>
  <c r="G2543" i="13"/>
  <c r="I2543" i="13"/>
  <c r="L2542" i="13"/>
  <c r="K2542" i="13"/>
  <c r="J2542" i="13"/>
  <c r="G2542" i="13"/>
  <c r="I2542" i="13"/>
  <c r="L2541" i="13"/>
  <c r="K2541" i="13"/>
  <c r="J2541" i="13"/>
  <c r="G2541" i="13"/>
  <c r="I2541" i="13" s="1"/>
  <c r="L2540" i="13"/>
  <c r="K2540" i="13"/>
  <c r="J2540" i="13"/>
  <c r="G2540" i="13"/>
  <c r="I2540" i="13"/>
  <c r="L2539" i="13"/>
  <c r="K2539" i="13"/>
  <c r="J2539" i="13"/>
  <c r="G2539" i="13"/>
  <c r="I2539" i="13"/>
  <c r="L2538" i="13"/>
  <c r="K2538" i="13"/>
  <c r="J2538" i="13"/>
  <c r="G2538" i="13"/>
  <c r="I2538" i="13" s="1"/>
  <c r="L2537" i="13"/>
  <c r="K2537" i="13"/>
  <c r="J2537" i="13"/>
  <c r="G2537" i="13"/>
  <c r="I2537" i="13"/>
  <c r="L2536" i="13"/>
  <c r="K2536" i="13"/>
  <c r="J2536" i="13"/>
  <c r="G2536" i="13"/>
  <c r="I2536" i="13"/>
  <c r="L2535" i="13"/>
  <c r="K2535" i="13"/>
  <c r="J2535" i="13"/>
  <c r="G2535" i="13"/>
  <c r="I2535" i="13"/>
  <c r="L2534" i="13"/>
  <c r="K2534" i="13"/>
  <c r="J2534" i="13"/>
  <c r="G2534" i="13"/>
  <c r="I2534" i="13"/>
  <c r="L2533" i="13"/>
  <c r="K2533" i="13"/>
  <c r="J2533" i="13"/>
  <c r="G2533" i="13"/>
  <c r="I2533" i="13" s="1"/>
  <c r="L2532" i="13"/>
  <c r="K2532" i="13"/>
  <c r="J2532" i="13"/>
  <c r="G2532" i="13"/>
  <c r="I2532" i="13"/>
  <c r="L2531" i="13"/>
  <c r="K2531" i="13"/>
  <c r="J2531" i="13"/>
  <c r="G2531" i="13"/>
  <c r="I2531" i="13"/>
  <c r="L2530" i="13"/>
  <c r="K2530" i="13"/>
  <c r="J2530" i="13"/>
  <c r="G2530" i="13"/>
  <c r="I2530" i="13" s="1"/>
  <c r="L2529" i="13"/>
  <c r="K2529" i="13"/>
  <c r="J2529" i="13"/>
  <c r="G2529" i="13"/>
  <c r="I2529" i="13"/>
  <c r="L2528" i="13"/>
  <c r="K2528" i="13"/>
  <c r="J2528" i="13"/>
  <c r="G2528" i="13"/>
  <c r="I2528" i="13"/>
  <c r="L2527" i="13"/>
  <c r="K2527" i="13"/>
  <c r="J2527" i="13"/>
  <c r="G2527" i="13"/>
  <c r="I2527" i="13"/>
  <c r="L2526" i="13"/>
  <c r="K2526" i="13"/>
  <c r="J2526" i="13"/>
  <c r="G2526" i="13"/>
  <c r="I2526" i="13"/>
  <c r="L2525" i="13"/>
  <c r="K2525" i="13"/>
  <c r="J2525" i="13"/>
  <c r="G2525" i="13"/>
  <c r="I2525" i="13" s="1"/>
  <c r="L2524" i="13"/>
  <c r="K2524" i="13"/>
  <c r="J2524" i="13"/>
  <c r="G2524" i="13"/>
  <c r="I2524" i="13"/>
  <c r="L2523" i="13"/>
  <c r="K2523" i="13"/>
  <c r="J2523" i="13"/>
  <c r="G2523" i="13"/>
  <c r="I2523" i="13"/>
  <c r="L2522" i="13"/>
  <c r="K2522" i="13"/>
  <c r="J2522" i="13"/>
  <c r="G2522" i="13"/>
  <c r="I2522" i="13" s="1"/>
  <c r="L2521" i="13"/>
  <c r="K2521" i="13"/>
  <c r="J2521" i="13"/>
  <c r="G2521" i="13"/>
  <c r="I2521" i="13"/>
  <c r="L2520" i="13"/>
  <c r="K2520" i="13"/>
  <c r="J2520" i="13"/>
  <c r="G2520" i="13"/>
  <c r="I2520" i="13"/>
  <c r="L2519" i="13"/>
  <c r="K2519" i="13"/>
  <c r="J2519" i="13"/>
  <c r="G2519" i="13"/>
  <c r="I2519" i="13"/>
  <c r="L2518" i="13"/>
  <c r="K2518" i="13"/>
  <c r="J2518" i="13"/>
  <c r="G2518" i="13"/>
  <c r="I2518" i="13"/>
  <c r="L2517" i="13"/>
  <c r="K2517" i="13"/>
  <c r="J2517" i="13"/>
  <c r="G2517" i="13"/>
  <c r="I2517" i="13" s="1"/>
  <c r="L2516" i="13"/>
  <c r="K2516" i="13"/>
  <c r="J2516" i="13"/>
  <c r="G2516" i="13"/>
  <c r="I2516" i="13"/>
  <c r="L2515" i="13"/>
  <c r="K2515" i="13"/>
  <c r="J2515" i="13"/>
  <c r="G2515" i="13"/>
  <c r="I2515" i="13"/>
  <c r="L2514" i="13"/>
  <c r="K2514" i="13"/>
  <c r="J2514" i="13"/>
  <c r="G2514" i="13"/>
  <c r="I2514" i="13" s="1"/>
  <c r="L2513" i="13"/>
  <c r="K2513" i="13"/>
  <c r="J2513" i="13"/>
  <c r="G2513" i="13"/>
  <c r="I2513" i="13"/>
  <c r="L2512" i="13"/>
  <c r="K2512" i="13"/>
  <c r="J2512" i="13"/>
  <c r="G2512" i="13"/>
  <c r="I2512" i="13"/>
  <c r="L2511" i="13"/>
  <c r="K2511" i="13"/>
  <c r="J2511" i="13"/>
  <c r="G2511" i="13"/>
  <c r="I2511" i="13"/>
  <c r="L2510" i="13"/>
  <c r="K2510" i="13"/>
  <c r="J2510" i="13"/>
  <c r="G2510" i="13"/>
  <c r="I2510" i="13"/>
  <c r="L2509" i="13"/>
  <c r="K2509" i="13"/>
  <c r="J2509" i="13"/>
  <c r="G2509" i="13"/>
  <c r="I2509" i="13" s="1"/>
  <c r="L2508" i="13"/>
  <c r="K2508" i="13"/>
  <c r="J2508" i="13"/>
  <c r="G2508" i="13"/>
  <c r="I2508" i="13"/>
  <c r="L2507" i="13"/>
  <c r="K2507" i="13"/>
  <c r="J2507" i="13"/>
  <c r="G2507" i="13"/>
  <c r="I2507" i="13"/>
  <c r="L2506" i="13"/>
  <c r="K2506" i="13"/>
  <c r="J2506" i="13"/>
  <c r="G2506" i="13"/>
  <c r="I2506" i="13" s="1"/>
  <c r="L2505" i="13"/>
  <c r="K2505" i="13"/>
  <c r="J2505" i="13"/>
  <c r="G2505" i="13"/>
  <c r="I2505" i="13"/>
  <c r="L2504" i="13"/>
  <c r="K2504" i="13"/>
  <c r="J2504" i="13"/>
  <c r="G2504" i="13"/>
  <c r="I2504" i="13"/>
  <c r="L2503" i="13"/>
  <c r="K2503" i="13"/>
  <c r="J2503" i="13"/>
  <c r="G2503" i="13"/>
  <c r="I2503" i="13"/>
  <c r="L2502" i="13"/>
  <c r="K2502" i="13"/>
  <c r="J2502" i="13"/>
  <c r="G2502" i="13"/>
  <c r="I2502" i="13"/>
  <c r="L2501" i="13"/>
  <c r="K2501" i="13"/>
  <c r="J2501" i="13"/>
  <c r="G2501" i="13"/>
  <c r="I2501" i="13" s="1"/>
  <c r="L2500" i="13"/>
  <c r="K2500" i="13"/>
  <c r="J2500" i="13"/>
  <c r="G2500" i="13"/>
  <c r="I2500" i="13"/>
  <c r="L2499" i="13"/>
  <c r="K2499" i="13"/>
  <c r="J2499" i="13"/>
  <c r="G2499" i="13"/>
  <c r="I2499" i="13"/>
  <c r="L2498" i="13"/>
  <c r="K2498" i="13"/>
  <c r="J2498" i="13"/>
  <c r="G2498" i="13"/>
  <c r="I2498" i="13" s="1"/>
  <c r="L2497" i="13"/>
  <c r="K2497" i="13"/>
  <c r="J2497" i="13"/>
  <c r="G2497" i="13"/>
  <c r="I2497" i="13"/>
  <c r="L2496" i="13"/>
  <c r="K2496" i="13"/>
  <c r="J2496" i="13"/>
  <c r="G2496" i="13"/>
  <c r="I2496" i="13" s="1"/>
  <c r="L2495" i="13"/>
  <c r="K2495" i="13"/>
  <c r="J2495" i="13"/>
  <c r="G2495" i="13"/>
  <c r="I2495" i="13"/>
  <c r="L2494" i="13"/>
  <c r="K2494" i="13"/>
  <c r="J2494" i="13"/>
  <c r="G2494" i="13"/>
  <c r="I2494" i="13"/>
  <c r="L2493" i="13"/>
  <c r="K2493" i="13"/>
  <c r="J2493" i="13"/>
  <c r="G2493" i="13"/>
  <c r="I2493" i="13" s="1"/>
  <c r="L2492" i="13"/>
  <c r="K2492" i="13"/>
  <c r="J2492" i="13"/>
  <c r="G2492" i="13"/>
  <c r="I2492" i="13"/>
  <c r="L2491" i="13"/>
  <c r="K2491" i="13"/>
  <c r="J2491" i="13"/>
  <c r="G2491" i="13"/>
  <c r="I2491" i="13"/>
  <c r="L2490" i="13"/>
  <c r="K2490" i="13"/>
  <c r="J2490" i="13"/>
  <c r="G2490" i="13"/>
  <c r="I2490" i="13" s="1"/>
  <c r="L2489" i="13"/>
  <c r="K2489" i="13"/>
  <c r="J2489" i="13"/>
  <c r="G2489" i="13"/>
  <c r="I2489" i="13"/>
  <c r="L2488" i="13"/>
  <c r="K2488" i="13"/>
  <c r="J2488" i="13"/>
  <c r="G2488" i="13"/>
  <c r="I2488" i="13"/>
  <c r="L2487" i="13"/>
  <c r="K2487" i="13"/>
  <c r="J2487" i="13"/>
  <c r="G2487" i="13"/>
  <c r="I2487" i="13"/>
  <c r="L2486" i="13"/>
  <c r="K2486" i="13"/>
  <c r="J2486" i="13"/>
  <c r="G2486" i="13"/>
  <c r="I2486" i="13"/>
  <c r="L2485" i="13"/>
  <c r="K2485" i="13"/>
  <c r="J2485" i="13"/>
  <c r="G2485" i="13"/>
  <c r="I2485" i="13" s="1"/>
  <c r="L2484" i="13"/>
  <c r="K2484" i="13"/>
  <c r="J2484" i="13"/>
  <c r="G2484" i="13"/>
  <c r="I2484" i="13"/>
  <c r="L2483" i="13"/>
  <c r="K2483" i="13"/>
  <c r="J2483" i="13"/>
  <c r="G2483" i="13"/>
  <c r="I2483" i="13"/>
  <c r="L2482" i="13"/>
  <c r="K2482" i="13"/>
  <c r="J2482" i="13"/>
  <c r="G2482" i="13"/>
  <c r="I2482" i="13" s="1"/>
  <c r="L2481" i="13"/>
  <c r="K2481" i="13"/>
  <c r="J2481" i="13"/>
  <c r="G2481" i="13"/>
  <c r="I2481" i="13"/>
  <c r="L2480" i="13"/>
  <c r="K2480" i="13"/>
  <c r="J2480" i="13"/>
  <c r="G2480" i="13"/>
  <c r="I2480" i="13"/>
  <c r="L2479" i="13"/>
  <c r="K2479" i="13"/>
  <c r="J2479" i="13"/>
  <c r="G2479" i="13"/>
  <c r="I2479" i="13"/>
  <c r="L2478" i="13"/>
  <c r="K2478" i="13"/>
  <c r="J2478" i="13"/>
  <c r="G2478" i="13"/>
  <c r="I2478" i="13"/>
  <c r="L2477" i="13"/>
  <c r="K2477" i="13"/>
  <c r="J2477" i="13"/>
  <c r="G2477" i="13"/>
  <c r="I2477" i="13" s="1"/>
  <c r="L2476" i="13"/>
  <c r="K2476" i="13"/>
  <c r="J2476" i="13"/>
  <c r="G2476" i="13"/>
  <c r="I2476" i="13"/>
  <c r="L2475" i="13"/>
  <c r="K2475" i="13"/>
  <c r="J2475" i="13"/>
  <c r="G2475" i="13"/>
  <c r="I2475" i="13"/>
  <c r="L2474" i="13"/>
  <c r="K2474" i="13"/>
  <c r="J2474" i="13"/>
  <c r="G2474" i="13"/>
  <c r="I2474" i="13" s="1"/>
  <c r="L2473" i="13"/>
  <c r="K2473" i="13"/>
  <c r="J2473" i="13"/>
  <c r="G2473" i="13"/>
  <c r="I2473" i="13"/>
  <c r="L2472" i="13"/>
  <c r="K2472" i="13"/>
  <c r="J2472" i="13"/>
  <c r="G2472" i="13"/>
  <c r="I2472" i="13"/>
  <c r="L2471" i="13"/>
  <c r="K2471" i="13"/>
  <c r="J2471" i="13"/>
  <c r="G2471" i="13"/>
  <c r="I2471" i="13"/>
  <c r="L2470" i="13"/>
  <c r="K2470" i="13"/>
  <c r="J2470" i="13"/>
  <c r="G2470" i="13"/>
  <c r="I2470" i="13"/>
  <c r="L2469" i="13"/>
  <c r="K2469" i="13"/>
  <c r="J2469" i="13"/>
  <c r="G2469" i="13"/>
  <c r="I2469" i="13" s="1"/>
  <c r="L2468" i="13"/>
  <c r="K2468" i="13"/>
  <c r="J2468" i="13"/>
  <c r="G2468" i="13"/>
  <c r="I2468" i="13"/>
  <c r="L2467" i="13"/>
  <c r="K2467" i="13"/>
  <c r="J2467" i="13"/>
  <c r="G2467" i="13"/>
  <c r="I2467" i="13"/>
  <c r="L2466" i="13"/>
  <c r="K2466" i="13"/>
  <c r="J2466" i="13"/>
  <c r="G2466" i="13"/>
  <c r="I2466" i="13" s="1"/>
  <c r="L2465" i="13"/>
  <c r="K2465" i="13"/>
  <c r="J2465" i="13"/>
  <c r="G2465" i="13"/>
  <c r="I2465" i="13"/>
  <c r="L2464" i="13"/>
  <c r="K2464" i="13"/>
  <c r="J2464" i="13"/>
  <c r="G2464" i="13"/>
  <c r="I2464" i="13"/>
  <c r="L2463" i="13"/>
  <c r="K2463" i="13"/>
  <c r="J2463" i="13"/>
  <c r="G2463" i="13"/>
  <c r="I2463" i="13"/>
  <c r="L2462" i="13"/>
  <c r="K2462" i="13"/>
  <c r="J2462" i="13"/>
  <c r="G2462" i="13"/>
  <c r="I2462" i="13" s="1"/>
  <c r="L2461" i="13"/>
  <c r="K2461" i="13"/>
  <c r="J2461" i="13"/>
  <c r="G2461" i="13"/>
  <c r="I2461" i="13" s="1"/>
  <c r="L2460" i="13"/>
  <c r="K2460" i="13"/>
  <c r="J2460" i="13"/>
  <c r="G2460" i="13"/>
  <c r="I2460" i="13"/>
  <c r="L2459" i="13"/>
  <c r="K2459" i="13"/>
  <c r="J2459" i="13"/>
  <c r="G2459" i="13"/>
  <c r="I2459" i="13"/>
  <c r="L2458" i="13"/>
  <c r="K2458" i="13"/>
  <c r="J2458" i="13"/>
  <c r="G2458" i="13"/>
  <c r="I2458" i="13" s="1"/>
  <c r="L2457" i="13"/>
  <c r="K2457" i="13"/>
  <c r="J2457" i="13"/>
  <c r="G2457" i="13"/>
  <c r="I2457" i="13"/>
  <c r="L2456" i="13"/>
  <c r="K2456" i="13"/>
  <c r="J2456" i="13"/>
  <c r="G2456" i="13"/>
  <c r="I2456" i="13"/>
  <c r="L2455" i="13"/>
  <c r="K2455" i="13"/>
  <c r="J2455" i="13"/>
  <c r="G2455" i="13"/>
  <c r="I2455" i="13"/>
  <c r="L2454" i="13"/>
  <c r="K2454" i="13"/>
  <c r="J2454" i="13"/>
  <c r="G2454" i="13"/>
  <c r="I2454" i="13"/>
  <c r="L2453" i="13"/>
  <c r="K2453" i="13"/>
  <c r="J2453" i="13"/>
  <c r="G2453" i="13"/>
  <c r="I2453" i="13" s="1"/>
  <c r="L2452" i="13"/>
  <c r="K2452" i="13"/>
  <c r="J2452" i="13"/>
  <c r="G2452" i="13"/>
  <c r="I2452" i="13"/>
  <c r="L2451" i="13"/>
  <c r="K2451" i="13"/>
  <c r="J2451" i="13"/>
  <c r="G2451" i="13"/>
  <c r="I2451" i="13"/>
  <c r="L2450" i="13"/>
  <c r="K2450" i="13"/>
  <c r="J2450" i="13"/>
  <c r="G2450" i="13"/>
  <c r="I2450" i="13" s="1"/>
  <c r="L2449" i="13"/>
  <c r="K2449" i="13"/>
  <c r="J2449" i="13"/>
  <c r="G2449" i="13"/>
  <c r="I2449" i="13"/>
  <c r="L2448" i="13"/>
  <c r="K2448" i="13"/>
  <c r="J2448" i="13"/>
  <c r="G2448" i="13"/>
  <c r="I2448" i="13"/>
  <c r="L2447" i="13"/>
  <c r="K2447" i="13"/>
  <c r="J2447" i="13"/>
  <c r="G2447" i="13"/>
  <c r="I2447" i="13"/>
  <c r="L2446" i="13"/>
  <c r="K2446" i="13"/>
  <c r="J2446" i="13"/>
  <c r="G2446" i="13"/>
  <c r="I2446" i="13"/>
  <c r="L2445" i="13"/>
  <c r="K2445" i="13"/>
  <c r="J2445" i="13"/>
  <c r="G2445" i="13"/>
  <c r="I2445" i="13" s="1"/>
  <c r="L2444" i="13"/>
  <c r="K2444" i="13"/>
  <c r="J2444" i="13"/>
  <c r="G2444" i="13"/>
  <c r="I2444" i="13"/>
  <c r="L2443" i="13"/>
  <c r="K2443" i="13"/>
  <c r="J2443" i="13"/>
  <c r="G2443" i="13"/>
  <c r="I2443" i="13"/>
  <c r="L2442" i="13"/>
  <c r="K2442" i="13"/>
  <c r="J2442" i="13"/>
  <c r="G2442" i="13"/>
  <c r="I2442" i="13" s="1"/>
  <c r="L2441" i="13"/>
  <c r="K2441" i="13"/>
  <c r="J2441" i="13"/>
  <c r="G2441" i="13"/>
  <c r="I2441" i="13"/>
  <c r="L2440" i="13"/>
  <c r="K2440" i="13"/>
  <c r="J2440" i="13"/>
  <c r="G2440" i="13"/>
  <c r="I2440" i="13"/>
  <c r="L2439" i="13"/>
  <c r="K2439" i="13"/>
  <c r="J2439" i="13"/>
  <c r="G2439" i="13"/>
  <c r="I2439" i="13"/>
  <c r="L2438" i="13"/>
  <c r="K2438" i="13"/>
  <c r="J2438" i="13"/>
  <c r="G2438" i="13"/>
  <c r="I2438" i="13"/>
  <c r="L2437" i="13"/>
  <c r="K2437" i="13"/>
  <c r="J2437" i="13"/>
  <c r="G2437" i="13"/>
  <c r="I2437" i="13" s="1"/>
  <c r="L2436" i="13"/>
  <c r="K2436" i="13"/>
  <c r="J2436" i="13"/>
  <c r="G2436" i="13"/>
  <c r="I2436" i="13"/>
  <c r="L2435" i="13"/>
  <c r="K2435" i="13"/>
  <c r="J2435" i="13"/>
  <c r="G2435" i="13"/>
  <c r="I2435" i="13"/>
  <c r="L2434" i="13"/>
  <c r="K2434" i="13"/>
  <c r="J2434" i="13"/>
  <c r="G2434" i="13"/>
  <c r="I2434" i="13" s="1"/>
  <c r="L2433" i="13"/>
  <c r="K2433" i="13"/>
  <c r="J2433" i="13"/>
  <c r="G2433" i="13"/>
  <c r="I2433" i="13"/>
  <c r="L2432" i="13"/>
  <c r="K2432" i="13"/>
  <c r="J2432" i="13"/>
  <c r="G2432" i="13"/>
  <c r="I2432" i="13"/>
  <c r="L2431" i="13"/>
  <c r="K2431" i="13"/>
  <c r="J2431" i="13"/>
  <c r="G2431" i="13"/>
  <c r="I2431" i="13"/>
  <c r="L2430" i="13"/>
  <c r="K2430" i="13"/>
  <c r="J2430" i="13"/>
  <c r="G2430" i="13"/>
  <c r="I2430" i="13"/>
  <c r="L2429" i="13"/>
  <c r="K2429" i="13"/>
  <c r="J2429" i="13"/>
  <c r="G2429" i="13"/>
  <c r="I2429" i="13" s="1"/>
  <c r="L2428" i="13"/>
  <c r="K2428" i="13"/>
  <c r="J2428" i="13"/>
  <c r="G2428" i="13"/>
  <c r="I2428" i="13"/>
  <c r="L2427" i="13"/>
  <c r="K2427" i="13"/>
  <c r="J2427" i="13"/>
  <c r="G2427" i="13"/>
  <c r="I2427" i="13"/>
  <c r="L2426" i="13"/>
  <c r="K2426" i="13"/>
  <c r="J2426" i="13"/>
  <c r="G2426" i="13"/>
  <c r="I2426" i="13" s="1"/>
  <c r="L2425" i="13"/>
  <c r="K2425" i="13"/>
  <c r="J2425" i="13"/>
  <c r="G2425" i="13"/>
  <c r="I2425" i="13"/>
  <c r="L2424" i="13"/>
  <c r="K2424" i="13"/>
  <c r="J2424" i="13"/>
  <c r="G2424" i="13"/>
  <c r="I2424" i="13"/>
  <c r="L2423" i="13"/>
  <c r="K2423" i="13"/>
  <c r="J2423" i="13"/>
  <c r="G2423" i="13"/>
  <c r="I2423" i="13"/>
  <c r="L2422" i="13"/>
  <c r="K2422" i="13"/>
  <c r="J2422" i="13"/>
  <c r="G2422" i="13"/>
  <c r="I2422" i="13"/>
  <c r="L2421" i="13"/>
  <c r="K2421" i="13"/>
  <c r="J2421" i="13"/>
  <c r="G2421" i="13"/>
  <c r="I2421" i="13" s="1"/>
  <c r="L2420" i="13"/>
  <c r="K2420" i="13"/>
  <c r="J2420" i="13"/>
  <c r="G2420" i="13"/>
  <c r="I2420" i="13"/>
  <c r="L2419" i="13"/>
  <c r="K2419" i="13"/>
  <c r="J2419" i="13"/>
  <c r="G2419" i="13"/>
  <c r="I2419" i="13"/>
  <c r="L2418" i="13"/>
  <c r="K2418" i="13"/>
  <c r="J2418" i="13"/>
  <c r="G2418" i="13"/>
  <c r="I2418" i="13" s="1"/>
  <c r="L2417" i="13"/>
  <c r="K2417" i="13"/>
  <c r="J2417" i="13"/>
  <c r="G2417" i="13"/>
  <c r="I2417" i="13"/>
  <c r="L2416" i="13"/>
  <c r="K2416" i="13"/>
  <c r="J2416" i="13"/>
  <c r="G2416" i="13"/>
  <c r="I2416" i="13"/>
  <c r="L2415" i="13"/>
  <c r="K2415" i="13"/>
  <c r="J2415" i="13"/>
  <c r="G2415" i="13"/>
  <c r="I2415" i="13"/>
  <c r="L2414" i="13"/>
  <c r="K2414" i="13"/>
  <c r="J2414" i="13"/>
  <c r="G2414" i="13"/>
  <c r="I2414" i="13"/>
  <c r="L2413" i="13"/>
  <c r="K2413" i="13"/>
  <c r="J2413" i="13"/>
  <c r="G2413" i="13"/>
  <c r="I2413" i="13" s="1"/>
  <c r="L2412" i="13"/>
  <c r="K2412" i="13"/>
  <c r="J2412" i="13"/>
  <c r="G2412" i="13"/>
  <c r="I2412" i="13"/>
  <c r="L2411" i="13"/>
  <c r="K2411" i="13"/>
  <c r="J2411" i="13"/>
  <c r="G2411" i="13"/>
  <c r="I2411" i="13"/>
  <c r="L2410" i="13"/>
  <c r="K2410" i="13"/>
  <c r="J2410" i="13"/>
  <c r="G2410" i="13"/>
  <c r="I2410" i="13" s="1"/>
  <c r="L2409" i="13"/>
  <c r="K2409" i="13"/>
  <c r="J2409" i="13"/>
  <c r="G2409" i="13"/>
  <c r="I2409" i="13"/>
  <c r="L2408" i="13"/>
  <c r="K2408" i="13"/>
  <c r="J2408" i="13"/>
  <c r="G2408" i="13"/>
  <c r="I2408" i="13"/>
  <c r="L2407" i="13"/>
  <c r="K2407" i="13"/>
  <c r="J2407" i="13"/>
  <c r="G2407" i="13"/>
  <c r="I2407" i="13"/>
  <c r="L2406" i="13"/>
  <c r="K2406" i="13"/>
  <c r="J2406" i="13"/>
  <c r="G2406" i="13"/>
  <c r="I2406" i="13"/>
  <c r="L2405" i="13"/>
  <c r="K2405" i="13"/>
  <c r="J2405" i="13"/>
  <c r="G2405" i="13"/>
  <c r="I2405" i="13" s="1"/>
  <c r="L2404" i="13"/>
  <c r="K2404" i="13"/>
  <c r="J2404" i="13"/>
  <c r="G2404" i="13"/>
  <c r="I2404" i="13"/>
  <c r="L2403" i="13"/>
  <c r="K2403" i="13"/>
  <c r="J2403" i="13"/>
  <c r="G2403" i="13"/>
  <c r="I2403" i="13"/>
  <c r="L2402" i="13"/>
  <c r="K2402" i="13"/>
  <c r="J2402" i="13"/>
  <c r="G2402" i="13"/>
  <c r="I2402" i="13" s="1"/>
  <c r="L2401" i="13"/>
  <c r="K2401" i="13"/>
  <c r="J2401" i="13"/>
  <c r="G2401" i="13"/>
  <c r="I2401" i="13"/>
  <c r="L2400" i="13"/>
  <c r="K2400" i="13"/>
  <c r="J2400" i="13"/>
  <c r="G2400" i="13"/>
  <c r="I2400" i="13"/>
  <c r="L2399" i="13"/>
  <c r="K2399" i="13"/>
  <c r="J2399" i="13"/>
  <c r="G2399" i="13"/>
  <c r="I2399" i="13"/>
  <c r="L2398" i="13"/>
  <c r="K2398" i="13"/>
  <c r="J2398" i="13"/>
  <c r="G2398" i="13"/>
  <c r="I2398" i="13"/>
  <c r="L2397" i="13"/>
  <c r="K2397" i="13"/>
  <c r="J2397" i="13"/>
  <c r="G2397" i="13"/>
  <c r="I2397" i="13" s="1"/>
  <c r="L2396" i="13"/>
  <c r="K2396" i="13"/>
  <c r="J2396" i="13"/>
  <c r="G2396" i="13"/>
  <c r="I2396" i="13"/>
  <c r="L2395" i="13"/>
  <c r="K2395" i="13"/>
  <c r="J2395" i="13"/>
  <c r="G2395" i="13"/>
  <c r="I2395" i="13"/>
  <c r="L2394" i="13"/>
  <c r="K2394" i="13"/>
  <c r="J2394" i="13"/>
  <c r="G2394" i="13"/>
  <c r="I2394" i="13" s="1"/>
  <c r="L2393" i="13"/>
  <c r="K2393" i="13"/>
  <c r="J2393" i="13"/>
  <c r="G2393" i="13"/>
  <c r="I2393" i="13"/>
  <c r="L2392" i="13"/>
  <c r="K2392" i="13"/>
  <c r="J2392" i="13"/>
  <c r="G2392" i="13"/>
  <c r="I2392" i="13"/>
  <c r="L2391" i="13"/>
  <c r="K2391" i="13"/>
  <c r="J2391" i="13"/>
  <c r="G2391" i="13"/>
  <c r="I2391" i="13"/>
  <c r="L2390" i="13"/>
  <c r="K2390" i="13"/>
  <c r="J2390" i="13"/>
  <c r="G2390" i="13"/>
  <c r="I2390" i="13"/>
  <c r="L2389" i="13"/>
  <c r="K2389" i="13"/>
  <c r="J2389" i="13"/>
  <c r="G2389" i="13"/>
  <c r="I2389" i="13" s="1"/>
  <c r="L2388" i="13"/>
  <c r="K2388" i="13"/>
  <c r="J2388" i="13"/>
  <c r="G2388" i="13"/>
  <c r="I2388" i="13"/>
  <c r="L2387" i="13"/>
  <c r="K2387" i="13"/>
  <c r="J2387" i="13"/>
  <c r="G2387" i="13"/>
  <c r="I2387" i="13"/>
  <c r="L2386" i="13"/>
  <c r="K2386" i="13"/>
  <c r="J2386" i="13"/>
  <c r="G2386" i="13"/>
  <c r="I2386" i="13" s="1"/>
  <c r="L2385" i="13"/>
  <c r="K2385" i="13"/>
  <c r="J2385" i="13"/>
  <c r="G2385" i="13"/>
  <c r="I2385" i="13"/>
  <c r="L2384" i="13"/>
  <c r="K2384" i="13"/>
  <c r="J2384" i="13"/>
  <c r="G2384" i="13"/>
  <c r="I2384" i="13"/>
  <c r="L2383" i="13"/>
  <c r="K2383" i="13"/>
  <c r="J2383" i="13"/>
  <c r="G2383" i="13"/>
  <c r="I2383" i="13"/>
  <c r="L2382" i="13"/>
  <c r="K2382" i="13"/>
  <c r="J2382" i="13"/>
  <c r="G2382" i="13"/>
  <c r="I2382" i="13"/>
  <c r="L2381" i="13"/>
  <c r="K2381" i="13"/>
  <c r="J2381" i="13"/>
  <c r="G2381" i="13"/>
  <c r="I2381" i="13" s="1"/>
  <c r="L2380" i="13"/>
  <c r="K2380" i="13"/>
  <c r="J2380" i="13"/>
  <c r="G2380" i="13"/>
  <c r="I2380" i="13"/>
  <c r="L2379" i="13"/>
  <c r="K2379" i="13"/>
  <c r="J2379" i="13"/>
  <c r="G2379" i="13"/>
  <c r="I2379" i="13"/>
  <c r="L2378" i="13"/>
  <c r="K2378" i="13"/>
  <c r="J2378" i="13"/>
  <c r="G2378" i="13"/>
  <c r="I2378" i="13" s="1"/>
  <c r="L2377" i="13"/>
  <c r="K2377" i="13"/>
  <c r="J2377" i="13"/>
  <c r="G2377" i="13"/>
  <c r="I2377" i="13"/>
  <c r="L2376" i="13"/>
  <c r="K2376" i="13"/>
  <c r="J2376" i="13"/>
  <c r="G2376" i="13"/>
  <c r="I2376" i="13"/>
  <c r="L2375" i="13"/>
  <c r="K2375" i="13"/>
  <c r="J2375" i="13"/>
  <c r="G2375" i="13"/>
  <c r="I2375" i="13"/>
  <c r="L2374" i="13"/>
  <c r="K2374" i="13"/>
  <c r="J2374" i="13"/>
  <c r="G2374" i="13"/>
  <c r="I2374" i="13"/>
  <c r="L2373" i="13"/>
  <c r="K2373" i="13"/>
  <c r="J2373" i="13"/>
  <c r="G2373" i="13"/>
  <c r="I2373" i="13" s="1"/>
  <c r="L2372" i="13"/>
  <c r="K2372" i="13"/>
  <c r="J2372" i="13"/>
  <c r="G2372" i="13"/>
  <c r="I2372" i="13"/>
  <c r="L2371" i="13"/>
  <c r="K2371" i="13"/>
  <c r="J2371" i="13"/>
  <c r="G2371" i="13"/>
  <c r="I2371" i="13"/>
  <c r="L2370" i="13"/>
  <c r="K2370" i="13"/>
  <c r="J2370" i="13"/>
  <c r="G2370" i="13"/>
  <c r="I2370" i="13" s="1"/>
  <c r="L2369" i="13"/>
  <c r="K2369" i="13"/>
  <c r="J2369" i="13"/>
  <c r="G2369" i="13"/>
  <c r="I2369" i="13"/>
  <c r="L2368" i="13"/>
  <c r="K2368" i="13"/>
  <c r="J2368" i="13"/>
  <c r="G2368" i="13"/>
  <c r="I2368" i="13"/>
  <c r="L2367" i="13"/>
  <c r="K2367" i="13"/>
  <c r="J2367" i="13"/>
  <c r="G2367" i="13"/>
  <c r="I2367" i="13"/>
  <c r="L2366" i="13"/>
  <c r="K2366" i="13"/>
  <c r="J2366" i="13"/>
  <c r="G2366" i="13"/>
  <c r="I2366" i="13"/>
  <c r="L2365" i="13"/>
  <c r="K2365" i="13"/>
  <c r="J2365" i="13"/>
  <c r="G2365" i="13"/>
  <c r="I2365" i="13"/>
  <c r="L2364" i="13"/>
  <c r="K2364" i="13"/>
  <c r="J2364" i="13"/>
  <c r="G2364" i="13"/>
  <c r="I2364" i="13"/>
  <c r="L2363" i="13"/>
  <c r="K2363" i="13"/>
  <c r="J2363" i="13"/>
  <c r="G2363" i="13"/>
  <c r="I2363" i="13"/>
  <c r="L2362" i="13"/>
  <c r="K2362" i="13"/>
  <c r="J2362" i="13"/>
  <c r="G2362" i="13"/>
  <c r="I2362" i="13" s="1"/>
  <c r="L2361" i="13"/>
  <c r="K2361" i="13"/>
  <c r="J2361" i="13"/>
  <c r="G2361" i="13"/>
  <c r="I2361" i="13"/>
  <c r="L2360" i="13"/>
  <c r="K2360" i="13"/>
  <c r="J2360" i="13"/>
  <c r="G2360" i="13"/>
  <c r="I2360" i="13" s="1"/>
  <c r="L2359" i="13"/>
  <c r="K2359" i="13"/>
  <c r="J2359" i="13"/>
  <c r="G2359" i="13"/>
  <c r="I2359" i="13"/>
  <c r="L2358" i="13"/>
  <c r="K2358" i="13"/>
  <c r="J2358" i="13"/>
  <c r="G2358" i="13"/>
  <c r="I2358" i="13"/>
  <c r="L2357" i="13"/>
  <c r="K2357" i="13"/>
  <c r="J2357" i="13"/>
  <c r="G2357" i="13"/>
  <c r="I2357" i="13"/>
  <c r="L2356" i="13"/>
  <c r="K2356" i="13"/>
  <c r="J2356" i="13"/>
  <c r="G2356" i="13"/>
  <c r="I2356" i="13"/>
  <c r="L2355" i="13"/>
  <c r="K2355" i="13"/>
  <c r="J2355" i="13"/>
  <c r="G2355" i="13"/>
  <c r="I2355" i="13"/>
  <c r="L2354" i="13"/>
  <c r="K2354" i="13"/>
  <c r="J2354" i="13"/>
  <c r="G2354" i="13"/>
  <c r="I2354" i="13" s="1"/>
  <c r="L2353" i="13"/>
  <c r="K2353" i="13"/>
  <c r="J2353" i="13"/>
  <c r="G2353" i="13"/>
  <c r="I2353" i="13"/>
  <c r="L2352" i="13"/>
  <c r="K2352" i="13"/>
  <c r="J2352" i="13"/>
  <c r="G2352" i="13"/>
  <c r="I2352" i="13" s="1"/>
  <c r="L2351" i="13"/>
  <c r="K2351" i="13"/>
  <c r="J2351" i="13"/>
  <c r="G2351" i="13"/>
  <c r="I2351" i="13"/>
  <c r="L2350" i="13"/>
  <c r="K2350" i="13"/>
  <c r="J2350" i="13"/>
  <c r="G2350" i="13"/>
  <c r="I2350" i="13"/>
  <c r="L2349" i="13"/>
  <c r="K2349" i="13"/>
  <c r="J2349" i="13"/>
  <c r="G2349" i="13"/>
  <c r="I2349" i="13"/>
  <c r="L2348" i="13"/>
  <c r="K2348" i="13"/>
  <c r="J2348" i="13"/>
  <c r="G2348" i="13"/>
  <c r="I2348" i="13"/>
  <c r="L2347" i="13"/>
  <c r="K2347" i="13"/>
  <c r="J2347" i="13"/>
  <c r="G2347" i="13"/>
  <c r="I2347" i="13"/>
  <c r="L2346" i="13"/>
  <c r="K2346" i="13"/>
  <c r="J2346" i="13"/>
  <c r="G2346" i="13"/>
  <c r="I2346" i="13" s="1"/>
  <c r="L2345" i="13"/>
  <c r="K2345" i="13"/>
  <c r="J2345" i="13"/>
  <c r="G2345" i="13"/>
  <c r="I2345" i="13"/>
  <c r="L2344" i="13"/>
  <c r="K2344" i="13"/>
  <c r="J2344" i="13"/>
  <c r="G2344" i="13"/>
  <c r="I2344" i="13"/>
  <c r="L2343" i="13"/>
  <c r="K2343" i="13"/>
  <c r="J2343" i="13"/>
  <c r="G2343" i="13"/>
  <c r="I2343" i="13"/>
  <c r="L2342" i="13"/>
  <c r="K2342" i="13"/>
  <c r="J2342" i="13"/>
  <c r="G2342" i="13"/>
  <c r="I2342" i="13"/>
  <c r="L2341" i="13"/>
  <c r="K2341" i="13"/>
  <c r="J2341" i="13"/>
  <c r="G2341" i="13"/>
  <c r="I2341" i="13"/>
  <c r="L2340" i="13"/>
  <c r="K2340" i="13"/>
  <c r="J2340" i="13"/>
  <c r="G2340" i="13"/>
  <c r="I2340" i="13"/>
  <c r="L2339" i="13"/>
  <c r="K2339" i="13"/>
  <c r="J2339" i="13"/>
  <c r="G2339" i="13"/>
  <c r="I2339" i="13"/>
  <c r="L2338" i="13"/>
  <c r="K2338" i="13"/>
  <c r="J2338" i="13"/>
  <c r="G2338" i="13"/>
  <c r="I2338" i="13" s="1"/>
  <c r="L2337" i="13"/>
  <c r="K2337" i="13"/>
  <c r="J2337" i="13"/>
  <c r="G2337" i="13"/>
  <c r="I2337" i="13"/>
  <c r="L2336" i="13"/>
  <c r="K2336" i="13"/>
  <c r="J2336" i="13"/>
  <c r="G2336" i="13"/>
  <c r="I2336" i="13"/>
  <c r="L2335" i="13"/>
  <c r="K2335" i="13"/>
  <c r="J2335" i="13"/>
  <c r="G2335" i="13"/>
  <c r="I2335" i="13"/>
  <c r="L2334" i="13"/>
  <c r="K2334" i="13"/>
  <c r="J2334" i="13"/>
  <c r="G2334" i="13"/>
  <c r="I2334" i="13"/>
  <c r="L2333" i="13"/>
  <c r="K2333" i="13"/>
  <c r="J2333" i="13"/>
  <c r="G2333" i="13"/>
  <c r="I2333" i="13"/>
  <c r="L2332" i="13"/>
  <c r="K2332" i="13"/>
  <c r="J2332" i="13"/>
  <c r="G2332" i="13"/>
  <c r="I2332" i="13"/>
  <c r="L2331" i="13"/>
  <c r="K2331" i="13"/>
  <c r="J2331" i="13"/>
  <c r="G2331" i="13"/>
  <c r="I2331" i="13"/>
  <c r="L2330" i="13"/>
  <c r="K2330" i="13"/>
  <c r="J2330" i="13"/>
  <c r="L2329" i="13"/>
  <c r="K2329" i="13"/>
  <c r="J2329" i="13"/>
  <c r="L2328" i="13"/>
  <c r="K2328" i="13"/>
  <c r="J2328" i="13"/>
  <c r="L2327" i="13"/>
  <c r="K2327" i="13"/>
  <c r="J2327" i="13"/>
  <c r="L2326" i="13"/>
  <c r="K2326" i="13"/>
  <c r="J2326" i="13"/>
  <c r="L2325" i="13"/>
  <c r="K2325" i="13"/>
  <c r="J2325" i="13"/>
  <c r="L2324" i="13"/>
  <c r="K2324" i="13"/>
  <c r="J2324" i="13"/>
  <c r="L2323" i="13"/>
  <c r="K2323" i="13"/>
  <c r="J2323" i="13"/>
  <c r="L2322" i="13"/>
  <c r="K2322" i="13"/>
  <c r="J2322" i="13"/>
  <c r="G2322" i="13"/>
  <c r="I2322" i="13" s="1"/>
  <c r="L2321" i="13"/>
  <c r="K2321" i="13"/>
  <c r="J2321" i="13"/>
  <c r="G2321" i="13"/>
  <c r="I2321" i="13"/>
  <c r="L2320" i="13"/>
  <c r="K2320" i="13"/>
  <c r="J2320" i="13"/>
  <c r="G2320" i="13"/>
  <c r="I2320" i="13"/>
  <c r="L2319" i="13"/>
  <c r="K2319" i="13"/>
  <c r="J2319" i="13"/>
  <c r="G2319" i="13"/>
  <c r="I2319" i="13"/>
  <c r="L2318" i="13"/>
  <c r="K2318" i="13"/>
  <c r="J2318" i="13"/>
  <c r="G2318" i="13"/>
  <c r="I2318" i="13"/>
  <c r="L2317" i="13"/>
  <c r="K2317" i="13"/>
  <c r="J2317" i="13"/>
  <c r="G2317" i="13"/>
  <c r="I2317" i="13"/>
  <c r="L2316" i="13"/>
  <c r="K2316" i="13"/>
  <c r="J2316" i="13"/>
  <c r="G2316" i="13"/>
  <c r="I2316" i="13"/>
  <c r="L2315" i="13"/>
  <c r="K2315" i="13"/>
  <c r="J2315" i="13"/>
  <c r="G2315" i="13"/>
  <c r="I2315" i="13"/>
  <c r="L2314" i="13"/>
  <c r="K2314" i="13"/>
  <c r="J2314" i="13"/>
  <c r="L2313" i="13"/>
  <c r="K2313" i="13"/>
  <c r="J2313" i="13"/>
  <c r="L2312" i="13"/>
  <c r="K2312" i="13"/>
  <c r="J2312" i="13"/>
  <c r="L2311" i="13"/>
  <c r="K2311" i="13"/>
  <c r="J2311" i="13"/>
  <c r="L2310" i="13"/>
  <c r="K2310" i="13"/>
  <c r="J2310" i="13"/>
  <c r="L2309" i="13"/>
  <c r="K2309" i="13"/>
  <c r="J2309" i="13"/>
  <c r="L2308" i="13"/>
  <c r="K2308" i="13"/>
  <c r="J2308" i="13"/>
  <c r="L2307" i="13"/>
  <c r="K2307" i="13"/>
  <c r="J2307" i="13"/>
  <c r="L2306" i="13"/>
  <c r="K2306" i="13"/>
  <c r="J2306" i="13"/>
  <c r="L2305" i="13"/>
  <c r="K2305" i="13"/>
  <c r="J2305" i="13"/>
  <c r="L2304" i="13"/>
  <c r="K2304" i="13"/>
  <c r="J2304" i="13"/>
  <c r="L2303" i="13"/>
  <c r="K2303" i="13"/>
  <c r="J2303" i="13"/>
  <c r="L2302" i="13"/>
  <c r="K2302" i="13"/>
  <c r="J2302" i="13"/>
  <c r="L2301" i="13"/>
  <c r="K2301" i="13"/>
  <c r="J2301" i="13"/>
  <c r="L2300" i="13"/>
  <c r="K2300" i="13"/>
  <c r="J2300" i="13"/>
  <c r="L2299" i="13"/>
  <c r="K2299" i="13"/>
  <c r="J2299" i="13"/>
  <c r="G2299" i="13"/>
  <c r="I2299" i="13" s="1"/>
  <c r="L2298" i="13"/>
  <c r="K2298" i="13"/>
  <c r="J2298" i="13"/>
  <c r="G2298" i="13"/>
  <c r="I2298" i="13" s="1"/>
  <c r="L2297" i="13"/>
  <c r="K2297" i="13"/>
  <c r="J2297" i="13"/>
  <c r="G2297" i="13"/>
  <c r="I2297" i="13"/>
  <c r="L2296" i="13"/>
  <c r="K2296" i="13"/>
  <c r="J2296" i="13"/>
  <c r="G2296" i="13"/>
  <c r="I2296" i="13"/>
  <c r="L2295" i="13"/>
  <c r="K2295" i="13"/>
  <c r="J2295" i="13"/>
  <c r="G2295" i="13"/>
  <c r="I2295" i="13"/>
  <c r="L2294" i="13"/>
  <c r="K2294" i="13"/>
  <c r="J2294" i="13"/>
  <c r="L2293" i="13"/>
  <c r="K2293" i="13"/>
  <c r="J2293" i="13"/>
  <c r="L2292" i="13"/>
  <c r="K2292" i="13"/>
  <c r="J2292" i="13"/>
  <c r="G2292" i="13"/>
  <c r="I2292" i="13" s="1"/>
  <c r="L2291" i="13"/>
  <c r="K2291" i="13"/>
  <c r="J2291" i="13"/>
  <c r="L2290" i="13"/>
  <c r="K2290" i="13"/>
  <c r="J2290" i="13"/>
  <c r="L2289" i="13"/>
  <c r="K2289" i="13"/>
  <c r="J2289" i="13"/>
  <c r="L2288" i="13"/>
  <c r="K2288" i="13"/>
  <c r="J2288" i="13"/>
  <c r="L2287" i="13"/>
  <c r="K2287" i="13"/>
  <c r="J2287" i="13"/>
  <c r="L2286" i="13"/>
  <c r="K2286" i="13"/>
  <c r="J2286" i="13"/>
  <c r="G2286" i="13"/>
  <c r="I2286" i="13" s="1"/>
  <c r="L2285" i="13"/>
  <c r="K2285" i="13"/>
  <c r="J2285" i="13"/>
  <c r="G2285" i="13"/>
  <c r="I2285" i="13" s="1"/>
  <c r="L2284" i="13"/>
  <c r="K2284" i="13"/>
  <c r="J2284" i="13"/>
  <c r="L2283" i="13"/>
  <c r="K2283" i="13"/>
  <c r="J2283" i="13"/>
  <c r="L2282" i="13"/>
  <c r="K2282" i="13"/>
  <c r="J2282" i="13"/>
  <c r="L2281" i="13"/>
  <c r="K2281" i="13"/>
  <c r="J2281" i="13"/>
  <c r="L2280" i="13"/>
  <c r="K2280" i="13"/>
  <c r="J2280" i="13"/>
  <c r="L2279" i="13"/>
  <c r="K2279" i="13"/>
  <c r="J2279" i="13"/>
  <c r="G2279" i="13"/>
  <c r="I2279" i="13"/>
  <c r="L2278" i="13"/>
  <c r="K2278" i="13"/>
  <c r="J2278" i="13"/>
  <c r="G2278" i="13"/>
  <c r="I2278" i="13"/>
  <c r="L2277" i="13"/>
  <c r="K2277" i="13"/>
  <c r="J2277" i="13"/>
  <c r="G2277" i="13"/>
  <c r="I2277" i="13"/>
  <c r="L2276" i="13"/>
  <c r="K2276" i="13"/>
  <c r="J2276" i="13"/>
  <c r="G2276" i="13"/>
  <c r="I2276" i="13" s="1"/>
  <c r="L2275" i="13"/>
  <c r="K2275" i="13"/>
  <c r="J2275" i="13"/>
  <c r="L2274" i="13"/>
  <c r="K2274" i="13"/>
  <c r="J2274" i="13"/>
  <c r="G2274" i="13"/>
  <c r="I2274" i="13" s="1"/>
  <c r="L2273" i="13"/>
  <c r="K2273" i="13"/>
  <c r="J2273" i="13"/>
  <c r="L2272" i="13"/>
  <c r="K2272" i="13"/>
  <c r="J2272" i="13"/>
  <c r="L2271" i="13"/>
  <c r="K2271" i="13"/>
  <c r="J2271" i="13"/>
  <c r="L2270" i="13"/>
  <c r="K2270" i="13"/>
  <c r="J2270" i="13"/>
  <c r="L2269" i="13"/>
  <c r="K2269" i="13"/>
  <c r="J2269" i="13"/>
  <c r="G2269" i="13"/>
  <c r="I2269" i="13" s="1"/>
  <c r="L2268" i="13"/>
  <c r="K2268" i="13"/>
  <c r="J2268" i="13"/>
  <c r="G2268" i="13"/>
  <c r="I2268" i="13"/>
  <c r="L2267" i="13"/>
  <c r="K2267" i="13"/>
  <c r="J2267" i="13"/>
  <c r="L2266" i="13"/>
  <c r="K2266" i="13"/>
  <c r="J2266" i="13"/>
  <c r="L2265" i="13"/>
  <c r="K2265" i="13"/>
  <c r="J2265" i="13"/>
  <c r="L2264" i="13"/>
  <c r="K2264" i="13"/>
  <c r="J2264" i="13"/>
  <c r="L2263" i="13"/>
  <c r="K2263" i="13"/>
  <c r="J2263" i="13"/>
  <c r="L2262" i="13"/>
  <c r="K2262" i="13"/>
  <c r="J2262" i="13"/>
  <c r="L2261" i="13"/>
  <c r="K2261" i="13"/>
  <c r="J2261" i="13"/>
  <c r="L2260" i="13"/>
  <c r="K2260" i="13"/>
  <c r="J2260" i="13"/>
  <c r="L2259" i="13"/>
  <c r="K2259" i="13"/>
  <c r="J2259" i="13"/>
  <c r="L2258" i="13"/>
  <c r="K2258" i="13"/>
  <c r="J2258" i="13"/>
  <c r="L2257" i="13"/>
  <c r="K2257" i="13"/>
  <c r="J2257" i="13"/>
  <c r="G2257" i="13"/>
  <c r="I2257" i="13" s="1"/>
  <c r="L2256" i="13"/>
  <c r="K2256" i="13"/>
  <c r="J2256" i="13"/>
  <c r="L2255" i="13"/>
  <c r="K2255" i="13"/>
  <c r="J2255" i="13"/>
  <c r="L2254" i="13"/>
  <c r="K2254" i="13"/>
  <c r="J2254" i="13"/>
  <c r="L2253" i="13"/>
  <c r="K2253" i="13"/>
  <c r="J2253" i="13"/>
  <c r="L2252" i="13"/>
  <c r="K2252" i="13"/>
  <c r="J2252" i="13"/>
  <c r="L2251" i="13"/>
  <c r="K2251" i="13"/>
  <c r="J2251" i="13"/>
  <c r="L2250" i="13"/>
  <c r="K2250" i="13"/>
  <c r="J2250" i="13"/>
  <c r="G2250" i="13"/>
  <c r="I2250" i="13" s="1"/>
  <c r="L2249" i="13"/>
  <c r="K2249" i="13"/>
  <c r="J2249" i="13"/>
  <c r="G2249" i="13"/>
  <c r="I2249" i="13"/>
  <c r="L2248" i="13"/>
  <c r="K2248" i="13"/>
  <c r="J2248" i="13"/>
  <c r="G2248" i="13"/>
  <c r="I2248" i="13"/>
  <c r="L2247" i="13"/>
  <c r="K2247" i="13"/>
  <c r="J2247" i="13"/>
  <c r="G2247" i="13"/>
  <c r="I2247" i="13"/>
  <c r="L2246" i="13"/>
  <c r="K2246" i="13"/>
  <c r="J2246" i="13"/>
  <c r="G2246" i="13"/>
  <c r="I2246" i="13" s="1"/>
  <c r="L2245" i="13"/>
  <c r="K2245" i="13"/>
  <c r="J2245" i="13"/>
  <c r="G2245" i="13"/>
  <c r="I2245" i="13"/>
  <c r="L2244" i="13"/>
  <c r="K2244" i="13"/>
  <c r="J2244" i="13"/>
  <c r="G2244" i="13"/>
  <c r="I2244" i="13"/>
  <c r="L2243" i="13"/>
  <c r="K2243" i="13"/>
  <c r="J2243" i="13"/>
  <c r="G2243" i="13"/>
  <c r="I2243" i="13"/>
  <c r="L2242" i="13"/>
  <c r="K2242" i="13"/>
  <c r="J2242" i="13"/>
  <c r="G2242" i="13"/>
  <c r="I2242" i="13" s="1"/>
  <c r="L2241" i="13"/>
  <c r="K2241" i="13"/>
  <c r="J2241" i="13"/>
  <c r="L2240" i="13"/>
  <c r="K2240" i="13"/>
  <c r="J2240" i="13"/>
  <c r="L2239" i="13"/>
  <c r="K2239" i="13"/>
  <c r="J2239" i="13"/>
  <c r="L2238" i="13"/>
  <c r="K2238" i="13"/>
  <c r="J2238" i="13"/>
  <c r="L2237" i="13"/>
  <c r="K2237" i="13"/>
  <c r="J2237" i="13"/>
  <c r="L2236" i="13"/>
  <c r="K2236" i="13"/>
  <c r="J2236" i="13"/>
  <c r="G2236" i="13"/>
  <c r="I2236" i="13" s="1"/>
  <c r="L2235" i="13"/>
  <c r="K2235" i="13"/>
  <c r="J2235" i="13"/>
  <c r="L2234" i="13"/>
  <c r="K2234" i="13"/>
  <c r="J2234" i="13"/>
  <c r="G2234" i="13"/>
  <c r="I2234" i="13" s="1"/>
  <c r="L2233" i="13"/>
  <c r="K2233" i="13"/>
  <c r="J2233" i="13"/>
  <c r="L2232" i="13"/>
  <c r="K2232" i="13"/>
  <c r="J2232" i="13"/>
  <c r="L2231" i="13"/>
  <c r="K2231" i="13"/>
  <c r="J2231" i="13"/>
  <c r="G2231" i="13"/>
  <c r="I2231" i="13"/>
  <c r="L2230" i="13"/>
  <c r="K2230" i="13"/>
  <c r="J2230" i="13"/>
  <c r="G2230" i="13"/>
  <c r="I2230" i="13" s="1"/>
  <c r="L2229" i="13"/>
  <c r="K2229" i="13"/>
  <c r="J2229" i="13"/>
  <c r="G2229" i="13"/>
  <c r="I2229" i="13"/>
  <c r="L2228" i="13"/>
  <c r="K2228" i="13"/>
  <c r="J2228" i="13"/>
  <c r="G2228" i="13"/>
  <c r="I2228" i="13"/>
  <c r="L2227" i="13"/>
  <c r="K2227" i="13"/>
  <c r="J2227" i="13"/>
  <c r="L2226" i="13"/>
  <c r="K2226" i="13"/>
  <c r="J2226" i="13"/>
  <c r="L2225" i="13"/>
  <c r="K2225" i="13"/>
  <c r="J2225" i="13"/>
  <c r="L2224" i="13"/>
  <c r="K2224" i="13"/>
  <c r="J2224" i="13"/>
  <c r="G2224" i="13"/>
  <c r="I2224" i="13" s="1"/>
  <c r="L2223" i="13"/>
  <c r="K2223" i="13"/>
  <c r="J2223" i="13"/>
  <c r="L2222" i="13"/>
  <c r="K2222" i="13"/>
  <c r="J2222" i="13"/>
  <c r="G2222" i="13"/>
  <c r="I2222" i="13" s="1"/>
  <c r="L2221" i="13"/>
  <c r="K2221" i="13"/>
  <c r="J2221" i="13"/>
  <c r="G2221" i="13"/>
  <c r="I2221" i="13"/>
  <c r="L2220" i="13"/>
  <c r="K2220" i="13"/>
  <c r="J2220" i="13"/>
  <c r="G2220" i="13"/>
  <c r="I2220" i="13"/>
  <c r="L2219" i="13"/>
  <c r="K2219" i="13"/>
  <c r="J2219" i="13"/>
  <c r="G2219" i="13"/>
  <c r="I2219" i="13"/>
  <c r="L2218" i="13"/>
  <c r="K2218" i="13"/>
  <c r="J2218" i="13"/>
  <c r="G2218" i="13"/>
  <c r="I2218" i="13" s="1"/>
  <c r="L2217" i="13"/>
  <c r="K2217" i="13"/>
  <c r="J2217" i="13"/>
  <c r="L2216" i="13"/>
  <c r="K2216" i="13"/>
  <c r="J2216" i="13"/>
  <c r="L2215" i="13"/>
  <c r="K2215" i="13"/>
  <c r="J2215" i="13"/>
  <c r="L2214" i="13"/>
  <c r="K2214" i="13"/>
  <c r="J2214" i="13"/>
  <c r="L2213" i="13"/>
  <c r="K2213" i="13"/>
  <c r="J2213" i="13"/>
  <c r="G2213" i="13"/>
  <c r="I2213" i="13"/>
  <c r="L2212" i="13"/>
  <c r="K2212" i="13"/>
  <c r="J2212" i="13"/>
  <c r="G2212" i="13"/>
  <c r="I2212" i="13"/>
  <c r="L2211" i="13"/>
  <c r="K2211" i="13"/>
  <c r="J2211" i="13"/>
  <c r="G2211" i="13"/>
  <c r="I2211" i="13"/>
  <c r="L2210" i="13"/>
  <c r="K2210" i="13"/>
  <c r="J2210" i="13"/>
  <c r="L2209" i="13"/>
  <c r="K2209" i="13"/>
  <c r="J2209" i="13"/>
  <c r="L2208" i="13"/>
  <c r="K2208" i="13"/>
  <c r="J2208" i="13"/>
  <c r="L2207" i="13"/>
  <c r="K2207" i="13"/>
  <c r="J2207" i="13"/>
  <c r="L2206" i="13"/>
  <c r="K2206" i="13"/>
  <c r="J2206" i="13"/>
  <c r="L2205" i="13"/>
  <c r="K2205" i="13"/>
  <c r="J2205" i="13"/>
  <c r="G2205" i="13"/>
  <c r="I2205" i="13"/>
  <c r="L2204" i="13"/>
  <c r="K2204" i="13"/>
  <c r="J2204" i="13"/>
  <c r="G2204" i="13"/>
  <c r="I2204" i="13" s="1"/>
  <c r="L2203" i="13"/>
  <c r="K2203" i="13"/>
  <c r="J2203" i="13"/>
  <c r="L2202" i="13"/>
  <c r="K2202" i="13"/>
  <c r="J2202" i="13"/>
  <c r="G2202" i="13"/>
  <c r="I2202" i="13" s="1"/>
  <c r="L2201" i="13"/>
  <c r="K2201" i="13"/>
  <c r="J2201" i="13"/>
  <c r="G2201" i="13"/>
  <c r="I2201" i="13"/>
  <c r="L2200" i="13"/>
  <c r="K2200" i="13"/>
  <c r="J2200" i="13"/>
  <c r="G2200" i="13"/>
  <c r="I2200" i="13"/>
  <c r="L2199" i="13"/>
  <c r="K2199" i="13"/>
  <c r="J2199" i="13"/>
  <c r="G2199" i="13"/>
  <c r="I2199" i="13"/>
  <c r="L2198" i="13"/>
  <c r="K2198" i="13"/>
  <c r="J2198" i="13"/>
  <c r="G2198" i="13"/>
  <c r="I2198" i="13" s="1"/>
  <c r="L2197" i="13"/>
  <c r="K2197" i="13"/>
  <c r="J2197" i="13"/>
  <c r="G2197" i="13"/>
  <c r="I2197" i="13"/>
  <c r="L2196" i="13"/>
  <c r="K2196" i="13"/>
  <c r="J2196" i="13"/>
  <c r="G2196" i="13"/>
  <c r="I2196" i="13" s="1"/>
  <c r="L2195" i="13"/>
  <c r="K2195" i="13"/>
  <c r="J2195" i="13"/>
  <c r="G2195" i="13"/>
  <c r="I2195" i="13"/>
  <c r="L2194" i="13"/>
  <c r="K2194" i="13"/>
  <c r="J2194" i="13"/>
  <c r="G2194" i="13"/>
  <c r="I2194" i="13" s="1"/>
  <c r="L2193" i="13"/>
  <c r="K2193" i="13"/>
  <c r="J2193" i="13"/>
  <c r="L2192" i="13"/>
  <c r="K2192" i="13"/>
  <c r="J2192" i="13"/>
  <c r="L2191" i="13"/>
  <c r="K2191" i="13"/>
  <c r="J2191" i="13"/>
  <c r="L2190" i="13"/>
  <c r="K2190" i="13"/>
  <c r="J2190" i="13"/>
  <c r="L2189" i="13"/>
  <c r="K2189" i="13"/>
  <c r="J2189" i="13"/>
  <c r="L2188" i="13"/>
  <c r="K2188" i="13"/>
  <c r="J2188" i="13"/>
  <c r="L2187" i="13"/>
  <c r="K2187" i="13"/>
  <c r="J2187" i="13"/>
  <c r="G2187" i="13"/>
  <c r="I2187" i="13"/>
  <c r="L2186" i="13"/>
  <c r="K2186" i="13"/>
  <c r="J2186" i="13"/>
  <c r="G2186" i="13"/>
  <c r="I2186" i="13" s="1"/>
  <c r="L2185" i="13"/>
  <c r="K2185" i="13"/>
  <c r="J2185" i="13"/>
  <c r="G2185" i="13"/>
  <c r="I2185" i="13"/>
  <c r="L2184" i="13"/>
  <c r="K2184" i="13"/>
  <c r="J2184" i="13"/>
  <c r="G2184" i="13"/>
  <c r="I2184" i="13" s="1"/>
  <c r="L2183" i="13"/>
  <c r="K2183" i="13"/>
  <c r="J2183" i="13"/>
  <c r="G2183" i="13"/>
  <c r="I2183" i="13"/>
  <c r="L2182" i="13"/>
  <c r="K2182" i="13"/>
  <c r="J2182" i="13"/>
  <c r="G2182" i="13"/>
  <c r="I2182" i="13" s="1"/>
  <c r="L2181" i="13"/>
  <c r="K2181" i="13"/>
  <c r="J2181" i="13"/>
  <c r="G2181" i="13"/>
  <c r="I2181" i="13"/>
  <c r="L2180" i="13"/>
  <c r="K2180" i="13"/>
  <c r="J2180" i="13"/>
  <c r="G2180" i="13"/>
  <c r="I2180" i="13"/>
  <c r="L2179" i="13"/>
  <c r="K2179" i="13"/>
  <c r="J2179" i="13"/>
  <c r="G2179" i="13"/>
  <c r="I2179" i="13"/>
  <c r="L2178" i="13"/>
  <c r="K2178" i="13"/>
  <c r="J2178" i="13"/>
  <c r="L2177" i="13"/>
  <c r="K2177" i="13"/>
  <c r="J2177" i="13"/>
  <c r="L2176" i="13"/>
  <c r="K2176" i="13"/>
  <c r="J2176" i="13"/>
  <c r="G2176" i="13"/>
  <c r="I2176" i="13"/>
  <c r="L2175" i="13"/>
  <c r="K2175" i="13"/>
  <c r="J2175" i="13"/>
  <c r="G2175" i="13"/>
  <c r="I2175" i="13"/>
  <c r="L2174" i="13"/>
  <c r="K2174" i="13"/>
  <c r="J2174" i="13"/>
  <c r="L2173" i="13"/>
  <c r="K2173" i="13"/>
  <c r="J2173" i="13"/>
  <c r="G2173" i="13"/>
  <c r="I2173" i="13"/>
  <c r="L2172" i="13"/>
  <c r="K2172" i="13"/>
  <c r="J2172" i="13"/>
  <c r="G2172" i="13"/>
  <c r="I2172" i="13" s="1"/>
  <c r="L2171" i="13"/>
  <c r="K2171" i="13"/>
  <c r="J2171" i="13"/>
  <c r="G2171" i="13"/>
  <c r="I2171" i="13"/>
  <c r="L2170" i="13"/>
  <c r="K2170" i="13"/>
  <c r="J2170" i="13"/>
  <c r="G2170" i="13"/>
  <c r="I2170" i="13" s="1"/>
  <c r="L2169" i="13"/>
  <c r="K2169" i="13"/>
  <c r="J2169" i="13"/>
  <c r="G2169" i="13"/>
  <c r="I2169" i="13" s="1"/>
  <c r="L2168" i="13"/>
  <c r="K2168" i="13"/>
  <c r="J2168" i="13"/>
  <c r="G2168" i="13"/>
  <c r="I2168" i="13" s="1"/>
  <c r="L2167" i="13"/>
  <c r="K2167" i="13"/>
  <c r="J2167" i="13"/>
  <c r="G2167" i="13"/>
  <c r="I2167" i="13"/>
  <c r="L2166" i="13"/>
  <c r="K2166" i="13"/>
  <c r="J2166" i="13"/>
  <c r="L2165" i="13"/>
  <c r="K2165" i="13"/>
  <c r="J2165" i="13"/>
  <c r="G2165" i="13"/>
  <c r="I2165" i="13"/>
  <c r="L2164" i="13"/>
  <c r="K2164" i="13"/>
  <c r="J2164" i="13"/>
  <c r="L2163" i="13"/>
  <c r="K2163" i="13"/>
  <c r="J2163" i="13"/>
  <c r="L2162" i="13"/>
  <c r="K2162" i="13"/>
  <c r="J2162" i="13"/>
  <c r="G2162" i="13"/>
  <c r="I2162" i="13" s="1"/>
  <c r="L2161" i="13"/>
  <c r="K2161" i="13"/>
  <c r="J2161" i="13"/>
  <c r="G2161" i="13"/>
  <c r="I2161" i="13"/>
  <c r="L2160" i="13"/>
  <c r="K2160" i="13"/>
  <c r="J2160" i="13"/>
  <c r="L2159" i="13"/>
  <c r="K2159" i="13"/>
  <c r="J2159" i="13"/>
  <c r="L2158" i="13"/>
  <c r="K2158" i="13"/>
  <c r="J2158" i="13"/>
  <c r="L2157" i="13"/>
  <c r="K2157" i="13"/>
  <c r="J2157" i="13"/>
  <c r="L2156" i="13"/>
  <c r="K2156" i="13"/>
  <c r="J2156" i="13"/>
  <c r="L2155" i="13"/>
  <c r="K2155" i="13"/>
  <c r="J2155" i="13"/>
  <c r="L2154" i="13"/>
  <c r="K2154" i="13"/>
  <c r="J2154" i="13"/>
  <c r="L2153" i="13"/>
  <c r="K2153" i="13"/>
  <c r="J2153" i="13"/>
  <c r="L2152" i="13"/>
  <c r="K2152" i="13"/>
  <c r="J2152" i="13"/>
  <c r="L2151" i="13"/>
  <c r="K2151" i="13"/>
  <c r="J2151" i="13"/>
  <c r="L2150" i="13"/>
  <c r="K2150" i="13"/>
  <c r="J2150" i="13"/>
  <c r="L2149" i="13"/>
  <c r="K2149" i="13"/>
  <c r="J2149" i="13"/>
  <c r="L2148" i="13"/>
  <c r="K2148" i="13"/>
  <c r="J2148" i="13"/>
  <c r="L2147" i="13"/>
  <c r="K2147" i="13"/>
  <c r="J2147" i="13"/>
  <c r="G2147" i="13"/>
  <c r="I2147" i="13"/>
  <c r="L2146" i="13"/>
  <c r="K2146" i="13"/>
  <c r="J2146" i="13"/>
  <c r="L2145" i="13"/>
  <c r="K2145" i="13"/>
  <c r="J2145" i="13"/>
  <c r="G2145" i="13"/>
  <c r="I2145" i="13"/>
  <c r="L2144" i="13"/>
  <c r="K2144" i="13"/>
  <c r="J2144" i="13"/>
  <c r="G2144" i="13"/>
  <c r="I2144" i="13" s="1"/>
  <c r="L2143" i="13"/>
  <c r="K2143" i="13"/>
  <c r="J2143" i="13"/>
  <c r="G2143" i="13"/>
  <c r="I2143" i="13"/>
  <c r="L2142" i="13"/>
  <c r="K2142" i="13"/>
  <c r="J2142" i="13"/>
  <c r="G2142" i="13"/>
  <c r="I2142" i="13" s="1"/>
  <c r="L2141" i="13"/>
  <c r="K2141" i="13"/>
  <c r="J2141" i="13"/>
  <c r="G2141" i="13"/>
  <c r="I2141" i="13"/>
  <c r="L2140" i="13"/>
  <c r="K2140" i="13"/>
  <c r="J2140" i="13"/>
  <c r="G2140" i="13"/>
  <c r="I2140" i="13"/>
  <c r="L2139" i="13"/>
  <c r="K2139" i="13"/>
  <c r="J2139" i="13"/>
  <c r="G2139" i="13"/>
  <c r="I2139" i="13"/>
  <c r="L2138" i="13"/>
  <c r="K2138" i="13"/>
  <c r="J2138" i="13"/>
  <c r="G2138" i="13"/>
  <c r="I2138" i="13" s="1"/>
  <c r="L2137" i="13"/>
  <c r="K2137" i="13"/>
  <c r="J2137" i="13"/>
  <c r="G2137" i="13"/>
  <c r="I2137" i="13"/>
  <c r="L2136" i="13"/>
  <c r="K2136" i="13"/>
  <c r="J2136" i="13"/>
  <c r="L2135" i="13"/>
  <c r="K2135" i="13"/>
  <c r="J2135" i="13"/>
  <c r="L2134" i="13"/>
  <c r="K2134" i="13"/>
  <c r="J2134" i="13"/>
  <c r="L2133" i="13"/>
  <c r="K2133" i="13"/>
  <c r="J2133" i="13"/>
  <c r="L2132" i="13"/>
  <c r="K2132" i="13"/>
  <c r="J2132" i="13"/>
  <c r="L2131" i="13"/>
  <c r="K2131" i="13"/>
  <c r="J2131" i="13"/>
  <c r="L2130" i="13"/>
  <c r="K2130" i="13"/>
  <c r="J2130" i="13"/>
  <c r="L2129" i="13"/>
  <c r="K2129" i="13"/>
  <c r="J2129" i="13"/>
  <c r="L2128" i="13"/>
  <c r="K2128" i="13"/>
  <c r="J2128" i="13"/>
  <c r="L2127" i="13"/>
  <c r="K2127" i="13"/>
  <c r="J2127" i="13"/>
  <c r="L2126" i="13"/>
  <c r="K2126" i="13"/>
  <c r="J2126" i="13"/>
  <c r="G2126" i="13"/>
  <c r="I2126" i="13" s="1"/>
  <c r="L2125" i="13"/>
  <c r="K2125" i="13"/>
  <c r="J2125" i="13"/>
  <c r="G2125" i="13"/>
  <c r="I2125" i="13"/>
  <c r="L2124" i="13"/>
  <c r="K2124" i="13"/>
  <c r="J2124" i="13"/>
  <c r="G2124" i="13"/>
  <c r="I2124" i="13" s="1"/>
  <c r="L2123" i="13"/>
  <c r="K2123" i="13"/>
  <c r="J2123" i="13"/>
  <c r="G2123" i="13"/>
  <c r="I2123" i="13"/>
  <c r="L2122" i="13"/>
  <c r="K2122" i="13"/>
  <c r="J2122" i="13"/>
  <c r="L2121" i="13"/>
  <c r="K2121" i="13"/>
  <c r="J2121" i="13"/>
  <c r="L2120" i="13"/>
  <c r="K2120" i="13"/>
  <c r="J2120" i="13"/>
  <c r="L2119" i="13"/>
  <c r="K2119" i="13"/>
  <c r="J2119" i="13"/>
  <c r="L2118" i="13"/>
  <c r="K2118" i="13"/>
  <c r="J2118" i="13"/>
  <c r="L2117" i="13"/>
  <c r="K2117" i="13"/>
  <c r="J2117" i="13"/>
  <c r="L2116" i="13"/>
  <c r="K2116" i="13"/>
  <c r="J2116" i="13"/>
  <c r="L2115" i="13"/>
  <c r="K2115" i="13"/>
  <c r="J2115" i="13"/>
  <c r="L2114" i="13"/>
  <c r="K2114" i="13"/>
  <c r="J2114" i="13"/>
  <c r="L2113" i="13"/>
  <c r="K2113" i="13"/>
  <c r="J2113" i="13"/>
  <c r="L2112" i="13"/>
  <c r="K2112" i="13"/>
  <c r="J2112" i="13"/>
  <c r="L2111" i="13"/>
  <c r="K2111" i="13"/>
  <c r="J2111" i="13"/>
  <c r="L2110" i="13"/>
  <c r="K2110" i="13"/>
  <c r="J2110" i="13"/>
  <c r="L2109" i="13"/>
  <c r="K2109" i="13"/>
  <c r="J2109" i="13"/>
  <c r="G2109" i="13"/>
  <c r="I2109" i="13"/>
  <c r="L2108" i="13"/>
  <c r="K2108" i="13"/>
  <c r="J2108" i="13"/>
  <c r="G2108" i="13"/>
  <c r="I2108" i="13" s="1"/>
  <c r="L2107" i="13"/>
  <c r="K2107" i="13"/>
  <c r="J2107" i="13"/>
  <c r="G2107" i="13"/>
  <c r="I2107" i="13"/>
  <c r="L2106" i="13"/>
  <c r="K2106" i="13"/>
  <c r="J2106" i="13"/>
  <c r="L2105" i="13"/>
  <c r="K2105" i="13"/>
  <c r="J2105" i="13"/>
  <c r="L2104" i="13"/>
  <c r="K2104" i="13"/>
  <c r="J2104" i="13"/>
  <c r="L2103" i="13"/>
  <c r="K2103" i="13"/>
  <c r="J2103" i="13"/>
  <c r="L2102" i="13"/>
  <c r="K2102" i="13"/>
  <c r="J2102" i="13"/>
  <c r="G2102" i="13"/>
  <c r="I2102" i="13"/>
  <c r="L2101" i="13"/>
  <c r="K2101" i="13"/>
  <c r="J2101" i="13"/>
  <c r="G2101" i="13"/>
  <c r="I2101" i="13"/>
  <c r="L2100" i="13"/>
  <c r="K2100" i="13"/>
  <c r="J2100" i="13"/>
  <c r="G2100" i="13"/>
  <c r="I2100" i="13" s="1"/>
  <c r="L2099" i="13"/>
  <c r="K2099" i="13"/>
  <c r="J2099" i="13"/>
  <c r="G2099" i="13"/>
  <c r="I2099" i="13"/>
  <c r="L2098" i="13"/>
  <c r="K2098" i="13"/>
  <c r="J2098" i="13"/>
  <c r="G2098" i="13"/>
  <c r="I2098" i="13" s="1"/>
  <c r="L2097" i="13"/>
  <c r="K2097" i="13"/>
  <c r="J2097" i="13"/>
  <c r="G2097" i="13"/>
  <c r="I2097" i="13"/>
  <c r="L2096" i="13"/>
  <c r="K2096" i="13"/>
  <c r="J2096" i="13"/>
  <c r="L2095" i="13"/>
  <c r="K2095" i="13"/>
  <c r="J2095" i="13"/>
  <c r="L2094" i="13"/>
  <c r="K2094" i="13"/>
  <c r="J2094" i="13"/>
  <c r="L2093" i="13"/>
  <c r="K2093" i="13"/>
  <c r="J2093" i="13"/>
  <c r="L2092" i="13"/>
  <c r="K2092" i="13"/>
  <c r="J2092" i="13"/>
  <c r="L2091" i="13"/>
  <c r="K2091" i="13"/>
  <c r="J2091" i="13"/>
  <c r="G2091" i="13"/>
  <c r="I2091" i="13"/>
  <c r="L2090" i="13"/>
  <c r="K2090" i="13"/>
  <c r="J2090" i="13"/>
  <c r="G2090" i="13"/>
  <c r="I2090" i="13" s="1"/>
  <c r="L2089" i="13"/>
  <c r="K2089" i="13"/>
  <c r="J2089" i="13"/>
  <c r="G2089" i="13"/>
  <c r="I2089" i="13"/>
  <c r="L2088" i="13"/>
  <c r="K2088" i="13"/>
  <c r="J2088" i="13"/>
  <c r="G2088" i="13"/>
  <c r="I2088" i="13" s="1"/>
  <c r="L2087" i="13"/>
  <c r="K2087" i="13"/>
  <c r="J2087" i="13"/>
  <c r="G2087" i="13"/>
  <c r="I2087" i="13"/>
  <c r="L2086" i="13"/>
  <c r="K2086" i="13"/>
  <c r="J2086" i="13"/>
  <c r="G2086" i="13"/>
  <c r="I2086" i="13" s="1"/>
  <c r="L2085" i="13"/>
  <c r="K2085" i="13"/>
  <c r="J2085" i="13"/>
  <c r="L2084" i="13"/>
  <c r="K2084" i="13"/>
  <c r="J2084" i="13"/>
  <c r="G2084" i="13"/>
  <c r="I2084" i="13" s="1"/>
  <c r="L2083" i="13"/>
  <c r="K2083" i="13"/>
  <c r="J2083" i="13"/>
  <c r="G2083" i="13"/>
  <c r="I2083" i="13"/>
  <c r="L2082" i="13"/>
  <c r="K2082" i="13"/>
  <c r="J2082" i="13"/>
  <c r="G2082" i="13"/>
  <c r="I2082" i="13"/>
  <c r="L2081" i="13"/>
  <c r="K2081" i="13"/>
  <c r="J2081" i="13"/>
  <c r="G2081" i="13"/>
  <c r="I2081" i="13" s="1"/>
  <c r="L2080" i="13"/>
  <c r="K2080" i="13"/>
  <c r="J2080" i="13"/>
  <c r="G2080" i="13"/>
  <c r="I2080" i="13" s="1"/>
  <c r="L2079" i="13"/>
  <c r="K2079" i="13"/>
  <c r="J2079" i="13"/>
  <c r="G2079" i="13"/>
  <c r="I2079" i="13"/>
  <c r="L2078" i="13"/>
  <c r="K2078" i="13"/>
  <c r="J2078" i="13"/>
  <c r="G2078" i="13"/>
  <c r="I2078" i="13" s="1"/>
  <c r="L2077" i="13"/>
  <c r="K2077" i="13"/>
  <c r="J2077" i="13"/>
  <c r="G2077" i="13"/>
  <c r="I2077" i="13"/>
  <c r="L2076" i="13"/>
  <c r="K2076" i="13"/>
  <c r="J2076" i="13"/>
  <c r="G2076" i="13"/>
  <c r="I2076" i="13" s="1"/>
  <c r="L2075" i="13"/>
  <c r="K2075" i="13"/>
  <c r="J2075" i="13"/>
  <c r="G2075" i="13"/>
  <c r="I2075" i="13"/>
  <c r="L2074" i="13"/>
  <c r="K2074" i="13"/>
  <c r="J2074" i="13"/>
  <c r="G2074" i="13"/>
  <c r="I2074" i="13"/>
  <c r="L2073" i="13"/>
  <c r="K2073" i="13"/>
  <c r="J2073" i="13"/>
  <c r="L2072" i="13"/>
  <c r="K2072" i="13"/>
  <c r="J2072" i="13"/>
  <c r="G2072" i="13"/>
  <c r="I2072" i="13"/>
  <c r="L2071" i="13"/>
  <c r="K2071" i="13"/>
  <c r="J2071" i="13"/>
  <c r="G2071" i="13"/>
  <c r="I2071" i="13"/>
  <c r="L2070" i="13"/>
  <c r="K2070" i="13"/>
  <c r="J2070" i="13"/>
  <c r="G2070" i="13"/>
  <c r="I2070" i="13" s="1"/>
  <c r="L2069" i="13"/>
  <c r="K2069" i="13"/>
  <c r="J2069" i="13"/>
  <c r="G2069" i="13"/>
  <c r="I2069" i="13"/>
  <c r="L2068" i="13"/>
  <c r="K2068" i="13"/>
  <c r="J2068" i="13"/>
  <c r="G2068" i="13"/>
  <c r="I2068" i="13" s="1"/>
  <c r="L2067" i="13"/>
  <c r="K2067" i="13"/>
  <c r="J2067" i="13"/>
  <c r="L2066" i="13"/>
  <c r="K2066" i="13"/>
  <c r="J2066" i="13"/>
  <c r="G2066" i="13"/>
  <c r="I2066" i="13" s="1"/>
  <c r="L2065" i="13"/>
  <c r="K2065" i="13"/>
  <c r="J2065" i="13"/>
  <c r="G2065" i="13"/>
  <c r="I2065" i="13"/>
  <c r="L2064" i="13"/>
  <c r="K2064" i="13"/>
  <c r="J2064" i="13"/>
  <c r="G2064" i="13"/>
  <c r="I2064" i="13" s="1"/>
  <c r="L2063" i="13"/>
  <c r="K2063" i="13"/>
  <c r="J2063" i="13"/>
  <c r="G2063" i="13"/>
  <c r="I2063" i="13"/>
  <c r="L2062" i="13"/>
  <c r="K2062" i="13"/>
  <c r="J2062" i="13"/>
  <c r="G2062" i="13"/>
  <c r="I2062" i="13"/>
  <c r="L2061" i="13"/>
  <c r="K2061" i="13"/>
  <c r="J2061" i="13"/>
  <c r="L2060" i="13"/>
  <c r="K2060" i="13"/>
  <c r="J2060" i="13"/>
  <c r="L2059" i="13"/>
  <c r="K2059" i="13"/>
  <c r="J2059" i="13"/>
  <c r="L2058" i="13"/>
  <c r="K2058" i="13"/>
  <c r="J2058" i="13"/>
  <c r="G2058" i="13"/>
  <c r="I2058" i="13" s="1"/>
  <c r="L2057" i="13"/>
  <c r="K2057" i="13"/>
  <c r="J2057" i="13"/>
  <c r="G2057" i="13"/>
  <c r="I2057" i="13"/>
  <c r="L2056" i="13"/>
  <c r="K2056" i="13"/>
  <c r="J2056" i="13"/>
  <c r="L2055" i="13"/>
  <c r="K2055" i="13"/>
  <c r="J2055" i="13"/>
  <c r="L2054" i="13"/>
  <c r="K2054" i="13"/>
  <c r="J2054" i="13"/>
  <c r="L2053" i="13"/>
  <c r="K2053" i="13"/>
  <c r="J2053" i="13"/>
  <c r="L2052" i="13"/>
  <c r="K2052" i="13"/>
  <c r="J2052" i="13"/>
  <c r="L2051" i="13"/>
  <c r="K2051" i="13"/>
  <c r="J2051" i="13"/>
  <c r="L2050" i="13"/>
  <c r="K2050" i="13"/>
  <c r="J2050" i="13"/>
  <c r="L2049" i="13"/>
  <c r="K2049" i="13"/>
  <c r="J2049" i="13"/>
  <c r="L2048" i="13"/>
  <c r="K2048" i="13"/>
  <c r="J2048" i="13"/>
  <c r="L2047" i="13"/>
  <c r="K2047" i="13"/>
  <c r="J2047" i="13"/>
  <c r="L2046" i="13"/>
  <c r="K2046" i="13"/>
  <c r="J2046" i="13"/>
  <c r="G2046" i="13"/>
  <c r="I2046" i="13" s="1"/>
  <c r="L2045" i="13"/>
  <c r="K2045" i="13"/>
  <c r="J2045" i="13"/>
  <c r="L2044" i="13"/>
  <c r="K2044" i="13"/>
  <c r="J2044" i="13"/>
  <c r="G2044" i="13"/>
  <c r="I2044" i="13" s="1"/>
  <c r="L2043" i="13"/>
  <c r="K2043" i="13"/>
  <c r="J2043" i="13"/>
  <c r="G2043" i="13"/>
  <c r="I2043" i="13"/>
  <c r="L2042" i="13"/>
  <c r="K2042" i="13"/>
  <c r="J2042" i="13"/>
  <c r="G2042" i="13"/>
  <c r="I2042" i="13"/>
  <c r="L2041" i="13"/>
  <c r="K2041" i="13"/>
  <c r="J2041" i="13"/>
  <c r="G2041" i="13"/>
  <c r="I2041" i="13"/>
  <c r="L2040" i="13"/>
  <c r="K2040" i="13"/>
  <c r="J2040" i="13"/>
  <c r="G2040" i="13"/>
  <c r="I2040" i="13" s="1"/>
  <c r="L2039" i="13"/>
  <c r="K2039" i="13"/>
  <c r="J2039" i="13"/>
  <c r="G2039" i="13"/>
  <c r="I2039" i="13"/>
  <c r="L2038" i="13"/>
  <c r="K2038" i="13"/>
  <c r="J2038" i="13"/>
  <c r="G2038" i="13"/>
  <c r="I2038" i="13" s="1"/>
  <c r="L2037" i="13"/>
  <c r="K2037" i="13"/>
  <c r="J2037" i="13"/>
  <c r="G2037" i="13"/>
  <c r="I2037" i="13"/>
  <c r="L2036" i="13"/>
  <c r="K2036" i="13"/>
  <c r="J2036" i="13"/>
  <c r="G2036" i="13"/>
  <c r="I2036" i="13" s="1"/>
  <c r="L2035" i="13"/>
  <c r="K2035" i="13"/>
  <c r="J2035" i="13"/>
  <c r="L2034" i="13"/>
  <c r="K2034" i="13"/>
  <c r="J2034" i="13"/>
  <c r="G2034" i="13"/>
  <c r="I2034" i="13" s="1"/>
  <c r="L2033" i="13"/>
  <c r="K2033" i="13"/>
  <c r="J2033" i="13"/>
  <c r="G2033" i="13"/>
  <c r="I2033" i="13"/>
  <c r="L2032" i="13"/>
  <c r="K2032" i="13"/>
  <c r="J2032" i="13"/>
  <c r="G2032" i="13"/>
  <c r="I2032" i="13"/>
  <c r="L2031" i="13"/>
  <c r="K2031" i="13"/>
  <c r="J2031" i="13"/>
  <c r="G2031" i="13"/>
  <c r="I2031" i="13"/>
  <c r="L2030" i="13"/>
  <c r="K2030" i="13"/>
  <c r="J2030" i="13"/>
  <c r="G2030" i="13"/>
  <c r="I2030" i="13" s="1"/>
  <c r="L2029" i="13"/>
  <c r="K2029" i="13"/>
  <c r="J2029" i="13"/>
  <c r="G2029" i="13"/>
  <c r="I2029" i="13"/>
  <c r="L2028" i="13"/>
  <c r="K2028" i="13"/>
  <c r="J2028" i="13"/>
  <c r="G2028" i="13"/>
  <c r="I2028" i="13" s="1"/>
  <c r="L2027" i="13"/>
  <c r="K2027" i="13"/>
  <c r="J2027" i="13"/>
  <c r="G2027" i="13"/>
  <c r="I2027" i="13"/>
  <c r="L2026" i="13"/>
  <c r="K2026" i="13"/>
  <c r="J2026" i="13"/>
  <c r="G2026" i="13"/>
  <c r="I2026" i="13" s="1"/>
  <c r="L2025" i="13"/>
  <c r="K2025" i="13"/>
  <c r="J2025" i="13"/>
  <c r="G2025" i="13"/>
  <c r="I2025" i="13"/>
  <c r="L2024" i="13"/>
  <c r="K2024" i="13"/>
  <c r="J2024" i="13"/>
  <c r="G2024" i="13"/>
  <c r="I2024" i="13"/>
  <c r="L2023" i="13"/>
  <c r="K2023" i="13"/>
  <c r="J2023" i="13"/>
  <c r="G2023" i="13"/>
  <c r="I2023" i="13"/>
  <c r="L2022" i="13"/>
  <c r="K2022" i="13"/>
  <c r="J2022" i="13"/>
  <c r="G2022" i="13"/>
  <c r="I2022" i="13" s="1"/>
  <c r="L2021" i="13"/>
  <c r="K2021" i="13"/>
  <c r="J2021" i="13"/>
  <c r="G2021" i="13"/>
  <c r="I2021" i="13"/>
  <c r="L2020" i="13"/>
  <c r="K2020" i="13"/>
  <c r="J2020" i="13"/>
  <c r="G2020" i="13"/>
  <c r="I2020" i="13" s="1"/>
  <c r="L2019" i="13"/>
  <c r="K2019" i="13"/>
  <c r="J2019" i="13"/>
  <c r="G2019" i="13"/>
  <c r="I2019" i="13"/>
  <c r="L2018" i="13"/>
  <c r="K2018" i="13"/>
  <c r="J2018" i="13"/>
  <c r="G2018" i="13"/>
  <c r="I2018" i="13" s="1"/>
  <c r="L2017" i="13"/>
  <c r="K2017" i="13"/>
  <c r="J2017" i="13"/>
  <c r="L2016" i="13"/>
  <c r="K2016" i="13"/>
  <c r="J2016" i="13"/>
  <c r="L2015" i="13"/>
  <c r="K2015" i="13"/>
  <c r="J2015" i="13"/>
  <c r="L2014" i="13"/>
  <c r="K2014" i="13"/>
  <c r="J2014" i="13"/>
  <c r="L2013" i="13"/>
  <c r="K2013" i="13"/>
  <c r="J2013" i="13"/>
  <c r="L2012" i="13"/>
  <c r="K2012" i="13"/>
  <c r="J2012" i="13"/>
  <c r="L2011" i="13"/>
  <c r="K2011" i="13"/>
  <c r="J2011" i="13"/>
  <c r="L2010" i="13"/>
  <c r="K2010" i="13"/>
  <c r="J2010" i="13"/>
  <c r="L2009" i="13"/>
  <c r="K2009" i="13"/>
  <c r="J2009" i="13"/>
  <c r="G2009" i="13"/>
  <c r="I2009" i="13"/>
  <c r="L2008" i="13"/>
  <c r="K2008" i="13"/>
  <c r="J2008" i="13"/>
  <c r="G2008" i="13"/>
  <c r="I2008" i="13"/>
  <c r="L2007" i="13"/>
  <c r="K2007" i="13"/>
  <c r="J2007" i="13"/>
  <c r="G2007" i="13"/>
  <c r="I2007" i="13"/>
  <c r="L2006" i="13"/>
  <c r="K2006" i="13"/>
  <c r="J2006" i="13"/>
  <c r="G2006" i="13"/>
  <c r="I2006" i="13" s="1"/>
  <c r="L2005" i="13"/>
  <c r="K2005" i="13"/>
  <c r="J2005" i="13"/>
  <c r="L2004" i="13"/>
  <c r="K2004" i="13"/>
  <c r="J2004" i="13"/>
  <c r="L2003" i="13"/>
  <c r="K2003" i="13"/>
  <c r="J2003" i="13"/>
  <c r="L2002" i="13"/>
  <c r="K2002" i="13"/>
  <c r="J2002" i="13"/>
  <c r="L2001" i="13"/>
  <c r="K2001" i="13"/>
  <c r="J2001" i="13"/>
  <c r="L2000" i="13"/>
  <c r="K2000" i="13"/>
  <c r="J2000" i="13"/>
  <c r="L1999" i="13"/>
  <c r="K1999" i="13"/>
  <c r="J1999" i="13"/>
  <c r="L1998" i="13"/>
  <c r="K1998" i="13"/>
  <c r="J1998" i="13"/>
  <c r="L1997" i="13"/>
  <c r="K1997" i="13"/>
  <c r="J1997" i="13"/>
  <c r="L1996" i="13"/>
  <c r="K1996" i="13"/>
  <c r="J1996" i="13"/>
  <c r="G1996" i="13"/>
  <c r="I1996" i="13" s="1"/>
  <c r="L1995" i="13"/>
  <c r="K1995" i="13"/>
  <c r="J1995" i="13"/>
  <c r="L1994" i="13"/>
  <c r="K1994" i="13"/>
  <c r="J1994" i="13"/>
  <c r="L1993" i="13"/>
  <c r="K1993" i="13"/>
  <c r="J1993" i="13"/>
  <c r="L1992" i="13"/>
  <c r="K1992" i="13"/>
  <c r="J1992" i="13"/>
  <c r="L1991" i="13"/>
  <c r="K1991" i="13"/>
  <c r="J1991" i="13"/>
  <c r="L1990" i="13"/>
  <c r="K1990" i="13"/>
  <c r="J1990" i="13"/>
  <c r="G1990" i="13"/>
  <c r="I1990" i="13" s="1"/>
  <c r="L1989" i="13"/>
  <c r="K1989" i="13"/>
  <c r="J1989" i="13"/>
  <c r="G1989" i="13"/>
  <c r="I1989" i="13"/>
  <c r="L1988" i="13"/>
  <c r="K1988" i="13"/>
  <c r="J1988" i="13"/>
  <c r="G1988" i="13"/>
  <c r="I1988" i="13"/>
  <c r="L1987" i="13"/>
  <c r="K1987" i="13"/>
  <c r="J1987" i="13"/>
  <c r="L1986" i="13"/>
  <c r="K1986" i="13"/>
  <c r="J1986" i="13"/>
  <c r="L1985" i="13"/>
  <c r="K1985" i="13"/>
  <c r="J1985" i="13"/>
  <c r="L1984" i="13"/>
  <c r="K1984" i="13"/>
  <c r="J1984" i="13"/>
  <c r="L1983" i="13"/>
  <c r="K1983" i="13"/>
  <c r="J1983" i="13"/>
  <c r="L1982" i="13"/>
  <c r="K1982" i="13"/>
  <c r="J1982" i="13"/>
  <c r="L1981" i="13"/>
  <c r="K1981" i="13"/>
  <c r="J1981" i="13"/>
  <c r="L1980" i="13"/>
  <c r="K1980" i="13"/>
  <c r="J1980" i="13"/>
  <c r="L1979" i="13"/>
  <c r="K1979" i="13"/>
  <c r="J1979" i="13"/>
  <c r="L1978" i="13"/>
  <c r="K1978" i="13"/>
  <c r="J1978" i="13"/>
  <c r="L1977" i="13"/>
  <c r="K1977" i="13"/>
  <c r="J1977" i="13"/>
  <c r="L1976" i="13"/>
  <c r="K1976" i="13"/>
  <c r="J1976" i="13"/>
  <c r="L1975" i="13"/>
  <c r="K1975" i="13"/>
  <c r="J1975" i="13"/>
  <c r="L1974" i="13"/>
  <c r="K1974" i="13"/>
  <c r="J1974" i="13"/>
  <c r="L1973" i="13"/>
  <c r="K1973" i="13"/>
  <c r="J1973" i="13"/>
  <c r="L1972" i="13"/>
  <c r="K1972" i="13"/>
  <c r="J1972" i="13"/>
  <c r="L1971" i="13"/>
  <c r="K1971" i="13"/>
  <c r="J1971" i="13"/>
  <c r="L1970" i="13"/>
  <c r="K1970" i="13"/>
  <c r="J1970" i="13"/>
  <c r="L1969" i="13"/>
  <c r="K1969" i="13"/>
  <c r="J1969" i="13"/>
  <c r="L1968" i="13"/>
  <c r="K1968" i="13"/>
  <c r="J1968" i="13"/>
  <c r="L1967" i="13"/>
  <c r="K1967" i="13"/>
  <c r="J1967" i="13"/>
  <c r="L1966" i="13"/>
  <c r="K1966" i="13"/>
  <c r="J1966" i="13"/>
  <c r="L1965" i="13"/>
  <c r="K1965" i="13"/>
  <c r="J1965" i="13"/>
  <c r="L1964" i="13"/>
  <c r="K1964" i="13"/>
  <c r="J1964" i="13"/>
  <c r="L1963" i="13"/>
  <c r="K1963" i="13"/>
  <c r="J1963" i="13"/>
  <c r="L1962" i="13"/>
  <c r="K1962" i="13"/>
  <c r="J1962" i="13"/>
  <c r="L1961" i="13"/>
  <c r="K1961" i="13"/>
  <c r="J1961" i="13"/>
  <c r="L1960" i="13"/>
  <c r="K1960" i="13"/>
  <c r="J1960" i="13"/>
  <c r="L1959" i="13"/>
  <c r="K1959" i="13"/>
  <c r="J1959" i="13"/>
  <c r="L1958" i="13"/>
  <c r="K1958" i="13"/>
  <c r="J1958" i="13"/>
  <c r="L1957" i="13"/>
  <c r="K1957" i="13"/>
  <c r="J1957" i="13"/>
  <c r="L1956" i="13"/>
  <c r="K1956" i="13"/>
  <c r="J1956" i="13"/>
  <c r="L1955" i="13"/>
  <c r="K1955" i="13"/>
  <c r="J1955" i="13"/>
  <c r="L1954" i="13"/>
  <c r="K1954" i="13"/>
  <c r="J1954" i="13"/>
  <c r="L1953" i="13"/>
  <c r="K1953" i="13"/>
  <c r="J1953" i="13"/>
  <c r="L1952" i="13"/>
  <c r="K1952" i="13"/>
  <c r="J1952" i="13"/>
  <c r="L1951" i="13"/>
  <c r="K1951" i="13"/>
  <c r="J1951" i="13"/>
  <c r="L1950" i="13"/>
  <c r="K1950" i="13"/>
  <c r="J1950" i="13"/>
  <c r="L1949" i="13"/>
  <c r="K1949" i="13"/>
  <c r="J1949" i="13"/>
  <c r="L1948" i="13"/>
  <c r="K1948" i="13"/>
  <c r="J1948" i="13"/>
  <c r="L1947" i="13"/>
  <c r="K1947" i="13"/>
  <c r="J1947" i="13"/>
  <c r="L1946" i="13"/>
  <c r="K1946" i="13"/>
  <c r="J1946" i="13"/>
  <c r="L1945" i="13"/>
  <c r="K1945" i="13"/>
  <c r="J1945" i="13"/>
  <c r="L1944" i="13"/>
  <c r="K1944" i="13"/>
  <c r="J1944" i="13"/>
  <c r="L1943" i="13"/>
  <c r="K1943" i="13"/>
  <c r="J1943" i="13"/>
  <c r="L1942" i="13"/>
  <c r="K1942" i="13"/>
  <c r="J1942" i="13"/>
  <c r="L1941" i="13"/>
  <c r="K1941" i="13"/>
  <c r="J1941" i="13"/>
  <c r="L1940" i="13"/>
  <c r="K1940" i="13"/>
  <c r="J1940" i="13"/>
  <c r="L1939" i="13"/>
  <c r="K1939" i="13"/>
  <c r="J1939" i="13"/>
  <c r="L1938" i="13"/>
  <c r="K1938" i="13"/>
  <c r="J1938" i="13"/>
  <c r="L1937" i="13"/>
  <c r="K1937" i="13"/>
  <c r="J1937" i="13"/>
  <c r="L1936" i="13"/>
  <c r="K1936" i="13"/>
  <c r="J1936" i="13"/>
  <c r="L1935" i="13"/>
  <c r="K1935" i="13"/>
  <c r="J1935" i="13"/>
  <c r="L1934" i="13"/>
  <c r="K1934" i="13"/>
  <c r="J1934" i="13"/>
  <c r="L1933" i="13"/>
  <c r="K1933" i="13"/>
  <c r="J1933" i="13"/>
  <c r="L1932" i="13"/>
  <c r="K1932" i="13"/>
  <c r="J1932" i="13"/>
  <c r="L1931" i="13"/>
  <c r="K1931" i="13"/>
  <c r="J1931" i="13"/>
  <c r="L1930" i="13"/>
  <c r="K1930" i="13"/>
  <c r="J1930" i="13"/>
  <c r="L1929" i="13"/>
  <c r="K1929" i="13"/>
  <c r="J1929" i="13"/>
  <c r="L1928" i="13"/>
  <c r="K1928" i="13"/>
  <c r="J1928" i="13"/>
  <c r="L1927" i="13"/>
  <c r="K1927" i="13"/>
  <c r="J1927" i="13"/>
  <c r="L1926" i="13"/>
  <c r="K1926" i="13"/>
  <c r="J1926" i="13"/>
  <c r="L1925" i="13"/>
  <c r="K1925" i="13"/>
  <c r="J1925" i="13"/>
  <c r="L1924" i="13"/>
  <c r="K1924" i="13"/>
  <c r="J1924" i="13"/>
  <c r="L1923" i="13"/>
  <c r="K1923" i="13"/>
  <c r="J1923" i="13"/>
  <c r="L1922" i="13"/>
  <c r="K1922" i="13"/>
  <c r="J1922" i="13"/>
  <c r="L1921" i="13"/>
  <c r="K1921" i="13"/>
  <c r="J1921" i="13"/>
  <c r="L1920" i="13"/>
  <c r="K1920" i="13"/>
  <c r="J1920" i="13"/>
  <c r="L1919" i="13"/>
  <c r="K1919" i="13"/>
  <c r="J1919" i="13"/>
  <c r="L1918" i="13"/>
  <c r="K1918" i="13"/>
  <c r="J1918" i="13"/>
  <c r="L1917" i="13"/>
  <c r="K1917" i="13"/>
  <c r="J1917" i="13"/>
  <c r="L1916" i="13"/>
  <c r="K1916" i="13"/>
  <c r="J1916" i="13"/>
  <c r="L1915" i="13"/>
  <c r="K1915" i="13"/>
  <c r="J1915" i="13"/>
  <c r="L1914" i="13"/>
  <c r="K1914" i="13"/>
  <c r="J1914" i="13"/>
  <c r="L1913" i="13"/>
  <c r="K1913" i="13"/>
  <c r="J1913" i="13"/>
  <c r="L1912" i="13"/>
  <c r="K1912" i="13"/>
  <c r="J1912" i="13"/>
  <c r="L1911" i="13"/>
  <c r="K1911" i="13"/>
  <c r="J1911" i="13"/>
  <c r="L1910" i="13"/>
  <c r="K1910" i="13"/>
  <c r="J1910" i="13"/>
  <c r="L1909" i="13"/>
  <c r="K1909" i="13"/>
  <c r="J1909" i="13"/>
  <c r="L1908" i="13"/>
  <c r="K1908" i="13"/>
  <c r="J1908" i="13"/>
  <c r="L1907" i="13"/>
  <c r="K1907" i="13"/>
  <c r="J1907" i="13"/>
  <c r="L1906" i="13"/>
  <c r="K1906" i="13"/>
  <c r="J1906" i="13"/>
  <c r="L1905" i="13"/>
  <c r="K1905" i="13"/>
  <c r="J1905" i="13"/>
  <c r="L1904" i="13"/>
  <c r="K1904" i="13"/>
  <c r="J1904" i="13"/>
  <c r="L1903" i="13"/>
  <c r="K1903" i="13"/>
  <c r="J1903" i="13"/>
  <c r="L1902" i="13"/>
  <c r="K1902" i="13"/>
  <c r="J1902" i="13"/>
  <c r="L1901" i="13"/>
  <c r="K1901" i="13"/>
  <c r="J1901" i="13"/>
  <c r="L1900" i="13"/>
  <c r="K1900" i="13"/>
  <c r="J1900" i="13"/>
  <c r="L1899" i="13"/>
  <c r="K1899" i="13"/>
  <c r="J1899" i="13"/>
  <c r="L1898" i="13"/>
  <c r="K1898" i="13"/>
  <c r="J1898" i="13"/>
  <c r="L1897" i="13"/>
  <c r="K1897" i="13"/>
  <c r="J1897" i="13"/>
  <c r="L1896" i="13"/>
  <c r="K1896" i="13"/>
  <c r="J1896" i="13"/>
  <c r="L1895" i="13"/>
  <c r="K1895" i="13"/>
  <c r="J1895" i="13"/>
  <c r="L1894" i="13"/>
  <c r="K1894" i="13"/>
  <c r="J1894" i="13"/>
  <c r="L1893" i="13"/>
  <c r="K1893" i="13"/>
  <c r="J1893" i="13"/>
  <c r="L1892" i="13"/>
  <c r="K1892" i="13"/>
  <c r="J1892" i="13"/>
  <c r="L1891" i="13"/>
  <c r="K1891" i="13"/>
  <c r="J1891" i="13"/>
  <c r="L1890" i="13"/>
  <c r="K1890" i="13"/>
  <c r="J1890" i="13"/>
  <c r="L1889" i="13"/>
  <c r="K1889" i="13"/>
  <c r="J1889" i="13"/>
  <c r="L1888" i="13"/>
  <c r="K1888" i="13"/>
  <c r="J1888" i="13"/>
  <c r="L1887" i="13"/>
  <c r="K1887" i="13"/>
  <c r="J1887" i="13"/>
  <c r="L1886" i="13"/>
  <c r="K1886" i="13"/>
  <c r="J1886" i="13"/>
  <c r="L1885" i="13"/>
  <c r="K1885" i="13"/>
  <c r="J1885" i="13"/>
  <c r="L1884" i="13"/>
  <c r="K1884" i="13"/>
  <c r="J1884" i="13"/>
  <c r="L1883" i="13"/>
  <c r="K1883" i="13"/>
  <c r="J1883" i="13"/>
  <c r="L1882" i="13"/>
  <c r="K1882" i="13"/>
  <c r="J1882" i="13"/>
  <c r="L1881" i="13"/>
  <c r="K1881" i="13"/>
  <c r="J1881" i="13"/>
  <c r="L1880" i="13"/>
  <c r="K1880" i="13"/>
  <c r="J1880" i="13"/>
  <c r="L1879" i="13"/>
  <c r="K1879" i="13"/>
  <c r="J1879" i="13"/>
  <c r="L1878" i="13"/>
  <c r="K1878" i="13"/>
  <c r="J1878" i="13"/>
  <c r="L1877" i="13"/>
  <c r="K1877" i="13"/>
  <c r="J1877" i="13"/>
  <c r="L1876" i="13"/>
  <c r="K1876" i="13"/>
  <c r="J1876" i="13"/>
  <c r="L1875" i="13"/>
  <c r="K1875" i="13"/>
  <c r="J1875" i="13"/>
  <c r="L1874" i="13"/>
  <c r="K1874" i="13"/>
  <c r="J1874" i="13"/>
  <c r="L1873" i="13"/>
  <c r="K1873" i="13"/>
  <c r="J1873" i="13"/>
  <c r="L1872" i="13"/>
  <c r="K1872" i="13"/>
  <c r="J1872" i="13"/>
  <c r="L1871" i="13"/>
  <c r="K1871" i="13"/>
  <c r="J1871" i="13"/>
  <c r="L1870" i="13"/>
  <c r="K1870" i="13"/>
  <c r="J1870" i="13"/>
  <c r="L1869" i="13"/>
  <c r="K1869" i="13"/>
  <c r="J1869" i="13"/>
  <c r="L1868" i="13"/>
  <c r="K1868" i="13"/>
  <c r="J1868" i="13"/>
  <c r="L1867" i="13"/>
  <c r="K1867" i="13"/>
  <c r="J1867" i="13"/>
  <c r="L1866" i="13"/>
  <c r="K1866" i="13"/>
  <c r="J1866" i="13"/>
  <c r="L1865" i="13"/>
  <c r="K1865" i="13"/>
  <c r="J1865" i="13"/>
  <c r="L1864" i="13"/>
  <c r="K1864" i="13"/>
  <c r="J1864" i="13"/>
  <c r="L1863" i="13"/>
  <c r="K1863" i="13"/>
  <c r="J1863" i="13"/>
  <c r="L1862" i="13"/>
  <c r="K1862" i="13"/>
  <c r="J1862" i="13"/>
  <c r="L1861" i="13"/>
  <c r="K1861" i="13"/>
  <c r="J1861" i="13"/>
  <c r="L1860" i="13"/>
  <c r="K1860" i="13"/>
  <c r="J1860" i="13"/>
  <c r="L1859" i="13"/>
  <c r="K1859" i="13"/>
  <c r="J1859" i="13"/>
  <c r="L1858" i="13"/>
  <c r="K1858" i="13"/>
  <c r="J1858" i="13"/>
  <c r="L1857" i="13"/>
  <c r="K1857" i="13"/>
  <c r="J1857" i="13"/>
  <c r="L1856" i="13"/>
  <c r="K1856" i="13"/>
  <c r="J1856" i="13"/>
  <c r="L1855" i="13"/>
  <c r="K1855" i="13"/>
  <c r="J1855" i="13"/>
  <c r="L1854" i="13"/>
  <c r="K1854" i="13"/>
  <c r="J1854" i="13"/>
  <c r="L1853" i="13"/>
  <c r="K1853" i="13"/>
  <c r="J1853" i="13"/>
  <c r="L1852" i="13"/>
  <c r="K1852" i="13"/>
  <c r="J1852" i="13"/>
  <c r="L1851" i="13"/>
  <c r="K1851" i="13"/>
  <c r="J1851" i="13"/>
  <c r="L1850" i="13"/>
  <c r="K1850" i="13"/>
  <c r="J1850" i="13"/>
  <c r="L1849" i="13"/>
  <c r="K1849" i="13"/>
  <c r="J1849" i="13"/>
  <c r="L1848" i="13"/>
  <c r="K1848" i="13"/>
  <c r="J1848" i="13"/>
  <c r="L1847" i="13"/>
  <c r="K1847" i="13"/>
  <c r="J1847" i="13"/>
  <c r="L1846" i="13"/>
  <c r="K1846" i="13"/>
  <c r="J1846" i="13"/>
  <c r="L1845" i="13"/>
  <c r="K1845" i="13"/>
  <c r="J1845" i="13"/>
  <c r="L1844" i="13"/>
  <c r="K1844" i="13"/>
  <c r="J1844" i="13"/>
  <c r="L1843" i="13"/>
  <c r="K1843" i="13"/>
  <c r="J1843" i="13"/>
  <c r="L1842" i="13"/>
  <c r="K1842" i="13"/>
  <c r="J1842" i="13"/>
  <c r="L1841" i="13"/>
  <c r="K1841" i="13"/>
  <c r="J1841" i="13"/>
  <c r="L1840" i="13"/>
  <c r="K1840" i="13"/>
  <c r="J1840" i="13"/>
  <c r="L1839" i="13"/>
  <c r="K1839" i="13"/>
  <c r="J1839" i="13"/>
  <c r="L1838" i="13"/>
  <c r="K1838" i="13"/>
  <c r="J1838" i="13"/>
  <c r="L1837" i="13"/>
  <c r="K1837" i="13"/>
  <c r="J1837" i="13"/>
  <c r="L1836" i="13"/>
  <c r="K1836" i="13"/>
  <c r="J1836" i="13"/>
  <c r="L1835" i="13"/>
  <c r="K1835" i="13"/>
  <c r="J1835" i="13"/>
  <c r="L1834" i="13"/>
  <c r="K1834" i="13"/>
  <c r="J1834" i="13"/>
  <c r="L1833" i="13"/>
  <c r="K1833" i="13"/>
  <c r="J1833" i="13"/>
  <c r="L1832" i="13"/>
  <c r="K1832" i="13"/>
  <c r="J1832" i="13"/>
  <c r="L1831" i="13"/>
  <c r="K1831" i="13"/>
  <c r="J1831" i="13"/>
  <c r="L1830" i="13"/>
  <c r="K1830" i="13"/>
  <c r="J1830" i="13"/>
  <c r="L1829" i="13"/>
  <c r="K1829" i="13"/>
  <c r="J1829" i="13"/>
  <c r="L1828" i="13"/>
  <c r="K1828" i="13"/>
  <c r="J1828" i="13"/>
  <c r="L1827" i="13"/>
  <c r="K1827" i="13"/>
  <c r="J1827" i="13"/>
  <c r="L1826" i="13"/>
  <c r="K1826" i="13"/>
  <c r="J1826" i="13"/>
  <c r="L1825" i="13"/>
  <c r="K1825" i="13"/>
  <c r="J1825" i="13"/>
  <c r="L1824" i="13"/>
  <c r="K1824" i="13"/>
  <c r="J1824" i="13"/>
  <c r="L1823" i="13"/>
  <c r="K1823" i="13"/>
  <c r="J1823" i="13"/>
  <c r="L1822" i="13"/>
  <c r="K1822" i="13"/>
  <c r="J1822" i="13"/>
  <c r="L1821" i="13"/>
  <c r="K1821" i="13"/>
  <c r="J1821" i="13"/>
  <c r="L1820" i="13"/>
  <c r="K1820" i="13"/>
  <c r="J1820" i="13"/>
  <c r="L1819" i="13"/>
  <c r="K1819" i="13"/>
  <c r="J1819" i="13"/>
  <c r="L1818" i="13"/>
  <c r="K1818" i="13"/>
  <c r="J1818" i="13"/>
  <c r="L1817" i="13"/>
  <c r="K1817" i="13"/>
  <c r="J1817" i="13"/>
  <c r="L1816" i="13"/>
  <c r="K1816" i="13"/>
  <c r="J1816" i="13"/>
  <c r="L1815" i="13"/>
  <c r="K1815" i="13"/>
  <c r="J1815" i="13"/>
  <c r="L1814" i="13"/>
  <c r="K1814" i="13"/>
  <c r="J1814" i="13"/>
  <c r="L1813" i="13"/>
  <c r="K1813" i="13"/>
  <c r="J1813" i="13"/>
  <c r="L1812" i="13"/>
  <c r="K1812" i="13"/>
  <c r="J1812" i="13"/>
  <c r="L1811" i="13"/>
  <c r="K1811" i="13"/>
  <c r="J1811" i="13"/>
  <c r="L1810" i="13"/>
  <c r="K1810" i="13"/>
  <c r="J1810" i="13"/>
  <c r="L1809" i="13"/>
  <c r="K1809" i="13"/>
  <c r="J1809" i="13"/>
  <c r="L1808" i="13"/>
  <c r="K1808" i="13"/>
  <c r="J1808" i="13"/>
  <c r="L1807" i="13"/>
  <c r="K1807" i="13"/>
  <c r="J1807" i="13"/>
  <c r="L1806" i="13"/>
  <c r="K1806" i="13"/>
  <c r="J1806" i="13"/>
  <c r="L1805" i="13"/>
  <c r="K1805" i="13"/>
  <c r="J1805" i="13"/>
  <c r="L1804" i="13"/>
  <c r="K1804" i="13"/>
  <c r="J1804" i="13"/>
  <c r="L1803" i="13"/>
  <c r="K1803" i="13"/>
  <c r="J1803" i="13"/>
  <c r="L1802" i="13"/>
  <c r="K1802" i="13"/>
  <c r="J1802" i="13"/>
  <c r="L1801" i="13"/>
  <c r="K1801" i="13"/>
  <c r="J1801" i="13"/>
  <c r="L1800" i="13"/>
  <c r="K1800" i="13"/>
  <c r="J1800" i="13"/>
  <c r="L1799" i="13"/>
  <c r="K1799" i="13"/>
  <c r="J1799" i="13"/>
  <c r="L1798" i="13"/>
  <c r="K1798" i="13"/>
  <c r="J1798" i="13"/>
  <c r="L1797" i="13"/>
  <c r="K1797" i="13"/>
  <c r="J1797" i="13"/>
  <c r="L1796" i="13"/>
  <c r="K1796" i="13"/>
  <c r="J1796" i="13"/>
  <c r="L1795" i="13"/>
  <c r="K1795" i="13"/>
  <c r="J1795" i="13"/>
  <c r="L1794" i="13"/>
  <c r="K1794" i="13"/>
  <c r="J1794" i="13"/>
  <c r="L1793" i="13"/>
  <c r="K1793" i="13"/>
  <c r="J1793" i="13"/>
  <c r="L1792" i="13"/>
  <c r="K1792" i="13"/>
  <c r="J1792" i="13"/>
  <c r="L1791" i="13"/>
  <c r="K1791" i="13"/>
  <c r="J1791" i="13"/>
  <c r="L1790" i="13"/>
  <c r="K1790" i="13"/>
  <c r="J1790" i="13"/>
  <c r="L1789" i="13"/>
  <c r="K1789" i="13"/>
  <c r="J1789" i="13"/>
  <c r="L1788" i="13"/>
  <c r="K1788" i="13"/>
  <c r="J1788" i="13"/>
  <c r="L1787" i="13"/>
  <c r="K1787" i="13"/>
  <c r="J1787" i="13"/>
  <c r="L1786" i="13"/>
  <c r="K1786" i="13"/>
  <c r="J1786" i="13"/>
  <c r="L1785" i="13"/>
  <c r="K1785" i="13"/>
  <c r="J1785" i="13"/>
  <c r="L1784" i="13"/>
  <c r="K1784" i="13"/>
  <c r="J1784" i="13"/>
  <c r="L1783" i="13"/>
  <c r="K1783" i="13"/>
  <c r="J1783" i="13"/>
  <c r="L1782" i="13"/>
  <c r="K1782" i="13"/>
  <c r="J1782" i="13"/>
  <c r="L1781" i="13"/>
  <c r="K1781" i="13"/>
  <c r="J1781" i="13"/>
  <c r="L1780" i="13"/>
  <c r="K1780" i="13"/>
  <c r="J1780" i="13"/>
  <c r="L1779" i="13"/>
  <c r="K1779" i="13"/>
  <c r="J1779" i="13"/>
  <c r="L1778" i="13"/>
  <c r="K1778" i="13"/>
  <c r="J1778" i="13"/>
  <c r="L1777" i="13"/>
  <c r="K1777" i="13"/>
  <c r="J1777" i="13"/>
  <c r="L1776" i="13"/>
  <c r="K1776" i="13"/>
  <c r="J1776" i="13"/>
  <c r="L1775" i="13"/>
  <c r="K1775" i="13"/>
  <c r="J1775" i="13"/>
  <c r="L1774" i="13"/>
  <c r="K1774" i="13"/>
  <c r="J1774" i="13"/>
  <c r="L1773" i="13"/>
  <c r="K1773" i="13"/>
  <c r="J1773" i="13"/>
  <c r="L1772" i="13"/>
  <c r="K1772" i="13"/>
  <c r="J1772" i="13"/>
  <c r="L1771" i="13"/>
  <c r="K1771" i="13"/>
  <c r="J1771" i="13"/>
  <c r="L1770" i="13"/>
  <c r="K1770" i="13"/>
  <c r="J1770" i="13"/>
  <c r="L1769" i="13"/>
  <c r="K1769" i="13"/>
  <c r="J1769" i="13"/>
  <c r="L1768" i="13"/>
  <c r="K1768" i="13"/>
  <c r="J1768" i="13"/>
  <c r="L1767" i="13"/>
  <c r="K1767" i="13"/>
  <c r="J1767" i="13"/>
  <c r="L1766" i="13"/>
  <c r="K1766" i="13"/>
  <c r="J1766" i="13"/>
  <c r="L1765" i="13"/>
  <c r="K1765" i="13"/>
  <c r="J1765" i="13"/>
  <c r="L1764" i="13"/>
  <c r="K1764" i="13"/>
  <c r="J1764" i="13"/>
  <c r="L1763" i="13"/>
  <c r="K1763" i="13"/>
  <c r="J1763" i="13"/>
  <c r="L1762" i="13"/>
  <c r="K1762" i="13"/>
  <c r="J1762" i="13"/>
  <c r="L1761" i="13"/>
  <c r="K1761" i="13"/>
  <c r="J1761" i="13"/>
  <c r="L1760" i="13"/>
  <c r="K1760" i="13"/>
  <c r="J1760" i="13"/>
  <c r="L1759" i="13"/>
  <c r="K1759" i="13"/>
  <c r="J1759" i="13"/>
  <c r="L1758" i="13"/>
  <c r="K1758" i="13"/>
  <c r="J1758" i="13"/>
  <c r="L1757" i="13"/>
  <c r="K1757" i="13"/>
  <c r="J1757" i="13"/>
  <c r="L1756" i="13"/>
  <c r="K1756" i="13"/>
  <c r="J1756" i="13"/>
  <c r="L1755" i="13"/>
  <c r="K1755" i="13"/>
  <c r="J1755" i="13"/>
  <c r="L1754" i="13"/>
  <c r="K1754" i="13"/>
  <c r="J1754" i="13"/>
  <c r="L1753" i="13"/>
  <c r="K1753" i="13"/>
  <c r="J1753" i="13"/>
  <c r="L1752" i="13"/>
  <c r="K1752" i="13"/>
  <c r="J1752" i="13"/>
  <c r="L1751" i="13"/>
  <c r="K1751" i="13"/>
  <c r="J1751" i="13"/>
  <c r="L1750" i="13"/>
  <c r="K1750" i="13"/>
  <c r="J1750" i="13"/>
  <c r="L1749" i="13"/>
  <c r="K1749" i="13"/>
  <c r="J1749" i="13"/>
  <c r="L1748" i="13"/>
  <c r="K1748" i="13"/>
  <c r="J1748" i="13"/>
  <c r="L1747" i="13"/>
  <c r="K1747" i="13"/>
  <c r="J1747" i="13"/>
  <c r="L1746" i="13"/>
  <c r="K1746" i="13"/>
  <c r="J1746" i="13"/>
  <c r="L1745" i="13"/>
  <c r="K1745" i="13"/>
  <c r="J1745" i="13"/>
  <c r="L1744" i="13"/>
  <c r="K1744" i="13"/>
  <c r="J1744" i="13"/>
  <c r="L1743" i="13"/>
  <c r="K1743" i="13"/>
  <c r="J1743" i="13"/>
  <c r="L1742" i="13"/>
  <c r="K1742" i="13"/>
  <c r="J1742" i="13"/>
  <c r="L1741" i="13"/>
  <c r="K1741" i="13"/>
  <c r="J1741" i="13"/>
  <c r="L1740" i="13"/>
  <c r="K1740" i="13"/>
  <c r="J1740" i="13"/>
  <c r="L1739" i="13"/>
  <c r="K1739" i="13"/>
  <c r="J1739" i="13"/>
  <c r="L1738" i="13"/>
  <c r="K1738" i="13"/>
  <c r="J1738" i="13"/>
  <c r="L1737" i="13"/>
  <c r="K1737" i="13"/>
  <c r="J1737" i="13"/>
  <c r="L1736" i="13"/>
  <c r="K1736" i="13"/>
  <c r="J1736" i="13"/>
  <c r="L1735" i="13"/>
  <c r="K1735" i="13"/>
  <c r="J1735" i="13"/>
  <c r="L1734" i="13"/>
  <c r="K1734" i="13"/>
  <c r="J1734" i="13"/>
  <c r="L1733" i="13"/>
  <c r="K1733" i="13"/>
  <c r="J1733" i="13"/>
  <c r="L1732" i="13"/>
  <c r="K1732" i="13"/>
  <c r="J1732" i="13"/>
  <c r="L1731" i="13"/>
  <c r="K1731" i="13"/>
  <c r="J1731" i="13"/>
  <c r="L1730" i="13"/>
  <c r="K1730" i="13"/>
  <c r="J1730" i="13"/>
  <c r="L1729" i="13"/>
  <c r="K1729" i="13"/>
  <c r="J1729" i="13"/>
  <c r="L1728" i="13"/>
  <c r="K1728" i="13"/>
  <c r="J1728" i="13"/>
  <c r="L1727" i="13"/>
  <c r="K1727" i="13"/>
  <c r="J1727" i="13"/>
  <c r="L1726" i="13"/>
  <c r="K1726" i="13"/>
  <c r="J1726" i="13"/>
  <c r="L1725" i="13"/>
  <c r="K1725" i="13"/>
  <c r="J1725" i="13"/>
  <c r="L1724" i="13"/>
  <c r="K1724" i="13"/>
  <c r="J1724" i="13"/>
  <c r="L1723" i="13"/>
  <c r="K1723" i="13"/>
  <c r="J1723" i="13"/>
  <c r="L1722" i="13"/>
  <c r="K1722" i="13"/>
  <c r="J1722" i="13"/>
  <c r="L1721" i="13"/>
  <c r="K1721" i="13"/>
  <c r="J1721" i="13"/>
  <c r="L1720" i="13"/>
  <c r="K1720" i="13"/>
  <c r="J1720" i="13"/>
  <c r="L1719" i="13"/>
  <c r="K1719" i="13"/>
  <c r="J1719" i="13"/>
  <c r="L1718" i="13"/>
  <c r="K1718" i="13"/>
  <c r="J1718" i="13"/>
  <c r="L1717" i="13"/>
  <c r="K1717" i="13"/>
  <c r="J1717" i="13"/>
  <c r="L1716" i="13"/>
  <c r="K1716" i="13"/>
  <c r="J1716" i="13"/>
  <c r="L1715" i="13"/>
  <c r="K1715" i="13"/>
  <c r="J1715" i="13"/>
  <c r="L1714" i="13"/>
  <c r="K1714" i="13"/>
  <c r="J1714" i="13"/>
  <c r="L1713" i="13"/>
  <c r="K1713" i="13"/>
  <c r="J1713" i="13"/>
  <c r="L1712" i="13"/>
  <c r="K1712" i="13"/>
  <c r="J1712" i="13"/>
  <c r="L1711" i="13"/>
  <c r="K1711" i="13"/>
  <c r="J1711" i="13"/>
  <c r="L1710" i="13"/>
  <c r="K1710" i="13"/>
  <c r="J1710" i="13"/>
  <c r="L1709" i="13"/>
  <c r="K1709" i="13"/>
  <c r="J1709" i="13"/>
  <c r="L1708" i="13"/>
  <c r="K1708" i="13"/>
  <c r="J1708" i="13"/>
  <c r="L1707" i="13"/>
  <c r="K1707" i="13"/>
  <c r="J1707" i="13"/>
  <c r="L1706" i="13"/>
  <c r="K1706" i="13"/>
  <c r="J1706" i="13"/>
  <c r="L1705" i="13"/>
  <c r="K1705" i="13"/>
  <c r="J1705" i="13"/>
  <c r="L1704" i="13"/>
  <c r="K1704" i="13"/>
  <c r="J1704" i="13"/>
  <c r="L1703" i="13"/>
  <c r="K1703" i="13"/>
  <c r="J1703" i="13"/>
  <c r="L1702" i="13"/>
  <c r="K1702" i="13"/>
  <c r="J1702" i="13"/>
  <c r="L1701" i="13"/>
  <c r="K1701" i="13"/>
  <c r="J1701" i="13"/>
  <c r="L1700" i="13"/>
  <c r="K1700" i="13"/>
  <c r="J1700" i="13"/>
  <c r="L1699" i="13"/>
  <c r="K1699" i="13"/>
  <c r="J1699" i="13"/>
  <c r="L1698" i="13"/>
  <c r="K1698" i="13"/>
  <c r="J1698" i="13"/>
  <c r="L1697" i="13"/>
  <c r="K1697" i="13"/>
  <c r="J1697" i="13"/>
  <c r="L1696" i="13"/>
  <c r="K1696" i="13"/>
  <c r="J1696" i="13"/>
  <c r="L1695" i="13"/>
  <c r="K1695" i="13"/>
  <c r="J1695" i="13"/>
  <c r="L1694" i="13"/>
  <c r="K1694" i="13"/>
  <c r="J1694" i="13"/>
  <c r="L1693" i="13"/>
  <c r="K1693" i="13"/>
  <c r="J1693" i="13"/>
  <c r="L1692" i="13"/>
  <c r="K1692" i="13"/>
  <c r="J1692" i="13"/>
  <c r="L1691" i="13"/>
  <c r="K1691" i="13"/>
  <c r="J1691" i="13"/>
  <c r="L1690" i="13"/>
  <c r="K1690" i="13"/>
  <c r="J1690" i="13"/>
  <c r="L1689" i="13"/>
  <c r="K1689" i="13"/>
  <c r="J1689" i="13"/>
  <c r="L1688" i="13"/>
  <c r="K1688" i="13"/>
  <c r="J1688" i="13"/>
  <c r="L1687" i="13"/>
  <c r="K1687" i="13"/>
  <c r="J1687" i="13"/>
  <c r="L1686" i="13"/>
  <c r="K1686" i="13"/>
  <c r="J1686" i="13"/>
  <c r="L1685" i="13"/>
  <c r="K1685" i="13"/>
  <c r="J1685" i="13"/>
  <c r="L1684" i="13"/>
  <c r="K1684" i="13"/>
  <c r="J1684" i="13"/>
  <c r="L1683" i="13"/>
  <c r="K1683" i="13"/>
  <c r="J1683" i="13"/>
  <c r="L1682" i="13"/>
  <c r="K1682" i="13"/>
  <c r="J1682" i="13"/>
  <c r="L1681" i="13"/>
  <c r="K1681" i="13"/>
  <c r="J1681" i="13"/>
  <c r="L1680" i="13"/>
  <c r="K1680" i="13"/>
  <c r="J1680" i="13"/>
  <c r="L1679" i="13"/>
  <c r="K1679" i="13"/>
  <c r="J1679" i="13"/>
  <c r="L1678" i="13"/>
  <c r="K1678" i="13"/>
  <c r="J1678" i="13"/>
  <c r="L1677" i="13"/>
  <c r="K1677" i="13"/>
  <c r="J1677" i="13"/>
  <c r="L1676" i="13"/>
  <c r="K1676" i="13"/>
  <c r="J1676" i="13"/>
  <c r="L1675" i="13"/>
  <c r="K1675" i="13"/>
  <c r="J1675" i="13"/>
  <c r="L1674" i="13"/>
  <c r="K1674" i="13"/>
  <c r="J1674" i="13"/>
  <c r="L1673" i="13"/>
  <c r="K1673" i="13"/>
  <c r="J1673" i="13"/>
  <c r="L1672" i="13"/>
  <c r="K1672" i="13"/>
  <c r="J1672" i="13"/>
  <c r="L1671" i="13"/>
  <c r="K1671" i="13"/>
  <c r="J1671" i="13"/>
  <c r="L1670" i="13"/>
  <c r="K1670" i="13"/>
  <c r="J1670" i="13"/>
  <c r="L1669" i="13"/>
  <c r="K1669" i="13"/>
  <c r="J1669" i="13"/>
  <c r="L1668" i="13"/>
  <c r="K1668" i="13"/>
  <c r="J1668" i="13"/>
  <c r="L1667" i="13"/>
  <c r="K1667" i="13"/>
  <c r="J1667" i="13"/>
  <c r="L1666" i="13"/>
  <c r="K1666" i="13"/>
  <c r="J1666" i="13"/>
  <c r="L1665" i="13"/>
  <c r="K1665" i="13"/>
  <c r="J1665" i="13"/>
  <c r="L1664" i="13"/>
  <c r="K1664" i="13"/>
  <c r="J1664" i="13"/>
  <c r="L1663" i="13"/>
  <c r="K1663" i="13"/>
  <c r="J1663" i="13"/>
  <c r="L1662" i="13"/>
  <c r="K1662" i="13"/>
  <c r="J1662" i="13"/>
  <c r="L1661" i="13"/>
  <c r="K1661" i="13"/>
  <c r="J1661" i="13"/>
  <c r="L1660" i="13"/>
  <c r="K1660" i="13"/>
  <c r="J1660" i="13"/>
  <c r="L1659" i="13"/>
  <c r="K1659" i="13"/>
  <c r="J1659" i="13"/>
  <c r="L1658" i="13"/>
  <c r="K1658" i="13"/>
  <c r="J1658" i="13"/>
  <c r="L1657" i="13"/>
  <c r="K1657" i="13"/>
  <c r="J1657" i="13"/>
  <c r="L1656" i="13"/>
  <c r="K1656" i="13"/>
  <c r="J1656" i="13"/>
  <c r="L1655" i="13"/>
  <c r="K1655" i="13"/>
  <c r="J1655" i="13"/>
  <c r="L1654" i="13"/>
  <c r="K1654" i="13"/>
  <c r="J1654" i="13"/>
  <c r="L1653" i="13"/>
  <c r="K1653" i="13"/>
  <c r="J1653" i="13"/>
  <c r="L1652" i="13"/>
  <c r="K1652" i="13"/>
  <c r="J1652" i="13"/>
  <c r="L1651" i="13"/>
  <c r="K1651" i="13"/>
  <c r="J1651" i="13"/>
  <c r="L1650" i="13"/>
  <c r="K1650" i="13"/>
  <c r="J1650" i="13"/>
  <c r="L1649" i="13"/>
  <c r="K1649" i="13"/>
  <c r="J1649" i="13"/>
  <c r="L1648" i="13"/>
  <c r="K1648" i="13"/>
  <c r="J1648" i="13"/>
  <c r="L1647" i="13"/>
  <c r="K1647" i="13"/>
  <c r="J1647" i="13"/>
  <c r="L1646" i="13"/>
  <c r="K1646" i="13"/>
  <c r="J1646" i="13"/>
  <c r="L1645" i="13"/>
  <c r="K1645" i="13"/>
  <c r="J1645" i="13"/>
  <c r="L1644" i="13"/>
  <c r="K1644" i="13"/>
  <c r="J1644" i="13"/>
  <c r="L1643" i="13"/>
  <c r="K1643" i="13"/>
  <c r="J1643" i="13"/>
  <c r="L1642" i="13"/>
  <c r="K1642" i="13"/>
  <c r="J1642" i="13"/>
  <c r="L1641" i="13"/>
  <c r="K1641" i="13"/>
  <c r="J1641" i="13"/>
  <c r="L1640" i="13"/>
  <c r="K1640" i="13"/>
  <c r="J1640" i="13"/>
  <c r="L1639" i="13"/>
  <c r="K1639" i="13"/>
  <c r="J1639" i="13"/>
  <c r="L1638" i="13"/>
  <c r="K1638" i="13"/>
  <c r="J1638" i="13"/>
  <c r="L1637" i="13"/>
  <c r="K1637" i="13"/>
  <c r="J1637" i="13"/>
  <c r="L1636" i="13"/>
  <c r="K1636" i="13"/>
  <c r="J1636" i="13"/>
  <c r="L1635" i="13"/>
  <c r="K1635" i="13"/>
  <c r="J1635" i="13"/>
  <c r="L1634" i="13"/>
  <c r="K1634" i="13"/>
  <c r="J1634" i="13"/>
  <c r="L1633" i="13"/>
  <c r="K1633" i="13"/>
  <c r="J1633" i="13"/>
  <c r="L1632" i="13"/>
  <c r="K1632" i="13"/>
  <c r="J1632" i="13"/>
  <c r="L1631" i="13"/>
  <c r="K1631" i="13"/>
  <c r="J1631" i="13"/>
  <c r="L1630" i="13"/>
  <c r="K1630" i="13"/>
  <c r="J1630" i="13"/>
  <c r="L1629" i="13"/>
  <c r="K1629" i="13"/>
  <c r="J1629" i="13"/>
  <c r="L1628" i="13"/>
  <c r="K1628" i="13"/>
  <c r="J1628" i="13"/>
  <c r="L1627" i="13"/>
  <c r="K1627" i="13"/>
  <c r="J1627" i="13"/>
  <c r="L1626" i="13"/>
  <c r="K1626" i="13"/>
  <c r="J1626" i="13"/>
  <c r="L1625" i="13"/>
  <c r="K1625" i="13"/>
  <c r="J1625" i="13"/>
  <c r="L1624" i="13"/>
  <c r="K1624" i="13"/>
  <c r="J1624" i="13"/>
  <c r="L1623" i="13"/>
  <c r="K1623" i="13"/>
  <c r="J1623" i="13"/>
  <c r="L1622" i="13"/>
  <c r="K1622" i="13"/>
  <c r="J1622" i="13"/>
  <c r="L1621" i="13"/>
  <c r="K1621" i="13"/>
  <c r="J1621" i="13"/>
  <c r="L1620" i="13"/>
  <c r="K1620" i="13"/>
  <c r="J1620" i="13"/>
  <c r="L1619" i="13"/>
  <c r="K1619" i="13"/>
  <c r="J1619" i="13"/>
  <c r="L1618" i="13"/>
  <c r="K1618" i="13"/>
  <c r="J1618" i="13"/>
  <c r="L1617" i="13"/>
  <c r="K1617" i="13"/>
  <c r="J1617" i="13"/>
  <c r="L1616" i="13"/>
  <c r="K1616" i="13"/>
  <c r="J1616" i="13"/>
  <c r="L1615" i="13"/>
  <c r="K1615" i="13"/>
  <c r="J1615" i="13"/>
  <c r="L1614" i="13"/>
  <c r="K1614" i="13"/>
  <c r="J1614" i="13"/>
  <c r="L1613" i="13"/>
  <c r="K1613" i="13"/>
  <c r="J1613" i="13"/>
  <c r="L1612" i="13"/>
  <c r="K1612" i="13"/>
  <c r="J1612" i="13"/>
  <c r="L1611" i="13"/>
  <c r="K1611" i="13"/>
  <c r="J1611" i="13"/>
  <c r="L1610" i="13"/>
  <c r="K1610" i="13"/>
  <c r="J1610" i="13"/>
  <c r="L1609" i="13"/>
  <c r="K1609" i="13"/>
  <c r="J1609" i="13"/>
  <c r="L1608" i="13"/>
  <c r="K1608" i="13"/>
  <c r="J1608" i="13"/>
  <c r="L1607" i="13"/>
  <c r="K1607" i="13"/>
  <c r="J1607" i="13"/>
  <c r="L1606" i="13"/>
  <c r="K1606" i="13"/>
  <c r="J1606" i="13"/>
  <c r="L1605" i="13"/>
  <c r="K1605" i="13"/>
  <c r="J1605" i="13"/>
  <c r="L1604" i="13"/>
  <c r="K1604" i="13"/>
  <c r="J1604" i="13"/>
  <c r="L1603" i="13"/>
  <c r="K1603" i="13"/>
  <c r="J1603" i="13"/>
  <c r="L1602" i="13"/>
  <c r="K1602" i="13"/>
  <c r="J1602" i="13"/>
  <c r="L1601" i="13"/>
  <c r="K1601" i="13"/>
  <c r="J1601" i="13"/>
  <c r="L1600" i="13"/>
  <c r="K1600" i="13"/>
  <c r="J1600" i="13"/>
  <c r="L1599" i="13"/>
  <c r="K1599" i="13"/>
  <c r="J1599" i="13"/>
  <c r="L1598" i="13"/>
  <c r="K1598" i="13"/>
  <c r="J1598" i="13"/>
  <c r="L1597" i="13"/>
  <c r="K1597" i="13"/>
  <c r="J1597" i="13"/>
  <c r="L1596" i="13"/>
  <c r="K1596" i="13"/>
  <c r="J1596" i="13"/>
  <c r="L1595" i="13"/>
  <c r="K1595" i="13"/>
  <c r="J1595" i="13"/>
  <c r="L1594" i="13"/>
  <c r="K1594" i="13"/>
  <c r="J1594" i="13"/>
  <c r="L1593" i="13"/>
  <c r="K1593" i="13"/>
  <c r="J1593" i="13"/>
  <c r="L1592" i="13"/>
  <c r="K1592" i="13"/>
  <c r="J1592" i="13"/>
  <c r="L1591" i="13"/>
  <c r="K1591" i="13"/>
  <c r="J1591" i="13"/>
  <c r="L1590" i="13"/>
  <c r="K1590" i="13"/>
  <c r="J1590" i="13"/>
  <c r="L1589" i="13"/>
  <c r="K1589" i="13"/>
  <c r="J1589" i="13"/>
  <c r="L1588" i="13"/>
  <c r="K1588" i="13"/>
  <c r="J1588" i="13"/>
  <c r="L1587" i="13"/>
  <c r="K1587" i="13"/>
  <c r="J1587" i="13"/>
  <c r="L1586" i="13"/>
  <c r="K1586" i="13"/>
  <c r="J1586" i="13"/>
  <c r="L1585" i="13"/>
  <c r="K1585" i="13"/>
  <c r="J1585" i="13"/>
  <c r="L1584" i="13"/>
  <c r="K1584" i="13"/>
  <c r="J1584" i="13"/>
  <c r="L1583" i="13"/>
  <c r="K1583" i="13"/>
  <c r="J1583" i="13"/>
  <c r="L1582" i="13"/>
  <c r="K1582" i="13"/>
  <c r="J1582" i="13"/>
  <c r="L1581" i="13"/>
  <c r="K1581" i="13"/>
  <c r="J1581" i="13"/>
  <c r="L1580" i="13"/>
  <c r="K1580" i="13"/>
  <c r="J1580" i="13"/>
  <c r="L1579" i="13"/>
  <c r="K1579" i="13"/>
  <c r="J1579" i="13"/>
  <c r="L1578" i="13"/>
  <c r="K1578" i="13"/>
  <c r="J1578" i="13"/>
  <c r="L1577" i="13"/>
  <c r="K1577" i="13"/>
  <c r="J1577" i="13"/>
  <c r="L1576" i="13"/>
  <c r="K1576" i="13"/>
  <c r="J1576" i="13"/>
  <c r="L1575" i="13"/>
  <c r="K1575" i="13"/>
  <c r="J1575" i="13"/>
  <c r="L1574" i="13"/>
  <c r="K1574" i="13"/>
  <c r="J1574" i="13"/>
  <c r="L1573" i="13"/>
  <c r="K1573" i="13"/>
  <c r="J1573" i="13"/>
  <c r="L1572" i="13"/>
  <c r="K1572" i="13"/>
  <c r="J1572" i="13"/>
  <c r="L1571" i="13"/>
  <c r="K1571" i="13"/>
  <c r="J1571" i="13"/>
  <c r="L1570" i="13"/>
  <c r="K1570" i="13"/>
  <c r="J1570" i="13"/>
  <c r="L1569" i="13"/>
  <c r="K1569" i="13"/>
  <c r="J1569" i="13"/>
  <c r="L1568" i="13"/>
  <c r="K1568" i="13"/>
  <c r="J1568" i="13"/>
  <c r="L1567" i="13"/>
  <c r="K1567" i="13"/>
  <c r="J1567" i="13"/>
  <c r="L1566" i="13"/>
  <c r="K1566" i="13"/>
  <c r="J1566" i="13"/>
  <c r="L1565" i="13"/>
  <c r="K1565" i="13"/>
  <c r="J1565" i="13"/>
  <c r="L1564" i="13"/>
  <c r="K1564" i="13"/>
  <c r="J1564" i="13"/>
  <c r="L1563" i="13"/>
  <c r="K1563" i="13"/>
  <c r="J1563" i="13"/>
  <c r="L1562" i="13"/>
  <c r="K1562" i="13"/>
  <c r="J1562" i="13"/>
  <c r="L1561" i="13"/>
  <c r="K1561" i="13"/>
  <c r="J1561" i="13"/>
  <c r="L1560" i="13"/>
  <c r="K1560" i="13"/>
  <c r="J1560" i="13"/>
  <c r="L1559" i="13"/>
  <c r="K1559" i="13"/>
  <c r="J1559" i="13"/>
  <c r="L1558" i="13"/>
  <c r="K1558" i="13"/>
  <c r="J1558" i="13"/>
  <c r="L1557" i="13"/>
  <c r="K1557" i="13"/>
  <c r="J1557" i="13"/>
  <c r="L1556" i="13"/>
  <c r="K1556" i="13"/>
  <c r="J1556" i="13"/>
  <c r="L1555" i="13"/>
  <c r="K1555" i="13"/>
  <c r="J1555" i="13"/>
  <c r="L1554" i="13"/>
  <c r="K1554" i="13"/>
  <c r="J1554" i="13"/>
  <c r="L1553" i="13"/>
  <c r="K1553" i="13"/>
  <c r="J1553" i="13"/>
  <c r="L1552" i="13"/>
  <c r="K1552" i="13"/>
  <c r="J1552" i="13"/>
  <c r="L1551" i="13"/>
  <c r="K1551" i="13"/>
  <c r="J1551" i="13"/>
  <c r="L1550" i="13"/>
  <c r="K1550" i="13"/>
  <c r="J1550" i="13"/>
  <c r="L1549" i="13"/>
  <c r="K1549" i="13"/>
  <c r="J1549" i="13"/>
  <c r="L1548" i="13"/>
  <c r="K1548" i="13"/>
  <c r="J1548" i="13"/>
  <c r="L1547" i="13"/>
  <c r="K1547" i="13"/>
  <c r="J1547" i="13"/>
  <c r="L1546" i="13"/>
  <c r="K1546" i="13"/>
  <c r="J1546" i="13"/>
  <c r="L1545" i="13"/>
  <c r="K1545" i="13"/>
  <c r="J1545" i="13"/>
  <c r="L1544" i="13"/>
  <c r="K1544" i="13"/>
  <c r="J1544" i="13"/>
  <c r="L1543" i="13"/>
  <c r="K1543" i="13"/>
  <c r="J1543" i="13"/>
  <c r="L1542" i="13"/>
  <c r="K1542" i="13"/>
  <c r="J1542" i="13"/>
  <c r="L1541" i="13"/>
  <c r="K1541" i="13"/>
  <c r="J1541" i="13"/>
  <c r="L1540" i="13"/>
  <c r="K1540" i="13"/>
  <c r="J1540" i="13"/>
  <c r="L1539" i="13"/>
  <c r="K1539" i="13"/>
  <c r="J1539" i="13"/>
  <c r="L1538" i="13"/>
  <c r="K1538" i="13"/>
  <c r="J1538" i="13"/>
  <c r="L1537" i="13"/>
  <c r="K1537" i="13"/>
  <c r="J1537" i="13"/>
  <c r="L1536" i="13"/>
  <c r="K1536" i="13"/>
  <c r="J1536" i="13"/>
  <c r="L1535" i="13"/>
  <c r="K1535" i="13"/>
  <c r="J1535" i="13"/>
  <c r="L1534" i="13"/>
  <c r="K1534" i="13"/>
  <c r="J1534" i="13"/>
  <c r="L1533" i="13"/>
  <c r="K1533" i="13"/>
  <c r="J1533" i="13"/>
  <c r="L1532" i="13"/>
  <c r="K1532" i="13"/>
  <c r="J1532" i="13"/>
  <c r="L1531" i="13"/>
  <c r="K1531" i="13"/>
  <c r="J1531" i="13"/>
  <c r="L1530" i="13"/>
  <c r="K1530" i="13"/>
  <c r="J1530" i="13"/>
  <c r="L1529" i="13"/>
  <c r="K1529" i="13"/>
  <c r="J1529" i="13"/>
  <c r="L1528" i="13"/>
  <c r="K1528" i="13"/>
  <c r="J1528" i="13"/>
  <c r="L1527" i="13"/>
  <c r="K1527" i="13"/>
  <c r="J1527" i="13"/>
  <c r="L1526" i="13"/>
  <c r="K1526" i="13"/>
  <c r="J1526" i="13"/>
  <c r="L1525" i="13"/>
  <c r="K1525" i="13"/>
  <c r="J1525" i="13"/>
  <c r="L1524" i="13"/>
  <c r="K1524" i="13"/>
  <c r="J1524" i="13"/>
  <c r="L1523" i="13"/>
  <c r="K1523" i="13"/>
  <c r="J1523" i="13"/>
  <c r="L1522" i="13"/>
  <c r="K1522" i="13"/>
  <c r="J1522" i="13"/>
  <c r="L1521" i="13"/>
  <c r="K1521" i="13"/>
  <c r="J1521" i="13"/>
  <c r="L1520" i="13"/>
  <c r="K1520" i="13"/>
  <c r="J1520" i="13"/>
  <c r="L1519" i="13"/>
  <c r="K1519" i="13"/>
  <c r="J1519" i="13"/>
  <c r="L1518" i="13"/>
  <c r="K1518" i="13"/>
  <c r="J1518" i="13"/>
  <c r="L1517" i="13"/>
  <c r="K1517" i="13"/>
  <c r="J1517" i="13"/>
  <c r="L1516" i="13"/>
  <c r="K1516" i="13"/>
  <c r="J1516" i="13"/>
  <c r="L1515" i="13"/>
  <c r="K1515" i="13"/>
  <c r="J1515" i="13"/>
  <c r="L1514" i="13"/>
  <c r="K1514" i="13"/>
  <c r="J1514" i="13"/>
  <c r="L1513" i="13"/>
  <c r="K1513" i="13"/>
  <c r="J1513" i="13"/>
  <c r="L1512" i="13"/>
  <c r="K1512" i="13"/>
  <c r="J1512" i="13"/>
  <c r="L1511" i="13"/>
  <c r="K1511" i="13"/>
  <c r="J1511" i="13"/>
  <c r="L1510" i="13"/>
  <c r="K1510" i="13"/>
  <c r="J1510" i="13"/>
  <c r="L1509" i="13"/>
  <c r="K1509" i="13"/>
  <c r="J1509" i="13"/>
  <c r="L1508" i="13"/>
  <c r="K1508" i="13"/>
  <c r="J1508" i="13"/>
  <c r="L1507" i="13"/>
  <c r="K1507" i="13"/>
  <c r="J1507" i="13"/>
  <c r="L1506" i="13"/>
  <c r="K1506" i="13"/>
  <c r="J1506" i="13"/>
  <c r="L1505" i="13"/>
  <c r="K1505" i="13"/>
  <c r="J1505" i="13"/>
  <c r="L1504" i="13"/>
  <c r="K1504" i="13"/>
  <c r="J1504" i="13"/>
  <c r="L1503" i="13"/>
  <c r="K1503" i="13"/>
  <c r="J1503" i="13"/>
  <c r="L1502" i="13"/>
  <c r="K1502" i="13"/>
  <c r="J1502" i="13"/>
  <c r="L1501" i="13"/>
  <c r="K1501" i="13"/>
  <c r="J1501" i="13"/>
  <c r="L1500" i="13"/>
  <c r="K1500" i="13"/>
  <c r="J1500" i="13"/>
  <c r="L1499" i="13"/>
  <c r="K1499" i="13"/>
  <c r="J1499" i="13"/>
  <c r="L1498" i="13"/>
  <c r="K1498" i="13"/>
  <c r="J1498" i="13"/>
  <c r="L1497" i="13"/>
  <c r="K1497" i="13"/>
  <c r="J1497" i="13"/>
  <c r="L1496" i="13"/>
  <c r="K1496" i="13"/>
  <c r="J1496" i="13"/>
  <c r="L1495" i="13"/>
  <c r="K1495" i="13"/>
  <c r="J1495" i="13"/>
  <c r="L1494" i="13"/>
  <c r="K1494" i="13"/>
  <c r="J1494" i="13"/>
  <c r="L1493" i="13"/>
  <c r="K1493" i="13"/>
  <c r="J1493" i="13"/>
  <c r="L1492" i="13"/>
  <c r="K1492" i="13"/>
  <c r="J1492" i="13"/>
  <c r="L1491" i="13"/>
  <c r="K1491" i="13"/>
  <c r="J1491" i="13"/>
  <c r="L1490" i="13"/>
  <c r="K1490" i="13"/>
  <c r="J1490" i="13"/>
  <c r="L1489" i="13"/>
  <c r="K1489" i="13"/>
  <c r="J1489" i="13"/>
  <c r="L1488" i="13"/>
  <c r="K1488" i="13"/>
  <c r="J1488" i="13"/>
  <c r="L1487" i="13"/>
  <c r="K1487" i="13"/>
  <c r="J1487" i="13"/>
  <c r="L1486" i="13"/>
  <c r="K1486" i="13"/>
  <c r="J1486" i="13"/>
  <c r="L1485" i="13"/>
  <c r="K1485" i="13"/>
  <c r="J1485" i="13"/>
  <c r="L1484" i="13"/>
  <c r="K1484" i="13"/>
  <c r="J1484" i="13"/>
  <c r="L1483" i="13"/>
  <c r="K1483" i="13"/>
  <c r="J1483" i="13"/>
  <c r="L1482" i="13"/>
  <c r="K1482" i="13"/>
  <c r="J1482" i="13"/>
  <c r="L1481" i="13"/>
  <c r="K1481" i="13"/>
  <c r="J1481" i="13"/>
  <c r="L1480" i="13"/>
  <c r="K1480" i="13"/>
  <c r="J1480" i="13"/>
  <c r="L1479" i="13"/>
  <c r="K1479" i="13"/>
  <c r="J1479" i="13"/>
  <c r="L1478" i="13"/>
  <c r="K1478" i="13"/>
  <c r="J1478" i="13"/>
  <c r="L1477" i="13"/>
  <c r="K1477" i="13"/>
  <c r="J1477" i="13"/>
  <c r="L1476" i="13"/>
  <c r="K1476" i="13"/>
  <c r="J1476" i="13"/>
  <c r="L1475" i="13"/>
  <c r="K1475" i="13"/>
  <c r="J1475" i="13"/>
  <c r="L1474" i="13"/>
  <c r="K1474" i="13"/>
  <c r="J1474" i="13"/>
  <c r="L1473" i="13"/>
  <c r="K1473" i="13"/>
  <c r="J1473" i="13"/>
  <c r="L1472" i="13"/>
  <c r="K1472" i="13"/>
  <c r="J1472" i="13"/>
  <c r="L1471" i="13"/>
  <c r="K1471" i="13"/>
  <c r="J1471" i="13"/>
  <c r="L1470" i="13"/>
  <c r="K1470" i="13"/>
  <c r="J1470" i="13"/>
  <c r="L1469" i="13"/>
  <c r="K1469" i="13"/>
  <c r="J1469" i="13"/>
  <c r="L1468" i="13"/>
  <c r="K1468" i="13"/>
  <c r="J1468" i="13"/>
  <c r="L1467" i="13"/>
  <c r="K1467" i="13"/>
  <c r="J1467" i="13"/>
  <c r="L1466" i="13"/>
  <c r="K1466" i="13"/>
  <c r="J1466" i="13"/>
  <c r="L1465" i="13"/>
  <c r="K1465" i="13"/>
  <c r="J1465" i="13"/>
  <c r="L1464" i="13"/>
  <c r="K1464" i="13"/>
  <c r="J1464" i="13"/>
  <c r="L1463" i="13"/>
  <c r="K1463" i="13"/>
  <c r="J1463" i="13"/>
  <c r="L1462" i="13"/>
  <c r="K1462" i="13"/>
  <c r="J1462" i="13"/>
  <c r="L1461" i="13"/>
  <c r="K1461" i="13"/>
  <c r="J1461" i="13"/>
  <c r="L1460" i="13"/>
  <c r="K1460" i="13"/>
  <c r="J1460" i="13"/>
  <c r="L1459" i="13"/>
  <c r="K1459" i="13"/>
  <c r="J1459" i="13"/>
  <c r="L1458" i="13"/>
  <c r="K1458" i="13"/>
  <c r="J1458" i="13"/>
  <c r="L1457" i="13"/>
  <c r="K1457" i="13"/>
  <c r="J1457" i="13"/>
  <c r="L1456" i="13"/>
  <c r="K1456" i="13"/>
  <c r="J1456" i="13"/>
  <c r="L1455" i="13"/>
  <c r="K1455" i="13"/>
  <c r="J1455" i="13"/>
  <c r="L1454" i="13"/>
  <c r="K1454" i="13"/>
  <c r="J1454" i="13"/>
  <c r="L1453" i="13"/>
  <c r="K1453" i="13"/>
  <c r="J1453" i="13"/>
  <c r="L1452" i="13"/>
  <c r="K1452" i="13"/>
  <c r="J1452" i="13"/>
  <c r="L1451" i="13"/>
  <c r="K1451" i="13"/>
  <c r="J1451" i="13"/>
  <c r="L1450" i="13"/>
  <c r="K1450" i="13"/>
  <c r="J1450" i="13"/>
  <c r="L1449" i="13"/>
  <c r="K1449" i="13"/>
  <c r="J1449" i="13"/>
  <c r="L1448" i="13"/>
  <c r="K1448" i="13"/>
  <c r="J1448" i="13"/>
  <c r="L1447" i="13"/>
  <c r="K1447" i="13"/>
  <c r="J1447" i="13"/>
  <c r="L1446" i="13"/>
  <c r="K1446" i="13"/>
  <c r="J1446" i="13"/>
  <c r="L1445" i="13"/>
  <c r="K1445" i="13"/>
  <c r="J1445" i="13"/>
  <c r="L1444" i="13"/>
  <c r="K1444" i="13"/>
  <c r="J1444" i="13"/>
  <c r="L1443" i="13"/>
  <c r="K1443" i="13"/>
  <c r="J1443" i="13"/>
  <c r="L1442" i="13"/>
  <c r="K1442" i="13"/>
  <c r="J1442" i="13"/>
  <c r="L1441" i="13"/>
  <c r="K1441" i="13"/>
  <c r="J1441" i="13"/>
  <c r="L1440" i="13"/>
  <c r="K1440" i="13"/>
  <c r="J1440" i="13"/>
  <c r="L1439" i="13"/>
  <c r="K1439" i="13"/>
  <c r="J1439" i="13"/>
  <c r="L1438" i="13"/>
  <c r="K1438" i="13"/>
  <c r="J1438" i="13"/>
  <c r="L1437" i="13"/>
  <c r="K1437" i="13"/>
  <c r="J1437" i="13"/>
  <c r="L1436" i="13"/>
  <c r="K1436" i="13"/>
  <c r="J1436" i="13"/>
  <c r="L1435" i="13"/>
  <c r="K1435" i="13"/>
  <c r="J1435" i="13"/>
  <c r="L1434" i="13"/>
  <c r="K1434" i="13"/>
  <c r="J1434" i="13"/>
  <c r="L1433" i="13"/>
  <c r="K1433" i="13"/>
  <c r="J1433" i="13"/>
  <c r="L1432" i="13"/>
  <c r="K1432" i="13"/>
  <c r="J1432" i="13"/>
  <c r="L1431" i="13"/>
  <c r="K1431" i="13"/>
  <c r="J1431" i="13"/>
  <c r="L1430" i="13"/>
  <c r="K1430" i="13"/>
  <c r="J1430" i="13"/>
  <c r="L1429" i="13"/>
  <c r="K1429" i="13"/>
  <c r="J1429" i="13"/>
  <c r="L1428" i="13"/>
  <c r="K1428" i="13"/>
  <c r="J1428" i="13"/>
  <c r="L1427" i="13"/>
  <c r="K1427" i="13"/>
  <c r="J1427" i="13"/>
  <c r="L1426" i="13"/>
  <c r="K1426" i="13"/>
  <c r="J1426" i="13"/>
  <c r="L1425" i="13"/>
  <c r="K1425" i="13"/>
  <c r="J1425" i="13"/>
  <c r="L1424" i="13"/>
  <c r="K1424" i="13"/>
  <c r="J1424" i="13"/>
  <c r="L1423" i="13"/>
  <c r="K1423" i="13"/>
  <c r="J1423" i="13"/>
  <c r="L1422" i="13"/>
  <c r="K1422" i="13"/>
  <c r="J1422" i="13"/>
  <c r="L1421" i="13"/>
  <c r="K1421" i="13"/>
  <c r="J1421" i="13"/>
  <c r="L1420" i="13"/>
  <c r="K1420" i="13"/>
  <c r="J1420" i="13"/>
  <c r="L1419" i="13"/>
  <c r="K1419" i="13"/>
  <c r="J1419" i="13"/>
  <c r="L1418" i="13"/>
  <c r="K1418" i="13"/>
  <c r="J1418" i="13"/>
  <c r="L1417" i="13"/>
  <c r="K1417" i="13"/>
  <c r="J1417" i="13"/>
  <c r="L1416" i="13"/>
  <c r="K1416" i="13"/>
  <c r="J1416" i="13"/>
  <c r="L1415" i="13"/>
  <c r="K1415" i="13"/>
  <c r="J1415" i="13"/>
  <c r="L1414" i="13"/>
  <c r="K1414" i="13"/>
  <c r="J1414" i="13"/>
  <c r="L1413" i="13"/>
  <c r="K1413" i="13"/>
  <c r="J1413" i="13"/>
  <c r="L1412" i="13"/>
  <c r="K1412" i="13"/>
  <c r="J1412" i="13"/>
  <c r="L1411" i="13"/>
  <c r="K1411" i="13"/>
  <c r="J1411" i="13"/>
  <c r="L1410" i="13"/>
  <c r="K1410" i="13"/>
  <c r="J1410" i="13"/>
  <c r="L1409" i="13"/>
  <c r="K1409" i="13"/>
  <c r="J1409" i="13"/>
  <c r="L1408" i="13"/>
  <c r="K1408" i="13"/>
  <c r="J1408" i="13"/>
  <c r="L1407" i="13"/>
  <c r="K1407" i="13"/>
  <c r="J1407" i="13"/>
  <c r="L1406" i="13"/>
  <c r="K1406" i="13"/>
  <c r="J1406" i="13"/>
  <c r="L1405" i="13"/>
  <c r="K1405" i="13"/>
  <c r="J1405" i="13"/>
  <c r="L1404" i="13"/>
  <c r="K1404" i="13"/>
  <c r="J1404" i="13"/>
  <c r="L1403" i="13"/>
  <c r="K1403" i="13"/>
  <c r="J1403" i="13"/>
  <c r="L1402" i="13"/>
  <c r="K1402" i="13"/>
  <c r="J1402" i="13"/>
  <c r="L1401" i="13"/>
  <c r="K1401" i="13"/>
  <c r="J1401" i="13"/>
  <c r="L1400" i="13"/>
  <c r="K1400" i="13"/>
  <c r="J1400" i="13"/>
  <c r="L1399" i="13"/>
  <c r="K1399" i="13"/>
  <c r="J1399" i="13"/>
  <c r="L1398" i="13"/>
  <c r="K1398" i="13"/>
  <c r="J1398" i="13"/>
  <c r="L1397" i="13"/>
  <c r="K1397" i="13"/>
  <c r="J1397" i="13"/>
  <c r="L1396" i="13"/>
  <c r="K1396" i="13"/>
  <c r="J1396" i="13"/>
  <c r="L1395" i="13"/>
  <c r="K1395" i="13"/>
  <c r="J1395" i="13"/>
  <c r="L1394" i="13"/>
  <c r="K1394" i="13"/>
  <c r="J1394" i="13"/>
  <c r="L1393" i="13"/>
  <c r="K1393" i="13"/>
  <c r="J1393" i="13"/>
  <c r="L1392" i="13"/>
  <c r="K1392" i="13"/>
  <c r="J1392" i="13"/>
  <c r="L1391" i="13"/>
  <c r="K1391" i="13"/>
  <c r="J1391" i="13"/>
  <c r="L1390" i="13"/>
  <c r="K1390" i="13"/>
  <c r="J1390" i="13"/>
  <c r="L1389" i="13"/>
  <c r="K1389" i="13"/>
  <c r="J1389" i="13"/>
  <c r="L1388" i="13"/>
  <c r="K1388" i="13"/>
  <c r="J1388" i="13"/>
  <c r="L1387" i="13"/>
  <c r="K1387" i="13"/>
  <c r="J1387" i="13"/>
  <c r="L1386" i="13"/>
  <c r="K1386" i="13"/>
  <c r="J1386" i="13"/>
  <c r="L1385" i="13"/>
  <c r="K1385" i="13"/>
  <c r="J1385" i="13"/>
  <c r="L1384" i="13"/>
  <c r="K1384" i="13"/>
  <c r="J1384" i="13"/>
  <c r="L1383" i="13"/>
  <c r="K1383" i="13"/>
  <c r="J1383" i="13"/>
  <c r="L1382" i="13"/>
  <c r="K1382" i="13"/>
  <c r="J1382" i="13"/>
  <c r="L1381" i="13"/>
  <c r="K1381" i="13"/>
  <c r="J1381" i="13"/>
  <c r="L1380" i="13"/>
  <c r="K1380" i="13"/>
  <c r="J1380" i="13"/>
  <c r="L1379" i="13"/>
  <c r="K1379" i="13"/>
  <c r="J1379" i="13"/>
  <c r="L1378" i="13"/>
  <c r="K1378" i="13"/>
  <c r="J1378" i="13"/>
  <c r="L1377" i="13"/>
  <c r="K1377" i="13"/>
  <c r="J1377" i="13"/>
  <c r="L1376" i="13"/>
  <c r="K1376" i="13"/>
  <c r="J1376" i="13"/>
  <c r="L1375" i="13"/>
  <c r="K1375" i="13"/>
  <c r="J1375" i="13"/>
  <c r="L1374" i="13"/>
  <c r="K1374" i="13"/>
  <c r="J1374" i="13"/>
  <c r="L1373" i="13"/>
  <c r="K1373" i="13"/>
  <c r="J1373" i="13"/>
  <c r="L1372" i="13"/>
  <c r="K1372" i="13"/>
  <c r="J1372" i="13"/>
  <c r="L1371" i="13"/>
  <c r="K1371" i="13"/>
  <c r="J1371" i="13"/>
  <c r="L1370" i="13"/>
  <c r="K1370" i="13"/>
  <c r="J1370" i="13"/>
  <c r="L1369" i="13"/>
  <c r="K1369" i="13"/>
  <c r="J1369" i="13"/>
  <c r="L1368" i="13"/>
  <c r="K1368" i="13"/>
  <c r="J1368" i="13"/>
  <c r="L1367" i="13"/>
  <c r="K1367" i="13"/>
  <c r="J1367" i="13"/>
  <c r="L1366" i="13"/>
  <c r="K1366" i="13"/>
  <c r="J1366" i="13"/>
  <c r="L1365" i="13"/>
  <c r="K1365" i="13"/>
  <c r="J1365" i="13"/>
  <c r="L1364" i="13"/>
  <c r="K1364" i="13"/>
  <c r="J1364" i="13"/>
  <c r="L1363" i="13"/>
  <c r="K1363" i="13"/>
  <c r="J1363" i="13"/>
  <c r="L1362" i="13"/>
  <c r="K1362" i="13"/>
  <c r="J1362" i="13"/>
  <c r="L1361" i="13"/>
  <c r="K1361" i="13"/>
  <c r="J1361" i="13"/>
  <c r="L1360" i="13"/>
  <c r="K1360" i="13"/>
  <c r="J1360" i="13"/>
  <c r="L1359" i="13"/>
  <c r="K1359" i="13"/>
  <c r="J1359" i="13"/>
  <c r="L1358" i="13"/>
  <c r="K1358" i="13"/>
  <c r="J1358" i="13"/>
  <c r="L1357" i="13"/>
  <c r="K1357" i="13"/>
  <c r="J1357" i="13"/>
  <c r="L1356" i="13"/>
  <c r="K1356" i="13"/>
  <c r="J1356" i="13"/>
  <c r="L1355" i="13"/>
  <c r="K1355" i="13"/>
  <c r="J1355" i="13"/>
  <c r="L1354" i="13"/>
  <c r="K1354" i="13"/>
  <c r="J1354" i="13"/>
  <c r="L1353" i="13"/>
  <c r="K1353" i="13"/>
  <c r="J1353" i="13"/>
  <c r="L1352" i="13"/>
  <c r="K1352" i="13"/>
  <c r="J1352" i="13"/>
  <c r="L1351" i="13"/>
  <c r="K1351" i="13"/>
  <c r="J1351" i="13"/>
  <c r="L1350" i="13"/>
  <c r="K1350" i="13"/>
  <c r="J1350" i="13"/>
  <c r="L1349" i="13"/>
  <c r="K1349" i="13"/>
  <c r="J1349" i="13"/>
  <c r="L1348" i="13"/>
  <c r="K1348" i="13"/>
  <c r="J1348" i="13"/>
  <c r="L1347" i="13"/>
  <c r="K1347" i="13"/>
  <c r="J1347" i="13"/>
  <c r="L1346" i="13"/>
  <c r="K1346" i="13"/>
  <c r="J1346" i="13"/>
  <c r="L1345" i="13"/>
  <c r="K1345" i="13"/>
  <c r="J1345" i="13"/>
  <c r="L1344" i="13"/>
  <c r="K1344" i="13"/>
  <c r="J1344" i="13"/>
  <c r="L1343" i="13"/>
  <c r="K1343" i="13"/>
  <c r="J1343" i="13"/>
  <c r="L1342" i="13"/>
  <c r="K1342" i="13"/>
  <c r="J1342" i="13"/>
  <c r="L1341" i="13"/>
  <c r="K1341" i="13"/>
  <c r="J1341" i="13"/>
  <c r="L1340" i="13"/>
  <c r="K1340" i="13"/>
  <c r="J1340" i="13"/>
  <c r="L1339" i="13"/>
  <c r="K1339" i="13"/>
  <c r="J1339" i="13"/>
  <c r="L1338" i="13"/>
  <c r="K1338" i="13"/>
  <c r="J1338" i="13"/>
  <c r="L1337" i="13"/>
  <c r="K1337" i="13"/>
  <c r="J1337" i="13"/>
  <c r="L1336" i="13"/>
  <c r="K1336" i="13"/>
  <c r="J1336" i="13"/>
  <c r="L1335" i="13"/>
  <c r="K1335" i="13"/>
  <c r="J1335" i="13"/>
  <c r="L1334" i="13"/>
  <c r="K1334" i="13"/>
  <c r="J1334" i="13"/>
  <c r="L1333" i="13"/>
  <c r="K1333" i="13"/>
  <c r="J1333" i="13"/>
  <c r="L1332" i="13"/>
  <c r="K1332" i="13"/>
  <c r="J1332" i="13"/>
  <c r="L1331" i="13"/>
  <c r="K1331" i="13"/>
  <c r="J1331" i="13"/>
  <c r="L1330" i="13"/>
  <c r="K1330" i="13"/>
  <c r="J1330" i="13"/>
  <c r="L1329" i="13"/>
  <c r="K1329" i="13"/>
  <c r="J1329" i="13"/>
  <c r="L1328" i="13"/>
  <c r="K1328" i="13"/>
  <c r="J1328" i="13"/>
  <c r="L1327" i="13"/>
  <c r="K1327" i="13"/>
  <c r="J1327" i="13"/>
  <c r="L1326" i="13"/>
  <c r="K1326" i="13"/>
  <c r="J1326" i="13"/>
  <c r="L1325" i="13"/>
  <c r="K1325" i="13"/>
  <c r="J1325" i="13"/>
  <c r="L1324" i="13"/>
  <c r="K1324" i="13"/>
  <c r="J1324" i="13"/>
  <c r="L1323" i="13"/>
  <c r="K1323" i="13"/>
  <c r="J1323" i="13"/>
  <c r="L1322" i="13"/>
  <c r="K1322" i="13"/>
  <c r="J1322" i="13"/>
  <c r="L1321" i="13"/>
  <c r="K1321" i="13"/>
  <c r="J1321" i="13"/>
  <c r="L1320" i="13"/>
  <c r="K1320" i="13"/>
  <c r="J1320" i="13"/>
  <c r="L1319" i="13"/>
  <c r="K1319" i="13"/>
  <c r="J1319" i="13"/>
  <c r="L1318" i="13"/>
  <c r="K1318" i="13"/>
  <c r="J1318" i="13"/>
  <c r="L1317" i="13"/>
  <c r="K1317" i="13"/>
  <c r="J1317" i="13"/>
  <c r="L1316" i="13"/>
  <c r="K1316" i="13"/>
  <c r="J1316" i="13"/>
  <c r="L1315" i="13"/>
  <c r="K1315" i="13"/>
  <c r="J1315" i="13"/>
  <c r="L1314" i="13"/>
  <c r="K1314" i="13"/>
  <c r="J1314" i="13"/>
  <c r="L1313" i="13"/>
  <c r="K1313" i="13"/>
  <c r="J1313" i="13"/>
  <c r="L1312" i="13"/>
  <c r="K1312" i="13"/>
  <c r="J1312" i="13"/>
  <c r="L1311" i="13"/>
  <c r="K1311" i="13"/>
  <c r="J1311" i="13"/>
  <c r="L1310" i="13"/>
  <c r="K1310" i="13"/>
  <c r="J1310" i="13"/>
  <c r="L1309" i="13"/>
  <c r="K1309" i="13"/>
  <c r="J1309" i="13"/>
  <c r="L1308" i="13"/>
  <c r="K1308" i="13"/>
  <c r="J1308" i="13"/>
  <c r="L1307" i="13"/>
  <c r="K1307" i="13"/>
  <c r="J1307" i="13"/>
  <c r="L1306" i="13"/>
  <c r="K1306" i="13"/>
  <c r="J1306" i="13"/>
  <c r="L1305" i="13"/>
  <c r="K1305" i="13"/>
  <c r="J1305" i="13"/>
  <c r="L1304" i="13"/>
  <c r="K1304" i="13"/>
  <c r="J1304" i="13"/>
  <c r="L1303" i="13"/>
  <c r="K1303" i="13"/>
  <c r="J1303" i="13"/>
  <c r="L1302" i="13"/>
  <c r="K1302" i="13"/>
  <c r="J1302" i="13"/>
  <c r="L1301" i="13"/>
  <c r="K1301" i="13"/>
  <c r="J1301" i="13"/>
  <c r="L1300" i="13"/>
  <c r="K1300" i="13"/>
  <c r="J1300" i="13"/>
  <c r="L1299" i="13"/>
  <c r="K1299" i="13"/>
  <c r="J1299" i="13"/>
  <c r="L1298" i="13"/>
  <c r="K1298" i="13"/>
  <c r="J1298" i="13"/>
  <c r="L1297" i="13"/>
  <c r="K1297" i="13"/>
  <c r="J1297" i="13"/>
  <c r="G1297" i="13"/>
  <c r="I1297" i="13"/>
  <c r="L1296" i="13"/>
  <c r="K1296" i="13"/>
  <c r="J1296" i="13"/>
  <c r="G1296" i="13"/>
  <c r="I1296" i="13"/>
  <c r="L1295" i="13"/>
  <c r="K1295" i="13"/>
  <c r="J1295" i="13"/>
  <c r="L1294" i="13"/>
  <c r="K1294" i="13"/>
  <c r="J1294" i="13"/>
  <c r="L1293" i="13"/>
  <c r="K1293" i="13"/>
  <c r="J1293" i="13"/>
  <c r="G1293" i="13"/>
  <c r="I1293" i="13" s="1"/>
  <c r="L1292" i="13"/>
  <c r="K1292" i="13"/>
  <c r="J1292" i="13"/>
  <c r="G1292" i="13"/>
  <c r="I1292" i="13"/>
  <c r="L1291" i="13"/>
  <c r="K1291" i="13"/>
  <c r="J1291" i="13"/>
  <c r="L1290" i="13"/>
  <c r="K1290" i="13"/>
  <c r="J1290" i="13"/>
  <c r="L1289" i="13"/>
  <c r="K1289" i="13"/>
  <c r="J1289" i="13"/>
  <c r="L1288" i="13"/>
  <c r="K1288" i="13"/>
  <c r="J1288" i="13"/>
  <c r="L1287" i="13"/>
  <c r="K1287" i="13"/>
  <c r="J1287" i="13"/>
  <c r="L1286" i="13"/>
  <c r="K1286" i="13"/>
  <c r="J1286" i="13"/>
  <c r="L1285" i="13"/>
  <c r="K1285" i="13"/>
  <c r="J1285" i="13"/>
  <c r="L1284" i="13"/>
  <c r="K1284" i="13"/>
  <c r="J1284" i="13"/>
  <c r="L1283" i="13"/>
  <c r="K1283" i="13"/>
  <c r="J1283" i="13"/>
  <c r="L1282" i="13"/>
  <c r="K1282" i="13"/>
  <c r="J1282" i="13"/>
  <c r="L1281" i="13"/>
  <c r="K1281" i="13"/>
  <c r="J1281" i="13"/>
  <c r="L1280" i="13"/>
  <c r="K1280" i="13"/>
  <c r="J1280" i="13"/>
  <c r="L1279" i="13"/>
  <c r="K1279" i="13"/>
  <c r="J1279" i="13"/>
  <c r="L1278" i="13"/>
  <c r="K1278" i="13"/>
  <c r="J1278" i="13"/>
  <c r="L1277" i="13"/>
  <c r="K1277" i="13"/>
  <c r="J1277" i="13"/>
  <c r="L1276" i="13"/>
  <c r="K1276" i="13"/>
  <c r="J1276" i="13"/>
  <c r="L1275" i="13"/>
  <c r="K1275" i="13"/>
  <c r="J1275" i="13"/>
  <c r="L1274" i="13"/>
  <c r="K1274" i="13"/>
  <c r="J1274" i="13"/>
  <c r="G1274" i="13"/>
  <c r="I1274" i="13"/>
  <c r="L1273" i="13"/>
  <c r="K1273" i="13"/>
  <c r="J1273" i="13"/>
  <c r="L1272" i="13"/>
  <c r="K1272" i="13"/>
  <c r="J1272" i="13"/>
  <c r="L1271" i="13"/>
  <c r="K1271" i="13"/>
  <c r="J1271" i="13"/>
  <c r="L1270" i="13"/>
  <c r="K1270" i="13"/>
  <c r="J1270" i="13"/>
  <c r="L1269" i="13"/>
  <c r="K1269" i="13"/>
  <c r="J1269" i="13"/>
  <c r="L1268" i="13"/>
  <c r="K1268" i="13"/>
  <c r="J1268" i="13"/>
  <c r="L1267" i="13"/>
  <c r="K1267" i="13"/>
  <c r="J1267" i="13"/>
  <c r="G1267" i="13"/>
  <c r="I1267" i="13" s="1"/>
  <c r="L1266" i="13"/>
  <c r="K1266" i="13"/>
  <c r="J1266" i="13"/>
  <c r="G1266" i="13"/>
  <c r="I1266" i="13"/>
  <c r="L1265" i="13"/>
  <c r="K1265" i="13"/>
  <c r="J1265" i="13"/>
  <c r="G1265" i="13"/>
  <c r="I1265" i="13"/>
  <c r="L1264" i="13"/>
  <c r="K1264" i="13"/>
  <c r="J1264" i="13"/>
  <c r="L1263" i="13"/>
  <c r="K1263" i="13"/>
  <c r="J1263" i="13"/>
  <c r="L1262" i="13"/>
  <c r="K1262" i="13"/>
  <c r="J1262" i="13"/>
  <c r="G1262" i="13"/>
  <c r="I1262" i="13"/>
  <c r="L1261" i="13"/>
  <c r="K1261" i="13"/>
  <c r="J1261" i="13"/>
  <c r="G1261" i="13"/>
  <c r="I1261" i="13"/>
  <c r="L1260" i="13"/>
  <c r="K1260" i="13"/>
  <c r="J1260" i="13"/>
  <c r="L1259" i="13"/>
  <c r="K1259" i="13"/>
  <c r="J1259" i="13"/>
  <c r="L1258" i="13"/>
  <c r="K1258" i="13"/>
  <c r="J1258" i="13"/>
  <c r="L1257" i="13"/>
  <c r="K1257" i="13"/>
  <c r="J1257" i="13"/>
  <c r="L1256" i="13"/>
  <c r="K1256" i="13"/>
  <c r="J1256" i="13"/>
  <c r="L1255" i="13"/>
  <c r="K1255" i="13"/>
  <c r="J1255" i="13"/>
  <c r="L1254" i="13"/>
  <c r="K1254" i="13"/>
  <c r="J1254" i="13"/>
  <c r="G1254" i="13"/>
  <c r="I1254" i="13"/>
  <c r="L1253" i="13"/>
  <c r="K1253" i="13"/>
  <c r="J1253" i="13"/>
  <c r="G1253" i="13"/>
  <c r="I1253" i="13" s="1"/>
  <c r="L1252" i="13"/>
  <c r="K1252" i="13"/>
  <c r="J1252" i="13"/>
  <c r="L1251" i="13"/>
  <c r="K1251" i="13"/>
  <c r="J1251" i="13"/>
  <c r="L1250" i="13"/>
  <c r="K1250" i="13"/>
  <c r="J1250" i="13"/>
  <c r="L1249" i="13"/>
  <c r="K1249" i="13"/>
  <c r="J1249" i="13"/>
  <c r="G1249" i="13"/>
  <c r="I1249" i="13" s="1"/>
  <c r="L1248" i="13"/>
  <c r="K1248" i="13"/>
  <c r="J1248" i="13"/>
  <c r="G1248" i="13"/>
  <c r="I1248" i="13"/>
  <c r="L1247" i="13"/>
  <c r="K1247" i="13"/>
  <c r="J1247" i="13"/>
  <c r="G1247" i="13"/>
  <c r="I1247" i="13" s="1"/>
  <c r="L1246" i="13"/>
  <c r="K1246" i="13"/>
  <c r="J1246" i="13"/>
  <c r="L1245" i="13"/>
  <c r="K1245" i="13"/>
  <c r="J1245" i="13"/>
  <c r="L1244" i="13"/>
  <c r="K1244" i="13"/>
  <c r="J1244" i="13"/>
  <c r="L1243" i="13"/>
  <c r="K1243" i="13"/>
  <c r="J1243" i="13"/>
  <c r="L1242" i="13"/>
  <c r="K1242" i="13"/>
  <c r="J1242" i="13"/>
  <c r="G1242" i="13"/>
  <c r="I1242" i="13" s="1"/>
  <c r="L1241" i="13"/>
  <c r="K1241" i="13"/>
  <c r="J1241" i="13"/>
  <c r="G1241" i="13"/>
  <c r="I1241" i="13" s="1"/>
  <c r="L1240" i="13"/>
  <c r="K1240" i="13"/>
  <c r="J1240" i="13"/>
  <c r="L1239" i="13"/>
  <c r="K1239" i="13"/>
  <c r="J1239" i="13"/>
  <c r="L1238" i="13"/>
  <c r="K1238" i="13"/>
  <c r="J1238" i="13"/>
  <c r="L1237" i="13"/>
  <c r="K1237" i="13"/>
  <c r="J1237" i="13"/>
  <c r="L1236" i="13"/>
  <c r="K1236" i="13"/>
  <c r="J1236" i="13"/>
  <c r="L1235" i="13"/>
  <c r="K1235" i="13"/>
  <c r="J1235" i="13"/>
  <c r="G1235" i="13"/>
  <c r="I1235" i="13" s="1"/>
  <c r="L1234" i="13"/>
  <c r="K1234" i="13"/>
  <c r="J1234" i="13"/>
  <c r="G1234" i="13"/>
  <c r="I1234" i="13"/>
  <c r="L1233" i="13"/>
  <c r="K1233" i="13"/>
  <c r="J1233" i="13"/>
  <c r="L1232" i="13"/>
  <c r="K1232" i="13"/>
  <c r="J1232" i="13"/>
  <c r="L1231" i="13"/>
  <c r="K1231" i="13"/>
  <c r="J1231" i="13"/>
  <c r="L1230" i="13"/>
  <c r="K1230" i="13"/>
  <c r="J1230" i="13"/>
  <c r="L1229" i="13"/>
  <c r="K1229" i="13"/>
  <c r="J1229" i="13"/>
  <c r="G1229" i="13"/>
  <c r="I1229" i="13" s="1"/>
  <c r="L1228" i="13"/>
  <c r="K1228" i="13"/>
  <c r="J1228" i="13"/>
  <c r="G1228" i="13"/>
  <c r="I1228" i="13" s="1"/>
  <c r="L1227" i="13"/>
  <c r="K1227" i="13"/>
  <c r="J1227" i="13"/>
  <c r="G1227" i="13"/>
  <c r="I1227" i="13" s="1"/>
  <c r="L1226" i="13"/>
  <c r="K1226" i="13"/>
  <c r="J1226" i="13"/>
  <c r="G1226" i="13"/>
  <c r="I1226" i="13"/>
  <c r="L1225" i="13"/>
  <c r="K1225" i="13"/>
  <c r="J1225" i="13"/>
  <c r="G1225" i="13"/>
  <c r="I1225" i="13"/>
  <c r="L1224" i="13"/>
  <c r="K1224" i="13"/>
  <c r="J1224" i="13"/>
  <c r="L1223" i="13"/>
  <c r="K1223" i="13"/>
  <c r="J1223" i="13"/>
  <c r="L1222" i="13"/>
  <c r="K1222" i="13"/>
  <c r="J1222" i="13"/>
  <c r="L1221" i="13"/>
  <c r="K1221" i="13"/>
  <c r="J1221" i="13"/>
  <c r="L1220" i="13"/>
  <c r="K1220" i="13"/>
  <c r="J1220" i="13"/>
  <c r="G1220" i="13"/>
  <c r="I1220" i="13" s="1"/>
  <c r="L1219" i="13"/>
  <c r="K1219" i="13"/>
  <c r="J1219" i="13"/>
  <c r="G1219" i="13"/>
  <c r="I1219" i="13" s="1"/>
  <c r="L1218" i="13"/>
  <c r="K1218" i="13"/>
  <c r="J1218" i="13"/>
  <c r="G1218" i="13"/>
  <c r="I1218" i="13"/>
  <c r="L1217" i="13"/>
  <c r="K1217" i="13"/>
  <c r="J1217" i="13"/>
  <c r="G1217" i="13"/>
  <c r="I1217" i="13"/>
  <c r="L1216" i="13"/>
  <c r="K1216" i="13"/>
  <c r="J1216" i="13"/>
  <c r="G1216" i="13"/>
  <c r="I1216" i="13" s="1"/>
  <c r="L1215" i="13"/>
  <c r="K1215" i="13"/>
  <c r="J1215" i="13"/>
  <c r="L1214" i="13"/>
  <c r="K1214" i="13"/>
  <c r="J1214" i="13"/>
  <c r="G1214" i="13"/>
  <c r="I1214" i="13" s="1"/>
  <c r="L1213" i="13"/>
  <c r="K1213" i="13"/>
  <c r="J1213" i="13"/>
  <c r="G1213" i="13"/>
  <c r="I1213" i="13" s="1"/>
  <c r="L1212" i="13"/>
  <c r="K1212" i="13"/>
  <c r="J1212" i="13"/>
  <c r="G1212" i="13"/>
  <c r="I1212" i="13"/>
  <c r="L1211" i="13"/>
  <c r="K1211" i="13"/>
  <c r="J1211" i="13"/>
  <c r="G1211" i="13"/>
  <c r="I1211" i="13" s="1"/>
  <c r="L1210" i="13"/>
  <c r="K1210" i="13"/>
  <c r="J1210" i="13"/>
  <c r="G1210" i="13"/>
  <c r="I1210" i="13" s="1"/>
  <c r="L1209" i="13"/>
  <c r="K1209" i="13"/>
  <c r="J1209" i="13"/>
  <c r="G1209" i="13"/>
  <c r="I1209" i="13" s="1"/>
  <c r="L1208" i="13"/>
  <c r="K1208" i="13"/>
  <c r="J1208" i="13"/>
  <c r="G1208" i="13"/>
  <c r="I1208" i="13"/>
  <c r="L1207" i="13"/>
  <c r="K1207" i="13"/>
  <c r="J1207" i="13"/>
  <c r="G1207" i="13"/>
  <c r="I1207" i="13"/>
  <c r="L1206" i="13"/>
  <c r="K1206" i="13"/>
  <c r="J1206" i="13"/>
  <c r="G1206" i="13"/>
  <c r="I1206" i="13" s="1"/>
  <c r="L1205" i="13"/>
  <c r="K1205" i="13"/>
  <c r="J1205" i="13"/>
  <c r="L1204" i="13"/>
  <c r="K1204" i="13"/>
  <c r="J1204" i="13"/>
  <c r="L1203" i="13"/>
  <c r="K1203" i="13"/>
  <c r="J1203" i="13"/>
  <c r="L1202" i="13"/>
  <c r="K1202" i="13"/>
  <c r="J1202" i="13"/>
  <c r="L1201" i="13"/>
  <c r="K1201" i="13"/>
  <c r="J1201" i="13"/>
  <c r="L1200" i="13"/>
  <c r="K1200" i="13"/>
  <c r="J1200" i="13"/>
  <c r="L1199" i="13"/>
  <c r="K1199" i="13"/>
  <c r="J1199" i="13"/>
  <c r="L1198" i="13"/>
  <c r="K1198" i="13"/>
  <c r="J1198" i="13"/>
  <c r="G1198" i="13"/>
  <c r="I1198" i="13"/>
  <c r="L1197" i="13"/>
  <c r="K1197" i="13"/>
  <c r="J1197" i="13"/>
  <c r="G1197" i="13"/>
  <c r="I1197" i="13" s="1"/>
  <c r="L1196" i="13"/>
  <c r="K1196" i="13"/>
  <c r="J1196" i="13"/>
  <c r="G1196" i="13"/>
  <c r="I1196" i="13" s="1"/>
  <c r="L1195" i="13"/>
  <c r="K1195" i="13"/>
  <c r="J1195" i="13"/>
  <c r="L1194" i="13"/>
  <c r="K1194" i="13"/>
  <c r="J1194" i="13"/>
  <c r="G1194" i="13"/>
  <c r="I1194" i="13" s="1"/>
  <c r="L1193" i="13"/>
  <c r="K1193" i="13"/>
  <c r="J1193" i="13"/>
  <c r="L1192" i="13"/>
  <c r="K1192" i="13"/>
  <c r="J1192" i="13"/>
  <c r="L1191" i="13"/>
  <c r="K1191" i="13"/>
  <c r="J1191" i="13"/>
  <c r="G1191" i="13"/>
  <c r="I1191" i="13" s="1"/>
  <c r="L1190" i="13"/>
  <c r="K1190" i="13"/>
  <c r="J1190" i="13"/>
  <c r="L1189" i="13"/>
  <c r="K1189" i="13"/>
  <c r="J1189" i="13"/>
  <c r="L1188" i="13"/>
  <c r="K1188" i="13"/>
  <c r="J1188" i="13"/>
  <c r="L1187" i="13"/>
  <c r="K1187" i="13"/>
  <c r="J1187" i="13"/>
  <c r="L1186" i="13"/>
  <c r="K1186" i="13"/>
  <c r="J1186" i="13"/>
  <c r="G1186" i="13"/>
  <c r="I1186" i="13" s="1"/>
  <c r="L1185" i="13"/>
  <c r="K1185" i="13"/>
  <c r="J1185" i="13"/>
  <c r="G1185" i="13"/>
  <c r="I1185" i="13" s="1"/>
  <c r="L1184" i="13"/>
  <c r="K1184" i="13"/>
  <c r="J1184" i="13"/>
  <c r="L1183" i="13"/>
  <c r="K1183" i="13"/>
  <c r="J1183" i="13"/>
  <c r="G1183" i="13"/>
  <c r="I1183" i="13" s="1"/>
  <c r="L1182" i="13"/>
  <c r="K1182" i="13"/>
  <c r="J1182" i="13"/>
  <c r="G1182" i="13"/>
  <c r="I1182" i="13"/>
  <c r="L1181" i="13"/>
  <c r="K1181" i="13"/>
  <c r="J1181" i="13"/>
  <c r="G1181" i="13"/>
  <c r="I1181" i="13" s="1"/>
  <c r="L1180" i="13"/>
  <c r="K1180" i="13"/>
  <c r="J1180" i="13"/>
  <c r="L1179" i="13"/>
  <c r="K1179" i="13"/>
  <c r="J1179" i="13"/>
  <c r="L1178" i="13"/>
  <c r="K1178" i="13"/>
  <c r="J1178" i="13"/>
  <c r="L1177" i="13"/>
  <c r="K1177" i="13"/>
  <c r="J1177" i="13"/>
  <c r="G1177" i="13"/>
  <c r="I1177" i="13" s="1"/>
  <c r="L1176" i="13"/>
  <c r="K1176" i="13"/>
  <c r="J1176" i="13"/>
  <c r="L1175" i="13"/>
  <c r="K1175" i="13"/>
  <c r="J1175" i="13"/>
  <c r="G1175" i="13"/>
  <c r="I1175" i="13" s="1"/>
  <c r="L1174" i="13"/>
  <c r="K1174" i="13"/>
  <c r="J1174" i="13"/>
  <c r="G1174" i="13"/>
  <c r="I1174" i="13"/>
  <c r="L1173" i="13"/>
  <c r="K1173" i="13"/>
  <c r="J1173" i="13"/>
  <c r="L1172" i="13"/>
  <c r="K1172" i="13"/>
  <c r="J1172" i="13"/>
  <c r="G1172" i="13"/>
  <c r="I1172" i="13"/>
  <c r="L1171" i="13"/>
  <c r="K1171" i="13"/>
  <c r="J1171" i="13"/>
  <c r="L1170" i="13"/>
  <c r="K1170" i="13"/>
  <c r="J1170" i="13"/>
  <c r="L1169" i="13"/>
  <c r="K1169" i="13"/>
  <c r="J1169" i="13"/>
  <c r="G1169" i="13"/>
  <c r="I1169" i="13" s="1"/>
  <c r="L1168" i="13"/>
  <c r="K1168" i="13"/>
  <c r="J1168" i="13"/>
  <c r="G1168" i="13"/>
  <c r="I1168" i="13"/>
  <c r="L1167" i="13"/>
  <c r="K1167" i="13"/>
  <c r="J1167" i="13"/>
  <c r="G1167" i="13"/>
  <c r="I1167" i="13" s="1"/>
  <c r="L1166" i="13"/>
  <c r="K1166" i="13"/>
  <c r="J1166" i="13"/>
  <c r="L1165" i="13"/>
  <c r="K1165" i="13"/>
  <c r="J1165" i="13"/>
  <c r="L1164" i="13"/>
  <c r="K1164" i="13"/>
  <c r="J1164" i="13"/>
  <c r="L1163" i="13"/>
  <c r="K1163" i="13"/>
  <c r="J1163" i="13"/>
  <c r="L1162" i="13"/>
  <c r="K1162" i="13"/>
  <c r="J1162" i="13"/>
  <c r="L1161" i="13"/>
  <c r="K1161" i="13"/>
  <c r="J1161" i="13"/>
  <c r="L1160" i="13"/>
  <c r="K1160" i="13"/>
  <c r="J1160" i="13"/>
  <c r="L1159" i="13"/>
  <c r="K1159" i="13"/>
  <c r="J1159" i="13"/>
  <c r="L1158" i="13"/>
  <c r="K1158" i="13"/>
  <c r="J1158" i="13"/>
  <c r="G1158" i="13"/>
  <c r="I1158" i="13" s="1"/>
  <c r="L1157" i="13"/>
  <c r="K1157" i="13"/>
  <c r="J1157" i="13"/>
  <c r="G1157" i="13"/>
  <c r="I1157" i="13"/>
  <c r="L1156" i="13"/>
  <c r="K1156" i="13"/>
  <c r="J1156" i="13"/>
  <c r="G1156" i="13"/>
  <c r="I1156" i="13"/>
  <c r="L1155" i="13"/>
  <c r="K1155" i="13"/>
  <c r="J1155" i="13"/>
  <c r="L1154" i="13"/>
  <c r="K1154" i="13"/>
  <c r="J1154" i="13"/>
  <c r="L1153" i="13"/>
  <c r="K1153" i="13"/>
  <c r="J1153" i="13"/>
  <c r="L1152" i="13"/>
  <c r="K1152" i="13"/>
  <c r="J1152" i="13"/>
  <c r="L1151" i="13"/>
  <c r="K1151" i="13"/>
  <c r="J1151" i="13"/>
  <c r="L1150" i="13"/>
  <c r="K1150" i="13"/>
  <c r="J1150" i="13"/>
  <c r="L1149" i="13"/>
  <c r="K1149" i="13"/>
  <c r="J1149" i="13"/>
  <c r="L1148" i="13"/>
  <c r="K1148" i="13"/>
  <c r="J1148" i="13"/>
  <c r="L1147" i="13"/>
  <c r="K1147" i="13"/>
  <c r="J1147" i="13"/>
  <c r="L1146" i="13"/>
  <c r="K1146" i="13"/>
  <c r="J1146" i="13"/>
  <c r="L1145" i="13"/>
  <c r="K1145" i="13"/>
  <c r="J1145" i="13"/>
  <c r="L1144" i="13"/>
  <c r="K1144" i="13"/>
  <c r="J1144" i="13"/>
  <c r="L1143" i="13"/>
  <c r="K1143" i="13"/>
  <c r="J1143" i="13"/>
  <c r="L1142" i="13"/>
  <c r="K1142" i="13"/>
  <c r="J1142" i="13"/>
  <c r="L1141" i="13"/>
  <c r="K1141" i="13"/>
  <c r="J1141" i="13"/>
  <c r="L1140" i="13"/>
  <c r="K1140" i="13"/>
  <c r="J1140" i="13"/>
  <c r="L1139" i="13"/>
  <c r="K1139" i="13"/>
  <c r="J1139" i="13"/>
  <c r="L1138" i="13"/>
  <c r="K1138" i="13"/>
  <c r="J1138" i="13"/>
  <c r="L1137" i="13"/>
  <c r="K1137" i="13"/>
  <c r="J1137" i="13"/>
  <c r="L1136" i="13"/>
  <c r="K1136" i="13"/>
  <c r="J1136" i="13"/>
  <c r="L1135" i="13"/>
  <c r="K1135" i="13"/>
  <c r="J1135" i="13"/>
  <c r="L1134" i="13"/>
  <c r="K1134" i="13"/>
  <c r="J1134" i="13"/>
  <c r="L1133" i="13"/>
  <c r="K1133" i="13"/>
  <c r="J1133" i="13"/>
  <c r="L1132" i="13"/>
  <c r="K1132" i="13"/>
  <c r="J1132" i="13"/>
  <c r="L1131" i="13"/>
  <c r="K1131" i="13"/>
  <c r="J1131" i="13"/>
  <c r="G1131" i="13"/>
  <c r="I1131" i="13"/>
  <c r="L1130" i="13"/>
  <c r="K1130" i="13"/>
  <c r="J1130" i="13"/>
  <c r="G1130" i="13"/>
  <c r="I1130" i="13" s="1"/>
  <c r="L1129" i="13"/>
  <c r="K1129" i="13"/>
  <c r="J1129" i="13"/>
  <c r="G1129" i="13"/>
  <c r="I1129" i="13" s="1"/>
  <c r="L1128" i="13"/>
  <c r="K1128" i="13"/>
  <c r="J1128" i="13"/>
  <c r="L1127" i="13"/>
  <c r="K1127" i="13"/>
  <c r="J1127" i="13"/>
  <c r="L1126" i="13"/>
  <c r="K1126" i="13"/>
  <c r="J1126" i="13"/>
  <c r="G1126" i="13"/>
  <c r="I1126" i="13" s="1"/>
  <c r="L1125" i="13"/>
  <c r="K1125" i="13"/>
  <c r="J1125" i="13"/>
  <c r="G1125" i="13"/>
  <c r="I1125" i="13" s="1"/>
  <c r="L1124" i="13"/>
  <c r="K1124" i="13"/>
  <c r="J1124" i="13"/>
  <c r="G1124" i="13"/>
  <c r="I1124" i="13"/>
  <c r="L1123" i="13"/>
  <c r="K1123" i="13"/>
  <c r="J1123" i="13"/>
  <c r="G1123" i="13"/>
  <c r="I1123" i="13" s="1"/>
  <c r="L1122" i="13"/>
  <c r="K1122" i="13"/>
  <c r="J1122" i="13"/>
  <c r="G1122" i="13"/>
  <c r="I1122" i="13" s="1"/>
  <c r="L1121" i="13"/>
  <c r="K1121" i="13"/>
  <c r="J1121" i="13"/>
  <c r="L1120" i="13"/>
  <c r="K1120" i="13"/>
  <c r="J1120" i="13"/>
  <c r="L1119" i="13"/>
  <c r="K1119" i="13"/>
  <c r="J1119" i="13"/>
  <c r="L1118" i="13"/>
  <c r="K1118" i="13"/>
  <c r="J1118" i="13"/>
  <c r="L1117" i="13"/>
  <c r="K1117" i="13"/>
  <c r="J1117" i="13"/>
  <c r="L1116" i="13"/>
  <c r="K1116" i="13"/>
  <c r="J1116" i="13"/>
  <c r="L1115" i="13"/>
  <c r="K1115" i="13"/>
  <c r="J1115" i="13"/>
  <c r="L1114" i="13"/>
  <c r="K1114" i="13"/>
  <c r="J1114" i="13"/>
  <c r="L1113" i="13"/>
  <c r="K1113" i="13"/>
  <c r="J1113" i="13"/>
  <c r="L1112" i="13"/>
  <c r="K1112" i="13"/>
  <c r="J1112" i="13"/>
  <c r="L1111" i="13"/>
  <c r="K1111" i="13"/>
  <c r="J1111" i="13"/>
  <c r="L1110" i="13"/>
  <c r="K1110" i="13"/>
  <c r="J1110" i="13"/>
  <c r="L1109" i="13"/>
  <c r="K1109" i="13"/>
  <c r="J1109" i="13"/>
  <c r="L1108" i="13"/>
  <c r="K1108" i="13"/>
  <c r="J1108" i="13"/>
  <c r="L1107" i="13"/>
  <c r="K1107" i="13"/>
  <c r="J1107" i="13"/>
  <c r="L1106" i="13"/>
  <c r="K1106" i="13"/>
  <c r="J1106" i="13"/>
  <c r="L1105" i="13"/>
  <c r="K1105" i="13"/>
  <c r="J1105" i="13"/>
  <c r="L1104" i="13"/>
  <c r="K1104" i="13"/>
  <c r="J1104" i="13"/>
  <c r="L1103" i="13"/>
  <c r="K1103" i="13"/>
  <c r="J1103" i="13"/>
  <c r="L1102" i="13"/>
  <c r="K1102" i="13"/>
  <c r="J1102" i="13"/>
  <c r="L1101" i="13"/>
  <c r="K1101" i="13"/>
  <c r="J1101" i="13"/>
  <c r="L1100" i="13"/>
  <c r="K1100" i="13"/>
  <c r="J1100" i="13"/>
  <c r="L1099" i="13"/>
  <c r="K1099" i="13"/>
  <c r="J1099" i="13"/>
  <c r="L1098" i="13"/>
  <c r="K1098" i="13"/>
  <c r="J1098" i="13"/>
  <c r="L1097" i="13"/>
  <c r="K1097" i="13"/>
  <c r="J1097" i="13"/>
  <c r="L1096" i="13"/>
  <c r="K1096" i="13"/>
  <c r="J1096" i="13"/>
  <c r="L1095" i="13"/>
  <c r="K1095" i="13"/>
  <c r="J1095" i="13"/>
  <c r="L1094" i="13"/>
  <c r="K1094" i="13"/>
  <c r="J1094" i="13"/>
  <c r="L1093" i="13"/>
  <c r="K1093" i="13"/>
  <c r="J1093" i="13"/>
  <c r="L1092" i="13"/>
  <c r="K1092" i="13"/>
  <c r="J1092" i="13"/>
  <c r="L1091" i="13"/>
  <c r="K1091" i="13"/>
  <c r="J1091" i="13"/>
  <c r="L1090" i="13"/>
  <c r="K1090" i="13"/>
  <c r="J1090" i="13"/>
  <c r="L1089" i="13"/>
  <c r="K1089" i="13"/>
  <c r="J1089" i="13"/>
  <c r="L1088" i="13"/>
  <c r="K1088" i="13"/>
  <c r="J1088" i="13"/>
  <c r="L1087" i="13"/>
  <c r="K1087" i="13"/>
  <c r="J1087" i="13"/>
  <c r="L1086" i="13"/>
  <c r="K1086" i="13"/>
  <c r="J1086" i="13"/>
  <c r="L1085" i="13"/>
  <c r="K1085" i="13"/>
  <c r="J1085" i="13"/>
  <c r="L1084" i="13"/>
  <c r="K1084" i="13"/>
  <c r="J1084" i="13"/>
  <c r="L1083" i="13"/>
  <c r="K1083" i="13"/>
  <c r="J1083" i="13"/>
  <c r="L1082" i="13"/>
  <c r="K1082" i="13"/>
  <c r="J1082" i="13"/>
  <c r="L1081" i="13"/>
  <c r="K1081" i="13"/>
  <c r="J1081" i="13"/>
  <c r="L1080" i="13"/>
  <c r="K1080" i="13"/>
  <c r="J1080" i="13"/>
  <c r="L1079" i="13"/>
  <c r="K1079" i="13"/>
  <c r="J1079" i="13"/>
  <c r="L1078" i="13"/>
  <c r="K1078" i="13"/>
  <c r="J1078" i="13"/>
  <c r="L1077" i="13"/>
  <c r="K1077" i="13"/>
  <c r="J1077" i="13"/>
  <c r="L1076" i="13"/>
  <c r="K1076" i="13"/>
  <c r="J1076" i="13"/>
  <c r="L1075" i="13"/>
  <c r="K1075" i="13"/>
  <c r="J1075" i="13"/>
  <c r="L1074" i="13"/>
  <c r="K1074" i="13"/>
  <c r="J1074" i="13"/>
  <c r="L1073" i="13"/>
  <c r="K1073" i="13"/>
  <c r="J1073" i="13"/>
  <c r="L1072" i="13"/>
  <c r="K1072" i="13"/>
  <c r="J1072" i="13"/>
  <c r="L1071" i="13"/>
  <c r="K1071" i="13"/>
  <c r="J1071" i="13"/>
  <c r="L1070" i="13"/>
  <c r="K1070" i="13"/>
  <c r="J1070" i="13"/>
  <c r="L1069" i="13"/>
  <c r="K1069" i="13"/>
  <c r="J1069" i="13"/>
  <c r="L1068" i="13"/>
  <c r="K1068" i="13"/>
  <c r="J1068" i="13"/>
  <c r="L1067" i="13"/>
  <c r="K1067" i="13"/>
  <c r="J1067" i="13"/>
  <c r="L1066" i="13"/>
  <c r="K1066" i="13"/>
  <c r="J1066" i="13"/>
  <c r="L1065" i="13"/>
  <c r="K1065" i="13"/>
  <c r="J1065" i="13"/>
  <c r="L1064" i="13"/>
  <c r="K1064" i="13"/>
  <c r="J1064" i="13"/>
  <c r="L1063" i="13"/>
  <c r="K1063" i="13"/>
  <c r="J1063" i="13"/>
  <c r="L1062" i="13"/>
  <c r="K1062" i="13"/>
  <c r="J1062" i="13"/>
  <c r="L1061" i="13"/>
  <c r="K1061" i="13"/>
  <c r="J1061" i="13"/>
  <c r="L1060" i="13"/>
  <c r="K1060" i="13"/>
  <c r="J1060" i="13"/>
  <c r="L1059" i="13"/>
  <c r="K1059" i="13"/>
  <c r="J1059" i="13"/>
  <c r="L1058" i="13"/>
  <c r="K1058" i="13"/>
  <c r="J1058" i="13"/>
  <c r="L1057" i="13"/>
  <c r="K1057" i="13"/>
  <c r="J1057" i="13"/>
  <c r="L1056" i="13"/>
  <c r="K1056" i="13"/>
  <c r="J1056" i="13"/>
  <c r="L1055" i="13"/>
  <c r="K1055" i="13"/>
  <c r="J1055" i="13"/>
  <c r="L1054" i="13"/>
  <c r="K1054" i="13"/>
  <c r="J1054" i="13"/>
  <c r="L1053" i="13"/>
  <c r="K1053" i="13"/>
  <c r="J1053" i="13"/>
  <c r="L1052" i="13"/>
  <c r="K1052" i="13"/>
  <c r="J1052" i="13"/>
  <c r="L1051" i="13"/>
  <c r="K1051" i="13"/>
  <c r="J1051" i="13"/>
  <c r="L1050" i="13"/>
  <c r="K1050" i="13"/>
  <c r="J1050" i="13"/>
  <c r="L1049" i="13"/>
  <c r="K1049" i="13"/>
  <c r="J1049" i="13"/>
  <c r="L1048" i="13"/>
  <c r="K1048" i="13"/>
  <c r="J1048" i="13"/>
  <c r="L1047" i="13"/>
  <c r="K1047" i="13"/>
  <c r="J1047" i="13"/>
  <c r="L1046" i="13"/>
  <c r="K1046" i="13"/>
  <c r="J1046" i="13"/>
  <c r="L1045" i="13"/>
  <c r="K1045" i="13"/>
  <c r="J1045" i="13"/>
  <c r="L1044" i="13"/>
  <c r="K1044" i="13"/>
  <c r="J1044" i="13"/>
  <c r="L1043" i="13"/>
  <c r="K1043" i="13"/>
  <c r="J1043" i="13"/>
  <c r="L1042" i="13"/>
  <c r="K1042" i="13"/>
  <c r="J1042" i="13"/>
  <c r="L1041" i="13"/>
  <c r="K1041" i="13"/>
  <c r="J1041" i="13"/>
  <c r="L1040" i="13"/>
  <c r="K1040" i="13"/>
  <c r="J1040" i="13"/>
  <c r="L1039" i="13"/>
  <c r="K1039" i="13"/>
  <c r="J1039" i="13"/>
  <c r="L1038" i="13"/>
  <c r="K1038" i="13"/>
  <c r="J1038" i="13"/>
  <c r="L1037" i="13"/>
  <c r="K1037" i="13"/>
  <c r="J1037" i="13"/>
  <c r="L1036" i="13"/>
  <c r="K1036" i="13"/>
  <c r="J1036" i="13"/>
  <c r="L1035" i="13"/>
  <c r="K1035" i="13"/>
  <c r="J1035" i="13"/>
  <c r="L1034" i="13"/>
  <c r="K1034" i="13"/>
  <c r="J1034" i="13"/>
  <c r="L1033" i="13"/>
  <c r="K1033" i="13"/>
  <c r="J1033" i="13"/>
  <c r="L1032" i="13"/>
  <c r="K1032" i="13"/>
  <c r="J1032" i="13"/>
  <c r="L1031" i="13"/>
  <c r="K1031" i="13"/>
  <c r="J1031" i="13"/>
  <c r="L1030" i="13"/>
  <c r="K1030" i="13"/>
  <c r="J1030" i="13"/>
  <c r="L1029" i="13"/>
  <c r="K1029" i="13"/>
  <c r="J1029" i="13"/>
  <c r="L1028" i="13"/>
  <c r="K1028" i="13"/>
  <c r="J1028" i="13"/>
  <c r="L1027" i="13"/>
  <c r="K1027" i="13"/>
  <c r="J1027" i="13"/>
  <c r="L1026" i="13"/>
  <c r="K1026" i="13"/>
  <c r="J1026" i="13"/>
  <c r="L1025" i="13"/>
  <c r="K1025" i="13"/>
  <c r="J1025" i="13"/>
  <c r="L1024" i="13"/>
  <c r="K1024" i="13"/>
  <c r="J1024" i="13"/>
  <c r="L1023" i="13"/>
  <c r="K1023" i="13"/>
  <c r="J1023" i="13"/>
  <c r="L1022" i="13"/>
  <c r="K1022" i="13"/>
  <c r="J1022" i="13"/>
  <c r="L1021" i="13"/>
  <c r="K1021" i="13"/>
  <c r="J1021" i="13"/>
  <c r="L1020" i="13"/>
  <c r="K1020" i="13"/>
  <c r="J1020" i="13"/>
  <c r="L1019" i="13"/>
  <c r="K1019" i="13"/>
  <c r="J1019" i="13"/>
  <c r="L1018" i="13"/>
  <c r="K1018" i="13"/>
  <c r="J1018" i="13"/>
  <c r="L1017" i="13"/>
  <c r="K1017" i="13"/>
  <c r="J1017" i="13"/>
  <c r="L1016" i="13"/>
  <c r="K1016" i="13"/>
  <c r="J1016" i="13"/>
  <c r="L1015" i="13"/>
  <c r="K1015" i="13"/>
  <c r="J1015" i="13"/>
  <c r="L1014" i="13"/>
  <c r="K1014" i="13"/>
  <c r="J1014" i="13"/>
  <c r="L1013" i="13"/>
  <c r="K1013" i="13"/>
  <c r="J1013" i="13"/>
  <c r="L1012" i="13"/>
  <c r="K1012" i="13"/>
  <c r="J1012" i="13"/>
  <c r="L1011" i="13"/>
  <c r="K1011" i="13"/>
  <c r="J1011" i="13"/>
  <c r="L1010" i="13"/>
  <c r="K1010" i="13"/>
  <c r="J1010" i="13"/>
  <c r="L1009" i="13"/>
  <c r="K1009" i="13"/>
  <c r="J1009" i="13"/>
  <c r="L1008" i="13"/>
  <c r="K1008" i="13"/>
  <c r="J1008" i="13"/>
  <c r="L1007" i="13"/>
  <c r="K1007" i="13"/>
  <c r="J1007" i="13"/>
  <c r="L1006" i="13"/>
  <c r="K1006" i="13"/>
  <c r="J1006" i="13"/>
  <c r="L1005" i="13"/>
  <c r="K1005" i="13"/>
  <c r="J1005" i="13"/>
  <c r="L1004" i="13"/>
  <c r="K1004" i="13"/>
  <c r="J1004" i="13"/>
  <c r="L1003" i="13"/>
  <c r="K1003" i="13"/>
  <c r="J1003" i="13"/>
  <c r="L1002" i="13"/>
  <c r="K1002" i="13"/>
  <c r="J1002" i="13"/>
  <c r="L1001" i="13"/>
  <c r="K1001" i="13"/>
  <c r="J1001" i="13"/>
  <c r="L1000" i="13"/>
  <c r="K1000" i="13"/>
  <c r="J1000" i="13"/>
  <c r="L999" i="13"/>
  <c r="K999" i="13"/>
  <c r="J999" i="13"/>
  <c r="L998" i="13"/>
  <c r="K998" i="13"/>
  <c r="J998" i="13"/>
  <c r="L997" i="13"/>
  <c r="K997" i="13"/>
  <c r="J997" i="13"/>
  <c r="L996" i="13"/>
  <c r="K996" i="13"/>
  <c r="J996" i="13"/>
  <c r="L995" i="13"/>
  <c r="K995" i="13"/>
  <c r="J995" i="13"/>
  <c r="L994" i="13"/>
  <c r="K994" i="13"/>
  <c r="J994" i="13"/>
  <c r="L993" i="13"/>
  <c r="K993" i="13"/>
  <c r="J993" i="13"/>
  <c r="L992" i="13"/>
  <c r="K992" i="13"/>
  <c r="J992" i="13"/>
  <c r="L991" i="13"/>
  <c r="K991" i="13"/>
  <c r="J991" i="13"/>
  <c r="L990" i="13"/>
  <c r="K990" i="13"/>
  <c r="J990" i="13"/>
  <c r="L989" i="13"/>
  <c r="K989" i="13"/>
  <c r="J989" i="13"/>
  <c r="L988" i="13"/>
  <c r="K988" i="13"/>
  <c r="J988" i="13"/>
  <c r="L987" i="13"/>
  <c r="K987" i="13"/>
  <c r="J987" i="13"/>
  <c r="L986" i="13"/>
  <c r="K986" i="13"/>
  <c r="J986" i="13"/>
  <c r="L985" i="13"/>
  <c r="K985" i="13"/>
  <c r="J985" i="13"/>
  <c r="L984" i="13"/>
  <c r="K984" i="13"/>
  <c r="J984" i="13"/>
  <c r="L983" i="13"/>
  <c r="K983" i="13"/>
  <c r="J983" i="13"/>
  <c r="L982" i="13"/>
  <c r="K982" i="13"/>
  <c r="J982" i="13"/>
  <c r="L981" i="13"/>
  <c r="K981" i="13"/>
  <c r="J981" i="13"/>
  <c r="L980" i="13"/>
  <c r="K980" i="13"/>
  <c r="J980" i="13"/>
  <c r="L979" i="13"/>
  <c r="K979" i="13"/>
  <c r="J979" i="13"/>
  <c r="L978" i="13"/>
  <c r="K978" i="13"/>
  <c r="J978" i="13"/>
  <c r="L977" i="13"/>
  <c r="K977" i="13"/>
  <c r="J977" i="13"/>
  <c r="L976" i="13"/>
  <c r="K976" i="13"/>
  <c r="J976" i="13"/>
  <c r="L975" i="13"/>
  <c r="K975" i="13"/>
  <c r="J975" i="13"/>
  <c r="L974" i="13"/>
  <c r="K974" i="13"/>
  <c r="J974" i="13"/>
  <c r="L973" i="13"/>
  <c r="K973" i="13"/>
  <c r="J973" i="13"/>
  <c r="L972" i="13"/>
  <c r="K972" i="13"/>
  <c r="J972" i="13"/>
  <c r="L971" i="13"/>
  <c r="K971" i="13"/>
  <c r="J971" i="13"/>
  <c r="L970" i="13"/>
  <c r="K970" i="13"/>
  <c r="J970" i="13"/>
  <c r="L969" i="13"/>
  <c r="K969" i="13"/>
  <c r="J969" i="13"/>
  <c r="L968" i="13"/>
  <c r="K968" i="13"/>
  <c r="J968" i="13"/>
  <c r="L967" i="13"/>
  <c r="K967" i="13"/>
  <c r="J967" i="13"/>
  <c r="L966" i="13"/>
  <c r="K966" i="13"/>
  <c r="J966" i="13"/>
  <c r="L965" i="13"/>
  <c r="K965" i="13"/>
  <c r="J965" i="13"/>
  <c r="L964" i="13"/>
  <c r="K964" i="13"/>
  <c r="J964" i="13"/>
  <c r="L963" i="13"/>
  <c r="K963" i="13"/>
  <c r="J963" i="13"/>
  <c r="L962" i="13"/>
  <c r="K962" i="13"/>
  <c r="J962" i="13"/>
  <c r="L961" i="13"/>
  <c r="K961" i="13"/>
  <c r="J961" i="13"/>
  <c r="L960" i="13"/>
  <c r="K960" i="13"/>
  <c r="J960" i="13"/>
  <c r="L959" i="13"/>
  <c r="K959" i="13"/>
  <c r="J959" i="13"/>
  <c r="L958" i="13"/>
  <c r="K958" i="13"/>
  <c r="J958" i="13"/>
  <c r="L957" i="13"/>
  <c r="K957" i="13"/>
  <c r="J957" i="13"/>
  <c r="L956" i="13"/>
  <c r="K956" i="13"/>
  <c r="J956" i="13"/>
  <c r="L955" i="13"/>
  <c r="K955" i="13"/>
  <c r="J955" i="13"/>
  <c r="L954" i="13"/>
  <c r="K954" i="13"/>
  <c r="J954" i="13"/>
  <c r="L953" i="13"/>
  <c r="K953" i="13"/>
  <c r="J953" i="13"/>
  <c r="L952" i="13"/>
  <c r="K952" i="13"/>
  <c r="J952" i="13"/>
  <c r="L951" i="13"/>
  <c r="K951" i="13"/>
  <c r="J951" i="13"/>
  <c r="L950" i="13"/>
  <c r="K950" i="13"/>
  <c r="J950" i="13"/>
  <c r="L949" i="13"/>
  <c r="K949" i="13"/>
  <c r="J949" i="13"/>
  <c r="L948" i="13"/>
  <c r="K948" i="13"/>
  <c r="J948" i="13"/>
  <c r="L947" i="13"/>
  <c r="K947" i="13"/>
  <c r="J947" i="13"/>
  <c r="L946" i="13"/>
  <c r="K946" i="13"/>
  <c r="J946" i="13"/>
  <c r="L945" i="13"/>
  <c r="K945" i="13"/>
  <c r="J945" i="13"/>
  <c r="L944" i="13"/>
  <c r="K944" i="13"/>
  <c r="J944" i="13"/>
  <c r="L943" i="13"/>
  <c r="K943" i="13"/>
  <c r="J943" i="13"/>
  <c r="L942" i="13"/>
  <c r="K942" i="13"/>
  <c r="J942" i="13"/>
  <c r="L941" i="13"/>
  <c r="K941" i="13"/>
  <c r="J941" i="13"/>
  <c r="L940" i="13"/>
  <c r="K940" i="13"/>
  <c r="J940" i="13"/>
  <c r="L939" i="13"/>
  <c r="K939" i="13"/>
  <c r="J939" i="13"/>
  <c r="L938" i="13"/>
  <c r="K938" i="13"/>
  <c r="J938" i="13"/>
  <c r="L937" i="13"/>
  <c r="K937" i="13"/>
  <c r="J937" i="13"/>
  <c r="L936" i="13"/>
  <c r="K936" i="13"/>
  <c r="J936" i="13"/>
  <c r="L935" i="13"/>
  <c r="K935" i="13"/>
  <c r="J935" i="13"/>
  <c r="L934" i="13"/>
  <c r="K934" i="13"/>
  <c r="J934" i="13"/>
  <c r="L933" i="13"/>
  <c r="K933" i="13"/>
  <c r="J933" i="13"/>
  <c r="L932" i="13"/>
  <c r="K932" i="13"/>
  <c r="J932" i="13"/>
  <c r="L931" i="13"/>
  <c r="K931" i="13"/>
  <c r="J931" i="13"/>
  <c r="L930" i="13"/>
  <c r="K930" i="13"/>
  <c r="J930" i="13"/>
  <c r="L929" i="13"/>
  <c r="K929" i="13"/>
  <c r="J929" i="13"/>
  <c r="L928" i="13"/>
  <c r="K928" i="13"/>
  <c r="J928" i="13"/>
  <c r="L927" i="13"/>
  <c r="K927" i="13"/>
  <c r="J927" i="13"/>
  <c r="L926" i="13"/>
  <c r="K926" i="13"/>
  <c r="J926" i="13"/>
  <c r="L925" i="13"/>
  <c r="K925" i="13"/>
  <c r="J925" i="13"/>
  <c r="L924" i="13"/>
  <c r="K924" i="13"/>
  <c r="J924" i="13"/>
  <c r="L923" i="13"/>
  <c r="K923" i="13"/>
  <c r="J923" i="13"/>
  <c r="L922" i="13"/>
  <c r="K922" i="13"/>
  <c r="J922" i="13"/>
  <c r="L921" i="13"/>
  <c r="K921" i="13"/>
  <c r="J921" i="13"/>
  <c r="L920" i="13"/>
  <c r="K920" i="13"/>
  <c r="J920" i="13"/>
  <c r="L919" i="13"/>
  <c r="K919" i="13"/>
  <c r="J919" i="13"/>
  <c r="L918" i="13"/>
  <c r="K918" i="13"/>
  <c r="J918" i="13"/>
  <c r="L917" i="13"/>
  <c r="K917" i="13"/>
  <c r="J917" i="13"/>
  <c r="L916" i="13"/>
  <c r="K916" i="13"/>
  <c r="J916" i="13"/>
  <c r="L915" i="13"/>
  <c r="K915" i="13"/>
  <c r="J915" i="13"/>
  <c r="L914" i="13"/>
  <c r="K914" i="13"/>
  <c r="J914" i="13"/>
  <c r="L913" i="13"/>
  <c r="K913" i="13"/>
  <c r="J913" i="13"/>
  <c r="L912" i="13"/>
  <c r="K912" i="13"/>
  <c r="J912" i="13"/>
  <c r="L911" i="13"/>
  <c r="K911" i="13"/>
  <c r="J911" i="13"/>
  <c r="L910" i="13"/>
  <c r="K910" i="13"/>
  <c r="J910" i="13"/>
  <c r="L909" i="13"/>
  <c r="K909" i="13"/>
  <c r="J909" i="13"/>
  <c r="L908" i="13"/>
  <c r="K908" i="13"/>
  <c r="J908" i="13"/>
  <c r="L907" i="13"/>
  <c r="K907" i="13"/>
  <c r="J907" i="13"/>
  <c r="L906" i="13"/>
  <c r="K906" i="13"/>
  <c r="J906" i="13"/>
  <c r="L905" i="13"/>
  <c r="K905" i="13"/>
  <c r="J905" i="13"/>
  <c r="L904" i="13"/>
  <c r="K904" i="13"/>
  <c r="J904" i="13"/>
  <c r="L903" i="13"/>
  <c r="K903" i="13"/>
  <c r="J903" i="13"/>
  <c r="L902" i="13"/>
  <c r="K902" i="13"/>
  <c r="J902" i="13"/>
  <c r="L901" i="13"/>
  <c r="K901" i="13"/>
  <c r="J901" i="13"/>
  <c r="L900" i="13"/>
  <c r="K900" i="13"/>
  <c r="J900" i="13"/>
  <c r="L899" i="13"/>
  <c r="K899" i="13"/>
  <c r="J899" i="13"/>
  <c r="L898" i="13"/>
  <c r="K898" i="13"/>
  <c r="J898" i="13"/>
  <c r="L897" i="13"/>
  <c r="K897" i="13"/>
  <c r="J897" i="13"/>
  <c r="L896" i="13"/>
  <c r="K896" i="13"/>
  <c r="J896" i="13"/>
  <c r="L895" i="13"/>
  <c r="K895" i="13"/>
  <c r="J895" i="13"/>
  <c r="L894" i="13"/>
  <c r="K894" i="13"/>
  <c r="J894" i="13"/>
  <c r="L893" i="13"/>
  <c r="K893" i="13"/>
  <c r="J893" i="13"/>
  <c r="L892" i="13"/>
  <c r="K892" i="13"/>
  <c r="J892" i="13"/>
  <c r="L891" i="13"/>
  <c r="K891" i="13"/>
  <c r="J891" i="13"/>
  <c r="L890" i="13"/>
  <c r="K890" i="13"/>
  <c r="J890" i="13"/>
  <c r="L889" i="13"/>
  <c r="K889" i="13"/>
  <c r="J889" i="13"/>
  <c r="L888" i="13"/>
  <c r="K888" i="13"/>
  <c r="J888" i="13"/>
  <c r="L887" i="13"/>
  <c r="K887" i="13"/>
  <c r="J887" i="13"/>
  <c r="L886" i="13"/>
  <c r="K886" i="13"/>
  <c r="J886" i="13"/>
  <c r="L885" i="13"/>
  <c r="K885" i="13"/>
  <c r="J885" i="13"/>
  <c r="L884" i="13"/>
  <c r="K884" i="13"/>
  <c r="J884" i="13"/>
  <c r="L883" i="13"/>
  <c r="K883" i="13"/>
  <c r="J883" i="13"/>
  <c r="L882" i="13"/>
  <c r="K882" i="13"/>
  <c r="J882" i="13"/>
  <c r="L881" i="13"/>
  <c r="K881" i="13"/>
  <c r="J881" i="13"/>
  <c r="L880" i="13"/>
  <c r="K880" i="13"/>
  <c r="J880" i="13"/>
  <c r="L879" i="13"/>
  <c r="K879" i="13"/>
  <c r="J879" i="13"/>
  <c r="L878" i="13"/>
  <c r="K878" i="13"/>
  <c r="J878" i="13"/>
  <c r="L877" i="13"/>
  <c r="K877" i="13"/>
  <c r="J877" i="13"/>
  <c r="L876" i="13"/>
  <c r="K876" i="13"/>
  <c r="J876" i="13"/>
  <c r="L875" i="13"/>
  <c r="K875" i="13"/>
  <c r="J875" i="13"/>
  <c r="L874" i="13"/>
  <c r="K874" i="13"/>
  <c r="J874" i="13"/>
  <c r="L873" i="13"/>
  <c r="K873" i="13"/>
  <c r="J873" i="13"/>
  <c r="L872" i="13"/>
  <c r="K872" i="13"/>
  <c r="J872" i="13"/>
  <c r="L871" i="13"/>
  <c r="K871" i="13"/>
  <c r="J871" i="13"/>
  <c r="L870" i="13"/>
  <c r="K870" i="13"/>
  <c r="J870" i="13"/>
  <c r="L869" i="13"/>
  <c r="K869" i="13"/>
  <c r="J869" i="13"/>
  <c r="L868" i="13"/>
  <c r="K868" i="13"/>
  <c r="J868" i="13"/>
  <c r="L867" i="13"/>
  <c r="K867" i="13"/>
  <c r="J867" i="13"/>
  <c r="L866" i="13"/>
  <c r="K866" i="13"/>
  <c r="J866" i="13"/>
  <c r="L865" i="13"/>
  <c r="K865" i="13"/>
  <c r="J865" i="13"/>
  <c r="L864" i="13"/>
  <c r="K864" i="13"/>
  <c r="J864" i="13"/>
  <c r="L863" i="13"/>
  <c r="K863" i="13"/>
  <c r="J863" i="13"/>
  <c r="L862" i="13"/>
  <c r="K862" i="13"/>
  <c r="J862" i="13"/>
  <c r="L861" i="13"/>
  <c r="K861" i="13"/>
  <c r="J861" i="13"/>
  <c r="L860" i="13"/>
  <c r="K860" i="13"/>
  <c r="J860" i="13"/>
  <c r="L859" i="13"/>
  <c r="K859" i="13"/>
  <c r="J859" i="13"/>
  <c r="L858" i="13"/>
  <c r="K858" i="13"/>
  <c r="J858" i="13"/>
  <c r="L857" i="13"/>
  <c r="K857" i="13"/>
  <c r="J857" i="13"/>
  <c r="L856" i="13"/>
  <c r="K856" i="13"/>
  <c r="J856" i="13"/>
  <c r="L855" i="13"/>
  <c r="K855" i="13"/>
  <c r="J855" i="13"/>
  <c r="L854" i="13"/>
  <c r="K854" i="13"/>
  <c r="J854" i="13"/>
  <c r="L853" i="13"/>
  <c r="K853" i="13"/>
  <c r="J853" i="13"/>
  <c r="L852" i="13"/>
  <c r="K852" i="13"/>
  <c r="J852" i="13"/>
  <c r="L851" i="13"/>
  <c r="K851" i="13"/>
  <c r="J851" i="13"/>
  <c r="L850" i="13"/>
  <c r="K850" i="13"/>
  <c r="J850" i="13"/>
  <c r="L849" i="13"/>
  <c r="K849" i="13"/>
  <c r="J849" i="13"/>
  <c r="L848" i="13"/>
  <c r="K848" i="13"/>
  <c r="J848" i="13"/>
  <c r="L847" i="13"/>
  <c r="K847" i="13"/>
  <c r="J847" i="13"/>
  <c r="L846" i="13"/>
  <c r="K846" i="13"/>
  <c r="J846" i="13"/>
  <c r="L845" i="13"/>
  <c r="K845" i="13"/>
  <c r="J845" i="13"/>
  <c r="L844" i="13"/>
  <c r="K844" i="13"/>
  <c r="J844" i="13"/>
  <c r="L843" i="13"/>
  <c r="K843" i="13"/>
  <c r="J843" i="13"/>
  <c r="L842" i="13"/>
  <c r="K842" i="13"/>
  <c r="J842" i="13"/>
  <c r="L841" i="13"/>
  <c r="K841" i="13"/>
  <c r="J841" i="13"/>
  <c r="L840" i="13"/>
  <c r="K840" i="13"/>
  <c r="J840" i="13"/>
  <c r="L839" i="13"/>
  <c r="K839" i="13"/>
  <c r="J839" i="13"/>
  <c r="L838" i="13"/>
  <c r="K838" i="13"/>
  <c r="J838" i="13"/>
  <c r="L837" i="13"/>
  <c r="K837" i="13"/>
  <c r="J837" i="13"/>
  <c r="L836" i="13"/>
  <c r="K836" i="13"/>
  <c r="J836" i="13"/>
  <c r="L835" i="13"/>
  <c r="K835" i="13"/>
  <c r="J835" i="13"/>
  <c r="L834" i="13"/>
  <c r="K834" i="13"/>
  <c r="J834" i="13"/>
  <c r="L833" i="13"/>
  <c r="K833" i="13"/>
  <c r="J833" i="13"/>
  <c r="L832" i="13"/>
  <c r="K832" i="13"/>
  <c r="J832" i="13"/>
  <c r="L831" i="13"/>
  <c r="K831" i="13"/>
  <c r="J831" i="13"/>
  <c r="L830" i="13"/>
  <c r="K830" i="13"/>
  <c r="J830" i="13"/>
  <c r="L829" i="13"/>
  <c r="K829" i="13"/>
  <c r="J829" i="13"/>
  <c r="L828" i="13"/>
  <c r="K828" i="13"/>
  <c r="J828" i="13"/>
  <c r="L827" i="13"/>
  <c r="K827" i="13"/>
  <c r="J827" i="13"/>
  <c r="L826" i="13"/>
  <c r="K826" i="13"/>
  <c r="J826" i="13"/>
  <c r="L825" i="13"/>
  <c r="K825" i="13"/>
  <c r="J825" i="13"/>
  <c r="L824" i="13"/>
  <c r="K824" i="13"/>
  <c r="J824" i="13"/>
  <c r="L823" i="13"/>
  <c r="K823" i="13"/>
  <c r="J823" i="13"/>
  <c r="L822" i="13"/>
  <c r="K822" i="13"/>
  <c r="J822" i="13"/>
  <c r="L821" i="13"/>
  <c r="K821" i="13"/>
  <c r="J821" i="13"/>
  <c r="L820" i="13"/>
  <c r="K820" i="13"/>
  <c r="J820" i="13"/>
  <c r="L819" i="13"/>
  <c r="K819" i="13"/>
  <c r="J819" i="13"/>
  <c r="L818" i="13"/>
  <c r="K818" i="13"/>
  <c r="J818" i="13"/>
  <c r="L817" i="13"/>
  <c r="K817" i="13"/>
  <c r="J817" i="13"/>
  <c r="L816" i="13"/>
  <c r="K816" i="13"/>
  <c r="J816" i="13"/>
  <c r="L815" i="13"/>
  <c r="K815" i="13"/>
  <c r="J815" i="13"/>
  <c r="L814" i="13"/>
  <c r="K814" i="13"/>
  <c r="J814" i="13"/>
  <c r="L813" i="13"/>
  <c r="K813" i="13"/>
  <c r="J813" i="13"/>
  <c r="L812" i="13"/>
  <c r="K812" i="13"/>
  <c r="J812" i="13"/>
  <c r="L811" i="13"/>
  <c r="K811" i="13"/>
  <c r="J811" i="13"/>
  <c r="L810" i="13"/>
  <c r="K810" i="13"/>
  <c r="J810" i="13"/>
  <c r="L809" i="13"/>
  <c r="K809" i="13"/>
  <c r="J809" i="13"/>
  <c r="L808" i="13"/>
  <c r="K808" i="13"/>
  <c r="J808" i="13"/>
  <c r="L807" i="13"/>
  <c r="K807" i="13"/>
  <c r="J807" i="13"/>
  <c r="L806" i="13"/>
  <c r="K806" i="13"/>
  <c r="J806" i="13"/>
  <c r="L805" i="13"/>
  <c r="K805" i="13"/>
  <c r="J805" i="13"/>
  <c r="L804" i="13"/>
  <c r="K804" i="13"/>
  <c r="J804" i="13"/>
  <c r="L803" i="13"/>
  <c r="K803" i="13"/>
  <c r="J803" i="13"/>
  <c r="L802" i="13"/>
  <c r="K802" i="13"/>
  <c r="J802" i="13"/>
  <c r="L801" i="13"/>
  <c r="K801" i="13"/>
  <c r="J801" i="13"/>
  <c r="L800" i="13"/>
  <c r="K800" i="13"/>
  <c r="J800" i="13"/>
  <c r="L799" i="13"/>
  <c r="K799" i="13"/>
  <c r="J799" i="13"/>
  <c r="L798" i="13"/>
  <c r="K798" i="13"/>
  <c r="J798" i="13"/>
  <c r="L797" i="13"/>
  <c r="K797" i="13"/>
  <c r="J797" i="13"/>
  <c r="L796" i="13"/>
  <c r="K796" i="13"/>
  <c r="J796" i="13"/>
  <c r="L795" i="13"/>
  <c r="K795" i="13"/>
  <c r="J795" i="13"/>
  <c r="L794" i="13"/>
  <c r="K794" i="13"/>
  <c r="J794" i="13"/>
  <c r="L793" i="13"/>
  <c r="K793" i="13"/>
  <c r="J793" i="13"/>
  <c r="L792" i="13"/>
  <c r="K792" i="13"/>
  <c r="J792" i="13"/>
  <c r="L791" i="13"/>
  <c r="K791" i="13"/>
  <c r="J791" i="13"/>
  <c r="L790" i="13"/>
  <c r="K790" i="13"/>
  <c r="J790" i="13"/>
  <c r="L789" i="13"/>
  <c r="K789" i="13"/>
  <c r="J789" i="13"/>
  <c r="L788" i="13"/>
  <c r="K788" i="13"/>
  <c r="J788" i="13"/>
  <c r="L787" i="13"/>
  <c r="K787" i="13"/>
  <c r="J787" i="13"/>
  <c r="L786" i="13"/>
  <c r="K786" i="13"/>
  <c r="J786" i="13"/>
  <c r="L785" i="13"/>
  <c r="K785" i="13"/>
  <c r="J785" i="13"/>
  <c r="L784" i="13"/>
  <c r="K784" i="13"/>
  <c r="J784" i="13"/>
  <c r="L783" i="13"/>
  <c r="K783" i="13"/>
  <c r="J783" i="13"/>
  <c r="L782" i="13"/>
  <c r="K782" i="13"/>
  <c r="J782" i="13"/>
  <c r="L781" i="13"/>
  <c r="K781" i="13"/>
  <c r="J781" i="13"/>
  <c r="L780" i="13"/>
  <c r="K780" i="13"/>
  <c r="J780" i="13"/>
  <c r="L779" i="13"/>
  <c r="K779" i="13"/>
  <c r="J779" i="13"/>
  <c r="L778" i="13"/>
  <c r="K778" i="13"/>
  <c r="J778" i="13"/>
  <c r="L777" i="13"/>
  <c r="K777" i="13"/>
  <c r="J777" i="13"/>
  <c r="L776" i="13"/>
  <c r="K776" i="13"/>
  <c r="J776" i="13"/>
  <c r="L775" i="13"/>
  <c r="K775" i="13"/>
  <c r="J775" i="13"/>
  <c r="L774" i="13"/>
  <c r="K774" i="13"/>
  <c r="J774" i="13"/>
  <c r="L773" i="13"/>
  <c r="K773" i="13"/>
  <c r="J773" i="13"/>
  <c r="L772" i="13"/>
  <c r="K772" i="13"/>
  <c r="J772" i="13"/>
  <c r="L771" i="13"/>
  <c r="K771" i="13"/>
  <c r="J771" i="13"/>
  <c r="L770" i="13"/>
  <c r="K770" i="13"/>
  <c r="J770" i="13"/>
  <c r="L769" i="13"/>
  <c r="K769" i="13"/>
  <c r="J769" i="13"/>
  <c r="L768" i="13"/>
  <c r="K768" i="13"/>
  <c r="J768" i="13"/>
  <c r="L767" i="13"/>
  <c r="K767" i="13"/>
  <c r="J767" i="13"/>
  <c r="L766" i="13"/>
  <c r="K766" i="13"/>
  <c r="J766" i="13"/>
  <c r="L765" i="13"/>
  <c r="K765" i="13"/>
  <c r="J765" i="13"/>
  <c r="L764" i="13"/>
  <c r="K764" i="13"/>
  <c r="J764" i="13"/>
  <c r="L763" i="13"/>
  <c r="K763" i="13"/>
  <c r="J763" i="13"/>
  <c r="L762" i="13"/>
  <c r="K762" i="13"/>
  <c r="J762" i="13"/>
  <c r="L761" i="13"/>
  <c r="K761" i="13"/>
  <c r="J761" i="13"/>
  <c r="L760" i="13"/>
  <c r="K760" i="13"/>
  <c r="J760" i="13"/>
  <c r="L759" i="13"/>
  <c r="K759" i="13"/>
  <c r="J759" i="13"/>
  <c r="L758" i="13"/>
  <c r="K758" i="13"/>
  <c r="J758" i="13"/>
  <c r="L757" i="13"/>
  <c r="K757" i="13"/>
  <c r="J757" i="13"/>
  <c r="L756" i="13"/>
  <c r="K756" i="13"/>
  <c r="J756" i="13"/>
  <c r="L755" i="13"/>
  <c r="K755" i="13"/>
  <c r="J755" i="13"/>
  <c r="L754" i="13"/>
  <c r="K754" i="13"/>
  <c r="J754" i="13"/>
  <c r="L753" i="13"/>
  <c r="K753" i="13"/>
  <c r="J753" i="13"/>
  <c r="L752" i="13"/>
  <c r="K752" i="13"/>
  <c r="J752" i="13"/>
  <c r="L751" i="13"/>
  <c r="K751" i="13"/>
  <c r="J751" i="13"/>
  <c r="L750" i="13"/>
  <c r="K750" i="13"/>
  <c r="J750" i="13"/>
  <c r="L749" i="13"/>
  <c r="K749" i="13"/>
  <c r="J749" i="13"/>
  <c r="L748" i="13"/>
  <c r="K748" i="13"/>
  <c r="J748" i="13"/>
  <c r="L747" i="13"/>
  <c r="K747" i="13"/>
  <c r="J747" i="13"/>
  <c r="L746" i="13"/>
  <c r="K746" i="13"/>
  <c r="J746" i="13"/>
  <c r="L745" i="13"/>
  <c r="K745" i="13"/>
  <c r="J745" i="13"/>
  <c r="L744" i="13"/>
  <c r="K744" i="13"/>
  <c r="J744" i="13"/>
  <c r="L743" i="13"/>
  <c r="K743" i="13"/>
  <c r="J743" i="13"/>
  <c r="L742" i="13"/>
  <c r="K742" i="13"/>
  <c r="J742" i="13"/>
  <c r="L741" i="13"/>
  <c r="K741" i="13"/>
  <c r="J741" i="13"/>
  <c r="L740" i="13"/>
  <c r="K740" i="13"/>
  <c r="J740" i="13"/>
  <c r="L739" i="13"/>
  <c r="K739" i="13"/>
  <c r="J739" i="13"/>
  <c r="L738" i="13"/>
  <c r="K738" i="13"/>
  <c r="J738" i="13"/>
  <c r="L737" i="13"/>
  <c r="K737" i="13"/>
  <c r="J737" i="13"/>
  <c r="L736" i="13"/>
  <c r="K736" i="13"/>
  <c r="J736" i="13"/>
  <c r="L735" i="13"/>
  <c r="K735" i="13"/>
  <c r="J735" i="13"/>
  <c r="L734" i="13"/>
  <c r="K734" i="13"/>
  <c r="J734" i="13"/>
  <c r="L733" i="13"/>
  <c r="K733" i="13"/>
  <c r="J733" i="13"/>
  <c r="L732" i="13"/>
  <c r="K732" i="13"/>
  <c r="J732" i="13"/>
  <c r="L731" i="13"/>
  <c r="K731" i="13"/>
  <c r="J731" i="13"/>
  <c r="L730" i="13"/>
  <c r="K730" i="13"/>
  <c r="J730" i="13"/>
  <c r="L729" i="13"/>
  <c r="K729" i="13"/>
  <c r="J729" i="13"/>
  <c r="L728" i="13"/>
  <c r="K728" i="13"/>
  <c r="J728" i="13"/>
  <c r="L727" i="13"/>
  <c r="K727" i="13"/>
  <c r="J727" i="13"/>
  <c r="L726" i="13"/>
  <c r="K726" i="13"/>
  <c r="J726" i="13"/>
  <c r="L725" i="13"/>
  <c r="K725" i="13"/>
  <c r="J725" i="13"/>
  <c r="L724" i="13"/>
  <c r="K724" i="13"/>
  <c r="J724" i="13"/>
  <c r="L723" i="13"/>
  <c r="K723" i="13"/>
  <c r="J723" i="13"/>
  <c r="L722" i="13"/>
  <c r="K722" i="13"/>
  <c r="J722" i="13"/>
  <c r="L721" i="13"/>
  <c r="K721" i="13"/>
  <c r="J721" i="13"/>
  <c r="L720" i="13"/>
  <c r="K720" i="13"/>
  <c r="J720" i="13"/>
  <c r="L719" i="13"/>
  <c r="K719" i="13"/>
  <c r="J719" i="13"/>
  <c r="L718" i="13"/>
  <c r="K718" i="13"/>
  <c r="J718" i="13"/>
  <c r="L717" i="13"/>
  <c r="K717" i="13"/>
  <c r="J717" i="13"/>
  <c r="L716" i="13"/>
  <c r="K716" i="13"/>
  <c r="J716" i="13"/>
  <c r="L715" i="13"/>
  <c r="K715" i="13"/>
  <c r="J715" i="13"/>
  <c r="L714" i="13"/>
  <c r="K714" i="13"/>
  <c r="J714" i="13"/>
  <c r="L713" i="13"/>
  <c r="K713" i="13"/>
  <c r="J713" i="13"/>
  <c r="L712" i="13"/>
  <c r="K712" i="13"/>
  <c r="J712" i="13"/>
  <c r="L711" i="13"/>
  <c r="K711" i="13"/>
  <c r="J711" i="13"/>
  <c r="L710" i="13"/>
  <c r="K710" i="13"/>
  <c r="J710" i="13"/>
  <c r="L709" i="13"/>
  <c r="K709" i="13"/>
  <c r="J709" i="13"/>
  <c r="L708" i="13"/>
  <c r="K708" i="13"/>
  <c r="J708" i="13"/>
  <c r="L707" i="13"/>
  <c r="K707" i="13"/>
  <c r="J707" i="13"/>
  <c r="L706" i="13"/>
  <c r="K706" i="13"/>
  <c r="J706" i="13"/>
  <c r="L705" i="13"/>
  <c r="K705" i="13"/>
  <c r="J705" i="13"/>
  <c r="L704" i="13"/>
  <c r="K704" i="13"/>
  <c r="J704" i="13"/>
  <c r="L703" i="13"/>
  <c r="K703" i="13"/>
  <c r="J703" i="13"/>
  <c r="L702" i="13"/>
  <c r="K702" i="13"/>
  <c r="J702" i="13"/>
  <c r="L701" i="13"/>
  <c r="K701" i="13"/>
  <c r="J701" i="13"/>
  <c r="L700" i="13"/>
  <c r="K700" i="13"/>
  <c r="J700" i="13"/>
  <c r="L699" i="13"/>
  <c r="K699" i="13"/>
  <c r="J699" i="13"/>
  <c r="L698" i="13"/>
  <c r="K698" i="13"/>
  <c r="J698" i="13"/>
  <c r="L697" i="13"/>
  <c r="K697" i="13"/>
  <c r="J697" i="13"/>
  <c r="L696" i="13"/>
  <c r="K696" i="13"/>
  <c r="J696" i="13"/>
  <c r="L695" i="13"/>
  <c r="K695" i="13"/>
  <c r="J695" i="13"/>
  <c r="L694" i="13"/>
  <c r="K694" i="13"/>
  <c r="J694" i="13"/>
  <c r="L693" i="13"/>
  <c r="K693" i="13"/>
  <c r="J693" i="13"/>
  <c r="L692" i="13"/>
  <c r="K692" i="13"/>
  <c r="J692" i="13"/>
  <c r="L691" i="13"/>
  <c r="K691" i="13"/>
  <c r="J691" i="13"/>
  <c r="L690" i="13"/>
  <c r="K690" i="13"/>
  <c r="J690" i="13"/>
  <c r="L689" i="13"/>
  <c r="K689" i="13"/>
  <c r="J689" i="13"/>
  <c r="L688" i="13"/>
  <c r="K688" i="13"/>
  <c r="J688" i="13"/>
  <c r="L687" i="13"/>
  <c r="K687" i="13"/>
  <c r="J687" i="13"/>
  <c r="L686" i="13"/>
  <c r="K686" i="13"/>
  <c r="J686" i="13"/>
  <c r="L685" i="13"/>
  <c r="K685" i="13"/>
  <c r="J685" i="13"/>
  <c r="L684" i="13"/>
  <c r="K684" i="13"/>
  <c r="J684" i="13"/>
  <c r="L683" i="13"/>
  <c r="K683" i="13"/>
  <c r="J683" i="13"/>
  <c r="L682" i="13"/>
  <c r="K682" i="13"/>
  <c r="J682" i="13"/>
  <c r="L681" i="13"/>
  <c r="K681" i="13"/>
  <c r="J681" i="13"/>
  <c r="L680" i="13"/>
  <c r="K680" i="13"/>
  <c r="J680" i="13"/>
  <c r="L679" i="13"/>
  <c r="K679" i="13"/>
  <c r="J679" i="13"/>
  <c r="L678" i="13"/>
  <c r="K678" i="13"/>
  <c r="J678" i="13"/>
  <c r="L677" i="13"/>
  <c r="K677" i="13"/>
  <c r="J677" i="13"/>
  <c r="L676" i="13"/>
  <c r="K676" i="13"/>
  <c r="J676" i="13"/>
  <c r="L675" i="13"/>
  <c r="K675" i="13"/>
  <c r="J675" i="13"/>
  <c r="L674" i="13"/>
  <c r="K674" i="13"/>
  <c r="J674" i="13"/>
  <c r="L673" i="13"/>
  <c r="K673" i="13"/>
  <c r="J673" i="13"/>
  <c r="L672" i="13"/>
  <c r="K672" i="13"/>
  <c r="J672" i="13"/>
  <c r="L671" i="13"/>
  <c r="K671" i="13"/>
  <c r="J671" i="13"/>
  <c r="L670" i="13"/>
  <c r="K670" i="13"/>
  <c r="J670" i="13"/>
  <c r="L669" i="13"/>
  <c r="K669" i="13"/>
  <c r="J669" i="13"/>
  <c r="L668" i="13"/>
  <c r="K668" i="13"/>
  <c r="J668" i="13"/>
  <c r="L667" i="13"/>
  <c r="K667" i="13"/>
  <c r="J667" i="13"/>
  <c r="L666" i="13"/>
  <c r="K666" i="13"/>
  <c r="J666" i="13"/>
  <c r="L665" i="13"/>
  <c r="K665" i="13"/>
  <c r="J665" i="13"/>
  <c r="L664" i="13"/>
  <c r="K664" i="13"/>
  <c r="J664" i="13"/>
  <c r="L663" i="13"/>
  <c r="K663" i="13"/>
  <c r="J663" i="13"/>
  <c r="L662" i="13"/>
  <c r="K662" i="13"/>
  <c r="J662" i="13"/>
  <c r="L661" i="13"/>
  <c r="K661" i="13"/>
  <c r="J661" i="13"/>
  <c r="L660" i="13"/>
  <c r="K660" i="13"/>
  <c r="J660" i="13"/>
  <c r="L659" i="13"/>
  <c r="K659" i="13"/>
  <c r="J659" i="13"/>
  <c r="L658" i="13"/>
  <c r="K658" i="13"/>
  <c r="J658" i="13"/>
  <c r="L657" i="13"/>
  <c r="K657" i="13"/>
  <c r="J657" i="13"/>
  <c r="L656" i="13"/>
  <c r="K656" i="13"/>
  <c r="J656" i="13"/>
  <c r="L655" i="13"/>
  <c r="K655" i="13"/>
  <c r="J655" i="13"/>
  <c r="L654" i="13"/>
  <c r="K654" i="13"/>
  <c r="J654" i="13"/>
  <c r="L653" i="13"/>
  <c r="K653" i="13"/>
  <c r="J653" i="13"/>
  <c r="L652" i="13"/>
  <c r="K652" i="13"/>
  <c r="J652" i="13"/>
  <c r="L651" i="13"/>
  <c r="K651" i="13"/>
  <c r="J651" i="13"/>
  <c r="L650" i="13"/>
  <c r="K650" i="13"/>
  <c r="J650" i="13"/>
  <c r="L649" i="13"/>
  <c r="K649" i="13"/>
  <c r="J649" i="13"/>
  <c r="L648" i="13"/>
  <c r="K648" i="13"/>
  <c r="J648" i="13"/>
  <c r="L647" i="13"/>
  <c r="K647" i="13"/>
  <c r="J647" i="13"/>
  <c r="L646" i="13"/>
  <c r="K646" i="13"/>
  <c r="J646" i="13"/>
  <c r="L645" i="13"/>
  <c r="K645" i="13"/>
  <c r="J645" i="13"/>
  <c r="L644" i="13"/>
  <c r="K644" i="13"/>
  <c r="J644" i="13"/>
  <c r="L643" i="13"/>
  <c r="K643" i="13"/>
  <c r="J643" i="13"/>
  <c r="L642" i="13"/>
  <c r="K642" i="13"/>
  <c r="J642" i="13"/>
  <c r="L641" i="13"/>
  <c r="K641" i="13"/>
  <c r="J641" i="13"/>
  <c r="L640" i="13"/>
  <c r="K640" i="13"/>
  <c r="J640" i="13"/>
  <c r="L639" i="13"/>
  <c r="K639" i="13"/>
  <c r="J639" i="13"/>
  <c r="L638" i="13"/>
  <c r="K638" i="13"/>
  <c r="J638" i="13"/>
  <c r="L637" i="13"/>
  <c r="K637" i="13"/>
  <c r="J637" i="13"/>
  <c r="L636" i="13"/>
  <c r="K636" i="13"/>
  <c r="J636" i="13"/>
  <c r="L635" i="13"/>
  <c r="K635" i="13"/>
  <c r="J635" i="13"/>
  <c r="L634" i="13"/>
  <c r="K634" i="13"/>
  <c r="J634" i="13"/>
  <c r="L633" i="13"/>
  <c r="K633" i="13"/>
  <c r="J633" i="13"/>
  <c r="L632" i="13"/>
  <c r="K632" i="13"/>
  <c r="J632" i="13"/>
  <c r="L631" i="13"/>
  <c r="K631" i="13"/>
  <c r="J631" i="13"/>
  <c r="L630" i="13"/>
  <c r="K630" i="13"/>
  <c r="J630" i="13"/>
  <c r="L629" i="13"/>
  <c r="K629" i="13"/>
  <c r="J629" i="13"/>
  <c r="L628" i="13"/>
  <c r="K628" i="13"/>
  <c r="J628" i="13"/>
  <c r="L627" i="13"/>
  <c r="K627" i="13"/>
  <c r="J627" i="13"/>
  <c r="L626" i="13"/>
  <c r="K626" i="13"/>
  <c r="J626" i="13"/>
  <c r="L625" i="13"/>
  <c r="K625" i="13"/>
  <c r="J625" i="13"/>
  <c r="L624" i="13"/>
  <c r="K624" i="13"/>
  <c r="J624" i="13"/>
  <c r="L623" i="13"/>
  <c r="K623" i="13"/>
  <c r="J623" i="13"/>
  <c r="L622" i="13"/>
  <c r="K622" i="13"/>
  <c r="J622" i="13"/>
  <c r="L621" i="13"/>
  <c r="K621" i="13"/>
  <c r="J621" i="13"/>
  <c r="L620" i="13"/>
  <c r="K620" i="13"/>
  <c r="J620" i="13"/>
  <c r="L619" i="13"/>
  <c r="K619" i="13"/>
  <c r="J619" i="13"/>
  <c r="L618" i="13"/>
  <c r="K618" i="13"/>
  <c r="J618" i="13"/>
  <c r="L617" i="13"/>
  <c r="K617" i="13"/>
  <c r="J617" i="13"/>
  <c r="L616" i="13"/>
  <c r="K616" i="13"/>
  <c r="J616" i="13"/>
  <c r="L615" i="13"/>
  <c r="K615" i="13"/>
  <c r="J615" i="13"/>
  <c r="L614" i="13"/>
  <c r="K614" i="13"/>
  <c r="J614" i="13"/>
  <c r="L613" i="13"/>
  <c r="K613" i="13"/>
  <c r="J613" i="13"/>
  <c r="L612" i="13"/>
  <c r="K612" i="13"/>
  <c r="J612" i="13"/>
  <c r="L611" i="13"/>
  <c r="K611" i="13"/>
  <c r="J611" i="13"/>
  <c r="L610" i="13"/>
  <c r="K610" i="13"/>
  <c r="J610" i="13"/>
  <c r="L609" i="13"/>
  <c r="K609" i="13"/>
  <c r="J609" i="13"/>
  <c r="L608" i="13"/>
  <c r="K608" i="13"/>
  <c r="J608" i="13"/>
  <c r="L607" i="13"/>
  <c r="K607" i="13"/>
  <c r="J607" i="13"/>
  <c r="L606" i="13"/>
  <c r="K606" i="13"/>
  <c r="J606" i="13"/>
  <c r="L605" i="13"/>
  <c r="K605" i="13"/>
  <c r="J605" i="13"/>
  <c r="L604" i="13"/>
  <c r="K604" i="13"/>
  <c r="J604" i="13"/>
  <c r="L603" i="13"/>
  <c r="K603" i="13"/>
  <c r="J603" i="13"/>
  <c r="L602" i="13"/>
  <c r="K602" i="13"/>
  <c r="J602" i="13"/>
  <c r="L601" i="13"/>
  <c r="K601" i="13"/>
  <c r="J601" i="13"/>
  <c r="L600" i="13"/>
  <c r="K600" i="13"/>
  <c r="J600" i="13"/>
  <c r="L599" i="13"/>
  <c r="K599" i="13"/>
  <c r="J599" i="13"/>
  <c r="L598" i="13"/>
  <c r="K598" i="13"/>
  <c r="J598" i="13"/>
  <c r="L597" i="13"/>
  <c r="K597" i="13"/>
  <c r="J597" i="13"/>
  <c r="L596" i="13"/>
  <c r="K596" i="13"/>
  <c r="J596" i="13"/>
  <c r="L595" i="13"/>
  <c r="K595" i="13"/>
  <c r="J595" i="13"/>
  <c r="L594" i="13"/>
  <c r="K594" i="13"/>
  <c r="J594" i="13"/>
  <c r="L593" i="13"/>
  <c r="K593" i="13"/>
  <c r="J593" i="13"/>
  <c r="L592" i="13"/>
  <c r="K592" i="13"/>
  <c r="J592" i="13"/>
  <c r="L591" i="13"/>
  <c r="K591" i="13"/>
  <c r="J591" i="13"/>
  <c r="L590" i="13"/>
  <c r="K590" i="13"/>
  <c r="J590" i="13"/>
  <c r="L589" i="13"/>
  <c r="K589" i="13"/>
  <c r="J589" i="13"/>
  <c r="L588" i="13"/>
  <c r="K588" i="13"/>
  <c r="J588" i="13"/>
  <c r="L587" i="13"/>
  <c r="K587" i="13"/>
  <c r="J587" i="13"/>
  <c r="L586" i="13"/>
  <c r="K586" i="13"/>
  <c r="J586" i="13"/>
  <c r="L585" i="13"/>
  <c r="K585" i="13"/>
  <c r="J585" i="13"/>
  <c r="L584" i="13"/>
  <c r="K584" i="13"/>
  <c r="J584" i="13"/>
  <c r="L583" i="13"/>
  <c r="K583" i="13"/>
  <c r="J583" i="13"/>
  <c r="L582" i="13"/>
  <c r="K582" i="13"/>
  <c r="J582" i="13"/>
  <c r="L581" i="13"/>
  <c r="K581" i="13"/>
  <c r="J581" i="13"/>
  <c r="L580" i="13"/>
  <c r="K580" i="13"/>
  <c r="J580" i="13"/>
  <c r="L579" i="13"/>
  <c r="K579" i="13"/>
  <c r="J579" i="13"/>
  <c r="L578" i="13"/>
  <c r="K578" i="13"/>
  <c r="J578" i="13"/>
  <c r="L577" i="13"/>
  <c r="K577" i="13"/>
  <c r="J577" i="13"/>
  <c r="L576" i="13"/>
  <c r="K576" i="13"/>
  <c r="J576" i="13"/>
  <c r="L575" i="13"/>
  <c r="K575" i="13"/>
  <c r="J575" i="13"/>
  <c r="L574" i="13"/>
  <c r="K574" i="13"/>
  <c r="J574" i="13"/>
  <c r="L573" i="13"/>
  <c r="K573" i="13"/>
  <c r="J573" i="13"/>
  <c r="L572" i="13"/>
  <c r="K572" i="13"/>
  <c r="J572" i="13"/>
  <c r="L571" i="13"/>
  <c r="K571" i="13"/>
  <c r="J571" i="13"/>
  <c r="L570" i="13"/>
  <c r="K570" i="13"/>
  <c r="J570" i="13"/>
  <c r="L569" i="13"/>
  <c r="K569" i="13"/>
  <c r="J569" i="13"/>
  <c r="L568" i="13"/>
  <c r="K568" i="13"/>
  <c r="J568" i="13"/>
  <c r="L567" i="13"/>
  <c r="K567" i="13"/>
  <c r="J567" i="13"/>
  <c r="L566" i="13"/>
  <c r="K566" i="13"/>
  <c r="J566" i="13"/>
  <c r="L565" i="13"/>
  <c r="K565" i="13"/>
  <c r="J565" i="13"/>
  <c r="L564" i="13"/>
  <c r="K564" i="13"/>
  <c r="J564" i="13"/>
  <c r="L563" i="13"/>
  <c r="K563" i="13"/>
  <c r="J563" i="13"/>
  <c r="L562" i="13"/>
  <c r="K562" i="13"/>
  <c r="J562" i="13"/>
  <c r="L561" i="13"/>
  <c r="K561" i="13"/>
  <c r="J561" i="13"/>
  <c r="L560" i="13"/>
  <c r="K560" i="13"/>
  <c r="J560" i="13"/>
  <c r="L559" i="13"/>
  <c r="K559" i="13"/>
  <c r="J559" i="13"/>
  <c r="L558" i="13"/>
  <c r="K558" i="13"/>
  <c r="J558" i="13"/>
  <c r="L557" i="13"/>
  <c r="K557" i="13"/>
  <c r="J557" i="13"/>
  <c r="L556" i="13"/>
  <c r="K556" i="13"/>
  <c r="J556" i="13"/>
  <c r="L555" i="13"/>
  <c r="K555" i="13"/>
  <c r="J555" i="13"/>
  <c r="L554" i="13"/>
  <c r="K554" i="13"/>
  <c r="J554" i="13"/>
  <c r="L553" i="13"/>
  <c r="K553" i="13"/>
  <c r="J553" i="13"/>
  <c r="L552" i="13"/>
  <c r="K552" i="13"/>
  <c r="J552" i="13"/>
  <c r="L551" i="13"/>
  <c r="K551" i="13"/>
  <c r="J551" i="13"/>
  <c r="L550" i="13"/>
  <c r="K550" i="13"/>
  <c r="J550" i="13"/>
  <c r="L549" i="13"/>
  <c r="K549" i="13"/>
  <c r="J549" i="13"/>
  <c r="L548" i="13"/>
  <c r="K548" i="13"/>
  <c r="J548" i="13"/>
  <c r="L547" i="13"/>
  <c r="K547" i="13"/>
  <c r="J547" i="13"/>
  <c r="L546" i="13"/>
  <c r="K546" i="13"/>
  <c r="J546" i="13"/>
  <c r="L545" i="13"/>
  <c r="K545" i="13"/>
  <c r="J545" i="13"/>
  <c r="L544" i="13"/>
  <c r="K544" i="13"/>
  <c r="J544" i="13"/>
  <c r="L543" i="13"/>
  <c r="K543" i="13"/>
  <c r="J543" i="13"/>
  <c r="L542" i="13"/>
  <c r="K542" i="13"/>
  <c r="J542" i="13"/>
  <c r="L541" i="13"/>
  <c r="K541" i="13"/>
  <c r="J541" i="13"/>
  <c r="L540" i="13"/>
  <c r="K540" i="13"/>
  <c r="J540" i="13"/>
  <c r="L539" i="13"/>
  <c r="K539" i="13"/>
  <c r="J539" i="13"/>
  <c r="L538" i="13"/>
  <c r="K538" i="13"/>
  <c r="J538" i="13"/>
  <c r="L537" i="13"/>
  <c r="K537" i="13"/>
  <c r="J537" i="13"/>
  <c r="L536" i="13"/>
  <c r="K536" i="13"/>
  <c r="J536" i="13"/>
  <c r="L535" i="13"/>
  <c r="K535" i="13"/>
  <c r="J535" i="13"/>
  <c r="L534" i="13"/>
  <c r="K534" i="13"/>
  <c r="J534" i="13"/>
  <c r="L533" i="13"/>
  <c r="K533" i="13"/>
  <c r="J533" i="13"/>
  <c r="L532" i="13"/>
  <c r="K532" i="13"/>
  <c r="J532" i="13"/>
  <c r="L531" i="13"/>
  <c r="K531" i="13"/>
  <c r="J531" i="13"/>
  <c r="L530" i="13"/>
  <c r="K530" i="13"/>
  <c r="J530" i="13"/>
  <c r="L529" i="13"/>
  <c r="K529" i="13"/>
  <c r="J529" i="13"/>
  <c r="L528" i="13"/>
  <c r="K528" i="13"/>
  <c r="J528" i="13"/>
  <c r="L527" i="13"/>
  <c r="K527" i="13"/>
  <c r="J527" i="13"/>
  <c r="L526" i="13"/>
  <c r="K526" i="13"/>
  <c r="J526" i="13"/>
  <c r="L525" i="13"/>
  <c r="K525" i="13"/>
  <c r="J525" i="13"/>
  <c r="L524" i="13"/>
  <c r="K524" i="13"/>
  <c r="J524" i="13"/>
  <c r="L523" i="13"/>
  <c r="K523" i="13"/>
  <c r="J523" i="13"/>
  <c r="L522" i="13"/>
  <c r="K522" i="13"/>
  <c r="J522" i="13"/>
  <c r="L521" i="13"/>
  <c r="K521" i="13"/>
  <c r="J521" i="13"/>
  <c r="L520" i="13"/>
  <c r="K520" i="13"/>
  <c r="J520" i="13"/>
  <c r="L519" i="13"/>
  <c r="K519" i="13"/>
  <c r="J519" i="13"/>
  <c r="L518" i="13"/>
  <c r="K518" i="13"/>
  <c r="J518" i="13"/>
  <c r="L517" i="13"/>
  <c r="K517" i="13"/>
  <c r="J517" i="13"/>
  <c r="L516" i="13"/>
  <c r="K516" i="13"/>
  <c r="J516" i="13"/>
  <c r="L515" i="13"/>
  <c r="K515" i="13"/>
  <c r="J515" i="13"/>
  <c r="L514" i="13"/>
  <c r="K514" i="13"/>
  <c r="J514" i="13"/>
  <c r="L513" i="13"/>
  <c r="K513" i="13"/>
  <c r="J513" i="13"/>
  <c r="L512" i="13"/>
  <c r="K512" i="13"/>
  <c r="J512" i="13"/>
  <c r="L511" i="13"/>
  <c r="K511" i="13"/>
  <c r="J511" i="13"/>
  <c r="L510" i="13"/>
  <c r="K510" i="13"/>
  <c r="J510" i="13"/>
  <c r="L509" i="13"/>
  <c r="K509" i="13"/>
  <c r="J509" i="13"/>
  <c r="L508" i="13"/>
  <c r="K508" i="13"/>
  <c r="J508" i="13"/>
  <c r="L507" i="13"/>
  <c r="K507" i="13"/>
  <c r="J507" i="13"/>
  <c r="L506" i="13"/>
  <c r="K506" i="13"/>
  <c r="J506" i="13"/>
  <c r="L505" i="13"/>
  <c r="K505" i="13"/>
  <c r="J505" i="13"/>
  <c r="L504" i="13"/>
  <c r="K504" i="13"/>
  <c r="J504" i="13"/>
  <c r="L503" i="13"/>
  <c r="K503" i="13"/>
  <c r="J503" i="13"/>
  <c r="L502" i="13"/>
  <c r="K502" i="13"/>
  <c r="J502" i="13"/>
  <c r="L501" i="13"/>
  <c r="K501" i="13"/>
  <c r="J501" i="13"/>
  <c r="L500" i="13"/>
  <c r="K500" i="13"/>
  <c r="J500" i="13"/>
  <c r="L499" i="13"/>
  <c r="K499" i="13"/>
  <c r="J499" i="13"/>
  <c r="L498" i="13"/>
  <c r="K498" i="13"/>
  <c r="J498" i="13"/>
  <c r="L497" i="13"/>
  <c r="K497" i="13"/>
  <c r="J497" i="13"/>
  <c r="L496" i="13"/>
  <c r="K496" i="13"/>
  <c r="J496" i="13"/>
  <c r="L495" i="13"/>
  <c r="K495" i="13"/>
  <c r="J495" i="13"/>
  <c r="L494" i="13"/>
  <c r="K494" i="13"/>
  <c r="J494" i="13"/>
  <c r="L493" i="13"/>
  <c r="K493" i="13"/>
  <c r="J493" i="13"/>
  <c r="L492" i="13"/>
  <c r="K492" i="13"/>
  <c r="J492" i="13"/>
  <c r="L491" i="13"/>
  <c r="K491" i="13"/>
  <c r="J491" i="13"/>
  <c r="L490" i="13"/>
  <c r="K490" i="13"/>
  <c r="J490" i="13"/>
  <c r="L489" i="13"/>
  <c r="K489" i="13"/>
  <c r="J489" i="13"/>
  <c r="L488" i="13"/>
  <c r="K488" i="13"/>
  <c r="J488" i="13"/>
  <c r="L487" i="13"/>
  <c r="K487" i="13"/>
  <c r="J487" i="13"/>
  <c r="L486" i="13"/>
  <c r="K486" i="13"/>
  <c r="J486" i="13"/>
  <c r="L485" i="13"/>
  <c r="K485" i="13"/>
  <c r="J485" i="13"/>
  <c r="L484" i="13"/>
  <c r="K484" i="13"/>
  <c r="J484" i="13"/>
  <c r="L483" i="13"/>
  <c r="K483" i="13"/>
  <c r="J483" i="13"/>
  <c r="L482" i="13"/>
  <c r="K482" i="13"/>
  <c r="J482" i="13"/>
  <c r="L481" i="13"/>
  <c r="K481" i="13"/>
  <c r="J481" i="13"/>
  <c r="L480" i="13"/>
  <c r="K480" i="13"/>
  <c r="J480" i="13"/>
  <c r="L479" i="13"/>
  <c r="K479" i="13"/>
  <c r="J479" i="13"/>
  <c r="L478" i="13"/>
  <c r="K478" i="13"/>
  <c r="J478" i="13"/>
  <c r="L477" i="13"/>
  <c r="K477" i="13"/>
  <c r="J477" i="13"/>
  <c r="L476" i="13"/>
  <c r="K476" i="13"/>
  <c r="J476" i="13"/>
  <c r="L475" i="13"/>
  <c r="K475" i="13"/>
  <c r="J475" i="13"/>
  <c r="L474" i="13"/>
  <c r="K474" i="13"/>
  <c r="J474" i="13"/>
  <c r="L473" i="13"/>
  <c r="K473" i="13"/>
  <c r="J473" i="13"/>
  <c r="L472" i="13"/>
  <c r="K472" i="13"/>
  <c r="J472" i="13"/>
  <c r="L471" i="13"/>
  <c r="K471" i="13"/>
  <c r="J471" i="13"/>
  <c r="L470" i="13"/>
  <c r="K470" i="13"/>
  <c r="J470" i="13"/>
  <c r="L469" i="13"/>
  <c r="K469" i="13"/>
  <c r="J469" i="13"/>
  <c r="L468" i="13"/>
  <c r="K468" i="13"/>
  <c r="J468" i="13"/>
  <c r="L467" i="13"/>
  <c r="K467" i="13"/>
  <c r="J467" i="13"/>
  <c r="L466" i="13"/>
  <c r="K466" i="13"/>
  <c r="J466" i="13"/>
  <c r="L465" i="13"/>
  <c r="K465" i="13"/>
  <c r="J465" i="13"/>
  <c r="L464" i="13"/>
  <c r="K464" i="13"/>
  <c r="J464" i="13"/>
  <c r="L463" i="13"/>
  <c r="K463" i="13"/>
  <c r="J463" i="13"/>
  <c r="L462" i="13"/>
  <c r="K462" i="13"/>
  <c r="J462" i="13"/>
  <c r="L461" i="13"/>
  <c r="K461" i="13"/>
  <c r="J461" i="13"/>
  <c r="L460" i="13"/>
  <c r="K460" i="13"/>
  <c r="J460" i="13"/>
  <c r="L459" i="13"/>
  <c r="K459" i="13"/>
  <c r="J459" i="13"/>
  <c r="L458" i="13"/>
  <c r="K458" i="13"/>
  <c r="J458" i="13"/>
  <c r="L457" i="13"/>
  <c r="K457" i="13"/>
  <c r="J457" i="13"/>
  <c r="L456" i="13"/>
  <c r="K456" i="13"/>
  <c r="J456" i="13"/>
  <c r="L455" i="13"/>
  <c r="K455" i="13"/>
  <c r="J455" i="13"/>
  <c r="L454" i="13"/>
  <c r="K454" i="13"/>
  <c r="J454" i="13"/>
  <c r="L453" i="13"/>
  <c r="K453" i="13"/>
  <c r="J453" i="13"/>
  <c r="L452" i="13"/>
  <c r="K452" i="13"/>
  <c r="J452" i="13"/>
  <c r="L451" i="13"/>
  <c r="K451" i="13"/>
  <c r="J451" i="13"/>
  <c r="L450" i="13"/>
  <c r="K450" i="13"/>
  <c r="J450" i="13"/>
  <c r="L449" i="13"/>
  <c r="K449" i="13"/>
  <c r="J449" i="13"/>
  <c r="L448" i="13"/>
  <c r="K448" i="13"/>
  <c r="J448" i="13"/>
  <c r="L447" i="13"/>
  <c r="K447" i="13"/>
  <c r="J447" i="13"/>
  <c r="L446" i="13"/>
  <c r="K446" i="13"/>
  <c r="J446" i="13"/>
  <c r="L445" i="13"/>
  <c r="K445" i="13"/>
  <c r="J445" i="13"/>
  <c r="L444" i="13"/>
  <c r="K444" i="13"/>
  <c r="J444" i="13"/>
  <c r="L443" i="13"/>
  <c r="K443" i="13"/>
  <c r="J443" i="13"/>
  <c r="L442" i="13"/>
  <c r="K442" i="13"/>
  <c r="J442" i="13"/>
  <c r="L441" i="13"/>
  <c r="K441" i="13"/>
  <c r="J441" i="13"/>
  <c r="L440" i="13"/>
  <c r="K440" i="13"/>
  <c r="J440" i="13"/>
  <c r="L439" i="13"/>
  <c r="K439" i="13"/>
  <c r="J439" i="13"/>
  <c r="L438" i="13"/>
  <c r="K438" i="13"/>
  <c r="J438" i="13"/>
  <c r="L437" i="13"/>
  <c r="K437" i="13"/>
  <c r="J437" i="13"/>
  <c r="L436" i="13"/>
  <c r="K436" i="13"/>
  <c r="J436" i="13"/>
  <c r="L435" i="13"/>
  <c r="K435" i="13"/>
  <c r="J435" i="13"/>
  <c r="L434" i="13"/>
  <c r="K434" i="13"/>
  <c r="J434" i="13"/>
  <c r="L433" i="13"/>
  <c r="K433" i="13"/>
  <c r="J433" i="13"/>
  <c r="L432" i="13"/>
  <c r="K432" i="13"/>
  <c r="J432" i="13"/>
  <c r="L431" i="13"/>
  <c r="K431" i="13"/>
  <c r="J431" i="13"/>
  <c r="L430" i="13"/>
  <c r="K430" i="13"/>
  <c r="J430" i="13"/>
  <c r="L429" i="13"/>
  <c r="K429" i="13"/>
  <c r="J429" i="13"/>
  <c r="L428" i="13"/>
  <c r="K428" i="13"/>
  <c r="J428" i="13"/>
  <c r="L427" i="13"/>
  <c r="K427" i="13"/>
  <c r="J427" i="13"/>
  <c r="L426" i="13"/>
  <c r="K426" i="13"/>
  <c r="J426" i="13"/>
  <c r="L425" i="13"/>
  <c r="K425" i="13"/>
  <c r="J425" i="13"/>
  <c r="L424" i="13"/>
  <c r="K424" i="13"/>
  <c r="J424" i="13"/>
  <c r="L423" i="13"/>
  <c r="K423" i="13"/>
  <c r="J423" i="13"/>
  <c r="L422" i="13"/>
  <c r="K422" i="13"/>
  <c r="J422" i="13"/>
  <c r="L421" i="13"/>
  <c r="K421" i="13"/>
  <c r="J421" i="13"/>
  <c r="L420" i="13"/>
  <c r="K420" i="13"/>
  <c r="J420" i="13"/>
  <c r="L419" i="13"/>
  <c r="K419" i="13"/>
  <c r="J419" i="13"/>
  <c r="L418" i="13"/>
  <c r="K418" i="13"/>
  <c r="J418" i="13"/>
  <c r="L417" i="13"/>
  <c r="K417" i="13"/>
  <c r="J417" i="13"/>
  <c r="L416" i="13"/>
  <c r="K416" i="13"/>
  <c r="J416" i="13"/>
  <c r="L415" i="13"/>
  <c r="K415" i="13"/>
  <c r="J415" i="13"/>
  <c r="L414" i="13"/>
  <c r="K414" i="13"/>
  <c r="J414" i="13"/>
  <c r="L413" i="13"/>
  <c r="K413" i="13"/>
  <c r="J413" i="13"/>
  <c r="L412" i="13"/>
  <c r="K412" i="13"/>
  <c r="J412" i="13"/>
  <c r="L411" i="13"/>
  <c r="K411" i="13"/>
  <c r="J411" i="13"/>
  <c r="L410" i="13"/>
  <c r="K410" i="13"/>
  <c r="J410" i="13"/>
  <c r="L409" i="13"/>
  <c r="K409" i="13"/>
  <c r="J409" i="13"/>
  <c r="L408" i="13"/>
  <c r="K408" i="13"/>
  <c r="J408" i="13"/>
  <c r="L407" i="13"/>
  <c r="K407" i="13"/>
  <c r="J407" i="13"/>
  <c r="L406" i="13"/>
  <c r="K406" i="13"/>
  <c r="J406" i="13"/>
  <c r="L405" i="13"/>
  <c r="K405" i="13"/>
  <c r="J405" i="13"/>
  <c r="L404" i="13"/>
  <c r="K404" i="13"/>
  <c r="J404" i="13"/>
  <c r="L403" i="13"/>
  <c r="K403" i="13"/>
  <c r="J403" i="13"/>
  <c r="L402" i="13"/>
  <c r="K402" i="13"/>
  <c r="J402" i="13"/>
  <c r="L401" i="13"/>
  <c r="K401" i="13"/>
  <c r="J401" i="13"/>
  <c r="L400" i="13"/>
  <c r="K400" i="13"/>
  <c r="J400" i="13"/>
  <c r="L399" i="13"/>
  <c r="K399" i="13"/>
  <c r="J399" i="13"/>
  <c r="L398" i="13"/>
  <c r="K398" i="13"/>
  <c r="J398" i="13"/>
  <c r="L397" i="13"/>
  <c r="K397" i="13"/>
  <c r="J397" i="13"/>
  <c r="L396" i="13"/>
  <c r="K396" i="13"/>
  <c r="J396" i="13"/>
  <c r="L395" i="13"/>
  <c r="K395" i="13"/>
  <c r="J395" i="13"/>
  <c r="L394" i="13"/>
  <c r="K394" i="13"/>
  <c r="J394" i="13"/>
  <c r="L393" i="13"/>
  <c r="K393" i="13"/>
  <c r="J393" i="13"/>
  <c r="L392" i="13"/>
  <c r="K392" i="13"/>
  <c r="J392" i="13"/>
  <c r="L391" i="13"/>
  <c r="K391" i="13"/>
  <c r="J391" i="13"/>
  <c r="L390" i="13"/>
  <c r="K390" i="13"/>
  <c r="J390" i="13"/>
  <c r="L389" i="13"/>
  <c r="K389" i="13"/>
  <c r="J389" i="13"/>
  <c r="L388" i="13"/>
  <c r="K388" i="13"/>
  <c r="J388" i="13"/>
  <c r="L387" i="13"/>
  <c r="K387" i="13"/>
  <c r="J387" i="13"/>
  <c r="L386" i="13"/>
  <c r="K386" i="13"/>
  <c r="J386" i="13"/>
  <c r="L385" i="13"/>
  <c r="K385" i="13"/>
  <c r="J385" i="13"/>
  <c r="L384" i="13"/>
  <c r="K384" i="13"/>
  <c r="J384" i="13"/>
  <c r="L383" i="13"/>
  <c r="K383" i="13"/>
  <c r="J383" i="13"/>
  <c r="L382" i="13"/>
  <c r="K382" i="13"/>
  <c r="J382" i="13"/>
  <c r="L381" i="13"/>
  <c r="K381" i="13"/>
  <c r="J381" i="13"/>
  <c r="L380" i="13"/>
  <c r="K380" i="13"/>
  <c r="J380" i="13"/>
  <c r="L379" i="13"/>
  <c r="K379" i="13"/>
  <c r="J379" i="13"/>
  <c r="L378" i="13"/>
  <c r="K378" i="13"/>
  <c r="J378" i="13"/>
  <c r="L377" i="13"/>
  <c r="K377" i="13"/>
  <c r="J377" i="13"/>
  <c r="L376" i="13"/>
  <c r="K376" i="13"/>
  <c r="J376" i="13"/>
  <c r="L375" i="13"/>
  <c r="K375" i="13"/>
  <c r="J375" i="13"/>
  <c r="L374" i="13"/>
  <c r="K374" i="13"/>
  <c r="J374" i="13"/>
  <c r="L373" i="13"/>
  <c r="K373" i="13"/>
  <c r="J373" i="13"/>
  <c r="L372" i="13"/>
  <c r="K372" i="13"/>
  <c r="J372" i="13"/>
  <c r="L371" i="13"/>
  <c r="K371" i="13"/>
  <c r="J371" i="13"/>
  <c r="L370" i="13"/>
  <c r="K370" i="13"/>
  <c r="J370" i="13"/>
  <c r="L369" i="13"/>
  <c r="K369" i="13"/>
  <c r="J369" i="13"/>
  <c r="L368" i="13"/>
  <c r="K368" i="13"/>
  <c r="J368" i="13"/>
  <c r="L367" i="13"/>
  <c r="K367" i="13"/>
  <c r="J367" i="13"/>
  <c r="L366" i="13"/>
  <c r="K366" i="13"/>
  <c r="J366" i="13"/>
  <c r="L365" i="13"/>
  <c r="K365" i="13"/>
  <c r="J365" i="13"/>
  <c r="L364" i="13"/>
  <c r="K364" i="13"/>
  <c r="J364" i="13"/>
  <c r="L363" i="13"/>
  <c r="K363" i="13"/>
  <c r="J363" i="13"/>
  <c r="L362" i="13"/>
  <c r="K362" i="13"/>
  <c r="J362" i="13"/>
  <c r="L361" i="13"/>
  <c r="K361" i="13"/>
  <c r="J361" i="13"/>
  <c r="L360" i="13"/>
  <c r="K360" i="13"/>
  <c r="J360" i="13"/>
  <c r="L359" i="13"/>
  <c r="K359" i="13"/>
  <c r="J359" i="13"/>
  <c r="L358" i="13"/>
  <c r="K358" i="13"/>
  <c r="J358" i="13"/>
  <c r="G358" i="13"/>
  <c r="I358" i="13"/>
  <c r="L357" i="13"/>
  <c r="K357" i="13"/>
  <c r="J357" i="13"/>
  <c r="G357" i="13"/>
  <c r="I357" i="13" s="1"/>
  <c r="L356" i="13"/>
  <c r="K356" i="13"/>
  <c r="J356" i="13"/>
  <c r="G356" i="13"/>
  <c r="I356" i="13"/>
  <c r="L355" i="13"/>
  <c r="K355" i="13"/>
  <c r="J355" i="13"/>
  <c r="G355" i="13"/>
  <c r="I355" i="13"/>
  <c r="L354" i="13"/>
  <c r="K354" i="13"/>
  <c r="J354" i="13"/>
  <c r="G354" i="13"/>
  <c r="I354" i="13" s="1"/>
  <c r="L353" i="13"/>
  <c r="K353" i="13"/>
  <c r="J353" i="13"/>
  <c r="G353" i="13"/>
  <c r="I353" i="13"/>
  <c r="L352" i="13"/>
  <c r="K352" i="13"/>
  <c r="J352" i="13"/>
  <c r="G352" i="13"/>
  <c r="I352" i="13"/>
  <c r="L351" i="13"/>
  <c r="K351" i="13"/>
  <c r="J351" i="13"/>
  <c r="G351" i="13"/>
  <c r="I351" i="13"/>
  <c r="L350" i="13"/>
  <c r="K350" i="13"/>
  <c r="J350" i="13"/>
  <c r="L349" i="13"/>
  <c r="K349" i="13"/>
  <c r="J349" i="13"/>
  <c r="G349" i="13"/>
  <c r="I349" i="13"/>
  <c r="L348" i="13"/>
  <c r="K348" i="13"/>
  <c r="J348" i="13"/>
  <c r="G348" i="13"/>
  <c r="I348" i="13"/>
  <c r="L347" i="13"/>
  <c r="K347" i="13"/>
  <c r="J347" i="13"/>
  <c r="G347" i="13"/>
  <c r="I347" i="13" s="1"/>
  <c r="L346" i="13"/>
  <c r="K346" i="13"/>
  <c r="J346" i="13"/>
  <c r="L345" i="13"/>
  <c r="K345" i="13"/>
  <c r="J345" i="13"/>
  <c r="L344" i="13"/>
  <c r="K344" i="13"/>
  <c r="J344" i="13"/>
  <c r="G344" i="13"/>
  <c r="I344" i="13"/>
  <c r="L343" i="13"/>
  <c r="K343" i="13"/>
  <c r="J343" i="13"/>
  <c r="G343" i="13"/>
  <c r="I343" i="13" s="1"/>
  <c r="L342" i="13"/>
  <c r="K342" i="13"/>
  <c r="J342" i="13"/>
  <c r="G342" i="13"/>
  <c r="I342" i="13"/>
  <c r="L341" i="13"/>
  <c r="K341" i="13"/>
  <c r="J341" i="13"/>
  <c r="G341" i="13"/>
  <c r="I341" i="13"/>
  <c r="L340" i="13"/>
  <c r="K340" i="13"/>
  <c r="J340" i="13"/>
  <c r="G340" i="13"/>
  <c r="I340" i="13" s="1"/>
  <c r="L339" i="13"/>
  <c r="K339" i="13"/>
  <c r="J339" i="13"/>
  <c r="G339" i="13"/>
  <c r="I339" i="13"/>
  <c r="L338" i="13"/>
  <c r="K338" i="13"/>
  <c r="J338" i="13"/>
  <c r="G338" i="13"/>
  <c r="I338" i="13"/>
  <c r="L337" i="13"/>
  <c r="K337" i="13"/>
  <c r="J337" i="13"/>
  <c r="G337" i="13"/>
  <c r="I337" i="13"/>
  <c r="L336" i="13"/>
  <c r="K336" i="13"/>
  <c r="J336" i="13"/>
  <c r="G336" i="13"/>
  <c r="I336" i="13"/>
  <c r="L335" i="13"/>
  <c r="K335" i="13"/>
  <c r="J335" i="13"/>
  <c r="G335" i="13"/>
  <c r="I335" i="13" s="1"/>
  <c r="L334" i="13"/>
  <c r="K334" i="13"/>
  <c r="J334" i="13"/>
  <c r="G334" i="13"/>
  <c r="I334" i="13"/>
  <c r="L333" i="13"/>
  <c r="K333" i="13"/>
  <c r="J333" i="13"/>
  <c r="G333" i="13"/>
  <c r="I333" i="13"/>
  <c r="L332" i="13"/>
  <c r="K332" i="13"/>
  <c r="J332" i="13"/>
  <c r="G332" i="13"/>
  <c r="I332" i="13" s="1"/>
  <c r="L331" i="13"/>
  <c r="K331" i="13"/>
  <c r="J331" i="13"/>
  <c r="G331" i="13"/>
  <c r="I331" i="13"/>
  <c r="L330" i="13"/>
  <c r="K330" i="13"/>
  <c r="J330" i="13"/>
  <c r="G330" i="13"/>
  <c r="I330" i="13"/>
  <c r="L329" i="13"/>
  <c r="K329" i="13"/>
  <c r="J329" i="13"/>
  <c r="L328" i="13"/>
  <c r="K328" i="13"/>
  <c r="J328" i="13"/>
  <c r="G328" i="13"/>
  <c r="I328" i="13"/>
  <c r="L327" i="13"/>
  <c r="K327" i="13"/>
  <c r="J327" i="13"/>
  <c r="G327" i="13"/>
  <c r="I327" i="13"/>
  <c r="L326" i="13"/>
  <c r="K326" i="13"/>
  <c r="J326" i="13"/>
  <c r="G326" i="13"/>
  <c r="I326" i="13"/>
  <c r="L325" i="13"/>
  <c r="K325" i="13"/>
  <c r="J325" i="13"/>
  <c r="G325" i="13"/>
  <c r="I325" i="13" s="1"/>
  <c r="L324" i="13"/>
  <c r="K324" i="13"/>
  <c r="J324" i="13"/>
  <c r="G324" i="13"/>
  <c r="I324" i="13"/>
  <c r="L323" i="13"/>
  <c r="K323" i="13"/>
  <c r="J323" i="13"/>
  <c r="G323" i="13"/>
  <c r="I323" i="13"/>
  <c r="L322" i="13"/>
  <c r="K322" i="13"/>
  <c r="J322" i="13"/>
  <c r="G322" i="13"/>
  <c r="I322" i="13" s="1"/>
  <c r="L321" i="13"/>
  <c r="K321" i="13"/>
  <c r="J321" i="13"/>
  <c r="G321" i="13"/>
  <c r="I321" i="13"/>
  <c r="L320" i="13"/>
  <c r="K320" i="13"/>
  <c r="J320" i="13"/>
  <c r="G320" i="13"/>
  <c r="I320" i="13"/>
  <c r="L319" i="13"/>
  <c r="K319" i="13"/>
  <c r="J319" i="13"/>
  <c r="G319" i="13"/>
  <c r="I319" i="13"/>
  <c r="L318" i="13"/>
  <c r="K318" i="13"/>
  <c r="J318" i="13"/>
  <c r="G318" i="13"/>
  <c r="I318" i="13"/>
  <c r="L317" i="13"/>
  <c r="K317" i="13"/>
  <c r="J317" i="13"/>
  <c r="G317" i="13"/>
  <c r="I317" i="13" s="1"/>
  <c r="L316" i="13"/>
  <c r="K316" i="13"/>
  <c r="J316" i="13"/>
  <c r="G316" i="13"/>
  <c r="I316" i="13"/>
  <c r="L315" i="13"/>
  <c r="K315" i="13"/>
  <c r="J315" i="13"/>
  <c r="G315" i="13"/>
  <c r="I315" i="13"/>
  <c r="L314" i="13"/>
  <c r="K314" i="13"/>
  <c r="J314" i="13"/>
  <c r="G314" i="13"/>
  <c r="I314" i="13" s="1"/>
  <c r="L313" i="13"/>
  <c r="K313" i="13"/>
  <c r="J313" i="13"/>
  <c r="G313" i="13"/>
  <c r="I313" i="13"/>
  <c r="L312" i="13"/>
  <c r="K312" i="13"/>
  <c r="J312" i="13"/>
  <c r="G312" i="13"/>
  <c r="I312" i="13"/>
  <c r="L311" i="13"/>
  <c r="K311" i="13"/>
  <c r="J311" i="13"/>
  <c r="G311" i="13"/>
  <c r="I311" i="13"/>
  <c r="L310" i="13"/>
  <c r="K310" i="13"/>
  <c r="J310" i="13"/>
  <c r="L309" i="13"/>
  <c r="K309" i="13"/>
  <c r="J309" i="13"/>
  <c r="G309" i="13"/>
  <c r="I309" i="13"/>
  <c r="L308" i="13"/>
  <c r="K308" i="13"/>
  <c r="J308" i="13"/>
  <c r="G308" i="13"/>
  <c r="I308" i="13"/>
  <c r="L307" i="13"/>
  <c r="K307" i="13"/>
  <c r="J307" i="13"/>
  <c r="G307" i="13"/>
  <c r="I307" i="13" s="1"/>
  <c r="L306" i="13"/>
  <c r="K306" i="13"/>
  <c r="J306" i="13"/>
  <c r="G306" i="13"/>
  <c r="I306" i="13"/>
  <c r="L305" i="13"/>
  <c r="K305" i="13"/>
  <c r="J305" i="13"/>
  <c r="G305" i="13"/>
  <c r="I305" i="13"/>
  <c r="L304" i="13"/>
  <c r="K304" i="13"/>
  <c r="J304" i="13"/>
  <c r="G304" i="13"/>
  <c r="I304" i="13" s="1"/>
  <c r="L303" i="13"/>
  <c r="K303" i="13"/>
  <c r="J303" i="13"/>
  <c r="G303" i="13"/>
  <c r="I303" i="13"/>
  <c r="L302" i="13"/>
  <c r="K302" i="13"/>
  <c r="J302" i="13"/>
  <c r="G302" i="13"/>
  <c r="I302" i="13" s="1"/>
  <c r="L301" i="13"/>
  <c r="K301" i="13"/>
  <c r="J301" i="13"/>
  <c r="G301" i="13"/>
  <c r="I301" i="13"/>
  <c r="L300" i="13"/>
  <c r="K300" i="13"/>
  <c r="J300" i="13"/>
  <c r="G300" i="13"/>
  <c r="I300" i="13"/>
  <c r="L299" i="13"/>
  <c r="K299" i="13"/>
  <c r="J299" i="13"/>
  <c r="G299" i="13"/>
  <c r="I299" i="13" s="1"/>
  <c r="L298" i="13"/>
  <c r="K298" i="13"/>
  <c r="J298" i="13"/>
  <c r="L297" i="13"/>
  <c r="K297" i="13"/>
  <c r="J297" i="13"/>
  <c r="G297" i="13"/>
  <c r="I297" i="13" s="1"/>
  <c r="L296" i="13"/>
  <c r="K296" i="13"/>
  <c r="J296" i="13"/>
  <c r="G296" i="13"/>
  <c r="I296" i="13"/>
  <c r="L295" i="13"/>
  <c r="K295" i="13"/>
  <c r="J295" i="13"/>
  <c r="G295" i="13"/>
  <c r="I295" i="13"/>
  <c r="L294" i="13"/>
  <c r="K294" i="13"/>
  <c r="J294" i="13"/>
  <c r="G294" i="13"/>
  <c r="I294" i="13" s="1"/>
  <c r="L293" i="13"/>
  <c r="K293" i="13"/>
  <c r="J293" i="13"/>
  <c r="G293" i="13"/>
  <c r="I293" i="13"/>
  <c r="L292" i="13"/>
  <c r="K292" i="13"/>
  <c r="J292" i="13"/>
  <c r="G292" i="13"/>
  <c r="I292" i="13" s="1"/>
  <c r="L291" i="13"/>
  <c r="K291" i="13"/>
  <c r="J291" i="13"/>
  <c r="G291" i="13"/>
  <c r="I291" i="13"/>
  <c r="L290" i="13"/>
  <c r="K290" i="13"/>
  <c r="J290" i="13"/>
  <c r="L289" i="13"/>
  <c r="K289" i="13"/>
  <c r="J289" i="13"/>
  <c r="L288" i="13"/>
  <c r="K288" i="13"/>
  <c r="J288" i="13"/>
  <c r="L287" i="13"/>
  <c r="K287" i="13"/>
  <c r="J287" i="13"/>
  <c r="L286" i="13"/>
  <c r="K286" i="13"/>
  <c r="J286" i="13"/>
  <c r="L285" i="13"/>
  <c r="K285" i="13"/>
  <c r="J285" i="13"/>
  <c r="G285" i="13"/>
  <c r="I285" i="13"/>
  <c r="L284" i="13"/>
  <c r="K284" i="13"/>
  <c r="J284" i="13"/>
  <c r="G284" i="13"/>
  <c r="I284" i="13" s="1"/>
  <c r="L283" i="13"/>
  <c r="K283" i="13"/>
  <c r="J283" i="13"/>
  <c r="G283" i="13"/>
  <c r="I283" i="13"/>
  <c r="L282" i="13"/>
  <c r="K282" i="13"/>
  <c r="J282" i="13"/>
  <c r="G282" i="13"/>
  <c r="I282" i="13"/>
  <c r="L281" i="13"/>
  <c r="K281" i="13"/>
  <c r="J281" i="13"/>
  <c r="L280" i="13"/>
  <c r="K280" i="13"/>
  <c r="J280" i="13"/>
  <c r="L279" i="13"/>
  <c r="K279" i="13"/>
  <c r="J279" i="13"/>
  <c r="L278" i="13"/>
  <c r="K278" i="13"/>
  <c r="J278" i="13"/>
  <c r="G278" i="13"/>
  <c r="I278" i="13" s="1"/>
  <c r="L277" i="13"/>
  <c r="K277" i="13"/>
  <c r="J277" i="13"/>
  <c r="G277" i="13"/>
  <c r="I277" i="13"/>
  <c r="L276" i="13"/>
  <c r="K276" i="13"/>
  <c r="J276" i="13"/>
  <c r="G276" i="13"/>
  <c r="I276" i="13"/>
  <c r="L275" i="13"/>
  <c r="K275" i="13"/>
  <c r="J275" i="13"/>
  <c r="G275" i="13"/>
  <c r="I275" i="13"/>
  <c r="L274" i="13"/>
  <c r="K274" i="13"/>
  <c r="J274" i="13"/>
  <c r="G274" i="13"/>
  <c r="I274" i="13"/>
  <c r="L273" i="13"/>
  <c r="K273" i="13"/>
  <c r="J273" i="13"/>
  <c r="G273" i="13"/>
  <c r="L272" i="13"/>
  <c r="K272" i="13"/>
  <c r="J272" i="13"/>
  <c r="I272" i="13"/>
  <c r="L271" i="13"/>
  <c r="K271" i="13"/>
  <c r="J271" i="13"/>
  <c r="G271" i="13"/>
  <c r="I271" i="13" s="1"/>
  <c r="L270" i="13"/>
  <c r="K270" i="13"/>
  <c r="J270" i="13"/>
  <c r="L269" i="13"/>
  <c r="K269" i="13"/>
  <c r="J269" i="13"/>
  <c r="L268" i="13"/>
  <c r="K268" i="13"/>
  <c r="J268" i="13"/>
  <c r="L267" i="13"/>
  <c r="K267" i="13"/>
  <c r="J267" i="13"/>
  <c r="G267" i="13"/>
  <c r="I267" i="13"/>
  <c r="L266" i="13"/>
  <c r="K266" i="13"/>
  <c r="J266" i="13"/>
  <c r="G266" i="13"/>
  <c r="I266" i="13"/>
  <c r="L265" i="13"/>
  <c r="K265" i="13"/>
  <c r="J265" i="13"/>
  <c r="G265" i="13"/>
  <c r="I265" i="13" s="1"/>
  <c r="L264" i="13"/>
  <c r="K264" i="13"/>
  <c r="J264" i="13"/>
  <c r="G264" i="13"/>
  <c r="I264" i="13"/>
  <c r="L263" i="13"/>
  <c r="K263" i="13"/>
  <c r="J263" i="13"/>
  <c r="L262" i="13"/>
  <c r="K262" i="13"/>
  <c r="J262" i="13"/>
  <c r="L261" i="13"/>
  <c r="K261" i="13"/>
  <c r="J261" i="13"/>
  <c r="G261" i="13"/>
  <c r="I261" i="13" s="1"/>
  <c r="L260" i="13"/>
  <c r="K260" i="13"/>
  <c r="J260" i="13"/>
  <c r="G260" i="13"/>
  <c r="I260" i="13"/>
  <c r="L259" i="13"/>
  <c r="K259" i="13"/>
  <c r="J259" i="13"/>
  <c r="G259" i="13"/>
  <c r="I259" i="13"/>
  <c r="L258" i="13"/>
  <c r="K258" i="13"/>
  <c r="J258" i="13"/>
  <c r="G258" i="13"/>
  <c r="I258" i="13" s="1"/>
  <c r="L257" i="13"/>
  <c r="K257" i="13"/>
  <c r="J257" i="13"/>
  <c r="L256" i="13"/>
  <c r="K256" i="13"/>
  <c r="J256" i="13"/>
  <c r="L255" i="13"/>
  <c r="K255" i="13"/>
  <c r="J255" i="13"/>
  <c r="L254" i="13"/>
  <c r="K254" i="13"/>
  <c r="J254" i="13"/>
  <c r="L253" i="13"/>
  <c r="K253" i="13"/>
  <c r="J253" i="13"/>
  <c r="L252" i="13"/>
  <c r="K252" i="13"/>
  <c r="J252" i="13"/>
  <c r="L251" i="13"/>
  <c r="K251" i="13"/>
  <c r="J251" i="13"/>
  <c r="L250" i="13"/>
  <c r="K250" i="13"/>
  <c r="J250" i="13"/>
  <c r="L249" i="13"/>
  <c r="K249" i="13"/>
  <c r="J249" i="13"/>
  <c r="L248" i="13"/>
  <c r="K248" i="13"/>
  <c r="J248" i="13"/>
  <c r="L247" i="13"/>
  <c r="K247" i="13"/>
  <c r="J247" i="13"/>
  <c r="L246" i="13"/>
  <c r="K246" i="13"/>
  <c r="J246" i="13"/>
  <c r="L245" i="13"/>
  <c r="K245" i="13"/>
  <c r="J245" i="13"/>
  <c r="L244" i="13"/>
  <c r="K244" i="13"/>
  <c r="J244" i="13"/>
  <c r="L243" i="13"/>
  <c r="K243" i="13"/>
  <c r="J243" i="13"/>
  <c r="L242" i="13"/>
  <c r="K242" i="13"/>
  <c r="J242" i="13"/>
  <c r="L241" i="13"/>
  <c r="K241" i="13"/>
  <c r="J241" i="13"/>
  <c r="L240" i="13"/>
  <c r="K240" i="13"/>
  <c r="J240" i="13"/>
  <c r="L239" i="13"/>
  <c r="K239" i="13"/>
  <c r="J239" i="13"/>
  <c r="L238" i="13"/>
  <c r="K238" i="13"/>
  <c r="J238" i="13"/>
  <c r="L237" i="13"/>
  <c r="K237" i="13"/>
  <c r="J237" i="13"/>
  <c r="L236" i="13"/>
  <c r="K236" i="13"/>
  <c r="J236" i="13"/>
  <c r="L235" i="13"/>
  <c r="K235" i="13"/>
  <c r="J235" i="13"/>
  <c r="L234" i="13"/>
  <c r="K234" i="13"/>
  <c r="J234" i="13"/>
  <c r="L233" i="13"/>
  <c r="K233" i="13"/>
  <c r="J233" i="13"/>
  <c r="L232" i="13"/>
  <c r="K232" i="13"/>
  <c r="J232" i="13"/>
  <c r="L231" i="13"/>
  <c r="K231" i="13"/>
  <c r="J231" i="13"/>
  <c r="L230" i="13"/>
  <c r="K230" i="13"/>
  <c r="J230" i="13"/>
  <c r="L229" i="13"/>
  <c r="K229" i="13"/>
  <c r="J229" i="13"/>
  <c r="L228" i="13"/>
  <c r="K228" i="13"/>
  <c r="J228" i="13"/>
  <c r="L227" i="13"/>
  <c r="K227" i="13"/>
  <c r="J227" i="13"/>
  <c r="L226" i="13"/>
  <c r="K226" i="13"/>
  <c r="J226" i="13"/>
  <c r="L225" i="13"/>
  <c r="K225" i="13"/>
  <c r="J225" i="13"/>
  <c r="L224" i="13"/>
  <c r="K224" i="13"/>
  <c r="J224" i="13"/>
  <c r="L223" i="13"/>
  <c r="K223" i="13"/>
  <c r="J223" i="13"/>
  <c r="L222" i="13"/>
  <c r="K222" i="13"/>
  <c r="J222" i="13"/>
  <c r="L221" i="13"/>
  <c r="K221" i="13"/>
  <c r="J221" i="13"/>
  <c r="L220" i="13"/>
  <c r="K220" i="13"/>
  <c r="J220" i="13"/>
  <c r="L219" i="13"/>
  <c r="K219" i="13"/>
  <c r="J219" i="13"/>
  <c r="L218" i="13"/>
  <c r="K218" i="13"/>
  <c r="J218" i="13"/>
  <c r="L217" i="13"/>
  <c r="K217" i="13"/>
  <c r="J217" i="13"/>
  <c r="L216" i="13"/>
  <c r="K216" i="13"/>
  <c r="J216" i="13"/>
  <c r="L215" i="13"/>
  <c r="K215" i="13"/>
  <c r="J215" i="13"/>
  <c r="L214" i="13"/>
  <c r="K214" i="13"/>
  <c r="J214" i="13"/>
  <c r="L213" i="13"/>
  <c r="K213" i="13"/>
  <c r="J213" i="13"/>
  <c r="L212" i="13"/>
  <c r="K212" i="13"/>
  <c r="J212" i="13"/>
  <c r="L211" i="13"/>
  <c r="K211" i="13"/>
  <c r="J211" i="13"/>
  <c r="L210" i="13"/>
  <c r="K210" i="13"/>
  <c r="J210" i="13"/>
  <c r="L209" i="13"/>
  <c r="K209" i="13"/>
  <c r="J209" i="13"/>
  <c r="L208" i="13"/>
  <c r="K208" i="13"/>
  <c r="J208" i="13"/>
  <c r="L207" i="13"/>
  <c r="K207" i="13"/>
  <c r="J207" i="13"/>
  <c r="L206" i="13"/>
  <c r="K206" i="13"/>
  <c r="J206" i="13"/>
  <c r="L205" i="13"/>
  <c r="K205" i="13"/>
  <c r="J205" i="13"/>
  <c r="L204" i="13"/>
  <c r="K204" i="13"/>
  <c r="J204" i="13"/>
  <c r="L203" i="13"/>
  <c r="K203" i="13"/>
  <c r="J203" i="13"/>
  <c r="L202" i="13"/>
  <c r="K202" i="13"/>
  <c r="J202" i="13"/>
  <c r="L201" i="13"/>
  <c r="K201" i="13"/>
  <c r="J201" i="13"/>
  <c r="L200" i="13"/>
  <c r="K200" i="13"/>
  <c r="J200" i="13"/>
  <c r="L199" i="13"/>
  <c r="K199" i="13"/>
  <c r="J199" i="13"/>
  <c r="L198" i="13"/>
  <c r="K198" i="13"/>
  <c r="J198" i="13"/>
  <c r="L197" i="13"/>
  <c r="K197" i="13"/>
  <c r="J197" i="13"/>
  <c r="L196" i="13"/>
  <c r="K196" i="13"/>
  <c r="J196" i="13"/>
  <c r="L195" i="13"/>
  <c r="K195" i="13"/>
  <c r="J195" i="13"/>
  <c r="L194" i="13"/>
  <c r="K194" i="13"/>
  <c r="J194" i="13"/>
  <c r="L193" i="13"/>
  <c r="K193" i="13"/>
  <c r="J193" i="13"/>
  <c r="L192" i="13"/>
  <c r="K192" i="13"/>
  <c r="J192" i="13"/>
  <c r="L191" i="13"/>
  <c r="K191" i="13"/>
  <c r="J191" i="13"/>
  <c r="L190" i="13"/>
  <c r="K190" i="13"/>
  <c r="J190" i="13"/>
  <c r="L189" i="13"/>
  <c r="K189" i="13"/>
  <c r="J189" i="13"/>
  <c r="L188" i="13"/>
  <c r="K188" i="13"/>
  <c r="J188" i="13"/>
  <c r="L187" i="13"/>
  <c r="K187" i="13"/>
  <c r="J187" i="13"/>
  <c r="L186" i="13"/>
  <c r="K186" i="13"/>
  <c r="J186" i="13"/>
  <c r="L185" i="13"/>
  <c r="K185" i="13"/>
  <c r="J185" i="13"/>
  <c r="L184" i="13"/>
  <c r="K184" i="13"/>
  <c r="J184" i="13"/>
  <c r="L183" i="13"/>
  <c r="K183" i="13"/>
  <c r="J183" i="13"/>
  <c r="L182" i="13"/>
  <c r="K182" i="13"/>
  <c r="J182" i="13"/>
  <c r="L181" i="13"/>
  <c r="K181" i="13"/>
  <c r="J181" i="13"/>
  <c r="L180" i="13"/>
  <c r="K180" i="13"/>
  <c r="J180" i="13"/>
  <c r="L179" i="13"/>
  <c r="K179" i="13"/>
  <c r="J179" i="13"/>
  <c r="L178" i="13"/>
  <c r="K178" i="13"/>
  <c r="J178" i="13"/>
  <c r="L177" i="13"/>
  <c r="K177" i="13"/>
  <c r="J177" i="13"/>
  <c r="L176" i="13"/>
  <c r="K176" i="13"/>
  <c r="J176" i="13"/>
  <c r="L175" i="13"/>
  <c r="K175" i="13"/>
  <c r="J175" i="13"/>
  <c r="L174" i="13"/>
  <c r="K174" i="13"/>
  <c r="J174" i="13"/>
  <c r="L173" i="13"/>
  <c r="K173" i="13"/>
  <c r="J173" i="13"/>
  <c r="L172" i="13"/>
  <c r="K172" i="13"/>
  <c r="J172" i="13"/>
  <c r="L171" i="13"/>
  <c r="K171" i="13"/>
  <c r="J171" i="13"/>
  <c r="L170" i="13"/>
  <c r="K170" i="13"/>
  <c r="J170" i="13"/>
  <c r="L169" i="13"/>
  <c r="K169" i="13"/>
  <c r="J169" i="13"/>
  <c r="L168" i="13"/>
  <c r="K168" i="13"/>
  <c r="J168" i="13"/>
  <c r="L167" i="13"/>
  <c r="K167" i="13"/>
  <c r="J167" i="13"/>
  <c r="L166" i="13"/>
  <c r="K166" i="13"/>
  <c r="J166" i="13"/>
  <c r="L165" i="13"/>
  <c r="K165" i="13"/>
  <c r="J165" i="13"/>
  <c r="L164" i="13"/>
  <c r="K164" i="13"/>
  <c r="J164" i="13"/>
  <c r="L163" i="13"/>
  <c r="K163" i="13"/>
  <c r="J163" i="13"/>
  <c r="L162" i="13"/>
  <c r="K162" i="13"/>
  <c r="J162" i="13"/>
  <c r="L161" i="13"/>
  <c r="K161" i="13"/>
  <c r="J161" i="13"/>
  <c r="L160" i="13"/>
  <c r="K160" i="13"/>
  <c r="J160" i="13"/>
  <c r="L159" i="13"/>
  <c r="K159" i="13"/>
  <c r="J159" i="13"/>
  <c r="L158" i="13"/>
  <c r="K158" i="13"/>
  <c r="J158" i="13"/>
  <c r="L157" i="13"/>
  <c r="K157" i="13"/>
  <c r="J157" i="13"/>
  <c r="L156" i="13"/>
  <c r="K156" i="13"/>
  <c r="J156" i="13"/>
  <c r="L155" i="13"/>
  <c r="K155" i="13"/>
  <c r="J155" i="13"/>
  <c r="L154" i="13"/>
  <c r="K154" i="13"/>
  <c r="J154" i="13"/>
  <c r="L153" i="13"/>
  <c r="K153" i="13"/>
  <c r="J153" i="13"/>
  <c r="L152" i="13"/>
  <c r="K152" i="13"/>
  <c r="J152" i="13"/>
  <c r="L151" i="13"/>
  <c r="K151" i="13"/>
  <c r="J151" i="13"/>
  <c r="L150" i="13"/>
  <c r="K150" i="13"/>
  <c r="J150" i="13"/>
  <c r="L149" i="13"/>
  <c r="K149" i="13"/>
  <c r="J149" i="13"/>
  <c r="L148" i="13"/>
  <c r="K148" i="13"/>
  <c r="J148" i="13"/>
  <c r="L147" i="13"/>
  <c r="K147" i="13"/>
  <c r="J147" i="13"/>
  <c r="L146" i="13"/>
  <c r="K146" i="13"/>
  <c r="J146" i="13"/>
  <c r="L145" i="13"/>
  <c r="K145" i="13"/>
  <c r="J145" i="13"/>
  <c r="L144" i="13"/>
  <c r="K144" i="13"/>
  <c r="J144" i="13"/>
  <c r="L143" i="13"/>
  <c r="K143" i="13"/>
  <c r="J143" i="13"/>
  <c r="L142" i="13"/>
  <c r="K142" i="13"/>
  <c r="J142" i="13"/>
  <c r="L141" i="13"/>
  <c r="K141" i="13"/>
  <c r="J141" i="13"/>
  <c r="L140" i="13"/>
  <c r="K140" i="13"/>
  <c r="J140" i="13"/>
  <c r="L139" i="13"/>
  <c r="K139" i="13"/>
  <c r="J139" i="13"/>
  <c r="L138" i="13"/>
  <c r="K138" i="13"/>
  <c r="J138" i="13"/>
  <c r="L137" i="13"/>
  <c r="K137" i="13"/>
  <c r="J137" i="13"/>
  <c r="L136" i="13"/>
  <c r="K136" i="13"/>
  <c r="J136" i="13"/>
  <c r="L135" i="13"/>
  <c r="K135" i="13"/>
  <c r="J135" i="13"/>
  <c r="L134" i="13"/>
  <c r="K134" i="13"/>
  <c r="J134" i="13"/>
  <c r="L133" i="13"/>
  <c r="K133" i="13"/>
  <c r="J133" i="13"/>
  <c r="L132" i="13"/>
  <c r="K132" i="13"/>
  <c r="J132" i="13"/>
  <c r="L131" i="13"/>
  <c r="K131" i="13"/>
  <c r="J131" i="13"/>
  <c r="L130" i="13"/>
  <c r="K130" i="13"/>
  <c r="J130" i="13"/>
  <c r="L129" i="13"/>
  <c r="K129" i="13"/>
  <c r="J129" i="13"/>
  <c r="L128" i="13"/>
  <c r="K128" i="13"/>
  <c r="J128" i="13"/>
  <c r="L127" i="13"/>
  <c r="K127" i="13"/>
  <c r="J127" i="13"/>
  <c r="L126" i="13"/>
  <c r="K126" i="13"/>
  <c r="J126" i="13"/>
  <c r="L125" i="13"/>
  <c r="K125" i="13"/>
  <c r="J125" i="13"/>
  <c r="L124" i="13"/>
  <c r="K124" i="13"/>
  <c r="J124" i="13"/>
  <c r="L123" i="13"/>
  <c r="K123" i="13"/>
  <c r="J123" i="13"/>
  <c r="L122" i="13"/>
  <c r="K122" i="13"/>
  <c r="J122" i="13"/>
  <c r="L121" i="13"/>
  <c r="K121" i="13"/>
  <c r="J121" i="13"/>
  <c r="L120" i="13"/>
  <c r="K120" i="13"/>
  <c r="J120" i="13"/>
  <c r="L119" i="13"/>
  <c r="K119" i="13"/>
  <c r="J119" i="13"/>
  <c r="L118" i="13"/>
  <c r="K118" i="13"/>
  <c r="J118" i="13"/>
  <c r="L117" i="13"/>
  <c r="K117" i="13"/>
  <c r="J117" i="13"/>
  <c r="L116" i="13"/>
  <c r="K116" i="13"/>
  <c r="J116" i="13"/>
  <c r="L115" i="13"/>
  <c r="K115" i="13"/>
  <c r="J115" i="13"/>
  <c r="L114" i="13"/>
  <c r="K114" i="13"/>
  <c r="J114" i="13"/>
  <c r="L113" i="13"/>
  <c r="K113" i="13"/>
  <c r="J113" i="13"/>
  <c r="L112" i="13"/>
  <c r="K112" i="13"/>
  <c r="J112" i="13"/>
  <c r="L111" i="13"/>
  <c r="K111" i="13"/>
  <c r="J111" i="13"/>
  <c r="L110" i="13"/>
  <c r="K110" i="13"/>
  <c r="J110" i="13"/>
  <c r="L109" i="13"/>
  <c r="K109" i="13"/>
  <c r="J109" i="13"/>
  <c r="L108" i="13"/>
  <c r="K108" i="13"/>
  <c r="J108" i="13"/>
  <c r="L107" i="13"/>
  <c r="K107" i="13"/>
  <c r="J107" i="13"/>
  <c r="L106" i="13"/>
  <c r="K106" i="13"/>
  <c r="J106" i="13"/>
  <c r="G106" i="13"/>
  <c r="I106" i="13"/>
  <c r="L105" i="13"/>
  <c r="K105" i="13"/>
  <c r="J105" i="13"/>
  <c r="G105" i="13"/>
  <c r="I105" i="13"/>
  <c r="L104" i="13"/>
  <c r="K104" i="13"/>
  <c r="J104" i="13"/>
  <c r="G104" i="13"/>
  <c r="I104" i="13"/>
  <c r="L103" i="13"/>
  <c r="K103" i="13"/>
  <c r="J103" i="13"/>
  <c r="G103" i="13"/>
  <c r="I103" i="13" s="1"/>
  <c r="L102" i="13"/>
  <c r="K102" i="13"/>
  <c r="J102" i="13"/>
  <c r="L101" i="13"/>
  <c r="K101" i="13"/>
  <c r="J101" i="13"/>
  <c r="L100" i="13"/>
  <c r="K100" i="13"/>
  <c r="J100" i="13"/>
  <c r="L99" i="13"/>
  <c r="K99" i="13"/>
  <c r="J99" i="13"/>
  <c r="G99" i="13"/>
  <c r="I99" i="13"/>
  <c r="L98" i="13"/>
  <c r="K98" i="13"/>
  <c r="J98" i="13"/>
  <c r="G98" i="13"/>
  <c r="I98" i="13"/>
  <c r="L97" i="13"/>
  <c r="K97" i="13"/>
  <c r="J97" i="13"/>
  <c r="G97" i="13"/>
  <c r="I97" i="13" s="1"/>
  <c r="L96" i="13"/>
  <c r="K96" i="13"/>
  <c r="J96" i="13"/>
  <c r="G96" i="13"/>
  <c r="I96" i="13" s="1"/>
  <c r="L95" i="13"/>
  <c r="K95" i="13"/>
  <c r="J95" i="13"/>
  <c r="G95" i="13"/>
  <c r="I95" i="13"/>
  <c r="L94" i="13"/>
  <c r="K94" i="13"/>
  <c r="J94" i="13"/>
  <c r="G94" i="13"/>
  <c r="I94" i="13" s="1"/>
  <c r="L93" i="13"/>
  <c r="K93" i="13"/>
  <c r="J93" i="13"/>
  <c r="G93" i="13"/>
  <c r="I93" i="13"/>
  <c r="L92" i="13"/>
  <c r="K92" i="13"/>
  <c r="J92" i="13"/>
  <c r="G92" i="13"/>
  <c r="I92" i="13"/>
  <c r="L91" i="13"/>
  <c r="K91" i="13"/>
  <c r="J91" i="13"/>
  <c r="L90" i="13"/>
  <c r="K90" i="13"/>
  <c r="J90" i="13"/>
  <c r="L89" i="13"/>
  <c r="K89" i="13"/>
  <c r="J89" i="13"/>
  <c r="L88" i="13"/>
  <c r="K88" i="13"/>
  <c r="J88" i="13"/>
  <c r="L87" i="13"/>
  <c r="K87" i="13"/>
  <c r="J87" i="13"/>
  <c r="L86" i="13"/>
  <c r="K86" i="13"/>
  <c r="J86" i="13"/>
  <c r="G86" i="13"/>
  <c r="I86" i="13" s="1"/>
  <c r="L85" i="13"/>
  <c r="K85" i="13"/>
  <c r="J85" i="13"/>
  <c r="G85" i="13"/>
  <c r="I85" i="13"/>
  <c r="L84" i="13"/>
  <c r="K84" i="13"/>
  <c r="J84" i="13"/>
  <c r="G84" i="13"/>
  <c r="I84" i="13" s="1"/>
  <c r="L83" i="13"/>
  <c r="K83" i="13"/>
  <c r="J83" i="13"/>
  <c r="G83" i="13"/>
  <c r="I83" i="13"/>
  <c r="L82" i="13"/>
  <c r="K82" i="13"/>
  <c r="J82" i="13"/>
  <c r="G82" i="13"/>
  <c r="I82" i="13"/>
  <c r="L81" i="13"/>
  <c r="K81" i="13"/>
  <c r="J81" i="13"/>
  <c r="G81" i="13"/>
  <c r="I81" i="13"/>
  <c r="L80" i="13"/>
  <c r="K80" i="13"/>
  <c r="J80" i="13"/>
  <c r="G80" i="13"/>
  <c r="I80" i="13"/>
  <c r="L79" i="13"/>
  <c r="K79" i="13"/>
  <c r="J79" i="13"/>
  <c r="G79" i="13"/>
  <c r="I79" i="13" s="1"/>
  <c r="L78" i="13"/>
  <c r="K78" i="13"/>
  <c r="J78" i="13"/>
  <c r="G78" i="13"/>
  <c r="I78" i="13" s="1"/>
  <c r="L77" i="13"/>
  <c r="K77" i="13"/>
  <c r="J77" i="13"/>
  <c r="G77" i="13"/>
  <c r="I77" i="13"/>
  <c r="L76" i="13"/>
  <c r="K76" i="13"/>
  <c r="J76" i="13"/>
  <c r="G76" i="13"/>
  <c r="I76" i="13" s="1"/>
  <c r="L75" i="13"/>
  <c r="K75" i="13"/>
  <c r="J75" i="13"/>
  <c r="G75" i="13"/>
  <c r="I75" i="13"/>
  <c r="L74" i="13"/>
  <c r="K74" i="13"/>
  <c r="J74" i="13"/>
  <c r="L73" i="13"/>
  <c r="K73" i="13"/>
  <c r="J73" i="13"/>
  <c r="G73" i="13"/>
  <c r="I73" i="13"/>
  <c r="L72" i="13"/>
  <c r="K72" i="13"/>
  <c r="J72" i="13"/>
  <c r="G72" i="13"/>
  <c r="I72" i="13"/>
  <c r="L71" i="13"/>
  <c r="K71" i="13"/>
  <c r="J71" i="13"/>
  <c r="G71" i="13"/>
  <c r="I71" i="13"/>
  <c r="L70" i="13"/>
  <c r="K70" i="13"/>
  <c r="J70" i="13"/>
  <c r="L69" i="13"/>
  <c r="K69" i="13"/>
  <c r="J69" i="13"/>
  <c r="L68" i="13"/>
  <c r="K68" i="13"/>
  <c r="J68" i="13"/>
  <c r="G68" i="13"/>
  <c r="I68" i="13"/>
  <c r="L67" i="13"/>
  <c r="K67" i="13"/>
  <c r="J67" i="13"/>
  <c r="G67" i="13"/>
  <c r="I67" i="13"/>
  <c r="L66" i="13"/>
  <c r="K66" i="13"/>
  <c r="J66" i="13"/>
  <c r="L65" i="13"/>
  <c r="K65" i="13"/>
  <c r="J65" i="13"/>
  <c r="L64" i="13"/>
  <c r="K64" i="13"/>
  <c r="J64" i="13"/>
  <c r="L63" i="13"/>
  <c r="K63" i="13"/>
  <c r="J63" i="13"/>
  <c r="L62" i="13"/>
  <c r="K62" i="13"/>
  <c r="J62" i="13"/>
  <c r="L61" i="13"/>
  <c r="K61" i="13"/>
  <c r="J61" i="13"/>
  <c r="G61" i="13"/>
  <c r="I61" i="13" s="1"/>
  <c r="L60" i="13"/>
  <c r="K60" i="13"/>
  <c r="J60" i="13"/>
  <c r="G60" i="13"/>
  <c r="I60" i="13" s="1"/>
  <c r="L59" i="13"/>
  <c r="K59" i="13"/>
  <c r="J59" i="13"/>
  <c r="G59" i="13"/>
  <c r="I59" i="13" s="1"/>
  <c r="L58" i="13"/>
  <c r="K58" i="13"/>
  <c r="J58" i="13"/>
  <c r="G58" i="13"/>
  <c r="I58" i="13"/>
  <c r="L57" i="13"/>
  <c r="K57" i="13"/>
  <c r="J57" i="13"/>
  <c r="L56" i="13"/>
  <c r="K56" i="13"/>
  <c r="J56" i="13"/>
  <c r="L55" i="13"/>
  <c r="K55" i="13"/>
  <c r="J55" i="13"/>
  <c r="L54" i="13"/>
  <c r="K54" i="13"/>
  <c r="J54" i="13"/>
  <c r="L53" i="13"/>
  <c r="K53" i="13"/>
  <c r="J53" i="13"/>
  <c r="L52" i="13"/>
  <c r="K52" i="13"/>
  <c r="J52" i="13"/>
  <c r="L51" i="13"/>
  <c r="K51" i="13"/>
  <c r="J51" i="13"/>
  <c r="L50" i="13"/>
  <c r="K50" i="13"/>
  <c r="J50" i="13"/>
  <c r="L49" i="13"/>
  <c r="K49" i="13"/>
  <c r="J49" i="13"/>
  <c r="L48" i="13"/>
  <c r="K48" i="13"/>
  <c r="J48" i="13"/>
  <c r="L47" i="13"/>
  <c r="K47" i="13"/>
  <c r="J47" i="13"/>
  <c r="L46" i="13"/>
  <c r="K46" i="13"/>
  <c r="J46" i="13"/>
  <c r="L45" i="13"/>
  <c r="K45" i="13"/>
  <c r="J45" i="13"/>
  <c r="L44" i="13"/>
  <c r="K44" i="13"/>
  <c r="J44" i="13"/>
  <c r="L43" i="13"/>
  <c r="K43" i="13"/>
  <c r="J43" i="13"/>
  <c r="L42" i="13"/>
  <c r="K42" i="13"/>
  <c r="J42" i="13"/>
  <c r="L41" i="13"/>
  <c r="K41" i="13"/>
  <c r="J41" i="13"/>
  <c r="L40" i="13"/>
  <c r="K40" i="13"/>
  <c r="J40" i="13"/>
  <c r="L39" i="13"/>
  <c r="K39" i="13"/>
  <c r="J39" i="13"/>
  <c r="L38" i="13"/>
  <c r="K38" i="13"/>
  <c r="J38" i="13"/>
  <c r="L37" i="13"/>
  <c r="K37" i="13"/>
  <c r="J37" i="13"/>
  <c r="L36" i="13"/>
  <c r="K36" i="13"/>
  <c r="J36" i="13"/>
  <c r="L35" i="13"/>
  <c r="K35" i="13"/>
  <c r="J35" i="13"/>
  <c r="L34" i="13"/>
  <c r="K34" i="13"/>
  <c r="J34" i="13"/>
  <c r="L33" i="13"/>
  <c r="K33" i="13"/>
  <c r="J33" i="13"/>
  <c r="L32" i="13"/>
  <c r="K32" i="13"/>
  <c r="J32" i="13"/>
  <c r="L31" i="13"/>
  <c r="K31" i="13"/>
  <c r="J31" i="13"/>
  <c r="L30" i="13"/>
  <c r="K30" i="13"/>
  <c r="J30" i="13"/>
  <c r="L29" i="13"/>
  <c r="K29" i="13"/>
  <c r="J29" i="13"/>
  <c r="L28" i="13"/>
  <c r="K28" i="13"/>
  <c r="J28" i="13"/>
  <c r="L27" i="13"/>
  <c r="K27" i="13"/>
  <c r="J27" i="13"/>
  <c r="L26" i="13"/>
  <c r="K26" i="13"/>
  <c r="J26" i="13"/>
  <c r="L25" i="13"/>
  <c r="K25" i="13"/>
  <c r="J25" i="13"/>
  <c r="L24" i="13"/>
  <c r="K24" i="13"/>
  <c r="J24" i="13"/>
  <c r="L23" i="13"/>
  <c r="K23" i="13"/>
  <c r="J23" i="13"/>
  <c r="L22" i="13"/>
  <c r="K22" i="13"/>
  <c r="J22" i="13"/>
  <c r="L21" i="13"/>
  <c r="K21" i="13"/>
  <c r="J21" i="13"/>
  <c r="L20" i="13"/>
  <c r="K20" i="13"/>
  <c r="J20" i="13"/>
  <c r="L19" i="13"/>
  <c r="K19" i="13"/>
  <c r="J19" i="13"/>
  <c r="L18" i="13"/>
  <c r="K18" i="13"/>
  <c r="J18" i="13"/>
  <c r="L17" i="13"/>
  <c r="K17" i="13"/>
  <c r="J17" i="13"/>
  <c r="L16" i="13"/>
  <c r="K16" i="13"/>
  <c r="J16" i="13"/>
  <c r="L15" i="13"/>
  <c r="K15" i="13"/>
  <c r="J15" i="13"/>
  <c r="L14" i="13"/>
  <c r="K14" i="13"/>
  <c r="J14" i="13"/>
  <c r="L13" i="13"/>
  <c r="K13" i="13"/>
  <c r="J13" i="13"/>
  <c r="L12" i="13"/>
  <c r="K12" i="13"/>
  <c r="J12" i="13"/>
  <c r="L11" i="13"/>
  <c r="K11" i="13"/>
  <c r="J11" i="13"/>
  <c r="L10" i="13"/>
  <c r="K10" i="13"/>
  <c r="J10" i="13"/>
  <c r="L9" i="13"/>
  <c r="K9" i="13"/>
  <c r="J9" i="13"/>
  <c r="L8" i="13"/>
  <c r="K8" i="13"/>
  <c r="J8" i="13"/>
  <c r="L7" i="13"/>
  <c r="K7" i="13"/>
  <c r="J7" i="13"/>
  <c r="L6" i="13"/>
  <c r="K6" i="13"/>
  <c r="J6" i="13"/>
  <c r="L5" i="13"/>
  <c r="K5" i="13"/>
  <c r="J5" i="13"/>
  <c r="L4" i="13"/>
  <c r="K4" i="13"/>
  <c r="J4" i="13"/>
  <c r="L3" i="13"/>
  <c r="K3" i="13"/>
  <c r="J3" i="13"/>
  <c r="L2" i="13"/>
  <c r="K2" i="13"/>
  <c r="J2" i="13"/>
  <c r="F4" i="3"/>
  <c r="G2218" i="1"/>
  <c r="I2218" i="1" s="1"/>
  <c r="G2204" i="1"/>
  <c r="I2204" i="1" s="1"/>
  <c r="G2205" i="1"/>
  <c r="I2205" i="1" s="1"/>
  <c r="G2206" i="1"/>
  <c r="I2206" i="1" s="1"/>
  <c r="G2207" i="1"/>
  <c r="I2207" i="1" s="1"/>
  <c r="G2208" i="1"/>
  <c r="I2208" i="1" s="1"/>
  <c r="G2201" i="1"/>
  <c r="I2201" i="1" s="1"/>
  <c r="G2202" i="1"/>
  <c r="I2202" i="1" s="1"/>
  <c r="G2197" i="1"/>
  <c r="I2197" i="1" s="1"/>
  <c r="G2198" i="1"/>
  <c r="I2198" i="1" s="1"/>
  <c r="G2199" i="1"/>
  <c r="I2199" i="1" s="1"/>
  <c r="G2209" i="1"/>
  <c r="I2209" i="1" s="1"/>
  <c r="G2210" i="1"/>
  <c r="I2210" i="1" s="1"/>
  <c r="G2212" i="1"/>
  <c r="I2212" i="1" s="1"/>
  <c r="G2213" i="1"/>
  <c r="I2213" i="1" s="1"/>
  <c r="G2189" i="1"/>
  <c r="I2189" i="1" s="1"/>
  <c r="G2211" i="1"/>
  <c r="I2211" i="1" s="1"/>
  <c r="G2200" i="1"/>
  <c r="I2200" i="1" s="1"/>
  <c r="G2191" i="1"/>
  <c r="I2191" i="1" s="1"/>
  <c r="G2192" i="1"/>
  <c r="I2192" i="1" s="1"/>
  <c r="G2193" i="1"/>
  <c r="I2193" i="1" s="1"/>
  <c r="G2194" i="1"/>
  <c r="I2194" i="1" s="1"/>
  <c r="G2190" i="1"/>
  <c r="I2190" i="1" s="1"/>
  <c r="G2203" i="1"/>
  <c r="I2203" i="1" s="1"/>
  <c r="G2195" i="1"/>
  <c r="I2195" i="1" s="1"/>
  <c r="G2196" i="1"/>
  <c r="I2196" i="1" s="1"/>
  <c r="G2222" i="1"/>
  <c r="I2222" i="1" s="1"/>
  <c r="G2223" i="1"/>
  <c r="I2223" i="1" s="1"/>
  <c r="G2224" i="1"/>
  <c r="I2224" i="1" s="1"/>
  <c r="G2225" i="1"/>
  <c r="I2225" i="1" s="1"/>
  <c r="G2220" i="1"/>
  <c r="I2220" i="1" s="1"/>
  <c r="G2219" i="1"/>
  <c r="I2219" i="1" s="1"/>
  <c r="G2226" i="1"/>
  <c r="I2226" i="1" s="1"/>
  <c r="G2227" i="1"/>
  <c r="I2227" i="1" s="1"/>
  <c r="G2228" i="1"/>
  <c r="I2228" i="1" s="1"/>
  <c r="G2214" i="1"/>
  <c r="I2214" i="1" s="1"/>
  <c r="G2221" i="1"/>
  <c r="I2221" i="1" s="1"/>
  <c r="G2215" i="1"/>
  <c r="I2215" i="1" s="1"/>
  <c r="G2216" i="1"/>
  <c r="I2216" i="1" s="1"/>
  <c r="G2217" i="1"/>
  <c r="I2217" i="1" s="1"/>
  <c r="J2216" i="1"/>
  <c r="J2217" i="1"/>
  <c r="J2218" i="1"/>
  <c r="K2216" i="1"/>
  <c r="K2217" i="1"/>
  <c r="K2218" i="1"/>
  <c r="L2216" i="1"/>
  <c r="L2217" i="1"/>
  <c r="L2218" i="1"/>
  <c r="J2215" i="1"/>
  <c r="K2215" i="1"/>
  <c r="L2215" i="1"/>
  <c r="J2221" i="1"/>
  <c r="K2221" i="1"/>
  <c r="L2221" i="1"/>
  <c r="J2225" i="1"/>
  <c r="J2220" i="1"/>
  <c r="J2219" i="1"/>
  <c r="J2226" i="1"/>
  <c r="J2227" i="1"/>
  <c r="J2228" i="1"/>
  <c r="J2214" i="1"/>
  <c r="K2225" i="1"/>
  <c r="K2220" i="1"/>
  <c r="K2219" i="1"/>
  <c r="K2226" i="1"/>
  <c r="K2227" i="1"/>
  <c r="K2228" i="1"/>
  <c r="K2214" i="1"/>
  <c r="L2225" i="1"/>
  <c r="L2220" i="1"/>
  <c r="L2219" i="1"/>
  <c r="L2226" i="1"/>
  <c r="L2227" i="1"/>
  <c r="L2228" i="1"/>
  <c r="L2214" i="1"/>
  <c r="J2224" i="1"/>
  <c r="K2224" i="1"/>
  <c r="L2224" i="1"/>
  <c r="J2223" i="1"/>
  <c r="K2223" i="1"/>
  <c r="L2223" i="1"/>
  <c r="J2222" i="1"/>
  <c r="K2222" i="1"/>
  <c r="L2222" i="1"/>
  <c r="J2195" i="1"/>
  <c r="J2196" i="1"/>
  <c r="K2195" i="1"/>
  <c r="K2196" i="1"/>
  <c r="L2195" i="1"/>
  <c r="L2196" i="1"/>
  <c r="J2194" i="1"/>
  <c r="J2190" i="1"/>
  <c r="J2203" i="1"/>
  <c r="K2194" i="1"/>
  <c r="K2190" i="1"/>
  <c r="K2203" i="1"/>
  <c r="L2194" i="1"/>
  <c r="L2190" i="1"/>
  <c r="L2203" i="1"/>
  <c r="J2200" i="1"/>
  <c r="J2191" i="1"/>
  <c r="J2192" i="1"/>
  <c r="J2193" i="1"/>
  <c r="K2200" i="1"/>
  <c r="K2191" i="1"/>
  <c r="K2192" i="1"/>
  <c r="K2193" i="1"/>
  <c r="L2200" i="1"/>
  <c r="L2191" i="1"/>
  <c r="L2192" i="1"/>
  <c r="L2193" i="1"/>
  <c r="J2212" i="1"/>
  <c r="J2213" i="1"/>
  <c r="J2189" i="1"/>
  <c r="J2211" i="1"/>
  <c r="K2212" i="1"/>
  <c r="K2213" i="1"/>
  <c r="K2189" i="1"/>
  <c r="K2211" i="1"/>
  <c r="L2212" i="1"/>
  <c r="L2213" i="1"/>
  <c r="L2189" i="1"/>
  <c r="L2211" i="1"/>
  <c r="J2199" i="1"/>
  <c r="J2209" i="1"/>
  <c r="J2210" i="1"/>
  <c r="K2199" i="1"/>
  <c r="K2209" i="1"/>
  <c r="K2210" i="1"/>
  <c r="L2199" i="1"/>
  <c r="L2209" i="1"/>
  <c r="L2210" i="1"/>
  <c r="J2204" i="1"/>
  <c r="J2205" i="1"/>
  <c r="J2206" i="1"/>
  <c r="J2207" i="1"/>
  <c r="J2208" i="1"/>
  <c r="J2201" i="1"/>
  <c r="J2202" i="1"/>
  <c r="J2197" i="1"/>
  <c r="J2198" i="1"/>
  <c r="K2204" i="1"/>
  <c r="K2205" i="1"/>
  <c r="K2206" i="1"/>
  <c r="K2207" i="1"/>
  <c r="K2208" i="1"/>
  <c r="K2201" i="1"/>
  <c r="K2202" i="1"/>
  <c r="K2197" i="1"/>
  <c r="K2198" i="1"/>
  <c r="L2204" i="1"/>
  <c r="L2205" i="1"/>
  <c r="L2206" i="1"/>
  <c r="L2207" i="1"/>
  <c r="L2208" i="1"/>
  <c r="L2201" i="1"/>
  <c r="L2202" i="1"/>
  <c r="L2197" i="1"/>
  <c r="L2198" i="1"/>
  <c r="G2174" i="1"/>
  <c r="I2174" i="1" s="1"/>
  <c r="G2170" i="1"/>
  <c r="I2170" i="1" s="1"/>
  <c r="G2171" i="1"/>
  <c r="I2171" i="1" s="1"/>
  <c r="G2172" i="1"/>
  <c r="I2172" i="1" s="1"/>
  <c r="G2173" i="1"/>
  <c r="I2173" i="1" s="1"/>
  <c r="G2169" i="1"/>
  <c r="I2169" i="1" s="1"/>
  <c r="G2175" i="1"/>
  <c r="I2175" i="1" s="1"/>
  <c r="G2176" i="1"/>
  <c r="I2176" i="1" s="1"/>
  <c r="G2166" i="1"/>
  <c r="I2166" i="1" s="1"/>
  <c r="G2167" i="1"/>
  <c r="I2167" i="1" s="1"/>
  <c r="G2168" i="1"/>
  <c r="I2168" i="1" s="1"/>
  <c r="G2185" i="1"/>
  <c r="I2185" i="1" s="1"/>
  <c r="G2186" i="1"/>
  <c r="I2186" i="1" s="1"/>
  <c r="G2181" i="1"/>
  <c r="I2181" i="1" s="1"/>
  <c r="G2182" i="1"/>
  <c r="I2182" i="1" s="1"/>
  <c r="G2183" i="1"/>
  <c r="I2183" i="1" s="1"/>
  <c r="G2184" i="1"/>
  <c r="I2184" i="1" s="1"/>
  <c r="G2179" i="1"/>
  <c r="I2179" i="1" s="1"/>
  <c r="G2180" i="1"/>
  <c r="I2180" i="1" s="1"/>
  <c r="G2188" i="1"/>
  <c r="I2188" i="1" s="1"/>
  <c r="G2187" i="1"/>
  <c r="I2187" i="1" s="1"/>
  <c r="G2178" i="1"/>
  <c r="I2178" i="1" s="1"/>
  <c r="G2177" i="1"/>
  <c r="I2177" i="1" s="1"/>
  <c r="J2178" i="1"/>
  <c r="J2177" i="1"/>
  <c r="K2178" i="1"/>
  <c r="K2177" i="1"/>
  <c r="L2178" i="1"/>
  <c r="L2177" i="1"/>
  <c r="J2187" i="1"/>
  <c r="K2187" i="1"/>
  <c r="L2187" i="1"/>
  <c r="J2188" i="1"/>
  <c r="K2188" i="1"/>
  <c r="L2188" i="1"/>
  <c r="J2180" i="1"/>
  <c r="K2180" i="1"/>
  <c r="L2180" i="1"/>
  <c r="J2179" i="1"/>
  <c r="K2179" i="1"/>
  <c r="L2179" i="1"/>
  <c r="J2183" i="1"/>
  <c r="J2184" i="1"/>
  <c r="K2183" i="1"/>
  <c r="K2184" i="1"/>
  <c r="L2183" i="1"/>
  <c r="L2184" i="1"/>
  <c r="J2182" i="1"/>
  <c r="K2182" i="1"/>
  <c r="L2182" i="1"/>
  <c r="J2185" i="1"/>
  <c r="J2186" i="1"/>
  <c r="J2181" i="1"/>
  <c r="K2185" i="1"/>
  <c r="K2186" i="1"/>
  <c r="K2181" i="1"/>
  <c r="L2185" i="1"/>
  <c r="L2186" i="1"/>
  <c r="L2181" i="1"/>
  <c r="J2172" i="1"/>
  <c r="J2173" i="1"/>
  <c r="J2169" i="1"/>
  <c r="J2175" i="1"/>
  <c r="J2176" i="1"/>
  <c r="J2166" i="1"/>
  <c r="J2167" i="1"/>
  <c r="J2168" i="1"/>
  <c r="K2172" i="1"/>
  <c r="K2173" i="1"/>
  <c r="K2169" i="1"/>
  <c r="K2175" i="1"/>
  <c r="K2176" i="1"/>
  <c r="K2166" i="1"/>
  <c r="K2167" i="1"/>
  <c r="K2168" i="1"/>
  <c r="L2172" i="1"/>
  <c r="L2173" i="1"/>
  <c r="L2169" i="1"/>
  <c r="L2175" i="1"/>
  <c r="L2176" i="1"/>
  <c r="L2166" i="1"/>
  <c r="L2167" i="1"/>
  <c r="L2168" i="1"/>
  <c r="J2174" i="1"/>
  <c r="J2170" i="1"/>
  <c r="J2171" i="1"/>
  <c r="K2174" i="1"/>
  <c r="K2170" i="1"/>
  <c r="K2171" i="1"/>
  <c r="L2174" i="1"/>
  <c r="L2170" i="1"/>
  <c r="L2171" i="1"/>
  <c r="G2140" i="1"/>
  <c r="I2140" i="1" s="1"/>
  <c r="G2141" i="1"/>
  <c r="I2141" i="1" s="1"/>
  <c r="G2142" i="1"/>
  <c r="I2142" i="1" s="1"/>
  <c r="G2143" i="1"/>
  <c r="I2143" i="1" s="1"/>
  <c r="G2157" i="1"/>
  <c r="I2157" i="1" s="1"/>
  <c r="G2158" i="1"/>
  <c r="I2158" i="1" s="1"/>
  <c r="G2159" i="1"/>
  <c r="I2159" i="1" s="1"/>
  <c r="G2160" i="1"/>
  <c r="I2160" i="1" s="1"/>
  <c r="G2161" i="1"/>
  <c r="I2161" i="1" s="1"/>
  <c r="G2162" i="1"/>
  <c r="I2162" i="1" s="1"/>
  <c r="G2129" i="1"/>
  <c r="I2129" i="1" s="1"/>
  <c r="G2155" i="1"/>
  <c r="I2155" i="1" s="1"/>
  <c r="G2156" i="1"/>
  <c r="I2156" i="1" s="1"/>
  <c r="G2154" i="1"/>
  <c r="I2154" i="1" s="1"/>
  <c r="G2144" i="1"/>
  <c r="I2144" i="1" s="1"/>
  <c r="G2145" i="1"/>
  <c r="I2145" i="1" s="1"/>
  <c r="G2163" i="1"/>
  <c r="I2163" i="1" s="1"/>
  <c r="G2164" i="1"/>
  <c r="I2164" i="1" s="1"/>
  <c r="G2165" i="1"/>
  <c r="I2165" i="1" s="1"/>
  <c r="G2128" i="1"/>
  <c r="I2128" i="1" s="1"/>
  <c r="G2138" i="1"/>
  <c r="I2138" i="1" s="1"/>
  <c r="G2130" i="1"/>
  <c r="I2130" i="1" s="1"/>
  <c r="G2131" i="1"/>
  <c r="I2131" i="1" s="1"/>
  <c r="G2132" i="1"/>
  <c r="I2132" i="1" s="1"/>
  <c r="G2133" i="1"/>
  <c r="I2133" i="1" s="1"/>
  <c r="G2134" i="1"/>
  <c r="I2134" i="1" s="1"/>
  <c r="G2146" i="1"/>
  <c r="I2146" i="1" s="1"/>
  <c r="G2147" i="1"/>
  <c r="I2147" i="1" s="1"/>
  <c r="G2148" i="1"/>
  <c r="I2148" i="1" s="1"/>
  <c r="G2149" i="1"/>
  <c r="I2149" i="1" s="1"/>
  <c r="G2150" i="1"/>
  <c r="I2150" i="1" s="1"/>
  <c r="G2151" i="1"/>
  <c r="I2151" i="1" s="1"/>
  <c r="G2152" i="1"/>
  <c r="I2152" i="1" s="1"/>
  <c r="G2127" i="1"/>
  <c r="I2127" i="1" s="1"/>
  <c r="G2137" i="1"/>
  <c r="I2137" i="1" s="1"/>
  <c r="G2153" i="1"/>
  <c r="I2153" i="1" s="1"/>
  <c r="G2136" i="1"/>
  <c r="I2136" i="1" s="1"/>
  <c r="G2135" i="1"/>
  <c r="I2135" i="1" s="1"/>
  <c r="G2139" i="1"/>
  <c r="I2139" i="1" s="1"/>
  <c r="J2135" i="1"/>
  <c r="J2139" i="1"/>
  <c r="K2135" i="1"/>
  <c r="K2139" i="1"/>
  <c r="L2135" i="1"/>
  <c r="L2139" i="1"/>
  <c r="J2136" i="1"/>
  <c r="K2136" i="1"/>
  <c r="L2136" i="1"/>
  <c r="J2137" i="1"/>
  <c r="J2153" i="1"/>
  <c r="K2137" i="1"/>
  <c r="K2153" i="1"/>
  <c r="L2137" i="1"/>
  <c r="L2153" i="1"/>
  <c r="J2127" i="1"/>
  <c r="K2127" i="1"/>
  <c r="L2127" i="1"/>
  <c r="J2130" i="1"/>
  <c r="J2131" i="1"/>
  <c r="J2132" i="1"/>
  <c r="J2133" i="1"/>
  <c r="J2134" i="1"/>
  <c r="J2146" i="1"/>
  <c r="J2147" i="1"/>
  <c r="J2148" i="1"/>
  <c r="J2149" i="1"/>
  <c r="J2150" i="1"/>
  <c r="J2151" i="1"/>
  <c r="J2152" i="1"/>
  <c r="K2130" i="1"/>
  <c r="K2131" i="1"/>
  <c r="K2132" i="1"/>
  <c r="K2133" i="1"/>
  <c r="K2134" i="1"/>
  <c r="K2146" i="1"/>
  <c r="K2147" i="1"/>
  <c r="K2148" i="1"/>
  <c r="K2149" i="1"/>
  <c r="K2150" i="1"/>
  <c r="K2151" i="1"/>
  <c r="K2152" i="1"/>
  <c r="L2130" i="1"/>
  <c r="L2131" i="1"/>
  <c r="L2132" i="1"/>
  <c r="L2133" i="1"/>
  <c r="L2134" i="1"/>
  <c r="L2146" i="1"/>
  <c r="L2147" i="1"/>
  <c r="L2148" i="1"/>
  <c r="L2149" i="1"/>
  <c r="L2150" i="1"/>
  <c r="L2151" i="1"/>
  <c r="L2152" i="1"/>
  <c r="J2138" i="1"/>
  <c r="K2138" i="1"/>
  <c r="L2138" i="1"/>
  <c r="J2128" i="1"/>
  <c r="K2128" i="1"/>
  <c r="L2128" i="1"/>
  <c r="J2144" i="1"/>
  <c r="J2145" i="1"/>
  <c r="J2163" i="1"/>
  <c r="J2164" i="1"/>
  <c r="J2165" i="1"/>
  <c r="K2144" i="1"/>
  <c r="K2145" i="1"/>
  <c r="K2163" i="1"/>
  <c r="K2164" i="1"/>
  <c r="K2165" i="1"/>
  <c r="L2144" i="1"/>
  <c r="L2145" i="1"/>
  <c r="L2163" i="1"/>
  <c r="L2164" i="1"/>
  <c r="L2165" i="1"/>
  <c r="J2154" i="1"/>
  <c r="K2154" i="1"/>
  <c r="L2154" i="1"/>
  <c r="J2129" i="1"/>
  <c r="J2155" i="1"/>
  <c r="J2156" i="1"/>
  <c r="K2129" i="1"/>
  <c r="K2155" i="1"/>
  <c r="K2156" i="1"/>
  <c r="L2129" i="1"/>
  <c r="L2155" i="1"/>
  <c r="L2156" i="1"/>
  <c r="J2140" i="1"/>
  <c r="J2141" i="1"/>
  <c r="J2142" i="1"/>
  <c r="J2143" i="1"/>
  <c r="J2157" i="1"/>
  <c r="J2158" i="1"/>
  <c r="J2159" i="1"/>
  <c r="J2160" i="1"/>
  <c r="J2161" i="1"/>
  <c r="J2162" i="1"/>
  <c r="K2140" i="1"/>
  <c r="K2141" i="1"/>
  <c r="K2142" i="1"/>
  <c r="K2143" i="1"/>
  <c r="K2157" i="1"/>
  <c r="K2158" i="1"/>
  <c r="K2159" i="1"/>
  <c r="K2160" i="1"/>
  <c r="K2161" i="1"/>
  <c r="K2162" i="1"/>
  <c r="L2140" i="1"/>
  <c r="L2141" i="1"/>
  <c r="L2142" i="1"/>
  <c r="L2143" i="1"/>
  <c r="L2157" i="1"/>
  <c r="L2158" i="1"/>
  <c r="L2159" i="1"/>
  <c r="L2160" i="1"/>
  <c r="L2161" i="1"/>
  <c r="L2162" i="1"/>
  <c r="G2126" i="1"/>
  <c r="I2126" i="1" s="1"/>
  <c r="G1992" i="1"/>
  <c r="I1992" i="1" s="1"/>
  <c r="G1993" i="1"/>
  <c r="I1993" i="1" s="1"/>
  <c r="G1994" i="1"/>
  <c r="I1994" i="1" s="1"/>
  <c r="G1995" i="1"/>
  <c r="I1995" i="1" s="1"/>
  <c r="G1989" i="1"/>
  <c r="I1989" i="1" s="1"/>
  <c r="G1996" i="1"/>
  <c r="I1996" i="1" s="1"/>
  <c r="G1990" i="1"/>
  <c r="I1990" i="1" s="1"/>
  <c r="G1983" i="1"/>
  <c r="I1983" i="1" s="1"/>
  <c r="G1984" i="1"/>
  <c r="I1984" i="1" s="1"/>
  <c r="G1985" i="1"/>
  <c r="I1985" i="1" s="1"/>
  <c r="G1986" i="1"/>
  <c r="I1986" i="1" s="1"/>
  <c r="G1987" i="1"/>
  <c r="I1987" i="1" s="1"/>
  <c r="G1988" i="1"/>
  <c r="I1988" i="1" s="1"/>
  <c r="G2006" i="1"/>
  <c r="I2006" i="1" s="1"/>
  <c r="G2007" i="1"/>
  <c r="I2007" i="1" s="1"/>
  <c r="G2008" i="1"/>
  <c r="I2008" i="1" s="1"/>
  <c r="G2009" i="1"/>
  <c r="I2009" i="1" s="1"/>
  <c r="G2010" i="1"/>
  <c r="I2010" i="1" s="1"/>
  <c r="G2011" i="1"/>
  <c r="I2011" i="1" s="1"/>
  <c r="G2012" i="1"/>
  <c r="I2012" i="1" s="1"/>
  <c r="G2013" i="1"/>
  <c r="I2013" i="1" s="1"/>
  <c r="G2014" i="1"/>
  <c r="I2014" i="1" s="1"/>
  <c r="G2015" i="1"/>
  <c r="I2015" i="1" s="1"/>
  <c r="G2016" i="1"/>
  <c r="I2016" i="1" s="1"/>
  <c r="G2017" i="1"/>
  <c r="I2017" i="1" s="1"/>
  <c r="G2005" i="1"/>
  <c r="I2005" i="1" s="1"/>
  <c r="G1997" i="1"/>
  <c r="I1997" i="1" s="1"/>
  <c r="G1998" i="1"/>
  <c r="I1998" i="1" s="1"/>
  <c r="G1999" i="1"/>
  <c r="I1999" i="1" s="1"/>
  <c r="G2000" i="1"/>
  <c r="I2000" i="1" s="1"/>
  <c r="G2001" i="1"/>
  <c r="I2001" i="1" s="1"/>
  <c r="G2002" i="1"/>
  <c r="I2002" i="1" s="1"/>
  <c r="G2003" i="1"/>
  <c r="I2003" i="1" s="1"/>
  <c r="G2004" i="1"/>
  <c r="I2004" i="1" s="1"/>
  <c r="G2019" i="1"/>
  <c r="I2019" i="1" s="1"/>
  <c r="G2018" i="1"/>
  <c r="I2018" i="1" s="1"/>
  <c r="G2024" i="1"/>
  <c r="I2024" i="1" s="1"/>
  <c r="G2023" i="1"/>
  <c r="I2023" i="1" s="1"/>
  <c r="G2021" i="1"/>
  <c r="I2021" i="1" s="1"/>
  <c r="G2022" i="1"/>
  <c r="I2022" i="1" s="1"/>
  <c r="G2020" i="1"/>
  <c r="I2020" i="1" s="1"/>
  <c r="G2029" i="1"/>
  <c r="I2029" i="1" s="1"/>
  <c r="G2030" i="1"/>
  <c r="I2030" i="1" s="1"/>
  <c r="G2032" i="1"/>
  <c r="I2032" i="1" s="1"/>
  <c r="G2033" i="1"/>
  <c r="I2033" i="1" s="1"/>
  <c r="G2031" i="1"/>
  <c r="I2031" i="1" s="1"/>
  <c r="G2027" i="1"/>
  <c r="I2027" i="1" s="1"/>
  <c r="G2028" i="1"/>
  <c r="I2028" i="1" s="1"/>
  <c r="G2025" i="1"/>
  <c r="I2025" i="1" s="1"/>
  <c r="G2026" i="1"/>
  <c r="I2026" i="1" s="1"/>
  <c r="G2060" i="1"/>
  <c r="I2060" i="1" s="1"/>
  <c r="G2054" i="1"/>
  <c r="I2054" i="1" s="1"/>
  <c r="G2052" i="1"/>
  <c r="I2052" i="1" s="1"/>
  <c r="G2053" i="1"/>
  <c r="I2053" i="1" s="1"/>
  <c r="G2050" i="1"/>
  <c r="I2050" i="1" s="1"/>
  <c r="G2055" i="1"/>
  <c r="I2055" i="1" s="1"/>
  <c r="G2056" i="1"/>
  <c r="I2056" i="1" s="1"/>
  <c r="G2057" i="1"/>
  <c r="I2057" i="1" s="1"/>
  <c r="G2058" i="1"/>
  <c r="I2058" i="1" s="1"/>
  <c r="G2059" i="1"/>
  <c r="I2059" i="1" s="1"/>
  <c r="G2061" i="1"/>
  <c r="I2061" i="1" s="1"/>
  <c r="G2036" i="1"/>
  <c r="I2036" i="1" s="1"/>
  <c r="G2049" i="1"/>
  <c r="I2049" i="1" s="1"/>
  <c r="G2037" i="1"/>
  <c r="I2037" i="1" s="1"/>
  <c r="G2038" i="1"/>
  <c r="I2038" i="1" s="1"/>
  <c r="G2039" i="1"/>
  <c r="I2039" i="1" s="1"/>
  <c r="G2040" i="1"/>
  <c r="I2040" i="1" s="1"/>
  <c r="G2041" i="1"/>
  <c r="I2041" i="1" s="1"/>
  <c r="G2042" i="1"/>
  <c r="I2042" i="1" s="1"/>
  <c r="G2043" i="1"/>
  <c r="I2043" i="1" s="1"/>
  <c r="G2044" i="1"/>
  <c r="I2044" i="1" s="1"/>
  <c r="G2034" i="1"/>
  <c r="I2034" i="1" s="1"/>
  <c r="G2035" i="1"/>
  <c r="I2035" i="1" s="1"/>
  <c r="G2051" i="1"/>
  <c r="I2051" i="1" s="1"/>
  <c r="G2048" i="1"/>
  <c r="I2048" i="1" s="1"/>
  <c r="G2045" i="1"/>
  <c r="I2045" i="1" s="1"/>
  <c r="G2047" i="1"/>
  <c r="I2047" i="1" s="1"/>
  <c r="G2046" i="1"/>
  <c r="I2046" i="1" s="1"/>
  <c r="G2062" i="1"/>
  <c r="I2062" i="1" s="1"/>
  <c r="G2064" i="1"/>
  <c r="I2064" i="1" s="1"/>
  <c r="G2065" i="1"/>
  <c r="I2065" i="1" s="1"/>
  <c r="G2063" i="1"/>
  <c r="I2063" i="1" s="1"/>
  <c r="G2070" i="1"/>
  <c r="I2070" i="1" s="1"/>
  <c r="G2072" i="1"/>
  <c r="I2072" i="1" s="1"/>
  <c r="G2067" i="1"/>
  <c r="I2067" i="1" s="1"/>
  <c r="G2068" i="1"/>
  <c r="I2068" i="1" s="1"/>
  <c r="G2073" i="1"/>
  <c r="I2073" i="1" s="1"/>
  <c r="G2069" i="1"/>
  <c r="I2069" i="1" s="1"/>
  <c r="G2071" i="1"/>
  <c r="I2071" i="1" s="1"/>
  <c r="G2066" i="1"/>
  <c r="I2066" i="1" s="1"/>
  <c r="G2091" i="1"/>
  <c r="I2091" i="1" s="1"/>
  <c r="G2092" i="1"/>
  <c r="I2092" i="1" s="1"/>
  <c r="G2093" i="1"/>
  <c r="I2093" i="1" s="1"/>
  <c r="G2094" i="1"/>
  <c r="I2094" i="1" s="1"/>
  <c r="G2095" i="1"/>
  <c r="I2095" i="1" s="1"/>
  <c r="G2080" i="1"/>
  <c r="I2080" i="1" s="1"/>
  <c r="G2081" i="1"/>
  <c r="I2081" i="1" s="1"/>
  <c r="G2082" i="1"/>
  <c r="I2082" i="1" s="1"/>
  <c r="G2083" i="1"/>
  <c r="I2083" i="1" s="1"/>
  <c r="G2084" i="1"/>
  <c r="I2084" i="1" s="1"/>
  <c r="G2097" i="1"/>
  <c r="I2097" i="1" s="1"/>
  <c r="G2074" i="1"/>
  <c r="I2074" i="1" s="1"/>
  <c r="G2086" i="1"/>
  <c r="I2086" i="1" s="1"/>
  <c r="G2087" i="1"/>
  <c r="I2087" i="1" s="1"/>
  <c r="G2088" i="1"/>
  <c r="I2088" i="1" s="1"/>
  <c r="G2089" i="1"/>
  <c r="I2089" i="1" s="1"/>
  <c r="G2090" i="1"/>
  <c r="I2090" i="1" s="1"/>
  <c r="G2085" i="1"/>
  <c r="I2085" i="1" s="1"/>
  <c r="G2075" i="1"/>
  <c r="I2075" i="1" s="1"/>
  <c r="G2076" i="1"/>
  <c r="I2076" i="1" s="1"/>
  <c r="G2077" i="1"/>
  <c r="I2077" i="1" s="1"/>
  <c r="G2078" i="1"/>
  <c r="I2078" i="1" s="1"/>
  <c r="G2079" i="1"/>
  <c r="I2079" i="1" s="1"/>
  <c r="G2096" i="1"/>
  <c r="I2096" i="1" s="1"/>
  <c r="G2101" i="1"/>
  <c r="I2101" i="1" s="1"/>
  <c r="G2102" i="1"/>
  <c r="I2102" i="1" s="1"/>
  <c r="G2100" i="1"/>
  <c r="I2100" i="1" s="1"/>
  <c r="G2098" i="1"/>
  <c r="I2098" i="1" s="1"/>
  <c r="G2099" i="1"/>
  <c r="I2099" i="1" s="1"/>
  <c r="G2117" i="1"/>
  <c r="I2117" i="1" s="1"/>
  <c r="G2118" i="1"/>
  <c r="I2118" i="1" s="1"/>
  <c r="G2119" i="1"/>
  <c r="I2119" i="1" s="1"/>
  <c r="G2120" i="1"/>
  <c r="I2120" i="1" s="1"/>
  <c r="G2116" i="1"/>
  <c r="I2116" i="1" s="1"/>
  <c r="G2121" i="1"/>
  <c r="I2121" i="1" s="1"/>
  <c r="G2122" i="1"/>
  <c r="I2122" i="1" s="1"/>
  <c r="G2103" i="1"/>
  <c r="I2103" i="1" s="1"/>
  <c r="G2104" i="1"/>
  <c r="I2104" i="1" s="1"/>
  <c r="G2105" i="1"/>
  <c r="I2105" i="1" s="1"/>
  <c r="G2106" i="1"/>
  <c r="I2106" i="1" s="1"/>
  <c r="G2107" i="1"/>
  <c r="I2107" i="1" s="1"/>
  <c r="G2108" i="1"/>
  <c r="I2108" i="1" s="1"/>
  <c r="G2109" i="1"/>
  <c r="I2109" i="1" s="1"/>
  <c r="G2110" i="1"/>
  <c r="I2110" i="1" s="1"/>
  <c r="G2111" i="1"/>
  <c r="I2111" i="1" s="1"/>
  <c r="G2112" i="1"/>
  <c r="I2112" i="1" s="1"/>
  <c r="G2113" i="1"/>
  <c r="I2113" i="1" s="1"/>
  <c r="G2114" i="1"/>
  <c r="I2114" i="1" s="1"/>
  <c r="G2115" i="1"/>
  <c r="I2115" i="1" s="1"/>
  <c r="G2123" i="1"/>
  <c r="I2123" i="1" s="1"/>
  <c r="G2124" i="1"/>
  <c r="I2124" i="1" s="1"/>
  <c r="G2125" i="1"/>
  <c r="I2125" i="1" s="1"/>
  <c r="G1991" i="1"/>
  <c r="I1991" i="1" s="1"/>
  <c r="J2121" i="1"/>
  <c r="J212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23" i="1"/>
  <c r="J2124" i="1"/>
  <c r="J2125" i="1"/>
  <c r="J2126" i="1"/>
  <c r="K2121" i="1"/>
  <c r="K212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23" i="1"/>
  <c r="K2124" i="1"/>
  <c r="K2125" i="1"/>
  <c r="K2126" i="1"/>
  <c r="L2121" i="1"/>
  <c r="L212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23" i="1"/>
  <c r="L2124" i="1"/>
  <c r="L2125" i="1"/>
  <c r="L2126" i="1"/>
  <c r="J2120" i="1"/>
  <c r="J2116" i="1"/>
  <c r="K2120" i="1"/>
  <c r="K2116" i="1"/>
  <c r="L2120" i="1"/>
  <c r="L2116" i="1"/>
  <c r="J2067" i="1"/>
  <c r="J2068" i="1"/>
  <c r="J2073" i="1"/>
  <c r="J2069" i="1"/>
  <c r="J2071" i="1"/>
  <c r="J2066" i="1"/>
  <c r="J2091" i="1"/>
  <c r="J2092" i="1"/>
  <c r="J2093" i="1"/>
  <c r="J2094" i="1"/>
  <c r="J2095" i="1"/>
  <c r="J2080" i="1"/>
  <c r="J2081" i="1"/>
  <c r="J2082" i="1"/>
  <c r="J2083" i="1"/>
  <c r="J2084" i="1"/>
  <c r="J2097" i="1"/>
  <c r="J2074" i="1"/>
  <c r="J2086" i="1"/>
  <c r="J2087" i="1"/>
  <c r="J2088" i="1"/>
  <c r="J2089" i="1"/>
  <c r="J2090" i="1"/>
  <c r="J2085" i="1"/>
  <c r="J2075" i="1"/>
  <c r="J2076" i="1"/>
  <c r="J2077" i="1"/>
  <c r="J2078" i="1"/>
  <c r="J2079" i="1"/>
  <c r="J2096" i="1"/>
  <c r="J2101" i="1"/>
  <c r="J2102" i="1"/>
  <c r="J2100" i="1"/>
  <c r="J2098" i="1"/>
  <c r="J2099" i="1"/>
  <c r="J2117" i="1"/>
  <c r="J2118" i="1"/>
  <c r="J2119" i="1"/>
  <c r="K2067" i="1"/>
  <c r="K2068" i="1"/>
  <c r="K2073" i="1"/>
  <c r="K2069" i="1"/>
  <c r="K2071" i="1"/>
  <c r="K2066" i="1"/>
  <c r="K2091" i="1"/>
  <c r="K2092" i="1"/>
  <c r="K2093" i="1"/>
  <c r="K2094" i="1"/>
  <c r="K2095" i="1"/>
  <c r="K2080" i="1"/>
  <c r="K2081" i="1"/>
  <c r="K2082" i="1"/>
  <c r="K2083" i="1"/>
  <c r="K2084" i="1"/>
  <c r="K2097" i="1"/>
  <c r="K2074" i="1"/>
  <c r="K2086" i="1"/>
  <c r="K2087" i="1"/>
  <c r="K2088" i="1"/>
  <c r="K2089" i="1"/>
  <c r="K2090" i="1"/>
  <c r="K2085" i="1"/>
  <c r="K2075" i="1"/>
  <c r="K2076" i="1"/>
  <c r="K2077" i="1"/>
  <c r="K2078" i="1"/>
  <c r="K2079" i="1"/>
  <c r="K2096" i="1"/>
  <c r="K2101" i="1"/>
  <c r="K2102" i="1"/>
  <c r="K2100" i="1"/>
  <c r="K2098" i="1"/>
  <c r="K2099" i="1"/>
  <c r="K2117" i="1"/>
  <c r="K2118" i="1"/>
  <c r="K2119" i="1"/>
  <c r="L2067" i="1"/>
  <c r="L2068" i="1"/>
  <c r="L2073" i="1"/>
  <c r="L2069" i="1"/>
  <c r="L2071" i="1"/>
  <c r="L2066" i="1"/>
  <c r="L2091" i="1"/>
  <c r="L2092" i="1"/>
  <c r="L2093" i="1"/>
  <c r="L2094" i="1"/>
  <c r="L2095" i="1"/>
  <c r="L2080" i="1"/>
  <c r="L2081" i="1"/>
  <c r="L2082" i="1"/>
  <c r="L2083" i="1"/>
  <c r="L2084" i="1"/>
  <c r="L2097" i="1"/>
  <c r="L2074" i="1"/>
  <c r="L2086" i="1"/>
  <c r="L2087" i="1"/>
  <c r="L2088" i="1"/>
  <c r="L2089" i="1"/>
  <c r="L2090" i="1"/>
  <c r="L2085" i="1"/>
  <c r="L2075" i="1"/>
  <c r="L2076" i="1"/>
  <c r="L2077" i="1"/>
  <c r="L2078" i="1"/>
  <c r="L2079" i="1"/>
  <c r="L2096" i="1"/>
  <c r="L2101" i="1"/>
  <c r="L2102" i="1"/>
  <c r="L2100" i="1"/>
  <c r="L2098" i="1"/>
  <c r="L2099" i="1"/>
  <c r="L2117" i="1"/>
  <c r="L2118" i="1"/>
  <c r="L2119" i="1"/>
  <c r="J2" i="1"/>
  <c r="K2" i="1"/>
  <c r="J3" i="1"/>
  <c r="K3" i="1"/>
  <c r="J4" i="1"/>
  <c r="K4" i="1"/>
  <c r="J5" i="1"/>
  <c r="K5" i="1"/>
  <c r="J6" i="1"/>
  <c r="K6" i="1"/>
  <c r="J7" i="1"/>
  <c r="K7" i="1"/>
  <c r="J12" i="1"/>
  <c r="K12" i="1"/>
  <c r="J8" i="1"/>
  <c r="K8" i="1"/>
  <c r="J9" i="1"/>
  <c r="K9" i="1"/>
  <c r="J10" i="1"/>
  <c r="K10" i="1"/>
  <c r="J11" i="1"/>
  <c r="K11" i="1"/>
  <c r="J13" i="1"/>
  <c r="K13" i="1"/>
  <c r="J14" i="1"/>
  <c r="K14" i="1"/>
  <c r="J19" i="1"/>
  <c r="K19" i="1"/>
  <c r="J21" i="1"/>
  <c r="K21" i="1"/>
  <c r="J22" i="1"/>
  <c r="K22" i="1"/>
  <c r="J15" i="1"/>
  <c r="K15" i="1"/>
  <c r="J16" i="1"/>
  <c r="K16" i="1"/>
  <c r="J17" i="1"/>
  <c r="K17" i="1"/>
  <c r="J18" i="1"/>
  <c r="K18" i="1"/>
  <c r="J20" i="1"/>
  <c r="K20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80" i="1"/>
  <c r="K280" i="1"/>
  <c r="J281" i="1"/>
  <c r="K281" i="1"/>
  <c r="J282" i="1"/>
  <c r="K282" i="1"/>
  <c r="J279" i="1"/>
  <c r="K279" i="1"/>
  <c r="J284" i="1"/>
  <c r="K284" i="1"/>
  <c r="J285" i="1"/>
  <c r="K285" i="1"/>
  <c r="J286" i="1"/>
  <c r="K286" i="1"/>
  <c r="J283" i="1"/>
  <c r="K283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2" i="1"/>
  <c r="K522" i="1"/>
  <c r="J523" i="1"/>
  <c r="K523" i="1"/>
  <c r="J525" i="1"/>
  <c r="K525" i="1"/>
  <c r="J521" i="1"/>
  <c r="K521" i="1"/>
  <c r="J524" i="1"/>
  <c r="K524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97" i="1"/>
  <c r="K597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5" i="1"/>
  <c r="K645" i="1"/>
  <c r="J644" i="1"/>
  <c r="K644" i="1"/>
  <c r="J646" i="1"/>
  <c r="K646" i="1"/>
  <c r="J647" i="1"/>
  <c r="K647" i="1"/>
  <c r="J648" i="1"/>
  <c r="K648" i="1"/>
  <c r="J653" i="1"/>
  <c r="K653" i="1"/>
  <c r="J649" i="1"/>
  <c r="K649" i="1"/>
  <c r="J650" i="1"/>
  <c r="K650" i="1"/>
  <c r="J651" i="1"/>
  <c r="K651" i="1"/>
  <c r="J652" i="1"/>
  <c r="K652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8" i="1"/>
  <c r="K698" i="1"/>
  <c r="J696" i="1"/>
  <c r="K696" i="1"/>
  <c r="J697" i="1"/>
  <c r="K697" i="1"/>
  <c r="J699" i="1"/>
  <c r="K699" i="1"/>
  <c r="J701" i="1"/>
  <c r="K701" i="1"/>
  <c r="J702" i="1"/>
  <c r="K702" i="1"/>
  <c r="J700" i="1"/>
  <c r="K700" i="1"/>
  <c r="J703" i="1"/>
  <c r="K703" i="1"/>
  <c r="J704" i="1"/>
  <c r="K704" i="1"/>
  <c r="J712" i="1"/>
  <c r="K712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3" i="1"/>
  <c r="K713" i="1"/>
  <c r="J714" i="1"/>
  <c r="K714" i="1"/>
  <c r="J715" i="1"/>
  <c r="K715" i="1"/>
  <c r="J720" i="1"/>
  <c r="K720" i="1"/>
  <c r="J716" i="1"/>
  <c r="K716" i="1"/>
  <c r="J717" i="1"/>
  <c r="K717" i="1"/>
  <c r="J718" i="1"/>
  <c r="K718" i="1"/>
  <c r="J719" i="1"/>
  <c r="K719" i="1"/>
  <c r="J721" i="1"/>
  <c r="K721" i="1"/>
  <c r="J722" i="1"/>
  <c r="K722" i="1"/>
  <c r="J731" i="1"/>
  <c r="K731" i="1"/>
  <c r="J732" i="1"/>
  <c r="K73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76" i="1"/>
  <c r="K776" i="1"/>
  <c r="J767" i="1"/>
  <c r="K767" i="1"/>
  <c r="J768" i="1"/>
  <c r="K768" i="1"/>
  <c r="J769" i="1"/>
  <c r="K769" i="1"/>
  <c r="J770" i="1"/>
  <c r="K770" i="1"/>
  <c r="J771" i="1"/>
  <c r="K771" i="1"/>
  <c r="J777" i="1"/>
  <c r="K777" i="1"/>
  <c r="J772" i="1"/>
  <c r="K772" i="1"/>
  <c r="J773" i="1"/>
  <c r="K773" i="1"/>
  <c r="J774" i="1"/>
  <c r="K774" i="1"/>
  <c r="J775" i="1"/>
  <c r="K775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9" i="1"/>
  <c r="K799" i="1"/>
  <c r="J800" i="1"/>
  <c r="K800" i="1"/>
  <c r="J808" i="1"/>
  <c r="K808" i="1"/>
  <c r="J797" i="1"/>
  <c r="K797" i="1"/>
  <c r="J798" i="1"/>
  <c r="K798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9" i="1"/>
  <c r="K809" i="1"/>
  <c r="J810" i="1"/>
  <c r="K810" i="1"/>
  <c r="J811" i="1"/>
  <c r="K811" i="1"/>
  <c r="J815" i="1"/>
  <c r="K815" i="1"/>
  <c r="J812" i="1"/>
  <c r="K812" i="1"/>
  <c r="J813" i="1"/>
  <c r="K813" i="1"/>
  <c r="J814" i="1"/>
  <c r="K814" i="1"/>
  <c r="J816" i="1"/>
  <c r="K816" i="1"/>
  <c r="J817" i="1"/>
  <c r="K817" i="1"/>
  <c r="J821" i="1"/>
  <c r="K821" i="1"/>
  <c r="J818" i="1"/>
  <c r="K818" i="1"/>
  <c r="J819" i="1"/>
  <c r="K819" i="1"/>
  <c r="J820" i="1"/>
  <c r="K820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4" i="1"/>
  <c r="K844" i="1"/>
  <c r="J840" i="1"/>
  <c r="K840" i="1"/>
  <c r="J841" i="1"/>
  <c r="K841" i="1"/>
  <c r="J842" i="1"/>
  <c r="K842" i="1"/>
  <c r="J843" i="1"/>
  <c r="K843" i="1"/>
  <c r="J845" i="1"/>
  <c r="K845" i="1"/>
  <c r="J846" i="1"/>
  <c r="K846" i="1"/>
  <c r="J847" i="1"/>
  <c r="K847" i="1"/>
  <c r="J856" i="1"/>
  <c r="K856" i="1"/>
  <c r="J851" i="1"/>
  <c r="K851" i="1"/>
  <c r="J848" i="1"/>
  <c r="K848" i="1"/>
  <c r="J849" i="1"/>
  <c r="K849" i="1"/>
  <c r="J850" i="1"/>
  <c r="K850" i="1"/>
  <c r="J852" i="1"/>
  <c r="K852" i="1"/>
  <c r="J853" i="1"/>
  <c r="K853" i="1"/>
  <c r="J854" i="1"/>
  <c r="K854" i="1"/>
  <c r="J855" i="1"/>
  <c r="K855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9" i="1"/>
  <c r="K889" i="1"/>
  <c r="J885" i="1"/>
  <c r="K885" i="1"/>
  <c r="J886" i="1"/>
  <c r="K886" i="1"/>
  <c r="J887" i="1"/>
  <c r="K887" i="1"/>
  <c r="J888" i="1"/>
  <c r="K888" i="1"/>
  <c r="J890" i="1"/>
  <c r="K890" i="1"/>
  <c r="J891" i="1"/>
  <c r="K891" i="1"/>
  <c r="J892" i="1"/>
  <c r="K892" i="1"/>
  <c r="J894" i="1"/>
  <c r="K894" i="1"/>
  <c r="J895" i="1"/>
  <c r="K895" i="1"/>
  <c r="J893" i="1"/>
  <c r="K893" i="1"/>
  <c r="J896" i="1"/>
  <c r="K896" i="1"/>
  <c r="J897" i="1"/>
  <c r="K897" i="1"/>
  <c r="J898" i="1"/>
  <c r="K898" i="1"/>
  <c r="J901" i="1"/>
  <c r="K901" i="1"/>
  <c r="J899" i="1"/>
  <c r="K899" i="1"/>
  <c r="J900" i="1"/>
  <c r="K900" i="1"/>
  <c r="J915" i="1"/>
  <c r="K915" i="1"/>
  <c r="J917" i="1"/>
  <c r="K917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6" i="1"/>
  <c r="K916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32" i="1"/>
  <c r="K932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7" i="1"/>
  <c r="K937" i="1"/>
  <c r="J938" i="1"/>
  <c r="K938" i="1"/>
  <c r="J944" i="1"/>
  <c r="K944" i="1"/>
  <c r="J943" i="1"/>
  <c r="K943" i="1"/>
  <c r="J933" i="1"/>
  <c r="K933" i="1"/>
  <c r="J934" i="1"/>
  <c r="K934" i="1"/>
  <c r="J935" i="1"/>
  <c r="K935" i="1"/>
  <c r="J936" i="1"/>
  <c r="K936" i="1"/>
  <c r="J939" i="1"/>
  <c r="K939" i="1"/>
  <c r="J940" i="1"/>
  <c r="K940" i="1"/>
  <c r="J941" i="1"/>
  <c r="K941" i="1"/>
  <c r="J942" i="1"/>
  <c r="K942" i="1"/>
  <c r="J945" i="1"/>
  <c r="K945" i="1"/>
  <c r="J946" i="1"/>
  <c r="K946" i="1"/>
  <c r="J950" i="1"/>
  <c r="K950" i="1"/>
  <c r="J951" i="1"/>
  <c r="K951" i="1"/>
  <c r="J952" i="1"/>
  <c r="K952" i="1"/>
  <c r="J953" i="1"/>
  <c r="K953" i="1"/>
  <c r="J968" i="1"/>
  <c r="K968" i="1"/>
  <c r="J947" i="1"/>
  <c r="K947" i="1"/>
  <c r="J948" i="1"/>
  <c r="K948" i="1"/>
  <c r="J949" i="1"/>
  <c r="K949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73" i="1"/>
  <c r="K973" i="1"/>
  <c r="J969" i="1"/>
  <c r="K969" i="1"/>
  <c r="J970" i="1"/>
  <c r="K970" i="1"/>
  <c r="J971" i="1"/>
  <c r="K971" i="1"/>
  <c r="J972" i="1"/>
  <c r="K972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85" i="1"/>
  <c r="K985" i="1"/>
  <c r="J993" i="1"/>
  <c r="K993" i="1"/>
  <c r="J994" i="1"/>
  <c r="K994" i="1"/>
  <c r="J995" i="1"/>
  <c r="K995" i="1"/>
  <c r="J999" i="1"/>
  <c r="K999" i="1"/>
  <c r="J996" i="1"/>
  <c r="K996" i="1"/>
  <c r="J997" i="1"/>
  <c r="K997" i="1"/>
  <c r="J998" i="1"/>
  <c r="K998" i="1"/>
  <c r="J1001" i="1"/>
  <c r="K1001" i="1"/>
  <c r="J1000" i="1"/>
  <c r="K1000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2" i="1"/>
  <c r="K1012" i="1"/>
  <c r="J1010" i="1"/>
  <c r="K1010" i="1"/>
  <c r="J1011" i="1"/>
  <c r="K1011" i="1"/>
  <c r="J1013" i="1"/>
  <c r="K1013" i="1"/>
  <c r="J1014" i="1"/>
  <c r="K1014" i="1"/>
  <c r="J1015" i="1"/>
  <c r="K1015" i="1"/>
  <c r="J1016" i="1"/>
  <c r="K1016" i="1"/>
  <c r="J1019" i="1"/>
  <c r="K1019" i="1"/>
  <c r="J1020" i="1"/>
  <c r="K1020" i="1"/>
  <c r="J1017" i="1"/>
  <c r="K1017" i="1"/>
  <c r="J1018" i="1"/>
  <c r="K1018" i="1"/>
  <c r="J1022" i="1"/>
  <c r="K1022" i="1"/>
  <c r="J1021" i="1"/>
  <c r="K1021" i="1"/>
  <c r="J1023" i="1"/>
  <c r="K1023" i="1"/>
  <c r="J1035" i="1"/>
  <c r="K1035" i="1"/>
  <c r="J1036" i="1"/>
  <c r="K1036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8" i="1"/>
  <c r="K1038" i="1"/>
  <c r="J1041" i="1"/>
  <c r="K1041" i="1"/>
  <c r="J1037" i="1"/>
  <c r="K1037" i="1"/>
  <c r="J1040" i="1"/>
  <c r="K1040" i="1"/>
  <c r="J1039" i="1"/>
  <c r="K1039" i="1"/>
  <c r="J1042" i="1"/>
  <c r="K1042" i="1"/>
  <c r="J1043" i="1"/>
  <c r="K1043" i="1"/>
  <c r="J1044" i="1"/>
  <c r="K1044" i="1"/>
  <c r="J1050" i="1"/>
  <c r="K1050" i="1"/>
  <c r="J1051" i="1"/>
  <c r="K1051" i="1"/>
  <c r="J1045" i="1"/>
  <c r="K1045" i="1"/>
  <c r="J1046" i="1"/>
  <c r="K1046" i="1"/>
  <c r="J1052" i="1"/>
  <c r="K1052" i="1"/>
  <c r="J1057" i="1"/>
  <c r="K1057" i="1"/>
  <c r="J1058" i="1"/>
  <c r="K1058" i="1"/>
  <c r="J1053" i="1"/>
  <c r="K1053" i="1"/>
  <c r="J1054" i="1"/>
  <c r="K1054" i="1"/>
  <c r="J1047" i="1"/>
  <c r="K1047" i="1"/>
  <c r="J1059" i="1"/>
  <c r="K1059" i="1"/>
  <c r="J1055" i="1"/>
  <c r="K1055" i="1"/>
  <c r="J1060" i="1"/>
  <c r="K1060" i="1"/>
  <c r="J1048" i="1"/>
  <c r="K1048" i="1"/>
  <c r="J1056" i="1"/>
  <c r="K1056" i="1"/>
  <c r="J1049" i="1"/>
  <c r="K1049" i="1"/>
  <c r="J1061" i="1"/>
  <c r="K1061" i="1"/>
  <c r="J1067" i="1"/>
  <c r="K1067" i="1"/>
  <c r="J1065" i="1"/>
  <c r="K1065" i="1"/>
  <c r="J1066" i="1"/>
  <c r="K1066" i="1"/>
  <c r="J1064" i="1"/>
  <c r="K1064" i="1"/>
  <c r="J1063" i="1"/>
  <c r="K1063" i="1"/>
  <c r="J1062" i="1"/>
  <c r="K1062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86" i="1"/>
  <c r="K1086" i="1"/>
  <c r="J1109" i="1"/>
  <c r="K1109" i="1"/>
  <c r="J1110" i="1"/>
  <c r="K1110" i="1"/>
  <c r="J1111" i="1"/>
  <c r="K1111" i="1"/>
  <c r="J1112" i="1"/>
  <c r="K1112" i="1"/>
  <c r="J1113" i="1"/>
  <c r="K1113" i="1"/>
  <c r="J1105" i="1"/>
  <c r="K1105" i="1"/>
  <c r="J1106" i="1"/>
  <c r="K1106" i="1"/>
  <c r="J1107" i="1"/>
  <c r="K1107" i="1"/>
  <c r="J1108" i="1"/>
  <c r="K1108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22" i="1"/>
  <c r="K1122" i="1"/>
  <c r="J1120" i="1"/>
  <c r="K1120" i="1"/>
  <c r="J1121" i="1"/>
  <c r="K1121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35" i="1"/>
  <c r="K1135" i="1"/>
  <c r="J1136" i="1"/>
  <c r="K1136" i="1"/>
  <c r="J1137" i="1"/>
  <c r="K1137" i="1"/>
  <c r="J1144" i="1"/>
  <c r="K1144" i="1"/>
  <c r="J1145" i="1"/>
  <c r="K1145" i="1"/>
  <c r="J1146" i="1"/>
  <c r="K1146" i="1"/>
  <c r="J1132" i="1"/>
  <c r="K1132" i="1"/>
  <c r="J1133" i="1"/>
  <c r="K1133" i="1"/>
  <c r="J1134" i="1"/>
  <c r="K1134" i="1"/>
  <c r="J1148" i="1"/>
  <c r="K1148" i="1"/>
  <c r="J1152" i="1"/>
  <c r="K1152" i="1"/>
  <c r="J1150" i="1"/>
  <c r="K1150" i="1"/>
  <c r="J1153" i="1"/>
  <c r="K1153" i="1"/>
  <c r="J1154" i="1"/>
  <c r="K1154" i="1"/>
  <c r="J1151" i="1"/>
  <c r="K1151" i="1"/>
  <c r="J1147" i="1"/>
  <c r="K1147" i="1"/>
  <c r="J1149" i="1"/>
  <c r="K1149" i="1"/>
  <c r="J1158" i="1"/>
  <c r="K1158" i="1"/>
  <c r="J1164" i="1"/>
  <c r="K1164" i="1"/>
  <c r="J1165" i="1"/>
  <c r="K1165" i="1"/>
  <c r="J1166" i="1"/>
  <c r="K1166" i="1"/>
  <c r="J1167" i="1"/>
  <c r="K1167" i="1"/>
  <c r="J1162" i="1"/>
  <c r="K1162" i="1"/>
  <c r="J1163" i="1"/>
  <c r="K1163" i="1"/>
  <c r="J1168" i="1"/>
  <c r="K1168" i="1"/>
  <c r="J1169" i="1"/>
  <c r="K1169" i="1"/>
  <c r="J1170" i="1"/>
  <c r="K1170" i="1"/>
  <c r="J1171" i="1"/>
  <c r="K1171" i="1"/>
  <c r="J1159" i="1"/>
  <c r="K1159" i="1"/>
  <c r="J1155" i="1"/>
  <c r="K1155" i="1"/>
  <c r="J1156" i="1"/>
  <c r="K1156" i="1"/>
  <c r="J1157" i="1"/>
  <c r="K1157" i="1"/>
  <c r="J1160" i="1"/>
  <c r="K1160" i="1"/>
  <c r="J1161" i="1"/>
  <c r="K1161" i="1"/>
  <c r="J1172" i="1"/>
  <c r="K1172" i="1"/>
  <c r="J1173" i="1"/>
  <c r="K1173" i="1"/>
  <c r="J1178" i="1"/>
  <c r="K1178" i="1"/>
  <c r="J1179" i="1"/>
  <c r="K1179" i="1"/>
  <c r="J1183" i="1"/>
  <c r="K1183" i="1"/>
  <c r="J1174" i="1"/>
  <c r="K1174" i="1"/>
  <c r="J1180" i="1"/>
  <c r="K1180" i="1"/>
  <c r="J1181" i="1"/>
  <c r="K1181" i="1"/>
  <c r="J1182" i="1"/>
  <c r="K1182" i="1"/>
  <c r="J1175" i="1"/>
  <c r="K1175" i="1"/>
  <c r="J1176" i="1"/>
  <c r="K1176" i="1"/>
  <c r="J1177" i="1"/>
  <c r="K1177" i="1"/>
  <c r="J1195" i="1"/>
  <c r="K1195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85" i="1"/>
  <c r="K1185" i="1"/>
  <c r="J1186" i="1"/>
  <c r="K1186" i="1"/>
  <c r="J1187" i="1"/>
  <c r="K1187" i="1"/>
  <c r="J1184" i="1"/>
  <c r="K1184" i="1"/>
  <c r="J1188" i="1"/>
  <c r="K1188" i="1"/>
  <c r="J1207" i="1"/>
  <c r="K1207" i="1"/>
  <c r="J1208" i="1"/>
  <c r="K1208" i="1"/>
  <c r="J1209" i="1"/>
  <c r="K1209" i="1"/>
  <c r="J1210" i="1"/>
  <c r="K1210" i="1"/>
  <c r="J1211" i="1"/>
  <c r="K1211" i="1"/>
  <c r="J1206" i="1"/>
  <c r="K1206" i="1"/>
  <c r="J1212" i="1"/>
  <c r="K1212" i="1"/>
  <c r="J1213" i="1"/>
  <c r="K1213" i="1"/>
  <c r="J1214" i="1"/>
  <c r="K1214" i="1"/>
  <c r="J1215" i="1"/>
  <c r="K121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0" i="1"/>
  <c r="K1220" i="1"/>
  <c r="J1228" i="1"/>
  <c r="K1228" i="1"/>
  <c r="J1216" i="1"/>
  <c r="K1216" i="1"/>
  <c r="J1217" i="1"/>
  <c r="K1217" i="1"/>
  <c r="J1218" i="1"/>
  <c r="K1218" i="1"/>
  <c r="J1219" i="1"/>
  <c r="K1219" i="1"/>
  <c r="J1234" i="1"/>
  <c r="K1234" i="1"/>
  <c r="J1235" i="1"/>
  <c r="K1235" i="1"/>
  <c r="J1236" i="1"/>
  <c r="K1236" i="1"/>
  <c r="J1237" i="1"/>
  <c r="K1237" i="1"/>
  <c r="J1231" i="1"/>
  <c r="K1231" i="1"/>
  <c r="J1229" i="1"/>
  <c r="K1229" i="1"/>
  <c r="J1230" i="1"/>
  <c r="K1230" i="1"/>
  <c r="J1232" i="1"/>
  <c r="K1232" i="1"/>
  <c r="J1233" i="1"/>
  <c r="K1233" i="1"/>
  <c r="J1242" i="1"/>
  <c r="K1242" i="1"/>
  <c r="J1240" i="1"/>
  <c r="K1240" i="1"/>
  <c r="J1241" i="1"/>
  <c r="K1241" i="1"/>
  <c r="J1238" i="1"/>
  <c r="K1238" i="1"/>
  <c r="J1239" i="1"/>
  <c r="K1239" i="1"/>
  <c r="J1245" i="1"/>
  <c r="K1245" i="1"/>
  <c r="J1246" i="1"/>
  <c r="K1246" i="1"/>
  <c r="J1243" i="1"/>
  <c r="K1243" i="1"/>
  <c r="J1244" i="1"/>
  <c r="K1244" i="1"/>
  <c r="J1252" i="1"/>
  <c r="K1252" i="1"/>
  <c r="J1253" i="1"/>
  <c r="K1253" i="1"/>
  <c r="J1254" i="1"/>
  <c r="K1254" i="1"/>
  <c r="J1255" i="1"/>
  <c r="K1255" i="1"/>
  <c r="J1257" i="1"/>
  <c r="K1257" i="1"/>
  <c r="J1256" i="1"/>
  <c r="K1256" i="1"/>
  <c r="J1247" i="1"/>
  <c r="K1247" i="1"/>
  <c r="J1248" i="1"/>
  <c r="K1248" i="1"/>
  <c r="J1249" i="1"/>
  <c r="K1249" i="1"/>
  <c r="J1250" i="1"/>
  <c r="K1250" i="1"/>
  <c r="J1251" i="1"/>
  <c r="K1251" i="1"/>
  <c r="J1259" i="1"/>
  <c r="K1259" i="1"/>
  <c r="J1260" i="1"/>
  <c r="K1260" i="1"/>
  <c r="J1258" i="1"/>
  <c r="K1258" i="1"/>
  <c r="J1262" i="1"/>
  <c r="K1262" i="1"/>
  <c r="J1261" i="1"/>
  <c r="K1261" i="1"/>
  <c r="J1264" i="1"/>
  <c r="K1264" i="1"/>
  <c r="J1263" i="1"/>
  <c r="K1263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67" i="1"/>
  <c r="K1267" i="1"/>
  <c r="J1268" i="1"/>
  <c r="K1268" i="1"/>
  <c r="J1269" i="1"/>
  <c r="K1269" i="1"/>
  <c r="J1265" i="1"/>
  <c r="K1265" i="1"/>
  <c r="J1266" i="1"/>
  <c r="K1266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78" i="1"/>
  <c r="K1278" i="1"/>
  <c r="J1279" i="1"/>
  <c r="K1279" i="1"/>
  <c r="J1280" i="1"/>
  <c r="K1280" i="1"/>
  <c r="J1288" i="1"/>
  <c r="K1288" i="1"/>
  <c r="J1289" i="1"/>
  <c r="K1289" i="1"/>
  <c r="J1290" i="1"/>
  <c r="K1290" i="1"/>
  <c r="J1291" i="1"/>
  <c r="K1291" i="1"/>
  <c r="J1281" i="1"/>
  <c r="K1281" i="1"/>
  <c r="J1276" i="1"/>
  <c r="K1276" i="1"/>
  <c r="J1277" i="1"/>
  <c r="K1277" i="1"/>
  <c r="J1297" i="1"/>
  <c r="K1297" i="1"/>
  <c r="J1298" i="1"/>
  <c r="K1298" i="1"/>
  <c r="J1299" i="1"/>
  <c r="K1299" i="1"/>
  <c r="J1296" i="1"/>
  <c r="K1296" i="1"/>
  <c r="J1292" i="1"/>
  <c r="K1292" i="1"/>
  <c r="J1293" i="1"/>
  <c r="K1293" i="1"/>
  <c r="J1295" i="1"/>
  <c r="K1295" i="1"/>
  <c r="J1294" i="1"/>
  <c r="K1294" i="1"/>
  <c r="J1301" i="1"/>
  <c r="K1301" i="1"/>
  <c r="J1307" i="1"/>
  <c r="K1307" i="1"/>
  <c r="J1303" i="1"/>
  <c r="K1303" i="1"/>
  <c r="J1304" i="1"/>
  <c r="K1304" i="1"/>
  <c r="J1305" i="1"/>
  <c r="K1305" i="1"/>
  <c r="J1306" i="1"/>
  <c r="K1306" i="1"/>
  <c r="J1302" i="1"/>
  <c r="K1302" i="1"/>
  <c r="J1300" i="1"/>
  <c r="K1300" i="1"/>
  <c r="J1310" i="1"/>
  <c r="K1310" i="1"/>
  <c r="J1309" i="1"/>
  <c r="K1309" i="1"/>
  <c r="J1308" i="1"/>
  <c r="K1308" i="1"/>
  <c r="J1313" i="1"/>
  <c r="K1313" i="1"/>
  <c r="J1312" i="1"/>
  <c r="K1312" i="1"/>
  <c r="J1314" i="1"/>
  <c r="K1314" i="1"/>
  <c r="J1311" i="1"/>
  <c r="K1311" i="1"/>
  <c r="J1321" i="1"/>
  <c r="K1321" i="1"/>
  <c r="J1322" i="1"/>
  <c r="K1322" i="1"/>
  <c r="J1318" i="1"/>
  <c r="K1318" i="1"/>
  <c r="J1319" i="1"/>
  <c r="K1319" i="1"/>
  <c r="J1320" i="1"/>
  <c r="K1320" i="1"/>
  <c r="J1323" i="1"/>
  <c r="K1323" i="1"/>
  <c r="J1315" i="1"/>
  <c r="K1315" i="1"/>
  <c r="J1316" i="1"/>
  <c r="K1316" i="1"/>
  <c r="J1317" i="1"/>
  <c r="K1317" i="1"/>
  <c r="J1324" i="1"/>
  <c r="K1324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35" i="1"/>
  <c r="K1335" i="1"/>
  <c r="J1344" i="1"/>
  <c r="K1344" i="1"/>
  <c r="J1345" i="1"/>
  <c r="K1345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43" i="1"/>
  <c r="K1343" i="1"/>
  <c r="J1348" i="1"/>
  <c r="K1348" i="1"/>
  <c r="J1347" i="1"/>
  <c r="K1347" i="1"/>
  <c r="J1346" i="1"/>
  <c r="K1346" i="1"/>
  <c r="J1352" i="1"/>
  <c r="K1352" i="1"/>
  <c r="J1349" i="1"/>
  <c r="K1349" i="1"/>
  <c r="J1351" i="1"/>
  <c r="K1351" i="1"/>
  <c r="J1350" i="1"/>
  <c r="K1350" i="1"/>
  <c r="J1359" i="1"/>
  <c r="K1359" i="1"/>
  <c r="J1360" i="1"/>
  <c r="K1360" i="1"/>
  <c r="J1361" i="1"/>
  <c r="K1361" i="1"/>
  <c r="J1358" i="1"/>
  <c r="K1358" i="1"/>
  <c r="J1362" i="1"/>
  <c r="K1362" i="1"/>
  <c r="J1356" i="1"/>
  <c r="K1356" i="1"/>
  <c r="J1357" i="1"/>
  <c r="K1357" i="1"/>
  <c r="J1353" i="1"/>
  <c r="K1353" i="1"/>
  <c r="J1354" i="1"/>
  <c r="K1354" i="1"/>
  <c r="J1355" i="1"/>
  <c r="K1355" i="1"/>
  <c r="J1379" i="1"/>
  <c r="K1379" i="1"/>
  <c r="J1373" i="1"/>
  <c r="K1373" i="1"/>
  <c r="J1374" i="1"/>
  <c r="K1374" i="1"/>
  <c r="J1375" i="1"/>
  <c r="K1375" i="1"/>
  <c r="J1376" i="1"/>
  <c r="K1376" i="1"/>
  <c r="J1372" i="1"/>
  <c r="K1372" i="1"/>
  <c r="J1377" i="1"/>
  <c r="K1377" i="1"/>
  <c r="J1378" i="1"/>
  <c r="K1378" i="1"/>
  <c r="J1371" i="1"/>
  <c r="K1371" i="1"/>
  <c r="J1367" i="1"/>
  <c r="K1367" i="1"/>
  <c r="J1363" i="1"/>
  <c r="K1363" i="1"/>
  <c r="J1364" i="1"/>
  <c r="K1364" i="1"/>
  <c r="J1365" i="1"/>
  <c r="K1365" i="1"/>
  <c r="J1366" i="1"/>
  <c r="K1366" i="1"/>
  <c r="J1368" i="1"/>
  <c r="K1368" i="1"/>
  <c r="J1369" i="1"/>
  <c r="K1369" i="1"/>
  <c r="J1370" i="1"/>
  <c r="K1370" i="1"/>
  <c r="J1390" i="1"/>
  <c r="K1390" i="1"/>
  <c r="J1388" i="1"/>
  <c r="K1388" i="1"/>
  <c r="J1389" i="1"/>
  <c r="K1389" i="1"/>
  <c r="J1391" i="1"/>
  <c r="K1391" i="1"/>
  <c r="J1380" i="1"/>
  <c r="K1380" i="1"/>
  <c r="J1381" i="1"/>
  <c r="K1381" i="1"/>
  <c r="J1385" i="1"/>
  <c r="K1385" i="1"/>
  <c r="J1386" i="1"/>
  <c r="K1386" i="1"/>
  <c r="J1387" i="1"/>
  <c r="K1387" i="1"/>
  <c r="J1382" i="1"/>
  <c r="K1382" i="1"/>
  <c r="J1383" i="1"/>
  <c r="K1383" i="1"/>
  <c r="J1384" i="1"/>
  <c r="K1384" i="1"/>
  <c r="J1394" i="1"/>
  <c r="K1394" i="1"/>
  <c r="J1396" i="1"/>
  <c r="K1396" i="1"/>
  <c r="J1397" i="1"/>
  <c r="K1397" i="1"/>
  <c r="J1395" i="1"/>
  <c r="K1395" i="1"/>
  <c r="J1392" i="1"/>
  <c r="K1392" i="1"/>
  <c r="J1393" i="1"/>
  <c r="K1393" i="1"/>
  <c r="J1401" i="1"/>
  <c r="K1401" i="1"/>
  <c r="J1399" i="1"/>
  <c r="K1399" i="1"/>
  <c r="J1400" i="1"/>
  <c r="K1400" i="1"/>
  <c r="J1402" i="1"/>
  <c r="K1402" i="1"/>
  <c r="J1398" i="1"/>
  <c r="K1398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25" i="1"/>
  <c r="K1425" i="1"/>
  <c r="J1426" i="1"/>
  <c r="K1426" i="1"/>
  <c r="J1424" i="1"/>
  <c r="K1424" i="1"/>
  <c r="J1421" i="1"/>
  <c r="K1421" i="1"/>
  <c r="J1422" i="1"/>
  <c r="K1422" i="1"/>
  <c r="J1423" i="1"/>
  <c r="K1423" i="1"/>
  <c r="J1430" i="1"/>
  <c r="K1430" i="1"/>
  <c r="J1433" i="1"/>
  <c r="K1433" i="1"/>
  <c r="J1434" i="1"/>
  <c r="K1434" i="1"/>
  <c r="J1435" i="1"/>
  <c r="K1435" i="1"/>
  <c r="J1436" i="1"/>
  <c r="K1436" i="1"/>
  <c r="J1427" i="1"/>
  <c r="K1427" i="1"/>
  <c r="J1431" i="1"/>
  <c r="K1431" i="1"/>
  <c r="J1432" i="1"/>
  <c r="K1432" i="1"/>
  <c r="J1428" i="1"/>
  <c r="K1428" i="1"/>
  <c r="J1429" i="1"/>
  <c r="K1429" i="1"/>
  <c r="J1439" i="1"/>
  <c r="K1439" i="1"/>
  <c r="J1438" i="1"/>
  <c r="K1438" i="1"/>
  <c r="J1440" i="1"/>
  <c r="K1440" i="1"/>
  <c r="J1441" i="1"/>
  <c r="K1441" i="1"/>
  <c r="J1437" i="1"/>
  <c r="K1437" i="1"/>
  <c r="J1448" i="1"/>
  <c r="K1448" i="1"/>
  <c r="J1449" i="1"/>
  <c r="K1449" i="1"/>
  <c r="J1446" i="1"/>
  <c r="K1446" i="1"/>
  <c r="J1447" i="1"/>
  <c r="K1447" i="1"/>
  <c r="J1442" i="1"/>
  <c r="K1442" i="1"/>
  <c r="J1443" i="1"/>
  <c r="K1443" i="1"/>
  <c r="J1444" i="1"/>
  <c r="K1444" i="1"/>
  <c r="J1445" i="1"/>
  <c r="K1445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56" i="1"/>
  <c r="K1456" i="1"/>
  <c r="J1457" i="1"/>
  <c r="K1457" i="1"/>
  <c r="J1466" i="1"/>
  <c r="K1466" i="1"/>
  <c r="J1467" i="1"/>
  <c r="K1467" i="1"/>
  <c r="J1468" i="1"/>
  <c r="K1468" i="1"/>
  <c r="J1469" i="1"/>
  <c r="K146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70" i="1"/>
  <c r="K1470" i="1"/>
  <c r="J1471" i="1"/>
  <c r="K1471" i="1"/>
  <c r="J1472" i="1"/>
  <c r="K1472" i="1"/>
  <c r="J1473" i="1"/>
  <c r="K1473" i="1"/>
  <c r="J1476" i="1"/>
  <c r="K1476" i="1"/>
  <c r="J1480" i="1"/>
  <c r="K1480" i="1"/>
  <c r="J1478" i="1"/>
  <c r="K1478" i="1"/>
  <c r="J1479" i="1"/>
  <c r="K1479" i="1"/>
  <c r="J1481" i="1"/>
  <c r="K1481" i="1"/>
  <c r="J1477" i="1"/>
  <c r="K1477" i="1"/>
  <c r="J1474" i="1"/>
  <c r="K1474" i="1"/>
  <c r="J1475" i="1"/>
  <c r="K1475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490" i="1"/>
  <c r="K1490" i="1"/>
  <c r="J1491" i="1"/>
  <c r="K149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500" i="1"/>
  <c r="K1500" i="1"/>
  <c r="J1502" i="1"/>
  <c r="K1502" i="1"/>
  <c r="J1501" i="1"/>
  <c r="K1501" i="1"/>
  <c r="J1505" i="1"/>
  <c r="K1505" i="1"/>
  <c r="J1508" i="1"/>
  <c r="K1508" i="1"/>
  <c r="J1507" i="1"/>
  <c r="K1507" i="1"/>
  <c r="J1503" i="1"/>
  <c r="K1503" i="1"/>
  <c r="J1506" i="1"/>
  <c r="K1506" i="1"/>
  <c r="J1504" i="1"/>
  <c r="K1504" i="1"/>
  <c r="J1510" i="1"/>
  <c r="K1510" i="1"/>
  <c r="J1509" i="1"/>
  <c r="K1509" i="1"/>
  <c r="J1514" i="1"/>
  <c r="K1514" i="1"/>
  <c r="J1515" i="1"/>
  <c r="K1515" i="1"/>
  <c r="J1513" i="1"/>
  <c r="K1513" i="1"/>
  <c r="J1512" i="1"/>
  <c r="K1512" i="1"/>
  <c r="J1511" i="1"/>
  <c r="K1511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16" i="1"/>
  <c r="K1516" i="1"/>
  <c r="J1523" i="1"/>
  <c r="K1523" i="1"/>
  <c r="J1524" i="1"/>
  <c r="K1524" i="1"/>
  <c r="J1522" i="1"/>
  <c r="K1522" i="1"/>
  <c r="J1517" i="1"/>
  <c r="K1517" i="1"/>
  <c r="J1518" i="1"/>
  <c r="K1518" i="1"/>
  <c r="J1519" i="1"/>
  <c r="K1519" i="1"/>
  <c r="J1520" i="1"/>
  <c r="K1520" i="1"/>
  <c r="J1521" i="1"/>
  <c r="K1521" i="1"/>
  <c r="J1536" i="1"/>
  <c r="K1536" i="1"/>
  <c r="J1538" i="1"/>
  <c r="K1538" i="1"/>
  <c r="J1537" i="1"/>
  <c r="K1537" i="1"/>
  <c r="J1549" i="1"/>
  <c r="K1549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0" i="1"/>
  <c r="K1550" i="1"/>
  <c r="J1551" i="1"/>
  <c r="K1551" i="1"/>
  <c r="J1559" i="1"/>
  <c r="K1559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61" i="1"/>
  <c r="K1561" i="1"/>
  <c r="J1560" i="1"/>
  <c r="K1560" i="1"/>
  <c r="J1562" i="1"/>
  <c r="K1562" i="1"/>
  <c r="J1563" i="1"/>
  <c r="K1563" i="1"/>
  <c r="J1565" i="1"/>
  <c r="K1565" i="1"/>
  <c r="J1567" i="1"/>
  <c r="K1567" i="1"/>
  <c r="J1566" i="1"/>
  <c r="K1566" i="1"/>
  <c r="J1564" i="1"/>
  <c r="K1564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76" i="1"/>
  <c r="K1576" i="1"/>
  <c r="J1577" i="1"/>
  <c r="K1577" i="1"/>
  <c r="J1591" i="1"/>
  <c r="K1591" i="1"/>
  <c r="J1592" i="1"/>
  <c r="K1592" i="1"/>
  <c r="J1575" i="1"/>
  <c r="K1575" i="1"/>
  <c r="J1578" i="1"/>
  <c r="K1578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602" i="1"/>
  <c r="K1602" i="1"/>
  <c r="J1603" i="1"/>
  <c r="K1603" i="1"/>
  <c r="J1604" i="1"/>
  <c r="K1604" i="1"/>
  <c r="J1605" i="1"/>
  <c r="K1605" i="1"/>
  <c r="J1606" i="1"/>
  <c r="K1606" i="1"/>
  <c r="J1601" i="1"/>
  <c r="K1601" i="1"/>
  <c r="J1599" i="1"/>
  <c r="K1599" i="1"/>
  <c r="J1593" i="1"/>
  <c r="K1593" i="1"/>
  <c r="J1594" i="1"/>
  <c r="K1594" i="1"/>
  <c r="J1595" i="1"/>
  <c r="K1595" i="1"/>
  <c r="J1596" i="1"/>
  <c r="K1596" i="1"/>
  <c r="J1600" i="1"/>
  <c r="K1600" i="1"/>
  <c r="J1598" i="1"/>
  <c r="K1598" i="1"/>
  <c r="J1597" i="1"/>
  <c r="K1597" i="1"/>
  <c r="J1611" i="1"/>
  <c r="K1611" i="1"/>
  <c r="J1608" i="1"/>
  <c r="K1608" i="1"/>
  <c r="J1609" i="1"/>
  <c r="K1609" i="1"/>
  <c r="J1612" i="1"/>
  <c r="K1612" i="1"/>
  <c r="J1613" i="1"/>
  <c r="K1613" i="1"/>
  <c r="J1607" i="1"/>
  <c r="K1607" i="1"/>
  <c r="J1610" i="1"/>
  <c r="K1610" i="1"/>
  <c r="J1619" i="1"/>
  <c r="K1619" i="1"/>
  <c r="J1621" i="1"/>
  <c r="K1621" i="1"/>
  <c r="J1620" i="1"/>
  <c r="K1620" i="1"/>
  <c r="J1618" i="1"/>
  <c r="K1618" i="1"/>
  <c r="J1616" i="1"/>
  <c r="K1616" i="1"/>
  <c r="J1617" i="1"/>
  <c r="K1617" i="1"/>
  <c r="J1614" i="1"/>
  <c r="K1614" i="1"/>
  <c r="J1615" i="1"/>
  <c r="K1615" i="1"/>
  <c r="J1622" i="1"/>
  <c r="K1622" i="1"/>
  <c r="J1629" i="1"/>
  <c r="K1629" i="1"/>
  <c r="J1631" i="1"/>
  <c r="K1631" i="1"/>
  <c r="J1632" i="1"/>
  <c r="K1632" i="1"/>
  <c r="J1633" i="1"/>
  <c r="K1633" i="1"/>
  <c r="J1634" i="1"/>
  <c r="K1634" i="1"/>
  <c r="J1630" i="1"/>
  <c r="K1630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41" i="1"/>
  <c r="K1641" i="1"/>
  <c r="J1642" i="1"/>
  <c r="K1642" i="1"/>
  <c r="J1644" i="1"/>
  <c r="K1644" i="1"/>
  <c r="J1635" i="1"/>
  <c r="K1635" i="1"/>
  <c r="J1643" i="1"/>
  <c r="K1643" i="1"/>
  <c r="J1639" i="1"/>
  <c r="K1639" i="1"/>
  <c r="J1636" i="1"/>
  <c r="K1636" i="1"/>
  <c r="J1637" i="1"/>
  <c r="K1637" i="1"/>
  <c r="J1638" i="1"/>
  <c r="K1638" i="1"/>
  <c r="J1640" i="1"/>
  <c r="K1640" i="1"/>
  <c r="J1645" i="1"/>
  <c r="K1645" i="1"/>
  <c r="J1654" i="1"/>
  <c r="K1654" i="1"/>
  <c r="J1656" i="1"/>
  <c r="K1656" i="1"/>
  <c r="J1655" i="1"/>
  <c r="K1655" i="1"/>
  <c r="J1653" i="1"/>
  <c r="K1653" i="1"/>
  <c r="J1649" i="1"/>
  <c r="K1649" i="1"/>
  <c r="J1652" i="1"/>
  <c r="K1652" i="1"/>
  <c r="J1646" i="1"/>
  <c r="K1646" i="1"/>
  <c r="J1647" i="1"/>
  <c r="K1647" i="1"/>
  <c r="J1648" i="1"/>
  <c r="K1648" i="1"/>
  <c r="J1650" i="1"/>
  <c r="K1650" i="1"/>
  <c r="J1651" i="1"/>
  <c r="K1651" i="1"/>
  <c r="J1658" i="1"/>
  <c r="K1658" i="1"/>
  <c r="J1666" i="1"/>
  <c r="K1666" i="1"/>
  <c r="J1660" i="1"/>
  <c r="K1660" i="1"/>
  <c r="J1659" i="1"/>
  <c r="K1659" i="1"/>
  <c r="J1667" i="1"/>
  <c r="K1667" i="1"/>
  <c r="J1661" i="1"/>
  <c r="K1661" i="1"/>
  <c r="J1662" i="1"/>
  <c r="K1662" i="1"/>
  <c r="J1663" i="1"/>
  <c r="K1663" i="1"/>
  <c r="J1664" i="1"/>
  <c r="K1664" i="1"/>
  <c r="J1665" i="1"/>
  <c r="K1665" i="1"/>
  <c r="J1657" i="1"/>
  <c r="K1657" i="1"/>
  <c r="J1673" i="1"/>
  <c r="K1673" i="1"/>
  <c r="J1674" i="1"/>
  <c r="K1674" i="1"/>
  <c r="J1675" i="1"/>
  <c r="K1675" i="1"/>
  <c r="J1672" i="1"/>
  <c r="K1672" i="1"/>
  <c r="J1668" i="1"/>
  <c r="K1668" i="1"/>
  <c r="J1669" i="1"/>
  <c r="K1669" i="1"/>
  <c r="J1670" i="1"/>
  <c r="K1670" i="1"/>
  <c r="J1671" i="1"/>
  <c r="K1671" i="1"/>
  <c r="J1678" i="1"/>
  <c r="K1678" i="1"/>
  <c r="J1679" i="1"/>
  <c r="K1679" i="1"/>
  <c r="J1680" i="1"/>
  <c r="K1680" i="1"/>
  <c r="J1681" i="1"/>
  <c r="K1681" i="1"/>
  <c r="J1676" i="1"/>
  <c r="K1676" i="1"/>
  <c r="J1677" i="1"/>
  <c r="K1677" i="1"/>
  <c r="J1683" i="1"/>
  <c r="K1683" i="1"/>
  <c r="J1682" i="1"/>
  <c r="K1682" i="1"/>
  <c r="J1684" i="1"/>
  <c r="K1684" i="1"/>
  <c r="J1686" i="1"/>
  <c r="K1686" i="1"/>
  <c r="J1687" i="1"/>
  <c r="K1687" i="1"/>
  <c r="J1685" i="1"/>
  <c r="K1685" i="1"/>
  <c r="J1694" i="1"/>
  <c r="K1694" i="1"/>
  <c r="J1695" i="1"/>
  <c r="K1695" i="1"/>
  <c r="J1700" i="1"/>
  <c r="K1700" i="1"/>
  <c r="J1688" i="1"/>
  <c r="K1688" i="1"/>
  <c r="J1696" i="1"/>
  <c r="K1696" i="1"/>
  <c r="J1697" i="1"/>
  <c r="K1697" i="1"/>
  <c r="J1698" i="1"/>
  <c r="K1698" i="1"/>
  <c r="J1699" i="1"/>
  <c r="K1699" i="1"/>
  <c r="J1692" i="1"/>
  <c r="K1692" i="1"/>
  <c r="J1693" i="1"/>
  <c r="K1693" i="1"/>
  <c r="J1690" i="1"/>
  <c r="K1690" i="1"/>
  <c r="J1691" i="1"/>
  <c r="K1691" i="1"/>
  <c r="J1689" i="1"/>
  <c r="K1689" i="1"/>
  <c r="J1705" i="1"/>
  <c r="K1705" i="1"/>
  <c r="J1710" i="1"/>
  <c r="K1710" i="1"/>
  <c r="J1711" i="1"/>
  <c r="K1711" i="1"/>
  <c r="J1712" i="1"/>
  <c r="K1712" i="1"/>
  <c r="J1713" i="1"/>
  <c r="K1713" i="1"/>
  <c r="J1714" i="1"/>
  <c r="K1714" i="1"/>
  <c r="J1707" i="1"/>
  <c r="K1707" i="1"/>
  <c r="J1708" i="1"/>
  <c r="K1708" i="1"/>
  <c r="J1709" i="1"/>
  <c r="K1709" i="1"/>
  <c r="J1704" i="1"/>
  <c r="K1704" i="1"/>
  <c r="J1706" i="1"/>
  <c r="K1706" i="1"/>
  <c r="J1701" i="1"/>
  <c r="K1701" i="1"/>
  <c r="J1702" i="1"/>
  <c r="K1702" i="1"/>
  <c r="J1703" i="1"/>
  <c r="K1703" i="1"/>
  <c r="J1720" i="1"/>
  <c r="K1720" i="1"/>
  <c r="J1721" i="1"/>
  <c r="K1721" i="1"/>
  <c r="J1724" i="1"/>
  <c r="K1724" i="1"/>
  <c r="J1725" i="1"/>
  <c r="K1725" i="1"/>
  <c r="J1727" i="1"/>
  <c r="K1727" i="1"/>
  <c r="J1715" i="1"/>
  <c r="K1715" i="1"/>
  <c r="J1719" i="1"/>
  <c r="K1719" i="1"/>
  <c r="J1718" i="1"/>
  <c r="K1718" i="1"/>
  <c r="J1716" i="1"/>
  <c r="K1716" i="1"/>
  <c r="J1717" i="1"/>
  <c r="K1717" i="1"/>
  <c r="J1723" i="1"/>
  <c r="K1723" i="1"/>
  <c r="J1726" i="1"/>
  <c r="K1726" i="1"/>
  <c r="J1722" i="1"/>
  <c r="K1722" i="1"/>
  <c r="J1728" i="1"/>
  <c r="K1728" i="1"/>
  <c r="J1729" i="1"/>
  <c r="K1729" i="1"/>
  <c r="J1730" i="1"/>
  <c r="K1730" i="1"/>
  <c r="J1731" i="1"/>
  <c r="K1731" i="1"/>
  <c r="J1732" i="1"/>
  <c r="K1732" i="1"/>
  <c r="J1738" i="1"/>
  <c r="K1738" i="1"/>
  <c r="J1734" i="1"/>
  <c r="K1734" i="1"/>
  <c r="J1740" i="1"/>
  <c r="K1740" i="1"/>
  <c r="J1733" i="1"/>
  <c r="K1733" i="1"/>
  <c r="J1739" i="1"/>
  <c r="K1739" i="1"/>
  <c r="J1735" i="1"/>
  <c r="K1735" i="1"/>
  <c r="J1736" i="1"/>
  <c r="K1736" i="1"/>
  <c r="J1737" i="1"/>
  <c r="K1737" i="1"/>
  <c r="J1748" i="1"/>
  <c r="K1748" i="1"/>
  <c r="J1749" i="1"/>
  <c r="K1749" i="1"/>
  <c r="J1751" i="1"/>
  <c r="K1751" i="1"/>
  <c r="J1745" i="1"/>
  <c r="K1745" i="1"/>
  <c r="J1750" i="1"/>
  <c r="K1750" i="1"/>
  <c r="J1746" i="1"/>
  <c r="K1746" i="1"/>
  <c r="J1747" i="1"/>
  <c r="K1747" i="1"/>
  <c r="J1741" i="1"/>
  <c r="K1741" i="1"/>
  <c r="J1742" i="1"/>
  <c r="K1742" i="1"/>
  <c r="J1743" i="1"/>
  <c r="K1743" i="1"/>
  <c r="J1744" i="1"/>
  <c r="K1744" i="1"/>
  <c r="J1757" i="1"/>
  <c r="K1757" i="1"/>
  <c r="J1758" i="1"/>
  <c r="K1758" i="1"/>
  <c r="J1756" i="1"/>
  <c r="K1756" i="1"/>
  <c r="J1759" i="1"/>
  <c r="K1759" i="1"/>
  <c r="J1752" i="1"/>
  <c r="K1752" i="1"/>
  <c r="J1753" i="1"/>
  <c r="K1753" i="1"/>
  <c r="J1754" i="1"/>
  <c r="K1754" i="1"/>
  <c r="J1755" i="1"/>
  <c r="K1755" i="1"/>
  <c r="J1766" i="1"/>
  <c r="K1766" i="1"/>
  <c r="J1767" i="1"/>
  <c r="K1767" i="1"/>
  <c r="J1765" i="1"/>
  <c r="K1765" i="1"/>
  <c r="J1760" i="1"/>
  <c r="K1760" i="1"/>
  <c r="J1761" i="1"/>
  <c r="K1761" i="1"/>
  <c r="J1762" i="1"/>
  <c r="K1762" i="1"/>
  <c r="J1763" i="1"/>
  <c r="K1763" i="1"/>
  <c r="J1764" i="1"/>
  <c r="K1764" i="1"/>
  <c r="J1770" i="1"/>
  <c r="K1770" i="1"/>
  <c r="J1772" i="1"/>
  <c r="K1772" i="1"/>
  <c r="J1773" i="1"/>
  <c r="K1773" i="1"/>
  <c r="J1774" i="1"/>
  <c r="K1774" i="1"/>
  <c r="J1768" i="1"/>
  <c r="K1768" i="1"/>
  <c r="J1769" i="1"/>
  <c r="K1769" i="1"/>
  <c r="J1771" i="1"/>
  <c r="K1771" i="1"/>
  <c r="J1777" i="1"/>
  <c r="K1777" i="1"/>
  <c r="J1775" i="1"/>
  <c r="K1775" i="1"/>
  <c r="J1776" i="1"/>
  <c r="K1776" i="1"/>
  <c r="J1784" i="1"/>
  <c r="K1784" i="1"/>
  <c r="J1778" i="1"/>
  <c r="K1778" i="1"/>
  <c r="J1782" i="1"/>
  <c r="K1782" i="1"/>
  <c r="J1779" i="1"/>
  <c r="K1779" i="1"/>
  <c r="J1781" i="1"/>
  <c r="K1781" i="1"/>
  <c r="J1785" i="1"/>
  <c r="K1785" i="1"/>
  <c r="J1780" i="1"/>
  <c r="K1780" i="1"/>
  <c r="J1783" i="1"/>
  <c r="K1783" i="1"/>
  <c r="J1794" i="1"/>
  <c r="K1794" i="1"/>
  <c r="J1798" i="1"/>
  <c r="K1798" i="1"/>
  <c r="J1800" i="1"/>
  <c r="K1800" i="1"/>
  <c r="J1799" i="1"/>
  <c r="K1799" i="1"/>
  <c r="J1801" i="1"/>
  <c r="K1801" i="1"/>
  <c r="J1802" i="1"/>
  <c r="K1802" i="1"/>
  <c r="J1786" i="1"/>
  <c r="K1786" i="1"/>
  <c r="J1795" i="1"/>
  <c r="K1795" i="1"/>
  <c r="J1796" i="1"/>
  <c r="K1796" i="1"/>
  <c r="J1797" i="1"/>
  <c r="K1797" i="1"/>
  <c r="J1793" i="1"/>
  <c r="K1793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805" i="1"/>
  <c r="K1805" i="1"/>
  <c r="J1803" i="1"/>
  <c r="K1803" i="1"/>
  <c r="J1806" i="1"/>
  <c r="K1806" i="1"/>
  <c r="J1804" i="1"/>
  <c r="K1804" i="1"/>
  <c r="J1809" i="1"/>
  <c r="K1809" i="1"/>
  <c r="J1807" i="1"/>
  <c r="K1807" i="1"/>
  <c r="J1808" i="1"/>
  <c r="K1808" i="1"/>
  <c r="J1813" i="1"/>
  <c r="K1813" i="1"/>
  <c r="J1817" i="1"/>
  <c r="K1817" i="1"/>
  <c r="J1812" i="1"/>
  <c r="K1812" i="1"/>
  <c r="J1818" i="1"/>
  <c r="K1818" i="1"/>
  <c r="J1820" i="1"/>
  <c r="K1820" i="1"/>
  <c r="J1814" i="1"/>
  <c r="K1814" i="1"/>
  <c r="J1819" i="1"/>
  <c r="K1819" i="1"/>
  <c r="J1816" i="1"/>
  <c r="K1816" i="1"/>
  <c r="J1815" i="1"/>
  <c r="K1815" i="1"/>
  <c r="J1810" i="1"/>
  <c r="K1810" i="1"/>
  <c r="J1811" i="1"/>
  <c r="K1811" i="1"/>
  <c r="J1827" i="1"/>
  <c r="K1827" i="1"/>
  <c r="J1828" i="1"/>
  <c r="K1828" i="1"/>
  <c r="J1826" i="1"/>
  <c r="K1826" i="1"/>
  <c r="J1821" i="1"/>
  <c r="K1821" i="1"/>
  <c r="J1822" i="1"/>
  <c r="K1822" i="1"/>
  <c r="J1823" i="1"/>
  <c r="K1823" i="1"/>
  <c r="J1824" i="1"/>
  <c r="K1824" i="1"/>
  <c r="J1825" i="1"/>
  <c r="K1825" i="1"/>
  <c r="J1829" i="1"/>
  <c r="K1829" i="1"/>
  <c r="J1830" i="1"/>
  <c r="K1830" i="1"/>
  <c r="J1838" i="1"/>
  <c r="K1838" i="1"/>
  <c r="J1839" i="1"/>
  <c r="K1839" i="1"/>
  <c r="J1840" i="1"/>
  <c r="K1840" i="1"/>
  <c r="J1841" i="1"/>
  <c r="K1841" i="1"/>
  <c r="J1842" i="1"/>
  <c r="K1842" i="1"/>
  <c r="J1832" i="1"/>
  <c r="K1832" i="1"/>
  <c r="J1837" i="1"/>
  <c r="K1837" i="1"/>
  <c r="J1834" i="1"/>
  <c r="K1834" i="1"/>
  <c r="J1835" i="1"/>
  <c r="K1835" i="1"/>
  <c r="J1836" i="1"/>
  <c r="K1836" i="1"/>
  <c r="J1833" i="1"/>
  <c r="K1833" i="1"/>
  <c r="J1831" i="1"/>
  <c r="K1831" i="1"/>
  <c r="J1843" i="1"/>
  <c r="K1843" i="1"/>
  <c r="J1847" i="1"/>
  <c r="K1847" i="1"/>
  <c r="J1850" i="1"/>
  <c r="K1850" i="1"/>
  <c r="J1851" i="1"/>
  <c r="K1851" i="1"/>
  <c r="J1852" i="1"/>
  <c r="K1852" i="1"/>
  <c r="J1846" i="1"/>
  <c r="K1846" i="1"/>
  <c r="J1853" i="1"/>
  <c r="K1853" i="1"/>
  <c r="J1855" i="1"/>
  <c r="K1855" i="1"/>
  <c r="J1856" i="1"/>
  <c r="K1856" i="1"/>
  <c r="J1857" i="1"/>
  <c r="K1857" i="1"/>
  <c r="J1848" i="1"/>
  <c r="K1848" i="1"/>
  <c r="J1849" i="1"/>
  <c r="K1849" i="1"/>
  <c r="J1854" i="1"/>
  <c r="K1854" i="1"/>
  <c r="J1845" i="1"/>
  <c r="K1845" i="1"/>
  <c r="J1844" i="1"/>
  <c r="K1844" i="1"/>
  <c r="J1861" i="1"/>
  <c r="K1861" i="1"/>
  <c r="J1859" i="1"/>
  <c r="K1859" i="1"/>
  <c r="J1860" i="1"/>
  <c r="K1860" i="1"/>
  <c r="J1858" i="1"/>
  <c r="K1858" i="1"/>
  <c r="J1866" i="1"/>
  <c r="K1866" i="1"/>
  <c r="J1867" i="1"/>
  <c r="K1867" i="1"/>
  <c r="J1868" i="1"/>
  <c r="K1868" i="1"/>
  <c r="J1869" i="1"/>
  <c r="K1869" i="1"/>
  <c r="J1870" i="1"/>
  <c r="K1870" i="1"/>
  <c r="J1862" i="1"/>
  <c r="K1862" i="1"/>
  <c r="J1863" i="1"/>
  <c r="K1863" i="1"/>
  <c r="J1864" i="1"/>
  <c r="K1864" i="1"/>
  <c r="J1865" i="1"/>
  <c r="K1865" i="1"/>
  <c r="J1876" i="1"/>
  <c r="K1876" i="1"/>
  <c r="J1877" i="1"/>
  <c r="K1877" i="1"/>
  <c r="J1878" i="1"/>
  <c r="K1878" i="1"/>
  <c r="J1879" i="1"/>
  <c r="K1879" i="1"/>
  <c r="J1880" i="1"/>
  <c r="K1880" i="1"/>
  <c r="J1873" i="1"/>
  <c r="K1873" i="1"/>
  <c r="J1874" i="1"/>
  <c r="K1874" i="1"/>
  <c r="J1875" i="1"/>
  <c r="K1875" i="1"/>
  <c r="J1871" i="1"/>
  <c r="K1871" i="1"/>
  <c r="J1872" i="1"/>
  <c r="K1872" i="1"/>
  <c r="J1885" i="1"/>
  <c r="K1885" i="1"/>
  <c r="J1891" i="1"/>
  <c r="K1891" i="1"/>
  <c r="J1886" i="1"/>
  <c r="K1886" i="1"/>
  <c r="J1887" i="1"/>
  <c r="K1887" i="1"/>
  <c r="J1888" i="1"/>
  <c r="K1888" i="1"/>
  <c r="J1889" i="1"/>
  <c r="K1889" i="1"/>
  <c r="J1884" i="1"/>
  <c r="K1884" i="1"/>
  <c r="J1890" i="1"/>
  <c r="K1890" i="1"/>
  <c r="J1892" i="1"/>
  <c r="K1892" i="1"/>
  <c r="J1882" i="1"/>
  <c r="K1882" i="1"/>
  <c r="J1881" i="1"/>
  <c r="K1881" i="1"/>
  <c r="J1883" i="1"/>
  <c r="K1883" i="1"/>
  <c r="J1897" i="1"/>
  <c r="K1897" i="1"/>
  <c r="J1898" i="1"/>
  <c r="K1898" i="1"/>
  <c r="J1899" i="1"/>
  <c r="K1899" i="1"/>
  <c r="J1900" i="1"/>
  <c r="K1900" i="1"/>
  <c r="J1896" i="1"/>
  <c r="K1896" i="1"/>
  <c r="J1893" i="1"/>
  <c r="K1893" i="1"/>
  <c r="J1894" i="1"/>
  <c r="K1894" i="1"/>
  <c r="J1895" i="1"/>
  <c r="K1895" i="1"/>
  <c r="J1912" i="1"/>
  <c r="K1912" i="1"/>
  <c r="J1913" i="1"/>
  <c r="K1913" i="1"/>
  <c r="J1914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22" i="1"/>
  <c r="K1922" i="1"/>
  <c r="J1923" i="1"/>
  <c r="K1923" i="1"/>
  <c r="J1925" i="1"/>
  <c r="K1925" i="1"/>
  <c r="J1926" i="1"/>
  <c r="K1926" i="1"/>
  <c r="J1927" i="1"/>
  <c r="K1927" i="1"/>
  <c r="J1928" i="1"/>
  <c r="K1928" i="1"/>
  <c r="J1924" i="1"/>
  <c r="K1924" i="1"/>
  <c r="J1930" i="1"/>
  <c r="K1930" i="1"/>
  <c r="J1929" i="1"/>
  <c r="K1929" i="1"/>
  <c r="J1934" i="1"/>
  <c r="K1934" i="1"/>
  <c r="J1935" i="1"/>
  <c r="K1935" i="1"/>
  <c r="J1936" i="1"/>
  <c r="K1936" i="1"/>
  <c r="J1931" i="1"/>
  <c r="K1931" i="1"/>
  <c r="J1932" i="1"/>
  <c r="K1932" i="1"/>
  <c r="J1933" i="1"/>
  <c r="K1933" i="1"/>
  <c r="J1958" i="1"/>
  <c r="K1958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45" i="1"/>
  <c r="K1945" i="1"/>
  <c r="J1946" i="1"/>
  <c r="K1946" i="1"/>
  <c r="J1955" i="1"/>
  <c r="K1955" i="1"/>
  <c r="J1956" i="1"/>
  <c r="K1956" i="1"/>
  <c r="J1959" i="1"/>
  <c r="K1959" i="1"/>
  <c r="J1938" i="1"/>
  <c r="K1938" i="1"/>
  <c r="J1957" i="1"/>
  <c r="K1957" i="1"/>
  <c r="J1939" i="1"/>
  <c r="K1939" i="1"/>
  <c r="J1940" i="1"/>
  <c r="K1940" i="1"/>
  <c r="J1941" i="1"/>
  <c r="K1941" i="1"/>
  <c r="J1942" i="1"/>
  <c r="K1942" i="1"/>
  <c r="J1943" i="1"/>
  <c r="K1943" i="1"/>
  <c r="J1937" i="1"/>
  <c r="K1937" i="1"/>
  <c r="J1944" i="1"/>
  <c r="K1944" i="1"/>
  <c r="J1979" i="1"/>
  <c r="K1979" i="1"/>
  <c r="J1972" i="1"/>
  <c r="K1972" i="1"/>
  <c r="J1973" i="1"/>
  <c r="K1973" i="1"/>
  <c r="J1974" i="1"/>
  <c r="K1974" i="1"/>
  <c r="J1975" i="1"/>
  <c r="K1975" i="1"/>
  <c r="J1976" i="1"/>
  <c r="K1976" i="1"/>
  <c r="J1968" i="1"/>
  <c r="K1968" i="1"/>
  <c r="J1969" i="1"/>
  <c r="K1969" i="1"/>
  <c r="J1977" i="1"/>
  <c r="K1977" i="1"/>
  <c r="J1980" i="1"/>
  <c r="K1980" i="1"/>
  <c r="J1981" i="1"/>
  <c r="K1981" i="1"/>
  <c r="J1961" i="1"/>
  <c r="K1961" i="1"/>
  <c r="J1970" i="1"/>
  <c r="K1970" i="1"/>
  <c r="J1978" i="1"/>
  <c r="K1978" i="1"/>
  <c r="J1971" i="1"/>
  <c r="K1971" i="1"/>
  <c r="J1966" i="1"/>
  <c r="K1966" i="1"/>
  <c r="J1967" i="1"/>
  <c r="K1967" i="1"/>
  <c r="J1960" i="1"/>
  <c r="K1960" i="1"/>
  <c r="J1963" i="1"/>
  <c r="K1963" i="1"/>
  <c r="J1964" i="1"/>
  <c r="K1964" i="1"/>
  <c r="J1965" i="1"/>
  <c r="K1965" i="1"/>
  <c r="J1962" i="1"/>
  <c r="K1962" i="1"/>
  <c r="J1982" i="1"/>
  <c r="K1982" i="1"/>
  <c r="L2" i="1"/>
  <c r="L3" i="1"/>
  <c r="L4" i="1"/>
  <c r="L5" i="1"/>
  <c r="L6" i="1"/>
  <c r="L7" i="1"/>
  <c r="L12" i="1"/>
  <c r="L8" i="1"/>
  <c r="L9" i="1"/>
  <c r="L10" i="1"/>
  <c r="L11" i="1"/>
  <c r="L13" i="1"/>
  <c r="L14" i="1"/>
  <c r="L19" i="1"/>
  <c r="L21" i="1"/>
  <c r="L22" i="1"/>
  <c r="L15" i="1"/>
  <c r="L16" i="1"/>
  <c r="L17" i="1"/>
  <c r="L18" i="1"/>
  <c r="L20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80" i="1"/>
  <c r="L281" i="1"/>
  <c r="L282" i="1"/>
  <c r="L279" i="1"/>
  <c r="L284" i="1"/>
  <c r="L285" i="1"/>
  <c r="L286" i="1"/>
  <c r="L283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2" i="1"/>
  <c r="L523" i="1"/>
  <c r="L525" i="1"/>
  <c r="L521" i="1"/>
  <c r="L524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97" i="1"/>
  <c r="L589" i="1"/>
  <c r="L590" i="1"/>
  <c r="L591" i="1"/>
  <c r="L592" i="1"/>
  <c r="L593" i="1"/>
  <c r="L594" i="1"/>
  <c r="L595" i="1"/>
  <c r="L596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5" i="1"/>
  <c r="L644" i="1"/>
  <c r="L646" i="1"/>
  <c r="L647" i="1"/>
  <c r="L648" i="1"/>
  <c r="L653" i="1"/>
  <c r="L649" i="1"/>
  <c r="L650" i="1"/>
  <c r="L651" i="1"/>
  <c r="L652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8" i="1"/>
  <c r="L696" i="1"/>
  <c r="L697" i="1"/>
  <c r="L699" i="1"/>
  <c r="L701" i="1"/>
  <c r="L702" i="1"/>
  <c r="L700" i="1"/>
  <c r="L703" i="1"/>
  <c r="L704" i="1"/>
  <c r="L712" i="1"/>
  <c r="L705" i="1"/>
  <c r="L706" i="1"/>
  <c r="L707" i="1"/>
  <c r="L708" i="1"/>
  <c r="L709" i="1"/>
  <c r="L710" i="1"/>
  <c r="L711" i="1"/>
  <c r="L713" i="1"/>
  <c r="L714" i="1"/>
  <c r="L715" i="1"/>
  <c r="L720" i="1"/>
  <c r="L716" i="1"/>
  <c r="L717" i="1"/>
  <c r="L718" i="1"/>
  <c r="L719" i="1"/>
  <c r="L721" i="1"/>
  <c r="L722" i="1"/>
  <c r="L731" i="1"/>
  <c r="L732" i="1"/>
  <c r="L723" i="1"/>
  <c r="L724" i="1"/>
  <c r="L725" i="1"/>
  <c r="L726" i="1"/>
  <c r="L727" i="1"/>
  <c r="L728" i="1"/>
  <c r="L729" i="1"/>
  <c r="L730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76" i="1"/>
  <c r="L767" i="1"/>
  <c r="L768" i="1"/>
  <c r="L769" i="1"/>
  <c r="L770" i="1"/>
  <c r="L771" i="1"/>
  <c r="L777" i="1"/>
  <c r="L772" i="1"/>
  <c r="L773" i="1"/>
  <c r="L774" i="1"/>
  <c r="L77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9" i="1"/>
  <c r="L800" i="1"/>
  <c r="L808" i="1"/>
  <c r="L797" i="1"/>
  <c r="L798" i="1"/>
  <c r="L801" i="1"/>
  <c r="L802" i="1"/>
  <c r="L803" i="1"/>
  <c r="L804" i="1"/>
  <c r="L805" i="1"/>
  <c r="L806" i="1"/>
  <c r="L807" i="1"/>
  <c r="L809" i="1"/>
  <c r="L810" i="1"/>
  <c r="L811" i="1"/>
  <c r="L815" i="1"/>
  <c r="L812" i="1"/>
  <c r="L813" i="1"/>
  <c r="L814" i="1"/>
  <c r="L816" i="1"/>
  <c r="L817" i="1"/>
  <c r="L821" i="1"/>
  <c r="L818" i="1"/>
  <c r="L819" i="1"/>
  <c r="L820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4" i="1"/>
  <c r="L840" i="1"/>
  <c r="L841" i="1"/>
  <c r="L842" i="1"/>
  <c r="L843" i="1"/>
  <c r="L845" i="1"/>
  <c r="L846" i="1"/>
  <c r="L847" i="1"/>
  <c r="L856" i="1"/>
  <c r="L851" i="1"/>
  <c r="L848" i="1"/>
  <c r="L849" i="1"/>
  <c r="L850" i="1"/>
  <c r="L852" i="1"/>
  <c r="L853" i="1"/>
  <c r="L854" i="1"/>
  <c r="L855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9" i="1"/>
  <c r="L885" i="1"/>
  <c r="L886" i="1"/>
  <c r="L887" i="1"/>
  <c r="L888" i="1"/>
  <c r="L890" i="1"/>
  <c r="L891" i="1"/>
  <c r="L892" i="1"/>
  <c r="L894" i="1"/>
  <c r="L895" i="1"/>
  <c r="L893" i="1"/>
  <c r="L896" i="1"/>
  <c r="L897" i="1"/>
  <c r="L898" i="1"/>
  <c r="L901" i="1"/>
  <c r="L899" i="1"/>
  <c r="L900" i="1"/>
  <c r="L915" i="1"/>
  <c r="L917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6" i="1"/>
  <c r="L918" i="1"/>
  <c r="L919" i="1"/>
  <c r="L920" i="1"/>
  <c r="L921" i="1"/>
  <c r="L922" i="1"/>
  <c r="L923" i="1"/>
  <c r="L924" i="1"/>
  <c r="L932" i="1"/>
  <c r="L925" i="1"/>
  <c r="L926" i="1"/>
  <c r="L927" i="1"/>
  <c r="L928" i="1"/>
  <c r="L929" i="1"/>
  <c r="L930" i="1"/>
  <c r="L931" i="1"/>
  <c r="L937" i="1"/>
  <c r="L938" i="1"/>
  <c r="L944" i="1"/>
  <c r="L943" i="1"/>
  <c r="L933" i="1"/>
  <c r="L934" i="1"/>
  <c r="L935" i="1"/>
  <c r="L936" i="1"/>
  <c r="L939" i="1"/>
  <c r="L940" i="1"/>
  <c r="L941" i="1"/>
  <c r="L942" i="1"/>
  <c r="L945" i="1"/>
  <c r="L946" i="1"/>
  <c r="L950" i="1"/>
  <c r="L951" i="1"/>
  <c r="L952" i="1"/>
  <c r="L953" i="1"/>
  <c r="L968" i="1"/>
  <c r="L947" i="1"/>
  <c r="L948" i="1"/>
  <c r="L949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73" i="1"/>
  <c r="L969" i="1"/>
  <c r="L970" i="1"/>
  <c r="L971" i="1"/>
  <c r="L972" i="1"/>
  <c r="L974" i="1"/>
  <c r="L975" i="1"/>
  <c r="L976" i="1"/>
  <c r="L977" i="1"/>
  <c r="L978" i="1"/>
  <c r="L979" i="1"/>
  <c r="L980" i="1"/>
  <c r="L981" i="1"/>
  <c r="L982" i="1"/>
  <c r="L983" i="1"/>
  <c r="L984" i="1"/>
  <c r="L986" i="1"/>
  <c r="L987" i="1"/>
  <c r="L988" i="1"/>
  <c r="L989" i="1"/>
  <c r="L990" i="1"/>
  <c r="L991" i="1"/>
  <c r="L992" i="1"/>
  <c r="L985" i="1"/>
  <c r="L993" i="1"/>
  <c r="L994" i="1"/>
  <c r="L995" i="1"/>
  <c r="L999" i="1"/>
  <c r="L996" i="1"/>
  <c r="L997" i="1"/>
  <c r="L998" i="1"/>
  <c r="L1001" i="1"/>
  <c r="L1000" i="1"/>
  <c r="L1002" i="1"/>
  <c r="L1003" i="1"/>
  <c r="L1004" i="1"/>
  <c r="L1005" i="1"/>
  <c r="L1006" i="1"/>
  <c r="L1007" i="1"/>
  <c r="L1008" i="1"/>
  <c r="L1009" i="1"/>
  <c r="L1012" i="1"/>
  <c r="L1010" i="1"/>
  <c r="L1011" i="1"/>
  <c r="L1013" i="1"/>
  <c r="L1014" i="1"/>
  <c r="L1015" i="1"/>
  <c r="L1016" i="1"/>
  <c r="L1019" i="1"/>
  <c r="L1020" i="1"/>
  <c r="L1017" i="1"/>
  <c r="L1018" i="1"/>
  <c r="L1022" i="1"/>
  <c r="L1021" i="1"/>
  <c r="L1023" i="1"/>
  <c r="L1035" i="1"/>
  <c r="L1036" i="1"/>
  <c r="L1024" i="1"/>
  <c r="L1025" i="1"/>
  <c r="L1026" i="1"/>
  <c r="L1027" i="1"/>
  <c r="L1028" i="1"/>
  <c r="L1029" i="1"/>
  <c r="L1030" i="1"/>
  <c r="L1031" i="1"/>
  <c r="L1032" i="1"/>
  <c r="L1033" i="1"/>
  <c r="L1034" i="1"/>
  <c r="L1038" i="1"/>
  <c r="L1041" i="1"/>
  <c r="L1037" i="1"/>
  <c r="L1040" i="1"/>
  <c r="L1039" i="1"/>
  <c r="L1042" i="1"/>
  <c r="L1043" i="1"/>
  <c r="L1044" i="1"/>
  <c r="L1050" i="1"/>
  <c r="L1051" i="1"/>
  <c r="L1045" i="1"/>
  <c r="L1046" i="1"/>
  <c r="L1052" i="1"/>
  <c r="L1057" i="1"/>
  <c r="L1058" i="1"/>
  <c r="L1053" i="1"/>
  <c r="L1054" i="1"/>
  <c r="L1047" i="1"/>
  <c r="L1059" i="1"/>
  <c r="L1055" i="1"/>
  <c r="L1060" i="1"/>
  <c r="L1048" i="1"/>
  <c r="L1056" i="1"/>
  <c r="L1049" i="1"/>
  <c r="L1061" i="1"/>
  <c r="L1067" i="1"/>
  <c r="L1065" i="1"/>
  <c r="L1066" i="1"/>
  <c r="L1064" i="1"/>
  <c r="L1063" i="1"/>
  <c r="L1062" i="1"/>
  <c r="L1075" i="1"/>
  <c r="L1076" i="1"/>
  <c r="L1077" i="1"/>
  <c r="L1078" i="1"/>
  <c r="L1079" i="1"/>
  <c r="L1080" i="1"/>
  <c r="L1081" i="1"/>
  <c r="L1082" i="1"/>
  <c r="L1083" i="1"/>
  <c r="L1084" i="1"/>
  <c r="L1085" i="1"/>
  <c r="L1068" i="1"/>
  <c r="L1069" i="1"/>
  <c r="L1070" i="1"/>
  <c r="L1071" i="1"/>
  <c r="L1072" i="1"/>
  <c r="L1073" i="1"/>
  <c r="L1074" i="1"/>
  <c r="L1086" i="1"/>
  <c r="L1109" i="1"/>
  <c r="L1110" i="1"/>
  <c r="L1111" i="1"/>
  <c r="L1112" i="1"/>
  <c r="L1113" i="1"/>
  <c r="L1105" i="1"/>
  <c r="L1106" i="1"/>
  <c r="L1107" i="1"/>
  <c r="L1108" i="1"/>
  <c r="L1114" i="1"/>
  <c r="L1115" i="1"/>
  <c r="L1116" i="1"/>
  <c r="L1117" i="1"/>
  <c r="L1118" i="1"/>
  <c r="L1119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23" i="1"/>
  <c r="L1124" i="1"/>
  <c r="L1125" i="1"/>
  <c r="L1126" i="1"/>
  <c r="L1127" i="1"/>
  <c r="L1128" i="1"/>
  <c r="L1129" i="1"/>
  <c r="L1130" i="1"/>
  <c r="L1131" i="1"/>
  <c r="L1122" i="1"/>
  <c r="L1120" i="1"/>
  <c r="L1121" i="1"/>
  <c r="L1138" i="1"/>
  <c r="L1139" i="1"/>
  <c r="L1140" i="1"/>
  <c r="L1141" i="1"/>
  <c r="L1142" i="1"/>
  <c r="L1143" i="1"/>
  <c r="L1135" i="1"/>
  <c r="L1136" i="1"/>
  <c r="L1137" i="1"/>
  <c r="L1144" i="1"/>
  <c r="L1145" i="1"/>
  <c r="L1146" i="1"/>
  <c r="L1132" i="1"/>
  <c r="L1133" i="1"/>
  <c r="L1134" i="1"/>
  <c r="L1148" i="1"/>
  <c r="L1152" i="1"/>
  <c r="L1150" i="1"/>
  <c r="L1153" i="1"/>
  <c r="L1154" i="1"/>
  <c r="L1151" i="1"/>
  <c r="L1147" i="1"/>
  <c r="L1149" i="1"/>
  <c r="L1158" i="1"/>
  <c r="L1164" i="1"/>
  <c r="L1165" i="1"/>
  <c r="L1166" i="1"/>
  <c r="L1167" i="1"/>
  <c r="L1162" i="1"/>
  <c r="L1163" i="1"/>
  <c r="L1168" i="1"/>
  <c r="L1169" i="1"/>
  <c r="L1170" i="1"/>
  <c r="L1171" i="1"/>
  <c r="L1159" i="1"/>
  <c r="L1155" i="1"/>
  <c r="L1156" i="1"/>
  <c r="L1157" i="1"/>
  <c r="L1160" i="1"/>
  <c r="L1161" i="1"/>
  <c r="L1172" i="1"/>
  <c r="L1173" i="1"/>
  <c r="L1178" i="1"/>
  <c r="L1179" i="1"/>
  <c r="L1183" i="1"/>
  <c r="L1174" i="1"/>
  <c r="L1180" i="1"/>
  <c r="L1181" i="1"/>
  <c r="L1182" i="1"/>
  <c r="L1175" i="1"/>
  <c r="L1176" i="1"/>
  <c r="L1177" i="1"/>
  <c r="L1195" i="1"/>
  <c r="L1189" i="1"/>
  <c r="L1190" i="1"/>
  <c r="L1191" i="1"/>
  <c r="L1192" i="1"/>
  <c r="L1193" i="1"/>
  <c r="L1194" i="1"/>
  <c r="L1185" i="1"/>
  <c r="L1186" i="1"/>
  <c r="L1187" i="1"/>
  <c r="L1184" i="1"/>
  <c r="L1188" i="1"/>
  <c r="L1207" i="1"/>
  <c r="L1208" i="1"/>
  <c r="L1209" i="1"/>
  <c r="L1210" i="1"/>
  <c r="L1211" i="1"/>
  <c r="L1206" i="1"/>
  <c r="L1212" i="1"/>
  <c r="L1213" i="1"/>
  <c r="L1214" i="1"/>
  <c r="L1215" i="1"/>
  <c r="L1196" i="1"/>
  <c r="L1197" i="1"/>
  <c r="L1198" i="1"/>
  <c r="L1199" i="1"/>
  <c r="L1200" i="1"/>
  <c r="L1201" i="1"/>
  <c r="L1202" i="1"/>
  <c r="L1203" i="1"/>
  <c r="L1204" i="1"/>
  <c r="L1205" i="1"/>
  <c r="L1221" i="1"/>
  <c r="L1222" i="1"/>
  <c r="L1223" i="1"/>
  <c r="L1224" i="1"/>
  <c r="L1225" i="1"/>
  <c r="L1226" i="1"/>
  <c r="L1227" i="1"/>
  <c r="L1220" i="1"/>
  <c r="L1228" i="1"/>
  <c r="L1216" i="1"/>
  <c r="L1217" i="1"/>
  <c r="L1218" i="1"/>
  <c r="L1219" i="1"/>
  <c r="L1234" i="1"/>
  <c r="L1235" i="1"/>
  <c r="L1236" i="1"/>
  <c r="L1237" i="1"/>
  <c r="L1231" i="1"/>
  <c r="L1229" i="1"/>
  <c r="L1230" i="1"/>
  <c r="L1232" i="1"/>
  <c r="L1233" i="1"/>
  <c r="L1242" i="1"/>
  <c r="L1240" i="1"/>
  <c r="L1241" i="1"/>
  <c r="L1238" i="1"/>
  <c r="L1239" i="1"/>
  <c r="L1245" i="1"/>
  <c r="L1246" i="1"/>
  <c r="L1243" i="1"/>
  <c r="L1244" i="1"/>
  <c r="L1252" i="1"/>
  <c r="L1253" i="1"/>
  <c r="L1254" i="1"/>
  <c r="L1255" i="1"/>
  <c r="L1257" i="1"/>
  <c r="L1256" i="1"/>
  <c r="L1247" i="1"/>
  <c r="L1248" i="1"/>
  <c r="L1249" i="1"/>
  <c r="L1250" i="1"/>
  <c r="L1251" i="1"/>
  <c r="L1259" i="1"/>
  <c r="L1260" i="1"/>
  <c r="L1258" i="1"/>
  <c r="L1262" i="1"/>
  <c r="L1261" i="1"/>
  <c r="L1264" i="1"/>
  <c r="L1263" i="1"/>
  <c r="L1270" i="1"/>
  <c r="L1271" i="1"/>
  <c r="L1272" i="1"/>
  <c r="L1273" i="1"/>
  <c r="L1274" i="1"/>
  <c r="L1275" i="1"/>
  <c r="L1267" i="1"/>
  <c r="L1268" i="1"/>
  <c r="L1269" i="1"/>
  <c r="L1265" i="1"/>
  <c r="L1266" i="1"/>
  <c r="L1282" i="1"/>
  <c r="L1283" i="1"/>
  <c r="L1284" i="1"/>
  <c r="L1285" i="1"/>
  <c r="L1286" i="1"/>
  <c r="L1287" i="1"/>
  <c r="L1278" i="1"/>
  <c r="L1279" i="1"/>
  <c r="L1280" i="1"/>
  <c r="L1288" i="1"/>
  <c r="L1289" i="1"/>
  <c r="L1290" i="1"/>
  <c r="L1291" i="1"/>
  <c r="L1281" i="1"/>
  <c r="L1276" i="1"/>
  <c r="L1277" i="1"/>
  <c r="L1297" i="1"/>
  <c r="L1298" i="1"/>
  <c r="L1299" i="1"/>
  <c r="L1296" i="1"/>
  <c r="L1292" i="1"/>
  <c r="L1293" i="1"/>
  <c r="L1295" i="1"/>
  <c r="L1294" i="1"/>
  <c r="L1301" i="1"/>
  <c r="L1307" i="1"/>
  <c r="L1303" i="1"/>
  <c r="L1304" i="1"/>
  <c r="L1305" i="1"/>
  <c r="L1306" i="1"/>
  <c r="L1302" i="1"/>
  <c r="L1300" i="1"/>
  <c r="L1310" i="1"/>
  <c r="L1309" i="1"/>
  <c r="L1308" i="1"/>
  <c r="L1313" i="1"/>
  <c r="L1312" i="1"/>
  <c r="L1314" i="1"/>
  <c r="L1311" i="1"/>
  <c r="L1321" i="1"/>
  <c r="L1322" i="1"/>
  <c r="L1318" i="1"/>
  <c r="L1319" i="1"/>
  <c r="L1320" i="1"/>
  <c r="L1323" i="1"/>
  <c r="L1315" i="1"/>
  <c r="L1316" i="1"/>
  <c r="L1317" i="1"/>
  <c r="L1324" i="1"/>
  <c r="L1336" i="1"/>
  <c r="L1337" i="1"/>
  <c r="L1338" i="1"/>
  <c r="L1339" i="1"/>
  <c r="L1340" i="1"/>
  <c r="L1341" i="1"/>
  <c r="L1342" i="1"/>
  <c r="L1335" i="1"/>
  <c r="L1344" i="1"/>
  <c r="L1345" i="1"/>
  <c r="L1325" i="1"/>
  <c r="L1326" i="1"/>
  <c r="L1327" i="1"/>
  <c r="L1328" i="1"/>
  <c r="L1329" i="1"/>
  <c r="L1330" i="1"/>
  <c r="L1331" i="1"/>
  <c r="L1332" i="1"/>
  <c r="L1333" i="1"/>
  <c r="L1334" i="1"/>
  <c r="L1343" i="1"/>
  <c r="L1348" i="1"/>
  <c r="L1347" i="1"/>
  <c r="L1346" i="1"/>
  <c r="L1352" i="1"/>
  <c r="L1349" i="1"/>
  <c r="L1351" i="1"/>
  <c r="L1350" i="1"/>
  <c r="L1359" i="1"/>
  <c r="L1360" i="1"/>
  <c r="L1361" i="1"/>
  <c r="L1358" i="1"/>
  <c r="L1362" i="1"/>
  <c r="L1356" i="1"/>
  <c r="L1357" i="1"/>
  <c r="L1353" i="1"/>
  <c r="L1354" i="1"/>
  <c r="L1355" i="1"/>
  <c r="L1379" i="1"/>
  <c r="L1373" i="1"/>
  <c r="L1374" i="1"/>
  <c r="L1375" i="1"/>
  <c r="L1376" i="1"/>
  <c r="L1372" i="1"/>
  <c r="L1377" i="1"/>
  <c r="L1378" i="1"/>
  <c r="L1371" i="1"/>
  <c r="L1367" i="1"/>
  <c r="L1363" i="1"/>
  <c r="L1364" i="1"/>
  <c r="L1365" i="1"/>
  <c r="L1366" i="1"/>
  <c r="L1368" i="1"/>
  <c r="L1369" i="1"/>
  <c r="L1370" i="1"/>
  <c r="L1390" i="1"/>
  <c r="L1388" i="1"/>
  <c r="L1389" i="1"/>
  <c r="L1391" i="1"/>
  <c r="L1380" i="1"/>
  <c r="L1381" i="1"/>
  <c r="L1385" i="1"/>
  <c r="L1386" i="1"/>
  <c r="L1387" i="1"/>
  <c r="L1382" i="1"/>
  <c r="L1383" i="1"/>
  <c r="L1384" i="1"/>
  <c r="L1394" i="1"/>
  <c r="L1396" i="1"/>
  <c r="L1397" i="1"/>
  <c r="L1395" i="1"/>
  <c r="L1392" i="1"/>
  <c r="L1393" i="1"/>
  <c r="L1401" i="1"/>
  <c r="L1399" i="1"/>
  <c r="L1400" i="1"/>
  <c r="L1402" i="1"/>
  <c r="L1398" i="1"/>
  <c r="L1411" i="1"/>
  <c r="L1412" i="1"/>
  <c r="L1413" i="1"/>
  <c r="L1414" i="1"/>
  <c r="L1415" i="1"/>
  <c r="L1416" i="1"/>
  <c r="L1417" i="1"/>
  <c r="L1418" i="1"/>
  <c r="L1419" i="1"/>
  <c r="L1420" i="1"/>
  <c r="L1403" i="1"/>
  <c r="L1404" i="1"/>
  <c r="L1405" i="1"/>
  <c r="L1406" i="1"/>
  <c r="L1407" i="1"/>
  <c r="L1408" i="1"/>
  <c r="L1409" i="1"/>
  <c r="L1410" i="1"/>
  <c r="L1425" i="1"/>
  <c r="L1426" i="1"/>
  <c r="L1424" i="1"/>
  <c r="L1421" i="1"/>
  <c r="L1422" i="1"/>
  <c r="L1423" i="1"/>
  <c r="L1430" i="1"/>
  <c r="L1433" i="1"/>
  <c r="L1434" i="1"/>
  <c r="L1435" i="1"/>
  <c r="L1436" i="1"/>
  <c r="L1427" i="1"/>
  <c r="L1431" i="1"/>
  <c r="L1432" i="1"/>
  <c r="L1428" i="1"/>
  <c r="L1429" i="1"/>
  <c r="L1439" i="1"/>
  <c r="L1438" i="1"/>
  <c r="L1440" i="1"/>
  <c r="L1441" i="1"/>
  <c r="L1437" i="1"/>
  <c r="L1448" i="1"/>
  <c r="L1449" i="1"/>
  <c r="L1446" i="1"/>
  <c r="L1447" i="1"/>
  <c r="L1442" i="1"/>
  <c r="L1443" i="1"/>
  <c r="L1444" i="1"/>
  <c r="L1445" i="1"/>
  <c r="L1458" i="1"/>
  <c r="L1459" i="1"/>
  <c r="L1460" i="1"/>
  <c r="L1461" i="1"/>
  <c r="L1462" i="1"/>
  <c r="L1463" i="1"/>
  <c r="L1464" i="1"/>
  <c r="L1465" i="1"/>
  <c r="L1456" i="1"/>
  <c r="L1457" i="1"/>
  <c r="L1466" i="1"/>
  <c r="L1467" i="1"/>
  <c r="L1468" i="1"/>
  <c r="L1469" i="1"/>
  <c r="L1450" i="1"/>
  <c r="L1451" i="1"/>
  <c r="L1452" i="1"/>
  <c r="L1453" i="1"/>
  <c r="L1454" i="1"/>
  <c r="L1455" i="1"/>
  <c r="L1470" i="1"/>
  <c r="L1471" i="1"/>
  <c r="L1472" i="1"/>
  <c r="L1473" i="1"/>
  <c r="L1476" i="1"/>
  <c r="L1480" i="1"/>
  <c r="L1478" i="1"/>
  <c r="L1479" i="1"/>
  <c r="L1481" i="1"/>
  <c r="L1477" i="1"/>
  <c r="L1474" i="1"/>
  <c r="L1475" i="1"/>
  <c r="L1492" i="1"/>
  <c r="L1493" i="1"/>
  <c r="L1494" i="1"/>
  <c r="L1495" i="1"/>
  <c r="L1496" i="1"/>
  <c r="L1497" i="1"/>
  <c r="L1498" i="1"/>
  <c r="L1499" i="1"/>
  <c r="L1490" i="1"/>
  <c r="L1491" i="1"/>
  <c r="L1482" i="1"/>
  <c r="L1483" i="1"/>
  <c r="L1484" i="1"/>
  <c r="L1485" i="1"/>
  <c r="L1486" i="1"/>
  <c r="L1487" i="1"/>
  <c r="L1488" i="1"/>
  <c r="L1489" i="1"/>
  <c r="L1500" i="1"/>
  <c r="L1502" i="1"/>
  <c r="L1501" i="1"/>
  <c r="L1505" i="1"/>
  <c r="L1508" i="1"/>
  <c r="L1507" i="1"/>
  <c r="L1503" i="1"/>
  <c r="L1506" i="1"/>
  <c r="L1504" i="1"/>
  <c r="L1510" i="1"/>
  <c r="L1509" i="1"/>
  <c r="L1514" i="1"/>
  <c r="L1515" i="1"/>
  <c r="L1513" i="1"/>
  <c r="L1512" i="1"/>
  <c r="L1511" i="1"/>
  <c r="L1525" i="1"/>
  <c r="L1526" i="1"/>
  <c r="L1527" i="1"/>
  <c r="L1528" i="1"/>
  <c r="L1529" i="1"/>
  <c r="L1530" i="1"/>
  <c r="L1531" i="1"/>
  <c r="L1532" i="1"/>
  <c r="L1533" i="1"/>
  <c r="L1534" i="1"/>
  <c r="L1535" i="1"/>
  <c r="L1516" i="1"/>
  <c r="L1523" i="1"/>
  <c r="L1524" i="1"/>
  <c r="L1522" i="1"/>
  <c r="L1517" i="1"/>
  <c r="L1518" i="1"/>
  <c r="L1519" i="1"/>
  <c r="L1520" i="1"/>
  <c r="L1521" i="1"/>
  <c r="L1536" i="1"/>
  <c r="L1538" i="1"/>
  <c r="L1537" i="1"/>
  <c r="L1549" i="1"/>
  <c r="L1552" i="1"/>
  <c r="L1553" i="1"/>
  <c r="L1554" i="1"/>
  <c r="L1555" i="1"/>
  <c r="L1556" i="1"/>
  <c r="L1557" i="1"/>
  <c r="L1558" i="1"/>
  <c r="L1550" i="1"/>
  <c r="L1551" i="1"/>
  <c r="L1559" i="1"/>
  <c r="L1539" i="1"/>
  <c r="L1540" i="1"/>
  <c r="L1541" i="1"/>
  <c r="L1542" i="1"/>
  <c r="L1543" i="1"/>
  <c r="L1544" i="1"/>
  <c r="L1545" i="1"/>
  <c r="L1546" i="1"/>
  <c r="L1547" i="1"/>
  <c r="L1548" i="1"/>
  <c r="L1561" i="1"/>
  <c r="L1560" i="1"/>
  <c r="L1562" i="1"/>
  <c r="L1563" i="1"/>
  <c r="L1565" i="1"/>
  <c r="L1567" i="1"/>
  <c r="L1566" i="1"/>
  <c r="L1564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76" i="1"/>
  <c r="L1577" i="1"/>
  <c r="L1591" i="1"/>
  <c r="L1592" i="1"/>
  <c r="L1575" i="1"/>
  <c r="L1578" i="1"/>
  <c r="L1568" i="1"/>
  <c r="L1569" i="1"/>
  <c r="L1570" i="1"/>
  <c r="L1571" i="1"/>
  <c r="L1572" i="1"/>
  <c r="L1573" i="1"/>
  <c r="L1574" i="1"/>
  <c r="L1602" i="1"/>
  <c r="L1603" i="1"/>
  <c r="L1604" i="1"/>
  <c r="L1605" i="1"/>
  <c r="L1606" i="1"/>
  <c r="L1601" i="1"/>
  <c r="L1599" i="1"/>
  <c r="L1593" i="1"/>
  <c r="L1594" i="1"/>
  <c r="L1595" i="1"/>
  <c r="L1596" i="1"/>
  <c r="L1600" i="1"/>
  <c r="L1598" i="1"/>
  <c r="L1597" i="1"/>
  <c r="L1611" i="1"/>
  <c r="L1608" i="1"/>
  <c r="L1609" i="1"/>
  <c r="L1612" i="1"/>
  <c r="L1613" i="1"/>
  <c r="L1607" i="1"/>
  <c r="L1610" i="1"/>
  <c r="L1619" i="1"/>
  <c r="L1621" i="1"/>
  <c r="L1620" i="1"/>
  <c r="L1618" i="1"/>
  <c r="L1616" i="1"/>
  <c r="L1617" i="1"/>
  <c r="L1614" i="1"/>
  <c r="L1615" i="1"/>
  <c r="L1622" i="1"/>
  <c r="L1629" i="1"/>
  <c r="L1631" i="1"/>
  <c r="L1632" i="1"/>
  <c r="L1633" i="1"/>
  <c r="L1634" i="1"/>
  <c r="L1630" i="1"/>
  <c r="L1623" i="1"/>
  <c r="L1624" i="1"/>
  <c r="L1625" i="1"/>
  <c r="L1626" i="1"/>
  <c r="L1627" i="1"/>
  <c r="L1628" i="1"/>
  <c r="L1641" i="1"/>
  <c r="L1642" i="1"/>
  <c r="L1644" i="1"/>
  <c r="L1635" i="1"/>
  <c r="L1643" i="1"/>
  <c r="L1639" i="1"/>
  <c r="L1636" i="1"/>
  <c r="L1637" i="1"/>
  <c r="L1638" i="1"/>
  <c r="L1640" i="1"/>
  <c r="L1645" i="1"/>
  <c r="L1654" i="1"/>
  <c r="L1656" i="1"/>
  <c r="L1655" i="1"/>
  <c r="L1653" i="1"/>
  <c r="L1649" i="1"/>
  <c r="L1652" i="1"/>
  <c r="L1646" i="1"/>
  <c r="L1647" i="1"/>
  <c r="L1648" i="1"/>
  <c r="L1650" i="1"/>
  <c r="L1651" i="1"/>
  <c r="L1658" i="1"/>
  <c r="L1666" i="1"/>
  <c r="L1660" i="1"/>
  <c r="L1659" i="1"/>
  <c r="L1667" i="1"/>
  <c r="L1661" i="1"/>
  <c r="L1662" i="1"/>
  <c r="L1663" i="1"/>
  <c r="L1664" i="1"/>
  <c r="L1665" i="1"/>
  <c r="L1657" i="1"/>
  <c r="L1673" i="1"/>
  <c r="L1674" i="1"/>
  <c r="L1675" i="1"/>
  <c r="L1672" i="1"/>
  <c r="L1668" i="1"/>
  <c r="L1669" i="1"/>
  <c r="L1670" i="1"/>
  <c r="L1671" i="1"/>
  <c r="L1678" i="1"/>
  <c r="L1679" i="1"/>
  <c r="L1680" i="1"/>
  <c r="L1681" i="1"/>
  <c r="L1676" i="1"/>
  <c r="L1677" i="1"/>
  <c r="L1683" i="1"/>
  <c r="L1682" i="1"/>
  <c r="L1684" i="1"/>
  <c r="L1686" i="1"/>
  <c r="L1687" i="1"/>
  <c r="L1685" i="1"/>
  <c r="L1694" i="1"/>
  <c r="L1695" i="1"/>
  <c r="L1700" i="1"/>
  <c r="L1688" i="1"/>
  <c r="L1696" i="1"/>
  <c r="L1697" i="1"/>
  <c r="L1698" i="1"/>
  <c r="L1699" i="1"/>
  <c r="L1692" i="1"/>
  <c r="L1693" i="1"/>
  <c r="L1690" i="1"/>
  <c r="L1691" i="1"/>
  <c r="L1689" i="1"/>
  <c r="L1705" i="1"/>
  <c r="L1710" i="1"/>
  <c r="L1711" i="1"/>
  <c r="L1712" i="1"/>
  <c r="L1713" i="1"/>
  <c r="L1714" i="1"/>
  <c r="L1707" i="1"/>
  <c r="L1708" i="1"/>
  <c r="L1709" i="1"/>
  <c r="L1704" i="1"/>
  <c r="L1706" i="1"/>
  <c r="L1701" i="1"/>
  <c r="L1702" i="1"/>
  <c r="L1703" i="1"/>
  <c r="L1720" i="1"/>
  <c r="L1721" i="1"/>
  <c r="L1724" i="1"/>
  <c r="L1725" i="1"/>
  <c r="L1727" i="1"/>
  <c r="L1715" i="1"/>
  <c r="L1719" i="1"/>
  <c r="L1718" i="1"/>
  <c r="L1716" i="1"/>
  <c r="L1717" i="1"/>
  <c r="L1723" i="1"/>
  <c r="L1726" i="1"/>
  <c r="L1722" i="1"/>
  <c r="L1728" i="1"/>
  <c r="L1729" i="1"/>
  <c r="L1730" i="1"/>
  <c r="L1731" i="1"/>
  <c r="L1732" i="1"/>
  <c r="L1738" i="1"/>
  <c r="L1734" i="1"/>
  <c r="L1740" i="1"/>
  <c r="L1733" i="1"/>
  <c r="L1739" i="1"/>
  <c r="L1735" i="1"/>
  <c r="L1736" i="1"/>
  <c r="L1737" i="1"/>
  <c r="L1748" i="1"/>
  <c r="L1749" i="1"/>
  <c r="L1751" i="1"/>
  <c r="L1745" i="1"/>
  <c r="L1750" i="1"/>
  <c r="L1746" i="1"/>
  <c r="L1747" i="1"/>
  <c r="L1741" i="1"/>
  <c r="L1742" i="1"/>
  <c r="L1743" i="1"/>
  <c r="L1744" i="1"/>
  <c r="L1757" i="1"/>
  <c r="L1758" i="1"/>
  <c r="L1756" i="1"/>
  <c r="L1759" i="1"/>
  <c r="L1752" i="1"/>
  <c r="L1753" i="1"/>
  <c r="L1754" i="1"/>
  <c r="L1755" i="1"/>
  <c r="L1766" i="1"/>
  <c r="L1767" i="1"/>
  <c r="L1765" i="1"/>
  <c r="L1760" i="1"/>
  <c r="L1761" i="1"/>
  <c r="L1762" i="1"/>
  <c r="L1763" i="1"/>
  <c r="L1764" i="1"/>
  <c r="L1770" i="1"/>
  <c r="L1772" i="1"/>
  <c r="L1773" i="1"/>
  <c r="L1774" i="1"/>
  <c r="L1768" i="1"/>
  <c r="L1769" i="1"/>
  <c r="L1771" i="1"/>
  <c r="L1777" i="1"/>
  <c r="L1775" i="1"/>
  <c r="L1776" i="1"/>
  <c r="L1784" i="1"/>
  <c r="L1778" i="1"/>
  <c r="L1782" i="1"/>
  <c r="L1779" i="1"/>
  <c r="L1781" i="1"/>
  <c r="L1785" i="1"/>
  <c r="L1780" i="1"/>
  <c r="L1783" i="1"/>
  <c r="L1794" i="1"/>
  <c r="L1798" i="1"/>
  <c r="L1800" i="1"/>
  <c r="L1799" i="1"/>
  <c r="L1801" i="1"/>
  <c r="L1802" i="1"/>
  <c r="L1786" i="1"/>
  <c r="L1795" i="1"/>
  <c r="L1796" i="1"/>
  <c r="L1797" i="1"/>
  <c r="L1793" i="1"/>
  <c r="L1787" i="1"/>
  <c r="L1788" i="1"/>
  <c r="L1789" i="1"/>
  <c r="L1790" i="1"/>
  <c r="L1791" i="1"/>
  <c r="L1792" i="1"/>
  <c r="L1805" i="1"/>
  <c r="L1803" i="1"/>
  <c r="L1806" i="1"/>
  <c r="L1804" i="1"/>
  <c r="L1809" i="1"/>
  <c r="L1807" i="1"/>
  <c r="L1808" i="1"/>
  <c r="L1813" i="1"/>
  <c r="L1817" i="1"/>
  <c r="L1812" i="1"/>
  <c r="L1818" i="1"/>
  <c r="L1820" i="1"/>
  <c r="L1814" i="1"/>
  <c r="L1819" i="1"/>
  <c r="L1816" i="1"/>
  <c r="L1815" i="1"/>
  <c r="L1810" i="1"/>
  <c r="L1811" i="1"/>
  <c r="L1827" i="1"/>
  <c r="L1828" i="1"/>
  <c r="L1826" i="1"/>
  <c r="L1821" i="1"/>
  <c r="L1822" i="1"/>
  <c r="L1823" i="1"/>
  <c r="L1824" i="1"/>
  <c r="L1825" i="1"/>
  <c r="L1829" i="1"/>
  <c r="L1830" i="1"/>
  <c r="L1838" i="1"/>
  <c r="L1839" i="1"/>
  <c r="L1840" i="1"/>
  <c r="L1841" i="1"/>
  <c r="L1842" i="1"/>
  <c r="L1832" i="1"/>
  <c r="L1837" i="1"/>
  <c r="L1834" i="1"/>
  <c r="L1835" i="1"/>
  <c r="L1836" i="1"/>
  <c r="L1833" i="1"/>
  <c r="L1831" i="1"/>
  <c r="L1843" i="1"/>
  <c r="L1847" i="1"/>
  <c r="L1850" i="1"/>
  <c r="L1851" i="1"/>
  <c r="L1852" i="1"/>
  <c r="L1846" i="1"/>
  <c r="L1853" i="1"/>
  <c r="L1855" i="1"/>
  <c r="L1856" i="1"/>
  <c r="L1857" i="1"/>
  <c r="L1848" i="1"/>
  <c r="L1849" i="1"/>
  <c r="L1854" i="1"/>
  <c r="L1845" i="1"/>
  <c r="L1844" i="1"/>
  <c r="L1861" i="1"/>
  <c r="L1859" i="1"/>
  <c r="L1860" i="1"/>
  <c r="L1858" i="1"/>
  <c r="L1866" i="1"/>
  <c r="L1867" i="1"/>
  <c r="L1868" i="1"/>
  <c r="L1869" i="1"/>
  <c r="L1870" i="1"/>
  <c r="L1862" i="1"/>
  <c r="L1863" i="1"/>
  <c r="L1864" i="1"/>
  <c r="L1865" i="1"/>
  <c r="L1876" i="1"/>
  <c r="L1877" i="1"/>
  <c r="L1878" i="1"/>
  <c r="L1879" i="1"/>
  <c r="L1880" i="1"/>
  <c r="L1873" i="1"/>
  <c r="L1874" i="1"/>
  <c r="L1875" i="1"/>
  <c r="L1871" i="1"/>
  <c r="L1872" i="1"/>
  <c r="L1885" i="1"/>
  <c r="L1891" i="1"/>
  <c r="L1886" i="1"/>
  <c r="L1887" i="1"/>
  <c r="L1888" i="1"/>
  <c r="L1889" i="1"/>
  <c r="L1884" i="1"/>
  <c r="L1890" i="1"/>
  <c r="L1892" i="1"/>
  <c r="L1882" i="1"/>
  <c r="L1881" i="1"/>
  <c r="L1883" i="1"/>
  <c r="L1897" i="1"/>
  <c r="L1898" i="1"/>
  <c r="L1899" i="1"/>
  <c r="L1900" i="1"/>
  <c r="L1896" i="1"/>
  <c r="L1893" i="1"/>
  <c r="L1894" i="1"/>
  <c r="L1895" i="1"/>
  <c r="L1912" i="1"/>
  <c r="L1913" i="1"/>
  <c r="L1914" i="1"/>
  <c r="L1915" i="1"/>
  <c r="L1916" i="1"/>
  <c r="L1917" i="1"/>
  <c r="L1918" i="1"/>
  <c r="L1919" i="1"/>
  <c r="L1920" i="1"/>
  <c r="L1921" i="1"/>
  <c r="L1901" i="1"/>
  <c r="L1902" i="1"/>
  <c r="L1903" i="1"/>
  <c r="L1904" i="1"/>
  <c r="L1905" i="1"/>
  <c r="L1906" i="1"/>
  <c r="L1907" i="1"/>
  <c r="L1908" i="1"/>
  <c r="L1909" i="1"/>
  <c r="L1910" i="1"/>
  <c r="L1911" i="1"/>
  <c r="L1922" i="1"/>
  <c r="L1923" i="1"/>
  <c r="L1925" i="1"/>
  <c r="L1926" i="1"/>
  <c r="L1927" i="1"/>
  <c r="L1928" i="1"/>
  <c r="L1924" i="1"/>
  <c r="L1930" i="1"/>
  <c r="L1929" i="1"/>
  <c r="L1934" i="1"/>
  <c r="L1935" i="1"/>
  <c r="L1936" i="1"/>
  <c r="L1931" i="1"/>
  <c r="L1932" i="1"/>
  <c r="L1933" i="1"/>
  <c r="L1958" i="1"/>
  <c r="L1947" i="1"/>
  <c r="L1948" i="1"/>
  <c r="L1949" i="1"/>
  <c r="L1950" i="1"/>
  <c r="L1951" i="1"/>
  <c r="L1952" i="1"/>
  <c r="L1953" i="1"/>
  <c r="L1954" i="1"/>
  <c r="L1945" i="1"/>
  <c r="L1946" i="1"/>
  <c r="L1955" i="1"/>
  <c r="L1956" i="1"/>
  <c r="L1959" i="1"/>
  <c r="L1938" i="1"/>
  <c r="L1957" i="1"/>
  <c r="L1939" i="1"/>
  <c r="L1940" i="1"/>
  <c r="L1941" i="1"/>
  <c r="L1942" i="1"/>
  <c r="L1943" i="1"/>
  <c r="L1937" i="1"/>
  <c r="L1944" i="1"/>
  <c r="L1979" i="1"/>
  <c r="L1972" i="1"/>
  <c r="L1973" i="1"/>
  <c r="L1974" i="1"/>
  <c r="L1975" i="1"/>
  <c r="L1976" i="1"/>
  <c r="L1968" i="1"/>
  <c r="L1969" i="1"/>
  <c r="L1977" i="1"/>
  <c r="L1980" i="1"/>
  <c r="L1981" i="1"/>
  <c r="L1961" i="1"/>
  <c r="L1970" i="1"/>
  <c r="L1978" i="1"/>
  <c r="L1971" i="1"/>
  <c r="L1966" i="1"/>
  <c r="L1967" i="1"/>
  <c r="L1960" i="1"/>
  <c r="L1963" i="1"/>
  <c r="L1964" i="1"/>
  <c r="L1965" i="1"/>
  <c r="L1962" i="1"/>
  <c r="L1982" i="1"/>
  <c r="J1991" i="1"/>
  <c r="K1991" i="1"/>
  <c r="L1991" i="1"/>
  <c r="J1992" i="1"/>
  <c r="K1992" i="1"/>
  <c r="L1992" i="1"/>
  <c r="J1993" i="1"/>
  <c r="K1993" i="1"/>
  <c r="L1993" i="1"/>
  <c r="J1994" i="1"/>
  <c r="K1994" i="1"/>
  <c r="L1994" i="1"/>
  <c r="J1995" i="1"/>
  <c r="K1995" i="1"/>
  <c r="L1995" i="1"/>
  <c r="J1989" i="1"/>
  <c r="K1989" i="1"/>
  <c r="L1989" i="1"/>
  <c r="J1996" i="1"/>
  <c r="K1996" i="1"/>
  <c r="L1996" i="1"/>
  <c r="J1990" i="1"/>
  <c r="K1990" i="1"/>
  <c r="L1990" i="1"/>
  <c r="J1983" i="1"/>
  <c r="K1983" i="1"/>
  <c r="L1983" i="1"/>
  <c r="J1984" i="1"/>
  <c r="K1984" i="1"/>
  <c r="L1984" i="1"/>
  <c r="J1985" i="1"/>
  <c r="K1985" i="1"/>
  <c r="L1985" i="1"/>
  <c r="J1986" i="1"/>
  <c r="K1986" i="1"/>
  <c r="L1986" i="1"/>
  <c r="J1987" i="1"/>
  <c r="K1987" i="1"/>
  <c r="L1987" i="1"/>
  <c r="J1988" i="1"/>
  <c r="K1988" i="1"/>
  <c r="L1988" i="1"/>
  <c r="J2006" i="1"/>
  <c r="K2006" i="1"/>
  <c r="L2006" i="1"/>
  <c r="J2007" i="1"/>
  <c r="K2007" i="1"/>
  <c r="L2007" i="1"/>
  <c r="J2008" i="1"/>
  <c r="K2008" i="1"/>
  <c r="L2008" i="1"/>
  <c r="J2009" i="1"/>
  <c r="K2009" i="1"/>
  <c r="L2009" i="1"/>
  <c r="J2010" i="1"/>
  <c r="K2010" i="1"/>
  <c r="L2010" i="1"/>
  <c r="J2011" i="1"/>
  <c r="K2011" i="1"/>
  <c r="L2011" i="1"/>
  <c r="J2012" i="1"/>
  <c r="K2012" i="1"/>
  <c r="L2012" i="1"/>
  <c r="J2013" i="1"/>
  <c r="K2013" i="1"/>
  <c r="L2013" i="1"/>
  <c r="J2014" i="1"/>
  <c r="K2014" i="1"/>
  <c r="L2014" i="1"/>
  <c r="J2015" i="1"/>
  <c r="K2015" i="1"/>
  <c r="L2015" i="1"/>
  <c r="J2016" i="1"/>
  <c r="K2016" i="1"/>
  <c r="L2016" i="1"/>
  <c r="J2017" i="1"/>
  <c r="K2017" i="1"/>
  <c r="L2017" i="1"/>
  <c r="J2005" i="1"/>
  <c r="K2005" i="1"/>
  <c r="L2005" i="1"/>
  <c r="J1997" i="1"/>
  <c r="K1997" i="1"/>
  <c r="L1997" i="1"/>
  <c r="J1998" i="1"/>
  <c r="K1998" i="1"/>
  <c r="L1998" i="1"/>
  <c r="J1999" i="1"/>
  <c r="K1999" i="1"/>
  <c r="L1999" i="1"/>
  <c r="J2000" i="1"/>
  <c r="K2000" i="1"/>
  <c r="L2000" i="1"/>
  <c r="J2001" i="1"/>
  <c r="K2001" i="1"/>
  <c r="L2001" i="1"/>
  <c r="J2002" i="1"/>
  <c r="K2002" i="1"/>
  <c r="L2002" i="1"/>
  <c r="J2003" i="1"/>
  <c r="K2003" i="1"/>
  <c r="L2003" i="1"/>
  <c r="J2004" i="1"/>
  <c r="K2004" i="1"/>
  <c r="L2004" i="1"/>
  <c r="J2019" i="1"/>
  <c r="K2019" i="1"/>
  <c r="L2019" i="1"/>
  <c r="J2018" i="1"/>
  <c r="K2018" i="1"/>
  <c r="L2018" i="1"/>
  <c r="J2024" i="1"/>
  <c r="K2024" i="1"/>
  <c r="L2024" i="1"/>
  <c r="J2023" i="1"/>
  <c r="K2023" i="1"/>
  <c r="L2023" i="1"/>
  <c r="J2021" i="1"/>
  <c r="K2021" i="1"/>
  <c r="L2021" i="1"/>
  <c r="J2022" i="1"/>
  <c r="K2022" i="1"/>
  <c r="L2022" i="1"/>
  <c r="J2020" i="1"/>
  <c r="K2020" i="1"/>
  <c r="L2020" i="1"/>
  <c r="J2029" i="1"/>
  <c r="K2029" i="1"/>
  <c r="L2029" i="1"/>
  <c r="J2030" i="1"/>
  <c r="K2030" i="1"/>
  <c r="L2030" i="1"/>
  <c r="J2032" i="1"/>
  <c r="K2032" i="1"/>
  <c r="L2032" i="1"/>
  <c r="J2033" i="1"/>
  <c r="K2033" i="1"/>
  <c r="L2033" i="1"/>
  <c r="J2031" i="1"/>
  <c r="K2031" i="1"/>
  <c r="L2031" i="1"/>
  <c r="J2027" i="1"/>
  <c r="K2027" i="1"/>
  <c r="L2027" i="1"/>
  <c r="J2028" i="1"/>
  <c r="K2028" i="1"/>
  <c r="L2028" i="1"/>
  <c r="J2025" i="1"/>
  <c r="K2025" i="1"/>
  <c r="L2025" i="1"/>
  <c r="J2026" i="1"/>
  <c r="K2026" i="1"/>
  <c r="L2026" i="1"/>
  <c r="J2060" i="1"/>
  <c r="K2060" i="1"/>
  <c r="L2060" i="1"/>
  <c r="J2054" i="1"/>
  <c r="K2054" i="1"/>
  <c r="L2054" i="1"/>
  <c r="J2052" i="1"/>
  <c r="K2052" i="1"/>
  <c r="L2052" i="1"/>
  <c r="J2053" i="1"/>
  <c r="K2053" i="1"/>
  <c r="L2053" i="1"/>
  <c r="J2050" i="1"/>
  <c r="K2050" i="1"/>
  <c r="L2050" i="1"/>
  <c r="J2055" i="1"/>
  <c r="K2055" i="1"/>
  <c r="L2055" i="1"/>
  <c r="J2056" i="1"/>
  <c r="K2056" i="1"/>
  <c r="L2056" i="1"/>
  <c r="J2057" i="1"/>
  <c r="K2057" i="1"/>
  <c r="L2057" i="1"/>
  <c r="J2058" i="1"/>
  <c r="K2058" i="1"/>
  <c r="L2058" i="1"/>
  <c r="J2059" i="1"/>
  <c r="K2059" i="1"/>
  <c r="L2059" i="1"/>
  <c r="J2061" i="1"/>
  <c r="K2061" i="1"/>
  <c r="L2061" i="1"/>
  <c r="J2036" i="1"/>
  <c r="K2036" i="1"/>
  <c r="L2036" i="1"/>
  <c r="J2049" i="1"/>
  <c r="K2049" i="1"/>
  <c r="L2049" i="1"/>
  <c r="J2037" i="1"/>
  <c r="K2037" i="1"/>
  <c r="L2037" i="1"/>
  <c r="J2038" i="1"/>
  <c r="K2038" i="1"/>
  <c r="L2038" i="1"/>
  <c r="J2039" i="1"/>
  <c r="K2039" i="1"/>
  <c r="L2039" i="1"/>
  <c r="J2040" i="1"/>
  <c r="K2040" i="1"/>
  <c r="L2040" i="1"/>
  <c r="J2041" i="1"/>
  <c r="K2041" i="1"/>
  <c r="L2041" i="1"/>
  <c r="J2042" i="1"/>
  <c r="K2042" i="1"/>
  <c r="L2042" i="1"/>
  <c r="J2043" i="1"/>
  <c r="K2043" i="1"/>
  <c r="L2043" i="1"/>
  <c r="J2044" i="1"/>
  <c r="K2044" i="1"/>
  <c r="L2044" i="1"/>
  <c r="J2034" i="1"/>
  <c r="K2034" i="1"/>
  <c r="L2034" i="1"/>
  <c r="J2035" i="1"/>
  <c r="K2035" i="1"/>
  <c r="L2035" i="1"/>
  <c r="J2051" i="1"/>
  <c r="K2051" i="1"/>
  <c r="L2051" i="1"/>
  <c r="J2048" i="1"/>
  <c r="K2048" i="1"/>
  <c r="L2048" i="1"/>
  <c r="J2045" i="1"/>
  <c r="K2045" i="1"/>
  <c r="L2045" i="1"/>
  <c r="J2047" i="1"/>
  <c r="K2047" i="1"/>
  <c r="L2047" i="1"/>
  <c r="J2046" i="1"/>
  <c r="K2046" i="1"/>
  <c r="L2046" i="1"/>
  <c r="J2062" i="1"/>
  <c r="K2062" i="1"/>
  <c r="L2062" i="1"/>
  <c r="J2064" i="1"/>
  <c r="K2064" i="1"/>
  <c r="L2064" i="1"/>
  <c r="J2065" i="1"/>
  <c r="K2065" i="1"/>
  <c r="L2065" i="1"/>
  <c r="J2063" i="1"/>
  <c r="K2063" i="1"/>
  <c r="L2063" i="1"/>
  <c r="J2070" i="1"/>
  <c r="K2070" i="1"/>
  <c r="L2070" i="1"/>
  <c r="J2072" i="1"/>
  <c r="K2072" i="1"/>
  <c r="L2072" i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D544" i="3"/>
  <c r="D588" i="3" s="1"/>
  <c r="D543" i="3"/>
  <c r="F543" i="3" s="1"/>
  <c r="D542" i="3"/>
  <c r="D586" i="3" s="1"/>
  <c r="D541" i="3"/>
  <c r="D540" i="3"/>
  <c r="D584" i="3" s="1"/>
  <c r="F584" i="3" s="1"/>
  <c r="D539" i="3"/>
  <c r="F539" i="3" s="1"/>
  <c r="D538" i="3"/>
  <c r="D582" i="3" s="1"/>
  <c r="D626" i="3" s="1"/>
  <c r="D670" i="3" s="1"/>
  <c r="D537" i="3"/>
  <c r="F537" i="3" s="1"/>
  <c r="D536" i="3"/>
  <c r="D580" i="3" s="1"/>
  <c r="D535" i="3"/>
  <c r="D579" i="3" s="1"/>
  <c r="D623" i="3" s="1"/>
  <c r="D667" i="3" s="1"/>
  <c r="D711" i="3" s="1"/>
  <c r="F711" i="3" s="1"/>
  <c r="D510" i="3"/>
  <c r="D554" i="3" s="1"/>
  <c r="D509" i="3"/>
  <c r="D553" i="3" s="1"/>
  <c r="F500" i="3"/>
  <c r="F499" i="3"/>
  <c r="F498" i="3"/>
  <c r="F497" i="3"/>
  <c r="F496" i="3"/>
  <c r="F495" i="3"/>
  <c r="F494" i="3"/>
  <c r="F493" i="3"/>
  <c r="F492" i="3"/>
  <c r="F491" i="3"/>
  <c r="D489" i="3"/>
  <c r="F489" i="3" s="1"/>
  <c r="D481" i="3"/>
  <c r="D525" i="3" s="1"/>
  <c r="F525" i="3" s="1"/>
  <c r="D470" i="3"/>
  <c r="D514" i="3" s="1"/>
  <c r="F514" i="3" s="1"/>
  <c r="F466" i="3"/>
  <c r="F465" i="3"/>
  <c r="D456" i="3"/>
  <c r="D455" i="3"/>
  <c r="D474" i="3" s="1"/>
  <c r="D454" i="3"/>
  <c r="F454" i="3" s="1"/>
  <c r="D453" i="3"/>
  <c r="D472" i="3" s="1"/>
  <c r="F472" i="3" s="1"/>
  <c r="F453" i="3"/>
  <c r="D452" i="3"/>
  <c r="F451" i="3"/>
  <c r="D451" i="3"/>
  <c r="F450" i="3"/>
  <c r="F449" i="3"/>
  <c r="D448" i="3"/>
  <c r="D469" i="3" s="1"/>
  <c r="F469" i="3" s="1"/>
  <c r="F448" i="3"/>
  <c r="D447" i="3"/>
  <c r="F447" i="3" s="1"/>
  <c r="D446" i="3"/>
  <c r="F446" i="3" s="1"/>
  <c r="D445" i="3"/>
  <c r="F445" i="3" s="1"/>
  <c r="D490" i="3"/>
  <c r="D534" i="3" s="1"/>
  <c r="D444" i="3"/>
  <c r="F444" i="3"/>
  <c r="D443" i="3"/>
  <c r="F442" i="3"/>
  <c r="D442" i="3"/>
  <c r="D487" i="3"/>
  <c r="F487" i="3" s="1"/>
  <c r="D441" i="3"/>
  <c r="F441" i="3" s="1"/>
  <c r="D486" i="3"/>
  <c r="D530" i="3" s="1"/>
  <c r="D440" i="3"/>
  <c r="D485" i="3" s="1"/>
  <c r="F485" i="3" s="1"/>
  <c r="D439" i="3"/>
  <c r="F439" i="3" s="1"/>
  <c r="D438" i="3"/>
  <c r="F438" i="3" s="1"/>
  <c r="D483" i="3"/>
  <c r="F483" i="3" s="1"/>
  <c r="D437" i="3"/>
  <c r="F437" i="3" s="1"/>
  <c r="D482" i="3"/>
  <c r="D436" i="3"/>
  <c r="F436" i="3"/>
  <c r="D435" i="3"/>
  <c r="D464" i="3" s="1"/>
  <c r="F464" i="3" s="1"/>
  <c r="F435" i="3"/>
  <c r="D434" i="3"/>
  <c r="F434" i="3" s="1"/>
  <c r="D463" i="3"/>
  <c r="F463" i="3" s="1"/>
  <c r="F433" i="3"/>
  <c r="D433" i="3"/>
  <c r="D462" i="3"/>
  <c r="D432" i="3"/>
  <c r="F432" i="3"/>
  <c r="D431" i="3"/>
  <c r="D460" i="3" s="1"/>
  <c r="D504" i="3" s="1"/>
  <c r="F431" i="3"/>
  <c r="D430" i="3"/>
  <c r="D480" i="3" s="1"/>
  <c r="F429" i="3"/>
  <c r="D429" i="3"/>
  <c r="D479" i="3"/>
  <c r="D523" i="3" s="1"/>
  <c r="D567" i="3" s="1"/>
  <c r="D611" i="3" s="1"/>
  <c r="D655" i="3" s="1"/>
  <c r="F655" i="3" s="1"/>
  <c r="D428" i="3"/>
  <c r="F428" i="3"/>
  <c r="D427" i="3"/>
  <c r="D477" i="3" s="1"/>
  <c r="F477" i="3" s="1"/>
  <c r="F427" i="3"/>
  <c r="D426" i="3"/>
  <c r="F426" i="3" s="1"/>
  <c r="D425" i="3"/>
  <c r="F425" i="3" s="1"/>
  <c r="D459" i="3"/>
  <c r="F459" i="3" s="1"/>
  <c r="D424" i="3"/>
  <c r="D458" i="3"/>
  <c r="D502" i="3" s="1"/>
  <c r="D546" i="3" s="1"/>
  <c r="D423" i="3"/>
  <c r="F422" i="3"/>
  <c r="D422" i="3"/>
  <c r="D421" i="3"/>
  <c r="F421" i="3" s="1"/>
  <c r="D420" i="3"/>
  <c r="F420" i="3"/>
  <c r="D419" i="3"/>
  <c r="F419" i="3" s="1"/>
  <c r="F418" i="3"/>
  <c r="D418" i="3"/>
  <c r="D417" i="3"/>
  <c r="F417" i="3" s="1"/>
  <c r="F416" i="3"/>
  <c r="F415" i="3"/>
  <c r="D414" i="3"/>
  <c r="F414" i="3" s="1"/>
  <c r="F413" i="3"/>
  <c r="D413" i="3"/>
  <c r="D412" i="3"/>
  <c r="F412" i="3" s="1"/>
  <c r="F411" i="3"/>
  <c r="F410" i="3"/>
  <c r="F409" i="3"/>
  <c r="F408" i="3"/>
  <c r="F407" i="3"/>
  <c r="F406" i="3"/>
  <c r="F405" i="3"/>
  <c r="F404" i="3"/>
  <c r="F403" i="3"/>
  <c r="F402" i="3"/>
  <c r="D401" i="3"/>
  <c r="F401" i="3" s="1"/>
  <c r="F400" i="3"/>
  <c r="D400" i="3"/>
  <c r="D399" i="3"/>
  <c r="F399" i="3" s="1"/>
  <c r="D398" i="3"/>
  <c r="F398" i="3"/>
  <c r="D397" i="3"/>
  <c r="F397" i="3" s="1"/>
  <c r="F396" i="3"/>
  <c r="F395" i="3"/>
  <c r="F394" i="3"/>
  <c r="F393" i="3"/>
  <c r="F392" i="3"/>
  <c r="D391" i="3"/>
  <c r="F391" i="3"/>
  <c r="D390" i="3"/>
  <c r="F390" i="3"/>
  <c r="D389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3" i="3"/>
  <c r="F2" i="3"/>
  <c r="F443" i="3"/>
  <c r="D488" i="3"/>
  <c r="F488" i="3" s="1"/>
  <c r="D457" i="3"/>
  <c r="D501" i="3" s="1"/>
  <c r="D545" i="3" s="1"/>
  <c r="D589" i="3" s="1"/>
  <c r="F589" i="3" s="1"/>
  <c r="F423" i="3"/>
  <c r="D475" i="3"/>
  <c r="F475" i="3" s="1"/>
  <c r="F456" i="3"/>
  <c r="D471" i="3"/>
  <c r="F452" i="3"/>
  <c r="D461" i="3"/>
  <c r="F461" i="3" s="1"/>
  <c r="D478" i="3"/>
  <c r="F478" i="3" s="1"/>
  <c r="F424" i="3"/>
  <c r="L263" i="5"/>
  <c r="D264" i="5"/>
  <c r="D484" i="3" l="1"/>
  <c r="F484" i="3" s="1"/>
  <c r="D473" i="3"/>
  <c r="D517" i="3" s="1"/>
  <c r="F517" i="3" s="1"/>
  <c r="F430" i="3"/>
  <c r="D468" i="3"/>
  <c r="F468" i="3" s="1"/>
  <c r="D476" i="3"/>
  <c r="D520" i="3" s="1"/>
  <c r="D564" i="3" s="1"/>
  <c r="D608" i="3" s="1"/>
  <c r="F608" i="3" s="1"/>
  <c r="D467" i="3"/>
  <c r="F467" i="3" s="1"/>
  <c r="F455" i="3"/>
  <c r="F440" i="3"/>
  <c r="F623" i="3"/>
  <c r="F458" i="3"/>
  <c r="F540" i="3"/>
  <c r="F501" i="3"/>
  <c r="D587" i="3"/>
  <c r="F587" i="3" s="1"/>
  <c r="F667" i="3"/>
  <c r="D505" i="3"/>
  <c r="F505" i="3" s="1"/>
  <c r="D503" i="3"/>
  <c r="F503" i="3" s="1"/>
  <c r="D531" i="3"/>
  <c r="F531" i="3" s="1"/>
  <c r="D569" i="3"/>
  <c r="F569" i="3" s="1"/>
  <c r="F545" i="3"/>
  <c r="D522" i="3"/>
  <c r="F522" i="3" s="1"/>
  <c r="D529" i="3"/>
  <c r="F529" i="3" s="1"/>
  <c r="F486" i="3"/>
  <c r="F457" i="3"/>
  <c r="F579" i="3"/>
  <c r="D527" i="3"/>
  <c r="D571" i="3" s="1"/>
  <c r="F670" i="3"/>
  <c r="D714" i="3"/>
  <c r="F714" i="3" s="1"/>
  <c r="F470" i="3"/>
  <c r="D633" i="3"/>
  <c r="D677" i="3" s="1"/>
  <c r="F677" i="3" s="1"/>
  <c r="D532" i="3"/>
  <c r="D533" i="3"/>
  <c r="F533" i="3" s="1"/>
  <c r="F582" i="3"/>
  <c r="D513" i="3"/>
  <c r="F626" i="3"/>
  <c r="F490" i="3"/>
  <c r="D516" i="3"/>
  <c r="D583" i="3"/>
  <c r="D627" i="3" s="1"/>
  <c r="D628" i="3"/>
  <c r="F628" i="3" s="1"/>
  <c r="F481" i="3"/>
  <c r="D521" i="3"/>
  <c r="D519" i="3"/>
  <c r="D563" i="3" s="1"/>
  <c r="F563" i="3" s="1"/>
  <c r="D508" i="3"/>
  <c r="D552" i="3" s="1"/>
  <c r="D596" i="3" s="1"/>
  <c r="F596" i="3" s="1"/>
  <c r="F510" i="3"/>
  <c r="D581" i="3"/>
  <c r="F536" i="3"/>
  <c r="D590" i="3"/>
  <c r="F546" i="3"/>
  <c r="F504" i="3"/>
  <c r="D548" i="3"/>
  <c r="D561" i="3"/>
  <c r="F580" i="3"/>
  <c r="D624" i="3"/>
  <c r="D558" i="3"/>
  <c r="D630" i="3"/>
  <c r="F586" i="3"/>
  <c r="F534" i="3"/>
  <c r="D578" i="3"/>
  <c r="F462" i="3"/>
  <c r="D506" i="3"/>
  <c r="D585" i="3"/>
  <c r="F541" i="3"/>
  <c r="D597" i="3"/>
  <c r="F553" i="3"/>
  <c r="F567" i="3"/>
  <c r="F502" i="3"/>
  <c r="F471" i="3"/>
  <c r="D515" i="3"/>
  <c r="D507" i="3"/>
  <c r="F482" i="3"/>
  <c r="D526" i="3"/>
  <c r="D598" i="3"/>
  <c r="F554" i="3"/>
  <c r="D699" i="3"/>
  <c r="F699" i="3" s="1"/>
  <c r="F460" i="3"/>
  <c r="F523" i="3"/>
  <c r="D574" i="3"/>
  <c r="F530" i="3"/>
  <c r="F535" i="3"/>
  <c r="F588" i="3"/>
  <c r="D632" i="3"/>
  <c r="F611" i="3"/>
  <c r="F542" i="3"/>
  <c r="F479" i="3"/>
  <c r="F509" i="3"/>
  <c r="D524" i="3"/>
  <c r="F480" i="3"/>
  <c r="D518" i="3"/>
  <c r="F474" i="3"/>
  <c r="F538" i="3"/>
  <c r="F544" i="3"/>
  <c r="F564" i="3" l="1"/>
  <c r="F476" i="3"/>
  <c r="D652" i="3"/>
  <c r="F652" i="3" s="1"/>
  <c r="D528" i="3"/>
  <c r="D572" i="3" s="1"/>
  <c r="F572" i="3" s="1"/>
  <c r="D512" i="3"/>
  <c r="F512" i="3" s="1"/>
  <c r="D511" i="3"/>
  <c r="D555" i="3" s="1"/>
  <c r="F520" i="3"/>
  <c r="F473" i="3"/>
  <c r="F527" i="3"/>
  <c r="D575" i="3"/>
  <c r="F575" i="3" s="1"/>
  <c r="D631" i="3"/>
  <c r="F631" i="3" s="1"/>
  <c r="F633" i="3"/>
  <c r="D549" i="3"/>
  <c r="D593" i="3" s="1"/>
  <c r="F593" i="3" s="1"/>
  <c r="D573" i="3"/>
  <c r="D617" i="3" s="1"/>
  <c r="D547" i="3"/>
  <c r="D591" i="3" s="1"/>
  <c r="F591" i="3" s="1"/>
  <c r="D566" i="3"/>
  <c r="D610" i="3" s="1"/>
  <c r="D607" i="3"/>
  <c r="F607" i="3" s="1"/>
  <c r="D613" i="3"/>
  <c r="D657" i="3" s="1"/>
  <c r="F552" i="3"/>
  <c r="D557" i="3"/>
  <c r="F513" i="3"/>
  <c r="F532" i="3"/>
  <c r="D576" i="3"/>
  <c r="D640" i="3"/>
  <c r="D684" i="3" s="1"/>
  <c r="F684" i="3" s="1"/>
  <c r="D577" i="3"/>
  <c r="F577" i="3" s="1"/>
  <c r="F508" i="3"/>
  <c r="D672" i="3"/>
  <c r="D716" i="3" s="1"/>
  <c r="F716" i="3" s="1"/>
  <c r="F519" i="3"/>
  <c r="F581" i="3"/>
  <c r="D625" i="3"/>
  <c r="F627" i="3"/>
  <c r="D671" i="3"/>
  <c r="F583" i="3"/>
  <c r="D560" i="3"/>
  <c r="F516" i="3"/>
  <c r="D565" i="3"/>
  <c r="F521" i="3"/>
  <c r="F571" i="3"/>
  <c r="D615" i="3"/>
  <c r="F526" i="3"/>
  <c r="D570" i="3"/>
  <c r="D622" i="3"/>
  <c r="F578" i="3"/>
  <c r="F518" i="3"/>
  <c r="D562" i="3"/>
  <c r="D668" i="3"/>
  <c r="F624" i="3"/>
  <c r="F632" i="3"/>
  <c r="D676" i="3"/>
  <c r="D551" i="3"/>
  <c r="F507" i="3"/>
  <c r="D634" i="3"/>
  <c r="F590" i="3"/>
  <c r="D568" i="3"/>
  <c r="F524" i="3"/>
  <c r="D641" i="3"/>
  <c r="F597" i="3"/>
  <c r="F630" i="3"/>
  <c r="D674" i="3"/>
  <c r="D605" i="3"/>
  <c r="F561" i="3"/>
  <c r="F515" i="3"/>
  <c r="D559" i="3"/>
  <c r="D629" i="3"/>
  <c r="F585" i="3"/>
  <c r="D592" i="3"/>
  <c r="F548" i="3"/>
  <c r="F574" i="3"/>
  <c r="D618" i="3"/>
  <c r="D550" i="3"/>
  <c r="F506" i="3"/>
  <c r="D642" i="3"/>
  <c r="F598" i="3"/>
  <c r="D602" i="3"/>
  <c r="F558" i="3"/>
  <c r="D616" i="3" l="1"/>
  <c r="D660" i="3" s="1"/>
  <c r="D704" i="3" s="1"/>
  <c r="F704" i="3" s="1"/>
  <c r="F528" i="3"/>
  <c r="D696" i="3"/>
  <c r="F696" i="3" s="1"/>
  <c r="D556" i="3"/>
  <c r="D600" i="3" s="1"/>
  <c r="F600" i="3" s="1"/>
  <c r="F511" i="3"/>
  <c r="D619" i="3"/>
  <c r="D663" i="3" s="1"/>
  <c r="F573" i="3"/>
  <c r="D637" i="3"/>
  <c r="F637" i="3" s="1"/>
  <c r="F672" i="3"/>
  <c r="D675" i="3"/>
  <c r="F675" i="3" s="1"/>
  <c r="F640" i="3"/>
  <c r="D635" i="3"/>
  <c r="F547" i="3"/>
  <c r="D651" i="3"/>
  <c r="F651" i="3" s="1"/>
  <c r="F549" i="3"/>
  <c r="F613" i="3"/>
  <c r="F566" i="3"/>
  <c r="D621" i="3"/>
  <c r="D665" i="3" s="1"/>
  <c r="D620" i="3"/>
  <c r="F576" i="3"/>
  <c r="D601" i="3"/>
  <c r="F557" i="3"/>
  <c r="D604" i="3"/>
  <c r="F560" i="3"/>
  <c r="D654" i="3"/>
  <c r="F610" i="3"/>
  <c r="F671" i="3"/>
  <c r="D715" i="3"/>
  <c r="F715" i="3" s="1"/>
  <c r="D669" i="3"/>
  <c r="F625" i="3"/>
  <c r="D609" i="3"/>
  <c r="F565" i="3"/>
  <c r="D701" i="3"/>
  <c r="F701" i="3" s="1"/>
  <c r="F657" i="3"/>
  <c r="F592" i="3"/>
  <c r="D636" i="3"/>
  <c r="F555" i="3"/>
  <c r="D599" i="3"/>
  <c r="D595" i="3"/>
  <c r="F551" i="3"/>
  <c r="D661" i="3"/>
  <c r="F617" i="3"/>
  <c r="D666" i="3"/>
  <c r="F622" i="3"/>
  <c r="D603" i="3"/>
  <c r="F559" i="3"/>
  <c r="F676" i="3"/>
  <c r="D720" i="3"/>
  <c r="F720" i="3" s="1"/>
  <c r="F602" i="3"/>
  <c r="D646" i="3"/>
  <c r="D673" i="3"/>
  <c r="F629" i="3"/>
  <c r="D685" i="3"/>
  <c r="F685" i="3" s="1"/>
  <c r="F641" i="3"/>
  <c r="D606" i="3"/>
  <c r="F562" i="3"/>
  <c r="D614" i="3"/>
  <c r="F570" i="3"/>
  <c r="D718" i="3"/>
  <c r="F718" i="3" s="1"/>
  <c r="F674" i="3"/>
  <c r="F550" i="3"/>
  <c r="D594" i="3"/>
  <c r="D612" i="3"/>
  <c r="F568" i="3"/>
  <c r="D662" i="3"/>
  <c r="F618" i="3"/>
  <c r="F615" i="3"/>
  <c r="D659" i="3"/>
  <c r="F642" i="3"/>
  <c r="D686" i="3"/>
  <c r="F686" i="3" s="1"/>
  <c r="D649" i="3"/>
  <c r="F605" i="3"/>
  <c r="F634" i="3"/>
  <c r="D678" i="3"/>
  <c r="F678" i="3" s="1"/>
  <c r="F668" i="3"/>
  <c r="D712" i="3"/>
  <c r="F712" i="3" s="1"/>
  <c r="F660" i="3" l="1"/>
  <c r="F616" i="3"/>
  <c r="D644" i="3"/>
  <c r="F644" i="3" s="1"/>
  <c r="F556" i="3"/>
  <c r="F619" i="3"/>
  <c r="D695" i="3"/>
  <c r="F695" i="3" s="1"/>
  <c r="D719" i="3"/>
  <c r="F719" i="3" s="1"/>
  <c r="D681" i="3"/>
  <c r="F681" i="3" s="1"/>
  <c r="F635" i="3"/>
  <c r="D679" i="3"/>
  <c r="F679" i="3" s="1"/>
  <c r="F621" i="3"/>
  <c r="F601" i="3"/>
  <c r="D645" i="3"/>
  <c r="F620" i="3"/>
  <c r="D664" i="3"/>
  <c r="F609" i="3"/>
  <c r="D653" i="3"/>
  <c r="F654" i="3"/>
  <c r="D698" i="3"/>
  <c r="F698" i="3" s="1"/>
  <c r="F669" i="3"/>
  <c r="D713" i="3"/>
  <c r="F713" i="3" s="1"/>
  <c r="D648" i="3"/>
  <c r="F604" i="3"/>
  <c r="F606" i="3"/>
  <c r="D650" i="3"/>
  <c r="F659" i="3"/>
  <c r="D703" i="3"/>
  <c r="F703" i="3" s="1"/>
  <c r="F594" i="3"/>
  <c r="D638" i="3"/>
  <c r="F636" i="3"/>
  <c r="D680" i="3"/>
  <c r="F680" i="3" s="1"/>
  <c r="F665" i="3"/>
  <c r="D709" i="3"/>
  <c r="F709" i="3" s="1"/>
  <c r="D710" i="3"/>
  <c r="F710" i="3" s="1"/>
  <c r="F666" i="3"/>
  <c r="D693" i="3"/>
  <c r="F693" i="3" s="1"/>
  <c r="F649" i="3"/>
  <c r="F662" i="3"/>
  <c r="D706" i="3"/>
  <c r="F706" i="3" s="1"/>
  <c r="D705" i="3"/>
  <c r="F705" i="3" s="1"/>
  <c r="F661" i="3"/>
  <c r="D656" i="3"/>
  <c r="F612" i="3"/>
  <c r="F614" i="3"/>
  <c r="D658" i="3"/>
  <c r="F673" i="3"/>
  <c r="D717" i="3"/>
  <c r="F717" i="3" s="1"/>
  <c r="F603" i="3"/>
  <c r="D647" i="3"/>
  <c r="F595" i="3"/>
  <c r="D639" i="3"/>
  <c r="F646" i="3"/>
  <c r="D690" i="3"/>
  <c r="F690" i="3" s="1"/>
  <c r="D643" i="3"/>
  <c r="F599" i="3"/>
  <c r="D707" i="3"/>
  <c r="F707" i="3" s="1"/>
  <c r="F663" i="3"/>
  <c r="D688" i="3" l="1"/>
  <c r="F688" i="3" s="1"/>
  <c r="F664" i="3"/>
  <c r="D708" i="3"/>
  <c r="F708" i="3" s="1"/>
  <c r="F645" i="3"/>
  <c r="D689" i="3"/>
  <c r="F689" i="3" s="1"/>
  <c r="D692" i="3"/>
  <c r="F692" i="3" s="1"/>
  <c r="F648" i="3"/>
  <c r="F653" i="3"/>
  <c r="D697" i="3"/>
  <c r="F697" i="3" s="1"/>
  <c r="F656" i="3"/>
  <c r="D700" i="3"/>
  <c r="F700" i="3" s="1"/>
  <c r="D691" i="3"/>
  <c r="F691" i="3" s="1"/>
  <c r="F647" i="3"/>
  <c r="D694" i="3"/>
  <c r="F694" i="3" s="1"/>
  <c r="F650" i="3"/>
  <c r="D687" i="3"/>
  <c r="F687" i="3" s="1"/>
  <c r="F643" i="3"/>
  <c r="D702" i="3"/>
  <c r="F702" i="3" s="1"/>
  <c r="F658" i="3"/>
  <c r="D682" i="3"/>
  <c r="F682" i="3" s="1"/>
  <c r="F638" i="3"/>
  <c r="F639" i="3"/>
  <c r="D683" i="3"/>
  <c r="F68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Xavier Alvarado</author>
  </authors>
  <commentList>
    <comment ref="B1" authorId="0" shapeId="0" xr:uid="{8C2F5997-E478-4654-A522-A01C26EFCA47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Extraemos solo la fecha de la columna fecha concat con la formula entero para quitar las horas de la fecha.
</t>
        </r>
      </text>
    </comment>
    <comment ref="C2376" authorId="0" shapeId="0" xr:uid="{D2FC23B3-4A16-4358-97C0-F65559132B04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451" authorId="0" shapeId="0" xr:uid="{E78E3AF3-3C12-4B93-BFA0-CFD1A0668F83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Xavier Alvarado</author>
  </authors>
  <commentList>
    <comment ref="B1" authorId="0" shapeId="0" xr:uid="{85F5022C-8AEE-4398-8AE0-88C60B6D2560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Extraemos solo la fecha de la columna fecha concat con la formula entero para quitar las horas de la fecha.
</t>
        </r>
      </text>
    </comment>
    <comment ref="C2376" authorId="0" shapeId="0" xr:uid="{BEFBEBB1-148D-4501-97B3-96D032C198C2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451" authorId="0" shapeId="0" xr:uid="{DD341D1F-AC99-450B-B530-B11DDEE957FC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528" authorId="0" shapeId="0" xr:uid="{CFD72245-5783-4CDA-BE11-D4FF1CB3DF01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558" authorId="0" shapeId="0" xr:uid="{B1B4B6D9-3143-4671-A053-073D67DF6D7C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562" authorId="0" shapeId="0" xr:uid="{22BCC1CC-7ED0-4EB4-89CA-EAC53387EB8C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576" authorId="0" shapeId="0" xr:uid="{18477097-C74D-4164-AEAF-22A81A434DCB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681" authorId="0" shapeId="0" xr:uid="{D9C21CE3-62BB-4746-89D0-982AB24ACBFD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682" authorId="0" shapeId="0" xr:uid="{7EFF42BE-54EB-48B8-AA23-A22CBDAB5D95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733" authorId="0" shapeId="0" xr:uid="{BCFD7293-8F80-4324-A774-349D39A6A447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774" authorId="0" shapeId="0" xr:uid="{2B0E713E-C242-44F1-88E5-ACAF6A22939E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916" authorId="0" shapeId="0" xr:uid="{3E95FE94-CEFB-4994-9BB2-F3CC7DD0A572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950" authorId="0" shapeId="0" xr:uid="{D6028F61-C417-4E07-9891-9A5FD48D457D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951" authorId="0" shapeId="0" xr:uid="{7A580D30-0734-412D-8B3E-0E4CC5B42902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2974" authorId="0" shapeId="0" xr:uid="{73A4995A-6CF0-4264-9B55-7D11C9B6F3A6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3398" authorId="0" shapeId="0" xr:uid="{4D6B68BA-5976-445B-B82D-E6D19A20ED85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3733" authorId="0" shapeId="0" xr:uid="{F2CE1075-C549-4CAC-8C51-5C7A71379EF6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3823" authorId="0" shapeId="0" xr:uid="{409EEB4B-21BB-4F79-8D61-0DCBDCF942F2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3869" authorId="0" shapeId="0" xr:uid="{A59A45A8-EEF7-49BD-A59B-3969FEB0130B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4378" authorId="0" shapeId="0" xr:uid="{A310EC74-CC49-42F4-8710-5CB633ECFD28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4581" authorId="0" shapeId="0" xr:uid="{A6AAF015-95EF-4027-86F9-6A33493BF0EF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4855" authorId="0" shapeId="0" xr:uid="{FB61526A-546E-427C-8258-8219D26A1567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4856" authorId="0" shapeId="0" xr:uid="{3396EDF2-AF71-4F46-9559-B7FD3984E294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4857" authorId="0" shapeId="0" xr:uid="{65502FE4-3B8C-4769-BDDE-12F0E06E4F2B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C5407" authorId="0" shapeId="0" xr:uid="{5D1C98A0-D441-4321-BE1D-4433779F8F72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tc={3240B395-CCDC-434D-AA2F-4E22D65A159F}</author>
    <author>Erick Xavier Alvarado</author>
    <author>tc={4FE3C1A8-496E-4D03-B9EB-DED058E58F41}</author>
  </authors>
  <commentList>
    <comment ref="H11" authorId="0" shapeId="0" xr:uid="{3240B395-CCDC-434D-AA2F-4E22D65A15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Solicitar el código real para la reportería</t>
      </text>
    </comment>
    <comment ref="A12" authorId="1" shapeId="0" xr:uid="{2715DE6B-0734-4F37-A107-13F3780AC679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  <comment ref="H12" authorId="2" shapeId="0" xr:uid="{4FE3C1A8-496E-4D03-B9EB-DED058E58F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Solicitar el código real para la reportería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Xavier Alvarado</author>
  </authors>
  <commentList>
    <comment ref="A29" authorId="0" shapeId="0" xr:uid="{3FF31076-9224-4C33-8FFF-D38CDBA271FB}">
      <text>
        <r>
          <rPr>
            <b/>
            <sz val="9"/>
            <color indexed="81"/>
            <rFont val="Tahoma"/>
            <family val="2"/>
          </rPr>
          <t>Erick Xavier Alvarado:</t>
        </r>
        <r>
          <rPr>
            <sz val="9"/>
            <color indexed="81"/>
            <rFont val="Tahoma"/>
            <family val="2"/>
          </rPr>
          <t xml:space="preserve">
Codigo de barra manual</t>
        </r>
      </text>
    </comment>
  </commentList>
</comments>
</file>

<file path=xl/sharedStrings.xml><?xml version="1.0" encoding="utf-8"?>
<sst xmlns="http://schemas.openxmlformats.org/spreadsheetml/2006/main" count="24574" uniqueCount="282">
  <si>
    <t>Fecha</t>
  </si>
  <si>
    <t>Producto</t>
  </si>
  <si>
    <t>Cliente</t>
  </si>
  <si>
    <t>Precio de Venta</t>
  </si>
  <si>
    <t>Cantidad Vendida</t>
  </si>
  <si>
    <t>Total de Venta</t>
  </si>
  <si>
    <t>Medical Life</t>
  </si>
  <si>
    <t>Total de Venta sin IVA</t>
  </si>
  <si>
    <t>Total de Venta con IVA</t>
  </si>
  <si>
    <t>IVA</t>
  </si>
  <si>
    <t>Báscula Digital de Vidrio Antideslizante</t>
  </si>
  <si>
    <t>Báscula Digital de Vidrio Marmol</t>
  </si>
  <si>
    <t>Báscula Digital de Vidrio Transparente</t>
  </si>
  <si>
    <t>Cojin Cuadrad Memory Foam</t>
  </si>
  <si>
    <t>Inodoro Portatil con tapa y brazo</t>
  </si>
  <si>
    <t>Nebulizador Adulto Compacto</t>
  </si>
  <si>
    <t>Nebulizador Adulto Moderno Tapa Azul</t>
  </si>
  <si>
    <t>Nebulizador Adulto Walmart</t>
  </si>
  <si>
    <t>Nebulizador Pediatrico Elefante Celeste</t>
  </si>
  <si>
    <t>Silla de Baño con Respaldo</t>
  </si>
  <si>
    <t>Silla de Ruedas STD</t>
  </si>
  <si>
    <t>Termómetro Pediatrico Cute Animals Koala</t>
  </si>
  <si>
    <t>Termómetro Pediatrico Cute Animals Osito</t>
  </si>
  <si>
    <t>Termómetro Pediatrico Cute Animals Panda</t>
  </si>
  <si>
    <t>Termómetro Pediatrico Cute Animals Ranita</t>
  </si>
  <si>
    <t>Nebulizador Pediatrico Elefante Rosa</t>
  </si>
  <si>
    <t>Nombre de Producto</t>
  </si>
  <si>
    <t>Modelo</t>
  </si>
  <si>
    <t>Costo CIF</t>
  </si>
  <si>
    <t>Lead Time (meses)</t>
  </si>
  <si>
    <t>Demanda Prom (mensual)</t>
  </si>
  <si>
    <t>Stock Seguridad</t>
  </si>
  <si>
    <t>UPC</t>
  </si>
  <si>
    <t>NBA-05WA</t>
  </si>
  <si>
    <t>NBA-01WA</t>
  </si>
  <si>
    <t>NBA-00WA</t>
  </si>
  <si>
    <t>NBA-01WE</t>
  </si>
  <si>
    <t>NBA-02WE</t>
  </si>
  <si>
    <t>WP813</t>
  </si>
  <si>
    <t>WP798L</t>
  </si>
  <si>
    <t>WP108</t>
  </si>
  <si>
    <t>WP106</t>
  </si>
  <si>
    <t>WP110</t>
  </si>
  <si>
    <t>W</t>
  </si>
  <si>
    <t>DMC-102</t>
  </si>
  <si>
    <t>Nombre Producto</t>
  </si>
  <si>
    <t>Walmart</t>
  </si>
  <si>
    <t>Farmacia San Pablo</t>
  </si>
  <si>
    <t>Unefarm</t>
  </si>
  <si>
    <t>Nebulizador Pediatrico Animalitos</t>
  </si>
  <si>
    <t>Amazon</t>
  </si>
  <si>
    <t>Chedraui</t>
  </si>
  <si>
    <t>Nadro</t>
  </si>
  <si>
    <t>Clientes</t>
  </si>
  <si>
    <t>Market Place</t>
  </si>
  <si>
    <t>Categoría 2</t>
  </si>
  <si>
    <t>Basilica de Guadalupe</t>
  </si>
  <si>
    <t>Tarjeta Aromatizante con Frases Religiosas</t>
  </si>
  <si>
    <t>Tarjeta Aromatizante con Imágenes Religiosas</t>
  </si>
  <si>
    <t>Tarjeta Aromatizante con Frases Motivacionales</t>
  </si>
  <si>
    <t>ASIN</t>
  </si>
  <si>
    <t>N/A</t>
  </si>
  <si>
    <t>B0CR4H9TVR</t>
  </si>
  <si>
    <t>B0DY2VFP2B</t>
  </si>
  <si>
    <t>B0CR1W6KYT</t>
  </si>
  <si>
    <t>B0CR1X8V53</t>
  </si>
  <si>
    <t>B0CR1VKLK5</t>
  </si>
  <si>
    <t>B0CSKJ4BZ7</t>
  </si>
  <si>
    <t>B0CSKFZQVJ</t>
  </si>
  <si>
    <t>B0CSKFXJMM</t>
  </si>
  <si>
    <t>B0CR4WB3CX</t>
  </si>
  <si>
    <t>B0CSKH3J51</t>
  </si>
  <si>
    <t>B0CSKGRXVD</t>
  </si>
  <si>
    <t>B0CSKJ44KL</t>
  </si>
  <si>
    <t>B0CSKJ44LB</t>
  </si>
  <si>
    <t>B0DJDV8ND4</t>
  </si>
  <si>
    <t>abcdefghi1</t>
  </si>
  <si>
    <t>abcdefghi2</t>
  </si>
  <si>
    <t>abcdefghi3</t>
  </si>
  <si>
    <t>Codigo Estados</t>
  </si>
  <si>
    <t>MX-AGU</t>
  </si>
  <si>
    <t>MX-VER</t>
  </si>
  <si>
    <t>MX-NLE</t>
  </si>
  <si>
    <t>MX-DIF</t>
  </si>
  <si>
    <t>MX-GUA</t>
  </si>
  <si>
    <t>MX-TAM</t>
  </si>
  <si>
    <t>MX-SLP</t>
  </si>
  <si>
    <t>MX-SIN</t>
  </si>
  <si>
    <t>MX-MEX</t>
  </si>
  <si>
    <t>MX-ROO</t>
  </si>
  <si>
    <t>MX-COA</t>
  </si>
  <si>
    <t>MX-YUC</t>
  </si>
  <si>
    <t>MX-MOR</t>
  </si>
  <si>
    <t>MX-JAL</t>
  </si>
  <si>
    <t>MX-TAB</t>
  </si>
  <si>
    <t>MX-COL</t>
  </si>
  <si>
    <t>MX-PUE</t>
  </si>
  <si>
    <t>MX-QUE</t>
  </si>
  <si>
    <t>MX-SON</t>
  </si>
  <si>
    <t>MX-CAM</t>
  </si>
  <si>
    <t>MX-NAY</t>
  </si>
  <si>
    <t>MX-GRO</t>
  </si>
  <si>
    <t>MX-MIC</t>
  </si>
  <si>
    <t>MX-HID</t>
  </si>
  <si>
    <t>MX-CHP</t>
  </si>
  <si>
    <t>MX-OAX</t>
  </si>
  <si>
    <t>MX-CHH</t>
  </si>
  <si>
    <t>MX-BCN</t>
  </si>
  <si>
    <t>MX-TLA</t>
  </si>
  <si>
    <t>MX-ZAC</t>
  </si>
  <si>
    <t>MX-DUR</t>
  </si>
  <si>
    <t>MX-BCS</t>
  </si>
  <si>
    <t>InventarioInicial</t>
  </si>
  <si>
    <t>Compras</t>
  </si>
  <si>
    <t>Ventas</t>
  </si>
  <si>
    <t>Devoluciones</t>
  </si>
  <si>
    <t>Ajustes</t>
  </si>
  <si>
    <t>InventarioFinal</t>
  </si>
  <si>
    <t>Ganchos de Plastico</t>
  </si>
  <si>
    <t>Tablero de Papel</t>
  </si>
  <si>
    <t>Muestras</t>
  </si>
  <si>
    <t>Consignación</t>
  </si>
  <si>
    <t>Mermas</t>
  </si>
  <si>
    <t>Termómetro Pediatrico Cute Animals Cerdito</t>
  </si>
  <si>
    <t>Farmacia Sana Sana</t>
  </si>
  <si>
    <t>Mes</t>
  </si>
  <si>
    <t>Año</t>
  </si>
  <si>
    <t>Silla de Ruedas Standar</t>
  </si>
  <si>
    <t>Termometro Pediatrico Osito</t>
  </si>
  <si>
    <t>Termometro Pediatrico Koala</t>
  </si>
  <si>
    <t>Termometro Pediatrico Panda</t>
  </si>
  <si>
    <t>Termometro Pediatrico Ranita</t>
  </si>
  <si>
    <t>Nebulizador Adulto Moderno NBA-01WA</t>
  </si>
  <si>
    <t>Inodoro Portatil</t>
  </si>
  <si>
    <t>Bascula Digital de Vidrio Transparente</t>
  </si>
  <si>
    <t>Bascula Digital de Vidrio Marmol</t>
  </si>
  <si>
    <t>Bascula Digital de Vidrio Antideslizante</t>
  </si>
  <si>
    <t>Cojin de Espuma de Memoria Cuadrado</t>
  </si>
  <si>
    <t>Nebulizador Adulto NBA-05WA</t>
  </si>
  <si>
    <t>Nebulizador Adulto NBA-00WA</t>
  </si>
  <si>
    <t>Termometro Pediatrico Cerdito</t>
  </si>
  <si>
    <t>Pack Tarjetas Aromatizantes con Imagenes Religiosas</t>
  </si>
  <si>
    <t>Pack Tarjetas Aromatizantes con Frases Religiosas</t>
  </si>
  <si>
    <t>Pack Tarjetas Aromatizantes con Frases Motivacionales</t>
  </si>
  <si>
    <t>MERCADO LIBRE</t>
  </si>
  <si>
    <t>NADRO</t>
  </si>
  <si>
    <t>PRUEBA DE EMBARAZO RESPONSE TIPO LAPIZ</t>
  </si>
  <si>
    <t>Prueba de Embarazo Wellpro Response Tipo Lápiz</t>
  </si>
  <si>
    <t>Tarjetas Aromatizantes con Imagenes Religiosas</t>
  </si>
  <si>
    <t>Mercado Libre</t>
  </si>
  <si>
    <t>B0F1F3YCRR</t>
  </si>
  <si>
    <t>JH0003</t>
  </si>
  <si>
    <t>B0FCP3CWBZ</t>
  </si>
  <si>
    <t>JH0001</t>
  </si>
  <si>
    <t>JH0002</t>
  </si>
  <si>
    <t>B0FCPYRM2F</t>
  </si>
  <si>
    <t>Nebulizador Pediatrico Buho Celeste</t>
  </si>
  <si>
    <t>NBA-01WB</t>
  </si>
  <si>
    <t>B0FPHYZCDY</t>
  </si>
  <si>
    <t>Nebulizador Pediatrico Buho Rosado</t>
  </si>
  <si>
    <t>B0FPHSDZXF</t>
  </si>
  <si>
    <t>JH0006</t>
  </si>
  <si>
    <t>B0FCPGQJ9V</t>
  </si>
  <si>
    <t>JH0004</t>
  </si>
  <si>
    <t>B0FCPW4XGX</t>
  </si>
  <si>
    <t>JH0005</t>
  </si>
  <si>
    <t>B0FCQ2W6LT</t>
  </si>
  <si>
    <t>B0FKL74MN4</t>
  </si>
  <si>
    <t>Walmart Marketplace</t>
  </si>
  <si>
    <t>Coppel Marketplace</t>
  </si>
  <si>
    <t>La Guadalupana</t>
  </si>
  <si>
    <t>AP Distribucion</t>
  </si>
  <si>
    <t>Aplicar aquí</t>
  </si>
  <si>
    <t>Nebulizador Adulto Moderno NBA-10WA</t>
  </si>
  <si>
    <t xml:space="preserve">Indica </t>
  </si>
  <si>
    <t>Nebulizador Pediátrico Búho Celeste</t>
  </si>
  <si>
    <t>BOFPHCD4K3</t>
  </si>
  <si>
    <t>Walmar Marketplace</t>
  </si>
  <si>
    <t>NEBULIZADORES</t>
  </si>
  <si>
    <t>MEDIOS AUXILIARES + SOPORTE</t>
  </si>
  <si>
    <t>DISP MÉDICOS</t>
  </si>
  <si>
    <t>TERMOMETROS</t>
  </si>
  <si>
    <t>AROMATIZANTES</t>
  </si>
  <si>
    <t>PRUEBAS EMBARAZO</t>
  </si>
  <si>
    <t>Familias</t>
  </si>
  <si>
    <t>Día</t>
  </si>
  <si>
    <t>categoria</t>
  </si>
  <si>
    <t>Nebulizador Pediatrico Buho Blanco</t>
  </si>
  <si>
    <t>ABCDEFG910</t>
  </si>
  <si>
    <t>Coppel</t>
  </si>
  <si>
    <t>DANIEL ZARCO SALINAS</t>
  </si>
  <si>
    <t>AUTOSERVICIO</t>
  </si>
  <si>
    <t>E-COMERCE</t>
  </si>
  <si>
    <t>FARMACIA</t>
  </si>
  <si>
    <t>DISTRIBUIDOR</t>
  </si>
  <si>
    <t>INTERNO</t>
  </si>
  <si>
    <t>WALMART</t>
  </si>
  <si>
    <t>AMAZON</t>
  </si>
  <si>
    <t>MARKET PLACE</t>
  </si>
  <si>
    <t>CHEDRAUI</t>
  </si>
  <si>
    <t>MEDICAL LIFE</t>
  </si>
  <si>
    <t>UNEFARM</t>
  </si>
  <si>
    <t>FARMACIA SAN PABLO</t>
  </si>
  <si>
    <t>FARMACIA SANA SANA</t>
  </si>
  <si>
    <t>FORTUS</t>
  </si>
  <si>
    <t>BASILICA DE GUADALUPE</t>
  </si>
  <si>
    <t>WALMART MARKETPLACE</t>
  </si>
  <si>
    <t>COPPEL MARKETPLACE</t>
  </si>
  <si>
    <t>LA GUADALUPANA</t>
  </si>
  <si>
    <t>AP DISTRIBUCION</t>
  </si>
  <si>
    <t>ANGELICA BENITEZ HERNANDEZ</t>
  </si>
  <si>
    <t>DOCTORES</t>
  </si>
  <si>
    <t>Nebulizador Adulto Moderno Tapa Verde</t>
  </si>
  <si>
    <t>B0FPHCD4K3</t>
  </si>
  <si>
    <t>OPERADORA DE NEGOCIOS VITPOW</t>
  </si>
  <si>
    <t>PHARMA PLUS</t>
  </si>
  <si>
    <t>PUBLICO EN GENERAL</t>
  </si>
  <si>
    <t>FANASA</t>
  </si>
  <si>
    <t>Farmacia Benavides</t>
  </si>
  <si>
    <t>FARMACOS NACIONALES</t>
  </si>
  <si>
    <t>Total general</t>
  </si>
  <si>
    <t>Etiquetas de fila</t>
  </si>
  <si>
    <t>Suma de Cantidad Vendida</t>
  </si>
  <si>
    <t>Etiquetas de columna</t>
  </si>
  <si>
    <t>2024</t>
  </si>
  <si>
    <t>2025</t>
  </si>
  <si>
    <t>2026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</si>
  <si>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</si>
  <si>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</si>
  <si>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</si>
  <si>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</si>
  <si>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</si>
  <si>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</si>
  <si>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</si>
  <si>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</si>
  <si>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</si>
  <si>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</si>
  <si>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</si>
  <si>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</si>
  <si>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COPPEL</t>
  </si>
  <si>
    <t>FARMACIA LA FE</t>
  </si>
  <si>
    <t>FABRICANTE</t>
  </si>
  <si>
    <t>EXPORTADOR / DESPACHANTE</t>
  </si>
  <si>
    <t>DESCRIPCIÓN ARTICULO NICARAGUA</t>
  </si>
  <si>
    <t>COD ARTICULO</t>
  </si>
  <si>
    <t>ARTICULOS</t>
  </si>
  <si>
    <t>Prom = 6</t>
  </si>
  <si>
    <t>Existencia 27.01.2026</t>
  </si>
  <si>
    <t>COSTO PROM ($)</t>
  </si>
  <si>
    <t>MASCARA DE OXIGENO NEBULIZADORA PARA ADULTO</t>
  </si>
  <si>
    <t>MASCARA DE OXIGENO NEBULIZADORA PARA NIÑOS</t>
  </si>
  <si>
    <t>CONAFAR</t>
  </si>
  <si>
    <t>Años (Fecha)</t>
  </si>
  <si>
    <t>Suma de Total de Venta</t>
  </si>
  <si>
    <t>CATEGORÍA</t>
  </si>
  <si>
    <t>MONTO</t>
  </si>
  <si>
    <t>Suma de MONTO</t>
  </si>
  <si>
    <t>MEXICO</t>
  </si>
  <si>
    <t>Pais</t>
  </si>
  <si>
    <t>Kit de Nebulización Adulto</t>
  </si>
  <si>
    <t>Kit de Nebulización Pediátrico</t>
  </si>
  <si>
    <t>HOSPITALES CRUZ AZUL</t>
  </si>
  <si>
    <t>UNAM</t>
  </si>
  <si>
    <t>Meses (Fecha)</t>
  </si>
  <si>
    <t>B0CSKJ4TT3</t>
  </si>
  <si>
    <t>FARMACIA BENAVIDES</t>
  </si>
  <si>
    <t xml:space="preserve">WALMART </t>
  </si>
  <si>
    <t>B0H34TFWGW</t>
  </si>
  <si>
    <t>B0H356Y44V</t>
  </si>
  <si>
    <t>(en blanco)</t>
  </si>
  <si>
    <t>Trimestres (Fecha)</t>
  </si>
  <si>
    <t>&lt;30/01/2024</t>
  </si>
  <si>
    <t>Trim.1</t>
  </si>
  <si>
    <t>Trim.2</t>
  </si>
  <si>
    <t>Trim.3</t>
  </si>
  <si>
    <t>Trim.4</t>
  </si>
  <si>
    <t>MRP</t>
  </si>
  <si>
    <t>COPPEL EN LINEA</t>
  </si>
  <si>
    <t>Nebulizador Pediátrico Penguin</t>
  </si>
  <si>
    <t>B0H356Y44X</t>
  </si>
  <si>
    <t>743100920748</t>
  </si>
  <si>
    <t>B0H356Y44Z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</si>
</sst>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&quot;$&quot;#,##0.00"/>
  </numFmts>
  <fonts count="4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ptos Narrow"/>
      <family val="2"/>
      <scheme val="minor"/>
    </font>
    <font>
      <sz val="8"/>
      <color rgb="FF000000"/>
      <name val="Tahoma"/>
      <family val="2"/>
    </font>
    <font>
      <b/>
      <sz val="12"/>
      <name val="Aptos Narrow"/>
      <family val="2"/>
      <scheme val="minor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b/>
      <sz val="12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12"/>
      <color rgb="FF000000"/>
      <name val="Aptos Narrow"/>
      <family val="2"/>
      <scheme val="minor"/>
    </font>
    <font>
      <sz val="11"/>
      <color indexed="8"/>
      <name val="Calibri"/>
      <family val="2"/>
    </font>
    <font>
      <sz val="8"/>
      <color rgb="FF000000"/>
      <name val="Tahoma"/>
      <family val="2"/>
    </font>
    <font>
      <sz val="8"/>
      <color rgb="FF000000"/>
      <name val="Tahoma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65"/>
        <bgColor indexed="64"/>
      </patternFill>
    </fill>
    <fill>
      <patternFill patternType="solid">
        <fgColor rgb="FF87CEF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169E1"/>
        <bgColor rgb="FF4169E1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7"/>
      </top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1" fillId="0" borderId="0"/>
  </cellStyleXfs>
  <cellXfs count="251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7" fontId="0" fillId="0" borderId="0" xfId="0" applyNumberFormat="1"/>
    <xf numFmtId="1" fontId="0" fillId="0" borderId="0" xfId="0" applyNumberFormat="1"/>
    <xf numFmtId="1" fontId="0" fillId="0" borderId="0" xfId="0" quotePrefix="1" applyNumberFormat="1"/>
    <xf numFmtId="14" fontId="0" fillId="0" borderId="0" xfId="0" applyNumberFormat="1" applyAlignment="1">
      <alignment wrapText="1"/>
    </xf>
    <xf numFmtId="0" fontId="4" fillId="4" borderId="0" xfId="0" applyFont="1" applyFill="1"/>
    <xf numFmtId="14" fontId="4" fillId="4" borderId="0" xfId="0" applyNumberFormat="1" applyFont="1" applyFill="1" applyAlignment="1">
      <alignment horizontal="center"/>
    </xf>
    <xf numFmtId="165" fontId="4" fillId="4" borderId="0" xfId="1" applyNumberFormat="1" applyFont="1" applyFill="1"/>
    <xf numFmtId="165" fontId="0" fillId="0" borderId="0" xfId="1" applyNumberFormat="1" applyFont="1"/>
    <xf numFmtId="164" fontId="4" fillId="4" borderId="0" xfId="1" applyFont="1" applyFill="1"/>
    <xf numFmtId="164" fontId="0" fillId="0" borderId="0" xfId="1" applyFont="1"/>
    <xf numFmtId="2" fontId="0" fillId="0" borderId="0" xfId="0" applyNumberFormat="1"/>
    <xf numFmtId="0" fontId="0" fillId="5" borderId="0" xfId="0" applyFill="1"/>
    <xf numFmtId="14" fontId="0" fillId="5" borderId="0" xfId="0" applyNumberFormat="1" applyFill="1" applyAlignment="1">
      <alignment wrapText="1"/>
    </xf>
    <xf numFmtId="164" fontId="2" fillId="3" borderId="0" xfId="1" applyFont="1" applyFill="1"/>
    <xf numFmtId="165" fontId="2" fillId="3" borderId="0" xfId="1" applyNumberFormat="1" applyFont="1" applyFill="1"/>
    <xf numFmtId="165" fontId="0" fillId="0" borderId="0" xfId="0" applyNumberFormat="1"/>
    <xf numFmtId="0" fontId="0" fillId="6" borderId="0" xfId="0" applyFill="1"/>
    <xf numFmtId="166" fontId="0" fillId="0" borderId="0" xfId="1" applyNumberFormat="1" applyFont="1" applyAlignment="1">
      <alignment horizontal="right"/>
    </xf>
    <xf numFmtId="166" fontId="0" fillId="0" borderId="0" xfId="1" applyNumberFormat="1" applyFont="1"/>
    <xf numFmtId="43" fontId="0" fillId="0" borderId="0" xfId="0" applyNumberFormat="1"/>
    <xf numFmtId="0" fontId="8" fillId="0" borderId="0" xfId="0" applyFont="1"/>
    <xf numFmtId="0" fontId="0" fillId="7" borderId="0" xfId="0" applyFill="1"/>
    <xf numFmtId="1" fontId="0" fillId="5" borderId="0" xfId="0" applyNumberFormat="1" applyFill="1"/>
    <xf numFmtId="0" fontId="10" fillId="2" borderId="0" xfId="0" applyFont="1" applyFill="1"/>
    <xf numFmtId="0" fontId="10" fillId="3" borderId="0" xfId="0" applyFont="1" applyFill="1"/>
    <xf numFmtId="0" fontId="2" fillId="0" borderId="0" xfId="0" applyFont="1"/>
    <xf numFmtId="14" fontId="0" fillId="8" borderId="0" xfId="0" applyNumberFormat="1" applyFill="1" applyAlignment="1">
      <alignment wrapText="1"/>
    </xf>
    <xf numFmtId="0" fontId="2" fillId="9" borderId="0" xfId="0" applyFont="1" applyFill="1"/>
    <xf numFmtId="14" fontId="8" fillId="0" borderId="0" xfId="0" applyNumberFormat="1" applyFont="1" applyAlignment="1">
      <alignment wrapText="1"/>
    </xf>
    <xf numFmtId="164" fontId="8" fillId="0" borderId="0" xfId="1" applyFont="1" applyFill="1"/>
    <xf numFmtId="166" fontId="8" fillId="0" borderId="0" xfId="1" applyNumberFormat="1" applyFont="1" applyFill="1"/>
    <xf numFmtId="43" fontId="8" fillId="0" borderId="0" xfId="0" applyNumberFormat="1" applyFont="1"/>
    <xf numFmtId="1" fontId="10" fillId="3" borderId="0" xfId="1" applyNumberFormat="1" applyFont="1" applyFill="1"/>
    <xf numFmtId="1" fontId="0" fillId="0" borderId="0" xfId="1" applyNumberFormat="1" applyFont="1"/>
    <xf numFmtId="14" fontId="11" fillId="10" borderId="0" xfId="0" applyNumberFormat="1" applyFont="1" applyFill="1" applyAlignment="1">
      <alignment horizontal="left" vertical="center" readingOrder="1"/>
    </xf>
    <xf numFmtId="49" fontId="11" fillId="12" borderId="0" xfId="0" applyNumberFormat="1" applyFont="1" applyFill="1" applyAlignment="1">
      <alignment horizontal="left" vertical="center" readingOrder="1"/>
    </xf>
    <xf numFmtId="0" fontId="11" fillId="12" borderId="0" xfId="0" applyFont="1" applyFill="1" applyAlignment="1">
      <alignment horizontal="right" vertical="center" readingOrder="1"/>
    </xf>
    <xf numFmtId="0" fontId="11" fillId="10" borderId="0" xfId="0" applyFont="1" applyFill="1" applyAlignment="1">
      <alignment horizontal="right" vertical="center" readingOrder="1"/>
    </xf>
    <xf numFmtId="0" fontId="0" fillId="11" borderId="0" xfId="0" applyFill="1"/>
    <xf numFmtId="14" fontId="11" fillId="10" borderId="0" xfId="0" applyNumberFormat="1" applyFont="1" applyFill="1" applyAlignment="1">
      <alignment wrapText="1"/>
    </xf>
    <xf numFmtId="4" fontId="9" fillId="12" borderId="0" xfId="0" applyNumberFormat="1" applyFont="1" applyFill="1" applyAlignment="1">
      <alignment horizontal="right" vertical="center" readingOrder="1"/>
    </xf>
    <xf numFmtId="0" fontId="12" fillId="12" borderId="0" xfId="0" applyFont="1" applyFill="1" applyAlignment="1">
      <alignment horizontal="right" vertical="center" readingOrder="1"/>
    </xf>
    <xf numFmtId="0" fontId="12" fillId="10" borderId="0" xfId="0" applyFont="1" applyFill="1" applyAlignment="1">
      <alignment horizontal="right" vertical="center" readingOrder="1"/>
    </xf>
    <xf numFmtId="4" fontId="12" fillId="12" borderId="0" xfId="0" applyNumberFormat="1" applyFont="1" applyFill="1" applyAlignment="1">
      <alignment horizontal="right" vertical="center" readingOrder="1"/>
    </xf>
    <xf numFmtId="4" fontId="12" fillId="10" borderId="0" xfId="0" applyNumberFormat="1" applyFont="1" applyFill="1" applyAlignment="1">
      <alignment horizontal="right" vertical="center" readingOrder="1"/>
    </xf>
    <xf numFmtId="4" fontId="9" fillId="5" borderId="0" xfId="0" applyNumberFormat="1" applyFont="1" applyFill="1" applyAlignment="1">
      <alignment horizontal="right" vertical="center" readingOrder="1"/>
    </xf>
    <xf numFmtId="164" fontId="0" fillId="5" borderId="0" xfId="1" applyFont="1" applyFill="1"/>
    <xf numFmtId="0" fontId="13" fillId="12" borderId="0" xfId="0" applyFont="1" applyFill="1" applyAlignment="1">
      <alignment horizontal="right" vertical="center" readingOrder="1"/>
    </xf>
    <xf numFmtId="0" fontId="13" fillId="10" borderId="0" xfId="0" applyFont="1" applyFill="1" applyAlignment="1">
      <alignment horizontal="right" vertical="center" readingOrder="1"/>
    </xf>
    <xf numFmtId="4" fontId="13" fillId="12" borderId="0" xfId="0" applyNumberFormat="1" applyFont="1" applyFill="1" applyAlignment="1">
      <alignment horizontal="right" vertical="center" readingOrder="1"/>
    </xf>
    <xf numFmtId="4" fontId="13" fillId="10" borderId="0" xfId="0" applyNumberFormat="1" applyFont="1" applyFill="1" applyAlignment="1">
      <alignment horizontal="right" vertical="center" readingOrder="1"/>
    </xf>
    <xf numFmtId="0" fontId="14" fillId="12" borderId="0" xfId="0" applyFont="1" applyFill="1" applyAlignment="1">
      <alignment horizontal="right" vertical="center" readingOrder="1"/>
    </xf>
    <xf numFmtId="0" fontId="14" fillId="10" borderId="0" xfId="0" applyFont="1" applyFill="1" applyAlignment="1">
      <alignment horizontal="right" vertical="center" readingOrder="1"/>
    </xf>
    <xf numFmtId="4" fontId="14" fillId="12" borderId="0" xfId="0" applyNumberFormat="1" applyFont="1" applyFill="1" applyAlignment="1">
      <alignment horizontal="right" vertical="center" readingOrder="1"/>
    </xf>
    <xf numFmtId="4" fontId="14" fillId="10" borderId="0" xfId="0" applyNumberFormat="1" applyFont="1" applyFill="1" applyAlignment="1">
      <alignment horizontal="right" vertical="center" readingOrder="1"/>
    </xf>
    <xf numFmtId="0" fontId="9" fillId="12" borderId="0" xfId="0" applyFont="1" applyFill="1" applyAlignment="1">
      <alignment horizontal="right" vertical="center" readingOrder="1"/>
    </xf>
    <xf numFmtId="0" fontId="9" fillId="10" borderId="0" xfId="0" applyFont="1" applyFill="1" applyAlignment="1">
      <alignment horizontal="right" vertical="center" readingOrder="1"/>
    </xf>
    <xf numFmtId="4" fontId="9" fillId="10" borderId="0" xfId="0" applyNumberFormat="1" applyFont="1" applyFill="1" applyAlignment="1">
      <alignment horizontal="right" vertical="center" readingOrder="1"/>
    </xf>
    <xf numFmtId="0" fontId="15" fillId="12" borderId="0" xfId="0" applyFont="1" applyFill="1" applyAlignment="1">
      <alignment horizontal="right" vertical="center" readingOrder="1"/>
    </xf>
    <xf numFmtId="0" fontId="15" fillId="10" borderId="0" xfId="0" applyFont="1" applyFill="1" applyAlignment="1">
      <alignment horizontal="right" vertical="center" readingOrder="1"/>
    </xf>
    <xf numFmtId="4" fontId="15" fillId="12" borderId="0" xfId="0" applyNumberFormat="1" applyFont="1" applyFill="1" applyAlignment="1">
      <alignment horizontal="right" vertical="center" readingOrder="1"/>
    </xf>
    <xf numFmtId="4" fontId="15" fillId="10" borderId="0" xfId="0" applyNumberFormat="1" applyFont="1" applyFill="1" applyAlignment="1">
      <alignment horizontal="right" vertical="center" readingOrder="1"/>
    </xf>
    <xf numFmtId="14" fontId="0" fillId="0" borderId="0" xfId="0" applyNumberForma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13" borderId="0" xfId="0" applyFill="1"/>
    <xf numFmtId="0" fontId="0" fillId="13" borderId="1" xfId="0" applyFill="1" applyBorder="1"/>
    <xf numFmtId="0" fontId="16" fillId="12" borderId="0" xfId="0" applyFont="1" applyFill="1" applyAlignment="1">
      <alignment horizontal="right" vertical="center" readingOrder="1"/>
    </xf>
    <xf numFmtId="0" fontId="16" fillId="10" borderId="0" xfId="0" applyFont="1" applyFill="1" applyAlignment="1">
      <alignment horizontal="right" vertical="center" readingOrder="1"/>
    </xf>
    <xf numFmtId="4" fontId="16" fillId="12" borderId="0" xfId="0" applyNumberFormat="1" applyFont="1" applyFill="1" applyAlignment="1">
      <alignment horizontal="right" vertical="center" readingOrder="1"/>
    </xf>
    <xf numFmtId="4" fontId="16" fillId="10" borderId="0" xfId="0" applyNumberFormat="1" applyFont="1" applyFill="1" applyAlignment="1">
      <alignment horizontal="right" vertical="center" readingOrder="1"/>
    </xf>
    <xf numFmtId="0" fontId="17" fillId="12" borderId="0" xfId="0" applyFont="1" applyFill="1" applyAlignment="1">
      <alignment horizontal="right" vertical="center" readingOrder="1"/>
    </xf>
    <xf numFmtId="0" fontId="17" fillId="10" borderId="0" xfId="0" applyFont="1" applyFill="1" applyAlignment="1">
      <alignment horizontal="right" vertical="center" readingOrder="1"/>
    </xf>
    <xf numFmtId="4" fontId="17" fillId="12" borderId="0" xfId="0" applyNumberFormat="1" applyFont="1" applyFill="1" applyAlignment="1">
      <alignment horizontal="right" vertical="center" readingOrder="1"/>
    </xf>
    <xf numFmtId="4" fontId="17" fillId="10" borderId="0" xfId="0" applyNumberFormat="1" applyFont="1" applyFill="1" applyAlignment="1">
      <alignment horizontal="right" vertical="center" readingOrder="1"/>
    </xf>
    <xf numFmtId="0" fontId="18" fillId="12" borderId="0" xfId="0" applyFont="1" applyFill="1" applyAlignment="1">
      <alignment horizontal="right" vertical="center" readingOrder="1"/>
    </xf>
    <xf numFmtId="0" fontId="18" fillId="10" borderId="0" xfId="0" applyFont="1" applyFill="1" applyAlignment="1">
      <alignment horizontal="right" vertical="center" readingOrder="1"/>
    </xf>
    <xf numFmtId="4" fontId="18" fillId="12" borderId="0" xfId="0" applyNumberFormat="1" applyFont="1" applyFill="1" applyAlignment="1">
      <alignment horizontal="right" vertical="center" readingOrder="1"/>
    </xf>
    <xf numFmtId="4" fontId="18" fillId="10" borderId="0" xfId="0" applyNumberFormat="1" applyFont="1" applyFill="1" applyAlignment="1">
      <alignment horizontal="right" vertical="center" readingOrder="1"/>
    </xf>
    <xf numFmtId="0" fontId="0" fillId="14" borderId="0" xfId="0" applyFill="1"/>
    <xf numFmtId="0" fontId="0" fillId="0" borderId="1" xfId="0" applyBorder="1"/>
    <xf numFmtId="0" fontId="0" fillId="7" borderId="1" xfId="0" applyFill="1" applyBorder="1"/>
    <xf numFmtId="0" fontId="19" fillId="12" borderId="0" xfId="0" applyFont="1" applyFill="1" applyAlignment="1">
      <alignment horizontal="right" vertical="center" readingOrder="1"/>
    </xf>
    <xf numFmtId="0" fontId="19" fillId="10" borderId="0" xfId="0" applyFont="1" applyFill="1" applyAlignment="1">
      <alignment horizontal="right" vertical="center" readingOrder="1"/>
    </xf>
    <xf numFmtId="4" fontId="19" fillId="12" borderId="0" xfId="0" applyNumberFormat="1" applyFont="1" applyFill="1" applyAlignment="1">
      <alignment horizontal="right" vertical="center" readingOrder="1"/>
    </xf>
    <xf numFmtId="4" fontId="19" fillId="10" borderId="0" xfId="0" applyNumberFormat="1" applyFont="1" applyFill="1" applyAlignment="1">
      <alignment horizontal="right" vertical="center" readingOrder="1"/>
    </xf>
    <xf numFmtId="49" fontId="9" fillId="12" borderId="0" xfId="0" applyNumberFormat="1" applyFont="1" applyFill="1" applyAlignment="1">
      <alignment horizontal="left" vertical="center" readingOrder="1"/>
    </xf>
    <xf numFmtId="49" fontId="9" fillId="10" borderId="0" xfId="0" applyNumberFormat="1" applyFont="1" applyFill="1" applyAlignment="1">
      <alignment horizontal="left" vertical="center" readingOrder="1"/>
    </xf>
    <xf numFmtId="49" fontId="20" fillId="15" borderId="3" xfId="0" applyNumberFormat="1" applyFont="1" applyFill="1" applyBorder="1" applyAlignment="1">
      <alignment horizontal="center" vertical="center" wrapText="1" readingOrder="1"/>
    </xf>
    <xf numFmtId="49" fontId="20" fillId="15" borderId="3" xfId="2" applyNumberFormat="1" applyFont="1" applyFill="1" applyBorder="1" applyAlignment="1">
      <alignment horizontal="center" vertical="center" wrapText="1" readingOrder="1"/>
    </xf>
    <xf numFmtId="49" fontId="0" fillId="0" borderId="0" xfId="0" pivotButton="1" applyNumberFormat="1"/>
    <xf numFmtId="49" fontId="0" fillId="0" borderId="0" xfId="0" applyNumberFormat="1"/>
    <xf numFmtId="49" fontId="0" fillId="0" borderId="0" xfId="0" applyNumberFormat="1" applyAlignment="1">
      <alignment horizontal="left"/>
    </xf>
    <xf numFmtId="167" fontId="0" fillId="0" borderId="0" xfId="0" applyNumberFormat="1"/>
    <xf numFmtId="167" fontId="20" fillId="15" borderId="3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2" borderId="0" xfId="0" applyFill="1"/>
    <xf numFmtId="0" fontId="21" fillId="0" borderId="2" xfId="0" applyFont="1" applyBorder="1"/>
    <xf numFmtId="49" fontId="22" fillId="12" borderId="0" xfId="0" applyNumberFormat="1" applyFont="1" applyFill="1" applyAlignment="1">
      <alignment horizontal="left" vertical="center" readingOrder="1"/>
    </xf>
    <xf numFmtId="49" fontId="22" fillId="10" borderId="0" xfId="0" applyNumberFormat="1" applyFont="1" applyFill="1" applyAlignment="1">
      <alignment horizontal="left" vertical="center" readingOrder="1"/>
    </xf>
    <xf numFmtId="49" fontId="23" fillId="10" borderId="0" xfId="0" applyNumberFormat="1" applyFont="1" applyFill="1" applyAlignment="1">
      <alignment horizontal="left" vertical="center" readingOrder="1"/>
    </xf>
    <xf numFmtId="0" fontId="23" fillId="12" borderId="0" xfId="0" applyFont="1" applyFill="1" applyAlignment="1">
      <alignment horizontal="right" vertical="center" readingOrder="1"/>
    </xf>
    <xf numFmtId="0" fontId="23" fillId="10" borderId="0" xfId="0" applyFont="1" applyFill="1" applyAlignment="1">
      <alignment horizontal="right" vertical="center" readingOrder="1"/>
    </xf>
    <xf numFmtId="4" fontId="23" fillId="12" borderId="0" xfId="0" applyNumberFormat="1" applyFont="1" applyFill="1" applyAlignment="1">
      <alignment horizontal="right" vertical="center" readingOrder="1"/>
    </xf>
    <xf numFmtId="4" fontId="23" fillId="10" borderId="0" xfId="0" applyNumberFormat="1" applyFont="1" applyFill="1" applyAlignment="1">
      <alignment horizontal="right" vertical="center" readingOrder="1"/>
    </xf>
    <xf numFmtId="0" fontId="24" fillId="12" borderId="0" xfId="0" applyFont="1" applyFill="1" applyAlignment="1">
      <alignment horizontal="right" vertical="center" readingOrder="1"/>
    </xf>
    <xf numFmtId="0" fontId="24" fillId="10" borderId="0" xfId="0" applyFont="1" applyFill="1" applyAlignment="1">
      <alignment horizontal="right" vertical="center" readingOrder="1"/>
    </xf>
    <xf numFmtId="4" fontId="24" fillId="12" borderId="0" xfId="0" applyNumberFormat="1" applyFont="1" applyFill="1" applyAlignment="1">
      <alignment horizontal="right" vertical="center" readingOrder="1"/>
    </xf>
    <xf numFmtId="4" fontId="24" fillId="10" borderId="0" xfId="0" applyNumberFormat="1" applyFont="1" applyFill="1" applyAlignment="1">
      <alignment horizontal="right" vertical="center" readingOrder="1"/>
    </xf>
    <xf numFmtId="0" fontId="25" fillId="12" borderId="0" xfId="0" applyFont="1" applyFill="1" applyAlignment="1">
      <alignment horizontal="right" vertical="center" readingOrder="1"/>
    </xf>
    <xf numFmtId="0" fontId="25" fillId="10" borderId="0" xfId="0" applyFont="1" applyFill="1" applyAlignment="1">
      <alignment horizontal="right" vertical="center" readingOrder="1"/>
    </xf>
    <xf numFmtId="4" fontId="25" fillId="12" borderId="0" xfId="0" applyNumberFormat="1" applyFont="1" applyFill="1" applyAlignment="1">
      <alignment horizontal="right" vertical="center" readingOrder="1"/>
    </xf>
    <xf numFmtId="4" fontId="25" fillId="10" borderId="0" xfId="0" applyNumberFormat="1" applyFont="1" applyFill="1" applyAlignment="1">
      <alignment horizontal="right" vertical="center" readingOrder="1"/>
    </xf>
    <xf numFmtId="0" fontId="0" fillId="14" borderId="1" xfId="0" applyFill="1" applyBorder="1"/>
    <xf numFmtId="0" fontId="26" fillId="12" borderId="0" xfId="0" applyFont="1" applyFill="1" applyAlignment="1">
      <alignment horizontal="right" vertical="center" readingOrder="1"/>
    </xf>
    <xf numFmtId="0" fontId="26" fillId="10" borderId="0" xfId="0" applyFont="1" applyFill="1" applyAlignment="1">
      <alignment horizontal="right" vertical="center" readingOrder="1"/>
    </xf>
    <xf numFmtId="4" fontId="26" fillId="12" borderId="0" xfId="0" applyNumberFormat="1" applyFont="1" applyFill="1" applyAlignment="1">
      <alignment horizontal="right" vertical="center" readingOrder="1"/>
    </xf>
    <xf numFmtId="4" fontId="26" fillId="10" borderId="0" xfId="0" applyNumberFormat="1" applyFont="1" applyFill="1" applyAlignment="1">
      <alignment horizontal="right" vertical="center" readingOrder="1"/>
    </xf>
    <xf numFmtId="49" fontId="0" fillId="19" borderId="0" xfId="0" applyNumberFormat="1" applyFill="1" applyAlignment="1">
      <alignment horizontal="left"/>
    </xf>
    <xf numFmtId="0" fontId="27" fillId="12" borderId="0" xfId="0" applyFont="1" applyFill="1" applyAlignment="1">
      <alignment horizontal="right" vertical="center" readingOrder="1"/>
    </xf>
    <xf numFmtId="0" fontId="27" fillId="10" borderId="0" xfId="0" applyFont="1" applyFill="1" applyAlignment="1">
      <alignment horizontal="right" vertical="center" readingOrder="1"/>
    </xf>
    <xf numFmtId="4" fontId="27" fillId="12" borderId="0" xfId="0" applyNumberFormat="1" applyFont="1" applyFill="1" applyAlignment="1">
      <alignment horizontal="right" vertical="center" readingOrder="1"/>
    </xf>
    <xf numFmtId="4" fontId="27" fillId="10" borderId="0" xfId="0" applyNumberFormat="1" applyFont="1" applyFill="1" applyAlignment="1">
      <alignment horizontal="right" vertical="center" readingOrder="1"/>
    </xf>
    <xf numFmtId="0" fontId="28" fillId="12" borderId="0" xfId="0" applyFont="1" applyFill="1" applyAlignment="1">
      <alignment horizontal="right" vertical="center" readingOrder="1"/>
    </xf>
    <xf numFmtId="0" fontId="28" fillId="10" borderId="0" xfId="0" applyFont="1" applyFill="1" applyAlignment="1">
      <alignment horizontal="right" vertical="center" readingOrder="1"/>
    </xf>
    <xf numFmtId="4" fontId="28" fillId="12" borderId="0" xfId="0" applyNumberFormat="1" applyFont="1" applyFill="1" applyAlignment="1">
      <alignment horizontal="right" vertical="center" readingOrder="1"/>
    </xf>
    <xf numFmtId="4" fontId="28" fillId="10" borderId="0" xfId="0" applyNumberFormat="1" applyFont="1" applyFill="1" applyAlignment="1">
      <alignment horizontal="right" vertical="center" readingOrder="1"/>
    </xf>
    <xf numFmtId="0" fontId="0" fillId="0" borderId="5" xfId="0" applyBorder="1"/>
    <xf numFmtId="0" fontId="29" fillId="12" borderId="0" xfId="0" applyFont="1" applyFill="1" applyAlignment="1">
      <alignment horizontal="right" vertical="center" readingOrder="1"/>
    </xf>
    <xf numFmtId="0" fontId="29" fillId="10" borderId="0" xfId="0" applyFont="1" applyFill="1" applyAlignment="1">
      <alignment horizontal="right" vertical="center" readingOrder="1"/>
    </xf>
    <xf numFmtId="4" fontId="29" fillId="12" borderId="0" xfId="0" applyNumberFormat="1" applyFont="1" applyFill="1" applyAlignment="1">
      <alignment horizontal="right" vertical="center" readingOrder="1"/>
    </xf>
    <xf numFmtId="4" fontId="29" fillId="10" borderId="0" xfId="0" applyNumberFormat="1" applyFont="1" applyFill="1" applyAlignment="1">
      <alignment horizontal="right" vertical="center" readingOrder="1"/>
    </xf>
    <xf numFmtId="0" fontId="30" fillId="12" borderId="0" xfId="0" applyFont="1" applyFill="1" applyAlignment="1">
      <alignment horizontal="right" vertical="center" readingOrder="1"/>
    </xf>
    <xf numFmtId="0" fontId="30" fillId="10" borderId="0" xfId="0" applyFont="1" applyFill="1" applyAlignment="1">
      <alignment horizontal="right" vertical="center" readingOrder="1"/>
    </xf>
    <xf numFmtId="4" fontId="30" fillId="12" borderId="0" xfId="0" applyNumberFormat="1" applyFont="1" applyFill="1" applyAlignment="1">
      <alignment horizontal="right" vertical="center" readingOrder="1"/>
    </xf>
    <xf numFmtId="4" fontId="30" fillId="10" borderId="0" xfId="0" applyNumberFormat="1" applyFont="1" applyFill="1" applyAlignment="1">
      <alignment horizontal="right" vertical="center" readingOrder="1"/>
    </xf>
    <xf numFmtId="0" fontId="31" fillId="12" borderId="0" xfId="0" applyFont="1" applyFill="1" applyAlignment="1">
      <alignment horizontal="right" vertical="center" readingOrder="1"/>
    </xf>
    <xf numFmtId="0" fontId="31" fillId="10" borderId="0" xfId="0" applyFont="1" applyFill="1" applyAlignment="1">
      <alignment horizontal="right" vertical="center" readingOrder="1"/>
    </xf>
    <xf numFmtId="4" fontId="31" fillId="12" borderId="0" xfId="0" applyNumberFormat="1" applyFont="1" applyFill="1" applyAlignment="1">
      <alignment horizontal="right" vertical="center" readingOrder="1"/>
    </xf>
    <xf numFmtId="4" fontId="31" fillId="10" borderId="0" xfId="0" applyNumberFormat="1" applyFont="1" applyFill="1" applyAlignment="1">
      <alignment horizontal="right" vertical="center" readingOrder="1"/>
    </xf>
    <xf numFmtId="0" fontId="32" fillId="12" borderId="0" xfId="0" applyFont="1" applyFill="1" applyAlignment="1">
      <alignment horizontal="right" vertical="center" readingOrder="1"/>
    </xf>
    <xf numFmtId="0" fontId="32" fillId="10" borderId="0" xfId="0" applyFont="1" applyFill="1" applyAlignment="1">
      <alignment horizontal="right" vertical="center" readingOrder="1"/>
    </xf>
    <xf numFmtId="4" fontId="32" fillId="12" borderId="0" xfId="0" applyNumberFormat="1" applyFont="1" applyFill="1" applyAlignment="1">
      <alignment horizontal="right" vertical="center" readingOrder="1"/>
    </xf>
    <xf numFmtId="4" fontId="32" fillId="10" borderId="0" xfId="0" applyNumberFormat="1" applyFont="1" applyFill="1" applyAlignment="1">
      <alignment horizontal="right" vertical="center" readingOrder="1"/>
    </xf>
    <xf numFmtId="0" fontId="0" fillId="5" borderId="0" xfId="0" applyFill="1" applyAlignment="1">
      <alignment horizontal="left"/>
    </xf>
    <xf numFmtId="49" fontId="33" fillId="12" borderId="0" xfId="0" applyNumberFormat="1" applyFont="1" applyFill="1" applyAlignment="1">
      <alignment horizontal="left" vertical="center" readingOrder="1"/>
    </xf>
    <xf numFmtId="49" fontId="33" fillId="10" borderId="0" xfId="0" applyNumberFormat="1" applyFont="1" applyFill="1" applyAlignment="1">
      <alignment horizontal="left" vertical="center" readingOrder="1"/>
    </xf>
    <xf numFmtId="0" fontId="33" fillId="12" borderId="0" xfId="0" applyFont="1" applyFill="1" applyAlignment="1">
      <alignment horizontal="right" vertical="center" readingOrder="1"/>
    </xf>
    <xf numFmtId="0" fontId="33" fillId="10" borderId="0" xfId="0" applyFont="1" applyFill="1" applyAlignment="1">
      <alignment horizontal="right" vertical="center" readingOrder="1"/>
    </xf>
    <xf numFmtId="4" fontId="33" fillId="12" borderId="0" xfId="0" applyNumberFormat="1" applyFont="1" applyFill="1" applyAlignment="1">
      <alignment horizontal="right" vertical="center" readingOrder="1"/>
    </xf>
    <xf numFmtId="4" fontId="33" fillId="10" borderId="0" xfId="0" applyNumberFormat="1" applyFont="1" applyFill="1" applyAlignment="1">
      <alignment horizontal="right" vertical="center" readingOrder="1"/>
    </xf>
    <xf numFmtId="0" fontId="0" fillId="11" borderId="6" xfId="0" applyFill="1" applyBorder="1"/>
    <xf numFmtId="0" fontId="0" fillId="0" borderId="6" xfId="0" applyBorder="1"/>
    <xf numFmtId="167" fontId="0" fillId="5" borderId="0" xfId="0" applyNumberFormat="1" applyFill="1"/>
    <xf numFmtId="0" fontId="34" fillId="12" borderId="0" xfId="0" applyFont="1" applyFill="1" applyAlignment="1">
      <alignment horizontal="right" vertical="center" readingOrder="1"/>
    </xf>
    <xf numFmtId="0" fontId="34" fillId="10" borderId="0" xfId="0" applyFont="1" applyFill="1" applyAlignment="1">
      <alignment horizontal="right" vertical="center" readingOrder="1"/>
    </xf>
    <xf numFmtId="4" fontId="34" fillId="12" borderId="0" xfId="0" applyNumberFormat="1" applyFont="1" applyFill="1" applyAlignment="1">
      <alignment horizontal="right" vertical="center" readingOrder="1"/>
    </xf>
    <xf numFmtId="4" fontId="34" fillId="10" borderId="0" xfId="0" applyNumberFormat="1" applyFont="1" applyFill="1" applyAlignment="1">
      <alignment horizontal="right" vertical="center" readingOrder="1"/>
    </xf>
    <xf numFmtId="0" fontId="35" fillId="12" borderId="0" xfId="0" applyFont="1" applyFill="1" applyAlignment="1">
      <alignment horizontal="right" vertical="center" readingOrder="1"/>
    </xf>
    <xf numFmtId="0" fontId="35" fillId="10" borderId="0" xfId="0" applyFont="1" applyFill="1" applyAlignment="1">
      <alignment horizontal="right" vertical="center" readingOrder="1"/>
    </xf>
    <xf numFmtId="4" fontId="35" fillId="12" borderId="0" xfId="0" applyNumberFormat="1" applyFont="1" applyFill="1" applyAlignment="1">
      <alignment horizontal="right" vertical="center" readingOrder="1"/>
    </xf>
    <xf numFmtId="4" fontId="35" fillId="10" borderId="0" xfId="0" applyNumberFormat="1" applyFont="1" applyFill="1" applyAlignment="1">
      <alignment horizontal="right" vertical="center" readingOrder="1"/>
    </xf>
    <xf numFmtId="0" fontId="36" fillId="10" borderId="0" xfId="0" applyFont="1" applyFill="1" applyAlignment="1">
      <alignment horizontal="right" vertical="center" readingOrder="1"/>
    </xf>
    <xf numFmtId="0" fontId="36" fillId="12" borderId="0" xfId="0" applyFont="1" applyFill="1" applyAlignment="1">
      <alignment horizontal="right" vertical="center" readingOrder="1"/>
    </xf>
    <xf numFmtId="4" fontId="36" fillId="10" borderId="0" xfId="0" applyNumberFormat="1" applyFont="1" applyFill="1" applyAlignment="1">
      <alignment horizontal="right" vertical="center" readingOrder="1"/>
    </xf>
    <xf numFmtId="4" fontId="36" fillId="12" borderId="0" xfId="0" applyNumberFormat="1" applyFont="1" applyFill="1" applyAlignment="1">
      <alignment horizontal="right" vertical="center" readingOrder="1"/>
    </xf>
    <xf numFmtId="0" fontId="3" fillId="13" borderId="0" xfId="4" applyFill="1"/>
    <xf numFmtId="0" fontId="3" fillId="14" borderId="0" xfId="4" applyFill="1"/>
    <xf numFmtId="0" fontId="36" fillId="12" borderId="0" xfId="3" applyFont="1" applyFill="1" applyAlignment="1">
      <alignment horizontal="right" vertical="center" readingOrder="1"/>
    </xf>
    <xf numFmtId="0" fontId="36" fillId="10" borderId="0" xfId="3" applyFont="1" applyFill="1" applyAlignment="1">
      <alignment horizontal="right" vertical="center" readingOrder="1"/>
    </xf>
    <xf numFmtId="4" fontId="36" fillId="12" borderId="0" xfId="3" applyNumberFormat="1" applyFont="1" applyFill="1" applyAlignment="1">
      <alignment horizontal="right" vertical="center" readingOrder="1"/>
    </xf>
    <xf numFmtId="4" fontId="36" fillId="10" borderId="0" xfId="3" applyNumberFormat="1" applyFont="1" applyFill="1" applyAlignment="1">
      <alignment horizontal="right" vertical="center" readingOrder="1"/>
    </xf>
    <xf numFmtId="0" fontId="0" fillId="11" borderId="7" xfId="0" applyFill="1" applyBorder="1"/>
    <xf numFmtId="0" fontId="37" fillId="12" borderId="0" xfId="0" applyFont="1" applyFill="1" applyAlignment="1">
      <alignment horizontal="right" vertical="center" readingOrder="1"/>
    </xf>
    <xf numFmtId="0" fontId="37" fillId="10" borderId="0" xfId="0" applyFont="1" applyFill="1" applyAlignment="1">
      <alignment horizontal="right" vertical="center" readingOrder="1"/>
    </xf>
    <xf numFmtId="4" fontId="37" fillId="12" borderId="0" xfId="0" applyNumberFormat="1" applyFont="1" applyFill="1" applyAlignment="1">
      <alignment horizontal="right" vertical="center" readingOrder="1"/>
    </xf>
    <xf numFmtId="4" fontId="37" fillId="10" borderId="0" xfId="0" applyNumberFormat="1" applyFont="1" applyFill="1" applyAlignment="1">
      <alignment horizontal="right" vertical="center" readingOrder="1"/>
    </xf>
    <xf numFmtId="0" fontId="38" fillId="12" borderId="0" xfId="0" applyFont="1" applyFill="1" applyAlignment="1">
      <alignment horizontal="right" vertical="center" readingOrder="1"/>
    </xf>
    <xf numFmtId="0" fontId="38" fillId="10" borderId="0" xfId="0" applyFont="1" applyFill="1" applyAlignment="1">
      <alignment horizontal="right" vertical="center" readingOrder="1"/>
    </xf>
    <xf numFmtId="4" fontId="38" fillId="12" borderId="0" xfId="0" applyNumberFormat="1" applyFont="1" applyFill="1" applyAlignment="1">
      <alignment horizontal="right" vertical="center" readingOrder="1"/>
    </xf>
    <xf numFmtId="4" fontId="38" fillId="10" borderId="0" xfId="0" applyNumberFormat="1" applyFont="1" applyFill="1" applyAlignment="1">
      <alignment horizontal="right" vertical="center" readingOrder="1"/>
    </xf>
    <xf numFmtId="49" fontId="9" fillId="21" borderId="0" xfId="0" applyNumberFormat="1" applyFont="1" applyFill="1" applyAlignment="1">
      <alignment horizontal="left" vertical="center" readingOrder="1"/>
    </xf>
    <xf numFmtId="1" fontId="0" fillId="21" borderId="0" xfId="0" applyNumberFormat="1" applyFill="1"/>
    <xf numFmtId="0" fontId="0" fillId="21" borderId="0" xfId="0" applyFill="1"/>
    <xf numFmtId="49" fontId="39" fillId="12" borderId="0" xfId="0" applyNumberFormat="1" applyFont="1" applyFill="1" applyAlignment="1">
      <alignment horizontal="left" vertical="center" readingOrder="1"/>
    </xf>
    <xf numFmtId="49" fontId="40" fillId="12" borderId="0" xfId="0" applyNumberFormat="1" applyFont="1" applyFill="1" applyAlignment="1">
      <alignment horizontal="left" vertical="center" readingOrder="1"/>
    </xf>
    <xf numFmtId="49" fontId="40" fillId="10" borderId="0" xfId="0" applyNumberFormat="1" applyFont="1" applyFill="1" applyAlignment="1">
      <alignment horizontal="left" vertical="center" readingOrder="1"/>
    </xf>
    <xf numFmtId="0" fontId="40" fillId="12" borderId="0" xfId="0" applyFont="1" applyFill="1" applyAlignment="1">
      <alignment horizontal="right" vertical="center" readingOrder="1"/>
    </xf>
    <xf numFmtId="0" fontId="40" fillId="10" borderId="0" xfId="0" applyFont="1" applyFill="1" applyAlignment="1">
      <alignment horizontal="right" vertical="center" readingOrder="1"/>
    </xf>
    <xf numFmtId="4" fontId="40" fillId="12" borderId="0" xfId="0" applyNumberFormat="1" applyFont="1" applyFill="1" applyAlignment="1">
      <alignment horizontal="right" vertical="center" readingOrder="1"/>
    </xf>
    <xf numFmtId="4" fontId="40" fillId="10" borderId="0" xfId="0" applyNumberFormat="1" applyFont="1" applyFill="1" applyAlignment="1">
      <alignment horizontal="right" vertical="center" readingOrder="1"/>
    </xf>
    <xf numFmtId="0" fontId="41" fillId="12" borderId="0" xfId="0" applyFont="1" applyFill="1" applyAlignment="1">
      <alignment horizontal="right" vertical="center" readingOrder="1"/>
    </xf>
    <xf numFmtId="0" fontId="41" fillId="10" borderId="0" xfId="0" applyFont="1" applyFill="1" applyAlignment="1">
      <alignment horizontal="right" vertical="center" readingOrder="1"/>
    </xf>
    <xf numFmtId="4" fontId="41" fillId="12" borderId="0" xfId="0" applyNumberFormat="1" applyFont="1" applyFill="1" applyAlignment="1">
      <alignment horizontal="right" vertical="center" readingOrder="1"/>
    </xf>
    <xf numFmtId="4" fontId="41" fillId="10" borderId="0" xfId="0" applyNumberFormat="1" applyFont="1" applyFill="1" applyAlignment="1">
      <alignment horizontal="right" vertical="center" readingOrder="1"/>
    </xf>
    <xf numFmtId="0" fontId="0" fillId="20" borderId="0" xfId="0" applyFill="1"/>
    <xf numFmtId="3" fontId="0" fillId="0" borderId="0" xfId="0" pivotButton="1" applyNumberFormat="1"/>
    <xf numFmtId="3" fontId="0" fillId="20" borderId="0" xfId="0" applyNumberFormat="1" applyFill="1"/>
    <xf numFmtId="0" fontId="0" fillId="11" borderId="4" xfId="0" applyFill="1" applyBorder="1"/>
    <xf numFmtId="0" fontId="0" fillId="0" borderId="4" xfId="0" applyBorder="1"/>
    <xf numFmtId="49" fontId="42" fillId="12" borderId="0" xfId="0" applyNumberFormat="1" applyFont="1" applyFill="1" applyAlignment="1">
      <alignment horizontal="left" vertical="center" readingOrder="1"/>
    </xf>
    <xf numFmtId="49" fontId="42" fillId="10" borderId="0" xfId="0" applyNumberFormat="1" applyFont="1" applyFill="1" applyAlignment="1">
      <alignment horizontal="left" vertical="center" readingOrder="1"/>
    </xf>
    <xf numFmtId="49" fontId="42" fillId="5" borderId="0" xfId="0" applyNumberFormat="1" applyFont="1" applyFill="1" applyAlignment="1">
      <alignment horizontal="left" vertical="center" readingOrder="1"/>
    </xf>
    <xf numFmtId="49" fontId="42" fillId="10" borderId="0" xfId="3" applyNumberFormat="1" applyFont="1" applyFill="1" applyAlignment="1">
      <alignment horizontal="left" vertical="center" readingOrder="1"/>
    </xf>
    <xf numFmtId="49" fontId="42" fillId="12" borderId="0" xfId="3" applyNumberFormat="1" applyFont="1" applyFill="1" applyAlignment="1">
      <alignment horizontal="left" vertical="center" readingOrder="1"/>
    </xf>
    <xf numFmtId="0" fontId="43" fillId="0" borderId="0" xfId="0" applyFont="1"/>
    <xf numFmtId="49" fontId="41" fillId="12" borderId="0" xfId="0" applyNumberFormat="1" applyFont="1" applyFill="1" applyAlignment="1">
      <alignment horizontal="left" vertical="center" readingOrder="1"/>
    </xf>
    <xf numFmtId="49" fontId="41" fillId="10" borderId="0" xfId="0" applyNumberFormat="1" applyFont="1" applyFill="1" applyAlignment="1">
      <alignment horizontal="left" vertical="center" readingOrder="1"/>
    </xf>
    <xf numFmtId="49" fontId="41" fillId="13" borderId="1" xfId="0" applyNumberFormat="1" applyFont="1" applyFill="1" applyBorder="1" applyAlignment="1">
      <alignment horizontal="left" vertical="center" readingOrder="1"/>
    </xf>
    <xf numFmtId="14" fontId="41" fillId="12" borderId="0" xfId="0" applyNumberFormat="1" applyFont="1" applyFill="1" applyAlignment="1">
      <alignment horizontal="center" wrapText="1"/>
    </xf>
    <xf numFmtId="14" fontId="41" fillId="10" borderId="0" xfId="0" applyNumberFormat="1" applyFont="1" applyFill="1" applyAlignment="1">
      <alignment horizontal="center" wrapText="1"/>
    </xf>
    <xf numFmtId="49" fontId="9" fillId="21" borderId="1" xfId="0" applyNumberFormat="1" applyFont="1" applyFill="1" applyBorder="1" applyAlignment="1">
      <alignment horizontal="left" vertical="center" readingOrder="1"/>
    </xf>
    <xf numFmtId="14" fontId="9" fillId="12" borderId="0" xfId="0" applyNumberFormat="1" applyFont="1" applyFill="1" applyAlignment="1">
      <alignment horizontal="center" wrapText="1"/>
    </xf>
    <xf numFmtId="14" fontId="9" fillId="10" borderId="0" xfId="0" applyNumberFormat="1" applyFont="1" applyFill="1" applyAlignment="1">
      <alignment horizontal="center" wrapText="1"/>
    </xf>
    <xf numFmtId="14" fontId="44" fillId="12" borderId="0" xfId="0" applyNumberFormat="1" applyFont="1" applyFill="1" applyAlignment="1">
      <alignment horizontal="center" wrapText="1"/>
    </xf>
    <xf numFmtId="14" fontId="44" fillId="10" borderId="0" xfId="0" applyNumberFormat="1" applyFont="1" applyFill="1" applyAlignment="1">
      <alignment horizontal="center" wrapText="1"/>
    </xf>
    <xf numFmtId="49" fontId="9" fillId="10" borderId="5" xfId="0" applyNumberFormat="1" applyFont="1" applyFill="1" applyBorder="1" applyAlignment="1">
      <alignment horizontal="left" vertical="center" readingOrder="1"/>
    </xf>
    <xf numFmtId="49" fontId="44" fillId="12" borderId="0" xfId="0" applyNumberFormat="1" applyFont="1" applyFill="1" applyAlignment="1">
      <alignment horizontal="left" vertical="center" readingOrder="1"/>
    </xf>
    <xf numFmtId="49" fontId="44" fillId="10" borderId="0" xfId="0" applyNumberFormat="1" applyFont="1" applyFill="1" applyAlignment="1">
      <alignment horizontal="left" vertical="center" readingOrder="1"/>
    </xf>
    <xf numFmtId="0" fontId="44" fillId="12" borderId="0" xfId="0" applyFont="1" applyFill="1" applyAlignment="1">
      <alignment horizontal="right" vertical="center" readingOrder="1"/>
    </xf>
    <xf numFmtId="0" fontId="44" fillId="10" borderId="0" xfId="0" applyFont="1" applyFill="1" applyAlignment="1">
      <alignment horizontal="right" vertical="center" readingOrder="1"/>
    </xf>
    <xf numFmtId="4" fontId="44" fillId="12" borderId="0" xfId="0" applyNumberFormat="1" applyFont="1" applyFill="1" applyAlignment="1">
      <alignment horizontal="right" vertical="center" readingOrder="1"/>
    </xf>
    <xf numFmtId="4" fontId="44" fillId="10" borderId="0" xfId="0" applyNumberFormat="1" applyFont="1" applyFill="1" applyAlignment="1">
      <alignment horizontal="right" vertical="center" readingOrder="1"/>
    </xf>
    <xf numFmtId="0" fontId="0" fillId="20" borderId="0" xfId="0" applyFill="1" applyAlignment="1">
      <alignment horizontal="left"/>
    </xf>
    <xf numFmtId="14" fontId="9" fillId="12" borderId="0" xfId="0" applyNumberFormat="1" applyFont="1" applyFill="1" applyAlignment="1">
      <alignment horizontal="center" vertical="center" readingOrder="1"/>
    </xf>
    <xf numFmtId="14" fontId="9" fillId="10" borderId="0" xfId="0" applyNumberFormat="1" applyFont="1" applyFill="1" applyAlignment="1">
      <alignment horizontal="center" vertical="center" readingOrder="1"/>
    </xf>
    <xf numFmtId="14" fontId="45" fillId="12" borderId="0" xfId="0" applyNumberFormat="1" applyFont="1" applyFill="1" applyAlignment="1">
      <alignment horizontal="center" vertical="center" readingOrder="1"/>
    </xf>
    <xf numFmtId="14" fontId="45" fillId="10" borderId="0" xfId="0" applyNumberFormat="1" applyFont="1" applyFill="1" applyAlignment="1">
      <alignment horizontal="center" vertical="center" readingOrder="1"/>
    </xf>
    <xf numFmtId="49" fontId="45" fillId="12" borderId="0" xfId="0" applyNumberFormat="1" applyFont="1" applyFill="1" applyAlignment="1">
      <alignment horizontal="left" vertical="center" readingOrder="1"/>
    </xf>
    <xf numFmtId="49" fontId="45" fillId="10" borderId="0" xfId="0" applyNumberFormat="1" applyFont="1" applyFill="1" applyAlignment="1">
      <alignment horizontal="left" vertical="center" readingOrder="1"/>
    </xf>
    <xf numFmtId="0" fontId="45" fillId="12" borderId="0" xfId="0" applyFont="1" applyFill="1" applyAlignment="1">
      <alignment horizontal="right" vertical="center" readingOrder="1"/>
    </xf>
    <xf numFmtId="0" fontId="45" fillId="10" borderId="0" xfId="0" applyFont="1" applyFill="1" applyAlignment="1">
      <alignment horizontal="right" vertical="center" readingOrder="1"/>
    </xf>
    <xf numFmtId="4" fontId="45" fillId="12" borderId="0" xfId="0" applyNumberFormat="1" applyFont="1" applyFill="1" applyAlignment="1">
      <alignment horizontal="right" vertical="center" readingOrder="1"/>
    </xf>
    <xf numFmtId="4" fontId="45" fillId="10" borderId="0" xfId="0" applyNumberFormat="1" applyFont="1" applyFill="1" applyAlignment="1">
      <alignment horizontal="right" vertical="center" readingOrder="1"/>
    </xf>
    <xf numFmtId="0" fontId="0" fillId="13" borderId="8" xfId="0" applyFill="1" applyBorder="1"/>
    <xf numFmtId="14" fontId="45" fillId="12" borderId="0" xfId="0" applyNumberFormat="1" applyFont="1" applyFill="1" applyAlignment="1">
      <alignment horizontal="center" wrapText="1"/>
    </xf>
    <xf numFmtId="14" fontId="45" fillId="10" borderId="0" xfId="0" applyNumberFormat="1" applyFont="1" applyFill="1" applyAlignment="1">
      <alignment horizontal="center" wrapText="1"/>
    </xf>
    <xf numFmtId="1" fontId="0" fillId="7" borderId="0" xfId="0" applyNumberFormat="1" applyFill="1"/>
    <xf numFmtId="49" fontId="9" fillId="10" borderId="1" xfId="0" applyNumberFormat="1" applyFont="1" applyFill="1" applyBorder="1" applyAlignment="1">
      <alignment horizontal="left" vertical="center" readingOrder="1"/>
    </xf>
    <xf numFmtId="1" fontId="0" fillId="0" borderId="0" xfId="0" applyNumberFormat="1" applyAlignment="1">
      <alignment horizontal="right"/>
    </xf>
    <xf numFmtId="0" fontId="43" fillId="0" borderId="0" xfId="0" applyNumberFormat="1" applyFont="1" applyFill="1" applyBorder="1" applyAlignment="1" applyProtection="1"/>
  </cellXfs>
  <cellStyles count="8">
    <cellStyle name="Millares" xfId="1" builtinId="3"/>
    <cellStyle name="Millares 2" xfId="2" xr:uid="{E1C8F282-71A2-4D7C-ACBC-9B10CB2F366E}"/>
    <cellStyle name="Millares 2 2" xfId="6" xr:uid="{868ACB5D-930B-4726-A860-C5C5C1A8B773}"/>
    <cellStyle name="Millares 3" xfId="5" xr:uid="{992B1601-9275-4D15-8510-9D4596F83EB3}"/>
    <cellStyle name="Normal" xfId="0" builtinId="0"/>
    <cellStyle name="Normal 2" xfId="4" xr:uid="{A725802D-1C3D-40B0-95D9-F95E8AD3091D}"/>
    <cellStyle name="Normal 3" xfId="3" xr:uid="{4DD5E580-00B2-499C-9A8D-DDE4718DA2AD}"/>
    <cellStyle name="Normal 4" xfId="7" xr:uid="{52D2C8D3-2521-4D8A-B780-D3FB3E62FECB}"/>
  </cellStyles>
  <dxfs count="25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0" formatCode="General"/>
    </dxf>
    <dxf>
      <numFmt numFmtId="4" formatCode="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ill>
        <patternFill patternType="solid">
          <fgColor indexed="64"/>
          <bgColor theme="3" tint="0.749992370372631"/>
        </patternFill>
      </fill>
      <border diagonalUp="0" diagonalDown="0" outline="0">
        <left/>
        <right/>
        <top style="thin">
          <color theme="7"/>
        </top>
        <bottom/>
      </border>
    </dxf>
    <dxf>
      <numFmt numFmtId="19" formatCode="dd/mm/yyyy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numFmt numFmtId="1" formatCode="0"/>
    </dxf>
  </dxfs>
  <tableStyles count="0" defaultTableStyle="TableStyleMedium2" defaultPivotStyle="PivotStyleLight16"/>
  <colors>
    <mruColors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jeaninadelcarmen-my.sharepoint.com/personal/jolivas_vimesa_com_ni/Documents/Documentos/Requerimientos%202025/Avances%20de%20Ventas%20%202025/AVANCE%20DE%20VENTAS%20PARA%20DO&#209;A%20TANIA/2026/Reportes%20Mexico%20Carlos%20Espinoza/Listado%20de%20ventas%20por%20mes%20y%20producto%20MX.xlsx" TargetMode="External"/><Relationship Id="rId2" Type="http://schemas.microsoft.com/office/2019/04/relationships/externalLinkLongPath" Target="/personal/jolivas_vimesa_com_ni/Documents/Documentos/Requerimientos%202025/Avances%20de%20Ventas%20%202025/AVANCE%20DE%20VENTAS%20PARA%20DO&#209;A%20TANIA/2026/Reportes%20Mexico%20Carlos%20Espinoza/Listado%20de%20ventas%20por%20mes%20y%20producto%20MX.xlsx?5411F3C0" TargetMode="External"/><Relationship Id="rId1" Type="http://schemas.openxmlformats.org/officeDocument/2006/relationships/externalLinkPath" Target="file:///\\5411F3C0\Listado%20de%20ventas%20por%20mes%20y%20producto%20MX.xlsx" TargetMode="External"/><Relationship Id="rId4" Type="http://schemas.openxmlformats.org/officeDocument/2006/relationships/externalLinkPath" Target="../../Documentos/Requerimientos%202025/Avances%20de%20Ventas%20%202025/AVANCE%20DE%20VENTAS%20PARA%20DO&#209;A%20TANIA/2026/Reportes%20Mexico%20Carlos%20Espinoza/Listado%20de%20ventas%20por%20mes%20y%20producto%20M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TblProductos"/>
      <sheetName val="Demanda MX"/>
    </sheetNames>
    <sheetDataSet>
      <sheetData sheetId="0"/>
      <sheetData sheetId="1">
        <row r="3">
          <cell r="I3"/>
        </row>
        <row r="4">
          <cell r="I4"/>
        </row>
        <row r="5">
          <cell r="B5" t="str">
            <v xml:space="preserve">DEMANDA DE PRODUCTOS MEXICO ENERO 2026 </v>
          </cell>
          <cell r="E5"/>
          <cell r="F5"/>
          <cell r="G5"/>
          <cell r="I5"/>
          <cell r="J5"/>
        </row>
        <row r="6">
          <cell r="B6" t="str">
            <v>FABRICANTE</v>
          </cell>
          <cell r="C6" t="str">
            <v>EXPORTADOR / DESPACHANTE</v>
          </cell>
          <cell r="E6" t="str">
            <v>ARTICULO</v>
          </cell>
          <cell r="F6" t="str">
            <v>DESCRIPCIÓN ARTICULO MÉXICO</v>
          </cell>
          <cell r="G6" t="str">
            <v>DESCRIPCIÓN ARTICULO NICARAGUA</v>
          </cell>
          <cell r="I6" t="str">
            <v>TOTAL DISP (UND)</v>
          </cell>
          <cell r="J6" t="str">
            <v>COSTO PROM ($)</v>
          </cell>
        </row>
        <row r="7">
          <cell r="B7" t="str">
            <v xml:space="preserve">ZHONGSHAN SILK </v>
          </cell>
          <cell r="C7" t="str">
            <v>FORTUS S.A.</v>
          </cell>
          <cell r="E7">
            <v>13972</v>
          </cell>
          <cell r="F7" t="str">
            <v>Báscula Digital de Vidrio Antideslizante</v>
          </cell>
          <cell r="G7" t="str">
            <v>WP110 BALANZA DIGITAL DE VIDRIO ANTIDESLIZANTE (WELLPRO)</v>
          </cell>
          <cell r="I7">
            <v>536</v>
          </cell>
          <cell r="J7">
            <v>147.57659999000001</v>
          </cell>
        </row>
        <row r="8">
          <cell r="B8" t="str">
            <v xml:space="preserve">ZHONGSHAN SILK </v>
          </cell>
          <cell r="C8" t="str">
            <v>FORTUS S.A.</v>
          </cell>
          <cell r="E8" t="str">
            <v>13971</v>
          </cell>
          <cell r="F8" t="str">
            <v>Báscula Digital de Vidrio Marmol</v>
          </cell>
          <cell r="G8" t="str">
            <v>WP108 BALANZA DIGITAL DE VIDRIO ACABADO MARMOL (WELLPRO)</v>
          </cell>
          <cell r="I8">
            <v>702</v>
          </cell>
          <cell r="J8">
            <v>147.57659999000001</v>
          </cell>
        </row>
        <row r="9">
          <cell r="B9" t="str">
            <v xml:space="preserve">ZHONGSHAN SILK </v>
          </cell>
          <cell r="C9" t="str">
            <v>FORTUS S.A.</v>
          </cell>
          <cell r="E9" t="str">
            <v>13667</v>
          </cell>
          <cell r="F9" t="str">
            <v>Báscula Digital de Vidrio Transparente</v>
          </cell>
          <cell r="G9" t="str">
            <v>BALANZA DIGITAL DE VIDRIO WP106 (WELLPRO)</v>
          </cell>
          <cell r="I9">
            <v>868</v>
          </cell>
          <cell r="J9">
            <v>154.16364960000001</v>
          </cell>
        </row>
        <row r="10">
          <cell r="B10" t="str">
            <v>SUPER SHIELDS</v>
          </cell>
          <cell r="C10" t="str">
            <v>FORTUS S.A.</v>
          </cell>
          <cell r="E10" t="str">
            <v>14584</v>
          </cell>
          <cell r="F10" t="str">
            <v>Cojin Cuadrad Memory Foam</v>
          </cell>
          <cell r="G10" t="str">
            <v>MF-02 COJIN DE ESPUMA DE MEMORIA CUADRADO (WELLPRO)</v>
          </cell>
          <cell r="I10">
            <v>1475</v>
          </cell>
          <cell r="J10">
            <v>170.34</v>
          </cell>
        </row>
        <row r="11">
          <cell r="B11" t="str">
            <v>JIANLIAN HOMECARE</v>
          </cell>
          <cell r="C11" t="str">
            <v>FORTUS S.A.</v>
          </cell>
          <cell r="E11">
            <v>13648</v>
          </cell>
          <cell r="F11" t="str">
            <v>Inodoro Portatil con tapa y brazo</v>
          </cell>
          <cell r="G11" t="str">
            <v>WP813  INODORO PORTATIL CON TAPA Y BRAZO (WELLPRO)</v>
          </cell>
          <cell r="I11">
            <v>0</v>
          </cell>
          <cell r="J11">
            <v>0</v>
          </cell>
        </row>
        <row r="12">
          <cell r="B12" t="str">
            <v xml:space="preserve">SHENZHEN FITCONN TECHNOLOGY CO., LTD </v>
          </cell>
          <cell r="C12" t="str">
            <v>FORTUS S.A.</v>
          </cell>
          <cell r="E12" t="str">
            <v>14806</v>
          </cell>
          <cell r="F12" t="str">
            <v>Nebulizador Adulto Compacto</v>
          </cell>
          <cell r="G12" t="str">
            <v>NBA-00WA NEBULIZADOR FAMILIAR (WELLPRO)</v>
          </cell>
          <cell r="I12">
            <v>5943</v>
          </cell>
          <cell r="J12">
            <v>441.31310000000002</v>
          </cell>
        </row>
        <row r="13">
          <cell r="B13" t="str">
            <v xml:space="preserve">SHENZHEN FITCONN TECHNOLOGY CO., LTD </v>
          </cell>
          <cell r="C13" t="str">
            <v>FORTUS S.A.</v>
          </cell>
          <cell r="E13" t="str">
            <v>F13644</v>
          </cell>
          <cell r="F13" t="str">
            <v>Nebulizador Adulto Moderno NBA-10WA</v>
          </cell>
          <cell r="G13" t="str">
            <v>NBA-01WA NEBULIZADOR ADULTO MODERNO (WELLPRO)</v>
          </cell>
          <cell r="I13">
            <v>1473</v>
          </cell>
          <cell r="J13">
            <v>417.75262333000001</v>
          </cell>
        </row>
        <row r="14">
          <cell r="B14" t="str">
            <v xml:space="preserve">SHENZHEN FITCONN TECHNOLOGY CO., LTD </v>
          </cell>
          <cell r="C14" t="str">
            <v>FORTUS S.A.</v>
          </cell>
          <cell r="E14" t="str">
            <v>13644</v>
          </cell>
          <cell r="F14" t="str">
            <v>Nebulizador Adulto Moderno Tapa Azul</v>
          </cell>
          <cell r="G14" t="str">
            <v>NBA-01WA NEBULIZADOR ADULTO MODERNO (WELLPRO)</v>
          </cell>
          <cell r="I14">
            <v>5488</v>
          </cell>
          <cell r="J14">
            <v>465.80610001000002</v>
          </cell>
        </row>
        <row r="15">
          <cell r="B15" t="str">
            <v xml:space="preserve">SHENZHEN FITCONN TECHNOLOGY CO., LTD </v>
          </cell>
          <cell r="C15" t="str">
            <v>FORTUS S.A.</v>
          </cell>
          <cell r="E15" t="str">
            <v>14660</v>
          </cell>
          <cell r="F15" t="str">
            <v>Nebulizador Adulto Walmart</v>
          </cell>
          <cell r="G15" t="str">
            <v>NBA-05WA NEBULIZADOR ADULTO (WELLPRO)</v>
          </cell>
          <cell r="I15">
            <v>3589</v>
          </cell>
          <cell r="J15">
            <v>443.43104333999997</v>
          </cell>
        </row>
        <row r="16">
          <cell r="B16" t="str">
            <v xml:space="preserve">SHENZHEN FITCONN TECHNOLOGY CO., LTD </v>
          </cell>
          <cell r="C16" t="str">
            <v>FORTUS S.A.</v>
          </cell>
          <cell r="E16" t="str">
            <v>F13789</v>
          </cell>
          <cell r="F16" t="str">
            <v>Nebulizador Pediatrico Buho Blanco</v>
          </cell>
          <cell r="G16"/>
          <cell r="I16">
            <v>1714</v>
          </cell>
          <cell r="J16">
            <v>417.75261008000001</v>
          </cell>
        </row>
        <row r="17">
          <cell r="B17" t="str">
            <v xml:space="preserve">SHENZHEN FITCONN TECHNOLOGY CO., LTD </v>
          </cell>
          <cell r="C17" t="str">
            <v>FORTUS S.A.</v>
          </cell>
          <cell r="E17" t="str">
            <v>F13791</v>
          </cell>
          <cell r="F17" t="str">
            <v>Nebulizador Pediatrico Buho Celeste</v>
          </cell>
          <cell r="G17"/>
          <cell r="I17">
            <v>1464</v>
          </cell>
          <cell r="J17">
            <v>417.75260333</v>
          </cell>
        </row>
        <row r="18">
          <cell r="B18" t="str">
            <v xml:space="preserve">SHENZHEN FITCONN TECHNOLOGY CO., LTD </v>
          </cell>
          <cell r="C18" t="str">
            <v>FORTUS S.A.</v>
          </cell>
          <cell r="E18" t="str">
            <v>F13790</v>
          </cell>
          <cell r="F18" t="str">
            <v>Nebulizador Pediatrico Buho Rosado</v>
          </cell>
          <cell r="G18" t="str">
            <v>CNB69026 NEBULIZADOR PED. BUHO ROSADO (WELLPRO)</v>
          </cell>
          <cell r="I18">
            <v>1471</v>
          </cell>
          <cell r="J18">
            <v>417.75260333</v>
          </cell>
        </row>
        <row r="19">
          <cell r="B19" t="str">
            <v xml:space="preserve">SHENZHEN FITCONN TECHNOLOGY CO., LTD </v>
          </cell>
          <cell r="C19" t="str">
            <v>FORTUS S.A.</v>
          </cell>
          <cell r="E19" t="str">
            <v>13471</v>
          </cell>
          <cell r="F19" t="str">
            <v>Nebulizador Pediatrico Elefante Celeste</v>
          </cell>
          <cell r="G19" t="str">
            <v>NBA-02WE NEBULIZADOR ELEFANTE CELESTE (WELLPRO)</v>
          </cell>
          <cell r="I19">
            <v>2915</v>
          </cell>
          <cell r="J19">
            <v>462.35539410000001</v>
          </cell>
        </row>
        <row r="20">
          <cell r="B20" t="str">
            <v xml:space="preserve">SHENZHEN FITCONN TECHNOLOGY CO., LTD </v>
          </cell>
          <cell r="C20" t="str">
            <v>FORTUS S.A.</v>
          </cell>
          <cell r="E20" t="str">
            <v>13470</v>
          </cell>
          <cell r="F20" t="str">
            <v>Nebulizador Pediatrico Elefante Rosa</v>
          </cell>
          <cell r="G20" t="str">
            <v>NBA-01WE NEBULIZADOR ELEFANTE ROSADO (WELLPRO)</v>
          </cell>
          <cell r="I20">
            <v>11324</v>
          </cell>
          <cell r="J20">
            <v>447.78175341999997</v>
          </cell>
        </row>
        <row r="21">
          <cell r="B21" t="str">
            <v xml:space="preserve">LOGGANG CHEMBO INDUSTRIAL CO., LTD </v>
          </cell>
          <cell r="C21" t="str">
            <v>BERSHAND FINANCES, S.A.</v>
          </cell>
          <cell r="E21"/>
          <cell r="F21" t="str">
            <v>Pack Tarjetas Aromatizantes con Frases Motivacionales</v>
          </cell>
          <cell r="G21"/>
          <cell r="I21">
            <v>0</v>
          </cell>
          <cell r="J21">
            <v>0</v>
          </cell>
        </row>
        <row r="22">
          <cell r="B22" t="str">
            <v xml:space="preserve">LOGGANG CHEMBO INDUSTRIAL CO., LTD </v>
          </cell>
          <cell r="C22" t="str">
            <v>BERSHAND FINANCES, S.A.</v>
          </cell>
          <cell r="E22"/>
          <cell r="F22" t="str">
            <v>Pack Tarjetas Aromatizantes con Imagenes Religiosas</v>
          </cell>
          <cell r="G22"/>
          <cell r="I22">
            <v>0</v>
          </cell>
          <cell r="J22">
            <v>0</v>
          </cell>
        </row>
        <row r="23">
          <cell r="B23" t="str">
            <v xml:space="preserve">LOGGANG CHEMBO INDUSTRIAL CO., LTD </v>
          </cell>
          <cell r="C23" t="str">
            <v>BERSHAND FINANCES, S.A.</v>
          </cell>
          <cell r="E23" t="str">
            <v>JH0007</v>
          </cell>
          <cell r="F23" t="str">
            <v>Pack Tarjetas Aromatizantes Mix Religioso</v>
          </cell>
          <cell r="G23"/>
          <cell r="I23">
            <v>2072</v>
          </cell>
          <cell r="J23">
            <v>184.56</v>
          </cell>
        </row>
        <row r="24">
          <cell r="B24" t="str">
            <v>NANTONG EGENS BIOTECHNOÑOGY CO., LTD.</v>
          </cell>
          <cell r="C24" t="str">
            <v>FORTUS S.A.</v>
          </cell>
          <cell r="E24" t="str">
            <v>F09515</v>
          </cell>
          <cell r="F24" t="str">
            <v>Prueba de Embarazo Wellpro Response Tipo Lápiz</v>
          </cell>
          <cell r="G24" t="str">
            <v>1028121 KIT PRUEBA DE EMBARAZO (HCG) LAPIZ</v>
          </cell>
          <cell r="I24">
            <v>199336</v>
          </cell>
          <cell r="J24">
            <v>17.9445254</v>
          </cell>
        </row>
        <row r="25">
          <cell r="B25" t="str">
            <v>JIANLIAN HOMECARE</v>
          </cell>
          <cell r="C25" t="str">
            <v>FORTUS S.A.</v>
          </cell>
          <cell r="E25" t="str">
            <v>12993</v>
          </cell>
          <cell r="F25" t="str">
            <v>Silla de Baño con Respaldo</v>
          </cell>
          <cell r="G25" t="str">
            <v>WP798L SILLA DE BAÑO C/RESPALDAR (WELLPRO)</v>
          </cell>
          <cell r="I25">
            <v>519</v>
          </cell>
          <cell r="J25">
            <v>349.31270000000001</v>
          </cell>
        </row>
        <row r="26">
          <cell r="B26" t="str">
            <v>JIANLIAN HOMECARE</v>
          </cell>
          <cell r="C26" t="str">
            <v>FORTUS S.A.</v>
          </cell>
          <cell r="E26" t="str">
            <v>12982</v>
          </cell>
          <cell r="F26" t="str">
            <v>Silla de Ruedas STD</v>
          </cell>
          <cell r="G26" t="str">
            <v>WP809B SILLA DE RUEDA STANDARD (WELLPRO)</v>
          </cell>
          <cell r="I26">
            <v>29</v>
          </cell>
          <cell r="J26">
            <v>1086.7487000399999</v>
          </cell>
        </row>
        <row r="27">
          <cell r="B27" t="str">
            <v xml:space="preserve">LOGGANG CHEMBO INDUSTRIAL CO., LTD </v>
          </cell>
          <cell r="C27" t="str">
            <v>BERSHAND FINANCES, S.A.</v>
          </cell>
          <cell r="E27" t="str">
            <v>JH0002</v>
          </cell>
          <cell r="F27" t="str">
            <v>Tarjeta Aromatizante con Frases Motivacionales</v>
          </cell>
          <cell r="G27" t="str">
            <v>TARJETAS AROMATICAS MOT. POSITIVO UNIDAD (BERSHAND)</v>
          </cell>
          <cell r="I27">
            <v>104347</v>
          </cell>
          <cell r="J27">
            <v>7.69</v>
          </cell>
        </row>
        <row r="28">
          <cell r="B28" t="str">
            <v xml:space="preserve">LOGGANG CHEMBO INDUSTRIAL CO., LTD </v>
          </cell>
          <cell r="C28" t="str">
            <v>BERSHAND FINANCES, S.A.</v>
          </cell>
          <cell r="E28" t="str">
            <v>JH0003</v>
          </cell>
          <cell r="F28" t="str">
            <v>Tarjeta Aromatizante con Frases Religiosas</v>
          </cell>
          <cell r="G28" t="str">
            <v>TARJETA AROMATICA MOT. RELIGIOSO UNIDAD (BERSHAND)</v>
          </cell>
          <cell r="I28">
            <v>98208</v>
          </cell>
          <cell r="J28">
            <v>7.69</v>
          </cell>
        </row>
        <row r="29">
          <cell r="B29" t="str">
            <v xml:space="preserve">LOGGANG CHEMBO INDUSTRIAL CO., LTD </v>
          </cell>
          <cell r="C29" t="str">
            <v>BERSHAND FINANCES, S.A.</v>
          </cell>
          <cell r="E29" t="str">
            <v>JH0001</v>
          </cell>
          <cell r="F29" t="str">
            <v>Tarjeta Aromatizante con Imágenes Religiosas</v>
          </cell>
          <cell r="G29"/>
          <cell r="I29">
            <v>61944</v>
          </cell>
          <cell r="J29">
            <v>7.69</v>
          </cell>
        </row>
        <row r="30">
          <cell r="B30" t="str">
            <v xml:space="preserve">GEON CORPORATION </v>
          </cell>
          <cell r="C30" t="str">
            <v>GEONIC</v>
          </cell>
          <cell r="E30" t="str">
            <v>F13592</v>
          </cell>
          <cell r="F30" t="str">
            <v>Termómetro Pediatrico Cute Animals Cerdito</v>
          </cell>
          <cell r="G30" t="str">
            <v>DMC-102 TERMOMETRO DIGITAL PED "CERDITO" (WELLPRO)</v>
          </cell>
          <cell r="I30">
            <v>6978</v>
          </cell>
          <cell r="J30">
            <v>57.19</v>
          </cell>
        </row>
        <row r="31">
          <cell r="B31" t="str">
            <v xml:space="preserve">GEON CORPORATION </v>
          </cell>
          <cell r="C31" t="str">
            <v>GEONIC</v>
          </cell>
          <cell r="E31" t="str">
            <v>13594</v>
          </cell>
          <cell r="F31" t="str">
            <v>Termómetro Pediatrico Cute Animals Koala</v>
          </cell>
          <cell r="G31" t="str">
            <v>DMC-102 TERMOMETRO DIGITAL PED "KOALA" (WELLPRO)</v>
          </cell>
          <cell r="I31">
            <v>21239</v>
          </cell>
          <cell r="J31">
            <v>58.065091809999998</v>
          </cell>
        </row>
        <row r="32">
          <cell r="B32" t="str">
            <v xml:space="preserve">GEON CORPORATION </v>
          </cell>
          <cell r="C32" t="str">
            <v>GEONIC</v>
          </cell>
          <cell r="E32">
            <v>13593</v>
          </cell>
          <cell r="F32" t="str">
            <v>Termómetro Pediatrico Cute Animals Osito</v>
          </cell>
          <cell r="G32" t="str">
            <v>DMC-102 TERMOMETRO DIGITAL PED "KOALA" (WELLPRO)</v>
          </cell>
          <cell r="I32">
            <v>20878</v>
          </cell>
          <cell r="J32">
            <v>58.319144649999998</v>
          </cell>
        </row>
        <row r="33">
          <cell r="B33" t="str">
            <v xml:space="preserve">GEON CORPORATION </v>
          </cell>
          <cell r="C33" t="str">
            <v>GEONIC</v>
          </cell>
          <cell r="E33" t="str">
            <v>13595</v>
          </cell>
          <cell r="F33" t="str">
            <v>Termómetro Pediatrico Cute Animals Panda</v>
          </cell>
          <cell r="G33" t="str">
            <v>DMC-102 TERMOMETRO DIGITAL PED "PANDA" (WELLPRO)</v>
          </cell>
          <cell r="I33">
            <v>12377</v>
          </cell>
          <cell r="J33">
            <v>57.20105058</v>
          </cell>
        </row>
        <row r="34">
          <cell r="B34" t="str">
            <v xml:space="preserve">GEON CORPORATION </v>
          </cell>
          <cell r="C34" t="str">
            <v>GEONIC</v>
          </cell>
          <cell r="E34" t="str">
            <v>13597</v>
          </cell>
          <cell r="F34" t="str">
            <v>Termómetro Pediatrico Cute Animals Ranita</v>
          </cell>
          <cell r="G34" t="str">
            <v>DMC-102 TERMOMETRO DIGITAL PED "RANITA" (WELLPRO)</v>
          </cell>
          <cell r="I34">
            <v>8493</v>
          </cell>
          <cell r="J34">
            <v>60.761000000000003</v>
          </cell>
        </row>
        <row r="35">
          <cell r="E35"/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rvin Scott Olivas" id="{6E051BD5-E3DA-42A1-934B-12567E1BE9EE}" userId="S::jolivas@vimesa.com.ni::4bd4c667-f040-49cb-99e1-396ae96bf03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D%20Sell%20In.xlsx#BgEIDA4ADAMGBAcBBAQECw=408.0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vin Scott Olivas" refreshedDate="46083.80509976852" createdVersion="8" refreshedVersion="8" minRefreshableVersion="3" recordCount="1319" xr:uid="{2F11A3A4-95E1-402C-99ED-A1888C40C627}">
  <cacheSource type="worksheet">
    <worksheetSource name="Metas"/>
  </cacheSource>
  <cacheFields count="10">
    <cacheField name="Fecha" numFmtId="14">
      <sharedItems containsSemiMixedTypes="0" containsNonDate="0" containsDate="1" containsString="0" minDate="2024-01-30T00:00:00" maxDate="2027-01-01T00:00:00" count="37">
        <d v="2024-01-30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0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2026-02-28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</sharedItems>
      <fieldGroup par="9"/>
    </cacheField>
    <cacheField name="Nombre Producto" numFmtId="0">
      <sharedItems count="26">
        <s v="Nebulizador Adulto Walmart"/>
        <s v="Nebulizador Pediatrico Elefante Celeste"/>
        <s v="Nebulizador Pediatrico Elefante Rosa"/>
        <s v="Silla de Ruedas STD"/>
        <s v="Nebulizador Adulto Moderno NBA-10WA"/>
        <s v="Silla de Baño con Respaldo"/>
        <s v="Báscula Digital de Vidrio Marmol"/>
        <s v="Báscula Digital de Vidrio Transparente"/>
        <s v="Báscula Digital de Vidrio Antideslizante"/>
        <s v="Cojin Cuadrad Memory Foam"/>
        <s v="Termómetro Pediatrico Cute Animals Osito"/>
        <s v="Termómetro Pediatrico Cute Animals Koala"/>
        <s v="Termómetro Pediatrico Cute Animals Ranita"/>
        <s v="Termómetro Pediatrico Cute Animals Panda"/>
        <s v="Inodoro Portatil con tapa y brazo"/>
        <s v="Nebulizador Adulto Moderno Tapa Azul"/>
        <s v="Nebulizador Pediatrico Animalitos"/>
        <s v="Nebulizador Adulto Compacto"/>
        <s v="Tarjeta Aromatizante con Frases Religiosas"/>
        <s v="Tarjeta Aromatizante con Imágenes Religiosas"/>
        <s v="Nebulizador Pediatrico Buho Celeste"/>
        <s v="Prueba de Embarazo Wellpro Response Tipo Lápiz"/>
        <s v="Tarjeta Aromatizante con Frases Motivacionales"/>
        <s v="Pack Tarjetas Aromatizantes con Frases Motivacionales"/>
        <s v="Nebulizador Pediatrico Buho Blanco"/>
        <s v="Nebulizador Pediatrico Buho Rosado"/>
      </sharedItems>
    </cacheField>
    <cacheField name="Cliente" numFmtId="0">
      <sharedItems count="16">
        <s v="Walmart"/>
        <s v="Medical Life"/>
        <s v="Unefarm"/>
        <s v="Amazon"/>
        <s v="Chedraui"/>
        <s v="Nadro"/>
        <s v="Market Place"/>
        <s v="Farmacia San Pablo"/>
        <s v="Basilica de Guadalupe"/>
        <s v="Mercado Libre"/>
        <s v="Walmar Marketplace"/>
        <s v="Coppel Marketplace"/>
        <s v="FANASA"/>
        <s v="AP Distribucion"/>
        <s v="Farmacia Sana Sana"/>
        <s v="Farmacia Benavides"/>
      </sharedItems>
    </cacheField>
    <cacheField name="Cantidad Vendida" numFmtId="0">
      <sharedItems containsSemiMixedTypes="0" containsString="0" containsNumber="1" minValue="0" maxValue="21600"/>
    </cacheField>
    <cacheField name="Precio de Venta" numFmtId="0">
      <sharedItems containsSemiMixedTypes="0" containsString="0" containsNumber="1" minValue="0" maxValue="2987.92"/>
    </cacheField>
    <cacheField name="Total de Venta" numFmtId="0">
      <sharedItems containsSemiMixedTypes="0" containsString="0" containsNumber="1" minValue="0" maxValue="1495980"/>
    </cacheField>
    <cacheField name="categoria" numFmtId="0">
      <sharedItems containsMixedTypes="1" containsNumber="1" containsInteger="1" minValue="0" maxValue="0" count="7">
        <s v="NEBULIZADORES"/>
        <s v="MEDIOS AUXILIARES + SOPORTE"/>
        <s v="DISP MÉDICOS"/>
        <s v="TERMOMETROS"/>
        <n v="0"/>
        <s v="AROMATIZANTES"/>
        <s v="PRUEBAS EMBARAZO"/>
      </sharedItems>
    </cacheField>
    <cacheField name="Meses (Fecha)" numFmtId="0" databaseField="0">
      <fieldGroup base="0">
        <rangePr groupBy="months" startDate="2024-01-30T00:00:00" endDate="2027-01-01T00:00:00"/>
        <groupItems count="14">
          <s v="&lt;30/01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1/01/2027"/>
        </groupItems>
      </fieldGroup>
    </cacheField>
    <cacheField name="Trimestres (Fecha)" numFmtId="0" databaseField="0">
      <fieldGroup base="0">
        <rangePr groupBy="quarters" startDate="2024-01-30T00:00:00" endDate="2027-01-01T00:00:00"/>
        <groupItems count="6">
          <s v="&lt;30/01/2024"/>
          <s v="Trim.1"/>
          <s v="Trim.2"/>
          <s v="Trim.3"/>
          <s v="Trim.4"/>
          <s v="&gt;01/01/2027"/>
        </groupItems>
      </fieldGroup>
    </cacheField>
    <cacheField name="Años (Fecha)" numFmtId="0" databaseField="0">
      <fieldGroup base="0">
        <rangePr groupBy="years" startDate="2024-01-30T00:00:00" endDate="2027-01-01T00:00:00"/>
        <groupItems count="6">
          <s v="&lt;30/01/2024"/>
          <s v="2024"/>
          <s v="2025"/>
          <s v="2026"/>
          <s v="2027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vin Scott Olivas" refreshedDate="46132.732240740741" createdVersion="8" refreshedVersion="8" minRefreshableVersion="3" recordCount="10" xr:uid="{95EDA4C3-8FCB-404B-8B0A-9A8EBD1C2862}">
  <cacheSource type="worksheet">
    <worksheetSource ref="F17:G27" sheet="Hoja2" r:id="rId2"/>
  </cacheSource>
  <cacheFields count="2">
    <cacheField name="CATEGORÍA" numFmtId="0">
      <sharedItems count="4">
        <s v="E-COMERCE"/>
        <s v="DISTRIBUIDOR"/>
        <s v="AUTOSERVICIO"/>
        <s v="FARMACIA"/>
      </sharedItems>
    </cacheField>
    <cacheField name="MONTO" numFmtId="167">
      <sharedItems containsSemiMixedTypes="0" containsString="0" containsNumber="1" minValue="0" maxValue="145536.581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vin Scott Olivas" refreshedDate="46267.600994328706" createdVersion="8" refreshedVersion="8" minRefreshableVersion="3" recordCount="6573" xr:uid="{979047E2-038A-4A78-9D58-A14D8F6A23E4}">
  <cacheSource type="worksheet">
    <worksheetSource name="Ventas_Wellpro"/>
  </cacheSource>
  <cacheFields count="14">
    <cacheField name="Fecha" numFmtId="14">
      <sharedItems containsNonDate="0" containsDate="1" containsString="0" containsBlank="1" minDate="2024-01-30T00:00:00" maxDate="2026-09-01T00:00:00" count="467">
        <d v="2024-01-30T00:00:00"/>
        <d v="2024-02-02T00:00:00"/>
        <d v="2024-02-07T00:00:00"/>
        <d v="2024-02-13T00:00:00"/>
        <d v="2024-04-16T00:00:00"/>
        <d v="2024-05-06T00:00:00"/>
        <d v="2024-05-07T00:00:00"/>
        <d v="2024-05-14T00:00:00"/>
        <d v="2024-06-06T00:00:00"/>
        <d v="2024-06-17T00:00:00"/>
        <d v="2024-07-02T00:00:00"/>
        <d v="2024-07-05T00:00:00"/>
        <d v="2024-07-09T00:00:00"/>
        <d v="2024-07-11T00:00:00"/>
        <d v="2024-07-15T00:00:00"/>
        <d v="2024-07-17T00:00:00"/>
        <d v="2024-07-19T00:00:00"/>
        <d v="2024-07-26T00:00:00"/>
        <d v="2024-07-30T00:00:00"/>
        <d v="2024-07-31T00:00:00"/>
        <d v="2024-08-01T00:00:00"/>
        <d v="2024-08-07T00:00:00"/>
        <d v="2024-08-08T00:00:00"/>
        <d v="2024-08-12T00:00:00"/>
        <d v="2024-08-13T00:00:00"/>
        <d v="2024-08-16T00:00:00"/>
        <d v="2024-08-23T00:00:00"/>
        <d v="2024-08-26T00:00:00"/>
        <d v="2024-08-28T00:00:00"/>
        <d v="2024-09-02T00:00:00"/>
        <d v="2024-09-03T00:00:00"/>
        <d v="2024-09-06T00:00:00"/>
        <d v="2024-09-11T00:00:00"/>
        <d v="2024-09-12T00:00:00"/>
        <d v="2024-09-13T00:00:00"/>
        <d v="2024-09-17T00:00:00"/>
        <d v="2024-09-23T00:00:00"/>
        <d v="2024-09-25T00:00:00"/>
        <d v="2024-09-27T00:00:00"/>
        <d v="2024-09-30T00:00:00"/>
        <d v="2024-10-03T00:00:00"/>
        <d v="2024-10-08T00:00:00"/>
        <d v="2024-10-09T00:00:00"/>
        <d v="2024-10-10T00:00:00"/>
        <d v="2024-10-14T00:00:00"/>
        <d v="2024-10-15T00:00:00"/>
        <d v="2024-10-16T00:00:00"/>
        <d v="2024-10-17T00:00:00"/>
        <d v="2024-10-21T00:00:00"/>
        <d v="2024-10-22T00:00:00"/>
        <d v="2024-10-25T00:00:00"/>
        <d v="2024-10-28T00:00:00"/>
        <d v="2024-10-29T00:00:00"/>
        <d v="2024-10-30T00:00:00"/>
        <d v="2024-10-31T00:00:00"/>
        <d v="2024-11-04T00:00:00"/>
        <d v="2024-11-05T00:00:00"/>
        <d v="2024-11-07T00:00:00"/>
        <d v="2024-11-08T00:00:00"/>
        <d v="2024-11-11T00:00:00"/>
        <d v="2024-11-12T00:00:00"/>
        <d v="2024-11-14T00:00:00"/>
        <d v="2024-11-15T00:00:00"/>
        <d v="2024-11-19T00:00:00"/>
        <d v="2024-11-20T00:00:00"/>
        <d v="2024-11-21T00:00:00"/>
        <d v="2024-11-25T00:00:00"/>
        <d v="2024-11-26T00:00:00"/>
        <d v="2024-11-28T00:00:00"/>
        <d v="2024-12-02T00:00:00"/>
        <d v="2024-12-03T00:00:00"/>
        <d v="2024-12-04T00:00:00"/>
        <d v="2024-12-05T00:00:00"/>
        <d v="2024-12-09T00:00:00"/>
        <d v="2024-12-10T00:00:00"/>
        <d v="2024-12-11T00:00:00"/>
        <d v="2024-12-12T00:00:00"/>
        <d v="2024-12-13T00:00:00"/>
        <d v="2024-12-17T00:00:00"/>
        <d v="2024-12-19T00:00:00"/>
        <d v="2024-12-26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3T00:00:00"/>
        <d v="2025-01-14T00:00:00"/>
        <d v="2025-01-15T00:00:00"/>
        <d v="2025-01-16T00:00:00"/>
        <d v="2025-01-17T00:00:00"/>
        <d v="2025-01-20T00:00:00"/>
        <d v="2025-01-22T00:00:00"/>
        <d v="2025-01-27T00:00:00"/>
        <d v="2025-01-28T00:00:00"/>
        <d v="2025-01-29T00:00:00"/>
        <d v="2025-01-30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10T00:00:00"/>
        <d v="2025-03-11T00:00:00"/>
        <d v="2025-03-12T00:00:00"/>
        <d v="2025-03-13T00:00:00"/>
        <d v="2025-03-14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31T00:00:00"/>
        <d v="2025-04-02T00:00:00"/>
        <d v="2025-04-03T00:00:00"/>
        <d v="2025-04-08T00:00:00"/>
        <d v="2025-04-10T00:00:00"/>
        <d v="2025-04-11T00:00:00"/>
        <d v="2025-04-15T00:00:00"/>
        <d v="2025-04-16T00:00:00"/>
        <d v="2025-04-21T00:00:00"/>
        <d v="2025-04-22T00:00:00"/>
        <d v="2025-04-23T00:00:00"/>
        <d v="2025-04-24T00:00:00"/>
        <d v="2025-04-28T00:00:00"/>
        <d v="2025-04-29T00:00:00"/>
        <d v="2025-04-30T00:00:00"/>
        <d v="2025-05-05T00:00:00"/>
        <d v="2025-05-08T00:00:00"/>
        <d v="2025-05-12T00:00:00"/>
        <d v="2025-05-13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4T00:00:00"/>
        <d v="2025-07-15T00:00:00"/>
        <d v="2025-07-16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10T00:00:00"/>
        <d v="2025-09-11T00:00:00"/>
        <d v="2025-09-12T00:00:00"/>
        <d v="2025-09-15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8T00:00:00"/>
        <d v="2026-02-17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3T00:00:00"/>
        <d v="2026-03-02T00:00:00"/>
        <d v="2026-03-05T00:00:00"/>
        <d v="2026-03-06T00:00:00"/>
        <d v="2026-03-04T00:00:00"/>
        <d v="2026-03-11T00:00:00"/>
        <d v="2026-03-09T00:00:00"/>
        <d v="2026-03-10T00:00:00"/>
        <d v="2026-03-12T00:00:00"/>
        <d v="2026-03-13T00:00:00"/>
        <d v="2026-03-18T00:00:00"/>
        <d v="2026-03-17T00:00:00"/>
        <d v="2026-03-19T00:00:00"/>
        <d v="2026-03-20T00:00:00"/>
        <d v="2026-03-23T00:00:00"/>
        <d v="2026-03-24T00:00:00"/>
        <d v="2026-03-25T00:00:00"/>
        <d v="2026-03-27T00:00:00"/>
        <d v="2026-03-30T00:00:00"/>
        <d v="2026-03-31T00:00:00"/>
        <d v="2026-04-01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6T00:00:00"/>
        <d v="2026-04-15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10T00:00:00"/>
        <d v="2026-06-11T00:00:00"/>
        <d v="2026-06-15T00:00:00"/>
        <d v="2026-06-16T00:00:00"/>
        <d v="2026-06-19T00:00:00"/>
        <d v="2026-06-17T00:00:00"/>
        <d v="2026-06-09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2T00:00:00"/>
        <d v="2026-07-01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6T00:00:00"/>
        <d v="2026-08-10T00:00:00"/>
        <d v="2026-08-13T00:00:00"/>
        <d v="2026-08-14T00:00:00"/>
        <d v="2026-08-24T00:00:00"/>
        <d v="2026-08-25T00:00:00"/>
        <d v="2026-08-05T00:00:00"/>
        <d v="2026-08-04T00:00:00"/>
        <d v="2026-08-11T00:00:00"/>
        <d v="2026-08-12T00:00:00"/>
        <d v="2026-08-18T00:00:00"/>
        <d v="2026-08-20T00:00:00"/>
        <d v="2026-08-07T00:00:00"/>
        <d v="2026-08-17T00:00:00"/>
        <d v="2026-08-19T00:00:00"/>
        <d v="2026-08-21T00:00:00"/>
        <d v="2026-08-26T00:00:00"/>
        <d v="2026-08-27T00:00:00"/>
        <d v="2026-08-28T00:00:00"/>
        <d v="2026-08-31T00:00:00"/>
        <m/>
      </sharedItems>
      <fieldGroup par="13"/>
    </cacheField>
    <cacheField name="Producto" numFmtId="0">
      <sharedItems containsBlank="1" count="39">
        <s v="Inodoro Portatil con tapa y brazo"/>
        <s v="Silla de Baño con Respaldo"/>
        <s v="Silla de Ruedas STD"/>
        <s v="Nebulizador Adulto Moderno Tapa Azul"/>
        <s v="Cojin Cuadrad Memory Foam"/>
        <s v="Báscula Digital de Vidrio Marmol"/>
        <s v="Báscula Digital de Vidrio Antideslizante"/>
        <s v="Termómetro Pediatrico Cute Animals Koala"/>
        <s v="Termómetro Pediatrico Cute Animals Osito"/>
        <s v="Báscula Digital de Vidrio Transparente"/>
        <s v="Termómetro Pediatrico Cute Animals Panda"/>
        <s v="Termómetro Pediatrico Cute Animals Ranita"/>
        <s v="Nebulizador Adulto Walmart"/>
        <s v="Nebulizador Pediatrico Elefante Celeste"/>
        <s v="Nebulizador Adulto Compacto"/>
        <s v="Nebulizador Pediatrico Elefante Rosa"/>
        <s v="Termómetro Pediatrico Cute Animals Cerdito"/>
        <s v="Tarjeta Aromatizante con Imágenes Religiosas"/>
        <s v="Pack Tarjetas Aromatizantes con Frases Motivacionales"/>
        <s v="Pack Tarjetas Aromatizantes con Frases Religiosas"/>
        <s v="Pack Tarjetas Aromatizantes con Imagenes Religiosas"/>
        <s v="Nebulizador Pediatrico Buho Celeste"/>
        <s v="Nebulizador Pediatrico Buho Rosado"/>
        <s v="Tarjeta Aromatizante con Frases Motivacionales"/>
        <s v="Tarjeta Aromatizante con Frases Religiosas"/>
        <s v="Prueba de Embarazo Wellpro Response Tipo Lápiz"/>
        <s v="Nebulizador Pediatrico Buho Blanco"/>
        <s v="Nebulizador Adulto Moderno NBA-10WA"/>
        <s v="Kit de Nebulización Adulto"/>
        <s v="Kit de Nebulización Pediátrico"/>
        <m/>
        <s v="Inodoro Portatil" u="1"/>
        <s v="Cojin de Espuma de Memoria Cuadrado" u="1"/>
        <s v="Silla de Ruedas Standar" u="1"/>
        <s v="Tarjetas Aromatizantes con Imagenes Religiosas" u="1"/>
        <s v="Nebulizador Adulto NBA-05WA" u="1"/>
        <s v="Bascula Digital de Vidrio Transparente" u="1"/>
        <s v="Nebulizador Pediátrico Búho Celeste" u="1"/>
        <s v="Nebulizador Adulto NBA-00WA" u="1"/>
      </sharedItems>
    </cacheField>
    <cacheField name="Cliente" numFmtId="0">
      <sharedItems containsBlank="1" count="29">
        <s v="AMAZON"/>
        <s v="MEDICAL LIFE"/>
        <s v="WALMART"/>
        <s v="MARKET PLACE"/>
        <s v="FARMACIA SAN PABLO"/>
        <s v="NADRO"/>
        <s v="MERCADO LIBRE"/>
        <s v="COPPEL MARKETPLACE"/>
        <s v="LA GUADALUPANA"/>
        <s v="WALMART MARKETPLACE"/>
        <s v="AP DISTRIBUCION"/>
        <s v="FARMACIA SANA SANA"/>
        <s v="CHEDRAUI"/>
        <s v="DANIEL ZARCO SALINAS"/>
        <s v="COPPEL"/>
        <s v="ANGELICA BENITEZ HERNANDEZ"/>
        <s v="PUBLICO EN GENERAL"/>
        <s v="PHARMA PLUS"/>
        <s v="OPERADORA DE NEGOCIOS VITPOW"/>
        <s v="FANASA"/>
        <s v="FARMACIA LA FE"/>
        <s v="CONAFAR"/>
        <s v="HOSPITALES CRUZ AZUL"/>
        <s v="UNAM"/>
        <s v="WALMART "/>
        <m/>
        <s v="NUEVA WAL MART DE MEXICO " u="1"/>
        <s v="FARMA SANA SANA" u="1"/>
        <s v="AMAZON " u="1"/>
      </sharedItems>
    </cacheField>
    <cacheField name="Precio de Venta" numFmtId="0">
      <sharedItems containsString="0" containsBlank="1" containsNumber="1" minValue="0" maxValue="3593.96"/>
    </cacheField>
    <cacheField name="Cantidad Vendida" numFmtId="0">
      <sharedItems containsString="0" containsBlank="1" containsNumber="1" containsInteger="1" minValue="1" maxValue="7200"/>
    </cacheField>
    <cacheField name="IVA" numFmtId="0">
      <sharedItems containsSemiMixedTypes="0" containsString="0" containsNumber="1" minValue="0" maxValue="29380.35"/>
    </cacheField>
    <cacheField name="Total de Venta sin IVA" numFmtId="0">
      <sharedItems containsString="0" containsBlank="1" containsNumber="1" minValue="0" maxValue="183627.18"/>
    </cacheField>
    <cacheField name="Total de Venta con IVA" numFmtId="0">
      <sharedItems containsSemiMixedTypes="0" containsString="0" containsNumber="1" minValue="0" maxValue="213007.53"/>
    </cacheField>
    <cacheField name="Año" numFmtId="0">
      <sharedItems containsString="0" containsBlank="1" containsNumber="1" containsInteger="1" minValue="1900" maxValue="2026"/>
    </cacheField>
    <cacheField name="Mes" numFmtId="0">
      <sharedItems containsBlank="1"/>
    </cacheField>
    <cacheField name="Día" numFmtId="0">
      <sharedItems containsString="0" containsBlank="1" containsNumber="1" containsInteger="1" minValue="0" maxValue="31"/>
    </cacheField>
    <cacheField name="Meses (Fecha)" numFmtId="0" databaseField="0">
      <fieldGroup base="0">
        <rangePr groupBy="months" startDate="2024-01-30T00:00:00" endDate="2026-09-01T00:00:00"/>
        <groupItems count="14">
          <s v="&lt;30/01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1/09/2026"/>
        </groupItems>
      </fieldGroup>
    </cacheField>
    <cacheField name="Trimestres (Fecha)" numFmtId="0" databaseField="0">
      <fieldGroup base="0">
        <rangePr groupBy="quarters" startDate="2024-01-30T00:00:00" endDate="2026-09-01T00:00:00"/>
        <groupItems count="6">
          <s v="&lt;30/01/2024"/>
          <s v="Trim.1"/>
          <s v="Trim.2"/>
          <s v="Trim.3"/>
          <s v="Trim.4"/>
          <s v="&gt;01/09/2026"/>
        </groupItems>
      </fieldGroup>
    </cacheField>
    <cacheField name="Años (Fecha)" numFmtId="0" databaseField="0">
      <fieldGroup base="0">
        <rangePr groupBy="years" startDate="2024-01-30T00:00:00" endDate="2026-09-01T00:00:00"/>
        <groupItems count="5">
          <s v="&lt;30/01/2024"/>
          <s v="2024"/>
          <s v="2025"/>
          <s v="2026"/>
          <s v="&gt;01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9">
  <r>
    <x v="0"/>
    <x v="0"/>
    <x v="0"/>
    <n v="3000"/>
    <n v="498.65999999999997"/>
    <n v="1495980"/>
    <x v="0"/>
  </r>
  <r>
    <x v="1"/>
    <x v="1"/>
    <x v="0"/>
    <n v="1500"/>
    <n v="525.59"/>
    <n v="788385"/>
    <x v="0"/>
  </r>
  <r>
    <x v="1"/>
    <x v="2"/>
    <x v="0"/>
    <n v="1500"/>
    <n v="525.59"/>
    <n v="788385"/>
    <x v="0"/>
  </r>
  <r>
    <x v="1"/>
    <x v="3"/>
    <x v="0"/>
    <n v="375"/>
    <n v="2434.1999999999998"/>
    <n v="912824.99999999988"/>
    <x v="1"/>
  </r>
  <r>
    <x v="1"/>
    <x v="4"/>
    <x v="0"/>
    <n v="375"/>
    <n v="1292.4000000000001"/>
    <n v="484650.00000000006"/>
    <x v="0"/>
  </r>
  <r>
    <x v="1"/>
    <x v="5"/>
    <x v="0"/>
    <n v="375"/>
    <n v="958.40000000000009"/>
    <n v="359400.00000000006"/>
    <x v="1"/>
  </r>
  <r>
    <x v="1"/>
    <x v="6"/>
    <x v="0"/>
    <n v="250"/>
    <n v="226"/>
    <n v="56500"/>
    <x v="2"/>
  </r>
  <r>
    <x v="1"/>
    <x v="7"/>
    <x v="0"/>
    <n v="250"/>
    <n v="226"/>
    <n v="56500"/>
    <x v="2"/>
  </r>
  <r>
    <x v="1"/>
    <x v="8"/>
    <x v="0"/>
    <n v="250"/>
    <n v="226"/>
    <n v="56500"/>
    <x v="2"/>
  </r>
  <r>
    <x v="1"/>
    <x v="9"/>
    <x v="0"/>
    <n v="375"/>
    <n v="0"/>
    <n v="0"/>
    <x v="1"/>
  </r>
  <r>
    <x v="1"/>
    <x v="10"/>
    <x v="0"/>
    <n v="1500"/>
    <n v="70.05"/>
    <n v="105075"/>
    <x v="3"/>
  </r>
  <r>
    <x v="1"/>
    <x v="11"/>
    <x v="0"/>
    <n v="1500"/>
    <n v="70.05"/>
    <n v="105075"/>
    <x v="3"/>
  </r>
  <r>
    <x v="1"/>
    <x v="12"/>
    <x v="0"/>
    <n v="1500"/>
    <n v="70.05"/>
    <n v="105075"/>
    <x v="3"/>
  </r>
  <r>
    <x v="1"/>
    <x v="13"/>
    <x v="0"/>
    <n v="1500"/>
    <n v="70.05"/>
    <n v="105075"/>
    <x v="3"/>
  </r>
  <r>
    <x v="2"/>
    <x v="0"/>
    <x v="0"/>
    <n v="3000"/>
    <n v="498.65999999999997"/>
    <n v="1495980"/>
    <x v="0"/>
  </r>
  <r>
    <x v="2"/>
    <x v="1"/>
    <x v="0"/>
    <n v="1500"/>
    <n v="525.59"/>
    <n v="788385"/>
    <x v="0"/>
  </r>
  <r>
    <x v="2"/>
    <x v="2"/>
    <x v="0"/>
    <n v="1500"/>
    <n v="525.59"/>
    <n v="788385"/>
    <x v="0"/>
  </r>
  <r>
    <x v="2"/>
    <x v="3"/>
    <x v="0"/>
    <n v="375"/>
    <n v="2434.1999999999998"/>
    <n v="912824.99999999988"/>
    <x v="1"/>
  </r>
  <r>
    <x v="2"/>
    <x v="14"/>
    <x v="0"/>
    <n v="375"/>
    <n v="1292.4000000000001"/>
    <n v="484650.00000000006"/>
    <x v="1"/>
  </r>
  <r>
    <x v="2"/>
    <x v="5"/>
    <x v="0"/>
    <n v="375"/>
    <n v="958.40000000000009"/>
    <n v="359400.00000000006"/>
    <x v="1"/>
  </r>
  <r>
    <x v="2"/>
    <x v="6"/>
    <x v="0"/>
    <n v="250"/>
    <n v="226"/>
    <n v="56500"/>
    <x v="2"/>
  </r>
  <r>
    <x v="2"/>
    <x v="7"/>
    <x v="0"/>
    <n v="250"/>
    <n v="226"/>
    <n v="56500"/>
    <x v="2"/>
  </r>
  <r>
    <x v="2"/>
    <x v="8"/>
    <x v="0"/>
    <n v="250"/>
    <n v="226"/>
    <n v="56500"/>
    <x v="2"/>
  </r>
  <r>
    <x v="2"/>
    <x v="9"/>
    <x v="0"/>
    <n v="375"/>
    <n v="0"/>
    <n v="0"/>
    <x v="1"/>
  </r>
  <r>
    <x v="2"/>
    <x v="10"/>
    <x v="0"/>
    <n v="1500"/>
    <n v="70.05"/>
    <n v="105075"/>
    <x v="3"/>
  </r>
  <r>
    <x v="2"/>
    <x v="11"/>
    <x v="0"/>
    <n v="1500"/>
    <n v="70.05"/>
    <n v="105075"/>
    <x v="3"/>
  </r>
  <r>
    <x v="2"/>
    <x v="12"/>
    <x v="0"/>
    <n v="1500"/>
    <n v="70.05"/>
    <n v="105075"/>
    <x v="3"/>
  </r>
  <r>
    <x v="2"/>
    <x v="13"/>
    <x v="0"/>
    <n v="1500"/>
    <n v="70.05"/>
    <n v="105075"/>
    <x v="3"/>
  </r>
  <r>
    <x v="2"/>
    <x v="15"/>
    <x v="1"/>
    <n v="6"/>
    <n v="724.07"/>
    <n v="4344.42"/>
    <x v="0"/>
  </r>
  <r>
    <x v="2"/>
    <x v="1"/>
    <x v="1"/>
    <n v="6"/>
    <n v="877"/>
    <n v="5262"/>
    <x v="0"/>
  </r>
  <r>
    <x v="2"/>
    <x v="2"/>
    <x v="1"/>
    <n v="6"/>
    <n v="877"/>
    <n v="5262"/>
    <x v="0"/>
  </r>
  <r>
    <x v="2"/>
    <x v="6"/>
    <x v="1"/>
    <n v="6"/>
    <n v="266"/>
    <n v="1596"/>
    <x v="2"/>
  </r>
  <r>
    <x v="2"/>
    <x v="7"/>
    <x v="1"/>
    <n v="6"/>
    <n v="266"/>
    <n v="1596"/>
    <x v="2"/>
  </r>
  <r>
    <x v="2"/>
    <x v="8"/>
    <x v="1"/>
    <n v="6"/>
    <n v="266"/>
    <n v="1596"/>
    <x v="2"/>
  </r>
  <r>
    <x v="2"/>
    <x v="10"/>
    <x v="1"/>
    <n v="5"/>
    <n v="101.41"/>
    <n v="507.04999999999995"/>
    <x v="3"/>
  </r>
  <r>
    <x v="2"/>
    <x v="11"/>
    <x v="1"/>
    <n v="5"/>
    <n v="101.41"/>
    <n v="507.04999999999995"/>
    <x v="3"/>
  </r>
  <r>
    <x v="2"/>
    <x v="12"/>
    <x v="1"/>
    <n v="5"/>
    <n v="101.41"/>
    <n v="507.04999999999995"/>
    <x v="3"/>
  </r>
  <r>
    <x v="2"/>
    <x v="13"/>
    <x v="1"/>
    <n v="5"/>
    <n v="101.41"/>
    <n v="507.04999999999995"/>
    <x v="3"/>
  </r>
  <r>
    <x v="3"/>
    <x v="0"/>
    <x v="0"/>
    <n v="3000"/>
    <n v="498.65999999999997"/>
    <n v="1495980"/>
    <x v="0"/>
  </r>
  <r>
    <x v="3"/>
    <x v="1"/>
    <x v="0"/>
    <n v="1500"/>
    <n v="525.59"/>
    <n v="788385"/>
    <x v="0"/>
  </r>
  <r>
    <x v="3"/>
    <x v="2"/>
    <x v="0"/>
    <n v="1500"/>
    <n v="525.59"/>
    <n v="788385"/>
    <x v="0"/>
  </r>
  <r>
    <x v="3"/>
    <x v="3"/>
    <x v="0"/>
    <n v="375"/>
    <n v="2434.1999999999998"/>
    <n v="912824.99999999988"/>
    <x v="1"/>
  </r>
  <r>
    <x v="3"/>
    <x v="14"/>
    <x v="0"/>
    <n v="375"/>
    <n v="1292.4000000000001"/>
    <n v="484650.00000000006"/>
    <x v="1"/>
  </r>
  <r>
    <x v="3"/>
    <x v="5"/>
    <x v="0"/>
    <n v="375"/>
    <n v="958.40000000000009"/>
    <n v="359400.00000000006"/>
    <x v="1"/>
  </r>
  <r>
    <x v="3"/>
    <x v="6"/>
    <x v="0"/>
    <n v="250"/>
    <n v="226"/>
    <n v="56500"/>
    <x v="2"/>
  </r>
  <r>
    <x v="3"/>
    <x v="7"/>
    <x v="0"/>
    <n v="250"/>
    <n v="226"/>
    <n v="56500"/>
    <x v="2"/>
  </r>
  <r>
    <x v="3"/>
    <x v="8"/>
    <x v="0"/>
    <n v="250"/>
    <n v="226"/>
    <n v="56500"/>
    <x v="2"/>
  </r>
  <r>
    <x v="3"/>
    <x v="9"/>
    <x v="0"/>
    <n v="375"/>
    <n v="0"/>
    <n v="0"/>
    <x v="1"/>
  </r>
  <r>
    <x v="3"/>
    <x v="10"/>
    <x v="0"/>
    <n v="1500"/>
    <n v="70.05"/>
    <n v="105075"/>
    <x v="3"/>
  </r>
  <r>
    <x v="3"/>
    <x v="11"/>
    <x v="0"/>
    <n v="1500"/>
    <n v="70.05"/>
    <n v="105075"/>
    <x v="3"/>
  </r>
  <r>
    <x v="3"/>
    <x v="12"/>
    <x v="0"/>
    <n v="1500"/>
    <n v="70.05"/>
    <n v="105075"/>
    <x v="3"/>
  </r>
  <r>
    <x v="3"/>
    <x v="13"/>
    <x v="0"/>
    <n v="1500"/>
    <n v="70.05"/>
    <n v="105075"/>
    <x v="3"/>
  </r>
  <r>
    <x v="3"/>
    <x v="1"/>
    <x v="2"/>
    <n v="20"/>
    <n v="780.61"/>
    <n v="15612.2"/>
    <x v="0"/>
  </r>
  <r>
    <x v="3"/>
    <x v="2"/>
    <x v="2"/>
    <n v="20"/>
    <n v="780.61"/>
    <n v="15612.2"/>
    <x v="0"/>
  </r>
  <r>
    <x v="3"/>
    <x v="15"/>
    <x v="2"/>
    <n v="20"/>
    <n v="724.07"/>
    <n v="14481.400000000001"/>
    <x v="0"/>
  </r>
  <r>
    <x v="3"/>
    <x v="10"/>
    <x v="2"/>
    <n v="5"/>
    <n v="101.41"/>
    <n v="507.04999999999995"/>
    <x v="3"/>
  </r>
  <r>
    <x v="3"/>
    <x v="11"/>
    <x v="2"/>
    <n v="5"/>
    <n v="101.41"/>
    <n v="507.04999999999995"/>
    <x v="3"/>
  </r>
  <r>
    <x v="3"/>
    <x v="12"/>
    <x v="2"/>
    <n v="5"/>
    <n v="101.41"/>
    <n v="507.04999999999995"/>
    <x v="3"/>
  </r>
  <r>
    <x v="3"/>
    <x v="13"/>
    <x v="2"/>
    <n v="5"/>
    <n v="101.41"/>
    <n v="507.04999999999995"/>
    <x v="3"/>
  </r>
  <r>
    <x v="3"/>
    <x v="6"/>
    <x v="2"/>
    <n v="7"/>
    <n v="236.71"/>
    <n v="1656.97"/>
    <x v="2"/>
  </r>
  <r>
    <x v="3"/>
    <x v="7"/>
    <x v="2"/>
    <n v="6"/>
    <n v="236.71"/>
    <n v="1420.26"/>
    <x v="2"/>
  </r>
  <r>
    <x v="3"/>
    <x v="8"/>
    <x v="2"/>
    <n v="7"/>
    <n v="236.71"/>
    <n v="1656.97"/>
    <x v="2"/>
  </r>
  <r>
    <x v="3"/>
    <x v="15"/>
    <x v="3"/>
    <n v="300"/>
    <n v="678.84"/>
    <n v="203652"/>
    <x v="0"/>
  </r>
  <r>
    <x v="3"/>
    <x v="16"/>
    <x v="3"/>
    <n v="200"/>
    <n v="869.4"/>
    <n v="173880"/>
    <x v="4"/>
  </r>
  <r>
    <x v="3"/>
    <x v="3"/>
    <x v="3"/>
    <n v="5"/>
    <n v="2419.6999999999998"/>
    <n v="12098.5"/>
    <x v="1"/>
  </r>
  <r>
    <x v="3"/>
    <x v="14"/>
    <x v="3"/>
    <n v="5"/>
    <n v="1068.94"/>
    <n v="5344.7000000000007"/>
    <x v="1"/>
  </r>
  <r>
    <x v="3"/>
    <x v="5"/>
    <x v="3"/>
    <n v="5"/>
    <n v="748.26"/>
    <n v="3741.3"/>
    <x v="1"/>
  </r>
  <r>
    <x v="3"/>
    <x v="8"/>
    <x v="3"/>
    <n v="16"/>
    <n v="211.23000000000002"/>
    <n v="3379.6800000000003"/>
    <x v="2"/>
  </r>
  <r>
    <x v="3"/>
    <x v="6"/>
    <x v="3"/>
    <n v="16"/>
    <n v="211.23000000000002"/>
    <n v="3379.6800000000003"/>
    <x v="2"/>
  </r>
  <r>
    <x v="3"/>
    <x v="7"/>
    <x v="3"/>
    <n v="16"/>
    <n v="211.23000000000002"/>
    <n v="3379.6800000000003"/>
    <x v="2"/>
  </r>
  <r>
    <x v="3"/>
    <x v="9"/>
    <x v="3"/>
    <n v="5"/>
    <n v="160.34"/>
    <n v="801.7"/>
    <x v="1"/>
  </r>
  <r>
    <x v="3"/>
    <x v="11"/>
    <x v="3"/>
    <n v="25"/>
    <n v="103.33999999999999"/>
    <n v="2583.4999999999995"/>
    <x v="3"/>
  </r>
  <r>
    <x v="3"/>
    <x v="10"/>
    <x v="3"/>
    <n v="25"/>
    <n v="103.33999999999999"/>
    <n v="2583.4999999999995"/>
    <x v="3"/>
  </r>
  <r>
    <x v="3"/>
    <x v="13"/>
    <x v="3"/>
    <n v="25"/>
    <n v="103.33999999999999"/>
    <n v="2583.4999999999995"/>
    <x v="3"/>
  </r>
  <r>
    <x v="3"/>
    <x v="12"/>
    <x v="3"/>
    <n v="25"/>
    <n v="103.33999999999999"/>
    <n v="2583.4999999999995"/>
    <x v="3"/>
  </r>
  <r>
    <x v="4"/>
    <x v="0"/>
    <x v="0"/>
    <n v="3000"/>
    <n v="498.65999999999997"/>
    <n v="1495980"/>
    <x v="0"/>
  </r>
  <r>
    <x v="4"/>
    <x v="1"/>
    <x v="0"/>
    <n v="1500"/>
    <n v="525.59"/>
    <n v="788385"/>
    <x v="0"/>
  </r>
  <r>
    <x v="4"/>
    <x v="2"/>
    <x v="0"/>
    <n v="1500"/>
    <n v="525.59"/>
    <n v="788385"/>
    <x v="0"/>
  </r>
  <r>
    <x v="4"/>
    <x v="3"/>
    <x v="0"/>
    <n v="375"/>
    <n v="2434.1999999999998"/>
    <n v="912824.99999999988"/>
    <x v="1"/>
  </r>
  <r>
    <x v="4"/>
    <x v="14"/>
    <x v="0"/>
    <n v="375"/>
    <n v="1292.4000000000001"/>
    <n v="484650.00000000006"/>
    <x v="1"/>
  </r>
  <r>
    <x v="4"/>
    <x v="5"/>
    <x v="0"/>
    <n v="375"/>
    <n v="958.40000000000009"/>
    <n v="359400.00000000006"/>
    <x v="1"/>
  </r>
  <r>
    <x v="4"/>
    <x v="6"/>
    <x v="0"/>
    <n v="250"/>
    <n v="226"/>
    <n v="56500"/>
    <x v="2"/>
  </r>
  <r>
    <x v="4"/>
    <x v="7"/>
    <x v="0"/>
    <n v="250"/>
    <n v="226"/>
    <n v="56500"/>
    <x v="2"/>
  </r>
  <r>
    <x v="4"/>
    <x v="8"/>
    <x v="0"/>
    <n v="250"/>
    <n v="226"/>
    <n v="56500"/>
    <x v="2"/>
  </r>
  <r>
    <x v="4"/>
    <x v="9"/>
    <x v="0"/>
    <n v="375"/>
    <n v="0"/>
    <n v="0"/>
    <x v="1"/>
  </r>
  <r>
    <x v="4"/>
    <x v="10"/>
    <x v="0"/>
    <n v="1500"/>
    <n v="70.05"/>
    <n v="105075"/>
    <x v="3"/>
  </r>
  <r>
    <x v="4"/>
    <x v="11"/>
    <x v="0"/>
    <n v="1500"/>
    <n v="70.05"/>
    <n v="105075"/>
    <x v="3"/>
  </r>
  <r>
    <x v="4"/>
    <x v="12"/>
    <x v="0"/>
    <n v="1500"/>
    <n v="70.05"/>
    <n v="105075"/>
    <x v="3"/>
  </r>
  <r>
    <x v="4"/>
    <x v="13"/>
    <x v="0"/>
    <n v="1500"/>
    <n v="70.05"/>
    <n v="105075"/>
    <x v="3"/>
  </r>
  <r>
    <x v="4"/>
    <x v="15"/>
    <x v="3"/>
    <n v="300"/>
    <n v="678.84"/>
    <n v="203652"/>
    <x v="0"/>
  </r>
  <r>
    <x v="4"/>
    <x v="16"/>
    <x v="3"/>
    <n v="200"/>
    <n v="869.4"/>
    <n v="173880"/>
    <x v="4"/>
  </r>
  <r>
    <x v="4"/>
    <x v="3"/>
    <x v="3"/>
    <n v="5"/>
    <n v="2419.6999999999998"/>
    <n v="12098.5"/>
    <x v="1"/>
  </r>
  <r>
    <x v="4"/>
    <x v="14"/>
    <x v="3"/>
    <n v="5"/>
    <n v="1068.94"/>
    <n v="5344.7000000000007"/>
    <x v="1"/>
  </r>
  <r>
    <x v="4"/>
    <x v="5"/>
    <x v="3"/>
    <n v="5"/>
    <n v="748.26"/>
    <n v="3741.3"/>
    <x v="1"/>
  </r>
  <r>
    <x v="4"/>
    <x v="8"/>
    <x v="3"/>
    <n v="16"/>
    <n v="211.23000000000002"/>
    <n v="3379.6800000000003"/>
    <x v="2"/>
  </r>
  <r>
    <x v="4"/>
    <x v="6"/>
    <x v="3"/>
    <n v="16"/>
    <n v="211.23000000000002"/>
    <n v="3379.6800000000003"/>
    <x v="2"/>
  </r>
  <r>
    <x v="4"/>
    <x v="7"/>
    <x v="3"/>
    <n v="16"/>
    <n v="211.23000000000002"/>
    <n v="3379.6800000000003"/>
    <x v="2"/>
  </r>
  <r>
    <x v="4"/>
    <x v="9"/>
    <x v="3"/>
    <n v="5"/>
    <n v="160.34"/>
    <n v="801.7"/>
    <x v="1"/>
  </r>
  <r>
    <x v="4"/>
    <x v="11"/>
    <x v="3"/>
    <n v="25"/>
    <n v="103.33999999999999"/>
    <n v="2583.4999999999995"/>
    <x v="3"/>
  </r>
  <r>
    <x v="4"/>
    <x v="10"/>
    <x v="3"/>
    <n v="25"/>
    <n v="103.33999999999999"/>
    <n v="2583.4999999999995"/>
    <x v="3"/>
  </r>
  <r>
    <x v="4"/>
    <x v="13"/>
    <x v="3"/>
    <n v="25"/>
    <n v="103.33999999999999"/>
    <n v="2583.4999999999995"/>
    <x v="3"/>
  </r>
  <r>
    <x v="4"/>
    <x v="12"/>
    <x v="3"/>
    <n v="25"/>
    <n v="103.33999999999999"/>
    <n v="2583.4999999999995"/>
    <x v="3"/>
  </r>
  <r>
    <x v="5"/>
    <x v="0"/>
    <x v="0"/>
    <n v="3000"/>
    <n v="498.65999999999997"/>
    <n v="1495980"/>
    <x v="0"/>
  </r>
  <r>
    <x v="5"/>
    <x v="1"/>
    <x v="0"/>
    <n v="1500"/>
    <n v="525.59"/>
    <n v="788385"/>
    <x v="0"/>
  </r>
  <r>
    <x v="5"/>
    <x v="2"/>
    <x v="0"/>
    <n v="1500"/>
    <n v="525.59"/>
    <n v="788385"/>
    <x v="0"/>
  </r>
  <r>
    <x v="5"/>
    <x v="3"/>
    <x v="0"/>
    <n v="375"/>
    <n v="2434.1999999999998"/>
    <n v="912824.99999999988"/>
    <x v="1"/>
  </r>
  <r>
    <x v="5"/>
    <x v="14"/>
    <x v="0"/>
    <n v="375"/>
    <n v="1292.4000000000001"/>
    <n v="484650.00000000006"/>
    <x v="1"/>
  </r>
  <r>
    <x v="5"/>
    <x v="5"/>
    <x v="0"/>
    <n v="375"/>
    <n v="958.40000000000009"/>
    <n v="359400.00000000006"/>
    <x v="1"/>
  </r>
  <r>
    <x v="5"/>
    <x v="6"/>
    <x v="0"/>
    <n v="250"/>
    <n v="226"/>
    <n v="56500"/>
    <x v="2"/>
  </r>
  <r>
    <x v="5"/>
    <x v="7"/>
    <x v="0"/>
    <n v="250"/>
    <n v="226"/>
    <n v="56500"/>
    <x v="2"/>
  </r>
  <r>
    <x v="5"/>
    <x v="8"/>
    <x v="0"/>
    <n v="250"/>
    <n v="226"/>
    <n v="56500"/>
    <x v="2"/>
  </r>
  <r>
    <x v="5"/>
    <x v="9"/>
    <x v="0"/>
    <n v="375"/>
    <n v="0"/>
    <n v="0"/>
    <x v="1"/>
  </r>
  <r>
    <x v="5"/>
    <x v="10"/>
    <x v="0"/>
    <n v="1500"/>
    <n v="70.05"/>
    <n v="105075"/>
    <x v="3"/>
  </r>
  <r>
    <x v="5"/>
    <x v="11"/>
    <x v="0"/>
    <n v="1500"/>
    <n v="70.05"/>
    <n v="105075"/>
    <x v="3"/>
  </r>
  <r>
    <x v="5"/>
    <x v="12"/>
    <x v="0"/>
    <n v="1500"/>
    <n v="70.05"/>
    <n v="105075"/>
    <x v="3"/>
  </r>
  <r>
    <x v="5"/>
    <x v="13"/>
    <x v="0"/>
    <n v="1500"/>
    <n v="70.05"/>
    <n v="105075"/>
    <x v="3"/>
  </r>
  <r>
    <x v="5"/>
    <x v="15"/>
    <x v="3"/>
    <n v="300"/>
    <n v="678.84"/>
    <n v="203652"/>
    <x v="0"/>
  </r>
  <r>
    <x v="5"/>
    <x v="16"/>
    <x v="3"/>
    <n v="200"/>
    <n v="869.4"/>
    <n v="173880"/>
    <x v="4"/>
  </r>
  <r>
    <x v="5"/>
    <x v="3"/>
    <x v="3"/>
    <n v="5"/>
    <n v="2419.6999999999998"/>
    <n v="12098.5"/>
    <x v="1"/>
  </r>
  <r>
    <x v="5"/>
    <x v="14"/>
    <x v="3"/>
    <n v="5"/>
    <n v="1068.94"/>
    <n v="5344.7000000000007"/>
    <x v="1"/>
  </r>
  <r>
    <x v="5"/>
    <x v="5"/>
    <x v="3"/>
    <n v="5"/>
    <n v="748.26"/>
    <n v="3741.3"/>
    <x v="1"/>
  </r>
  <r>
    <x v="5"/>
    <x v="8"/>
    <x v="3"/>
    <n v="16"/>
    <n v="211.23000000000002"/>
    <n v="3379.6800000000003"/>
    <x v="2"/>
  </r>
  <r>
    <x v="5"/>
    <x v="6"/>
    <x v="3"/>
    <n v="16"/>
    <n v="211.23000000000002"/>
    <n v="3379.6800000000003"/>
    <x v="2"/>
  </r>
  <r>
    <x v="5"/>
    <x v="7"/>
    <x v="3"/>
    <n v="16"/>
    <n v="211.23000000000002"/>
    <n v="3379.6800000000003"/>
    <x v="2"/>
  </r>
  <r>
    <x v="5"/>
    <x v="9"/>
    <x v="3"/>
    <n v="5"/>
    <n v="160.34"/>
    <n v="801.7"/>
    <x v="1"/>
  </r>
  <r>
    <x v="5"/>
    <x v="11"/>
    <x v="3"/>
    <n v="25"/>
    <n v="103.33999999999999"/>
    <n v="2583.4999999999995"/>
    <x v="3"/>
  </r>
  <r>
    <x v="5"/>
    <x v="10"/>
    <x v="3"/>
    <n v="25"/>
    <n v="103.33999999999999"/>
    <n v="2583.4999999999995"/>
    <x v="3"/>
  </r>
  <r>
    <x v="5"/>
    <x v="13"/>
    <x v="3"/>
    <n v="25"/>
    <n v="103.33999999999999"/>
    <n v="2583.4999999999995"/>
    <x v="3"/>
  </r>
  <r>
    <x v="5"/>
    <x v="12"/>
    <x v="3"/>
    <n v="25"/>
    <n v="103.33999999999999"/>
    <n v="2583.4999999999995"/>
    <x v="3"/>
  </r>
  <r>
    <x v="5"/>
    <x v="15"/>
    <x v="4"/>
    <n v="440"/>
    <n v="636.66"/>
    <n v="280130.39999999997"/>
    <x v="0"/>
  </r>
  <r>
    <x v="5"/>
    <x v="16"/>
    <x v="4"/>
    <n v="440"/>
    <n v="649.62000000000012"/>
    <n v="285832.80000000005"/>
    <x v="4"/>
  </r>
  <r>
    <x v="5"/>
    <x v="11"/>
    <x v="4"/>
    <n v="220"/>
    <n v="70.05"/>
    <n v="15411"/>
    <x v="3"/>
  </r>
  <r>
    <x v="5"/>
    <x v="10"/>
    <x v="4"/>
    <n v="220"/>
    <n v="70.05"/>
    <n v="15411"/>
    <x v="3"/>
  </r>
  <r>
    <x v="5"/>
    <x v="13"/>
    <x v="4"/>
    <n v="220"/>
    <n v="70.05"/>
    <n v="15411"/>
    <x v="3"/>
  </r>
  <r>
    <x v="5"/>
    <x v="12"/>
    <x v="4"/>
    <n v="220"/>
    <n v="70.05"/>
    <n v="15411"/>
    <x v="3"/>
  </r>
  <r>
    <x v="6"/>
    <x v="0"/>
    <x v="0"/>
    <n v="1600"/>
    <n v="498.65999999999997"/>
    <n v="797856"/>
    <x v="0"/>
  </r>
  <r>
    <x v="6"/>
    <x v="1"/>
    <x v="0"/>
    <n v="800"/>
    <n v="525.59"/>
    <n v="420472"/>
    <x v="0"/>
  </r>
  <r>
    <x v="6"/>
    <x v="2"/>
    <x v="0"/>
    <n v="800"/>
    <n v="525.59"/>
    <n v="420472"/>
    <x v="0"/>
  </r>
  <r>
    <x v="6"/>
    <x v="13"/>
    <x v="0"/>
    <n v="800"/>
    <n v="70.05"/>
    <n v="56040"/>
    <x v="3"/>
  </r>
  <r>
    <x v="6"/>
    <x v="11"/>
    <x v="0"/>
    <n v="800"/>
    <n v="70.05"/>
    <n v="56040"/>
    <x v="3"/>
  </r>
  <r>
    <x v="6"/>
    <x v="15"/>
    <x v="3"/>
    <n v="100"/>
    <n v="678.84"/>
    <n v="67884"/>
    <x v="0"/>
  </r>
  <r>
    <x v="6"/>
    <x v="3"/>
    <x v="3"/>
    <n v="1"/>
    <n v="2419.6999999999998"/>
    <n v="2419.6999999999998"/>
    <x v="1"/>
  </r>
  <r>
    <x v="6"/>
    <x v="14"/>
    <x v="3"/>
    <n v="1"/>
    <n v="1068.94"/>
    <n v="1068.94"/>
    <x v="1"/>
  </r>
  <r>
    <x v="6"/>
    <x v="5"/>
    <x v="3"/>
    <n v="1"/>
    <n v="748.26"/>
    <n v="748.26"/>
    <x v="1"/>
  </r>
  <r>
    <x v="6"/>
    <x v="8"/>
    <x v="3"/>
    <n v="1"/>
    <n v="211.23000000000002"/>
    <n v="211.23000000000002"/>
    <x v="2"/>
  </r>
  <r>
    <x v="6"/>
    <x v="9"/>
    <x v="3"/>
    <n v="1"/>
    <n v="160.34"/>
    <n v="160.34"/>
    <x v="1"/>
  </r>
  <r>
    <x v="6"/>
    <x v="11"/>
    <x v="3"/>
    <n v="30"/>
    <n v="103.33999999999999"/>
    <n v="3100.2"/>
    <x v="3"/>
  </r>
  <r>
    <x v="6"/>
    <x v="10"/>
    <x v="3"/>
    <n v="30"/>
    <n v="103.33999999999999"/>
    <n v="3100.2"/>
    <x v="3"/>
  </r>
  <r>
    <x v="6"/>
    <x v="13"/>
    <x v="3"/>
    <n v="30"/>
    <n v="103.33999999999999"/>
    <n v="3100.2"/>
    <x v="3"/>
  </r>
  <r>
    <x v="6"/>
    <x v="12"/>
    <x v="3"/>
    <n v="30"/>
    <n v="103.33999999999999"/>
    <n v="3100.2"/>
    <x v="3"/>
  </r>
  <r>
    <x v="7"/>
    <x v="0"/>
    <x v="0"/>
    <n v="2000"/>
    <n v="498.65999999999997"/>
    <n v="997319.99999999988"/>
    <x v="0"/>
  </r>
  <r>
    <x v="7"/>
    <x v="1"/>
    <x v="0"/>
    <n v="1000"/>
    <n v="525.59"/>
    <n v="525590"/>
    <x v="0"/>
  </r>
  <r>
    <x v="7"/>
    <x v="2"/>
    <x v="0"/>
    <n v="1000"/>
    <n v="525.59"/>
    <n v="525590"/>
    <x v="0"/>
  </r>
  <r>
    <x v="7"/>
    <x v="13"/>
    <x v="0"/>
    <n v="1000"/>
    <n v="70.05"/>
    <n v="70050"/>
    <x v="3"/>
  </r>
  <r>
    <x v="7"/>
    <x v="10"/>
    <x v="0"/>
    <n v="1000"/>
    <n v="70.05"/>
    <n v="70050"/>
    <x v="3"/>
  </r>
  <r>
    <x v="7"/>
    <x v="15"/>
    <x v="3"/>
    <n v="100"/>
    <n v="678.84"/>
    <n v="67884"/>
    <x v="0"/>
  </r>
  <r>
    <x v="7"/>
    <x v="3"/>
    <x v="3"/>
    <n v="1"/>
    <n v="2419.6999999999998"/>
    <n v="2419.6999999999998"/>
    <x v="1"/>
  </r>
  <r>
    <x v="7"/>
    <x v="14"/>
    <x v="3"/>
    <n v="1"/>
    <n v="1068.94"/>
    <n v="1068.94"/>
    <x v="1"/>
  </r>
  <r>
    <x v="7"/>
    <x v="5"/>
    <x v="3"/>
    <n v="1"/>
    <n v="748.26"/>
    <n v="748.26"/>
    <x v="1"/>
  </r>
  <r>
    <x v="7"/>
    <x v="8"/>
    <x v="3"/>
    <n v="1"/>
    <n v="211.23000000000002"/>
    <n v="211.23000000000002"/>
    <x v="2"/>
  </r>
  <r>
    <x v="7"/>
    <x v="9"/>
    <x v="3"/>
    <n v="1"/>
    <n v="160.34"/>
    <n v="160.34"/>
    <x v="1"/>
  </r>
  <r>
    <x v="7"/>
    <x v="11"/>
    <x v="3"/>
    <n v="30"/>
    <n v="103.33999999999999"/>
    <n v="3100.2"/>
    <x v="3"/>
  </r>
  <r>
    <x v="7"/>
    <x v="10"/>
    <x v="3"/>
    <n v="30"/>
    <n v="103.33999999999999"/>
    <n v="3100.2"/>
    <x v="3"/>
  </r>
  <r>
    <x v="7"/>
    <x v="13"/>
    <x v="3"/>
    <n v="30"/>
    <n v="103.33999999999999"/>
    <n v="3100.2"/>
    <x v="3"/>
  </r>
  <r>
    <x v="7"/>
    <x v="12"/>
    <x v="3"/>
    <n v="30"/>
    <n v="103.33999999999999"/>
    <n v="3100.2"/>
    <x v="3"/>
  </r>
  <r>
    <x v="7"/>
    <x v="15"/>
    <x v="5"/>
    <n v="200"/>
    <n v="582"/>
    <n v="116400"/>
    <x v="0"/>
  </r>
  <r>
    <x v="7"/>
    <x v="17"/>
    <x v="5"/>
    <n v="200"/>
    <n v="570"/>
    <n v="114000"/>
    <x v="0"/>
  </r>
  <r>
    <x v="7"/>
    <x v="11"/>
    <x v="5"/>
    <n v="200"/>
    <n v="81.599999999999994"/>
    <n v="16319.999999999998"/>
    <x v="3"/>
  </r>
  <r>
    <x v="7"/>
    <x v="10"/>
    <x v="5"/>
    <n v="200"/>
    <n v="81.599999999999994"/>
    <n v="16319.999999999998"/>
    <x v="3"/>
  </r>
  <r>
    <x v="8"/>
    <x v="0"/>
    <x v="0"/>
    <n v="2000"/>
    <n v="498.65999999999997"/>
    <n v="997319.99999999988"/>
    <x v="0"/>
  </r>
  <r>
    <x v="8"/>
    <x v="1"/>
    <x v="0"/>
    <n v="1000"/>
    <n v="525.59"/>
    <n v="525590"/>
    <x v="0"/>
  </r>
  <r>
    <x v="8"/>
    <x v="2"/>
    <x v="0"/>
    <n v="1000"/>
    <n v="525.59"/>
    <n v="525590"/>
    <x v="0"/>
  </r>
  <r>
    <x v="8"/>
    <x v="13"/>
    <x v="0"/>
    <n v="1000"/>
    <n v="70.05"/>
    <n v="70050"/>
    <x v="3"/>
  </r>
  <r>
    <x v="8"/>
    <x v="10"/>
    <x v="0"/>
    <n v="1000"/>
    <n v="70.05"/>
    <n v="70050"/>
    <x v="3"/>
  </r>
  <r>
    <x v="8"/>
    <x v="15"/>
    <x v="3"/>
    <n v="100"/>
    <n v="678.84"/>
    <n v="67884"/>
    <x v="0"/>
  </r>
  <r>
    <x v="8"/>
    <x v="3"/>
    <x v="3"/>
    <n v="1"/>
    <n v="2419.6999999999998"/>
    <n v="2419.6999999999998"/>
    <x v="1"/>
  </r>
  <r>
    <x v="8"/>
    <x v="14"/>
    <x v="3"/>
    <n v="1"/>
    <n v="1068.94"/>
    <n v="1068.94"/>
    <x v="1"/>
  </r>
  <r>
    <x v="8"/>
    <x v="5"/>
    <x v="3"/>
    <n v="1"/>
    <n v="748.26"/>
    <n v="748.26"/>
    <x v="1"/>
  </r>
  <r>
    <x v="8"/>
    <x v="8"/>
    <x v="3"/>
    <n v="1"/>
    <n v="211.23000000000002"/>
    <n v="211.23000000000002"/>
    <x v="2"/>
  </r>
  <r>
    <x v="8"/>
    <x v="9"/>
    <x v="3"/>
    <n v="1"/>
    <n v="160.34"/>
    <n v="160.34"/>
    <x v="1"/>
  </r>
  <r>
    <x v="8"/>
    <x v="11"/>
    <x v="3"/>
    <n v="30"/>
    <n v="103.33999999999999"/>
    <n v="3100.2"/>
    <x v="3"/>
  </r>
  <r>
    <x v="8"/>
    <x v="10"/>
    <x v="3"/>
    <n v="30"/>
    <n v="103.33999999999999"/>
    <n v="3100.2"/>
    <x v="3"/>
  </r>
  <r>
    <x v="8"/>
    <x v="13"/>
    <x v="3"/>
    <n v="30"/>
    <n v="103.33999999999999"/>
    <n v="3100.2"/>
    <x v="3"/>
  </r>
  <r>
    <x v="8"/>
    <x v="12"/>
    <x v="3"/>
    <n v="30"/>
    <n v="103.33999999999999"/>
    <n v="3100.2"/>
    <x v="3"/>
  </r>
  <r>
    <x v="8"/>
    <x v="15"/>
    <x v="5"/>
    <n v="250"/>
    <n v="582"/>
    <n v="145500"/>
    <x v="0"/>
  </r>
  <r>
    <x v="8"/>
    <x v="17"/>
    <x v="5"/>
    <n v="250"/>
    <n v="570"/>
    <n v="142500"/>
    <x v="0"/>
  </r>
  <r>
    <x v="8"/>
    <x v="11"/>
    <x v="5"/>
    <n v="250"/>
    <n v="81.599999999999994"/>
    <n v="20400"/>
    <x v="3"/>
  </r>
  <r>
    <x v="8"/>
    <x v="10"/>
    <x v="5"/>
    <n v="250"/>
    <n v="81.599999999999994"/>
    <n v="20400"/>
    <x v="3"/>
  </r>
  <r>
    <x v="8"/>
    <x v="15"/>
    <x v="1"/>
    <n v="40"/>
    <n v="724.07"/>
    <n v="28962.800000000003"/>
    <x v="0"/>
  </r>
  <r>
    <x v="8"/>
    <x v="11"/>
    <x v="1"/>
    <n v="40"/>
    <n v="101.41"/>
    <n v="4056.3999999999996"/>
    <x v="3"/>
  </r>
  <r>
    <x v="8"/>
    <x v="10"/>
    <x v="1"/>
    <n v="40"/>
    <n v="101.41"/>
    <n v="4056.3999999999996"/>
    <x v="3"/>
  </r>
  <r>
    <x v="8"/>
    <x v="13"/>
    <x v="1"/>
    <n v="40"/>
    <n v="101.41"/>
    <n v="4056.3999999999996"/>
    <x v="3"/>
  </r>
  <r>
    <x v="8"/>
    <x v="12"/>
    <x v="1"/>
    <n v="40"/>
    <n v="101.41"/>
    <n v="4056.3999999999996"/>
    <x v="3"/>
  </r>
  <r>
    <x v="9"/>
    <x v="0"/>
    <x v="0"/>
    <n v="2000"/>
    <n v="498.65999999999997"/>
    <n v="997319.99999999988"/>
    <x v="0"/>
  </r>
  <r>
    <x v="9"/>
    <x v="1"/>
    <x v="0"/>
    <n v="1000"/>
    <n v="525.59"/>
    <n v="525590"/>
    <x v="0"/>
  </r>
  <r>
    <x v="9"/>
    <x v="2"/>
    <x v="0"/>
    <n v="1000"/>
    <n v="525.59"/>
    <n v="525590"/>
    <x v="0"/>
  </r>
  <r>
    <x v="9"/>
    <x v="13"/>
    <x v="0"/>
    <n v="1000"/>
    <n v="70.05"/>
    <n v="70050"/>
    <x v="3"/>
  </r>
  <r>
    <x v="9"/>
    <x v="10"/>
    <x v="0"/>
    <n v="1000"/>
    <n v="70.05"/>
    <n v="70050"/>
    <x v="3"/>
  </r>
  <r>
    <x v="9"/>
    <x v="15"/>
    <x v="3"/>
    <n v="100"/>
    <n v="678.84"/>
    <n v="67884"/>
    <x v="0"/>
  </r>
  <r>
    <x v="9"/>
    <x v="3"/>
    <x v="3"/>
    <n v="1"/>
    <n v="2419.6999999999998"/>
    <n v="2419.6999999999998"/>
    <x v="1"/>
  </r>
  <r>
    <x v="9"/>
    <x v="14"/>
    <x v="3"/>
    <n v="1"/>
    <n v="1068.94"/>
    <n v="1068.94"/>
    <x v="1"/>
  </r>
  <r>
    <x v="9"/>
    <x v="5"/>
    <x v="3"/>
    <n v="1"/>
    <n v="748.26"/>
    <n v="748.26"/>
    <x v="1"/>
  </r>
  <r>
    <x v="9"/>
    <x v="8"/>
    <x v="3"/>
    <n v="1"/>
    <n v="211.23000000000002"/>
    <n v="211.23000000000002"/>
    <x v="2"/>
  </r>
  <r>
    <x v="9"/>
    <x v="9"/>
    <x v="3"/>
    <n v="1"/>
    <n v="160.34"/>
    <n v="160.34"/>
    <x v="1"/>
  </r>
  <r>
    <x v="9"/>
    <x v="11"/>
    <x v="3"/>
    <n v="30"/>
    <n v="103.33999999999999"/>
    <n v="3100.2"/>
    <x v="3"/>
  </r>
  <r>
    <x v="9"/>
    <x v="10"/>
    <x v="3"/>
    <n v="30"/>
    <n v="103.33999999999999"/>
    <n v="3100.2"/>
    <x v="3"/>
  </r>
  <r>
    <x v="9"/>
    <x v="13"/>
    <x v="3"/>
    <n v="30"/>
    <n v="103.33999999999999"/>
    <n v="3100.2"/>
    <x v="3"/>
  </r>
  <r>
    <x v="9"/>
    <x v="12"/>
    <x v="3"/>
    <n v="30"/>
    <n v="103.33999999999999"/>
    <n v="3100.2"/>
    <x v="3"/>
  </r>
  <r>
    <x v="9"/>
    <x v="15"/>
    <x v="5"/>
    <n v="300"/>
    <n v="582"/>
    <n v="174600"/>
    <x v="0"/>
  </r>
  <r>
    <x v="9"/>
    <x v="17"/>
    <x v="5"/>
    <n v="300"/>
    <n v="570"/>
    <n v="171000"/>
    <x v="0"/>
  </r>
  <r>
    <x v="9"/>
    <x v="11"/>
    <x v="5"/>
    <n v="300"/>
    <n v="81.599999999999994"/>
    <n v="24480"/>
    <x v="3"/>
  </r>
  <r>
    <x v="9"/>
    <x v="10"/>
    <x v="5"/>
    <n v="300"/>
    <n v="81.599999999999994"/>
    <n v="24480"/>
    <x v="3"/>
  </r>
  <r>
    <x v="9"/>
    <x v="15"/>
    <x v="1"/>
    <n v="40"/>
    <n v="724.07"/>
    <n v="28962.800000000003"/>
    <x v="0"/>
  </r>
  <r>
    <x v="9"/>
    <x v="11"/>
    <x v="1"/>
    <n v="40"/>
    <n v="101.41"/>
    <n v="4056.3999999999996"/>
    <x v="3"/>
  </r>
  <r>
    <x v="9"/>
    <x v="10"/>
    <x v="1"/>
    <n v="40"/>
    <n v="101.41"/>
    <n v="4056.3999999999996"/>
    <x v="3"/>
  </r>
  <r>
    <x v="9"/>
    <x v="13"/>
    <x v="1"/>
    <n v="40"/>
    <n v="101.41"/>
    <n v="4056.3999999999996"/>
    <x v="3"/>
  </r>
  <r>
    <x v="9"/>
    <x v="12"/>
    <x v="1"/>
    <n v="40"/>
    <n v="101.41"/>
    <n v="4056.3999999999996"/>
    <x v="3"/>
  </r>
  <r>
    <x v="10"/>
    <x v="0"/>
    <x v="0"/>
    <n v="2000"/>
    <n v="498.65999999999997"/>
    <n v="997319.99999999988"/>
    <x v="0"/>
  </r>
  <r>
    <x v="10"/>
    <x v="1"/>
    <x v="0"/>
    <n v="1000"/>
    <n v="525.59"/>
    <n v="525590"/>
    <x v="0"/>
  </r>
  <r>
    <x v="10"/>
    <x v="2"/>
    <x v="0"/>
    <n v="1000"/>
    <n v="525.59"/>
    <n v="525590"/>
    <x v="0"/>
  </r>
  <r>
    <x v="10"/>
    <x v="13"/>
    <x v="0"/>
    <n v="1000"/>
    <n v="70.05"/>
    <n v="70050"/>
    <x v="3"/>
  </r>
  <r>
    <x v="10"/>
    <x v="10"/>
    <x v="0"/>
    <n v="1000"/>
    <n v="70.05"/>
    <n v="70050"/>
    <x v="3"/>
  </r>
  <r>
    <x v="10"/>
    <x v="15"/>
    <x v="3"/>
    <n v="100"/>
    <n v="678.84"/>
    <n v="67884"/>
    <x v="0"/>
  </r>
  <r>
    <x v="10"/>
    <x v="3"/>
    <x v="3"/>
    <n v="1"/>
    <n v="2419.6999999999998"/>
    <n v="2419.6999999999998"/>
    <x v="1"/>
  </r>
  <r>
    <x v="10"/>
    <x v="14"/>
    <x v="3"/>
    <n v="1"/>
    <n v="1068.94"/>
    <n v="1068.94"/>
    <x v="1"/>
  </r>
  <r>
    <x v="10"/>
    <x v="5"/>
    <x v="3"/>
    <n v="1"/>
    <n v="748.26"/>
    <n v="748.26"/>
    <x v="1"/>
  </r>
  <r>
    <x v="10"/>
    <x v="8"/>
    <x v="3"/>
    <n v="1"/>
    <n v="211.23000000000002"/>
    <n v="211.23000000000002"/>
    <x v="2"/>
  </r>
  <r>
    <x v="10"/>
    <x v="9"/>
    <x v="3"/>
    <n v="1"/>
    <n v="160.34"/>
    <n v="160.34"/>
    <x v="1"/>
  </r>
  <r>
    <x v="10"/>
    <x v="11"/>
    <x v="3"/>
    <n v="30"/>
    <n v="103.33999999999999"/>
    <n v="3100.2"/>
    <x v="3"/>
  </r>
  <r>
    <x v="10"/>
    <x v="10"/>
    <x v="3"/>
    <n v="30"/>
    <n v="103.33999999999999"/>
    <n v="3100.2"/>
    <x v="3"/>
  </r>
  <r>
    <x v="10"/>
    <x v="13"/>
    <x v="3"/>
    <n v="30"/>
    <n v="103.33999999999999"/>
    <n v="3100.2"/>
    <x v="3"/>
  </r>
  <r>
    <x v="10"/>
    <x v="12"/>
    <x v="3"/>
    <n v="30"/>
    <n v="103.33999999999999"/>
    <n v="3100.2"/>
    <x v="3"/>
  </r>
  <r>
    <x v="10"/>
    <x v="15"/>
    <x v="5"/>
    <n v="300"/>
    <n v="582"/>
    <n v="174600"/>
    <x v="0"/>
  </r>
  <r>
    <x v="10"/>
    <x v="17"/>
    <x v="5"/>
    <n v="300"/>
    <n v="570"/>
    <n v="171000"/>
    <x v="0"/>
  </r>
  <r>
    <x v="10"/>
    <x v="11"/>
    <x v="5"/>
    <n v="300"/>
    <n v="81.599999999999994"/>
    <n v="24480"/>
    <x v="3"/>
  </r>
  <r>
    <x v="10"/>
    <x v="10"/>
    <x v="5"/>
    <n v="300"/>
    <n v="81.599999999999994"/>
    <n v="24480"/>
    <x v="3"/>
  </r>
  <r>
    <x v="10"/>
    <x v="15"/>
    <x v="1"/>
    <n v="40"/>
    <n v="724.07"/>
    <n v="28962.800000000003"/>
    <x v="0"/>
  </r>
  <r>
    <x v="10"/>
    <x v="11"/>
    <x v="1"/>
    <n v="40"/>
    <n v="101.41"/>
    <n v="4056.3999999999996"/>
    <x v="3"/>
  </r>
  <r>
    <x v="10"/>
    <x v="10"/>
    <x v="1"/>
    <n v="40"/>
    <n v="101.41"/>
    <n v="4056.3999999999996"/>
    <x v="3"/>
  </r>
  <r>
    <x v="10"/>
    <x v="13"/>
    <x v="1"/>
    <n v="40"/>
    <n v="101.41"/>
    <n v="4056.3999999999996"/>
    <x v="3"/>
  </r>
  <r>
    <x v="10"/>
    <x v="12"/>
    <x v="1"/>
    <n v="40"/>
    <n v="101.41"/>
    <n v="4056.3999999999996"/>
    <x v="3"/>
  </r>
  <r>
    <x v="11"/>
    <x v="0"/>
    <x v="0"/>
    <n v="2000"/>
    <n v="498.65999999999997"/>
    <n v="997319.99999999988"/>
    <x v="0"/>
  </r>
  <r>
    <x v="11"/>
    <x v="1"/>
    <x v="0"/>
    <n v="1000"/>
    <n v="525.59"/>
    <n v="525590"/>
    <x v="0"/>
  </r>
  <r>
    <x v="11"/>
    <x v="2"/>
    <x v="0"/>
    <n v="1000"/>
    <n v="525.59"/>
    <n v="525590"/>
    <x v="0"/>
  </r>
  <r>
    <x v="11"/>
    <x v="13"/>
    <x v="0"/>
    <n v="1000"/>
    <n v="70.05"/>
    <n v="70050"/>
    <x v="3"/>
  </r>
  <r>
    <x v="11"/>
    <x v="10"/>
    <x v="0"/>
    <n v="1000"/>
    <n v="70.05"/>
    <n v="70050"/>
    <x v="3"/>
  </r>
  <r>
    <x v="11"/>
    <x v="15"/>
    <x v="3"/>
    <n v="100"/>
    <n v="678.84"/>
    <n v="67884"/>
    <x v="0"/>
  </r>
  <r>
    <x v="11"/>
    <x v="3"/>
    <x v="3"/>
    <n v="1"/>
    <n v="2419.6999999999998"/>
    <n v="2419.6999999999998"/>
    <x v="1"/>
  </r>
  <r>
    <x v="11"/>
    <x v="14"/>
    <x v="3"/>
    <n v="1"/>
    <n v="1068.94"/>
    <n v="1068.94"/>
    <x v="1"/>
  </r>
  <r>
    <x v="11"/>
    <x v="5"/>
    <x v="3"/>
    <n v="1"/>
    <n v="748.26"/>
    <n v="748.26"/>
    <x v="1"/>
  </r>
  <r>
    <x v="11"/>
    <x v="8"/>
    <x v="3"/>
    <n v="1"/>
    <n v="211.23000000000002"/>
    <n v="211.23000000000002"/>
    <x v="2"/>
  </r>
  <r>
    <x v="11"/>
    <x v="9"/>
    <x v="3"/>
    <n v="1"/>
    <n v="160.34"/>
    <n v="160.34"/>
    <x v="1"/>
  </r>
  <r>
    <x v="11"/>
    <x v="11"/>
    <x v="3"/>
    <n v="30"/>
    <n v="103.33999999999999"/>
    <n v="3100.2"/>
    <x v="3"/>
  </r>
  <r>
    <x v="11"/>
    <x v="10"/>
    <x v="3"/>
    <n v="30"/>
    <n v="103.33999999999999"/>
    <n v="3100.2"/>
    <x v="3"/>
  </r>
  <r>
    <x v="11"/>
    <x v="13"/>
    <x v="3"/>
    <n v="30"/>
    <n v="103.33999999999999"/>
    <n v="3100.2"/>
    <x v="3"/>
  </r>
  <r>
    <x v="11"/>
    <x v="12"/>
    <x v="3"/>
    <n v="30"/>
    <n v="103.33999999999999"/>
    <n v="3100.2"/>
    <x v="3"/>
  </r>
  <r>
    <x v="11"/>
    <x v="15"/>
    <x v="5"/>
    <n v="300"/>
    <n v="582"/>
    <n v="174600"/>
    <x v="0"/>
  </r>
  <r>
    <x v="11"/>
    <x v="17"/>
    <x v="5"/>
    <n v="300"/>
    <n v="570"/>
    <n v="171000"/>
    <x v="0"/>
  </r>
  <r>
    <x v="11"/>
    <x v="11"/>
    <x v="5"/>
    <n v="300"/>
    <n v="81.599999999999994"/>
    <n v="24480"/>
    <x v="3"/>
  </r>
  <r>
    <x v="11"/>
    <x v="10"/>
    <x v="5"/>
    <n v="300"/>
    <n v="81.599999999999994"/>
    <n v="24480"/>
    <x v="3"/>
  </r>
  <r>
    <x v="11"/>
    <x v="15"/>
    <x v="1"/>
    <n v="40"/>
    <n v="724.07"/>
    <n v="28962.800000000003"/>
    <x v="0"/>
  </r>
  <r>
    <x v="11"/>
    <x v="11"/>
    <x v="1"/>
    <n v="40"/>
    <n v="101.41"/>
    <n v="4056.3999999999996"/>
    <x v="3"/>
  </r>
  <r>
    <x v="11"/>
    <x v="10"/>
    <x v="1"/>
    <n v="40"/>
    <n v="101.41"/>
    <n v="4056.3999999999996"/>
    <x v="3"/>
  </r>
  <r>
    <x v="11"/>
    <x v="13"/>
    <x v="1"/>
    <n v="40"/>
    <n v="101.41"/>
    <n v="4056.3999999999996"/>
    <x v="3"/>
  </r>
  <r>
    <x v="11"/>
    <x v="12"/>
    <x v="1"/>
    <n v="40"/>
    <n v="101.41"/>
    <n v="4056.3999999999996"/>
    <x v="3"/>
  </r>
  <r>
    <x v="12"/>
    <x v="0"/>
    <x v="0"/>
    <n v="2000"/>
    <n v="498.65999999999997"/>
    <n v="997319.99999999988"/>
    <x v="0"/>
  </r>
  <r>
    <x v="12"/>
    <x v="1"/>
    <x v="0"/>
    <n v="1000"/>
    <n v="525.59"/>
    <n v="525590"/>
    <x v="0"/>
  </r>
  <r>
    <x v="12"/>
    <x v="2"/>
    <x v="0"/>
    <n v="1000"/>
    <n v="525.59"/>
    <n v="525590"/>
    <x v="0"/>
  </r>
  <r>
    <x v="12"/>
    <x v="13"/>
    <x v="0"/>
    <n v="1000"/>
    <n v="70.05"/>
    <n v="70050"/>
    <x v="3"/>
  </r>
  <r>
    <x v="12"/>
    <x v="10"/>
    <x v="0"/>
    <n v="1000"/>
    <n v="70.05"/>
    <n v="70050"/>
    <x v="3"/>
  </r>
  <r>
    <x v="12"/>
    <x v="15"/>
    <x v="3"/>
    <n v="100"/>
    <n v="678.84"/>
    <n v="67884"/>
    <x v="0"/>
  </r>
  <r>
    <x v="12"/>
    <x v="3"/>
    <x v="3"/>
    <n v="1"/>
    <n v="2419.6999999999998"/>
    <n v="2419.6999999999998"/>
    <x v="1"/>
  </r>
  <r>
    <x v="12"/>
    <x v="14"/>
    <x v="3"/>
    <n v="1"/>
    <n v="1068.94"/>
    <n v="1068.94"/>
    <x v="1"/>
  </r>
  <r>
    <x v="12"/>
    <x v="5"/>
    <x v="3"/>
    <n v="1"/>
    <n v="748.26"/>
    <n v="748.26"/>
    <x v="1"/>
  </r>
  <r>
    <x v="12"/>
    <x v="8"/>
    <x v="3"/>
    <n v="1"/>
    <n v="211.23000000000002"/>
    <n v="211.23000000000002"/>
    <x v="2"/>
  </r>
  <r>
    <x v="12"/>
    <x v="9"/>
    <x v="3"/>
    <n v="1"/>
    <n v="160.34"/>
    <n v="160.34"/>
    <x v="1"/>
  </r>
  <r>
    <x v="12"/>
    <x v="11"/>
    <x v="3"/>
    <n v="30"/>
    <n v="103.33999999999999"/>
    <n v="3100.2"/>
    <x v="3"/>
  </r>
  <r>
    <x v="12"/>
    <x v="10"/>
    <x v="3"/>
    <n v="30"/>
    <n v="103.33999999999999"/>
    <n v="3100.2"/>
    <x v="3"/>
  </r>
  <r>
    <x v="12"/>
    <x v="13"/>
    <x v="3"/>
    <n v="30"/>
    <n v="103.33999999999999"/>
    <n v="3100.2"/>
    <x v="3"/>
  </r>
  <r>
    <x v="12"/>
    <x v="12"/>
    <x v="3"/>
    <n v="30"/>
    <n v="103.33999999999999"/>
    <n v="3100.2"/>
    <x v="3"/>
  </r>
  <r>
    <x v="12"/>
    <x v="15"/>
    <x v="5"/>
    <n v="300"/>
    <n v="582"/>
    <n v="174600"/>
    <x v="0"/>
  </r>
  <r>
    <x v="12"/>
    <x v="17"/>
    <x v="5"/>
    <n v="300"/>
    <n v="570"/>
    <n v="171000"/>
    <x v="0"/>
  </r>
  <r>
    <x v="12"/>
    <x v="11"/>
    <x v="5"/>
    <n v="300"/>
    <n v="81.599999999999994"/>
    <n v="24480"/>
    <x v="3"/>
  </r>
  <r>
    <x v="12"/>
    <x v="10"/>
    <x v="5"/>
    <n v="300"/>
    <n v="81.599999999999994"/>
    <n v="24480"/>
    <x v="3"/>
  </r>
  <r>
    <x v="12"/>
    <x v="15"/>
    <x v="1"/>
    <n v="40"/>
    <n v="724.07"/>
    <n v="28962.800000000003"/>
    <x v="0"/>
  </r>
  <r>
    <x v="12"/>
    <x v="11"/>
    <x v="1"/>
    <n v="40"/>
    <n v="101.41"/>
    <n v="4056.3999999999996"/>
    <x v="3"/>
  </r>
  <r>
    <x v="12"/>
    <x v="10"/>
    <x v="1"/>
    <n v="40"/>
    <n v="101.41"/>
    <n v="4056.3999999999996"/>
    <x v="3"/>
  </r>
  <r>
    <x v="12"/>
    <x v="13"/>
    <x v="1"/>
    <n v="40"/>
    <n v="101.41"/>
    <n v="4056.3999999999996"/>
    <x v="3"/>
  </r>
  <r>
    <x v="12"/>
    <x v="12"/>
    <x v="1"/>
    <n v="40"/>
    <n v="101.41"/>
    <n v="4056.3999999999996"/>
    <x v="3"/>
  </r>
  <r>
    <x v="13"/>
    <x v="0"/>
    <x v="0"/>
    <n v="827.4"/>
    <n v="498.65999999999997"/>
    <n v="412591.28399999999"/>
    <x v="0"/>
  </r>
  <r>
    <x v="13"/>
    <x v="1"/>
    <x v="0"/>
    <n v="531.6"/>
    <n v="525.59"/>
    <n v="279403.64400000003"/>
    <x v="0"/>
  </r>
  <r>
    <x v="13"/>
    <x v="13"/>
    <x v="0"/>
    <n v="2640"/>
    <n v="70.05"/>
    <n v="184932"/>
    <x v="3"/>
  </r>
  <r>
    <x v="13"/>
    <x v="8"/>
    <x v="3"/>
    <n v="6"/>
    <n v="211.23000000000002"/>
    <n v="1267.3800000000001"/>
    <x v="2"/>
  </r>
  <r>
    <x v="13"/>
    <x v="6"/>
    <x v="3"/>
    <n v="6"/>
    <n v="211.23000000000002"/>
    <n v="1267.3800000000001"/>
    <x v="2"/>
  </r>
  <r>
    <x v="13"/>
    <x v="7"/>
    <x v="3"/>
    <n v="6"/>
    <n v="211.23000000000002"/>
    <n v="1267.3800000000001"/>
    <x v="2"/>
  </r>
  <r>
    <x v="13"/>
    <x v="11"/>
    <x v="3"/>
    <n v="240"/>
    <n v="103.33999999999999"/>
    <n v="24801.599999999999"/>
    <x v="3"/>
  </r>
  <r>
    <x v="13"/>
    <x v="10"/>
    <x v="3"/>
    <n v="240"/>
    <n v="103.33999999999999"/>
    <n v="24801.599999999999"/>
    <x v="3"/>
  </r>
  <r>
    <x v="13"/>
    <x v="15"/>
    <x v="6"/>
    <n v="10"/>
    <n v="905.16"/>
    <n v="9051.6"/>
    <x v="0"/>
  </r>
  <r>
    <x v="13"/>
    <x v="11"/>
    <x v="6"/>
    <n v="5"/>
    <n v="137.91999999999999"/>
    <n v="689.59999999999991"/>
    <x v="3"/>
  </r>
  <r>
    <x v="13"/>
    <x v="10"/>
    <x v="6"/>
    <n v="5"/>
    <n v="137.91999999999999"/>
    <n v="689.59999999999991"/>
    <x v="3"/>
  </r>
  <r>
    <x v="13"/>
    <x v="13"/>
    <x v="6"/>
    <n v="5"/>
    <n v="137.91999999999999"/>
    <n v="689.59999999999991"/>
    <x v="3"/>
  </r>
  <r>
    <x v="13"/>
    <x v="12"/>
    <x v="6"/>
    <n v="5"/>
    <n v="137.91999999999999"/>
    <n v="689.59999999999991"/>
    <x v="3"/>
  </r>
  <r>
    <x v="13"/>
    <x v="17"/>
    <x v="7"/>
    <n v="160"/>
    <n v="505.86"/>
    <n v="80937.600000000006"/>
    <x v="0"/>
  </r>
  <r>
    <x v="13"/>
    <x v="1"/>
    <x v="7"/>
    <n v="320"/>
    <n v="547.24"/>
    <n v="175116.79999999999"/>
    <x v="0"/>
  </r>
  <r>
    <x v="13"/>
    <x v="11"/>
    <x v="7"/>
    <n v="240"/>
    <n v="71.38"/>
    <n v="17131.199999999997"/>
    <x v="3"/>
  </r>
  <r>
    <x v="14"/>
    <x v="0"/>
    <x v="0"/>
    <n v="827.4"/>
    <n v="498.65999999999997"/>
    <n v="412591.28399999999"/>
    <x v="0"/>
  </r>
  <r>
    <x v="14"/>
    <x v="1"/>
    <x v="0"/>
    <n v="531.6"/>
    <n v="525.59"/>
    <n v="279403.64400000003"/>
    <x v="0"/>
  </r>
  <r>
    <x v="14"/>
    <x v="13"/>
    <x v="0"/>
    <n v="2640"/>
    <n v="70.05"/>
    <n v="184932"/>
    <x v="3"/>
  </r>
  <r>
    <x v="14"/>
    <x v="8"/>
    <x v="3"/>
    <n v="6"/>
    <n v="211.23000000000002"/>
    <n v="1267.3800000000001"/>
    <x v="2"/>
  </r>
  <r>
    <x v="14"/>
    <x v="6"/>
    <x v="3"/>
    <n v="6"/>
    <n v="211.23000000000002"/>
    <n v="1267.3800000000001"/>
    <x v="2"/>
  </r>
  <r>
    <x v="14"/>
    <x v="7"/>
    <x v="3"/>
    <n v="6"/>
    <n v="211.23000000000002"/>
    <n v="1267.3800000000001"/>
    <x v="2"/>
  </r>
  <r>
    <x v="14"/>
    <x v="11"/>
    <x v="3"/>
    <n v="240"/>
    <n v="103.33999999999999"/>
    <n v="24801.599999999999"/>
    <x v="3"/>
  </r>
  <r>
    <x v="14"/>
    <x v="10"/>
    <x v="3"/>
    <n v="240"/>
    <n v="103.33999999999999"/>
    <n v="24801.599999999999"/>
    <x v="3"/>
  </r>
  <r>
    <x v="14"/>
    <x v="15"/>
    <x v="6"/>
    <n v="10"/>
    <n v="905.16"/>
    <n v="9051.6"/>
    <x v="0"/>
  </r>
  <r>
    <x v="14"/>
    <x v="11"/>
    <x v="6"/>
    <n v="5"/>
    <n v="137.91999999999999"/>
    <n v="689.59999999999991"/>
    <x v="3"/>
  </r>
  <r>
    <x v="14"/>
    <x v="10"/>
    <x v="6"/>
    <n v="5"/>
    <n v="137.91999999999999"/>
    <n v="689.59999999999991"/>
    <x v="3"/>
  </r>
  <r>
    <x v="14"/>
    <x v="13"/>
    <x v="6"/>
    <n v="5"/>
    <n v="137.91999999999999"/>
    <n v="689.59999999999991"/>
    <x v="3"/>
  </r>
  <r>
    <x v="14"/>
    <x v="12"/>
    <x v="6"/>
    <n v="5"/>
    <n v="137.91999999999999"/>
    <n v="689.59999999999991"/>
    <x v="3"/>
  </r>
  <r>
    <x v="14"/>
    <x v="17"/>
    <x v="7"/>
    <n v="160"/>
    <n v="505.86"/>
    <n v="80937.600000000006"/>
    <x v="0"/>
  </r>
  <r>
    <x v="14"/>
    <x v="1"/>
    <x v="7"/>
    <n v="320"/>
    <n v="547.24"/>
    <n v="175116.79999999999"/>
    <x v="0"/>
  </r>
  <r>
    <x v="14"/>
    <x v="11"/>
    <x v="7"/>
    <n v="240"/>
    <n v="71.38"/>
    <n v="17131.199999999997"/>
    <x v="3"/>
  </r>
  <r>
    <x v="14"/>
    <x v="18"/>
    <x v="8"/>
    <n v="720"/>
    <n v="15.09"/>
    <n v="10864.8"/>
    <x v="5"/>
  </r>
  <r>
    <x v="14"/>
    <x v="19"/>
    <x v="8"/>
    <n v="720"/>
    <n v="15.09"/>
    <n v="10864.8"/>
    <x v="5"/>
  </r>
  <r>
    <x v="14"/>
    <x v="15"/>
    <x v="5"/>
    <n v="500"/>
    <n v="599.94000000000005"/>
    <n v="299970"/>
    <x v="0"/>
  </r>
  <r>
    <x v="14"/>
    <x v="17"/>
    <x v="5"/>
    <n v="500"/>
    <n v="587.41"/>
    <n v="293705"/>
    <x v="0"/>
  </r>
  <r>
    <x v="14"/>
    <x v="1"/>
    <x v="5"/>
    <n v="250"/>
    <n v="646.80999999999995"/>
    <n v="161702.5"/>
    <x v="0"/>
  </r>
  <r>
    <x v="14"/>
    <x v="2"/>
    <x v="5"/>
    <n v="250"/>
    <n v="646.80999999999995"/>
    <n v="161702.5"/>
    <x v="0"/>
  </r>
  <r>
    <x v="14"/>
    <x v="11"/>
    <x v="5"/>
    <n v="250"/>
    <n v="84.02"/>
    <n v="21005"/>
    <x v="3"/>
  </r>
  <r>
    <x v="14"/>
    <x v="10"/>
    <x v="5"/>
    <n v="250"/>
    <n v="84.02"/>
    <n v="21005"/>
    <x v="3"/>
  </r>
  <r>
    <x v="15"/>
    <x v="0"/>
    <x v="0"/>
    <n v="910.1400000000001"/>
    <n v="498.65999999999997"/>
    <n v="453850.41240000003"/>
    <x v="0"/>
  </r>
  <r>
    <x v="15"/>
    <x v="1"/>
    <x v="0"/>
    <n v="584.7600000000001"/>
    <n v="525.59"/>
    <n v="307344.00840000005"/>
    <x v="0"/>
  </r>
  <r>
    <x v="15"/>
    <x v="13"/>
    <x v="0"/>
    <n v="2904.0000000000005"/>
    <n v="70.05"/>
    <n v="203425.2"/>
    <x v="3"/>
  </r>
  <r>
    <x v="15"/>
    <x v="8"/>
    <x v="3"/>
    <n v="6.6000000000000005"/>
    <n v="211.23000000000002"/>
    <n v="1394.1180000000002"/>
    <x v="2"/>
  </r>
  <r>
    <x v="15"/>
    <x v="6"/>
    <x v="3"/>
    <n v="6.6000000000000005"/>
    <n v="211.23000000000002"/>
    <n v="1394.1180000000002"/>
    <x v="2"/>
  </r>
  <r>
    <x v="15"/>
    <x v="7"/>
    <x v="3"/>
    <n v="6.6000000000000005"/>
    <n v="211.23000000000002"/>
    <n v="1394.1180000000002"/>
    <x v="2"/>
  </r>
  <r>
    <x v="15"/>
    <x v="11"/>
    <x v="3"/>
    <n v="264"/>
    <n v="103.33999999999999"/>
    <n v="27281.759999999998"/>
    <x v="3"/>
  </r>
  <r>
    <x v="15"/>
    <x v="10"/>
    <x v="3"/>
    <n v="264"/>
    <n v="103.33999999999999"/>
    <n v="27281.759999999998"/>
    <x v="3"/>
  </r>
  <r>
    <x v="15"/>
    <x v="15"/>
    <x v="6"/>
    <n v="11"/>
    <n v="905.16"/>
    <n v="9956.76"/>
    <x v="0"/>
  </r>
  <r>
    <x v="15"/>
    <x v="11"/>
    <x v="6"/>
    <n v="5.5"/>
    <n v="137.91999999999999"/>
    <n v="758.56"/>
    <x v="3"/>
  </r>
  <r>
    <x v="15"/>
    <x v="10"/>
    <x v="6"/>
    <n v="5.5"/>
    <n v="137.91999999999999"/>
    <n v="758.56"/>
    <x v="3"/>
  </r>
  <r>
    <x v="15"/>
    <x v="13"/>
    <x v="6"/>
    <n v="5.5"/>
    <n v="137.91999999999999"/>
    <n v="758.56"/>
    <x v="3"/>
  </r>
  <r>
    <x v="15"/>
    <x v="12"/>
    <x v="6"/>
    <n v="5.5"/>
    <n v="137.91999999999999"/>
    <n v="758.56"/>
    <x v="3"/>
  </r>
  <r>
    <x v="15"/>
    <x v="17"/>
    <x v="7"/>
    <n v="172.8"/>
    <n v="505.86"/>
    <n v="87412.608000000007"/>
    <x v="0"/>
  </r>
  <r>
    <x v="15"/>
    <x v="1"/>
    <x v="7"/>
    <n v="345.6"/>
    <n v="547.24"/>
    <n v="189126.14400000003"/>
    <x v="0"/>
  </r>
  <r>
    <x v="15"/>
    <x v="11"/>
    <x v="7"/>
    <n v="259.20000000000005"/>
    <n v="71.38"/>
    <n v="18501.696000000004"/>
    <x v="3"/>
  </r>
  <r>
    <x v="15"/>
    <x v="18"/>
    <x v="8"/>
    <n v="720"/>
    <n v="15.09"/>
    <n v="10864.8"/>
    <x v="5"/>
  </r>
  <r>
    <x v="15"/>
    <x v="19"/>
    <x v="8"/>
    <n v="720"/>
    <n v="15.09"/>
    <n v="10864.8"/>
    <x v="5"/>
  </r>
  <r>
    <x v="15"/>
    <x v="15"/>
    <x v="5"/>
    <n v="525"/>
    <n v="599.94000000000005"/>
    <n v="314968.5"/>
    <x v="0"/>
  </r>
  <r>
    <x v="15"/>
    <x v="17"/>
    <x v="5"/>
    <n v="525"/>
    <n v="587.41"/>
    <n v="308390.25"/>
    <x v="0"/>
  </r>
  <r>
    <x v="15"/>
    <x v="1"/>
    <x v="5"/>
    <n v="262.5"/>
    <n v="646.80999999999995"/>
    <n v="169787.625"/>
    <x v="0"/>
  </r>
  <r>
    <x v="15"/>
    <x v="2"/>
    <x v="5"/>
    <n v="262.5"/>
    <n v="646.80999999999995"/>
    <n v="169787.625"/>
    <x v="0"/>
  </r>
  <r>
    <x v="15"/>
    <x v="11"/>
    <x v="5"/>
    <n v="262.5"/>
    <n v="84.02"/>
    <n v="22055.25"/>
    <x v="3"/>
  </r>
  <r>
    <x v="15"/>
    <x v="10"/>
    <x v="5"/>
    <n v="262.5"/>
    <n v="84.02"/>
    <n v="22055.25"/>
    <x v="3"/>
  </r>
  <r>
    <x v="16"/>
    <x v="0"/>
    <x v="0"/>
    <n v="1001.1540000000002"/>
    <n v="498.65999999999997"/>
    <n v="499235.45364000008"/>
    <x v="0"/>
  </r>
  <r>
    <x v="16"/>
    <x v="1"/>
    <x v="0"/>
    <n v="643.23600000000022"/>
    <n v="525.59"/>
    <n v="338078.40924000012"/>
    <x v="0"/>
  </r>
  <r>
    <x v="16"/>
    <x v="13"/>
    <x v="0"/>
    <n v="3194.4000000000005"/>
    <n v="70.05"/>
    <n v="223767.72000000003"/>
    <x v="3"/>
  </r>
  <r>
    <x v="16"/>
    <x v="8"/>
    <x v="3"/>
    <n v="7.2600000000000016"/>
    <n v="211.23000000000002"/>
    <n v="1533.5298000000005"/>
    <x v="2"/>
  </r>
  <r>
    <x v="16"/>
    <x v="6"/>
    <x v="3"/>
    <n v="7.2600000000000016"/>
    <n v="211.23000000000002"/>
    <n v="1533.5298000000005"/>
    <x v="2"/>
  </r>
  <r>
    <x v="16"/>
    <x v="7"/>
    <x v="3"/>
    <n v="7.2600000000000016"/>
    <n v="211.23000000000002"/>
    <n v="1533.5298000000005"/>
    <x v="2"/>
  </r>
  <r>
    <x v="16"/>
    <x v="11"/>
    <x v="3"/>
    <n v="290.40000000000003"/>
    <n v="103.33999999999999"/>
    <n v="30009.936000000002"/>
    <x v="3"/>
  </r>
  <r>
    <x v="16"/>
    <x v="10"/>
    <x v="3"/>
    <n v="290.40000000000003"/>
    <n v="103.33999999999999"/>
    <n v="30009.936000000002"/>
    <x v="3"/>
  </r>
  <r>
    <x v="16"/>
    <x v="15"/>
    <x v="6"/>
    <n v="12.100000000000001"/>
    <n v="905.16"/>
    <n v="10952.436000000002"/>
    <x v="0"/>
  </r>
  <r>
    <x v="16"/>
    <x v="11"/>
    <x v="6"/>
    <n v="6.0500000000000007"/>
    <n v="137.91999999999999"/>
    <n v="834.41600000000005"/>
    <x v="3"/>
  </r>
  <r>
    <x v="16"/>
    <x v="10"/>
    <x v="6"/>
    <n v="6.0500000000000007"/>
    <n v="137.91999999999999"/>
    <n v="834.41600000000005"/>
    <x v="3"/>
  </r>
  <r>
    <x v="16"/>
    <x v="13"/>
    <x v="6"/>
    <n v="6.0500000000000007"/>
    <n v="137.91999999999999"/>
    <n v="834.41600000000005"/>
    <x v="3"/>
  </r>
  <r>
    <x v="16"/>
    <x v="12"/>
    <x v="6"/>
    <n v="6.0500000000000007"/>
    <n v="137.91999999999999"/>
    <n v="834.41600000000005"/>
    <x v="3"/>
  </r>
  <r>
    <x v="16"/>
    <x v="17"/>
    <x v="7"/>
    <n v="186.62400000000002"/>
    <n v="505.86"/>
    <n v="94405.616640000007"/>
    <x v="0"/>
  </r>
  <r>
    <x v="16"/>
    <x v="1"/>
    <x v="7"/>
    <n v="373.24800000000005"/>
    <n v="547.24"/>
    <n v="204256.23552000002"/>
    <x v="0"/>
  </r>
  <r>
    <x v="16"/>
    <x v="11"/>
    <x v="7"/>
    <n v="279.93600000000009"/>
    <n v="71.38"/>
    <n v="19981.831680000007"/>
    <x v="3"/>
  </r>
  <r>
    <x v="16"/>
    <x v="18"/>
    <x v="8"/>
    <n v="720"/>
    <n v="15.09"/>
    <n v="10864.8"/>
    <x v="5"/>
  </r>
  <r>
    <x v="16"/>
    <x v="19"/>
    <x v="8"/>
    <n v="720"/>
    <n v="15.09"/>
    <n v="10864.8"/>
    <x v="5"/>
  </r>
  <r>
    <x v="16"/>
    <x v="15"/>
    <x v="5"/>
    <n v="551.25"/>
    <n v="599.94000000000005"/>
    <n v="330716.92500000005"/>
    <x v="0"/>
  </r>
  <r>
    <x v="16"/>
    <x v="17"/>
    <x v="5"/>
    <n v="551.25"/>
    <n v="587.41"/>
    <n v="323809.76249999995"/>
    <x v="0"/>
  </r>
  <r>
    <x v="16"/>
    <x v="1"/>
    <x v="5"/>
    <n v="275.625"/>
    <n v="646.80999999999995"/>
    <n v="178277.00624999998"/>
    <x v="0"/>
  </r>
  <r>
    <x v="16"/>
    <x v="2"/>
    <x v="5"/>
    <n v="275.625"/>
    <n v="646.80999999999995"/>
    <n v="178277.00624999998"/>
    <x v="0"/>
  </r>
  <r>
    <x v="16"/>
    <x v="11"/>
    <x v="5"/>
    <n v="275.625"/>
    <n v="84.02"/>
    <n v="23158.012499999997"/>
    <x v="3"/>
  </r>
  <r>
    <x v="16"/>
    <x v="10"/>
    <x v="5"/>
    <n v="275.625"/>
    <n v="84.02"/>
    <n v="23158.012499999997"/>
    <x v="3"/>
  </r>
  <r>
    <x v="16"/>
    <x v="15"/>
    <x v="6"/>
    <n v="6"/>
    <n v="664.66"/>
    <n v="3987.96"/>
    <x v="0"/>
  </r>
  <r>
    <x v="16"/>
    <x v="1"/>
    <x v="6"/>
    <n v="3"/>
    <n v="718.25"/>
    <n v="2154.75"/>
    <x v="0"/>
  </r>
  <r>
    <x v="16"/>
    <x v="2"/>
    <x v="6"/>
    <n v="3"/>
    <n v="718.25"/>
    <n v="2154.75"/>
    <x v="0"/>
  </r>
  <r>
    <x v="16"/>
    <x v="3"/>
    <x v="6"/>
    <n v="1"/>
    <n v="2200"/>
    <n v="2200"/>
    <x v="1"/>
  </r>
  <r>
    <x v="16"/>
    <x v="14"/>
    <x v="6"/>
    <n v="1"/>
    <n v="1280"/>
    <n v="1280"/>
    <x v="1"/>
  </r>
  <r>
    <x v="16"/>
    <x v="5"/>
    <x v="6"/>
    <n v="1"/>
    <n v="896.12"/>
    <n v="896.12"/>
    <x v="1"/>
  </r>
  <r>
    <x v="16"/>
    <x v="8"/>
    <x v="6"/>
    <n v="2"/>
    <n v="211.23"/>
    <n v="422.46"/>
    <x v="2"/>
  </r>
  <r>
    <x v="16"/>
    <x v="6"/>
    <x v="6"/>
    <n v="2"/>
    <n v="211.23"/>
    <n v="422.46"/>
    <x v="2"/>
  </r>
  <r>
    <x v="16"/>
    <x v="7"/>
    <x v="6"/>
    <n v="2"/>
    <n v="211.23"/>
    <n v="422.46"/>
    <x v="2"/>
  </r>
  <r>
    <x v="16"/>
    <x v="11"/>
    <x v="6"/>
    <n v="240"/>
    <n v="103.34"/>
    <n v="24801.600000000002"/>
    <x v="3"/>
  </r>
  <r>
    <x v="17"/>
    <x v="0"/>
    <x v="0"/>
    <n v="1101.2694000000001"/>
    <n v="498.65999999999997"/>
    <n v="549158.99900399998"/>
    <x v="0"/>
  </r>
  <r>
    <x v="17"/>
    <x v="1"/>
    <x v="0"/>
    <n v="707.55960000000005"/>
    <n v="525.59"/>
    <n v="371886.25016400003"/>
    <x v="0"/>
  </r>
  <r>
    <x v="17"/>
    <x v="13"/>
    <x v="0"/>
    <n v="3513.8400000000006"/>
    <n v="70.05"/>
    <n v="246144.49200000003"/>
    <x v="3"/>
  </r>
  <r>
    <x v="17"/>
    <x v="15"/>
    <x v="6"/>
    <n v="12.100000000000001"/>
    <n v="905.16"/>
    <n v="10952.436000000002"/>
    <x v="0"/>
  </r>
  <r>
    <x v="17"/>
    <x v="11"/>
    <x v="6"/>
    <n v="6.0500000000000007"/>
    <n v="137.91999999999999"/>
    <n v="834.41600000000005"/>
    <x v="3"/>
  </r>
  <r>
    <x v="17"/>
    <x v="10"/>
    <x v="6"/>
    <n v="6.0500000000000007"/>
    <n v="137.91999999999999"/>
    <n v="834.41600000000005"/>
    <x v="3"/>
  </r>
  <r>
    <x v="17"/>
    <x v="13"/>
    <x v="6"/>
    <n v="6.0500000000000007"/>
    <n v="137.91999999999999"/>
    <n v="834.41600000000005"/>
    <x v="3"/>
  </r>
  <r>
    <x v="17"/>
    <x v="12"/>
    <x v="6"/>
    <n v="6.0500000000000007"/>
    <n v="137.91999999999999"/>
    <n v="834.41600000000005"/>
    <x v="3"/>
  </r>
  <r>
    <x v="17"/>
    <x v="8"/>
    <x v="3"/>
    <n v="7.9860000000000007"/>
    <n v="211.23000000000002"/>
    <n v="1686.8827800000004"/>
    <x v="2"/>
  </r>
  <r>
    <x v="17"/>
    <x v="6"/>
    <x v="3"/>
    <n v="7.9860000000000007"/>
    <n v="211.23000000000002"/>
    <n v="1686.8827800000004"/>
    <x v="2"/>
  </r>
  <r>
    <x v="17"/>
    <x v="7"/>
    <x v="3"/>
    <n v="7.9860000000000007"/>
    <n v="211.23000000000002"/>
    <n v="1686.8827800000004"/>
    <x v="2"/>
  </r>
  <r>
    <x v="17"/>
    <x v="11"/>
    <x v="3"/>
    <n v="319.44"/>
    <n v="103.33999999999999"/>
    <n v="33010.929599999996"/>
    <x v="3"/>
  </r>
  <r>
    <x v="17"/>
    <x v="10"/>
    <x v="3"/>
    <n v="319.44"/>
    <n v="103.33999999999999"/>
    <n v="33010.929599999996"/>
    <x v="3"/>
  </r>
  <r>
    <x v="17"/>
    <x v="15"/>
    <x v="6"/>
    <n v="6"/>
    <n v="664.66"/>
    <n v="3987.96"/>
    <x v="0"/>
  </r>
  <r>
    <x v="17"/>
    <x v="1"/>
    <x v="6"/>
    <n v="3"/>
    <n v="718.25"/>
    <n v="2154.75"/>
    <x v="0"/>
  </r>
  <r>
    <x v="17"/>
    <x v="2"/>
    <x v="6"/>
    <n v="3"/>
    <n v="718.25"/>
    <n v="2154.75"/>
    <x v="0"/>
  </r>
  <r>
    <x v="17"/>
    <x v="3"/>
    <x v="6"/>
    <n v="1"/>
    <n v="2200"/>
    <n v="2200"/>
    <x v="1"/>
  </r>
  <r>
    <x v="17"/>
    <x v="14"/>
    <x v="6"/>
    <n v="1"/>
    <n v="1280"/>
    <n v="1280"/>
    <x v="1"/>
  </r>
  <r>
    <x v="17"/>
    <x v="5"/>
    <x v="6"/>
    <n v="1"/>
    <n v="896.12"/>
    <n v="896.12"/>
    <x v="1"/>
  </r>
  <r>
    <x v="17"/>
    <x v="8"/>
    <x v="6"/>
    <n v="2"/>
    <n v="211.23"/>
    <n v="422.46"/>
    <x v="2"/>
  </r>
  <r>
    <x v="17"/>
    <x v="6"/>
    <x v="6"/>
    <n v="2"/>
    <n v="211.23"/>
    <n v="422.46"/>
    <x v="2"/>
  </r>
  <r>
    <x v="17"/>
    <x v="7"/>
    <x v="6"/>
    <n v="2"/>
    <n v="211.23"/>
    <n v="422.46"/>
    <x v="2"/>
  </r>
  <r>
    <x v="17"/>
    <x v="11"/>
    <x v="6"/>
    <n v="240"/>
    <n v="103.34"/>
    <n v="24801.600000000002"/>
    <x v="3"/>
  </r>
  <r>
    <x v="17"/>
    <x v="17"/>
    <x v="7"/>
    <n v="149.29920000000001"/>
    <n v="505.86"/>
    <n v="75524.493312000006"/>
    <x v="0"/>
  </r>
  <r>
    <x v="17"/>
    <x v="1"/>
    <x v="7"/>
    <n v="298.59840000000003"/>
    <n v="547.24"/>
    <n v="163404.98841600001"/>
    <x v="0"/>
  </r>
  <r>
    <x v="17"/>
    <x v="11"/>
    <x v="7"/>
    <n v="223.94880000000001"/>
    <n v="71.38"/>
    <n v="15985.465344"/>
    <x v="3"/>
  </r>
  <r>
    <x v="17"/>
    <x v="18"/>
    <x v="8"/>
    <n v="720"/>
    <n v="15.09"/>
    <n v="10864.8"/>
    <x v="5"/>
  </r>
  <r>
    <x v="17"/>
    <x v="19"/>
    <x v="8"/>
    <n v="720"/>
    <n v="15.09"/>
    <n v="10864.8"/>
    <x v="5"/>
  </r>
  <r>
    <x v="17"/>
    <x v="15"/>
    <x v="5"/>
    <n v="578.8125"/>
    <n v="599.94000000000005"/>
    <n v="347252.77125000005"/>
    <x v="0"/>
  </r>
  <r>
    <x v="17"/>
    <x v="17"/>
    <x v="5"/>
    <n v="578.8125"/>
    <n v="587.41"/>
    <n v="340000.25062499999"/>
    <x v="0"/>
  </r>
  <r>
    <x v="17"/>
    <x v="1"/>
    <x v="5"/>
    <n v="289.40625"/>
    <n v="646.80999999999995"/>
    <n v="187190.85656249998"/>
    <x v="0"/>
  </r>
  <r>
    <x v="17"/>
    <x v="2"/>
    <x v="5"/>
    <n v="289.40625"/>
    <n v="646.80999999999995"/>
    <n v="187190.85656249998"/>
    <x v="0"/>
  </r>
  <r>
    <x v="17"/>
    <x v="11"/>
    <x v="5"/>
    <n v="289.40625"/>
    <n v="84.02"/>
    <n v="24315.913124999999"/>
    <x v="3"/>
  </r>
  <r>
    <x v="17"/>
    <x v="10"/>
    <x v="5"/>
    <n v="289.40625"/>
    <n v="84.02"/>
    <n v="24315.913124999999"/>
    <x v="3"/>
  </r>
  <r>
    <x v="18"/>
    <x v="0"/>
    <x v="0"/>
    <n v="1211.39634"/>
    <n v="498.65999999999997"/>
    <n v="604074.89890439995"/>
    <x v="0"/>
  </r>
  <r>
    <x v="18"/>
    <x v="1"/>
    <x v="0"/>
    <n v="778.31556000000012"/>
    <n v="525.59"/>
    <n v="409074.87518040009"/>
    <x v="0"/>
  </r>
  <r>
    <x v="18"/>
    <x v="13"/>
    <x v="0"/>
    <n v="3865.2240000000006"/>
    <n v="70.05"/>
    <n v="270758.94120000006"/>
    <x v="3"/>
  </r>
  <r>
    <x v="18"/>
    <x v="15"/>
    <x v="6"/>
    <n v="13.31"/>
    <n v="905.16"/>
    <n v="12047.679599999999"/>
    <x v="0"/>
  </r>
  <r>
    <x v="18"/>
    <x v="11"/>
    <x v="6"/>
    <n v="6.6550000000000002"/>
    <n v="137.91999999999999"/>
    <n v="917.85759999999993"/>
    <x v="3"/>
  </r>
  <r>
    <x v="18"/>
    <x v="10"/>
    <x v="6"/>
    <n v="6.6550000000000002"/>
    <n v="137.91999999999999"/>
    <n v="917.85759999999993"/>
    <x v="3"/>
  </r>
  <r>
    <x v="18"/>
    <x v="13"/>
    <x v="6"/>
    <n v="6.6550000000000002"/>
    <n v="137.91999999999999"/>
    <n v="917.85759999999993"/>
    <x v="3"/>
  </r>
  <r>
    <x v="18"/>
    <x v="12"/>
    <x v="6"/>
    <n v="6.6550000000000002"/>
    <n v="137.91999999999999"/>
    <n v="917.85759999999993"/>
    <x v="3"/>
  </r>
  <r>
    <x v="18"/>
    <x v="8"/>
    <x v="3"/>
    <n v="8.7846000000000011"/>
    <n v="211.23000000000002"/>
    <n v="1855.5710580000004"/>
    <x v="2"/>
  </r>
  <r>
    <x v="18"/>
    <x v="6"/>
    <x v="3"/>
    <n v="8.7846000000000011"/>
    <n v="211.23000000000002"/>
    <n v="1855.5710580000004"/>
    <x v="2"/>
  </r>
  <r>
    <x v="18"/>
    <x v="7"/>
    <x v="3"/>
    <n v="8.7846000000000011"/>
    <n v="211.23000000000002"/>
    <n v="1855.5710580000004"/>
    <x v="2"/>
  </r>
  <r>
    <x v="18"/>
    <x v="11"/>
    <x v="3"/>
    <n v="351.38400000000001"/>
    <n v="103.33999999999999"/>
    <n v="36312.022559999998"/>
    <x v="3"/>
  </r>
  <r>
    <x v="18"/>
    <x v="10"/>
    <x v="3"/>
    <n v="351.38400000000001"/>
    <n v="103.33999999999999"/>
    <n v="36312.022559999998"/>
    <x v="3"/>
  </r>
  <r>
    <x v="18"/>
    <x v="15"/>
    <x v="6"/>
    <n v="6.6000000000000005"/>
    <n v="664.66"/>
    <n v="4386.7560000000003"/>
    <x v="0"/>
  </r>
  <r>
    <x v="18"/>
    <x v="1"/>
    <x v="6"/>
    <n v="3.3000000000000003"/>
    <n v="718.25"/>
    <n v="2370.2250000000004"/>
    <x v="0"/>
  </r>
  <r>
    <x v="18"/>
    <x v="2"/>
    <x v="6"/>
    <n v="3.3000000000000003"/>
    <n v="718.25"/>
    <n v="2370.2250000000004"/>
    <x v="0"/>
  </r>
  <r>
    <x v="18"/>
    <x v="3"/>
    <x v="6"/>
    <n v="1.1000000000000001"/>
    <n v="2200"/>
    <n v="2420"/>
    <x v="1"/>
  </r>
  <r>
    <x v="18"/>
    <x v="14"/>
    <x v="6"/>
    <n v="1.1000000000000001"/>
    <n v="1280"/>
    <n v="1408"/>
    <x v="1"/>
  </r>
  <r>
    <x v="18"/>
    <x v="5"/>
    <x v="6"/>
    <n v="1.1000000000000001"/>
    <n v="896.12"/>
    <n v="985.73200000000008"/>
    <x v="1"/>
  </r>
  <r>
    <x v="18"/>
    <x v="8"/>
    <x v="6"/>
    <n v="2.2000000000000002"/>
    <n v="211.23"/>
    <n v="464.70600000000002"/>
    <x v="2"/>
  </r>
  <r>
    <x v="18"/>
    <x v="6"/>
    <x v="6"/>
    <n v="2.2000000000000002"/>
    <n v="211.23"/>
    <n v="464.70600000000002"/>
    <x v="2"/>
  </r>
  <r>
    <x v="18"/>
    <x v="7"/>
    <x v="6"/>
    <n v="2.2000000000000002"/>
    <n v="211.23"/>
    <n v="464.70600000000002"/>
    <x v="2"/>
  </r>
  <r>
    <x v="18"/>
    <x v="11"/>
    <x v="6"/>
    <n v="264"/>
    <n v="103.34"/>
    <n v="27281.760000000002"/>
    <x v="3"/>
  </r>
  <r>
    <x v="18"/>
    <x v="17"/>
    <x v="7"/>
    <n v="161.24313600000002"/>
    <n v="505.86"/>
    <n v="81566.45277696001"/>
    <x v="0"/>
  </r>
  <r>
    <x v="18"/>
    <x v="1"/>
    <x v="7"/>
    <n v="322.48627200000004"/>
    <n v="547.24"/>
    <n v="176477.38748928002"/>
    <x v="0"/>
  </r>
  <r>
    <x v="18"/>
    <x v="11"/>
    <x v="7"/>
    <n v="241.86470400000002"/>
    <n v="71.38"/>
    <n v="17264.302571520002"/>
    <x v="3"/>
  </r>
  <r>
    <x v="18"/>
    <x v="18"/>
    <x v="8"/>
    <n v="720"/>
    <n v="15.09"/>
    <n v="10864.8"/>
    <x v="5"/>
  </r>
  <r>
    <x v="18"/>
    <x v="19"/>
    <x v="8"/>
    <n v="720"/>
    <n v="15.09"/>
    <n v="10864.8"/>
    <x v="5"/>
  </r>
  <r>
    <x v="18"/>
    <x v="15"/>
    <x v="5"/>
    <n v="607.75312500000007"/>
    <n v="599.94000000000005"/>
    <n v="364615.40981250006"/>
    <x v="0"/>
  </r>
  <r>
    <x v="18"/>
    <x v="17"/>
    <x v="5"/>
    <n v="607.75312500000007"/>
    <n v="587.41"/>
    <n v="357000.26315625"/>
    <x v="0"/>
  </r>
  <r>
    <x v="18"/>
    <x v="1"/>
    <x v="5"/>
    <n v="303.87656250000003"/>
    <n v="646.80999999999995"/>
    <n v="196550.39939062501"/>
    <x v="0"/>
  </r>
  <r>
    <x v="18"/>
    <x v="2"/>
    <x v="5"/>
    <n v="303.87656250000003"/>
    <n v="646.80999999999995"/>
    <n v="196550.39939062501"/>
    <x v="0"/>
  </r>
  <r>
    <x v="18"/>
    <x v="11"/>
    <x v="5"/>
    <n v="303.87656250000003"/>
    <n v="84.02"/>
    <n v="25531.708781250003"/>
    <x v="3"/>
  </r>
  <r>
    <x v="18"/>
    <x v="10"/>
    <x v="5"/>
    <n v="303.87656250000003"/>
    <n v="84.02"/>
    <n v="25531.708781250003"/>
    <x v="3"/>
  </r>
  <r>
    <x v="19"/>
    <x v="0"/>
    <x v="0"/>
    <n v="1332.5359740000001"/>
    <n v="498.65999999999997"/>
    <n v="664482.38879483996"/>
    <x v="0"/>
  </r>
  <r>
    <x v="19"/>
    <x v="1"/>
    <x v="0"/>
    <n v="856.14711600000021"/>
    <n v="525.59"/>
    <n v="449982.36269844015"/>
    <x v="0"/>
  </r>
  <r>
    <x v="19"/>
    <x v="13"/>
    <x v="0"/>
    <n v="4251.7464000000009"/>
    <n v="70.05"/>
    <n v="297834.83532000007"/>
    <x v="3"/>
  </r>
  <r>
    <x v="19"/>
    <x v="8"/>
    <x v="3"/>
    <n v="9.6630600000000015"/>
    <n v="211.23000000000002"/>
    <n v="2041.1281638000005"/>
    <x v="2"/>
  </r>
  <r>
    <x v="19"/>
    <x v="6"/>
    <x v="3"/>
    <n v="9.6630600000000015"/>
    <n v="211.23000000000002"/>
    <n v="2041.1281638000005"/>
    <x v="2"/>
  </r>
  <r>
    <x v="19"/>
    <x v="7"/>
    <x v="3"/>
    <n v="9.6630600000000015"/>
    <n v="211.23000000000002"/>
    <n v="2041.1281638000005"/>
    <x v="2"/>
  </r>
  <r>
    <x v="19"/>
    <x v="11"/>
    <x v="3"/>
    <n v="386.52240000000006"/>
    <n v="103.33999999999999"/>
    <n v="39943.224816000002"/>
    <x v="3"/>
  </r>
  <r>
    <x v="19"/>
    <x v="10"/>
    <x v="3"/>
    <n v="386.52240000000006"/>
    <n v="103.33999999999999"/>
    <n v="39943.224816000002"/>
    <x v="3"/>
  </r>
  <r>
    <x v="19"/>
    <x v="19"/>
    <x v="8"/>
    <n v="720"/>
    <n v="15.09"/>
    <n v="10864.8"/>
    <x v="5"/>
  </r>
  <r>
    <x v="19"/>
    <x v="18"/>
    <x v="8"/>
    <n v="720"/>
    <n v="15.09"/>
    <n v="10864.8"/>
    <x v="5"/>
  </r>
  <r>
    <x v="19"/>
    <x v="17"/>
    <x v="7"/>
    <n v="174.14258688000004"/>
    <n v="505.86"/>
    <n v="88091.768999116815"/>
    <x v="0"/>
  </r>
  <r>
    <x v="19"/>
    <x v="1"/>
    <x v="7"/>
    <n v="348.28517376000008"/>
    <n v="547.24"/>
    <n v="190595.57848842244"/>
    <x v="0"/>
  </r>
  <r>
    <x v="19"/>
    <x v="11"/>
    <x v="7"/>
    <n v="261.21388032000004"/>
    <n v="71.38"/>
    <n v="18645.446777241603"/>
    <x v="3"/>
  </r>
  <r>
    <x v="19"/>
    <x v="15"/>
    <x v="5"/>
    <n v="638.14078125000015"/>
    <n v="599.94000000000005"/>
    <n v="382846.18030312512"/>
    <x v="0"/>
  </r>
  <r>
    <x v="19"/>
    <x v="17"/>
    <x v="5"/>
    <n v="638.14078125000015"/>
    <n v="587.41"/>
    <n v="374850.27631406259"/>
    <x v="0"/>
  </r>
  <r>
    <x v="19"/>
    <x v="1"/>
    <x v="5"/>
    <n v="319.07039062500007"/>
    <n v="646.80999999999995"/>
    <n v="206377.91936015629"/>
    <x v="0"/>
  </r>
  <r>
    <x v="19"/>
    <x v="2"/>
    <x v="5"/>
    <n v="319.07039062500007"/>
    <n v="646.80999999999995"/>
    <n v="206377.91936015629"/>
    <x v="0"/>
  </r>
  <r>
    <x v="19"/>
    <x v="11"/>
    <x v="5"/>
    <n v="319.07039062500007"/>
    <n v="84.02"/>
    <n v="26808.294220312506"/>
    <x v="3"/>
  </r>
  <r>
    <x v="19"/>
    <x v="10"/>
    <x v="5"/>
    <n v="319.07039062500007"/>
    <n v="84.02"/>
    <n v="26808.294220312506"/>
    <x v="3"/>
  </r>
  <r>
    <x v="19"/>
    <x v="15"/>
    <x v="9"/>
    <n v="14.641000000000002"/>
    <n v="905.16"/>
    <n v="13252.447560000001"/>
    <x v="0"/>
  </r>
  <r>
    <x v="19"/>
    <x v="11"/>
    <x v="9"/>
    <n v="7.3205000000000009"/>
    <n v="137.91999999999999"/>
    <n v="1009.64336"/>
    <x v="3"/>
  </r>
  <r>
    <x v="19"/>
    <x v="10"/>
    <x v="9"/>
    <n v="7.3205000000000009"/>
    <n v="137.91999999999999"/>
    <n v="1009.64336"/>
    <x v="3"/>
  </r>
  <r>
    <x v="19"/>
    <x v="13"/>
    <x v="9"/>
    <n v="7.3205000000000009"/>
    <n v="137.91999999999999"/>
    <n v="1009.64336"/>
    <x v="3"/>
  </r>
  <r>
    <x v="19"/>
    <x v="12"/>
    <x v="9"/>
    <n v="7.3205000000000009"/>
    <n v="137.91999999999999"/>
    <n v="1009.64336"/>
    <x v="3"/>
  </r>
  <r>
    <x v="19"/>
    <x v="15"/>
    <x v="10"/>
    <n v="7.2600000000000016"/>
    <n v="664.66"/>
    <n v="4825.4316000000008"/>
    <x v="0"/>
  </r>
  <r>
    <x v="19"/>
    <x v="1"/>
    <x v="10"/>
    <n v="3.6300000000000008"/>
    <n v="718.25"/>
    <n v="2607.2475000000004"/>
    <x v="0"/>
  </r>
  <r>
    <x v="19"/>
    <x v="2"/>
    <x v="10"/>
    <n v="3.6300000000000008"/>
    <n v="718.25"/>
    <n v="2607.2475000000004"/>
    <x v="0"/>
  </r>
  <r>
    <x v="19"/>
    <x v="3"/>
    <x v="10"/>
    <n v="1.2100000000000002"/>
    <n v="2200"/>
    <n v="2662.0000000000005"/>
    <x v="1"/>
  </r>
  <r>
    <x v="19"/>
    <x v="14"/>
    <x v="10"/>
    <n v="1.2100000000000002"/>
    <n v="1280"/>
    <n v="1548.8000000000002"/>
    <x v="1"/>
  </r>
  <r>
    <x v="19"/>
    <x v="5"/>
    <x v="10"/>
    <n v="1.2100000000000002"/>
    <n v="896.12"/>
    <n v="1084.3052000000002"/>
    <x v="1"/>
  </r>
  <r>
    <x v="19"/>
    <x v="8"/>
    <x v="10"/>
    <n v="2.4200000000000004"/>
    <n v="211.23"/>
    <n v="511.17660000000006"/>
    <x v="2"/>
  </r>
  <r>
    <x v="19"/>
    <x v="6"/>
    <x v="10"/>
    <n v="2.4200000000000004"/>
    <n v="211.23"/>
    <n v="511.17660000000006"/>
    <x v="2"/>
  </r>
  <r>
    <x v="19"/>
    <x v="7"/>
    <x v="10"/>
    <n v="2.4200000000000004"/>
    <n v="211.23"/>
    <n v="511.17660000000006"/>
    <x v="2"/>
  </r>
  <r>
    <x v="19"/>
    <x v="11"/>
    <x v="10"/>
    <n v="290.40000000000003"/>
    <n v="103.34"/>
    <n v="30009.936000000005"/>
    <x v="3"/>
  </r>
  <r>
    <x v="19"/>
    <x v="15"/>
    <x v="11"/>
    <n v="6"/>
    <n v="664.66"/>
    <n v="3987.96"/>
    <x v="0"/>
  </r>
  <r>
    <x v="19"/>
    <x v="1"/>
    <x v="11"/>
    <n v="3"/>
    <n v="718.25"/>
    <n v="2154.75"/>
    <x v="0"/>
  </r>
  <r>
    <x v="19"/>
    <x v="2"/>
    <x v="11"/>
    <n v="3"/>
    <n v="718.25"/>
    <n v="2154.75"/>
    <x v="0"/>
  </r>
  <r>
    <x v="19"/>
    <x v="3"/>
    <x v="11"/>
    <n v="1"/>
    <n v="2200"/>
    <n v="2200"/>
    <x v="1"/>
  </r>
  <r>
    <x v="19"/>
    <x v="14"/>
    <x v="11"/>
    <n v="1"/>
    <n v="1280"/>
    <n v="1280"/>
    <x v="1"/>
  </r>
  <r>
    <x v="19"/>
    <x v="5"/>
    <x v="11"/>
    <n v="1"/>
    <n v="896.12"/>
    <n v="896.12"/>
    <x v="1"/>
  </r>
  <r>
    <x v="19"/>
    <x v="8"/>
    <x v="11"/>
    <n v="2"/>
    <n v="211.23"/>
    <n v="422.46"/>
    <x v="2"/>
  </r>
  <r>
    <x v="19"/>
    <x v="6"/>
    <x v="11"/>
    <n v="2"/>
    <n v="211.23"/>
    <n v="422.46"/>
    <x v="2"/>
  </r>
  <r>
    <x v="19"/>
    <x v="7"/>
    <x v="11"/>
    <n v="2"/>
    <n v="211.23"/>
    <n v="422.46"/>
    <x v="2"/>
  </r>
  <r>
    <x v="19"/>
    <x v="11"/>
    <x v="11"/>
    <n v="240"/>
    <n v="103.34"/>
    <n v="24801.600000000002"/>
    <x v="3"/>
  </r>
  <r>
    <x v="20"/>
    <x v="0"/>
    <x v="0"/>
    <n v="1465.7895714000003"/>
    <n v="498.65999999999997"/>
    <n v="730930.62767432409"/>
    <x v="0"/>
  </r>
  <r>
    <x v="20"/>
    <x v="1"/>
    <x v="0"/>
    <n v="941.76182760000029"/>
    <n v="525.59"/>
    <n v="494980.5989682842"/>
    <x v="0"/>
  </r>
  <r>
    <x v="20"/>
    <x v="13"/>
    <x v="0"/>
    <n v="4676.9210400000011"/>
    <n v="70.05"/>
    <n v="327618.31885200005"/>
    <x v="3"/>
  </r>
  <r>
    <x v="20"/>
    <x v="8"/>
    <x v="3"/>
    <n v="10.629366000000003"/>
    <n v="211.23000000000002"/>
    <n v="2245.2409801800009"/>
    <x v="2"/>
  </r>
  <r>
    <x v="20"/>
    <x v="6"/>
    <x v="3"/>
    <n v="10.629366000000003"/>
    <n v="211.23000000000002"/>
    <n v="2245.2409801800009"/>
    <x v="2"/>
  </r>
  <r>
    <x v="20"/>
    <x v="7"/>
    <x v="3"/>
    <n v="10.629366000000003"/>
    <n v="211.23000000000002"/>
    <n v="2245.2409801800009"/>
    <x v="2"/>
  </r>
  <r>
    <x v="20"/>
    <x v="11"/>
    <x v="3"/>
    <n v="425.17464000000012"/>
    <n v="103.33999999999999"/>
    <n v="43937.547297600009"/>
    <x v="3"/>
  </r>
  <r>
    <x v="20"/>
    <x v="10"/>
    <x v="3"/>
    <n v="425.17464000000012"/>
    <n v="103.33999999999999"/>
    <n v="43937.547297600009"/>
    <x v="3"/>
  </r>
  <r>
    <x v="20"/>
    <x v="19"/>
    <x v="8"/>
    <n v="720"/>
    <n v="15.09"/>
    <n v="10864.8"/>
    <x v="5"/>
  </r>
  <r>
    <x v="20"/>
    <x v="18"/>
    <x v="8"/>
    <n v="720"/>
    <n v="15.09"/>
    <n v="10864.8"/>
    <x v="5"/>
  </r>
  <r>
    <x v="20"/>
    <x v="17"/>
    <x v="7"/>
    <n v="188.07399383040004"/>
    <n v="505.86"/>
    <n v="95139.110519046168"/>
    <x v="0"/>
  </r>
  <r>
    <x v="20"/>
    <x v="1"/>
    <x v="7"/>
    <n v="376.14798766080008"/>
    <n v="547.24"/>
    <n v="205843.22476749623"/>
    <x v="0"/>
  </r>
  <r>
    <x v="20"/>
    <x v="11"/>
    <x v="7"/>
    <n v="282.11099074560008"/>
    <n v="71.38"/>
    <n v="20137.082519420932"/>
    <x v="3"/>
  </r>
  <r>
    <x v="20"/>
    <x v="15"/>
    <x v="5"/>
    <n v="670.04782031250022"/>
    <n v="599.94000000000005"/>
    <n v="401988.48931828141"/>
    <x v="0"/>
  </r>
  <r>
    <x v="20"/>
    <x v="17"/>
    <x v="5"/>
    <n v="670.04782031250022"/>
    <n v="587.41"/>
    <n v="393592.79012976575"/>
    <x v="0"/>
  </r>
  <r>
    <x v="20"/>
    <x v="1"/>
    <x v="5"/>
    <n v="335.02391015625011"/>
    <n v="646.80999999999995"/>
    <n v="216696.81532816411"/>
    <x v="0"/>
  </r>
  <r>
    <x v="20"/>
    <x v="2"/>
    <x v="5"/>
    <n v="335.02391015625011"/>
    <n v="646.80999999999995"/>
    <n v="216696.81532816411"/>
    <x v="0"/>
  </r>
  <r>
    <x v="20"/>
    <x v="11"/>
    <x v="5"/>
    <n v="335.02391015625011"/>
    <n v="84.02"/>
    <n v="28148.708931328132"/>
    <x v="3"/>
  </r>
  <r>
    <x v="20"/>
    <x v="10"/>
    <x v="5"/>
    <n v="335.02391015625011"/>
    <n v="84.02"/>
    <n v="28148.708931328132"/>
    <x v="3"/>
  </r>
  <r>
    <x v="20"/>
    <x v="15"/>
    <x v="9"/>
    <n v="16.105100000000004"/>
    <n v="905.16"/>
    <n v="14577.692316000002"/>
    <x v="0"/>
  </r>
  <r>
    <x v="20"/>
    <x v="11"/>
    <x v="9"/>
    <n v="8.0525500000000019"/>
    <n v="137.91999999999999"/>
    <n v="1110.6076960000003"/>
    <x v="3"/>
  </r>
  <r>
    <x v="20"/>
    <x v="10"/>
    <x v="9"/>
    <n v="8.0525500000000019"/>
    <n v="137.91999999999999"/>
    <n v="1110.6076960000003"/>
    <x v="3"/>
  </r>
  <r>
    <x v="20"/>
    <x v="13"/>
    <x v="9"/>
    <n v="8.0525500000000019"/>
    <n v="137.91999999999999"/>
    <n v="1110.6076960000003"/>
    <x v="3"/>
  </r>
  <r>
    <x v="20"/>
    <x v="12"/>
    <x v="9"/>
    <n v="8.0525500000000019"/>
    <n v="137.91999999999999"/>
    <n v="1110.6076960000003"/>
    <x v="3"/>
  </r>
  <r>
    <x v="20"/>
    <x v="15"/>
    <x v="10"/>
    <n v="7.9860000000000024"/>
    <n v="664.66"/>
    <n v="5307.974760000001"/>
    <x v="0"/>
  </r>
  <r>
    <x v="20"/>
    <x v="1"/>
    <x v="10"/>
    <n v="3.9930000000000012"/>
    <n v="718.25"/>
    <n v="2867.9722500000007"/>
    <x v="0"/>
  </r>
  <r>
    <x v="20"/>
    <x v="2"/>
    <x v="10"/>
    <n v="3.9930000000000012"/>
    <n v="718.25"/>
    <n v="2867.9722500000007"/>
    <x v="0"/>
  </r>
  <r>
    <x v="20"/>
    <x v="3"/>
    <x v="10"/>
    <n v="1.3310000000000004"/>
    <n v="2200"/>
    <n v="2928.2000000000007"/>
    <x v="1"/>
  </r>
  <r>
    <x v="20"/>
    <x v="14"/>
    <x v="10"/>
    <n v="1.3310000000000004"/>
    <n v="1280"/>
    <n v="1703.6800000000005"/>
    <x v="1"/>
  </r>
  <r>
    <x v="20"/>
    <x v="5"/>
    <x v="10"/>
    <n v="1.3310000000000004"/>
    <n v="896.12"/>
    <n v="1192.7357200000004"/>
    <x v="1"/>
  </r>
  <r>
    <x v="20"/>
    <x v="8"/>
    <x v="10"/>
    <n v="2.6620000000000008"/>
    <n v="211.23"/>
    <n v="562.29426000000012"/>
    <x v="2"/>
  </r>
  <r>
    <x v="20"/>
    <x v="6"/>
    <x v="10"/>
    <n v="2.6620000000000008"/>
    <n v="211.23"/>
    <n v="562.29426000000012"/>
    <x v="2"/>
  </r>
  <r>
    <x v="20"/>
    <x v="7"/>
    <x v="10"/>
    <n v="2.6620000000000008"/>
    <n v="211.23"/>
    <n v="562.29426000000012"/>
    <x v="2"/>
  </r>
  <r>
    <x v="20"/>
    <x v="11"/>
    <x v="10"/>
    <n v="319.44000000000005"/>
    <n v="103.34"/>
    <n v="33010.929600000003"/>
    <x v="3"/>
  </r>
  <r>
    <x v="20"/>
    <x v="15"/>
    <x v="11"/>
    <n v="6.6000000000000005"/>
    <n v="664.66"/>
    <n v="4386.7560000000003"/>
    <x v="0"/>
  </r>
  <r>
    <x v="20"/>
    <x v="1"/>
    <x v="11"/>
    <n v="3.3000000000000003"/>
    <n v="718.25"/>
    <n v="2370.2250000000004"/>
    <x v="0"/>
  </r>
  <r>
    <x v="20"/>
    <x v="2"/>
    <x v="11"/>
    <n v="3.3000000000000003"/>
    <n v="718.25"/>
    <n v="2370.2250000000004"/>
    <x v="0"/>
  </r>
  <r>
    <x v="20"/>
    <x v="3"/>
    <x v="11"/>
    <n v="1.1000000000000001"/>
    <n v="2200"/>
    <n v="2420"/>
    <x v="1"/>
  </r>
  <r>
    <x v="20"/>
    <x v="14"/>
    <x v="11"/>
    <n v="1.1000000000000001"/>
    <n v="1280"/>
    <n v="1408"/>
    <x v="1"/>
  </r>
  <r>
    <x v="20"/>
    <x v="5"/>
    <x v="11"/>
    <n v="1.1000000000000001"/>
    <n v="896.12"/>
    <n v="985.73200000000008"/>
    <x v="1"/>
  </r>
  <r>
    <x v="20"/>
    <x v="8"/>
    <x v="11"/>
    <n v="2.2000000000000002"/>
    <n v="211.23"/>
    <n v="464.70600000000002"/>
    <x v="2"/>
  </r>
  <r>
    <x v="20"/>
    <x v="6"/>
    <x v="11"/>
    <n v="2.2000000000000002"/>
    <n v="211.23"/>
    <n v="464.70600000000002"/>
    <x v="2"/>
  </r>
  <r>
    <x v="20"/>
    <x v="7"/>
    <x v="11"/>
    <n v="2.2000000000000002"/>
    <n v="211.23"/>
    <n v="464.70600000000002"/>
    <x v="2"/>
  </r>
  <r>
    <x v="20"/>
    <x v="11"/>
    <x v="11"/>
    <n v="264"/>
    <n v="103.34"/>
    <n v="27281.760000000002"/>
    <x v="3"/>
  </r>
  <r>
    <x v="21"/>
    <x v="0"/>
    <x v="0"/>
    <n v="1612.3685285400004"/>
    <n v="498.65999999999997"/>
    <n v="804023.69044175651"/>
    <x v="0"/>
  </r>
  <r>
    <x v="21"/>
    <x v="1"/>
    <x v="0"/>
    <n v="1035.9380103600004"/>
    <n v="525.59"/>
    <n v="544478.65886511258"/>
    <x v="0"/>
  </r>
  <r>
    <x v="21"/>
    <x v="13"/>
    <x v="0"/>
    <n v="5144.6131440000017"/>
    <n v="70.05"/>
    <n v="360380.15073720011"/>
    <x v="3"/>
  </r>
  <r>
    <x v="21"/>
    <x v="8"/>
    <x v="3"/>
    <n v="11.692302600000003"/>
    <n v="211.23000000000002"/>
    <n v="2469.765078198001"/>
    <x v="2"/>
  </r>
  <r>
    <x v="21"/>
    <x v="6"/>
    <x v="3"/>
    <n v="11.692302600000003"/>
    <n v="211.23000000000002"/>
    <n v="2469.765078198001"/>
    <x v="2"/>
  </r>
  <r>
    <x v="21"/>
    <x v="7"/>
    <x v="3"/>
    <n v="11.692302600000003"/>
    <n v="211.23000000000002"/>
    <n v="2469.765078198001"/>
    <x v="2"/>
  </r>
  <r>
    <x v="21"/>
    <x v="11"/>
    <x v="3"/>
    <n v="467.6921040000002"/>
    <n v="103.33999999999999"/>
    <n v="48331.302027360012"/>
    <x v="3"/>
  </r>
  <r>
    <x v="21"/>
    <x v="10"/>
    <x v="3"/>
    <n v="467.6921040000002"/>
    <n v="103.33999999999999"/>
    <n v="48331.302027360012"/>
    <x v="3"/>
  </r>
  <r>
    <x v="21"/>
    <x v="19"/>
    <x v="8"/>
    <n v="720"/>
    <n v="15.09"/>
    <n v="10864.8"/>
    <x v="5"/>
  </r>
  <r>
    <x v="21"/>
    <x v="18"/>
    <x v="8"/>
    <n v="720"/>
    <n v="15.09"/>
    <n v="10864.8"/>
    <x v="5"/>
  </r>
  <r>
    <x v="21"/>
    <x v="17"/>
    <x v="7"/>
    <n v="203.11991333683207"/>
    <n v="505.86"/>
    <n v="102750.23936056987"/>
    <x v="0"/>
  </r>
  <r>
    <x v="21"/>
    <x v="1"/>
    <x v="7"/>
    <n v="406.23982667366414"/>
    <n v="547.24"/>
    <n v="222310.68274889595"/>
    <x v="0"/>
  </r>
  <r>
    <x v="21"/>
    <x v="11"/>
    <x v="7"/>
    <n v="304.67987000524812"/>
    <n v="71.38"/>
    <n v="21748.049120974611"/>
    <x v="3"/>
  </r>
  <r>
    <x v="21"/>
    <x v="15"/>
    <x v="5"/>
    <n v="703.55021132812522"/>
    <n v="599.94000000000005"/>
    <n v="422087.91378419549"/>
    <x v="0"/>
  </r>
  <r>
    <x v="21"/>
    <x v="17"/>
    <x v="5"/>
    <n v="703.55021132812522"/>
    <n v="587.41"/>
    <n v="413272.42963625403"/>
    <x v="0"/>
  </r>
  <r>
    <x v="21"/>
    <x v="1"/>
    <x v="5"/>
    <n v="351.77510566406261"/>
    <n v="646.80999999999995"/>
    <n v="227531.6560945723"/>
    <x v="0"/>
  </r>
  <r>
    <x v="21"/>
    <x v="2"/>
    <x v="5"/>
    <n v="351.77510566406261"/>
    <n v="646.80999999999995"/>
    <n v="227531.6560945723"/>
    <x v="0"/>
  </r>
  <r>
    <x v="21"/>
    <x v="11"/>
    <x v="5"/>
    <n v="351.77510566406261"/>
    <n v="84.02"/>
    <n v="29556.14437789454"/>
    <x v="3"/>
  </r>
  <r>
    <x v="21"/>
    <x v="10"/>
    <x v="5"/>
    <n v="351.77510566406261"/>
    <n v="84.02"/>
    <n v="29556.14437789454"/>
    <x v="3"/>
  </r>
  <r>
    <x v="21"/>
    <x v="15"/>
    <x v="9"/>
    <n v="17.715610000000005"/>
    <n v="905.16"/>
    <n v="16035.461547600004"/>
    <x v="0"/>
  </r>
  <r>
    <x v="21"/>
    <x v="11"/>
    <x v="9"/>
    <n v="8.8578050000000026"/>
    <n v="137.91999999999999"/>
    <n v="1221.6684656000002"/>
    <x v="3"/>
  </r>
  <r>
    <x v="21"/>
    <x v="10"/>
    <x v="9"/>
    <n v="8.8578050000000026"/>
    <n v="137.91999999999999"/>
    <n v="1221.6684656000002"/>
    <x v="3"/>
  </r>
  <r>
    <x v="21"/>
    <x v="13"/>
    <x v="9"/>
    <n v="8.8578050000000026"/>
    <n v="137.91999999999999"/>
    <n v="1221.6684656000002"/>
    <x v="3"/>
  </r>
  <r>
    <x v="21"/>
    <x v="12"/>
    <x v="9"/>
    <n v="8.8578050000000026"/>
    <n v="137.91999999999999"/>
    <n v="1221.6684656000002"/>
    <x v="3"/>
  </r>
  <r>
    <x v="21"/>
    <x v="15"/>
    <x v="10"/>
    <n v="8.7846000000000029"/>
    <n v="664.66"/>
    <n v="5838.7722360000016"/>
    <x v="0"/>
  </r>
  <r>
    <x v="21"/>
    <x v="1"/>
    <x v="10"/>
    <n v="4.3923000000000014"/>
    <n v="718.25"/>
    <n v="3154.769475000001"/>
    <x v="0"/>
  </r>
  <r>
    <x v="21"/>
    <x v="2"/>
    <x v="10"/>
    <n v="4.3923000000000014"/>
    <n v="718.25"/>
    <n v="3154.769475000001"/>
    <x v="0"/>
  </r>
  <r>
    <x v="21"/>
    <x v="3"/>
    <x v="10"/>
    <n v="1.4641000000000006"/>
    <n v="2200"/>
    <n v="3221.0200000000013"/>
    <x v="1"/>
  </r>
  <r>
    <x v="21"/>
    <x v="14"/>
    <x v="10"/>
    <n v="1.4641000000000006"/>
    <n v="1280"/>
    <n v="1874.0480000000007"/>
    <x v="1"/>
  </r>
  <r>
    <x v="21"/>
    <x v="5"/>
    <x v="10"/>
    <n v="1.4641000000000006"/>
    <n v="896.12"/>
    <n v="1312.0092920000006"/>
    <x v="1"/>
  </r>
  <r>
    <x v="21"/>
    <x v="8"/>
    <x v="10"/>
    <n v="2.9282000000000012"/>
    <n v="211.23"/>
    <n v="618.52368600000023"/>
    <x v="2"/>
  </r>
  <r>
    <x v="21"/>
    <x v="6"/>
    <x v="10"/>
    <n v="2.9282000000000012"/>
    <n v="211.23"/>
    <n v="618.52368600000023"/>
    <x v="2"/>
  </r>
  <r>
    <x v="21"/>
    <x v="7"/>
    <x v="10"/>
    <n v="2.9282000000000012"/>
    <n v="211.23"/>
    <n v="618.52368600000023"/>
    <x v="2"/>
  </r>
  <r>
    <x v="21"/>
    <x v="11"/>
    <x v="10"/>
    <n v="351.38400000000007"/>
    <n v="103.34"/>
    <n v="36312.022560000012"/>
    <x v="3"/>
  </r>
  <r>
    <x v="21"/>
    <x v="15"/>
    <x v="11"/>
    <n v="7.2600000000000016"/>
    <n v="664.66"/>
    <n v="4825.4316000000008"/>
    <x v="0"/>
  </r>
  <r>
    <x v="21"/>
    <x v="1"/>
    <x v="11"/>
    <n v="3.6300000000000008"/>
    <n v="718.25"/>
    <n v="2607.2475000000004"/>
    <x v="0"/>
  </r>
  <r>
    <x v="21"/>
    <x v="2"/>
    <x v="11"/>
    <n v="3.6300000000000008"/>
    <n v="718.25"/>
    <n v="2607.2475000000004"/>
    <x v="0"/>
  </r>
  <r>
    <x v="21"/>
    <x v="3"/>
    <x v="11"/>
    <n v="1.2100000000000002"/>
    <n v="2200"/>
    <n v="2662.0000000000005"/>
    <x v="1"/>
  </r>
  <r>
    <x v="21"/>
    <x v="14"/>
    <x v="11"/>
    <n v="1.2100000000000002"/>
    <n v="1280"/>
    <n v="1548.8000000000002"/>
    <x v="1"/>
  </r>
  <r>
    <x v="21"/>
    <x v="5"/>
    <x v="11"/>
    <n v="1.2100000000000002"/>
    <n v="896.12"/>
    <n v="1084.3052000000002"/>
    <x v="1"/>
  </r>
  <r>
    <x v="21"/>
    <x v="8"/>
    <x v="11"/>
    <n v="2.4200000000000004"/>
    <n v="211.23"/>
    <n v="511.17660000000006"/>
    <x v="2"/>
  </r>
  <r>
    <x v="21"/>
    <x v="6"/>
    <x v="11"/>
    <n v="2.4200000000000004"/>
    <n v="211.23"/>
    <n v="511.17660000000006"/>
    <x v="2"/>
  </r>
  <r>
    <x v="21"/>
    <x v="7"/>
    <x v="11"/>
    <n v="2.4200000000000004"/>
    <n v="211.23"/>
    <n v="511.17660000000006"/>
    <x v="2"/>
  </r>
  <r>
    <x v="21"/>
    <x v="11"/>
    <x v="11"/>
    <n v="290.40000000000003"/>
    <n v="103.34"/>
    <n v="30009.936000000005"/>
    <x v="3"/>
  </r>
  <r>
    <x v="22"/>
    <x v="0"/>
    <x v="0"/>
    <n v="1773.6053813940007"/>
    <n v="498.65999999999997"/>
    <n v="884426.05948593235"/>
    <x v="0"/>
  </r>
  <r>
    <x v="22"/>
    <x v="1"/>
    <x v="0"/>
    <n v="1139.5318113960004"/>
    <n v="525.59"/>
    <n v="598926.52475162386"/>
    <x v="0"/>
  </r>
  <r>
    <x v="22"/>
    <x v="13"/>
    <x v="0"/>
    <n v="5659.0744584000022"/>
    <n v="70.05"/>
    <n v="396418.16581092012"/>
    <x v="3"/>
  </r>
  <r>
    <x v="22"/>
    <x v="8"/>
    <x v="3"/>
    <n v="12.861532860000004"/>
    <n v="211.23000000000002"/>
    <n v="2716.7415860178012"/>
    <x v="2"/>
  </r>
  <r>
    <x v="22"/>
    <x v="6"/>
    <x v="3"/>
    <n v="12.861532860000004"/>
    <n v="211.23000000000002"/>
    <n v="2716.7415860178012"/>
    <x v="2"/>
  </r>
  <r>
    <x v="22"/>
    <x v="7"/>
    <x v="3"/>
    <n v="12.861532860000004"/>
    <n v="211.23000000000002"/>
    <n v="2716.7415860178012"/>
    <x v="2"/>
  </r>
  <r>
    <x v="22"/>
    <x v="11"/>
    <x v="3"/>
    <n v="514.46131440000022"/>
    <n v="103.33999999999999"/>
    <n v="53164.432230096019"/>
    <x v="3"/>
  </r>
  <r>
    <x v="22"/>
    <x v="10"/>
    <x v="3"/>
    <n v="514.46131440000022"/>
    <n v="103.33999999999999"/>
    <n v="53164.432230096019"/>
    <x v="3"/>
  </r>
  <r>
    <x v="22"/>
    <x v="19"/>
    <x v="8"/>
    <n v="720"/>
    <n v="15.09"/>
    <n v="10864.8"/>
    <x v="5"/>
  </r>
  <r>
    <x v="22"/>
    <x v="18"/>
    <x v="8"/>
    <n v="720"/>
    <n v="15.09"/>
    <n v="10864.8"/>
    <x v="5"/>
  </r>
  <r>
    <x v="22"/>
    <x v="17"/>
    <x v="7"/>
    <n v="219.36950640377864"/>
    <n v="505.86"/>
    <n v="110970.25850941546"/>
    <x v="0"/>
  </r>
  <r>
    <x v="22"/>
    <x v="1"/>
    <x v="7"/>
    <n v="438.73901280755729"/>
    <n v="547.24"/>
    <n v="240095.53736880765"/>
    <x v="0"/>
  </r>
  <r>
    <x v="22"/>
    <x v="11"/>
    <x v="7"/>
    <n v="329.05425960566799"/>
    <n v="71.38"/>
    <n v="23487.893050652579"/>
    <x v="3"/>
  </r>
  <r>
    <x v="22"/>
    <x v="15"/>
    <x v="5"/>
    <n v="738.72772189453156"/>
    <n v="599.94000000000005"/>
    <n v="443192.3094734053"/>
    <x v="0"/>
  </r>
  <r>
    <x v="22"/>
    <x v="17"/>
    <x v="5"/>
    <n v="738.72772189453156"/>
    <n v="587.41"/>
    <n v="433936.05111806677"/>
    <x v="0"/>
  </r>
  <r>
    <x v="22"/>
    <x v="1"/>
    <x v="5"/>
    <n v="369.36386094726578"/>
    <n v="646.80999999999995"/>
    <n v="238908.23889930095"/>
    <x v="0"/>
  </r>
  <r>
    <x v="22"/>
    <x v="2"/>
    <x v="5"/>
    <n v="369.36386094726578"/>
    <n v="646.80999999999995"/>
    <n v="238908.23889930095"/>
    <x v="0"/>
  </r>
  <r>
    <x v="22"/>
    <x v="11"/>
    <x v="5"/>
    <n v="369.36386094726578"/>
    <n v="84.02"/>
    <n v="31033.951596789269"/>
    <x v="3"/>
  </r>
  <r>
    <x v="22"/>
    <x v="10"/>
    <x v="5"/>
    <n v="369.36386094726578"/>
    <n v="84.02"/>
    <n v="31033.951596789269"/>
    <x v="3"/>
  </r>
  <r>
    <x v="22"/>
    <x v="15"/>
    <x v="9"/>
    <n v="19.487171000000007"/>
    <n v="905.16"/>
    <n v="17639.007702360006"/>
    <x v="0"/>
  </r>
  <r>
    <x v="22"/>
    <x v="11"/>
    <x v="9"/>
    <n v="9.7435855000000036"/>
    <n v="137.91999999999999"/>
    <n v="1343.8353121600003"/>
    <x v="3"/>
  </r>
  <r>
    <x v="22"/>
    <x v="10"/>
    <x v="9"/>
    <n v="9.7435855000000036"/>
    <n v="137.91999999999999"/>
    <n v="1343.8353121600003"/>
    <x v="3"/>
  </r>
  <r>
    <x v="22"/>
    <x v="13"/>
    <x v="9"/>
    <n v="9.7435855000000036"/>
    <n v="137.91999999999999"/>
    <n v="1343.8353121600003"/>
    <x v="3"/>
  </r>
  <r>
    <x v="22"/>
    <x v="12"/>
    <x v="9"/>
    <n v="9.7435855000000036"/>
    <n v="137.91999999999999"/>
    <n v="1343.8353121600003"/>
    <x v="3"/>
  </r>
  <r>
    <x v="22"/>
    <x v="15"/>
    <x v="10"/>
    <n v="9.6630600000000033"/>
    <n v="664.66"/>
    <n v="6422.649459600002"/>
    <x v="0"/>
  </r>
  <r>
    <x v="22"/>
    <x v="1"/>
    <x v="10"/>
    <n v="4.8315300000000017"/>
    <n v="718.25"/>
    <n v="3470.2464225000012"/>
    <x v="0"/>
  </r>
  <r>
    <x v="22"/>
    <x v="2"/>
    <x v="10"/>
    <n v="4.8315300000000017"/>
    <n v="718.25"/>
    <n v="3470.2464225000012"/>
    <x v="0"/>
  </r>
  <r>
    <x v="22"/>
    <x v="3"/>
    <x v="10"/>
    <n v="1.6105100000000008"/>
    <n v="2200"/>
    <n v="3543.1220000000017"/>
    <x v="1"/>
  </r>
  <r>
    <x v="22"/>
    <x v="14"/>
    <x v="10"/>
    <n v="1.6105100000000008"/>
    <n v="1280"/>
    <n v="2061.4528000000009"/>
    <x v="1"/>
  </r>
  <r>
    <x v="22"/>
    <x v="5"/>
    <x v="10"/>
    <n v="1.6105100000000008"/>
    <n v="896.12"/>
    <n v="1443.2102212000007"/>
    <x v="1"/>
  </r>
  <r>
    <x v="22"/>
    <x v="8"/>
    <x v="10"/>
    <n v="3.2210200000000015"/>
    <n v="211.23"/>
    <n v="680.37605460000032"/>
    <x v="2"/>
  </r>
  <r>
    <x v="22"/>
    <x v="6"/>
    <x v="10"/>
    <n v="3.2210200000000015"/>
    <n v="211.23"/>
    <n v="680.37605460000032"/>
    <x v="2"/>
  </r>
  <r>
    <x v="22"/>
    <x v="7"/>
    <x v="10"/>
    <n v="3.2210200000000015"/>
    <n v="211.23"/>
    <n v="680.37605460000032"/>
    <x v="2"/>
  </r>
  <r>
    <x v="22"/>
    <x v="11"/>
    <x v="10"/>
    <n v="386.52240000000012"/>
    <n v="103.34"/>
    <n v="39943.224816000016"/>
    <x v="3"/>
  </r>
  <r>
    <x v="22"/>
    <x v="15"/>
    <x v="11"/>
    <n v="7.9860000000000024"/>
    <n v="664.66"/>
    <n v="5307.974760000001"/>
    <x v="0"/>
  </r>
  <r>
    <x v="22"/>
    <x v="1"/>
    <x v="11"/>
    <n v="3.9930000000000012"/>
    <n v="718.25"/>
    <n v="2867.9722500000007"/>
    <x v="0"/>
  </r>
  <r>
    <x v="22"/>
    <x v="2"/>
    <x v="11"/>
    <n v="3.9930000000000012"/>
    <n v="718.25"/>
    <n v="2867.9722500000007"/>
    <x v="0"/>
  </r>
  <r>
    <x v="22"/>
    <x v="3"/>
    <x v="11"/>
    <n v="1.3310000000000004"/>
    <n v="2200"/>
    <n v="2928.2000000000007"/>
    <x v="1"/>
  </r>
  <r>
    <x v="22"/>
    <x v="14"/>
    <x v="11"/>
    <n v="1.3310000000000004"/>
    <n v="1280"/>
    <n v="1703.6800000000005"/>
    <x v="1"/>
  </r>
  <r>
    <x v="22"/>
    <x v="5"/>
    <x v="11"/>
    <n v="1.3310000000000004"/>
    <n v="896.12"/>
    <n v="1192.7357200000004"/>
    <x v="1"/>
  </r>
  <r>
    <x v="22"/>
    <x v="8"/>
    <x v="11"/>
    <n v="2.6620000000000008"/>
    <n v="211.23"/>
    <n v="562.29426000000012"/>
    <x v="2"/>
  </r>
  <r>
    <x v="22"/>
    <x v="6"/>
    <x v="11"/>
    <n v="2.6620000000000008"/>
    <n v="211.23"/>
    <n v="562.29426000000012"/>
    <x v="2"/>
  </r>
  <r>
    <x v="22"/>
    <x v="7"/>
    <x v="11"/>
    <n v="2.6620000000000008"/>
    <n v="211.23"/>
    <n v="562.29426000000012"/>
    <x v="2"/>
  </r>
  <r>
    <x v="22"/>
    <x v="11"/>
    <x v="11"/>
    <n v="319.44000000000005"/>
    <n v="103.34"/>
    <n v="33010.929600000003"/>
    <x v="3"/>
  </r>
  <r>
    <x v="23"/>
    <x v="0"/>
    <x v="0"/>
    <n v="1950.9659195334009"/>
    <n v="498.65999999999997"/>
    <n v="972868.66543452558"/>
    <x v="0"/>
  </r>
  <r>
    <x v="23"/>
    <x v="1"/>
    <x v="0"/>
    <n v="1253.4849925356007"/>
    <n v="525.59"/>
    <n v="658819.17722678639"/>
    <x v="0"/>
  </r>
  <r>
    <x v="23"/>
    <x v="13"/>
    <x v="0"/>
    <n v="6224.9819042400031"/>
    <n v="70.05"/>
    <n v="436059.9823920122"/>
    <x v="3"/>
  </r>
  <r>
    <x v="23"/>
    <x v="8"/>
    <x v="3"/>
    <n v="14.147686146000005"/>
    <n v="211.23000000000002"/>
    <n v="2988.4157446195813"/>
    <x v="2"/>
  </r>
  <r>
    <x v="23"/>
    <x v="6"/>
    <x v="3"/>
    <n v="14.147686146000005"/>
    <n v="211.23000000000002"/>
    <n v="2988.4157446195813"/>
    <x v="2"/>
  </r>
  <r>
    <x v="23"/>
    <x v="7"/>
    <x v="3"/>
    <n v="14.147686146000005"/>
    <n v="211.23000000000002"/>
    <n v="2988.4157446195813"/>
    <x v="2"/>
  </r>
  <r>
    <x v="23"/>
    <x v="11"/>
    <x v="3"/>
    <n v="565.90744584000026"/>
    <n v="103.33999999999999"/>
    <n v="58480.875453105618"/>
    <x v="3"/>
  </r>
  <r>
    <x v="23"/>
    <x v="10"/>
    <x v="3"/>
    <n v="565.90744584000026"/>
    <n v="103.33999999999999"/>
    <n v="58480.875453105618"/>
    <x v="3"/>
  </r>
  <r>
    <x v="23"/>
    <x v="19"/>
    <x v="8"/>
    <n v="720"/>
    <n v="15.09"/>
    <n v="10864.8"/>
    <x v="5"/>
  </r>
  <r>
    <x v="23"/>
    <x v="18"/>
    <x v="8"/>
    <n v="720"/>
    <n v="15.09"/>
    <n v="10864.8"/>
    <x v="5"/>
  </r>
  <r>
    <x v="23"/>
    <x v="17"/>
    <x v="7"/>
    <n v="236.91906691608096"/>
    <n v="505.86"/>
    <n v="119847.87919016872"/>
    <x v="0"/>
  </r>
  <r>
    <x v="23"/>
    <x v="1"/>
    <x v="7"/>
    <n v="473.83813383216193"/>
    <n v="547.24"/>
    <n v="259303.1803583123"/>
    <x v="0"/>
  </r>
  <r>
    <x v="23"/>
    <x v="11"/>
    <x v="7"/>
    <n v="355.37860037412145"/>
    <n v="71.38"/>
    <n v="25366.924494704788"/>
    <x v="3"/>
  </r>
  <r>
    <x v="23"/>
    <x v="15"/>
    <x v="5"/>
    <n v="775.66410798925813"/>
    <n v="599.94000000000005"/>
    <n v="465351.92494707555"/>
    <x v="0"/>
  </r>
  <r>
    <x v="23"/>
    <x v="17"/>
    <x v="5"/>
    <n v="775.66410798925813"/>
    <n v="587.41"/>
    <n v="455632.85367397009"/>
    <x v="0"/>
  </r>
  <r>
    <x v="23"/>
    <x v="1"/>
    <x v="5"/>
    <n v="387.83205399462906"/>
    <n v="646.80999999999995"/>
    <n v="250853.650844266"/>
    <x v="0"/>
  </r>
  <r>
    <x v="23"/>
    <x v="2"/>
    <x v="5"/>
    <n v="387.83205399462906"/>
    <n v="646.80999999999995"/>
    <n v="250853.650844266"/>
    <x v="0"/>
  </r>
  <r>
    <x v="23"/>
    <x v="11"/>
    <x v="5"/>
    <n v="387.83205399462906"/>
    <n v="84.02"/>
    <n v="32585.649176628733"/>
    <x v="3"/>
  </r>
  <r>
    <x v="23"/>
    <x v="10"/>
    <x v="5"/>
    <n v="387.83205399462906"/>
    <n v="84.02"/>
    <n v="32585.649176628733"/>
    <x v="3"/>
  </r>
  <r>
    <x v="23"/>
    <x v="15"/>
    <x v="9"/>
    <n v="21.43588810000001"/>
    <n v="905.16"/>
    <n v="19402.908472596009"/>
    <x v="0"/>
  </r>
  <r>
    <x v="23"/>
    <x v="11"/>
    <x v="9"/>
    <n v="10.717944050000005"/>
    <n v="137.91999999999999"/>
    <n v="1478.2188433760007"/>
    <x v="3"/>
  </r>
  <r>
    <x v="23"/>
    <x v="10"/>
    <x v="9"/>
    <n v="10.717944050000005"/>
    <n v="137.91999999999999"/>
    <n v="1478.2188433760007"/>
    <x v="3"/>
  </r>
  <r>
    <x v="23"/>
    <x v="13"/>
    <x v="9"/>
    <n v="10.717944050000005"/>
    <n v="137.91999999999999"/>
    <n v="1478.2188433760007"/>
    <x v="3"/>
  </r>
  <r>
    <x v="23"/>
    <x v="12"/>
    <x v="9"/>
    <n v="10.717944050000005"/>
    <n v="137.91999999999999"/>
    <n v="1478.2188433760007"/>
    <x v="3"/>
  </r>
  <r>
    <x v="23"/>
    <x v="15"/>
    <x v="10"/>
    <n v="10.629366000000005"/>
    <n v="664.66"/>
    <n v="7064.9144055600027"/>
    <x v="0"/>
  </r>
  <r>
    <x v="23"/>
    <x v="1"/>
    <x v="10"/>
    <n v="5.3146830000000023"/>
    <n v="718.25"/>
    <n v="3817.2710647500016"/>
    <x v="0"/>
  </r>
  <r>
    <x v="23"/>
    <x v="2"/>
    <x v="10"/>
    <n v="5.3146830000000023"/>
    <n v="718.25"/>
    <n v="3817.2710647500016"/>
    <x v="0"/>
  </r>
  <r>
    <x v="23"/>
    <x v="3"/>
    <x v="10"/>
    <n v="1.7715610000000011"/>
    <n v="2200"/>
    <n v="3897.4342000000024"/>
    <x v="1"/>
  </r>
  <r>
    <x v="23"/>
    <x v="14"/>
    <x v="10"/>
    <n v="1.7715610000000011"/>
    <n v="1280"/>
    <n v="2267.5980800000016"/>
    <x v="1"/>
  </r>
  <r>
    <x v="23"/>
    <x v="5"/>
    <x v="10"/>
    <n v="1.7715610000000011"/>
    <n v="896.12"/>
    <n v="1587.5312433200008"/>
    <x v="1"/>
  </r>
  <r>
    <x v="23"/>
    <x v="8"/>
    <x v="10"/>
    <n v="3.5431220000000021"/>
    <n v="211.23"/>
    <n v="748.41366006000044"/>
    <x v="2"/>
  </r>
  <r>
    <x v="23"/>
    <x v="6"/>
    <x v="10"/>
    <n v="3.5431220000000021"/>
    <n v="211.23"/>
    <n v="748.41366006000044"/>
    <x v="2"/>
  </r>
  <r>
    <x v="23"/>
    <x v="7"/>
    <x v="10"/>
    <n v="3.5431220000000021"/>
    <n v="211.23"/>
    <n v="748.41366006000044"/>
    <x v="2"/>
  </r>
  <r>
    <x v="23"/>
    <x v="11"/>
    <x v="10"/>
    <n v="425.17464000000018"/>
    <n v="103.34"/>
    <n v="43937.547297600024"/>
    <x v="3"/>
  </r>
  <r>
    <x v="23"/>
    <x v="15"/>
    <x v="11"/>
    <n v="8.7846000000000029"/>
    <n v="664.66"/>
    <n v="5838.7722360000016"/>
    <x v="0"/>
  </r>
  <r>
    <x v="23"/>
    <x v="1"/>
    <x v="11"/>
    <n v="4.3923000000000014"/>
    <n v="718.25"/>
    <n v="3154.769475000001"/>
    <x v="0"/>
  </r>
  <r>
    <x v="23"/>
    <x v="2"/>
    <x v="11"/>
    <n v="4.3923000000000014"/>
    <n v="718.25"/>
    <n v="3154.769475000001"/>
    <x v="0"/>
  </r>
  <r>
    <x v="23"/>
    <x v="3"/>
    <x v="11"/>
    <n v="1.4641000000000006"/>
    <n v="2200"/>
    <n v="3221.0200000000013"/>
    <x v="1"/>
  </r>
  <r>
    <x v="23"/>
    <x v="14"/>
    <x v="11"/>
    <n v="1.4641000000000006"/>
    <n v="1280"/>
    <n v="1874.0480000000007"/>
    <x v="1"/>
  </r>
  <r>
    <x v="23"/>
    <x v="5"/>
    <x v="11"/>
    <n v="1.4641000000000006"/>
    <n v="896.12"/>
    <n v="1312.0092920000006"/>
    <x v="1"/>
  </r>
  <r>
    <x v="23"/>
    <x v="8"/>
    <x v="11"/>
    <n v="2.9282000000000012"/>
    <n v="211.23"/>
    <n v="618.52368600000023"/>
    <x v="2"/>
  </r>
  <r>
    <x v="23"/>
    <x v="6"/>
    <x v="11"/>
    <n v="2.9282000000000012"/>
    <n v="211.23"/>
    <n v="618.52368600000023"/>
    <x v="2"/>
  </r>
  <r>
    <x v="23"/>
    <x v="7"/>
    <x v="11"/>
    <n v="2.9282000000000012"/>
    <n v="211.23"/>
    <n v="618.52368600000023"/>
    <x v="2"/>
  </r>
  <r>
    <x v="23"/>
    <x v="11"/>
    <x v="11"/>
    <n v="351.38400000000007"/>
    <n v="103.34"/>
    <n v="36312.022560000012"/>
    <x v="3"/>
  </r>
  <r>
    <x v="24"/>
    <x v="0"/>
    <x v="0"/>
    <n v="2146.0625114867412"/>
    <n v="498.65999999999997"/>
    <n v="1070155.5319779783"/>
    <x v="0"/>
  </r>
  <r>
    <x v="24"/>
    <x v="1"/>
    <x v="0"/>
    <n v="1378.8334917891609"/>
    <n v="525.59"/>
    <n v="724701.09494946513"/>
    <x v="0"/>
  </r>
  <r>
    <x v="24"/>
    <x v="13"/>
    <x v="0"/>
    <n v="6847.4800946640044"/>
    <n v="70.05"/>
    <n v="479665.98063121346"/>
    <x v="3"/>
  </r>
  <r>
    <x v="24"/>
    <x v="8"/>
    <x v="3"/>
    <n v="15.562454760600007"/>
    <n v="211.23000000000002"/>
    <n v="3287.2573190815397"/>
    <x v="2"/>
  </r>
  <r>
    <x v="24"/>
    <x v="6"/>
    <x v="3"/>
    <n v="15.562454760600007"/>
    <n v="211.23000000000002"/>
    <n v="3287.2573190815397"/>
    <x v="2"/>
  </r>
  <r>
    <x v="24"/>
    <x v="7"/>
    <x v="3"/>
    <n v="15.562454760600007"/>
    <n v="211.23000000000002"/>
    <n v="3287.2573190815397"/>
    <x v="2"/>
  </r>
  <r>
    <x v="24"/>
    <x v="11"/>
    <x v="3"/>
    <n v="622.49819042400031"/>
    <n v="103.33999999999999"/>
    <n v="64328.962998416187"/>
    <x v="3"/>
  </r>
  <r>
    <x v="24"/>
    <x v="10"/>
    <x v="3"/>
    <n v="622.49819042400031"/>
    <n v="103.33999999999999"/>
    <n v="64328.962998416187"/>
    <x v="3"/>
  </r>
  <r>
    <x v="24"/>
    <x v="19"/>
    <x v="8"/>
    <n v="720"/>
    <n v="15.09"/>
    <n v="10864.8"/>
    <x v="5"/>
  </r>
  <r>
    <x v="24"/>
    <x v="18"/>
    <x v="8"/>
    <n v="720"/>
    <n v="15.09"/>
    <n v="10864.8"/>
    <x v="5"/>
  </r>
  <r>
    <x v="24"/>
    <x v="17"/>
    <x v="7"/>
    <n v="255.87259226936746"/>
    <n v="505.86"/>
    <n v="129435.70952538223"/>
    <x v="0"/>
  </r>
  <r>
    <x v="24"/>
    <x v="1"/>
    <x v="7"/>
    <n v="511.74518453873492"/>
    <n v="547.24"/>
    <n v="280047.4347869773"/>
    <x v="0"/>
  </r>
  <r>
    <x v="24"/>
    <x v="11"/>
    <x v="7"/>
    <n v="383.80888840405117"/>
    <n v="71.38"/>
    <n v="27396.278454281171"/>
    <x v="3"/>
  </r>
  <r>
    <x v="24"/>
    <x v="15"/>
    <x v="5"/>
    <n v="814.44731338872111"/>
    <n v="599.94000000000005"/>
    <n v="488619.52119442937"/>
    <x v="0"/>
  </r>
  <r>
    <x v="24"/>
    <x v="17"/>
    <x v="5"/>
    <n v="814.44731338872111"/>
    <n v="587.41"/>
    <n v="478414.49635766866"/>
    <x v="0"/>
  </r>
  <r>
    <x v="24"/>
    <x v="1"/>
    <x v="5"/>
    <n v="407.22365669436056"/>
    <n v="646.80999999999995"/>
    <n v="263396.33338647935"/>
    <x v="0"/>
  </r>
  <r>
    <x v="24"/>
    <x v="2"/>
    <x v="5"/>
    <n v="407.22365669436056"/>
    <n v="646.80999999999995"/>
    <n v="263396.33338647935"/>
    <x v="0"/>
  </r>
  <r>
    <x v="24"/>
    <x v="11"/>
    <x v="5"/>
    <n v="407.22365669436056"/>
    <n v="84.02"/>
    <n v="34214.931635460169"/>
    <x v="3"/>
  </r>
  <r>
    <x v="24"/>
    <x v="10"/>
    <x v="5"/>
    <n v="407.22365669436056"/>
    <n v="84.02"/>
    <n v="34214.931635460169"/>
    <x v="3"/>
  </r>
  <r>
    <x v="24"/>
    <x v="15"/>
    <x v="9"/>
    <n v="23.579476910000015"/>
    <n v="905.16"/>
    <n v="21343.199319855612"/>
    <x v="0"/>
  </r>
  <r>
    <x v="24"/>
    <x v="11"/>
    <x v="9"/>
    <n v="11.789738455000007"/>
    <n v="137.91999999999999"/>
    <n v="1626.0407277136007"/>
    <x v="3"/>
  </r>
  <r>
    <x v="24"/>
    <x v="10"/>
    <x v="9"/>
    <n v="11.789738455000007"/>
    <n v="137.91999999999999"/>
    <n v="1626.0407277136007"/>
    <x v="3"/>
  </r>
  <r>
    <x v="24"/>
    <x v="13"/>
    <x v="9"/>
    <n v="11.789738455000007"/>
    <n v="137.91999999999999"/>
    <n v="1626.0407277136007"/>
    <x v="3"/>
  </r>
  <r>
    <x v="24"/>
    <x v="12"/>
    <x v="9"/>
    <n v="11.789738455000007"/>
    <n v="137.91999999999999"/>
    <n v="1626.0407277136007"/>
    <x v="3"/>
  </r>
  <r>
    <x v="24"/>
    <x v="15"/>
    <x v="10"/>
    <n v="11.692302600000007"/>
    <n v="664.66"/>
    <n v="7771.4058461160039"/>
    <x v="0"/>
  </r>
  <r>
    <x v="24"/>
    <x v="1"/>
    <x v="10"/>
    <n v="5.8461513000000034"/>
    <n v="718.25"/>
    <n v="4198.9981712250028"/>
    <x v="0"/>
  </r>
  <r>
    <x v="24"/>
    <x v="2"/>
    <x v="10"/>
    <n v="5.8461513000000034"/>
    <n v="718.25"/>
    <n v="4198.9981712250028"/>
    <x v="0"/>
  </r>
  <r>
    <x v="24"/>
    <x v="3"/>
    <x v="10"/>
    <n v="1.9487171000000014"/>
    <n v="2200"/>
    <n v="4287.1776200000031"/>
    <x v="1"/>
  </r>
  <r>
    <x v="24"/>
    <x v="14"/>
    <x v="10"/>
    <n v="1.9487171000000014"/>
    <n v="1280"/>
    <n v="2494.3578880000018"/>
    <x v="1"/>
  </r>
  <r>
    <x v="24"/>
    <x v="5"/>
    <x v="10"/>
    <n v="1.9487171000000014"/>
    <n v="896.12"/>
    <n v="1746.2843676520013"/>
    <x v="1"/>
  </r>
  <r>
    <x v="24"/>
    <x v="8"/>
    <x v="10"/>
    <n v="3.8974342000000028"/>
    <n v="211.23"/>
    <n v="823.2550260660006"/>
    <x v="2"/>
  </r>
  <r>
    <x v="24"/>
    <x v="6"/>
    <x v="10"/>
    <n v="3.8974342000000028"/>
    <n v="211.23"/>
    <n v="823.2550260660006"/>
    <x v="2"/>
  </r>
  <r>
    <x v="24"/>
    <x v="7"/>
    <x v="10"/>
    <n v="3.8974342000000028"/>
    <n v="211.23"/>
    <n v="823.2550260660006"/>
    <x v="2"/>
  </r>
  <r>
    <x v="24"/>
    <x v="11"/>
    <x v="10"/>
    <n v="467.69210400000026"/>
    <n v="103.34"/>
    <n v="48331.302027360027"/>
    <x v="3"/>
  </r>
  <r>
    <x v="24"/>
    <x v="15"/>
    <x v="11"/>
    <n v="9.6630600000000033"/>
    <n v="664.66"/>
    <n v="6422.649459600002"/>
    <x v="0"/>
  </r>
  <r>
    <x v="24"/>
    <x v="1"/>
    <x v="11"/>
    <n v="4.8315300000000017"/>
    <n v="718.25"/>
    <n v="3470.2464225000012"/>
    <x v="0"/>
  </r>
  <r>
    <x v="24"/>
    <x v="2"/>
    <x v="11"/>
    <n v="4.8315300000000017"/>
    <n v="718.25"/>
    <n v="3470.2464225000012"/>
    <x v="0"/>
  </r>
  <r>
    <x v="24"/>
    <x v="3"/>
    <x v="11"/>
    <n v="1.6105100000000008"/>
    <n v="2200"/>
    <n v="3543.1220000000017"/>
    <x v="1"/>
  </r>
  <r>
    <x v="24"/>
    <x v="14"/>
    <x v="11"/>
    <n v="1.6105100000000008"/>
    <n v="1280"/>
    <n v="2061.4528000000009"/>
    <x v="1"/>
  </r>
  <r>
    <x v="24"/>
    <x v="5"/>
    <x v="11"/>
    <n v="1.6105100000000008"/>
    <n v="896.12"/>
    <n v="1443.2102212000007"/>
    <x v="1"/>
  </r>
  <r>
    <x v="24"/>
    <x v="8"/>
    <x v="11"/>
    <n v="3.2210200000000015"/>
    <n v="211.23"/>
    <n v="680.37605460000032"/>
    <x v="2"/>
  </r>
  <r>
    <x v="24"/>
    <x v="6"/>
    <x v="11"/>
    <n v="3.2210200000000015"/>
    <n v="211.23"/>
    <n v="680.37605460000032"/>
    <x v="2"/>
  </r>
  <r>
    <x v="24"/>
    <x v="7"/>
    <x v="11"/>
    <n v="3.2210200000000015"/>
    <n v="211.23"/>
    <n v="680.37605460000032"/>
    <x v="2"/>
  </r>
  <r>
    <x v="24"/>
    <x v="11"/>
    <x v="11"/>
    <n v="386.52240000000012"/>
    <n v="103.34"/>
    <n v="39943.224816000016"/>
    <x v="3"/>
  </r>
  <r>
    <x v="25"/>
    <x v="0"/>
    <x v="0"/>
    <n v="1164"/>
    <n v="498.65999999999997"/>
    <n v="580440.24"/>
    <x v="0"/>
  </r>
  <r>
    <x v="25"/>
    <x v="1"/>
    <x v="0"/>
    <n v="234"/>
    <n v="525.59"/>
    <n v="122988.06000000001"/>
    <x v="0"/>
  </r>
  <r>
    <x v="25"/>
    <x v="13"/>
    <x v="0"/>
    <n v="2160"/>
    <n v="70.05"/>
    <n v="151308"/>
    <x v="3"/>
  </r>
  <r>
    <x v="26"/>
    <x v="0"/>
    <x v="0"/>
    <n v="1374"/>
    <n v="498.65999999999997"/>
    <n v="685158.84"/>
    <x v="0"/>
  </r>
  <r>
    <x v="27"/>
    <x v="0"/>
    <x v="0"/>
    <n v="576"/>
    <n v="498.65999999999997"/>
    <n v="287228.15999999997"/>
    <x v="0"/>
  </r>
  <r>
    <x v="28"/>
    <x v="0"/>
    <x v="0"/>
    <n v="216"/>
    <n v="498.65999999999997"/>
    <n v="107710.56"/>
    <x v="0"/>
  </r>
  <r>
    <x v="29"/>
    <x v="0"/>
    <x v="0"/>
    <n v="192"/>
    <n v="498.65999999999997"/>
    <n v="95742.720000000001"/>
    <x v="0"/>
  </r>
  <r>
    <x v="30"/>
    <x v="0"/>
    <x v="0"/>
    <n v="276"/>
    <n v="498.65999999999997"/>
    <n v="137630.16"/>
    <x v="0"/>
  </r>
  <r>
    <x v="31"/>
    <x v="0"/>
    <x v="0"/>
    <n v="264"/>
    <n v="498.65999999999997"/>
    <n v="131646.24"/>
    <x v="0"/>
  </r>
  <r>
    <x v="32"/>
    <x v="0"/>
    <x v="0"/>
    <n v="168"/>
    <n v="498.65999999999997"/>
    <n v="83774.87999999999"/>
    <x v="0"/>
  </r>
  <r>
    <x v="33"/>
    <x v="0"/>
    <x v="0"/>
    <n v="306"/>
    <n v="498.65999999999997"/>
    <n v="152589.96"/>
    <x v="0"/>
  </r>
  <r>
    <x v="34"/>
    <x v="0"/>
    <x v="0"/>
    <n v="864"/>
    <n v="498.65999999999997"/>
    <n v="430842.24"/>
    <x v="0"/>
  </r>
  <r>
    <x v="35"/>
    <x v="0"/>
    <x v="0"/>
    <n v="984"/>
    <n v="498.65999999999997"/>
    <n v="490681.43999999994"/>
    <x v="0"/>
  </r>
  <r>
    <x v="36"/>
    <x v="0"/>
    <x v="0"/>
    <n v="1134"/>
    <n v="498.65999999999997"/>
    <n v="565480.43999999994"/>
    <x v="0"/>
  </r>
  <r>
    <x v="26"/>
    <x v="1"/>
    <x v="0"/>
    <n v="906"/>
    <n v="525.59"/>
    <n v="476184.54000000004"/>
    <x v="0"/>
  </r>
  <r>
    <x v="27"/>
    <x v="1"/>
    <x v="0"/>
    <n v="420"/>
    <n v="525.59"/>
    <n v="220747.80000000002"/>
    <x v="0"/>
  </r>
  <r>
    <x v="28"/>
    <x v="1"/>
    <x v="0"/>
    <n v="234"/>
    <n v="525.59"/>
    <n v="122988.06000000001"/>
    <x v="0"/>
  </r>
  <r>
    <x v="29"/>
    <x v="1"/>
    <x v="0"/>
    <n v="144"/>
    <n v="525.59"/>
    <n v="75684.960000000006"/>
    <x v="0"/>
  </r>
  <r>
    <x v="30"/>
    <x v="1"/>
    <x v="0"/>
    <n v="198"/>
    <n v="525.59"/>
    <n v="104066.82"/>
    <x v="0"/>
  </r>
  <r>
    <x v="31"/>
    <x v="1"/>
    <x v="0"/>
    <n v="198"/>
    <n v="525.59"/>
    <n v="104066.82"/>
    <x v="0"/>
  </r>
  <r>
    <x v="32"/>
    <x v="1"/>
    <x v="0"/>
    <n v="96"/>
    <n v="525.59"/>
    <n v="50456.639999999999"/>
    <x v="0"/>
  </r>
  <r>
    <x v="33"/>
    <x v="1"/>
    <x v="0"/>
    <n v="168"/>
    <n v="525.59"/>
    <n v="88299.12000000001"/>
    <x v="0"/>
  </r>
  <r>
    <x v="34"/>
    <x v="1"/>
    <x v="0"/>
    <n v="900"/>
    <n v="525.59"/>
    <n v="473031"/>
    <x v="0"/>
  </r>
  <r>
    <x v="35"/>
    <x v="1"/>
    <x v="0"/>
    <n v="660"/>
    <n v="525.59"/>
    <n v="346889.4"/>
    <x v="0"/>
  </r>
  <r>
    <x v="36"/>
    <x v="1"/>
    <x v="0"/>
    <n v="960"/>
    <n v="525.59"/>
    <n v="504566.4"/>
    <x v="0"/>
  </r>
  <r>
    <x v="26"/>
    <x v="13"/>
    <x v="0"/>
    <n v="2400"/>
    <n v="70.05"/>
    <n v="168120"/>
    <x v="3"/>
  </r>
  <r>
    <x v="27"/>
    <x v="13"/>
    <x v="0"/>
    <n v="3120"/>
    <n v="70.05"/>
    <n v="218556"/>
    <x v="3"/>
  </r>
  <r>
    <x v="28"/>
    <x v="13"/>
    <x v="0"/>
    <n v="3120"/>
    <n v="70.05"/>
    <n v="218556"/>
    <x v="3"/>
  </r>
  <r>
    <x v="29"/>
    <x v="13"/>
    <x v="0"/>
    <n v="3120"/>
    <n v="70.05"/>
    <n v="218556"/>
    <x v="3"/>
  </r>
  <r>
    <x v="30"/>
    <x v="13"/>
    <x v="0"/>
    <n v="2400"/>
    <n v="70.05"/>
    <n v="168120"/>
    <x v="3"/>
  </r>
  <r>
    <x v="31"/>
    <x v="13"/>
    <x v="0"/>
    <n v="2160"/>
    <n v="70.05"/>
    <n v="151308"/>
    <x v="3"/>
  </r>
  <r>
    <x v="32"/>
    <x v="13"/>
    <x v="0"/>
    <n v="1440"/>
    <n v="70.05"/>
    <n v="100872"/>
    <x v="3"/>
  </r>
  <r>
    <x v="33"/>
    <x v="13"/>
    <x v="0"/>
    <n v="1680"/>
    <n v="70.05"/>
    <n v="117684"/>
    <x v="3"/>
  </r>
  <r>
    <x v="34"/>
    <x v="13"/>
    <x v="0"/>
    <n v="3600"/>
    <n v="70.05"/>
    <n v="252180"/>
    <x v="3"/>
  </r>
  <r>
    <x v="35"/>
    <x v="13"/>
    <x v="0"/>
    <n v="2400"/>
    <n v="70.05"/>
    <n v="168120"/>
    <x v="3"/>
  </r>
  <r>
    <x v="36"/>
    <x v="13"/>
    <x v="0"/>
    <n v="3120"/>
    <n v="70.05"/>
    <n v="218556"/>
    <x v="3"/>
  </r>
  <r>
    <x v="25"/>
    <x v="15"/>
    <x v="5"/>
    <n v="58"/>
    <n v="599.94000000000005"/>
    <n v="34796.520000000004"/>
    <x v="0"/>
  </r>
  <r>
    <x v="26"/>
    <x v="15"/>
    <x v="5"/>
    <n v="60"/>
    <n v="599.94000000000005"/>
    <n v="35996.400000000001"/>
    <x v="0"/>
  </r>
  <r>
    <x v="27"/>
    <x v="15"/>
    <x v="5"/>
    <n v="66"/>
    <n v="599.94000000000005"/>
    <n v="39596.04"/>
    <x v="0"/>
  </r>
  <r>
    <x v="28"/>
    <x v="15"/>
    <x v="5"/>
    <n v="72"/>
    <n v="599.94000000000005"/>
    <n v="43195.680000000008"/>
    <x v="0"/>
  </r>
  <r>
    <x v="29"/>
    <x v="15"/>
    <x v="5"/>
    <n v="78"/>
    <n v="599.94000000000005"/>
    <n v="46795.320000000007"/>
    <x v="0"/>
  </r>
  <r>
    <x v="30"/>
    <x v="15"/>
    <x v="5"/>
    <n v="84"/>
    <n v="599.94000000000005"/>
    <n v="50394.960000000006"/>
    <x v="0"/>
  </r>
  <r>
    <x v="31"/>
    <x v="15"/>
    <x v="5"/>
    <n v="90"/>
    <n v="599.94000000000005"/>
    <n v="53994.600000000006"/>
    <x v="0"/>
  </r>
  <r>
    <x v="32"/>
    <x v="15"/>
    <x v="5"/>
    <n v="96"/>
    <n v="599.94000000000005"/>
    <n v="57594.240000000005"/>
    <x v="0"/>
  </r>
  <r>
    <x v="33"/>
    <x v="15"/>
    <x v="5"/>
    <n v="102"/>
    <n v="599.94000000000005"/>
    <n v="61193.880000000005"/>
    <x v="0"/>
  </r>
  <r>
    <x v="34"/>
    <x v="15"/>
    <x v="5"/>
    <n v="108"/>
    <n v="599.94000000000005"/>
    <n v="64793.520000000004"/>
    <x v="0"/>
  </r>
  <r>
    <x v="35"/>
    <x v="15"/>
    <x v="5"/>
    <n v="114"/>
    <n v="599.94000000000005"/>
    <n v="68393.16"/>
    <x v="0"/>
  </r>
  <r>
    <x v="36"/>
    <x v="15"/>
    <x v="5"/>
    <n v="120"/>
    <n v="599.94000000000005"/>
    <n v="71992.800000000003"/>
    <x v="0"/>
  </r>
  <r>
    <x v="25"/>
    <x v="17"/>
    <x v="5"/>
    <n v="64"/>
    <n v="587.41"/>
    <n v="37594.239999999998"/>
    <x v="0"/>
  </r>
  <r>
    <x v="26"/>
    <x v="17"/>
    <x v="5"/>
    <n v="66"/>
    <n v="587.41"/>
    <n v="38769.06"/>
    <x v="0"/>
  </r>
  <r>
    <x v="27"/>
    <x v="17"/>
    <x v="5"/>
    <n v="72"/>
    <n v="587.41"/>
    <n v="42293.52"/>
    <x v="0"/>
  </r>
  <r>
    <x v="28"/>
    <x v="17"/>
    <x v="5"/>
    <n v="78"/>
    <n v="587.41"/>
    <n v="45817.979999999996"/>
    <x v="0"/>
  </r>
  <r>
    <x v="29"/>
    <x v="17"/>
    <x v="5"/>
    <n v="84"/>
    <n v="587.41"/>
    <n v="49342.439999999995"/>
    <x v="0"/>
  </r>
  <r>
    <x v="30"/>
    <x v="17"/>
    <x v="5"/>
    <n v="90"/>
    <n v="587.41"/>
    <n v="52866.899999999994"/>
    <x v="0"/>
  </r>
  <r>
    <x v="31"/>
    <x v="17"/>
    <x v="5"/>
    <n v="96"/>
    <n v="587.41"/>
    <n v="56391.360000000001"/>
    <x v="0"/>
  </r>
  <r>
    <x v="32"/>
    <x v="17"/>
    <x v="5"/>
    <n v="102"/>
    <n v="587.41"/>
    <n v="59915.82"/>
    <x v="0"/>
  </r>
  <r>
    <x v="33"/>
    <x v="17"/>
    <x v="5"/>
    <n v="108"/>
    <n v="587.41"/>
    <n v="63440.28"/>
    <x v="0"/>
  </r>
  <r>
    <x v="34"/>
    <x v="17"/>
    <x v="5"/>
    <n v="114"/>
    <n v="587.41"/>
    <n v="66964.739999999991"/>
    <x v="0"/>
  </r>
  <r>
    <x v="35"/>
    <x v="17"/>
    <x v="5"/>
    <n v="120"/>
    <n v="587.41"/>
    <n v="70489.2"/>
    <x v="0"/>
  </r>
  <r>
    <x v="36"/>
    <x v="17"/>
    <x v="5"/>
    <n v="126"/>
    <n v="587.41"/>
    <n v="74013.659999999989"/>
    <x v="0"/>
  </r>
  <r>
    <x v="25"/>
    <x v="1"/>
    <x v="5"/>
    <n v="46.5"/>
    <n v="646.80999999999995"/>
    <n v="30076.664999999997"/>
    <x v="0"/>
  </r>
  <r>
    <x v="26"/>
    <x v="1"/>
    <x v="5"/>
    <n v="48"/>
    <n v="646.80999999999995"/>
    <n v="31046.879999999997"/>
    <x v="0"/>
  </r>
  <r>
    <x v="27"/>
    <x v="1"/>
    <x v="5"/>
    <n v="51"/>
    <n v="646.80999999999995"/>
    <n v="32987.31"/>
    <x v="0"/>
  </r>
  <r>
    <x v="28"/>
    <x v="1"/>
    <x v="5"/>
    <n v="54"/>
    <n v="646.80999999999995"/>
    <n v="34927.74"/>
    <x v="0"/>
  </r>
  <r>
    <x v="29"/>
    <x v="1"/>
    <x v="5"/>
    <n v="57"/>
    <n v="646.80999999999995"/>
    <n v="36868.17"/>
    <x v="0"/>
  </r>
  <r>
    <x v="30"/>
    <x v="1"/>
    <x v="5"/>
    <n v="60"/>
    <n v="646.80999999999995"/>
    <n v="38808.6"/>
    <x v="0"/>
  </r>
  <r>
    <x v="31"/>
    <x v="1"/>
    <x v="5"/>
    <n v="63"/>
    <n v="646.80999999999995"/>
    <n v="40749.03"/>
    <x v="0"/>
  </r>
  <r>
    <x v="32"/>
    <x v="1"/>
    <x v="5"/>
    <n v="66"/>
    <n v="646.80999999999995"/>
    <n v="42689.46"/>
    <x v="0"/>
  </r>
  <r>
    <x v="33"/>
    <x v="1"/>
    <x v="5"/>
    <n v="69"/>
    <n v="646.80999999999995"/>
    <n v="44629.89"/>
    <x v="0"/>
  </r>
  <r>
    <x v="34"/>
    <x v="1"/>
    <x v="5"/>
    <n v="72"/>
    <n v="646.80999999999995"/>
    <n v="46570.319999999992"/>
    <x v="0"/>
  </r>
  <r>
    <x v="35"/>
    <x v="1"/>
    <x v="5"/>
    <n v="75"/>
    <n v="646.80999999999995"/>
    <n v="48510.749999999993"/>
    <x v="0"/>
  </r>
  <r>
    <x v="36"/>
    <x v="1"/>
    <x v="5"/>
    <n v="78"/>
    <n v="646.80999999999995"/>
    <n v="50451.179999999993"/>
    <x v="0"/>
  </r>
  <r>
    <x v="25"/>
    <x v="2"/>
    <x v="5"/>
    <n v="46.5"/>
    <n v="646.80999999999995"/>
    <n v="30076.664999999997"/>
    <x v="0"/>
  </r>
  <r>
    <x v="26"/>
    <x v="2"/>
    <x v="5"/>
    <n v="48"/>
    <n v="646.80999999999995"/>
    <n v="31046.879999999997"/>
    <x v="0"/>
  </r>
  <r>
    <x v="27"/>
    <x v="2"/>
    <x v="5"/>
    <n v="51"/>
    <n v="646.80999999999995"/>
    <n v="32987.31"/>
    <x v="0"/>
  </r>
  <r>
    <x v="28"/>
    <x v="2"/>
    <x v="5"/>
    <n v="54"/>
    <n v="646.80999999999995"/>
    <n v="34927.74"/>
    <x v="0"/>
  </r>
  <r>
    <x v="29"/>
    <x v="2"/>
    <x v="5"/>
    <n v="57"/>
    <n v="646.80999999999995"/>
    <n v="36868.17"/>
    <x v="0"/>
  </r>
  <r>
    <x v="30"/>
    <x v="2"/>
    <x v="5"/>
    <n v="60"/>
    <n v="646.80999999999995"/>
    <n v="38808.6"/>
    <x v="0"/>
  </r>
  <r>
    <x v="31"/>
    <x v="2"/>
    <x v="5"/>
    <n v="63"/>
    <n v="646.80999999999995"/>
    <n v="40749.03"/>
    <x v="0"/>
  </r>
  <r>
    <x v="32"/>
    <x v="2"/>
    <x v="5"/>
    <n v="66"/>
    <n v="646.80999999999995"/>
    <n v="42689.46"/>
    <x v="0"/>
  </r>
  <r>
    <x v="33"/>
    <x v="2"/>
    <x v="5"/>
    <n v="69"/>
    <n v="646.80999999999995"/>
    <n v="44629.89"/>
    <x v="0"/>
  </r>
  <r>
    <x v="34"/>
    <x v="2"/>
    <x v="5"/>
    <n v="72"/>
    <n v="646.80999999999995"/>
    <n v="46570.319999999992"/>
    <x v="0"/>
  </r>
  <r>
    <x v="35"/>
    <x v="2"/>
    <x v="5"/>
    <n v="75"/>
    <n v="646.80999999999995"/>
    <n v="48510.749999999993"/>
    <x v="0"/>
  </r>
  <r>
    <x v="36"/>
    <x v="2"/>
    <x v="5"/>
    <n v="78"/>
    <n v="646.80999999999995"/>
    <n v="50451.179999999993"/>
    <x v="0"/>
  </r>
  <r>
    <x v="25"/>
    <x v="11"/>
    <x v="5"/>
    <n v="166.5"/>
    <n v="84.02"/>
    <n v="13989.33"/>
    <x v="3"/>
  </r>
  <r>
    <x v="26"/>
    <x v="11"/>
    <x v="5"/>
    <n v="180"/>
    <n v="84.02"/>
    <n v="15123.599999999999"/>
    <x v="3"/>
  </r>
  <r>
    <x v="27"/>
    <x v="11"/>
    <x v="5"/>
    <n v="190"/>
    <n v="84.02"/>
    <n v="15963.8"/>
    <x v="3"/>
  </r>
  <r>
    <x v="28"/>
    <x v="11"/>
    <x v="5"/>
    <n v="200"/>
    <n v="84.02"/>
    <n v="16804"/>
    <x v="3"/>
  </r>
  <r>
    <x v="29"/>
    <x v="11"/>
    <x v="5"/>
    <n v="210"/>
    <n v="84.02"/>
    <n v="17644.2"/>
    <x v="3"/>
  </r>
  <r>
    <x v="30"/>
    <x v="11"/>
    <x v="5"/>
    <n v="220"/>
    <n v="84.02"/>
    <n v="18484.399999999998"/>
    <x v="3"/>
  </r>
  <r>
    <x v="31"/>
    <x v="11"/>
    <x v="5"/>
    <n v="230"/>
    <n v="84.02"/>
    <n v="19324.599999999999"/>
    <x v="3"/>
  </r>
  <r>
    <x v="32"/>
    <x v="11"/>
    <x v="5"/>
    <n v="240"/>
    <n v="84.02"/>
    <n v="20164.8"/>
    <x v="3"/>
  </r>
  <r>
    <x v="33"/>
    <x v="11"/>
    <x v="5"/>
    <n v="250"/>
    <n v="84.02"/>
    <n v="21005"/>
    <x v="3"/>
  </r>
  <r>
    <x v="34"/>
    <x v="11"/>
    <x v="5"/>
    <n v="260"/>
    <n v="84.02"/>
    <n v="21845.200000000001"/>
    <x v="3"/>
  </r>
  <r>
    <x v="35"/>
    <x v="11"/>
    <x v="5"/>
    <n v="270"/>
    <n v="84.02"/>
    <n v="22685.399999999998"/>
    <x v="3"/>
  </r>
  <r>
    <x v="36"/>
    <x v="11"/>
    <x v="5"/>
    <n v="280"/>
    <n v="84.02"/>
    <n v="23525.599999999999"/>
    <x v="3"/>
  </r>
  <r>
    <x v="25"/>
    <x v="10"/>
    <x v="5"/>
    <n v="166.5"/>
    <n v="84.02"/>
    <n v="13989.33"/>
    <x v="3"/>
  </r>
  <r>
    <x v="26"/>
    <x v="10"/>
    <x v="5"/>
    <n v="180"/>
    <n v="84.02"/>
    <n v="15123.599999999999"/>
    <x v="3"/>
  </r>
  <r>
    <x v="27"/>
    <x v="10"/>
    <x v="5"/>
    <n v="190"/>
    <n v="84.02"/>
    <n v="15963.8"/>
    <x v="3"/>
  </r>
  <r>
    <x v="28"/>
    <x v="10"/>
    <x v="5"/>
    <n v="200"/>
    <n v="84.02"/>
    <n v="16804"/>
    <x v="3"/>
  </r>
  <r>
    <x v="29"/>
    <x v="10"/>
    <x v="5"/>
    <n v="210"/>
    <n v="84.02"/>
    <n v="17644.2"/>
    <x v="3"/>
  </r>
  <r>
    <x v="30"/>
    <x v="10"/>
    <x v="5"/>
    <n v="220"/>
    <n v="84.02"/>
    <n v="18484.399999999998"/>
    <x v="3"/>
  </r>
  <r>
    <x v="31"/>
    <x v="10"/>
    <x v="5"/>
    <n v="230"/>
    <n v="84.02"/>
    <n v="19324.599999999999"/>
    <x v="3"/>
  </r>
  <r>
    <x v="32"/>
    <x v="10"/>
    <x v="5"/>
    <n v="240"/>
    <n v="84.02"/>
    <n v="20164.8"/>
    <x v="3"/>
  </r>
  <r>
    <x v="33"/>
    <x v="10"/>
    <x v="5"/>
    <n v="250"/>
    <n v="84.02"/>
    <n v="21005"/>
    <x v="3"/>
  </r>
  <r>
    <x v="34"/>
    <x v="10"/>
    <x v="5"/>
    <n v="260"/>
    <n v="84.02"/>
    <n v="21845.200000000001"/>
    <x v="3"/>
  </r>
  <r>
    <x v="35"/>
    <x v="10"/>
    <x v="5"/>
    <n v="270"/>
    <n v="84.02"/>
    <n v="22685.399999999998"/>
    <x v="3"/>
  </r>
  <r>
    <x v="36"/>
    <x v="10"/>
    <x v="5"/>
    <n v="280"/>
    <n v="84.02"/>
    <n v="23525.599999999999"/>
    <x v="3"/>
  </r>
  <r>
    <x v="25"/>
    <x v="15"/>
    <x v="3"/>
    <n v="6"/>
    <n v="769.39"/>
    <n v="4616.34"/>
    <x v="0"/>
  </r>
  <r>
    <x v="26"/>
    <x v="15"/>
    <x v="3"/>
    <n v="6"/>
    <n v="769.39"/>
    <n v="4616.34"/>
    <x v="0"/>
  </r>
  <r>
    <x v="27"/>
    <x v="15"/>
    <x v="3"/>
    <n v="0"/>
    <n v="769.39"/>
    <n v="0"/>
    <x v="0"/>
  </r>
  <r>
    <x v="28"/>
    <x v="15"/>
    <x v="3"/>
    <n v="0"/>
    <n v="769.39"/>
    <n v="0"/>
    <x v="0"/>
  </r>
  <r>
    <x v="29"/>
    <x v="15"/>
    <x v="3"/>
    <n v="12"/>
    <n v="769.39"/>
    <n v="9232.68"/>
    <x v="0"/>
  </r>
  <r>
    <x v="30"/>
    <x v="15"/>
    <x v="3"/>
    <n v="0"/>
    <n v="769.39"/>
    <n v="0"/>
    <x v="0"/>
  </r>
  <r>
    <x v="31"/>
    <x v="15"/>
    <x v="3"/>
    <n v="0"/>
    <n v="769.39"/>
    <n v="0"/>
    <x v="0"/>
  </r>
  <r>
    <x v="32"/>
    <x v="15"/>
    <x v="3"/>
    <n v="0"/>
    <n v="769.39"/>
    <n v="0"/>
    <x v="0"/>
  </r>
  <r>
    <x v="33"/>
    <x v="15"/>
    <x v="3"/>
    <n v="6"/>
    <n v="769.39"/>
    <n v="4616.34"/>
    <x v="0"/>
  </r>
  <r>
    <x v="34"/>
    <x v="15"/>
    <x v="3"/>
    <n v="0"/>
    <n v="769.39"/>
    <n v="0"/>
    <x v="0"/>
  </r>
  <r>
    <x v="35"/>
    <x v="15"/>
    <x v="3"/>
    <n v="12"/>
    <n v="769.39"/>
    <n v="9232.68"/>
    <x v="0"/>
  </r>
  <r>
    <x v="36"/>
    <x v="15"/>
    <x v="3"/>
    <n v="6"/>
    <n v="769.39"/>
    <n v="4616.34"/>
    <x v="0"/>
  </r>
  <r>
    <x v="25"/>
    <x v="2"/>
    <x v="3"/>
    <n v="6"/>
    <n v="718.25"/>
    <n v="4309.5"/>
    <x v="0"/>
  </r>
  <r>
    <x v="26"/>
    <x v="2"/>
    <x v="3"/>
    <n v="0"/>
    <n v="718.25"/>
    <n v="0"/>
    <x v="0"/>
  </r>
  <r>
    <x v="27"/>
    <x v="2"/>
    <x v="3"/>
    <n v="6"/>
    <n v="718.25"/>
    <n v="4309.5"/>
    <x v="0"/>
  </r>
  <r>
    <x v="28"/>
    <x v="2"/>
    <x v="3"/>
    <n v="36"/>
    <n v="718.25"/>
    <n v="25857"/>
    <x v="0"/>
  </r>
  <r>
    <x v="29"/>
    <x v="2"/>
    <x v="3"/>
    <n v="0"/>
    <n v="718.25"/>
    <n v="0"/>
    <x v="0"/>
  </r>
  <r>
    <x v="30"/>
    <x v="2"/>
    <x v="3"/>
    <n v="6"/>
    <n v="718.25"/>
    <n v="4309.5"/>
    <x v="0"/>
  </r>
  <r>
    <x v="31"/>
    <x v="2"/>
    <x v="3"/>
    <n v="0"/>
    <n v="718.25"/>
    <n v="0"/>
    <x v="0"/>
  </r>
  <r>
    <x v="32"/>
    <x v="2"/>
    <x v="3"/>
    <n v="0"/>
    <n v="718.25"/>
    <n v="0"/>
    <x v="0"/>
  </r>
  <r>
    <x v="33"/>
    <x v="2"/>
    <x v="3"/>
    <n v="6"/>
    <n v="718.25"/>
    <n v="4309.5"/>
    <x v="0"/>
  </r>
  <r>
    <x v="34"/>
    <x v="2"/>
    <x v="3"/>
    <n v="0"/>
    <n v="718.25"/>
    <n v="0"/>
    <x v="0"/>
  </r>
  <r>
    <x v="35"/>
    <x v="2"/>
    <x v="3"/>
    <n v="0"/>
    <n v="718.25"/>
    <n v="0"/>
    <x v="0"/>
  </r>
  <r>
    <x v="36"/>
    <x v="2"/>
    <x v="3"/>
    <n v="6"/>
    <n v="718.25"/>
    <n v="4309.5"/>
    <x v="0"/>
  </r>
  <r>
    <x v="25"/>
    <x v="20"/>
    <x v="3"/>
    <n v="0"/>
    <n v="814.02"/>
    <n v="0"/>
    <x v="0"/>
  </r>
  <r>
    <x v="26"/>
    <x v="20"/>
    <x v="3"/>
    <n v="6"/>
    <n v="814.02"/>
    <n v="4884.12"/>
    <x v="0"/>
  </r>
  <r>
    <x v="27"/>
    <x v="20"/>
    <x v="3"/>
    <n v="0"/>
    <n v="814.02"/>
    <n v="0"/>
    <x v="0"/>
  </r>
  <r>
    <x v="28"/>
    <x v="20"/>
    <x v="3"/>
    <n v="0"/>
    <n v="814.02"/>
    <n v="0"/>
    <x v="0"/>
  </r>
  <r>
    <x v="29"/>
    <x v="20"/>
    <x v="3"/>
    <n v="0"/>
    <n v="814.02"/>
    <n v="0"/>
    <x v="0"/>
  </r>
  <r>
    <x v="30"/>
    <x v="20"/>
    <x v="3"/>
    <n v="6"/>
    <n v="814.02"/>
    <n v="4884.12"/>
    <x v="0"/>
  </r>
  <r>
    <x v="31"/>
    <x v="20"/>
    <x v="3"/>
    <n v="0"/>
    <n v="814.02"/>
    <n v="0"/>
    <x v="0"/>
  </r>
  <r>
    <x v="32"/>
    <x v="20"/>
    <x v="3"/>
    <n v="0"/>
    <n v="814.02"/>
    <n v="0"/>
    <x v="0"/>
  </r>
  <r>
    <x v="33"/>
    <x v="20"/>
    <x v="3"/>
    <n v="6"/>
    <n v="814.02"/>
    <n v="4884.12"/>
    <x v="0"/>
  </r>
  <r>
    <x v="34"/>
    <x v="20"/>
    <x v="3"/>
    <n v="0"/>
    <n v="814.02"/>
    <n v="0"/>
    <x v="0"/>
  </r>
  <r>
    <x v="35"/>
    <x v="20"/>
    <x v="3"/>
    <n v="0"/>
    <n v="814.02"/>
    <n v="0"/>
    <x v="0"/>
  </r>
  <r>
    <x v="36"/>
    <x v="20"/>
    <x v="3"/>
    <n v="6"/>
    <n v="814.02"/>
    <n v="4884.12"/>
    <x v="0"/>
  </r>
  <r>
    <x v="25"/>
    <x v="3"/>
    <x v="3"/>
    <n v="1"/>
    <n v="1931.9"/>
    <n v="1931.9"/>
    <x v="1"/>
  </r>
  <r>
    <x v="26"/>
    <x v="3"/>
    <x v="3"/>
    <n v="0"/>
    <n v="1931.9"/>
    <n v="0"/>
    <x v="1"/>
  </r>
  <r>
    <x v="27"/>
    <x v="3"/>
    <x v="3"/>
    <n v="0"/>
    <n v="1931.9"/>
    <n v="0"/>
    <x v="1"/>
  </r>
  <r>
    <x v="28"/>
    <x v="3"/>
    <x v="3"/>
    <n v="0"/>
    <n v="1931.9"/>
    <n v="0"/>
    <x v="1"/>
  </r>
  <r>
    <x v="29"/>
    <x v="3"/>
    <x v="3"/>
    <n v="1"/>
    <n v="1931.9"/>
    <n v="1931.9"/>
    <x v="1"/>
  </r>
  <r>
    <x v="30"/>
    <x v="3"/>
    <x v="3"/>
    <n v="0"/>
    <n v="1931.9"/>
    <n v="0"/>
    <x v="1"/>
  </r>
  <r>
    <x v="31"/>
    <x v="3"/>
    <x v="3"/>
    <n v="0"/>
    <n v="1931.9"/>
    <n v="0"/>
    <x v="1"/>
  </r>
  <r>
    <x v="32"/>
    <x v="3"/>
    <x v="3"/>
    <n v="0"/>
    <n v="1931.9"/>
    <n v="0"/>
    <x v="1"/>
  </r>
  <r>
    <x v="33"/>
    <x v="3"/>
    <x v="3"/>
    <n v="1"/>
    <n v="1931.9"/>
    <n v="1931.9"/>
    <x v="1"/>
  </r>
  <r>
    <x v="34"/>
    <x v="3"/>
    <x v="3"/>
    <n v="0"/>
    <n v="1931.9"/>
    <n v="0"/>
    <x v="1"/>
  </r>
  <r>
    <x v="35"/>
    <x v="3"/>
    <x v="3"/>
    <n v="0"/>
    <n v="1931.9"/>
    <n v="0"/>
    <x v="1"/>
  </r>
  <r>
    <x v="36"/>
    <x v="3"/>
    <x v="3"/>
    <n v="0"/>
    <n v="1931.9"/>
    <n v="0"/>
    <x v="1"/>
  </r>
  <r>
    <x v="25"/>
    <x v="14"/>
    <x v="3"/>
    <n v="0"/>
    <n v="1280.17"/>
    <n v="0"/>
    <x v="1"/>
  </r>
  <r>
    <x v="26"/>
    <x v="14"/>
    <x v="3"/>
    <n v="1"/>
    <n v="1280.17"/>
    <n v="1280.17"/>
    <x v="1"/>
  </r>
  <r>
    <x v="27"/>
    <x v="14"/>
    <x v="3"/>
    <n v="0"/>
    <n v="1280.17"/>
    <n v="0"/>
    <x v="1"/>
  </r>
  <r>
    <x v="28"/>
    <x v="14"/>
    <x v="3"/>
    <n v="0"/>
    <n v="1280.17"/>
    <n v="0"/>
    <x v="1"/>
  </r>
  <r>
    <x v="29"/>
    <x v="14"/>
    <x v="3"/>
    <n v="0"/>
    <n v="1280.17"/>
    <n v="0"/>
    <x v="1"/>
  </r>
  <r>
    <x v="30"/>
    <x v="14"/>
    <x v="3"/>
    <n v="0"/>
    <n v="1280.17"/>
    <n v="0"/>
    <x v="1"/>
  </r>
  <r>
    <x v="31"/>
    <x v="14"/>
    <x v="3"/>
    <n v="1"/>
    <n v="1280.17"/>
    <n v="1280.17"/>
    <x v="1"/>
  </r>
  <r>
    <x v="32"/>
    <x v="14"/>
    <x v="3"/>
    <n v="0"/>
    <n v="1280.17"/>
    <n v="0"/>
    <x v="1"/>
  </r>
  <r>
    <x v="33"/>
    <x v="14"/>
    <x v="3"/>
    <n v="0"/>
    <n v="1280.17"/>
    <n v="0"/>
    <x v="1"/>
  </r>
  <r>
    <x v="34"/>
    <x v="14"/>
    <x v="3"/>
    <n v="0"/>
    <n v="1280.17"/>
    <n v="0"/>
    <x v="1"/>
  </r>
  <r>
    <x v="35"/>
    <x v="14"/>
    <x v="3"/>
    <n v="0"/>
    <n v="1280.17"/>
    <n v="0"/>
    <x v="1"/>
  </r>
  <r>
    <x v="36"/>
    <x v="14"/>
    <x v="3"/>
    <n v="0"/>
    <n v="1280.17"/>
    <n v="0"/>
    <x v="1"/>
  </r>
  <r>
    <x v="25"/>
    <x v="8"/>
    <x v="3"/>
    <n v="4"/>
    <n v="211.23"/>
    <n v="844.92"/>
    <x v="2"/>
  </r>
  <r>
    <x v="26"/>
    <x v="8"/>
    <x v="3"/>
    <n v="4"/>
    <n v="211.23"/>
    <n v="844.92"/>
    <x v="2"/>
  </r>
  <r>
    <x v="27"/>
    <x v="8"/>
    <x v="3"/>
    <n v="10"/>
    <n v="211.23"/>
    <n v="2112.2999999999997"/>
    <x v="2"/>
  </r>
  <r>
    <x v="28"/>
    <x v="8"/>
    <x v="3"/>
    <n v="2"/>
    <n v="211.23"/>
    <n v="422.46"/>
    <x v="2"/>
  </r>
  <r>
    <x v="29"/>
    <x v="8"/>
    <x v="3"/>
    <n v="2"/>
    <n v="211.23"/>
    <n v="422.46"/>
    <x v="2"/>
  </r>
  <r>
    <x v="30"/>
    <x v="8"/>
    <x v="3"/>
    <n v="14"/>
    <n v="211.23"/>
    <n v="2957.22"/>
    <x v="2"/>
  </r>
  <r>
    <x v="31"/>
    <x v="8"/>
    <x v="3"/>
    <n v="16"/>
    <n v="211.23"/>
    <n v="3379.68"/>
    <x v="2"/>
  </r>
  <r>
    <x v="32"/>
    <x v="8"/>
    <x v="3"/>
    <n v="4"/>
    <n v="211.23"/>
    <n v="844.92"/>
    <x v="2"/>
  </r>
  <r>
    <x v="33"/>
    <x v="8"/>
    <x v="3"/>
    <n v="2"/>
    <n v="211.23"/>
    <n v="422.46"/>
    <x v="2"/>
  </r>
  <r>
    <x v="34"/>
    <x v="8"/>
    <x v="3"/>
    <n v="8"/>
    <n v="211.23"/>
    <n v="1689.84"/>
    <x v="2"/>
  </r>
  <r>
    <x v="35"/>
    <x v="8"/>
    <x v="3"/>
    <n v="4"/>
    <n v="211.23"/>
    <n v="844.92"/>
    <x v="2"/>
  </r>
  <r>
    <x v="36"/>
    <x v="8"/>
    <x v="3"/>
    <n v="10"/>
    <n v="211.23"/>
    <n v="2112.2999999999997"/>
    <x v="2"/>
  </r>
  <r>
    <x v="25"/>
    <x v="6"/>
    <x v="3"/>
    <n v="4"/>
    <n v="211.23"/>
    <n v="844.92"/>
    <x v="2"/>
  </r>
  <r>
    <x v="26"/>
    <x v="6"/>
    <x v="3"/>
    <n v="4"/>
    <n v="211.23"/>
    <n v="844.92"/>
    <x v="2"/>
  </r>
  <r>
    <x v="27"/>
    <x v="6"/>
    <x v="3"/>
    <n v="10"/>
    <n v="211.23"/>
    <n v="2112.2999999999997"/>
    <x v="2"/>
  </r>
  <r>
    <x v="28"/>
    <x v="6"/>
    <x v="3"/>
    <n v="2"/>
    <n v="211.23"/>
    <n v="422.46"/>
    <x v="2"/>
  </r>
  <r>
    <x v="29"/>
    <x v="6"/>
    <x v="3"/>
    <n v="2"/>
    <n v="211.23"/>
    <n v="422.46"/>
    <x v="2"/>
  </r>
  <r>
    <x v="30"/>
    <x v="6"/>
    <x v="3"/>
    <n v="14"/>
    <n v="211.23"/>
    <n v="2957.22"/>
    <x v="2"/>
  </r>
  <r>
    <x v="31"/>
    <x v="6"/>
    <x v="3"/>
    <n v="16"/>
    <n v="211.23"/>
    <n v="3379.68"/>
    <x v="2"/>
  </r>
  <r>
    <x v="32"/>
    <x v="6"/>
    <x v="3"/>
    <n v="4"/>
    <n v="211.23"/>
    <n v="844.92"/>
    <x v="2"/>
  </r>
  <r>
    <x v="33"/>
    <x v="6"/>
    <x v="3"/>
    <n v="2"/>
    <n v="211.23"/>
    <n v="422.46"/>
    <x v="2"/>
  </r>
  <r>
    <x v="34"/>
    <x v="6"/>
    <x v="3"/>
    <n v="8"/>
    <n v="211.23"/>
    <n v="1689.84"/>
    <x v="2"/>
  </r>
  <r>
    <x v="35"/>
    <x v="6"/>
    <x v="3"/>
    <n v="4"/>
    <n v="211.23"/>
    <n v="844.92"/>
    <x v="2"/>
  </r>
  <r>
    <x v="36"/>
    <x v="6"/>
    <x v="3"/>
    <n v="10"/>
    <n v="211.23"/>
    <n v="2112.2999999999997"/>
    <x v="2"/>
  </r>
  <r>
    <x v="25"/>
    <x v="7"/>
    <x v="3"/>
    <n v="4"/>
    <n v="211.23"/>
    <n v="844.92"/>
    <x v="2"/>
  </r>
  <r>
    <x v="26"/>
    <x v="7"/>
    <x v="3"/>
    <n v="4"/>
    <n v="211.23"/>
    <n v="844.92"/>
    <x v="2"/>
  </r>
  <r>
    <x v="27"/>
    <x v="7"/>
    <x v="3"/>
    <n v="10"/>
    <n v="211.23"/>
    <n v="2112.2999999999997"/>
    <x v="2"/>
  </r>
  <r>
    <x v="28"/>
    <x v="7"/>
    <x v="3"/>
    <n v="2"/>
    <n v="211.23"/>
    <n v="422.46"/>
    <x v="2"/>
  </r>
  <r>
    <x v="29"/>
    <x v="7"/>
    <x v="3"/>
    <n v="2"/>
    <n v="211.23"/>
    <n v="422.46"/>
    <x v="2"/>
  </r>
  <r>
    <x v="30"/>
    <x v="7"/>
    <x v="3"/>
    <n v="14"/>
    <n v="211.23"/>
    <n v="2957.22"/>
    <x v="2"/>
  </r>
  <r>
    <x v="31"/>
    <x v="7"/>
    <x v="3"/>
    <n v="16"/>
    <n v="211.23"/>
    <n v="3379.68"/>
    <x v="2"/>
  </r>
  <r>
    <x v="32"/>
    <x v="7"/>
    <x v="3"/>
    <n v="4"/>
    <n v="211.23"/>
    <n v="844.92"/>
    <x v="2"/>
  </r>
  <r>
    <x v="33"/>
    <x v="7"/>
    <x v="3"/>
    <n v="2"/>
    <n v="211.23"/>
    <n v="422.46"/>
    <x v="2"/>
  </r>
  <r>
    <x v="34"/>
    <x v="7"/>
    <x v="3"/>
    <n v="8"/>
    <n v="211.23"/>
    <n v="1689.84"/>
    <x v="2"/>
  </r>
  <r>
    <x v="35"/>
    <x v="7"/>
    <x v="3"/>
    <n v="4"/>
    <n v="211.23"/>
    <n v="844.92"/>
    <x v="2"/>
  </r>
  <r>
    <x v="36"/>
    <x v="7"/>
    <x v="3"/>
    <n v="10"/>
    <n v="211.23"/>
    <n v="2112.2999999999997"/>
    <x v="2"/>
  </r>
  <r>
    <x v="25"/>
    <x v="11"/>
    <x v="3"/>
    <n v="240"/>
    <n v="103.34"/>
    <n v="24801.600000000002"/>
    <x v="3"/>
  </r>
  <r>
    <x v="26"/>
    <x v="11"/>
    <x v="3"/>
    <n v="240"/>
    <n v="103.34"/>
    <n v="24801.600000000002"/>
    <x v="3"/>
  </r>
  <r>
    <x v="27"/>
    <x v="11"/>
    <x v="3"/>
    <n v="480"/>
    <n v="103.34"/>
    <n v="49603.200000000004"/>
    <x v="3"/>
  </r>
  <r>
    <x v="28"/>
    <x v="11"/>
    <x v="3"/>
    <n v="240"/>
    <n v="103.34"/>
    <n v="24801.600000000002"/>
    <x v="3"/>
  </r>
  <r>
    <x v="29"/>
    <x v="11"/>
    <x v="3"/>
    <n v="480"/>
    <n v="103.34"/>
    <n v="49603.200000000004"/>
    <x v="3"/>
  </r>
  <r>
    <x v="30"/>
    <x v="11"/>
    <x v="3"/>
    <n v="480"/>
    <n v="103.34"/>
    <n v="49603.200000000004"/>
    <x v="3"/>
  </r>
  <r>
    <x v="31"/>
    <x v="11"/>
    <x v="3"/>
    <n v="0"/>
    <n v="103.34"/>
    <n v="0"/>
    <x v="3"/>
  </r>
  <r>
    <x v="32"/>
    <x v="11"/>
    <x v="3"/>
    <n v="240"/>
    <n v="103.34"/>
    <n v="24801.600000000002"/>
    <x v="3"/>
  </r>
  <r>
    <x v="33"/>
    <x v="11"/>
    <x v="3"/>
    <n v="720"/>
    <n v="103.34"/>
    <n v="74404.800000000003"/>
    <x v="3"/>
  </r>
  <r>
    <x v="34"/>
    <x v="11"/>
    <x v="3"/>
    <n v="480"/>
    <n v="103.34"/>
    <n v="49603.200000000004"/>
    <x v="3"/>
  </r>
  <r>
    <x v="35"/>
    <x v="11"/>
    <x v="3"/>
    <n v="240"/>
    <n v="103.34"/>
    <n v="24801.600000000002"/>
    <x v="3"/>
  </r>
  <r>
    <x v="36"/>
    <x v="11"/>
    <x v="3"/>
    <n v="480"/>
    <n v="103.34"/>
    <n v="49603.200000000004"/>
    <x v="3"/>
  </r>
  <r>
    <x v="25"/>
    <x v="21"/>
    <x v="3"/>
    <n v="100"/>
    <n v="70.47"/>
    <n v="7047"/>
    <x v="6"/>
  </r>
  <r>
    <x v="26"/>
    <x v="21"/>
    <x v="3"/>
    <n v="0"/>
    <n v="70.47"/>
    <n v="0"/>
    <x v="6"/>
  </r>
  <r>
    <x v="27"/>
    <x v="21"/>
    <x v="3"/>
    <n v="100"/>
    <n v="70.47"/>
    <n v="7047"/>
    <x v="6"/>
  </r>
  <r>
    <x v="28"/>
    <x v="21"/>
    <x v="3"/>
    <n v="0"/>
    <n v="70.47"/>
    <n v="0"/>
    <x v="6"/>
  </r>
  <r>
    <x v="29"/>
    <x v="21"/>
    <x v="3"/>
    <n v="100"/>
    <n v="70.47"/>
    <n v="7047"/>
    <x v="6"/>
  </r>
  <r>
    <x v="30"/>
    <x v="21"/>
    <x v="3"/>
    <n v="0"/>
    <n v="70.47"/>
    <n v="0"/>
    <x v="6"/>
  </r>
  <r>
    <x v="31"/>
    <x v="21"/>
    <x v="3"/>
    <n v="100"/>
    <n v="70.47"/>
    <n v="7047"/>
    <x v="6"/>
  </r>
  <r>
    <x v="32"/>
    <x v="21"/>
    <x v="3"/>
    <n v="0"/>
    <n v="70.47"/>
    <n v="0"/>
    <x v="6"/>
  </r>
  <r>
    <x v="33"/>
    <x v="21"/>
    <x v="3"/>
    <n v="100"/>
    <n v="70.47"/>
    <n v="7047"/>
    <x v="6"/>
  </r>
  <r>
    <x v="34"/>
    <x v="21"/>
    <x v="3"/>
    <n v="0"/>
    <n v="70.47"/>
    <n v="0"/>
    <x v="6"/>
  </r>
  <r>
    <x v="35"/>
    <x v="21"/>
    <x v="3"/>
    <n v="100"/>
    <n v="70.47"/>
    <n v="7047"/>
    <x v="6"/>
  </r>
  <r>
    <x v="36"/>
    <x v="21"/>
    <x v="3"/>
    <n v="0"/>
    <n v="70.47"/>
    <n v="0"/>
    <x v="6"/>
  </r>
  <r>
    <x v="25"/>
    <x v="22"/>
    <x v="3"/>
    <n v="120"/>
    <n v="16.16"/>
    <n v="1939.2"/>
    <x v="5"/>
  </r>
  <r>
    <x v="26"/>
    <x v="22"/>
    <x v="3"/>
    <n v="0"/>
    <n v="16.16"/>
    <n v="0"/>
    <x v="5"/>
  </r>
  <r>
    <x v="27"/>
    <x v="22"/>
    <x v="3"/>
    <n v="0"/>
    <n v="16.16"/>
    <n v="0"/>
    <x v="5"/>
  </r>
  <r>
    <x v="28"/>
    <x v="22"/>
    <x v="3"/>
    <n v="0"/>
    <n v="16.16"/>
    <n v="0"/>
    <x v="5"/>
  </r>
  <r>
    <x v="29"/>
    <x v="22"/>
    <x v="3"/>
    <n v="120"/>
    <n v="16.16"/>
    <n v="1939.2"/>
    <x v="5"/>
  </r>
  <r>
    <x v="30"/>
    <x v="22"/>
    <x v="3"/>
    <n v="0"/>
    <n v="16.16"/>
    <n v="0"/>
    <x v="5"/>
  </r>
  <r>
    <x v="31"/>
    <x v="22"/>
    <x v="3"/>
    <n v="0"/>
    <n v="16.16"/>
    <n v="0"/>
    <x v="5"/>
  </r>
  <r>
    <x v="32"/>
    <x v="22"/>
    <x v="3"/>
    <n v="0"/>
    <n v="16.16"/>
    <n v="0"/>
    <x v="5"/>
  </r>
  <r>
    <x v="33"/>
    <x v="22"/>
    <x v="3"/>
    <n v="0"/>
    <n v="16.16"/>
    <n v="0"/>
    <x v="5"/>
  </r>
  <r>
    <x v="34"/>
    <x v="22"/>
    <x v="3"/>
    <n v="120"/>
    <n v="16.16"/>
    <n v="1939.2"/>
    <x v="5"/>
  </r>
  <r>
    <x v="35"/>
    <x v="22"/>
    <x v="3"/>
    <n v="0"/>
    <n v="16.16"/>
    <n v="0"/>
    <x v="5"/>
  </r>
  <r>
    <x v="36"/>
    <x v="22"/>
    <x v="3"/>
    <n v="0"/>
    <n v="16.16"/>
    <n v="0"/>
    <x v="5"/>
  </r>
  <r>
    <x v="25"/>
    <x v="23"/>
    <x v="3"/>
    <n v="0"/>
    <n v="356.9"/>
    <n v="0"/>
    <x v="5"/>
  </r>
  <r>
    <x v="26"/>
    <x v="23"/>
    <x v="3"/>
    <n v="0"/>
    <n v="356.9"/>
    <n v="0"/>
    <x v="5"/>
  </r>
  <r>
    <x v="27"/>
    <x v="23"/>
    <x v="3"/>
    <n v="0"/>
    <n v="356.9"/>
    <n v="0"/>
    <x v="5"/>
  </r>
  <r>
    <x v="28"/>
    <x v="23"/>
    <x v="3"/>
    <n v="0"/>
    <n v="356.9"/>
    <n v="0"/>
    <x v="5"/>
  </r>
  <r>
    <x v="29"/>
    <x v="23"/>
    <x v="3"/>
    <n v="0"/>
    <n v="356.9"/>
    <n v="0"/>
    <x v="5"/>
  </r>
  <r>
    <x v="30"/>
    <x v="23"/>
    <x v="3"/>
    <n v="0"/>
    <n v="356.9"/>
    <n v="0"/>
    <x v="5"/>
  </r>
  <r>
    <x v="31"/>
    <x v="23"/>
    <x v="3"/>
    <n v="10"/>
    <n v="356.9"/>
    <n v="3569"/>
    <x v="5"/>
  </r>
  <r>
    <x v="32"/>
    <x v="23"/>
    <x v="3"/>
    <n v="0"/>
    <n v="356.9"/>
    <n v="0"/>
    <x v="5"/>
  </r>
  <r>
    <x v="33"/>
    <x v="23"/>
    <x v="3"/>
    <n v="0"/>
    <n v="356.9"/>
    <n v="0"/>
    <x v="5"/>
  </r>
  <r>
    <x v="34"/>
    <x v="23"/>
    <x v="3"/>
    <n v="0"/>
    <n v="356.9"/>
    <n v="0"/>
    <x v="5"/>
  </r>
  <r>
    <x v="35"/>
    <x v="23"/>
    <x v="3"/>
    <n v="0"/>
    <n v="356.9"/>
    <n v="0"/>
    <x v="5"/>
  </r>
  <r>
    <x v="36"/>
    <x v="23"/>
    <x v="3"/>
    <n v="0"/>
    <n v="356.9"/>
    <n v="0"/>
    <x v="5"/>
  </r>
  <r>
    <x v="25"/>
    <x v="17"/>
    <x v="7"/>
    <n v="417"/>
    <n v="505.86"/>
    <n v="210943.62"/>
    <x v="0"/>
  </r>
  <r>
    <x v="26"/>
    <x v="17"/>
    <x v="7"/>
    <n v="425"/>
    <n v="505.86"/>
    <n v="214990.5"/>
    <x v="0"/>
  </r>
  <r>
    <x v="27"/>
    <x v="17"/>
    <x v="7"/>
    <n v="152"/>
    <n v="505.86"/>
    <n v="76890.720000000001"/>
    <x v="0"/>
  </r>
  <r>
    <x v="28"/>
    <x v="17"/>
    <x v="7"/>
    <n v="140"/>
    <n v="505.86"/>
    <n v="70820.400000000009"/>
    <x v="0"/>
  </r>
  <r>
    <x v="29"/>
    <x v="17"/>
    <x v="7"/>
    <n v="112"/>
    <n v="505.86"/>
    <n v="56656.32"/>
    <x v="0"/>
  </r>
  <r>
    <x v="30"/>
    <x v="17"/>
    <x v="7"/>
    <n v="40"/>
    <n v="505.86"/>
    <n v="20234.400000000001"/>
    <x v="0"/>
  </r>
  <r>
    <x v="31"/>
    <x v="17"/>
    <x v="7"/>
    <n v="97"/>
    <n v="505.86"/>
    <n v="49068.42"/>
    <x v="0"/>
  </r>
  <r>
    <x v="32"/>
    <x v="17"/>
    <x v="7"/>
    <n v="50"/>
    <n v="505.86"/>
    <n v="25293"/>
    <x v="0"/>
  </r>
  <r>
    <x v="33"/>
    <x v="17"/>
    <x v="7"/>
    <n v="93"/>
    <n v="505.86"/>
    <n v="47044.98"/>
    <x v="0"/>
  </r>
  <r>
    <x v="34"/>
    <x v="17"/>
    <x v="7"/>
    <n v="326"/>
    <n v="505.86"/>
    <n v="164910.36000000002"/>
    <x v="0"/>
  </r>
  <r>
    <x v="35"/>
    <x v="17"/>
    <x v="7"/>
    <n v="172"/>
    <n v="505.86"/>
    <n v="87007.92"/>
    <x v="0"/>
  </r>
  <r>
    <x v="36"/>
    <x v="17"/>
    <x v="7"/>
    <n v="345"/>
    <n v="505.86"/>
    <n v="174521.7"/>
    <x v="0"/>
  </r>
  <r>
    <x v="25"/>
    <x v="24"/>
    <x v="7"/>
    <n v="0"/>
    <n v="547.24"/>
    <n v="0"/>
    <x v="0"/>
  </r>
  <r>
    <x v="26"/>
    <x v="24"/>
    <x v="7"/>
    <n v="265"/>
    <n v="547.24"/>
    <n v="145018.6"/>
    <x v="0"/>
  </r>
  <r>
    <x v="27"/>
    <x v="24"/>
    <x v="7"/>
    <n v="28"/>
    <n v="547.24"/>
    <n v="15322.720000000001"/>
    <x v="0"/>
  </r>
  <r>
    <x v="28"/>
    <x v="24"/>
    <x v="7"/>
    <n v="180"/>
    <n v="547.24"/>
    <n v="98503.2"/>
    <x v="0"/>
  </r>
  <r>
    <x v="29"/>
    <x v="24"/>
    <x v="7"/>
    <n v="0"/>
    <n v="547.24"/>
    <n v="0"/>
    <x v="0"/>
  </r>
  <r>
    <x v="30"/>
    <x v="24"/>
    <x v="7"/>
    <n v="55"/>
    <n v="547.24"/>
    <n v="30098.2"/>
    <x v="0"/>
  </r>
  <r>
    <x v="31"/>
    <x v="24"/>
    <x v="7"/>
    <n v="51"/>
    <n v="547.24"/>
    <n v="27909.24"/>
    <x v="0"/>
  </r>
  <r>
    <x v="32"/>
    <x v="24"/>
    <x v="7"/>
    <n v="0"/>
    <n v="547.24"/>
    <n v="0"/>
    <x v="0"/>
  </r>
  <r>
    <x v="33"/>
    <x v="24"/>
    <x v="7"/>
    <n v="0"/>
    <n v="547.24"/>
    <n v="0"/>
    <x v="0"/>
  </r>
  <r>
    <x v="34"/>
    <x v="24"/>
    <x v="7"/>
    <n v="0"/>
    <n v="547.24"/>
    <n v="0"/>
    <x v="0"/>
  </r>
  <r>
    <x v="35"/>
    <x v="24"/>
    <x v="7"/>
    <n v="92"/>
    <n v="547.24"/>
    <n v="50346.080000000002"/>
    <x v="0"/>
  </r>
  <r>
    <x v="36"/>
    <x v="24"/>
    <x v="7"/>
    <n v="57"/>
    <n v="547.24"/>
    <n v="31192.68"/>
    <x v="0"/>
  </r>
  <r>
    <x v="25"/>
    <x v="11"/>
    <x v="7"/>
    <n v="0"/>
    <n v="71.38"/>
    <n v="0"/>
    <x v="3"/>
  </r>
  <r>
    <x v="26"/>
    <x v="11"/>
    <x v="7"/>
    <n v="0"/>
    <n v="71.38"/>
    <n v="0"/>
    <x v="3"/>
  </r>
  <r>
    <x v="27"/>
    <x v="11"/>
    <x v="7"/>
    <n v="0"/>
    <n v="71.38"/>
    <n v="0"/>
    <x v="3"/>
  </r>
  <r>
    <x v="28"/>
    <x v="11"/>
    <x v="7"/>
    <n v="0"/>
    <n v="71.38"/>
    <n v="0"/>
    <x v="3"/>
  </r>
  <r>
    <x v="29"/>
    <x v="11"/>
    <x v="7"/>
    <n v="0"/>
    <n v="71.38"/>
    <n v="0"/>
    <x v="3"/>
  </r>
  <r>
    <x v="30"/>
    <x v="11"/>
    <x v="7"/>
    <n v="0"/>
    <n v="71.38"/>
    <n v="0"/>
    <x v="3"/>
  </r>
  <r>
    <x v="31"/>
    <x v="11"/>
    <x v="7"/>
    <n v="240"/>
    <n v="71.38"/>
    <n v="17131.199999999997"/>
    <x v="3"/>
  </r>
  <r>
    <x v="32"/>
    <x v="11"/>
    <x v="7"/>
    <n v="0"/>
    <n v="71.38"/>
    <n v="0"/>
    <x v="3"/>
  </r>
  <r>
    <x v="33"/>
    <x v="11"/>
    <x v="7"/>
    <n v="240"/>
    <n v="71.38"/>
    <n v="17131.199999999997"/>
    <x v="3"/>
  </r>
  <r>
    <x v="34"/>
    <x v="11"/>
    <x v="7"/>
    <n v="0"/>
    <n v="71.38"/>
    <n v="0"/>
    <x v="3"/>
  </r>
  <r>
    <x v="35"/>
    <x v="11"/>
    <x v="7"/>
    <n v="240"/>
    <n v="71.38"/>
    <n v="17131.199999999997"/>
    <x v="3"/>
  </r>
  <r>
    <x v="36"/>
    <x v="11"/>
    <x v="7"/>
    <n v="0"/>
    <n v="71.38"/>
    <n v="0"/>
    <x v="3"/>
  </r>
  <r>
    <x v="25"/>
    <x v="19"/>
    <x v="8"/>
    <n v="0"/>
    <n v="15.09"/>
    <n v="0"/>
    <x v="5"/>
  </r>
  <r>
    <x v="26"/>
    <x v="19"/>
    <x v="8"/>
    <n v="0"/>
    <n v="15.09"/>
    <n v="0"/>
    <x v="5"/>
  </r>
  <r>
    <x v="27"/>
    <x v="19"/>
    <x v="8"/>
    <n v="0"/>
    <n v="15.09"/>
    <n v="0"/>
    <x v="5"/>
  </r>
  <r>
    <x v="28"/>
    <x v="19"/>
    <x v="8"/>
    <n v="720"/>
    <n v="15.09"/>
    <n v="10864.8"/>
    <x v="5"/>
  </r>
  <r>
    <x v="29"/>
    <x v="19"/>
    <x v="8"/>
    <n v="720"/>
    <n v="15.09"/>
    <n v="10864.8"/>
    <x v="5"/>
  </r>
  <r>
    <x v="30"/>
    <x v="19"/>
    <x v="8"/>
    <n v="720"/>
    <n v="15.09"/>
    <n v="10864.8"/>
    <x v="5"/>
  </r>
  <r>
    <x v="31"/>
    <x v="19"/>
    <x v="8"/>
    <n v="720"/>
    <n v="15.09"/>
    <n v="10864.8"/>
    <x v="5"/>
  </r>
  <r>
    <x v="32"/>
    <x v="19"/>
    <x v="8"/>
    <n v="720"/>
    <n v="15.09"/>
    <n v="10864.8"/>
    <x v="5"/>
  </r>
  <r>
    <x v="33"/>
    <x v="19"/>
    <x v="8"/>
    <n v="720"/>
    <n v="15.09"/>
    <n v="10864.8"/>
    <x v="5"/>
  </r>
  <r>
    <x v="34"/>
    <x v="19"/>
    <x v="8"/>
    <n v="720"/>
    <n v="15.09"/>
    <n v="10864.8"/>
    <x v="5"/>
  </r>
  <r>
    <x v="35"/>
    <x v="19"/>
    <x v="8"/>
    <n v="720"/>
    <n v="15.09"/>
    <n v="10864.8"/>
    <x v="5"/>
  </r>
  <r>
    <x v="36"/>
    <x v="19"/>
    <x v="8"/>
    <n v="2880"/>
    <n v="15.09"/>
    <n v="43459.199999999997"/>
    <x v="5"/>
  </r>
  <r>
    <x v="25"/>
    <x v="15"/>
    <x v="12"/>
    <n v="58"/>
    <n v="549.02"/>
    <n v="31843.16"/>
    <x v="0"/>
  </r>
  <r>
    <x v="26"/>
    <x v="15"/>
    <x v="12"/>
    <n v="60"/>
    <n v="549.02"/>
    <n v="32941.199999999997"/>
    <x v="0"/>
  </r>
  <r>
    <x v="27"/>
    <x v="15"/>
    <x v="12"/>
    <n v="66"/>
    <n v="549.02"/>
    <n v="36235.32"/>
    <x v="0"/>
  </r>
  <r>
    <x v="28"/>
    <x v="15"/>
    <x v="12"/>
    <n v="72"/>
    <n v="549.02"/>
    <n v="39529.440000000002"/>
    <x v="0"/>
  </r>
  <r>
    <x v="29"/>
    <x v="15"/>
    <x v="12"/>
    <n v="78"/>
    <n v="549.02"/>
    <n v="42823.56"/>
    <x v="0"/>
  </r>
  <r>
    <x v="30"/>
    <x v="15"/>
    <x v="12"/>
    <n v="84"/>
    <n v="549.02"/>
    <n v="46117.68"/>
    <x v="0"/>
  </r>
  <r>
    <x v="31"/>
    <x v="15"/>
    <x v="12"/>
    <n v="90"/>
    <n v="549.02"/>
    <n v="49411.799999999996"/>
    <x v="0"/>
  </r>
  <r>
    <x v="32"/>
    <x v="15"/>
    <x v="12"/>
    <n v="96"/>
    <n v="549.02"/>
    <n v="52705.919999999998"/>
    <x v="0"/>
  </r>
  <r>
    <x v="33"/>
    <x v="15"/>
    <x v="12"/>
    <n v="102"/>
    <n v="549.02"/>
    <n v="56000.04"/>
    <x v="0"/>
  </r>
  <r>
    <x v="34"/>
    <x v="15"/>
    <x v="12"/>
    <n v="108"/>
    <n v="549.02"/>
    <n v="59294.159999999996"/>
    <x v="0"/>
  </r>
  <r>
    <x v="35"/>
    <x v="15"/>
    <x v="12"/>
    <n v="114"/>
    <n v="549.02"/>
    <n v="62588.28"/>
    <x v="0"/>
  </r>
  <r>
    <x v="36"/>
    <x v="15"/>
    <x v="12"/>
    <n v="120"/>
    <n v="549.02"/>
    <n v="65882.399999999994"/>
    <x v="0"/>
  </r>
  <r>
    <x v="25"/>
    <x v="17"/>
    <x v="12"/>
    <n v="64"/>
    <n v="538.03"/>
    <n v="34433.919999999998"/>
    <x v="0"/>
  </r>
  <r>
    <x v="26"/>
    <x v="17"/>
    <x v="12"/>
    <n v="66"/>
    <n v="538.03"/>
    <n v="35509.979999999996"/>
    <x v="0"/>
  </r>
  <r>
    <x v="27"/>
    <x v="17"/>
    <x v="12"/>
    <n v="72"/>
    <n v="538.03"/>
    <n v="38738.159999999996"/>
    <x v="0"/>
  </r>
  <r>
    <x v="28"/>
    <x v="17"/>
    <x v="12"/>
    <n v="78"/>
    <n v="538.03"/>
    <n v="41966.34"/>
    <x v="0"/>
  </r>
  <r>
    <x v="29"/>
    <x v="17"/>
    <x v="12"/>
    <n v="84"/>
    <n v="538.03"/>
    <n v="45194.52"/>
    <x v="0"/>
  </r>
  <r>
    <x v="30"/>
    <x v="17"/>
    <x v="12"/>
    <n v="90"/>
    <n v="538.03"/>
    <n v="48422.7"/>
    <x v="0"/>
  </r>
  <r>
    <x v="31"/>
    <x v="17"/>
    <x v="12"/>
    <n v="96"/>
    <n v="538.03"/>
    <n v="51650.879999999997"/>
    <x v="0"/>
  </r>
  <r>
    <x v="32"/>
    <x v="17"/>
    <x v="12"/>
    <n v="102"/>
    <n v="538.03"/>
    <n v="54879.06"/>
    <x v="0"/>
  </r>
  <r>
    <x v="33"/>
    <x v="17"/>
    <x v="12"/>
    <n v="108"/>
    <n v="538.03"/>
    <n v="58107.24"/>
    <x v="0"/>
  </r>
  <r>
    <x v="34"/>
    <x v="17"/>
    <x v="12"/>
    <n v="114"/>
    <n v="538.03"/>
    <n v="61335.42"/>
    <x v="0"/>
  </r>
  <r>
    <x v="35"/>
    <x v="17"/>
    <x v="12"/>
    <n v="120"/>
    <n v="538.03"/>
    <n v="64563.6"/>
    <x v="0"/>
  </r>
  <r>
    <x v="36"/>
    <x v="17"/>
    <x v="12"/>
    <n v="126"/>
    <n v="538.03"/>
    <n v="67791.78"/>
    <x v="0"/>
  </r>
  <r>
    <x v="25"/>
    <x v="20"/>
    <x v="12"/>
    <n v="46.5"/>
    <n v="576.5"/>
    <n v="26807.25"/>
    <x v="0"/>
  </r>
  <r>
    <x v="26"/>
    <x v="20"/>
    <x v="12"/>
    <n v="48"/>
    <n v="576.5"/>
    <n v="27672"/>
    <x v="0"/>
  </r>
  <r>
    <x v="27"/>
    <x v="20"/>
    <x v="12"/>
    <n v="51"/>
    <n v="576.5"/>
    <n v="29401.5"/>
    <x v="0"/>
  </r>
  <r>
    <x v="28"/>
    <x v="20"/>
    <x v="12"/>
    <n v="54"/>
    <n v="576.5"/>
    <n v="31131"/>
    <x v="0"/>
  </r>
  <r>
    <x v="29"/>
    <x v="20"/>
    <x v="12"/>
    <n v="57"/>
    <n v="576.5"/>
    <n v="32860.5"/>
    <x v="0"/>
  </r>
  <r>
    <x v="30"/>
    <x v="20"/>
    <x v="12"/>
    <n v="60"/>
    <n v="576.5"/>
    <n v="34590"/>
    <x v="0"/>
  </r>
  <r>
    <x v="31"/>
    <x v="20"/>
    <x v="12"/>
    <n v="63"/>
    <n v="576.5"/>
    <n v="36319.5"/>
    <x v="0"/>
  </r>
  <r>
    <x v="32"/>
    <x v="20"/>
    <x v="12"/>
    <n v="66"/>
    <n v="576.5"/>
    <n v="38049"/>
    <x v="0"/>
  </r>
  <r>
    <x v="33"/>
    <x v="20"/>
    <x v="12"/>
    <n v="69"/>
    <n v="576.5"/>
    <n v="39778.5"/>
    <x v="0"/>
  </r>
  <r>
    <x v="34"/>
    <x v="20"/>
    <x v="12"/>
    <n v="72"/>
    <n v="576.5"/>
    <n v="41508"/>
    <x v="0"/>
  </r>
  <r>
    <x v="35"/>
    <x v="20"/>
    <x v="12"/>
    <n v="75"/>
    <n v="576.5"/>
    <n v="43237.5"/>
    <x v="0"/>
  </r>
  <r>
    <x v="36"/>
    <x v="20"/>
    <x v="12"/>
    <n v="78"/>
    <n v="576.5"/>
    <n v="44967"/>
    <x v="0"/>
  </r>
  <r>
    <x v="25"/>
    <x v="25"/>
    <x v="12"/>
    <n v="46.5"/>
    <n v="576.5"/>
    <n v="26807.25"/>
    <x v="0"/>
  </r>
  <r>
    <x v="26"/>
    <x v="25"/>
    <x v="12"/>
    <n v="48"/>
    <n v="576.5"/>
    <n v="27672"/>
    <x v="0"/>
  </r>
  <r>
    <x v="27"/>
    <x v="25"/>
    <x v="12"/>
    <n v="51"/>
    <n v="576.5"/>
    <n v="29401.5"/>
    <x v="0"/>
  </r>
  <r>
    <x v="28"/>
    <x v="25"/>
    <x v="12"/>
    <n v="54"/>
    <n v="576.5"/>
    <n v="31131"/>
    <x v="0"/>
  </r>
  <r>
    <x v="29"/>
    <x v="25"/>
    <x v="12"/>
    <n v="57"/>
    <n v="576.5"/>
    <n v="32860.5"/>
    <x v="0"/>
  </r>
  <r>
    <x v="30"/>
    <x v="25"/>
    <x v="12"/>
    <n v="60"/>
    <n v="576.5"/>
    <n v="34590"/>
    <x v="0"/>
  </r>
  <r>
    <x v="31"/>
    <x v="25"/>
    <x v="12"/>
    <n v="63"/>
    <n v="576.5"/>
    <n v="36319.5"/>
    <x v="0"/>
  </r>
  <r>
    <x v="32"/>
    <x v="25"/>
    <x v="12"/>
    <n v="66"/>
    <n v="576.5"/>
    <n v="38049"/>
    <x v="0"/>
  </r>
  <r>
    <x v="33"/>
    <x v="25"/>
    <x v="12"/>
    <n v="69"/>
    <n v="576.5"/>
    <n v="39778.5"/>
    <x v="0"/>
  </r>
  <r>
    <x v="34"/>
    <x v="25"/>
    <x v="12"/>
    <n v="72"/>
    <n v="576.5"/>
    <n v="41508"/>
    <x v="0"/>
  </r>
  <r>
    <x v="35"/>
    <x v="25"/>
    <x v="12"/>
    <n v="75"/>
    <n v="576.5"/>
    <n v="43237.5"/>
    <x v="0"/>
  </r>
  <r>
    <x v="36"/>
    <x v="25"/>
    <x v="12"/>
    <n v="78"/>
    <n v="576.5"/>
    <n v="44967"/>
    <x v="0"/>
  </r>
  <r>
    <x v="25"/>
    <x v="21"/>
    <x v="12"/>
    <n v="100"/>
    <n v="64.010000000000005"/>
    <n v="6401.0000000000009"/>
    <x v="6"/>
  </r>
  <r>
    <x v="26"/>
    <x v="21"/>
    <x v="12"/>
    <n v="102"/>
    <n v="64.010000000000005"/>
    <n v="6529.02"/>
    <x v="6"/>
  </r>
  <r>
    <x v="27"/>
    <x v="21"/>
    <x v="12"/>
    <n v="108"/>
    <n v="64.010000000000005"/>
    <n v="6913.0800000000008"/>
    <x v="6"/>
  </r>
  <r>
    <x v="28"/>
    <x v="21"/>
    <x v="12"/>
    <n v="114"/>
    <n v="64.010000000000005"/>
    <n v="7297.14"/>
    <x v="6"/>
  </r>
  <r>
    <x v="29"/>
    <x v="21"/>
    <x v="12"/>
    <n v="120"/>
    <n v="64.010000000000005"/>
    <n v="7681.2000000000007"/>
    <x v="6"/>
  </r>
  <r>
    <x v="30"/>
    <x v="21"/>
    <x v="12"/>
    <n v="126"/>
    <n v="64.010000000000005"/>
    <n v="8065.26"/>
    <x v="6"/>
  </r>
  <r>
    <x v="31"/>
    <x v="21"/>
    <x v="12"/>
    <n v="132"/>
    <n v="64.010000000000005"/>
    <n v="8449.3200000000015"/>
    <x v="6"/>
  </r>
  <r>
    <x v="32"/>
    <x v="21"/>
    <x v="12"/>
    <n v="138"/>
    <n v="64.010000000000005"/>
    <n v="8833.380000000001"/>
    <x v="6"/>
  </r>
  <r>
    <x v="33"/>
    <x v="21"/>
    <x v="12"/>
    <n v="144"/>
    <n v="64.010000000000005"/>
    <n v="9217.44"/>
    <x v="6"/>
  </r>
  <r>
    <x v="34"/>
    <x v="21"/>
    <x v="12"/>
    <n v="150"/>
    <n v="64.010000000000005"/>
    <n v="9601.5"/>
    <x v="6"/>
  </r>
  <r>
    <x v="35"/>
    <x v="21"/>
    <x v="12"/>
    <n v="156"/>
    <n v="64.010000000000005"/>
    <n v="9985.5600000000013"/>
    <x v="6"/>
  </r>
  <r>
    <x v="36"/>
    <x v="21"/>
    <x v="12"/>
    <n v="162"/>
    <n v="64.010000000000005"/>
    <n v="10369.620000000001"/>
    <x v="6"/>
  </r>
  <r>
    <x v="25"/>
    <x v="10"/>
    <x v="12"/>
    <n v="333"/>
    <n v="81.89"/>
    <n v="27269.37"/>
    <x v="3"/>
  </r>
  <r>
    <x v="26"/>
    <x v="10"/>
    <x v="12"/>
    <n v="340"/>
    <n v="81.89"/>
    <n v="27842.6"/>
    <x v="3"/>
  </r>
  <r>
    <x v="27"/>
    <x v="10"/>
    <x v="12"/>
    <n v="360"/>
    <n v="81.89"/>
    <n v="29480.400000000001"/>
    <x v="3"/>
  </r>
  <r>
    <x v="28"/>
    <x v="10"/>
    <x v="12"/>
    <n v="380"/>
    <n v="81.89"/>
    <n v="31118.2"/>
    <x v="3"/>
  </r>
  <r>
    <x v="29"/>
    <x v="10"/>
    <x v="12"/>
    <n v="400"/>
    <n v="81.89"/>
    <n v="32756"/>
    <x v="3"/>
  </r>
  <r>
    <x v="30"/>
    <x v="10"/>
    <x v="12"/>
    <n v="420"/>
    <n v="81.89"/>
    <n v="34393.800000000003"/>
    <x v="3"/>
  </r>
  <r>
    <x v="31"/>
    <x v="10"/>
    <x v="12"/>
    <n v="440"/>
    <n v="81.89"/>
    <n v="36031.599999999999"/>
    <x v="3"/>
  </r>
  <r>
    <x v="32"/>
    <x v="10"/>
    <x v="12"/>
    <n v="460"/>
    <n v="81.89"/>
    <n v="37669.4"/>
    <x v="3"/>
  </r>
  <r>
    <x v="33"/>
    <x v="10"/>
    <x v="12"/>
    <n v="480"/>
    <n v="81.89"/>
    <n v="39307.199999999997"/>
    <x v="3"/>
  </r>
  <r>
    <x v="34"/>
    <x v="10"/>
    <x v="12"/>
    <n v="500"/>
    <n v="81.89"/>
    <n v="40945"/>
    <x v="3"/>
  </r>
  <r>
    <x v="35"/>
    <x v="10"/>
    <x v="12"/>
    <n v="520"/>
    <n v="81.89"/>
    <n v="42582.8"/>
    <x v="3"/>
  </r>
  <r>
    <x v="36"/>
    <x v="10"/>
    <x v="12"/>
    <n v="540"/>
    <n v="81.89"/>
    <n v="44220.6"/>
    <x v="3"/>
  </r>
  <r>
    <x v="25"/>
    <x v="15"/>
    <x v="9"/>
    <n v="12"/>
    <n v="1049.99"/>
    <n v="12599.880000000001"/>
    <x v="0"/>
  </r>
  <r>
    <x v="26"/>
    <x v="15"/>
    <x v="9"/>
    <n v="10"/>
    <n v="1049.99"/>
    <n v="10499.9"/>
    <x v="0"/>
  </r>
  <r>
    <x v="27"/>
    <x v="15"/>
    <x v="9"/>
    <n v="5"/>
    <n v="1049.99"/>
    <n v="5249.95"/>
    <x v="0"/>
  </r>
  <r>
    <x v="28"/>
    <x v="15"/>
    <x v="9"/>
    <n v="4"/>
    <n v="1049.99"/>
    <n v="4199.96"/>
    <x v="0"/>
  </r>
  <r>
    <x v="29"/>
    <x v="15"/>
    <x v="9"/>
    <n v="4"/>
    <n v="1049.99"/>
    <n v="4199.96"/>
    <x v="0"/>
  </r>
  <r>
    <x v="30"/>
    <x v="15"/>
    <x v="9"/>
    <n v="2"/>
    <n v="1049.99"/>
    <n v="2099.98"/>
    <x v="0"/>
  </r>
  <r>
    <x v="31"/>
    <x v="15"/>
    <x v="9"/>
    <n v="2"/>
    <n v="1049.99"/>
    <n v="2099.98"/>
    <x v="0"/>
  </r>
  <r>
    <x v="32"/>
    <x v="15"/>
    <x v="9"/>
    <n v="4"/>
    <n v="1049.99"/>
    <n v="4199.96"/>
    <x v="0"/>
  </r>
  <r>
    <x v="33"/>
    <x v="15"/>
    <x v="9"/>
    <n v="5"/>
    <n v="1049.99"/>
    <n v="5249.95"/>
    <x v="0"/>
  </r>
  <r>
    <x v="34"/>
    <x v="15"/>
    <x v="9"/>
    <n v="10"/>
    <n v="1049.99"/>
    <n v="10499.9"/>
    <x v="0"/>
  </r>
  <r>
    <x v="35"/>
    <x v="15"/>
    <x v="9"/>
    <n v="14"/>
    <n v="1049.99"/>
    <n v="14699.86"/>
    <x v="0"/>
  </r>
  <r>
    <x v="36"/>
    <x v="15"/>
    <x v="9"/>
    <n v="16"/>
    <n v="1049.99"/>
    <n v="16799.84"/>
    <x v="0"/>
  </r>
  <r>
    <x v="25"/>
    <x v="2"/>
    <x v="9"/>
    <n v="2"/>
    <n v="1110.9000000000001"/>
    <n v="2221.8000000000002"/>
    <x v="0"/>
  </r>
  <r>
    <x v="26"/>
    <x v="2"/>
    <x v="9"/>
    <n v="2"/>
    <n v="1110.9000000000001"/>
    <n v="2221.8000000000002"/>
    <x v="0"/>
  </r>
  <r>
    <x v="27"/>
    <x v="2"/>
    <x v="9"/>
    <n v="1"/>
    <n v="1110.9000000000001"/>
    <n v="1110.9000000000001"/>
    <x v="0"/>
  </r>
  <r>
    <x v="28"/>
    <x v="2"/>
    <x v="9"/>
    <n v="0"/>
    <n v="1110.9000000000001"/>
    <n v="0"/>
    <x v="0"/>
  </r>
  <r>
    <x v="29"/>
    <x v="2"/>
    <x v="9"/>
    <n v="0"/>
    <n v="1110.9000000000001"/>
    <n v="0"/>
    <x v="0"/>
  </r>
  <r>
    <x v="30"/>
    <x v="2"/>
    <x v="9"/>
    <n v="0"/>
    <n v="1110.9000000000001"/>
    <n v="0"/>
    <x v="0"/>
  </r>
  <r>
    <x v="31"/>
    <x v="2"/>
    <x v="9"/>
    <n v="0"/>
    <n v="1110.9000000000001"/>
    <n v="0"/>
    <x v="0"/>
  </r>
  <r>
    <x v="32"/>
    <x v="2"/>
    <x v="9"/>
    <n v="0"/>
    <n v="1110.9000000000001"/>
    <n v="0"/>
    <x v="0"/>
  </r>
  <r>
    <x v="33"/>
    <x v="2"/>
    <x v="9"/>
    <n v="0"/>
    <n v="1110.9000000000001"/>
    <n v="0"/>
    <x v="0"/>
  </r>
  <r>
    <x v="34"/>
    <x v="2"/>
    <x v="9"/>
    <n v="1"/>
    <n v="1110.9000000000001"/>
    <n v="1110.9000000000001"/>
    <x v="0"/>
  </r>
  <r>
    <x v="35"/>
    <x v="2"/>
    <x v="9"/>
    <n v="2"/>
    <n v="1110.9000000000001"/>
    <n v="2221.8000000000002"/>
    <x v="0"/>
  </r>
  <r>
    <x v="36"/>
    <x v="2"/>
    <x v="9"/>
    <n v="2"/>
    <n v="1110.9000000000001"/>
    <n v="2221.8000000000002"/>
    <x v="0"/>
  </r>
  <r>
    <x v="25"/>
    <x v="20"/>
    <x v="9"/>
    <n v="3"/>
    <n v="1110.9000000000001"/>
    <n v="3332.7000000000003"/>
    <x v="0"/>
  </r>
  <r>
    <x v="26"/>
    <x v="20"/>
    <x v="9"/>
    <n v="2"/>
    <n v="1110.9000000000001"/>
    <n v="2221.8000000000002"/>
    <x v="0"/>
  </r>
  <r>
    <x v="27"/>
    <x v="20"/>
    <x v="9"/>
    <n v="1"/>
    <n v="1110.9000000000001"/>
    <n v="1110.9000000000001"/>
    <x v="0"/>
  </r>
  <r>
    <x v="28"/>
    <x v="20"/>
    <x v="9"/>
    <n v="0"/>
    <n v="1110.9000000000001"/>
    <n v="0"/>
    <x v="0"/>
  </r>
  <r>
    <x v="29"/>
    <x v="20"/>
    <x v="9"/>
    <n v="0"/>
    <n v="1110.9000000000001"/>
    <n v="0"/>
    <x v="0"/>
  </r>
  <r>
    <x v="30"/>
    <x v="20"/>
    <x v="9"/>
    <n v="0"/>
    <n v="1110.9000000000001"/>
    <n v="0"/>
    <x v="0"/>
  </r>
  <r>
    <x v="31"/>
    <x v="20"/>
    <x v="9"/>
    <n v="0"/>
    <n v="1110.9000000000001"/>
    <n v="0"/>
    <x v="0"/>
  </r>
  <r>
    <x v="32"/>
    <x v="20"/>
    <x v="9"/>
    <n v="0"/>
    <n v="1110.9000000000001"/>
    <n v="0"/>
    <x v="0"/>
  </r>
  <r>
    <x v="33"/>
    <x v="20"/>
    <x v="9"/>
    <n v="0"/>
    <n v="1110.9000000000001"/>
    <n v="0"/>
    <x v="0"/>
  </r>
  <r>
    <x v="34"/>
    <x v="20"/>
    <x v="9"/>
    <n v="1"/>
    <n v="1110.9000000000001"/>
    <n v="1110.9000000000001"/>
    <x v="0"/>
  </r>
  <r>
    <x v="35"/>
    <x v="20"/>
    <x v="9"/>
    <n v="2"/>
    <n v="1110.9000000000001"/>
    <n v="2221.8000000000002"/>
    <x v="0"/>
  </r>
  <r>
    <x v="36"/>
    <x v="20"/>
    <x v="9"/>
    <n v="3"/>
    <n v="1110.9000000000001"/>
    <n v="3332.7000000000003"/>
    <x v="0"/>
  </r>
  <r>
    <x v="25"/>
    <x v="10"/>
    <x v="9"/>
    <n v="80"/>
    <n v="159.84"/>
    <n v="12787.2"/>
    <x v="3"/>
  </r>
  <r>
    <x v="26"/>
    <x v="10"/>
    <x v="9"/>
    <n v="90"/>
    <n v="159.84"/>
    <n v="14385.6"/>
    <x v="3"/>
  </r>
  <r>
    <x v="27"/>
    <x v="10"/>
    <x v="9"/>
    <n v="75"/>
    <n v="159.84"/>
    <n v="11988"/>
    <x v="3"/>
  </r>
  <r>
    <x v="28"/>
    <x v="10"/>
    <x v="9"/>
    <n v="60"/>
    <n v="159.84"/>
    <n v="9590.4"/>
    <x v="3"/>
  </r>
  <r>
    <x v="29"/>
    <x v="10"/>
    <x v="9"/>
    <n v="50"/>
    <n v="159.84"/>
    <n v="7992"/>
    <x v="3"/>
  </r>
  <r>
    <x v="30"/>
    <x v="10"/>
    <x v="9"/>
    <n v="45"/>
    <n v="159.84"/>
    <n v="7192.8"/>
    <x v="3"/>
  </r>
  <r>
    <x v="31"/>
    <x v="10"/>
    <x v="9"/>
    <n v="40"/>
    <n v="159.84"/>
    <n v="6393.6"/>
    <x v="3"/>
  </r>
  <r>
    <x v="32"/>
    <x v="10"/>
    <x v="9"/>
    <n v="45"/>
    <n v="159.84"/>
    <n v="7192.8"/>
    <x v="3"/>
  </r>
  <r>
    <x v="33"/>
    <x v="10"/>
    <x v="9"/>
    <n v="65"/>
    <n v="159.84"/>
    <n v="10389.6"/>
    <x v="3"/>
  </r>
  <r>
    <x v="34"/>
    <x v="10"/>
    <x v="9"/>
    <n v="75"/>
    <n v="159.84"/>
    <n v="11988"/>
    <x v="3"/>
  </r>
  <r>
    <x v="35"/>
    <x v="10"/>
    <x v="9"/>
    <n v="85"/>
    <n v="159.84"/>
    <n v="13586.4"/>
    <x v="3"/>
  </r>
  <r>
    <x v="36"/>
    <x v="10"/>
    <x v="9"/>
    <n v="100"/>
    <n v="159.84"/>
    <n v="15984"/>
    <x v="3"/>
  </r>
  <r>
    <x v="25"/>
    <x v="8"/>
    <x v="9"/>
    <n v="50"/>
    <n v="399"/>
    <n v="19950"/>
    <x v="2"/>
  </r>
  <r>
    <x v="26"/>
    <x v="8"/>
    <x v="9"/>
    <n v="24"/>
    <n v="399"/>
    <n v="9576"/>
    <x v="2"/>
  </r>
  <r>
    <x v="27"/>
    <x v="8"/>
    <x v="9"/>
    <n v="14"/>
    <n v="399"/>
    <n v="5586"/>
    <x v="2"/>
  </r>
  <r>
    <x v="28"/>
    <x v="8"/>
    <x v="9"/>
    <n v="12"/>
    <n v="399"/>
    <n v="4788"/>
    <x v="2"/>
  </r>
  <r>
    <x v="29"/>
    <x v="8"/>
    <x v="9"/>
    <n v="12"/>
    <n v="399"/>
    <n v="4788"/>
    <x v="2"/>
  </r>
  <r>
    <x v="30"/>
    <x v="8"/>
    <x v="9"/>
    <n v="6"/>
    <n v="399"/>
    <n v="2394"/>
    <x v="2"/>
  </r>
  <r>
    <x v="31"/>
    <x v="8"/>
    <x v="9"/>
    <n v="24"/>
    <n v="399"/>
    <n v="9576"/>
    <x v="2"/>
  </r>
  <r>
    <x v="32"/>
    <x v="8"/>
    <x v="9"/>
    <n v="50"/>
    <n v="399"/>
    <n v="19950"/>
    <x v="2"/>
  </r>
  <r>
    <x v="33"/>
    <x v="8"/>
    <x v="9"/>
    <n v="12"/>
    <n v="399"/>
    <n v="4788"/>
    <x v="2"/>
  </r>
  <r>
    <x v="34"/>
    <x v="8"/>
    <x v="9"/>
    <n v="12"/>
    <n v="399"/>
    <n v="4788"/>
    <x v="2"/>
  </r>
  <r>
    <x v="35"/>
    <x v="8"/>
    <x v="9"/>
    <n v="24"/>
    <n v="399"/>
    <n v="9576"/>
    <x v="2"/>
  </r>
  <r>
    <x v="36"/>
    <x v="8"/>
    <x v="9"/>
    <n v="50"/>
    <n v="399"/>
    <n v="19950"/>
    <x v="2"/>
  </r>
  <r>
    <x v="25"/>
    <x v="14"/>
    <x v="9"/>
    <n v="3"/>
    <n v="1980"/>
    <n v="5940"/>
    <x v="1"/>
  </r>
  <r>
    <x v="26"/>
    <x v="14"/>
    <x v="9"/>
    <n v="3"/>
    <n v="1980"/>
    <n v="5940"/>
    <x v="1"/>
  </r>
  <r>
    <x v="27"/>
    <x v="14"/>
    <x v="9"/>
    <n v="4"/>
    <n v="1980"/>
    <n v="7920"/>
    <x v="1"/>
  </r>
  <r>
    <x v="28"/>
    <x v="14"/>
    <x v="9"/>
    <n v="5"/>
    <n v="1980"/>
    <n v="9900"/>
    <x v="1"/>
  </r>
  <r>
    <x v="29"/>
    <x v="14"/>
    <x v="9"/>
    <n v="6"/>
    <n v="1980"/>
    <n v="11880"/>
    <x v="1"/>
  </r>
  <r>
    <x v="30"/>
    <x v="14"/>
    <x v="9"/>
    <n v="7"/>
    <n v="1980"/>
    <n v="13860"/>
    <x v="1"/>
  </r>
  <r>
    <x v="31"/>
    <x v="14"/>
    <x v="9"/>
    <n v="8"/>
    <n v="1980"/>
    <n v="15840"/>
    <x v="1"/>
  </r>
  <r>
    <x v="32"/>
    <x v="14"/>
    <x v="9"/>
    <n v="9"/>
    <n v="1980"/>
    <n v="17820"/>
    <x v="1"/>
  </r>
  <r>
    <x v="33"/>
    <x v="14"/>
    <x v="9"/>
    <n v="10"/>
    <n v="1980"/>
    <n v="19800"/>
    <x v="1"/>
  </r>
  <r>
    <x v="34"/>
    <x v="14"/>
    <x v="9"/>
    <n v="11"/>
    <n v="1980"/>
    <n v="21780"/>
    <x v="1"/>
  </r>
  <r>
    <x v="35"/>
    <x v="14"/>
    <x v="9"/>
    <n v="10"/>
    <n v="1980"/>
    <n v="19800"/>
    <x v="1"/>
  </r>
  <r>
    <x v="36"/>
    <x v="14"/>
    <x v="9"/>
    <n v="10"/>
    <n v="1980"/>
    <n v="19800"/>
    <x v="1"/>
  </r>
  <r>
    <x v="25"/>
    <x v="5"/>
    <x v="9"/>
    <n v="2"/>
    <n v="1216"/>
    <n v="2432"/>
    <x v="1"/>
  </r>
  <r>
    <x v="26"/>
    <x v="5"/>
    <x v="9"/>
    <n v="0"/>
    <n v="1216"/>
    <n v="0"/>
    <x v="1"/>
  </r>
  <r>
    <x v="27"/>
    <x v="5"/>
    <x v="9"/>
    <n v="3"/>
    <n v="1216"/>
    <n v="3648"/>
    <x v="1"/>
  </r>
  <r>
    <x v="28"/>
    <x v="5"/>
    <x v="9"/>
    <n v="0"/>
    <n v="1216"/>
    <n v="0"/>
    <x v="1"/>
  </r>
  <r>
    <x v="29"/>
    <x v="5"/>
    <x v="9"/>
    <n v="2"/>
    <n v="1216"/>
    <n v="2432"/>
    <x v="1"/>
  </r>
  <r>
    <x v="30"/>
    <x v="5"/>
    <x v="9"/>
    <n v="0"/>
    <n v="1216"/>
    <n v="0"/>
    <x v="1"/>
  </r>
  <r>
    <x v="31"/>
    <x v="5"/>
    <x v="9"/>
    <n v="3"/>
    <n v="1216"/>
    <n v="3648"/>
    <x v="1"/>
  </r>
  <r>
    <x v="32"/>
    <x v="5"/>
    <x v="9"/>
    <n v="0"/>
    <n v="1216"/>
    <n v="0"/>
    <x v="1"/>
  </r>
  <r>
    <x v="33"/>
    <x v="5"/>
    <x v="9"/>
    <n v="2"/>
    <n v="1216"/>
    <n v="2432"/>
    <x v="1"/>
  </r>
  <r>
    <x v="34"/>
    <x v="5"/>
    <x v="9"/>
    <n v="0"/>
    <n v="1216"/>
    <n v="0"/>
    <x v="1"/>
  </r>
  <r>
    <x v="35"/>
    <x v="5"/>
    <x v="9"/>
    <n v="3"/>
    <n v="1216"/>
    <n v="3648"/>
    <x v="1"/>
  </r>
  <r>
    <x v="36"/>
    <x v="5"/>
    <x v="9"/>
    <n v="0"/>
    <n v="1216"/>
    <n v="0"/>
    <x v="1"/>
  </r>
  <r>
    <x v="25"/>
    <x v="3"/>
    <x v="9"/>
    <n v="0"/>
    <n v="2987.92"/>
    <n v="0"/>
    <x v="1"/>
  </r>
  <r>
    <x v="26"/>
    <x v="3"/>
    <x v="9"/>
    <n v="0"/>
    <n v="2987.92"/>
    <n v="0"/>
    <x v="1"/>
  </r>
  <r>
    <x v="27"/>
    <x v="3"/>
    <x v="9"/>
    <n v="0"/>
    <n v="2987.92"/>
    <n v="0"/>
    <x v="1"/>
  </r>
  <r>
    <x v="28"/>
    <x v="3"/>
    <x v="9"/>
    <n v="1"/>
    <n v="2987.92"/>
    <n v="2987.92"/>
    <x v="1"/>
  </r>
  <r>
    <x v="29"/>
    <x v="3"/>
    <x v="9"/>
    <n v="0"/>
    <n v="2987.92"/>
    <n v="0"/>
    <x v="1"/>
  </r>
  <r>
    <x v="30"/>
    <x v="3"/>
    <x v="9"/>
    <n v="0"/>
    <n v="2987.92"/>
    <n v="0"/>
    <x v="1"/>
  </r>
  <r>
    <x v="31"/>
    <x v="3"/>
    <x v="9"/>
    <n v="0"/>
    <n v="2987.92"/>
    <n v="0"/>
    <x v="1"/>
  </r>
  <r>
    <x v="32"/>
    <x v="3"/>
    <x v="9"/>
    <n v="1"/>
    <n v="2987.92"/>
    <n v="2987.92"/>
    <x v="1"/>
  </r>
  <r>
    <x v="33"/>
    <x v="3"/>
    <x v="9"/>
    <n v="0"/>
    <n v="2987.92"/>
    <n v="0"/>
    <x v="1"/>
  </r>
  <r>
    <x v="34"/>
    <x v="3"/>
    <x v="9"/>
    <n v="0"/>
    <n v="2987.92"/>
    <n v="0"/>
    <x v="1"/>
  </r>
  <r>
    <x v="35"/>
    <x v="3"/>
    <x v="9"/>
    <n v="0"/>
    <n v="2987.92"/>
    <n v="0"/>
    <x v="1"/>
  </r>
  <r>
    <x v="36"/>
    <x v="3"/>
    <x v="9"/>
    <n v="1"/>
    <n v="2987.92"/>
    <n v="2987.92"/>
    <x v="1"/>
  </r>
  <r>
    <x v="25"/>
    <x v="22"/>
    <x v="13"/>
    <n v="21600"/>
    <n v="13.75"/>
    <n v="297000"/>
    <x v="5"/>
  </r>
  <r>
    <x v="26"/>
    <x v="22"/>
    <x v="13"/>
    <n v="0"/>
    <n v="13.75"/>
    <n v="0"/>
    <x v="5"/>
  </r>
  <r>
    <x v="27"/>
    <x v="22"/>
    <x v="13"/>
    <n v="0"/>
    <n v="13.75"/>
    <n v="0"/>
    <x v="5"/>
  </r>
  <r>
    <x v="28"/>
    <x v="22"/>
    <x v="13"/>
    <n v="0"/>
    <n v="13.75"/>
    <n v="0"/>
    <x v="5"/>
  </r>
  <r>
    <x v="29"/>
    <x v="22"/>
    <x v="13"/>
    <n v="21600"/>
    <n v="13.75"/>
    <n v="297000"/>
    <x v="5"/>
  </r>
  <r>
    <x v="30"/>
    <x v="22"/>
    <x v="13"/>
    <n v="0"/>
    <n v="13.75"/>
    <n v="0"/>
    <x v="5"/>
  </r>
  <r>
    <x v="31"/>
    <x v="22"/>
    <x v="13"/>
    <n v="0"/>
    <n v="13.75"/>
    <n v="0"/>
    <x v="5"/>
  </r>
  <r>
    <x v="32"/>
    <x v="22"/>
    <x v="13"/>
    <n v="0"/>
    <n v="13.75"/>
    <n v="0"/>
    <x v="5"/>
  </r>
  <r>
    <x v="33"/>
    <x v="22"/>
    <x v="13"/>
    <n v="21600"/>
    <n v="13.75"/>
    <n v="297000"/>
    <x v="5"/>
  </r>
  <r>
    <x v="34"/>
    <x v="22"/>
    <x v="13"/>
    <n v="0"/>
    <n v="13.75"/>
    <n v="0"/>
    <x v="5"/>
  </r>
  <r>
    <x v="35"/>
    <x v="22"/>
    <x v="13"/>
    <n v="0"/>
    <n v="13.75"/>
    <n v="0"/>
    <x v="5"/>
  </r>
  <r>
    <x v="36"/>
    <x v="22"/>
    <x v="13"/>
    <n v="0"/>
    <n v="13.75"/>
    <n v="0"/>
    <x v="5"/>
  </r>
  <r>
    <x v="25"/>
    <x v="17"/>
    <x v="14"/>
    <n v="8"/>
    <n v="633.62"/>
    <n v="5068.96"/>
    <x v="0"/>
  </r>
  <r>
    <x v="26"/>
    <x v="17"/>
    <x v="14"/>
    <n v="0"/>
    <n v="633.62"/>
    <n v="0"/>
    <x v="0"/>
  </r>
  <r>
    <x v="27"/>
    <x v="17"/>
    <x v="14"/>
    <n v="0"/>
    <n v="633.62"/>
    <n v="0"/>
    <x v="0"/>
  </r>
  <r>
    <x v="28"/>
    <x v="17"/>
    <x v="14"/>
    <n v="0"/>
    <n v="633.62"/>
    <n v="0"/>
    <x v="0"/>
  </r>
  <r>
    <x v="29"/>
    <x v="17"/>
    <x v="14"/>
    <n v="0"/>
    <n v="633.62"/>
    <n v="0"/>
    <x v="0"/>
  </r>
  <r>
    <x v="30"/>
    <x v="17"/>
    <x v="14"/>
    <n v="0"/>
    <n v="633.62"/>
    <n v="0"/>
    <x v="0"/>
  </r>
  <r>
    <x v="31"/>
    <x v="17"/>
    <x v="14"/>
    <n v="0"/>
    <n v="633.62"/>
    <n v="0"/>
    <x v="0"/>
  </r>
  <r>
    <x v="32"/>
    <x v="17"/>
    <x v="14"/>
    <n v="8"/>
    <n v="633.62"/>
    <n v="5068.96"/>
    <x v="0"/>
  </r>
  <r>
    <x v="33"/>
    <x v="17"/>
    <x v="14"/>
    <n v="0"/>
    <n v="633.62"/>
    <n v="0"/>
    <x v="0"/>
  </r>
  <r>
    <x v="34"/>
    <x v="17"/>
    <x v="14"/>
    <n v="0"/>
    <n v="633.62"/>
    <n v="0"/>
    <x v="0"/>
  </r>
  <r>
    <x v="35"/>
    <x v="17"/>
    <x v="14"/>
    <n v="0"/>
    <n v="633.62"/>
    <n v="0"/>
    <x v="0"/>
  </r>
  <r>
    <x v="36"/>
    <x v="17"/>
    <x v="14"/>
    <n v="0"/>
    <n v="633.62"/>
    <n v="0"/>
    <x v="0"/>
  </r>
  <r>
    <x v="25"/>
    <x v="15"/>
    <x v="14"/>
    <n v="6"/>
    <n v="646.54999999999995"/>
    <n v="3879.2999999999997"/>
    <x v="0"/>
  </r>
  <r>
    <x v="26"/>
    <x v="15"/>
    <x v="14"/>
    <n v="0"/>
    <n v="646.54999999999995"/>
    <n v="0"/>
    <x v="0"/>
  </r>
  <r>
    <x v="27"/>
    <x v="15"/>
    <x v="14"/>
    <n v="6"/>
    <n v="646.54999999999995"/>
    <n v="3879.2999999999997"/>
    <x v="0"/>
  </r>
  <r>
    <x v="28"/>
    <x v="15"/>
    <x v="14"/>
    <n v="0"/>
    <n v="646.54999999999995"/>
    <n v="0"/>
    <x v="0"/>
  </r>
  <r>
    <x v="29"/>
    <x v="15"/>
    <x v="14"/>
    <n v="6"/>
    <n v="646.54999999999995"/>
    <n v="3879.2999999999997"/>
    <x v="0"/>
  </r>
  <r>
    <x v="30"/>
    <x v="15"/>
    <x v="14"/>
    <n v="0"/>
    <n v="646.54999999999995"/>
    <n v="0"/>
    <x v="0"/>
  </r>
  <r>
    <x v="31"/>
    <x v="15"/>
    <x v="14"/>
    <n v="6"/>
    <n v="646.54999999999995"/>
    <n v="3879.2999999999997"/>
    <x v="0"/>
  </r>
  <r>
    <x v="32"/>
    <x v="15"/>
    <x v="14"/>
    <n v="0"/>
    <n v="646.54999999999995"/>
    <n v="0"/>
    <x v="0"/>
  </r>
  <r>
    <x v="33"/>
    <x v="15"/>
    <x v="14"/>
    <n v="6"/>
    <n v="646.54999999999995"/>
    <n v="3879.2999999999997"/>
    <x v="0"/>
  </r>
  <r>
    <x v="34"/>
    <x v="15"/>
    <x v="14"/>
    <n v="0"/>
    <n v="646.54999999999995"/>
    <n v="0"/>
    <x v="0"/>
  </r>
  <r>
    <x v="35"/>
    <x v="15"/>
    <x v="14"/>
    <n v="6"/>
    <n v="646.54999999999995"/>
    <n v="3879.2999999999997"/>
    <x v="0"/>
  </r>
  <r>
    <x v="36"/>
    <x v="15"/>
    <x v="14"/>
    <n v="0"/>
    <n v="646.54999999999995"/>
    <n v="0"/>
    <x v="0"/>
  </r>
  <r>
    <x v="25"/>
    <x v="8"/>
    <x v="14"/>
    <n v="12"/>
    <n v="193.32"/>
    <n v="2319.84"/>
    <x v="2"/>
  </r>
  <r>
    <x v="26"/>
    <x v="8"/>
    <x v="14"/>
    <n v="12"/>
    <n v="193.32"/>
    <n v="2319.84"/>
    <x v="2"/>
  </r>
  <r>
    <x v="27"/>
    <x v="8"/>
    <x v="14"/>
    <n v="12"/>
    <n v="193.32"/>
    <n v="2319.84"/>
    <x v="2"/>
  </r>
  <r>
    <x v="28"/>
    <x v="8"/>
    <x v="14"/>
    <n v="12"/>
    <n v="193.32"/>
    <n v="2319.84"/>
    <x v="2"/>
  </r>
  <r>
    <x v="29"/>
    <x v="8"/>
    <x v="14"/>
    <n v="12"/>
    <n v="193.32"/>
    <n v="2319.84"/>
    <x v="2"/>
  </r>
  <r>
    <x v="30"/>
    <x v="8"/>
    <x v="14"/>
    <n v="12"/>
    <n v="193.32"/>
    <n v="2319.84"/>
    <x v="2"/>
  </r>
  <r>
    <x v="31"/>
    <x v="8"/>
    <x v="14"/>
    <n v="12"/>
    <n v="193.32"/>
    <n v="2319.84"/>
    <x v="2"/>
  </r>
  <r>
    <x v="32"/>
    <x v="8"/>
    <x v="14"/>
    <n v="12"/>
    <n v="193.32"/>
    <n v="2319.84"/>
    <x v="2"/>
  </r>
  <r>
    <x v="33"/>
    <x v="8"/>
    <x v="14"/>
    <n v="12"/>
    <n v="193.32"/>
    <n v="2319.84"/>
    <x v="2"/>
  </r>
  <r>
    <x v="34"/>
    <x v="8"/>
    <x v="14"/>
    <n v="12"/>
    <n v="193.32"/>
    <n v="2319.84"/>
    <x v="2"/>
  </r>
  <r>
    <x v="35"/>
    <x v="8"/>
    <x v="14"/>
    <n v="12"/>
    <n v="193.32"/>
    <n v="2319.84"/>
    <x v="2"/>
  </r>
  <r>
    <x v="36"/>
    <x v="8"/>
    <x v="14"/>
    <n v="12"/>
    <n v="193.32"/>
    <n v="2319.84"/>
    <x v="2"/>
  </r>
  <r>
    <x v="25"/>
    <x v="12"/>
    <x v="14"/>
    <n v="40"/>
    <n v="89.87"/>
    <n v="3594.8"/>
    <x v="3"/>
  </r>
  <r>
    <x v="26"/>
    <x v="12"/>
    <x v="14"/>
    <n v="40"/>
    <n v="89.87"/>
    <n v="3594.8"/>
    <x v="3"/>
  </r>
  <r>
    <x v="27"/>
    <x v="12"/>
    <x v="14"/>
    <n v="40"/>
    <n v="89.87"/>
    <n v="3594.8"/>
    <x v="3"/>
  </r>
  <r>
    <x v="28"/>
    <x v="12"/>
    <x v="14"/>
    <n v="40"/>
    <n v="89.87"/>
    <n v="3594.8"/>
    <x v="3"/>
  </r>
  <r>
    <x v="29"/>
    <x v="12"/>
    <x v="14"/>
    <n v="40"/>
    <n v="89.87"/>
    <n v="3594.8"/>
    <x v="3"/>
  </r>
  <r>
    <x v="30"/>
    <x v="12"/>
    <x v="14"/>
    <n v="40"/>
    <n v="89.87"/>
    <n v="3594.8"/>
    <x v="3"/>
  </r>
  <r>
    <x v="31"/>
    <x v="12"/>
    <x v="14"/>
    <n v="40"/>
    <n v="89.87"/>
    <n v="3594.8"/>
    <x v="3"/>
  </r>
  <r>
    <x v="32"/>
    <x v="12"/>
    <x v="14"/>
    <n v="40"/>
    <n v="89.87"/>
    <n v="3594.8"/>
    <x v="3"/>
  </r>
  <r>
    <x v="33"/>
    <x v="12"/>
    <x v="14"/>
    <n v="40"/>
    <n v="89.87"/>
    <n v="3594.8"/>
    <x v="3"/>
  </r>
  <r>
    <x v="34"/>
    <x v="12"/>
    <x v="14"/>
    <n v="40"/>
    <n v="89.87"/>
    <n v="3594.8"/>
    <x v="3"/>
  </r>
  <r>
    <x v="35"/>
    <x v="12"/>
    <x v="14"/>
    <n v="40"/>
    <n v="89.87"/>
    <n v="3594.8"/>
    <x v="3"/>
  </r>
  <r>
    <x v="36"/>
    <x v="12"/>
    <x v="14"/>
    <n v="40"/>
    <n v="89.87"/>
    <n v="3594.8"/>
    <x v="3"/>
  </r>
  <r>
    <x v="25"/>
    <x v="22"/>
    <x v="14"/>
    <n v="72"/>
    <n v="14.22"/>
    <n v="1023.84"/>
    <x v="5"/>
  </r>
  <r>
    <x v="26"/>
    <x v="22"/>
    <x v="14"/>
    <n v="72"/>
    <n v="14.22"/>
    <n v="1023.84"/>
    <x v="5"/>
  </r>
  <r>
    <x v="27"/>
    <x v="22"/>
    <x v="14"/>
    <n v="72"/>
    <n v="14.22"/>
    <n v="1023.84"/>
    <x v="5"/>
  </r>
  <r>
    <x v="28"/>
    <x v="22"/>
    <x v="14"/>
    <n v="72"/>
    <n v="14.22"/>
    <n v="1023.84"/>
    <x v="5"/>
  </r>
  <r>
    <x v="29"/>
    <x v="22"/>
    <x v="14"/>
    <n v="72"/>
    <n v="14.22"/>
    <n v="1023.84"/>
    <x v="5"/>
  </r>
  <r>
    <x v="30"/>
    <x v="22"/>
    <x v="14"/>
    <n v="72"/>
    <n v="14.22"/>
    <n v="1023.84"/>
    <x v="5"/>
  </r>
  <r>
    <x v="31"/>
    <x v="22"/>
    <x v="14"/>
    <n v="72"/>
    <n v="14.22"/>
    <n v="1023.84"/>
    <x v="5"/>
  </r>
  <r>
    <x v="32"/>
    <x v="22"/>
    <x v="14"/>
    <n v="72"/>
    <n v="14.22"/>
    <n v="1023.84"/>
    <x v="5"/>
  </r>
  <r>
    <x v="33"/>
    <x v="22"/>
    <x v="14"/>
    <n v="72"/>
    <n v="14.22"/>
    <n v="1023.84"/>
    <x v="5"/>
  </r>
  <r>
    <x v="34"/>
    <x v="22"/>
    <x v="14"/>
    <n v="72"/>
    <n v="14.22"/>
    <n v="1023.84"/>
    <x v="5"/>
  </r>
  <r>
    <x v="35"/>
    <x v="22"/>
    <x v="14"/>
    <n v="72"/>
    <n v="14.22"/>
    <n v="1023.84"/>
    <x v="5"/>
  </r>
  <r>
    <x v="36"/>
    <x v="22"/>
    <x v="14"/>
    <n v="72"/>
    <n v="14.22"/>
    <n v="1023.84"/>
    <x v="5"/>
  </r>
  <r>
    <x v="25"/>
    <x v="15"/>
    <x v="15"/>
    <n v="900"/>
    <n v="517.24"/>
    <n v="465516"/>
    <x v="0"/>
  </r>
  <r>
    <x v="26"/>
    <x v="15"/>
    <x v="15"/>
    <n v="800"/>
    <n v="517.24"/>
    <n v="413792"/>
    <x v="0"/>
  </r>
  <r>
    <x v="27"/>
    <x v="15"/>
    <x v="15"/>
    <n v="576"/>
    <n v="517.24"/>
    <n v="297930.23999999999"/>
    <x v="0"/>
  </r>
  <r>
    <x v="28"/>
    <x v="15"/>
    <x v="15"/>
    <n v="216"/>
    <n v="517.24"/>
    <n v="111723.84"/>
    <x v="0"/>
  </r>
  <r>
    <x v="29"/>
    <x v="15"/>
    <x v="15"/>
    <n v="192"/>
    <n v="517.24"/>
    <n v="99310.080000000002"/>
    <x v="0"/>
  </r>
  <r>
    <x v="30"/>
    <x v="15"/>
    <x v="15"/>
    <n v="276"/>
    <n v="517.24"/>
    <n v="142758.24"/>
    <x v="0"/>
  </r>
  <r>
    <x v="31"/>
    <x v="15"/>
    <x v="15"/>
    <n v="264"/>
    <n v="517.24"/>
    <n v="136551.36000000002"/>
    <x v="0"/>
  </r>
  <r>
    <x v="32"/>
    <x v="15"/>
    <x v="15"/>
    <n v="168"/>
    <n v="517.24"/>
    <n v="86896.320000000007"/>
    <x v="0"/>
  </r>
  <r>
    <x v="33"/>
    <x v="15"/>
    <x v="15"/>
    <n v="306"/>
    <n v="517.24"/>
    <n v="158275.44"/>
    <x v="0"/>
  </r>
  <r>
    <x v="34"/>
    <x v="15"/>
    <x v="15"/>
    <n v="864"/>
    <n v="517.24"/>
    <n v="446895.35999999999"/>
    <x v="0"/>
  </r>
  <r>
    <x v="35"/>
    <x v="15"/>
    <x v="15"/>
    <n v="984"/>
    <n v="517.24"/>
    <n v="508964.16000000003"/>
    <x v="0"/>
  </r>
  <r>
    <x v="36"/>
    <x v="15"/>
    <x v="15"/>
    <n v="1134"/>
    <n v="517.24"/>
    <n v="586550.16"/>
    <x v="0"/>
  </r>
  <r>
    <x v="25"/>
    <x v="2"/>
    <x v="15"/>
    <n v="117"/>
    <n v="568.45000000000005"/>
    <n v="66508.650000000009"/>
    <x v="0"/>
  </r>
  <r>
    <x v="26"/>
    <x v="2"/>
    <x v="15"/>
    <n v="453"/>
    <n v="568.45000000000005"/>
    <n v="257507.85000000003"/>
    <x v="0"/>
  </r>
  <r>
    <x v="27"/>
    <x v="2"/>
    <x v="15"/>
    <n v="210"/>
    <n v="568.45000000000005"/>
    <n v="119374.50000000001"/>
    <x v="0"/>
  </r>
  <r>
    <x v="28"/>
    <x v="2"/>
    <x v="15"/>
    <n v="117"/>
    <n v="568.45000000000005"/>
    <n v="66508.650000000009"/>
    <x v="0"/>
  </r>
  <r>
    <x v="29"/>
    <x v="2"/>
    <x v="15"/>
    <n v="72"/>
    <n v="568.45000000000005"/>
    <n v="40928.400000000001"/>
    <x v="0"/>
  </r>
  <r>
    <x v="30"/>
    <x v="2"/>
    <x v="15"/>
    <n v="99"/>
    <n v="568.45000000000005"/>
    <n v="56276.55"/>
    <x v="0"/>
  </r>
  <r>
    <x v="31"/>
    <x v="2"/>
    <x v="15"/>
    <n v="99"/>
    <n v="568.45000000000005"/>
    <n v="56276.55"/>
    <x v="0"/>
  </r>
  <r>
    <x v="32"/>
    <x v="2"/>
    <x v="15"/>
    <n v="48"/>
    <n v="568.45000000000005"/>
    <n v="27285.600000000002"/>
    <x v="0"/>
  </r>
  <r>
    <x v="33"/>
    <x v="2"/>
    <x v="15"/>
    <n v="84"/>
    <n v="568.45000000000005"/>
    <n v="47749.8"/>
    <x v="0"/>
  </r>
  <r>
    <x v="34"/>
    <x v="2"/>
    <x v="15"/>
    <n v="450"/>
    <n v="568.45000000000005"/>
    <n v="255802.50000000003"/>
    <x v="0"/>
  </r>
  <r>
    <x v="35"/>
    <x v="2"/>
    <x v="15"/>
    <n v="330"/>
    <n v="568.45000000000005"/>
    <n v="187588.50000000003"/>
    <x v="0"/>
  </r>
  <r>
    <x v="36"/>
    <x v="2"/>
    <x v="15"/>
    <n v="480"/>
    <n v="568.45000000000005"/>
    <n v="272856"/>
    <x v="0"/>
  </r>
  <r>
    <x v="25"/>
    <x v="20"/>
    <x v="15"/>
    <n v="117"/>
    <n v="568.45000000000005"/>
    <n v="66508.650000000009"/>
    <x v="0"/>
  </r>
  <r>
    <x v="26"/>
    <x v="20"/>
    <x v="15"/>
    <n v="453"/>
    <n v="568.45000000000005"/>
    <n v="257507.85000000003"/>
    <x v="0"/>
  </r>
  <r>
    <x v="27"/>
    <x v="20"/>
    <x v="15"/>
    <n v="210"/>
    <n v="568.45000000000005"/>
    <n v="119374.50000000001"/>
    <x v="0"/>
  </r>
  <r>
    <x v="28"/>
    <x v="20"/>
    <x v="15"/>
    <n v="117"/>
    <n v="568.45000000000005"/>
    <n v="66508.650000000009"/>
    <x v="0"/>
  </r>
  <r>
    <x v="29"/>
    <x v="20"/>
    <x v="15"/>
    <n v="72"/>
    <n v="568.45000000000005"/>
    <n v="40928.400000000001"/>
    <x v="0"/>
  </r>
  <r>
    <x v="30"/>
    <x v="20"/>
    <x v="15"/>
    <n v="99"/>
    <n v="568.45000000000005"/>
    <n v="56276.55"/>
    <x v="0"/>
  </r>
  <r>
    <x v="31"/>
    <x v="20"/>
    <x v="15"/>
    <n v="99"/>
    <n v="568.45000000000005"/>
    <n v="56276.55"/>
    <x v="0"/>
  </r>
  <r>
    <x v="32"/>
    <x v="20"/>
    <x v="15"/>
    <n v="48"/>
    <n v="568.45000000000005"/>
    <n v="27285.600000000002"/>
    <x v="0"/>
  </r>
  <r>
    <x v="33"/>
    <x v="20"/>
    <x v="15"/>
    <n v="84"/>
    <n v="568.45000000000005"/>
    <n v="47749.8"/>
    <x v="0"/>
  </r>
  <r>
    <x v="34"/>
    <x v="20"/>
    <x v="15"/>
    <n v="450"/>
    <n v="568.45000000000005"/>
    <n v="255802.50000000003"/>
    <x v="0"/>
  </r>
  <r>
    <x v="35"/>
    <x v="20"/>
    <x v="15"/>
    <n v="330"/>
    <n v="568.45000000000005"/>
    <n v="187588.50000000003"/>
    <x v="0"/>
  </r>
  <r>
    <x v="36"/>
    <x v="20"/>
    <x v="15"/>
    <n v="480"/>
    <n v="568.45000000000005"/>
    <n v="272856"/>
    <x v="0"/>
  </r>
  <r>
    <x v="25"/>
    <x v="21"/>
    <x v="15"/>
    <n v="0"/>
    <n v="46.03"/>
    <n v="0"/>
    <x v="6"/>
  </r>
  <r>
    <x v="26"/>
    <x v="21"/>
    <x v="15"/>
    <n v="0"/>
    <n v="46.03"/>
    <n v="0"/>
    <x v="6"/>
  </r>
  <r>
    <x v="27"/>
    <x v="21"/>
    <x v="15"/>
    <n v="1000"/>
    <n v="46.03"/>
    <n v="46030"/>
    <x v="6"/>
  </r>
  <r>
    <x v="28"/>
    <x v="21"/>
    <x v="15"/>
    <n v="1000"/>
    <n v="46.03"/>
    <n v="46030"/>
    <x v="6"/>
  </r>
  <r>
    <x v="29"/>
    <x v="21"/>
    <x v="15"/>
    <n v="1000"/>
    <n v="46.03"/>
    <n v="46030"/>
    <x v="6"/>
  </r>
  <r>
    <x v="30"/>
    <x v="21"/>
    <x v="15"/>
    <n v="1000"/>
    <n v="46.03"/>
    <n v="46030"/>
    <x v="6"/>
  </r>
  <r>
    <x v="31"/>
    <x v="21"/>
    <x v="15"/>
    <n v="1000"/>
    <n v="46.03"/>
    <n v="46030"/>
    <x v="6"/>
  </r>
  <r>
    <x v="32"/>
    <x v="21"/>
    <x v="15"/>
    <n v="1000"/>
    <n v="46.03"/>
    <n v="46030"/>
    <x v="6"/>
  </r>
  <r>
    <x v="33"/>
    <x v="21"/>
    <x v="15"/>
    <n v="1000"/>
    <n v="46.03"/>
    <n v="46030"/>
    <x v="6"/>
  </r>
  <r>
    <x v="34"/>
    <x v="21"/>
    <x v="15"/>
    <n v="1000"/>
    <n v="46.03"/>
    <n v="46030"/>
    <x v="6"/>
  </r>
  <r>
    <x v="35"/>
    <x v="21"/>
    <x v="15"/>
    <n v="1000"/>
    <n v="46.03"/>
    <n v="46030"/>
    <x v="6"/>
  </r>
  <r>
    <x v="36"/>
    <x v="21"/>
    <x v="15"/>
    <n v="1000"/>
    <n v="46.03"/>
    <n v="46030"/>
    <x v="6"/>
  </r>
  <r>
    <x v="25"/>
    <x v="11"/>
    <x v="15"/>
    <n v="2160"/>
    <n v="71.900000000000006"/>
    <n v="155304"/>
    <x v="3"/>
  </r>
  <r>
    <x v="26"/>
    <x v="11"/>
    <x v="15"/>
    <n v="2400"/>
    <n v="71.900000000000006"/>
    <n v="172560"/>
    <x v="3"/>
  </r>
  <r>
    <x v="27"/>
    <x v="11"/>
    <x v="15"/>
    <n v="3120"/>
    <n v="71.900000000000006"/>
    <n v="224328.00000000003"/>
    <x v="3"/>
  </r>
  <r>
    <x v="28"/>
    <x v="11"/>
    <x v="15"/>
    <n v="3120"/>
    <n v="71.900000000000006"/>
    <n v="224328.00000000003"/>
    <x v="3"/>
  </r>
  <r>
    <x v="29"/>
    <x v="11"/>
    <x v="15"/>
    <n v="3120"/>
    <n v="71.900000000000006"/>
    <n v="224328.00000000003"/>
    <x v="3"/>
  </r>
  <r>
    <x v="30"/>
    <x v="11"/>
    <x v="15"/>
    <n v="2400"/>
    <n v="71.900000000000006"/>
    <n v="172560"/>
    <x v="3"/>
  </r>
  <r>
    <x v="31"/>
    <x v="11"/>
    <x v="15"/>
    <n v="2160"/>
    <n v="71.900000000000006"/>
    <n v="155304"/>
    <x v="3"/>
  </r>
  <r>
    <x v="32"/>
    <x v="11"/>
    <x v="15"/>
    <n v="1440"/>
    <n v="71.900000000000006"/>
    <n v="103536.00000000001"/>
    <x v="3"/>
  </r>
  <r>
    <x v="33"/>
    <x v="11"/>
    <x v="15"/>
    <n v="1680"/>
    <n v="71.900000000000006"/>
    <n v="120792.00000000001"/>
    <x v="3"/>
  </r>
  <r>
    <x v="34"/>
    <x v="11"/>
    <x v="15"/>
    <n v="3600"/>
    <n v="71.900000000000006"/>
    <n v="258840.00000000003"/>
    <x v="3"/>
  </r>
  <r>
    <x v="35"/>
    <x v="11"/>
    <x v="15"/>
    <n v="2400"/>
    <n v="71.900000000000006"/>
    <n v="172560"/>
    <x v="3"/>
  </r>
  <r>
    <x v="36"/>
    <x v="11"/>
    <x v="15"/>
    <n v="3120"/>
    <n v="71.900000000000006"/>
    <n v="224328.0000000000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7629.6945000000005"/>
  </r>
  <r>
    <x v="1"/>
    <n v="14850"/>
  </r>
  <r>
    <x v="2"/>
    <n v="0"/>
  </r>
  <r>
    <x v="1"/>
    <n v="24094.9355"/>
  </r>
  <r>
    <x v="3"/>
    <n v="133112.11200000002"/>
  </r>
  <r>
    <x v="3"/>
    <n v="33158.307999999997"/>
  </r>
  <r>
    <x v="3"/>
    <n v="1682.15"/>
  </r>
  <r>
    <x v="0"/>
    <n v="7036.1214999999993"/>
  </r>
  <r>
    <x v="1"/>
    <n v="25371.047499999997"/>
  </r>
  <r>
    <x v="2"/>
    <n v="145536.5819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73">
  <r>
    <x v="0"/>
    <x v="0"/>
    <x v="0"/>
    <n v="1068.94"/>
    <n v="1"/>
    <n v="171.03"/>
    <n v="1068.94"/>
    <n v="1239.97"/>
    <n v="2024"/>
    <s v="enero"/>
    <n v="30"/>
  </r>
  <r>
    <x v="0"/>
    <x v="0"/>
    <x v="0"/>
    <n v="1068.94"/>
    <n v="3"/>
    <n v="513.09"/>
    <n v="3206.82"/>
    <n v="3719.91"/>
    <n v="2024"/>
    <s v="enero"/>
    <n v="30"/>
  </r>
  <r>
    <x v="0"/>
    <x v="1"/>
    <x v="0"/>
    <n v="748.26"/>
    <n v="1"/>
    <n v="119.72"/>
    <n v="748.26"/>
    <n v="867.98"/>
    <n v="2024"/>
    <s v="enero"/>
    <n v="30"/>
  </r>
  <r>
    <x v="0"/>
    <x v="1"/>
    <x v="0"/>
    <n v="748.2600000000001"/>
    <n v="3"/>
    <n v="359.16"/>
    <n v="2244.7800000000002"/>
    <n v="2603.94"/>
    <n v="2024"/>
    <s v="enero"/>
    <n v="30"/>
  </r>
  <r>
    <x v="0"/>
    <x v="2"/>
    <x v="0"/>
    <n v="2419.7000000000003"/>
    <n v="3"/>
    <n v="1161.46"/>
    <n v="7259.1"/>
    <n v="8420.56"/>
    <n v="2024"/>
    <s v="enero"/>
    <n v="30"/>
  </r>
  <r>
    <x v="1"/>
    <x v="3"/>
    <x v="0"/>
    <n v="566.83000000000004"/>
    <n v="6"/>
    <n v="544.16"/>
    <n v="3400.98"/>
    <n v="3945.14"/>
    <n v="2024"/>
    <s v="febrero"/>
    <n v="2"/>
  </r>
  <r>
    <x v="2"/>
    <x v="4"/>
    <x v="0"/>
    <n v="160.34"/>
    <n v="5"/>
    <n v="128.27000000000001"/>
    <n v="801.7"/>
    <n v="929.97"/>
    <n v="2024"/>
    <s v="febrero"/>
    <n v="7"/>
  </r>
  <r>
    <x v="2"/>
    <x v="0"/>
    <x v="0"/>
    <n v="1068.94"/>
    <n v="1"/>
    <n v="171.03"/>
    <n v="1068.94"/>
    <n v="1239.97"/>
    <n v="2024"/>
    <s v="febrero"/>
    <n v="7"/>
  </r>
  <r>
    <x v="2"/>
    <x v="1"/>
    <x v="0"/>
    <n v="748.26"/>
    <n v="1"/>
    <n v="119.72"/>
    <n v="748.26"/>
    <n v="867.98"/>
    <n v="2024"/>
    <s v="febrero"/>
    <n v="7"/>
  </r>
  <r>
    <x v="2"/>
    <x v="2"/>
    <x v="0"/>
    <n v="2419.6999999999998"/>
    <n v="1"/>
    <n v="387.15"/>
    <n v="2419.6999999999998"/>
    <n v="2806.85"/>
    <n v="2024"/>
    <s v="febrero"/>
    <n v="7"/>
  </r>
  <r>
    <x v="2"/>
    <x v="5"/>
    <x v="0"/>
    <n v="176.38"/>
    <n v="6"/>
    <n v="169.32"/>
    <n v="1058.28"/>
    <n v="1227.5999999999999"/>
    <n v="2024"/>
    <s v="febrero"/>
    <n v="7"/>
  </r>
  <r>
    <x v="3"/>
    <x v="6"/>
    <x v="0"/>
    <n v="176.38"/>
    <n v="6"/>
    <n v="169.32"/>
    <n v="1058.28"/>
    <n v="1227.5999999999999"/>
    <n v="2024"/>
    <s v="febrero"/>
    <n v="13"/>
  </r>
  <r>
    <x v="3"/>
    <x v="6"/>
    <x v="0"/>
    <n v="176.38"/>
    <n v="6"/>
    <n v="169.32"/>
    <n v="1058.28"/>
    <n v="1227.5999999999999"/>
    <n v="2024"/>
    <s v="febrero"/>
    <n v="13"/>
  </r>
  <r>
    <x v="3"/>
    <x v="4"/>
    <x v="0"/>
    <n v="160.34"/>
    <n v="1"/>
    <n v="25.65"/>
    <n v="160.34"/>
    <n v="185.99"/>
    <n v="2024"/>
    <s v="febrero"/>
    <n v="13"/>
  </r>
  <r>
    <x v="3"/>
    <x v="0"/>
    <x v="0"/>
    <n v="1068.94"/>
    <n v="1"/>
    <n v="171.03"/>
    <n v="1068.94"/>
    <n v="1239.97"/>
    <n v="2024"/>
    <s v="febrero"/>
    <n v="13"/>
  </r>
  <r>
    <x v="3"/>
    <x v="1"/>
    <x v="0"/>
    <n v="748.26"/>
    <n v="1"/>
    <n v="119.72"/>
    <n v="748.26"/>
    <n v="867.98"/>
    <n v="2024"/>
    <s v="febrero"/>
    <n v="13"/>
  </r>
  <r>
    <x v="3"/>
    <x v="7"/>
    <x v="0"/>
    <n v="86.289999999999992"/>
    <n v="240"/>
    <n v="3313.54"/>
    <n v="20709.599999999999"/>
    <n v="24023.14"/>
    <n v="2024"/>
    <s v="febrero"/>
    <n v="13"/>
  </r>
  <r>
    <x v="3"/>
    <x v="5"/>
    <x v="0"/>
    <n v="176.38"/>
    <n v="6"/>
    <n v="169.32"/>
    <n v="1058.28"/>
    <n v="1227.5999999999999"/>
    <n v="2024"/>
    <s v="febrero"/>
    <n v="13"/>
  </r>
  <r>
    <x v="3"/>
    <x v="8"/>
    <x v="0"/>
    <n v="86.289999999999992"/>
    <n v="240"/>
    <n v="3313.54"/>
    <n v="20709.599999999999"/>
    <n v="24023.14"/>
    <n v="2024"/>
    <s v="febrero"/>
    <n v="13"/>
  </r>
  <r>
    <x v="3"/>
    <x v="9"/>
    <x v="0"/>
    <n v="176.38"/>
    <n v="6"/>
    <n v="169.32"/>
    <n v="1058.28"/>
    <n v="1227.5999999999999"/>
    <n v="2024"/>
    <s v="febrero"/>
    <n v="13"/>
  </r>
  <r>
    <x v="3"/>
    <x v="9"/>
    <x v="0"/>
    <n v="176.38"/>
    <n v="6"/>
    <n v="169.32"/>
    <n v="1058.28"/>
    <n v="1227.5999999999999"/>
    <n v="2024"/>
    <s v="febrero"/>
    <n v="13"/>
  </r>
  <r>
    <x v="3"/>
    <x v="10"/>
    <x v="0"/>
    <n v="86.289999999999992"/>
    <n v="240"/>
    <n v="3313.54"/>
    <n v="20709.599999999999"/>
    <n v="24023.14"/>
    <n v="2024"/>
    <s v="febrero"/>
    <n v="13"/>
  </r>
  <r>
    <x v="3"/>
    <x v="11"/>
    <x v="0"/>
    <n v="86.289999999999992"/>
    <n v="240"/>
    <n v="3313.54"/>
    <n v="20709.599999999999"/>
    <n v="24023.14"/>
    <n v="2024"/>
    <s v="febrero"/>
    <n v="13"/>
  </r>
  <r>
    <x v="4"/>
    <x v="3"/>
    <x v="0"/>
    <n v="566.83000000000004"/>
    <n v="6"/>
    <n v="544.16"/>
    <n v="3400.98"/>
    <n v="3945.14"/>
    <n v="2024"/>
    <s v="abril"/>
    <n v="16"/>
  </r>
  <r>
    <x v="5"/>
    <x v="7"/>
    <x v="0"/>
    <n v="103.33999999999999"/>
    <n v="240"/>
    <n v="3968.26"/>
    <n v="24801.599999999999"/>
    <n v="28769.86"/>
    <n v="2024"/>
    <s v="mayo"/>
    <n v="6"/>
  </r>
  <r>
    <x v="6"/>
    <x v="3"/>
    <x v="1"/>
    <n v="724.07"/>
    <n v="1"/>
    <n v="115.85"/>
    <n v="724.07"/>
    <n v="839.92"/>
    <n v="2024"/>
    <s v="mayo"/>
    <n v="7"/>
  </r>
  <r>
    <x v="6"/>
    <x v="7"/>
    <x v="1"/>
    <n v="101.41"/>
    <n v="1"/>
    <n v="16.23"/>
    <n v="101.41"/>
    <n v="117.64"/>
    <n v="2024"/>
    <s v="mayo"/>
    <n v="7"/>
  </r>
  <r>
    <x v="6"/>
    <x v="8"/>
    <x v="1"/>
    <n v="101.41"/>
    <n v="1"/>
    <n v="16.23"/>
    <n v="101.41"/>
    <n v="117.64"/>
    <n v="2024"/>
    <s v="mayo"/>
    <n v="7"/>
  </r>
  <r>
    <x v="6"/>
    <x v="10"/>
    <x v="1"/>
    <n v="101.41"/>
    <n v="1"/>
    <n v="16.23"/>
    <n v="101.41"/>
    <n v="117.64"/>
    <n v="2024"/>
    <s v="mayo"/>
    <n v="7"/>
  </r>
  <r>
    <x v="6"/>
    <x v="11"/>
    <x v="1"/>
    <n v="101.41"/>
    <n v="1"/>
    <n v="16.23"/>
    <n v="101.41"/>
    <n v="117.64"/>
    <n v="2024"/>
    <s v="mayo"/>
    <n v="7"/>
  </r>
  <r>
    <x v="7"/>
    <x v="3"/>
    <x v="1"/>
    <n v="724.07"/>
    <n v="1"/>
    <n v="115.85"/>
    <n v="724.07"/>
    <n v="839.92"/>
    <n v="2024"/>
    <s v="mayo"/>
    <n v="14"/>
  </r>
  <r>
    <x v="7"/>
    <x v="7"/>
    <x v="1"/>
    <n v="101.41000000000001"/>
    <n v="6"/>
    <n v="97.35"/>
    <n v="608.46"/>
    <n v="705.81"/>
    <n v="2024"/>
    <s v="mayo"/>
    <n v="14"/>
  </r>
  <r>
    <x v="7"/>
    <x v="7"/>
    <x v="1"/>
    <n v="101.41000000000001"/>
    <n v="6"/>
    <n v="97.35"/>
    <n v="608.46"/>
    <n v="705.81"/>
    <n v="2024"/>
    <s v="mayo"/>
    <n v="14"/>
  </r>
  <r>
    <x v="7"/>
    <x v="8"/>
    <x v="1"/>
    <n v="101.41"/>
    <n v="8"/>
    <n v="129.80000000000001"/>
    <n v="811.28"/>
    <n v="941.08"/>
    <n v="2024"/>
    <s v="mayo"/>
    <n v="14"/>
  </r>
  <r>
    <x v="7"/>
    <x v="8"/>
    <x v="1"/>
    <n v="101.41000000000001"/>
    <n v="9"/>
    <n v="146.03"/>
    <n v="912.69"/>
    <n v="1058.72"/>
    <n v="2024"/>
    <s v="mayo"/>
    <n v="14"/>
  </r>
  <r>
    <x v="7"/>
    <x v="10"/>
    <x v="1"/>
    <n v="101.41"/>
    <n v="4"/>
    <n v="64.900000000000006"/>
    <n v="405.64"/>
    <n v="470.54"/>
    <n v="2024"/>
    <s v="mayo"/>
    <n v="14"/>
  </r>
  <r>
    <x v="7"/>
    <x v="10"/>
    <x v="1"/>
    <n v="101.41"/>
    <n v="4"/>
    <n v="64.900000000000006"/>
    <n v="405.64"/>
    <n v="470.54"/>
    <n v="2024"/>
    <s v="mayo"/>
    <n v="14"/>
  </r>
  <r>
    <x v="7"/>
    <x v="11"/>
    <x v="1"/>
    <n v="101.41"/>
    <n v="5"/>
    <n v="81.13"/>
    <n v="507.05"/>
    <n v="588.17999999999995"/>
    <n v="2024"/>
    <s v="mayo"/>
    <n v="14"/>
  </r>
  <r>
    <x v="7"/>
    <x v="11"/>
    <x v="1"/>
    <n v="101.41"/>
    <n v="5"/>
    <n v="81.13"/>
    <n v="507.05"/>
    <n v="588.17999999999995"/>
    <n v="2024"/>
    <s v="mayo"/>
    <n v="14"/>
  </r>
  <r>
    <x v="8"/>
    <x v="3"/>
    <x v="0"/>
    <n v="678.84"/>
    <n v="24"/>
    <n v="2606.75"/>
    <n v="16292.16"/>
    <n v="18898.91"/>
    <n v="2024"/>
    <s v="junio"/>
    <n v="6"/>
  </r>
  <r>
    <x v="9"/>
    <x v="8"/>
    <x v="0"/>
    <n v="103.33999999999999"/>
    <n v="240"/>
    <n v="3968.26"/>
    <n v="24801.599999999999"/>
    <n v="28769.86"/>
    <n v="2024"/>
    <s v="junio"/>
    <n v="17"/>
  </r>
  <r>
    <x v="10"/>
    <x v="12"/>
    <x v="2"/>
    <n v="498.65999999999997"/>
    <n v="60"/>
    <n v="4787.1400000000003"/>
    <n v="29919.599999999999"/>
    <n v="34706.74"/>
    <n v="2024"/>
    <s v="julio"/>
    <n v="2"/>
  </r>
  <r>
    <x v="10"/>
    <x v="13"/>
    <x v="2"/>
    <n v="525.59"/>
    <n v="60"/>
    <n v="5045.66"/>
    <n v="31535.4"/>
    <n v="36581.06"/>
    <n v="2024"/>
    <s v="julio"/>
    <n v="2"/>
  </r>
  <r>
    <x v="10"/>
    <x v="10"/>
    <x v="2"/>
    <n v="70.05"/>
    <n v="240"/>
    <n v="2689.92"/>
    <n v="16812"/>
    <n v="19501.919999999998"/>
    <n v="2024"/>
    <s v="julio"/>
    <n v="2"/>
  </r>
  <r>
    <x v="11"/>
    <x v="12"/>
    <x v="2"/>
    <n v="498.65999999999997"/>
    <n v="216"/>
    <n v="17233.689999999999"/>
    <n v="107710.56"/>
    <n v="124944.25"/>
    <n v="2024"/>
    <s v="julio"/>
    <n v="5"/>
  </r>
  <r>
    <x v="11"/>
    <x v="12"/>
    <x v="2"/>
    <n v="498.66"/>
    <n v="24"/>
    <n v="1914.85"/>
    <n v="11967.84"/>
    <n v="13882.69"/>
    <n v="2024"/>
    <s v="julio"/>
    <n v="5"/>
  </r>
  <r>
    <x v="11"/>
    <x v="13"/>
    <x v="2"/>
    <n v="525.59"/>
    <n v="216"/>
    <n v="18164.39"/>
    <n v="113527.44"/>
    <n v="131691.82999999999"/>
    <n v="2024"/>
    <s v="julio"/>
    <n v="5"/>
  </r>
  <r>
    <x v="11"/>
    <x v="13"/>
    <x v="2"/>
    <n v="525.59"/>
    <n v="24"/>
    <n v="2018.27"/>
    <n v="12614.16"/>
    <n v="14632.43"/>
    <n v="2024"/>
    <s v="julio"/>
    <n v="5"/>
  </r>
  <r>
    <x v="11"/>
    <x v="10"/>
    <x v="2"/>
    <n v="70.05"/>
    <n v="240"/>
    <n v="2689.92"/>
    <n v="16812"/>
    <n v="19501.919999999998"/>
    <n v="2024"/>
    <s v="julio"/>
    <n v="5"/>
  </r>
  <r>
    <x v="11"/>
    <x v="10"/>
    <x v="2"/>
    <n v="70.05"/>
    <n v="240"/>
    <n v="2689.92"/>
    <n v="16812"/>
    <n v="19501.919999999998"/>
    <n v="2024"/>
    <s v="julio"/>
    <n v="5"/>
  </r>
  <r>
    <x v="12"/>
    <x v="12"/>
    <x v="2"/>
    <n v="498.66"/>
    <n v="96"/>
    <n v="7659.42"/>
    <n v="47871.360000000001"/>
    <n v="55530.78"/>
    <n v="2024"/>
    <s v="julio"/>
    <n v="9"/>
  </r>
  <r>
    <x v="12"/>
    <x v="12"/>
    <x v="2"/>
    <n v="498.66"/>
    <n v="126"/>
    <n v="10052.99"/>
    <n v="62831.16"/>
    <n v="72884.149999999994"/>
    <n v="2024"/>
    <s v="julio"/>
    <n v="9"/>
  </r>
  <r>
    <x v="12"/>
    <x v="12"/>
    <x v="2"/>
    <n v="498.66"/>
    <n v="6"/>
    <n v="478.71"/>
    <n v="2991.96"/>
    <n v="3470.67"/>
    <n v="2024"/>
    <s v="julio"/>
    <n v="9"/>
  </r>
  <r>
    <x v="12"/>
    <x v="12"/>
    <x v="2"/>
    <n v="498.66"/>
    <n v="12"/>
    <n v="957.43"/>
    <n v="5983.92"/>
    <n v="6941.35"/>
    <n v="2024"/>
    <s v="julio"/>
    <n v="9"/>
  </r>
  <r>
    <x v="12"/>
    <x v="12"/>
    <x v="2"/>
    <n v="498.65999999999997"/>
    <n v="120"/>
    <n v="9574.27"/>
    <n v="59839.199999999997"/>
    <n v="69413.47"/>
    <n v="2024"/>
    <s v="julio"/>
    <n v="9"/>
  </r>
  <r>
    <x v="12"/>
    <x v="13"/>
    <x v="2"/>
    <n v="525.59"/>
    <n v="96"/>
    <n v="8073.06"/>
    <n v="50456.639999999999"/>
    <n v="58529.7"/>
    <n v="2024"/>
    <s v="julio"/>
    <n v="9"/>
  </r>
  <r>
    <x v="12"/>
    <x v="13"/>
    <x v="2"/>
    <n v="525.58999999999992"/>
    <n v="126"/>
    <n v="10595.89"/>
    <n v="66224.34"/>
    <n v="76820.23"/>
    <n v="2024"/>
    <s v="julio"/>
    <n v="9"/>
  </r>
  <r>
    <x v="12"/>
    <x v="13"/>
    <x v="2"/>
    <n v="525.59"/>
    <n v="6"/>
    <n v="504.57"/>
    <n v="3153.54"/>
    <n v="3658.11"/>
    <n v="2024"/>
    <s v="julio"/>
    <n v="9"/>
  </r>
  <r>
    <x v="12"/>
    <x v="13"/>
    <x v="2"/>
    <n v="525.59"/>
    <n v="12"/>
    <n v="1009.13"/>
    <n v="6307.08"/>
    <n v="7316.21"/>
    <n v="2024"/>
    <s v="julio"/>
    <n v="9"/>
  </r>
  <r>
    <x v="12"/>
    <x v="13"/>
    <x v="2"/>
    <n v="525.59"/>
    <n v="120"/>
    <n v="10091.33"/>
    <n v="63070.8"/>
    <n v="73162.13"/>
    <n v="2024"/>
    <s v="julio"/>
    <n v="9"/>
  </r>
  <r>
    <x v="12"/>
    <x v="10"/>
    <x v="2"/>
    <n v="70.05"/>
    <n v="240"/>
    <n v="2689.92"/>
    <n v="16812"/>
    <n v="19501.919999999998"/>
    <n v="2024"/>
    <s v="julio"/>
    <n v="9"/>
  </r>
  <r>
    <x v="12"/>
    <x v="10"/>
    <x v="2"/>
    <n v="70.05"/>
    <n v="240"/>
    <n v="2689.92"/>
    <n v="16812"/>
    <n v="19501.919999999998"/>
    <n v="2024"/>
    <s v="julio"/>
    <n v="9"/>
  </r>
  <r>
    <x v="12"/>
    <x v="10"/>
    <x v="2"/>
    <n v="70.05"/>
    <n v="240"/>
    <n v="2689.92"/>
    <n v="16812"/>
    <n v="19501.919999999998"/>
    <n v="2024"/>
    <s v="julio"/>
    <n v="9"/>
  </r>
  <r>
    <x v="12"/>
    <x v="10"/>
    <x v="2"/>
    <n v="70.05"/>
    <n v="240"/>
    <n v="2689.92"/>
    <n v="16812"/>
    <n v="19501.919999999998"/>
    <n v="2024"/>
    <s v="julio"/>
    <n v="9"/>
  </r>
  <r>
    <x v="12"/>
    <x v="10"/>
    <x v="2"/>
    <n v="70.05"/>
    <n v="240"/>
    <n v="2689.92"/>
    <n v="16812"/>
    <n v="19501.919999999998"/>
    <n v="2024"/>
    <s v="julio"/>
    <n v="9"/>
  </r>
  <r>
    <x v="13"/>
    <x v="12"/>
    <x v="2"/>
    <n v="498.66"/>
    <n v="6"/>
    <n v="478.71"/>
    <n v="2991.96"/>
    <n v="3470.67"/>
    <n v="2024"/>
    <s v="julio"/>
    <n v="11"/>
  </r>
  <r>
    <x v="13"/>
    <x v="13"/>
    <x v="2"/>
    <n v="525.59"/>
    <n v="6"/>
    <n v="504.57"/>
    <n v="3153.54"/>
    <n v="3658.11"/>
    <n v="2024"/>
    <s v="julio"/>
    <n v="11"/>
  </r>
  <r>
    <x v="13"/>
    <x v="10"/>
    <x v="2"/>
    <n v="70.05"/>
    <n v="240"/>
    <n v="2689.92"/>
    <n v="16812"/>
    <n v="19501.919999999998"/>
    <n v="2024"/>
    <s v="julio"/>
    <n v="11"/>
  </r>
  <r>
    <x v="14"/>
    <x v="7"/>
    <x v="0"/>
    <n v="93.01"/>
    <n v="240"/>
    <n v="3571.58"/>
    <n v="22322.400000000001"/>
    <n v="25893.98"/>
    <n v="2024"/>
    <s v="julio"/>
    <n v="15"/>
  </r>
  <r>
    <x v="15"/>
    <x v="12"/>
    <x v="2"/>
    <n v="498.65999999999997"/>
    <n v="30"/>
    <n v="2393.5700000000002"/>
    <n v="14959.8"/>
    <n v="17353.37"/>
    <n v="2024"/>
    <s v="julio"/>
    <n v="17"/>
  </r>
  <r>
    <x v="15"/>
    <x v="12"/>
    <x v="2"/>
    <n v="498.65999999999997"/>
    <n v="60"/>
    <n v="4787.1400000000003"/>
    <n v="29919.599999999999"/>
    <n v="34706.74"/>
    <n v="2024"/>
    <s v="julio"/>
    <n v="17"/>
  </r>
  <r>
    <x v="15"/>
    <x v="12"/>
    <x v="2"/>
    <n v="498.66"/>
    <n v="78"/>
    <n v="6223.28"/>
    <n v="38895.480000000003"/>
    <n v="45118.76"/>
    <n v="2024"/>
    <s v="julio"/>
    <n v="17"/>
  </r>
  <r>
    <x v="15"/>
    <x v="12"/>
    <x v="2"/>
    <n v="498.66"/>
    <n v="96"/>
    <n v="7659.42"/>
    <n v="47871.360000000001"/>
    <n v="55530.78"/>
    <n v="2024"/>
    <s v="julio"/>
    <n v="17"/>
  </r>
  <r>
    <x v="15"/>
    <x v="12"/>
    <x v="2"/>
    <n v="498.66"/>
    <n v="84"/>
    <n v="6701.99"/>
    <n v="41887.440000000002"/>
    <n v="48589.43"/>
    <n v="2024"/>
    <s v="julio"/>
    <n v="17"/>
  </r>
  <r>
    <x v="15"/>
    <x v="12"/>
    <x v="2"/>
    <n v="498.65999999999997"/>
    <n v="114"/>
    <n v="9095.56"/>
    <n v="56847.24"/>
    <n v="65942.8"/>
    <n v="2024"/>
    <s v="julio"/>
    <n v="17"/>
  </r>
  <r>
    <x v="15"/>
    <x v="12"/>
    <x v="2"/>
    <n v="498.65999999999997"/>
    <n v="54"/>
    <n v="4308.42"/>
    <n v="26927.64"/>
    <n v="31236.06"/>
    <n v="2024"/>
    <s v="julio"/>
    <n v="17"/>
  </r>
  <r>
    <x v="15"/>
    <x v="12"/>
    <x v="2"/>
    <n v="498.66"/>
    <n v="42"/>
    <n v="3351"/>
    <n v="20943.72"/>
    <n v="24294.720000000001"/>
    <n v="2024"/>
    <s v="julio"/>
    <n v="17"/>
  </r>
  <r>
    <x v="15"/>
    <x v="13"/>
    <x v="2"/>
    <n v="525.59"/>
    <n v="30"/>
    <n v="2522.83"/>
    <n v="15767.7"/>
    <n v="18290.53"/>
    <n v="2024"/>
    <s v="julio"/>
    <n v="17"/>
  </r>
  <r>
    <x v="15"/>
    <x v="13"/>
    <x v="2"/>
    <n v="525.59"/>
    <n v="60"/>
    <n v="5045.66"/>
    <n v="31535.4"/>
    <n v="36581.06"/>
    <n v="2024"/>
    <s v="julio"/>
    <n v="17"/>
  </r>
  <r>
    <x v="15"/>
    <x v="13"/>
    <x v="2"/>
    <n v="525.58999999999992"/>
    <n v="78"/>
    <n v="6559.36"/>
    <n v="40996.019999999997"/>
    <n v="47555.38"/>
    <n v="2024"/>
    <s v="julio"/>
    <n v="17"/>
  </r>
  <r>
    <x v="15"/>
    <x v="13"/>
    <x v="2"/>
    <n v="525.59"/>
    <n v="96"/>
    <n v="8073.06"/>
    <n v="50456.639999999999"/>
    <n v="58529.7"/>
    <n v="2024"/>
    <s v="julio"/>
    <n v="17"/>
  </r>
  <r>
    <x v="15"/>
    <x v="13"/>
    <x v="2"/>
    <n v="525.58999999999992"/>
    <n v="84"/>
    <n v="7063.93"/>
    <n v="44149.56"/>
    <n v="51213.49"/>
    <n v="2024"/>
    <s v="julio"/>
    <n v="17"/>
  </r>
  <r>
    <x v="15"/>
    <x v="13"/>
    <x v="2"/>
    <n v="525.59"/>
    <n v="114"/>
    <n v="9586.76"/>
    <n v="59917.26"/>
    <n v="69504.02"/>
    <n v="2024"/>
    <s v="julio"/>
    <n v="17"/>
  </r>
  <r>
    <x v="15"/>
    <x v="13"/>
    <x v="2"/>
    <n v="525.59"/>
    <n v="54"/>
    <n v="4541.1000000000004"/>
    <n v="28381.86"/>
    <n v="32922.959999999999"/>
    <n v="2024"/>
    <s v="julio"/>
    <n v="17"/>
  </r>
  <r>
    <x v="15"/>
    <x v="13"/>
    <x v="2"/>
    <n v="525.58999999999992"/>
    <n v="42"/>
    <n v="3531.96"/>
    <n v="22074.78"/>
    <n v="25606.74"/>
    <n v="2024"/>
    <s v="julio"/>
    <n v="17"/>
  </r>
  <r>
    <x v="15"/>
    <x v="10"/>
    <x v="2"/>
    <n v="70.05"/>
    <n v="240"/>
    <n v="2689.92"/>
    <n v="16812"/>
    <n v="19501.919999999998"/>
    <n v="2024"/>
    <s v="julio"/>
    <n v="17"/>
  </r>
  <r>
    <x v="15"/>
    <x v="10"/>
    <x v="2"/>
    <n v="70.05"/>
    <n v="240"/>
    <n v="2689.92"/>
    <n v="16812"/>
    <n v="19501.919999999998"/>
    <n v="2024"/>
    <s v="julio"/>
    <n v="17"/>
  </r>
  <r>
    <x v="15"/>
    <x v="10"/>
    <x v="2"/>
    <n v="70.05"/>
    <n v="240"/>
    <n v="2689.92"/>
    <n v="16812"/>
    <n v="19501.919999999998"/>
    <n v="2024"/>
    <s v="julio"/>
    <n v="17"/>
  </r>
  <r>
    <x v="15"/>
    <x v="10"/>
    <x v="2"/>
    <n v="70.05"/>
    <n v="240"/>
    <n v="2689.92"/>
    <n v="16812"/>
    <n v="19501.919999999998"/>
    <n v="2024"/>
    <s v="julio"/>
    <n v="17"/>
  </r>
  <r>
    <x v="15"/>
    <x v="10"/>
    <x v="2"/>
    <n v="70.05"/>
    <n v="240"/>
    <n v="2689.92"/>
    <n v="16812"/>
    <n v="19501.919999999998"/>
    <n v="2024"/>
    <s v="julio"/>
    <n v="17"/>
  </r>
  <r>
    <x v="16"/>
    <x v="12"/>
    <x v="2"/>
    <n v="498.66"/>
    <n v="6"/>
    <n v="478.71"/>
    <n v="2991.96"/>
    <n v="3470.67"/>
    <n v="2024"/>
    <s v="julio"/>
    <n v="19"/>
  </r>
  <r>
    <x v="16"/>
    <x v="12"/>
    <x v="2"/>
    <n v="498.66"/>
    <n v="24"/>
    <n v="1914.85"/>
    <n v="11967.84"/>
    <n v="13882.69"/>
    <n v="2024"/>
    <s v="julio"/>
    <n v="19"/>
  </r>
  <r>
    <x v="16"/>
    <x v="12"/>
    <x v="2"/>
    <n v="498.66"/>
    <n v="12"/>
    <n v="957.43"/>
    <n v="5983.92"/>
    <n v="6941.35"/>
    <n v="2024"/>
    <s v="julio"/>
    <n v="19"/>
  </r>
  <r>
    <x v="16"/>
    <x v="12"/>
    <x v="2"/>
    <n v="498.66"/>
    <n v="6"/>
    <n v="478.71"/>
    <n v="2991.96"/>
    <n v="3470.67"/>
    <n v="2024"/>
    <s v="julio"/>
    <n v="19"/>
  </r>
  <r>
    <x v="16"/>
    <x v="13"/>
    <x v="2"/>
    <n v="525.59"/>
    <n v="6"/>
    <n v="504.57"/>
    <n v="3153.54"/>
    <n v="3658.11"/>
    <n v="2024"/>
    <s v="julio"/>
    <n v="19"/>
  </r>
  <r>
    <x v="16"/>
    <x v="13"/>
    <x v="2"/>
    <n v="525.59"/>
    <n v="24"/>
    <n v="2018.27"/>
    <n v="12614.16"/>
    <n v="14632.43"/>
    <n v="2024"/>
    <s v="julio"/>
    <n v="19"/>
  </r>
  <r>
    <x v="16"/>
    <x v="13"/>
    <x v="2"/>
    <n v="525.59"/>
    <n v="12"/>
    <n v="1009.13"/>
    <n v="6307.08"/>
    <n v="7316.21"/>
    <n v="2024"/>
    <s v="julio"/>
    <n v="19"/>
  </r>
  <r>
    <x v="16"/>
    <x v="13"/>
    <x v="2"/>
    <n v="525.59"/>
    <n v="30"/>
    <n v="2522.83"/>
    <n v="15767.7"/>
    <n v="18290.53"/>
    <n v="2024"/>
    <s v="julio"/>
    <n v="19"/>
  </r>
  <r>
    <x v="16"/>
    <x v="10"/>
    <x v="2"/>
    <n v="70.05"/>
    <n v="240"/>
    <n v="2689.92"/>
    <n v="16812"/>
    <n v="19501.919999999998"/>
    <n v="2024"/>
    <s v="julio"/>
    <n v="19"/>
  </r>
  <r>
    <x v="16"/>
    <x v="10"/>
    <x v="2"/>
    <n v="70.05"/>
    <n v="240"/>
    <n v="2689.92"/>
    <n v="16812"/>
    <n v="19501.919999999998"/>
    <n v="2024"/>
    <s v="julio"/>
    <n v="19"/>
  </r>
  <r>
    <x v="16"/>
    <x v="10"/>
    <x v="2"/>
    <n v="70.05"/>
    <n v="240"/>
    <n v="2689.92"/>
    <n v="16812"/>
    <n v="19501.919999999998"/>
    <n v="2024"/>
    <s v="julio"/>
    <n v="19"/>
  </r>
  <r>
    <x v="17"/>
    <x v="12"/>
    <x v="2"/>
    <n v="498.66"/>
    <n v="6"/>
    <n v="478.71"/>
    <n v="2991.96"/>
    <n v="3470.67"/>
    <n v="2024"/>
    <s v="julio"/>
    <n v="26"/>
  </r>
  <r>
    <x v="17"/>
    <x v="12"/>
    <x v="2"/>
    <n v="498.66"/>
    <n v="12"/>
    <n v="957.43"/>
    <n v="5983.92"/>
    <n v="6941.35"/>
    <n v="2024"/>
    <s v="julio"/>
    <n v="26"/>
  </r>
  <r>
    <x v="17"/>
    <x v="12"/>
    <x v="2"/>
    <n v="498.65999999999997"/>
    <n v="36"/>
    <n v="2872.28"/>
    <n v="17951.759999999998"/>
    <n v="20824.04"/>
    <n v="2024"/>
    <s v="julio"/>
    <n v="26"/>
  </r>
  <r>
    <x v="17"/>
    <x v="12"/>
    <x v="2"/>
    <n v="498.66"/>
    <n v="6"/>
    <n v="478.71"/>
    <n v="2991.96"/>
    <n v="3470.67"/>
    <n v="2024"/>
    <s v="julio"/>
    <n v="26"/>
  </r>
  <r>
    <x v="17"/>
    <x v="13"/>
    <x v="2"/>
    <n v="525.59"/>
    <n v="6"/>
    <n v="504.57"/>
    <n v="3153.54"/>
    <n v="3658.11"/>
    <n v="2024"/>
    <s v="julio"/>
    <n v="26"/>
  </r>
  <r>
    <x v="17"/>
    <x v="13"/>
    <x v="2"/>
    <n v="525.59"/>
    <n v="6"/>
    <n v="504.57"/>
    <n v="3153.54"/>
    <n v="3658.11"/>
    <n v="2024"/>
    <s v="julio"/>
    <n v="26"/>
  </r>
  <r>
    <x v="17"/>
    <x v="13"/>
    <x v="2"/>
    <n v="525.59"/>
    <n v="36"/>
    <n v="3027.4"/>
    <n v="18921.240000000002"/>
    <n v="21948.639999999999"/>
    <n v="2024"/>
    <s v="julio"/>
    <n v="26"/>
  </r>
  <r>
    <x v="17"/>
    <x v="13"/>
    <x v="2"/>
    <n v="525.59"/>
    <n v="12"/>
    <n v="1009.13"/>
    <n v="6307.08"/>
    <n v="7316.21"/>
    <n v="2024"/>
    <s v="julio"/>
    <n v="26"/>
  </r>
  <r>
    <x v="17"/>
    <x v="10"/>
    <x v="2"/>
    <n v="70.05"/>
    <n v="240"/>
    <n v="2689.92"/>
    <n v="16812"/>
    <n v="19501.919999999998"/>
    <n v="2024"/>
    <s v="julio"/>
    <n v="26"/>
  </r>
  <r>
    <x v="17"/>
    <x v="10"/>
    <x v="2"/>
    <n v="70.05"/>
    <n v="240"/>
    <n v="2689.92"/>
    <n v="16812"/>
    <n v="19501.919999999998"/>
    <n v="2024"/>
    <s v="julio"/>
    <n v="26"/>
  </r>
  <r>
    <x v="18"/>
    <x v="12"/>
    <x v="2"/>
    <n v="498.66"/>
    <n v="6"/>
    <n v="478.71"/>
    <n v="2991.96"/>
    <n v="3470.67"/>
    <n v="2024"/>
    <s v="julio"/>
    <n v="30"/>
  </r>
  <r>
    <x v="18"/>
    <x v="13"/>
    <x v="2"/>
    <n v="525.59"/>
    <n v="6"/>
    <n v="504.57"/>
    <n v="3153.54"/>
    <n v="3658.11"/>
    <n v="2024"/>
    <s v="julio"/>
    <n v="30"/>
  </r>
  <r>
    <x v="18"/>
    <x v="13"/>
    <x v="2"/>
    <n v="525.59"/>
    <n v="6"/>
    <n v="504.57"/>
    <n v="3153.54"/>
    <n v="3658.11"/>
    <n v="2024"/>
    <s v="julio"/>
    <n v="30"/>
  </r>
  <r>
    <x v="18"/>
    <x v="10"/>
    <x v="2"/>
    <n v="70.05"/>
    <n v="240"/>
    <n v="2689.92"/>
    <n v="16812"/>
    <n v="19501.919999999998"/>
    <n v="2024"/>
    <s v="julio"/>
    <n v="30"/>
  </r>
  <r>
    <x v="19"/>
    <x v="12"/>
    <x v="2"/>
    <n v="498.66"/>
    <n v="6"/>
    <n v="478.71"/>
    <n v="2991.96"/>
    <n v="3470.67"/>
    <n v="2024"/>
    <s v="julio"/>
    <n v="31"/>
  </r>
  <r>
    <x v="19"/>
    <x v="12"/>
    <x v="2"/>
    <n v="498.66"/>
    <n v="12"/>
    <n v="957.43"/>
    <n v="5983.92"/>
    <n v="6941.35"/>
    <n v="2024"/>
    <s v="julio"/>
    <n v="31"/>
  </r>
  <r>
    <x v="19"/>
    <x v="13"/>
    <x v="2"/>
    <n v="525.59"/>
    <n v="6"/>
    <n v="504.57"/>
    <n v="3153.54"/>
    <n v="3658.11"/>
    <n v="2024"/>
    <s v="julio"/>
    <n v="31"/>
  </r>
  <r>
    <x v="19"/>
    <x v="13"/>
    <x v="2"/>
    <n v="525.59"/>
    <n v="6"/>
    <n v="504.57"/>
    <n v="3153.54"/>
    <n v="3658.11"/>
    <n v="2024"/>
    <s v="julio"/>
    <n v="31"/>
  </r>
  <r>
    <x v="20"/>
    <x v="12"/>
    <x v="2"/>
    <n v="498.66"/>
    <n v="12"/>
    <n v="957.43"/>
    <n v="5983.92"/>
    <n v="6941.35"/>
    <n v="2024"/>
    <s v="agosto"/>
    <n v="1"/>
  </r>
  <r>
    <x v="20"/>
    <x v="12"/>
    <x v="2"/>
    <n v="498.66"/>
    <n v="12"/>
    <n v="957.43"/>
    <n v="5983.92"/>
    <n v="6941.35"/>
    <n v="2024"/>
    <s v="agosto"/>
    <n v="1"/>
  </r>
  <r>
    <x v="20"/>
    <x v="12"/>
    <x v="2"/>
    <n v="498.65999999999997"/>
    <n v="18"/>
    <n v="1436.14"/>
    <n v="8975.8799999999992"/>
    <n v="10412.02"/>
    <n v="2024"/>
    <s v="agosto"/>
    <n v="1"/>
  </r>
  <r>
    <x v="20"/>
    <x v="12"/>
    <x v="2"/>
    <n v="498.66"/>
    <n v="6"/>
    <n v="478.71"/>
    <n v="2991.96"/>
    <n v="3470.67"/>
    <n v="2024"/>
    <s v="agosto"/>
    <n v="1"/>
  </r>
  <r>
    <x v="20"/>
    <x v="12"/>
    <x v="2"/>
    <n v="498.66"/>
    <n v="12"/>
    <n v="957.43"/>
    <n v="5983.92"/>
    <n v="6941.35"/>
    <n v="2024"/>
    <s v="agosto"/>
    <n v="1"/>
  </r>
  <r>
    <x v="20"/>
    <x v="12"/>
    <x v="2"/>
    <n v="498.65999999999997"/>
    <n v="30"/>
    <n v="2393.5700000000002"/>
    <n v="14959.8"/>
    <n v="17353.37"/>
    <n v="2024"/>
    <s v="agosto"/>
    <n v="1"/>
  </r>
  <r>
    <x v="20"/>
    <x v="12"/>
    <x v="2"/>
    <n v="498.66"/>
    <n v="12"/>
    <n v="957.43"/>
    <n v="5983.92"/>
    <n v="6941.35"/>
    <n v="2024"/>
    <s v="agosto"/>
    <n v="1"/>
  </r>
  <r>
    <x v="20"/>
    <x v="13"/>
    <x v="2"/>
    <n v="525.59"/>
    <n v="12"/>
    <n v="1009.13"/>
    <n v="6307.08"/>
    <n v="7316.21"/>
    <n v="2024"/>
    <s v="agosto"/>
    <n v="1"/>
  </r>
  <r>
    <x v="20"/>
    <x v="13"/>
    <x v="2"/>
    <n v="525.59"/>
    <n v="12"/>
    <n v="1009.13"/>
    <n v="6307.08"/>
    <n v="7316.21"/>
    <n v="2024"/>
    <s v="agosto"/>
    <n v="1"/>
  </r>
  <r>
    <x v="20"/>
    <x v="13"/>
    <x v="2"/>
    <n v="525.59"/>
    <n v="18"/>
    <n v="1513.7"/>
    <n v="9460.6200000000008"/>
    <n v="10974.32"/>
    <n v="2024"/>
    <s v="agosto"/>
    <n v="1"/>
  </r>
  <r>
    <x v="20"/>
    <x v="13"/>
    <x v="2"/>
    <n v="525.59"/>
    <n v="6"/>
    <n v="504.57"/>
    <n v="3153.54"/>
    <n v="3658.11"/>
    <n v="2024"/>
    <s v="agosto"/>
    <n v="1"/>
  </r>
  <r>
    <x v="20"/>
    <x v="13"/>
    <x v="2"/>
    <n v="525.59"/>
    <n v="12"/>
    <n v="1009.13"/>
    <n v="6307.08"/>
    <n v="7316.21"/>
    <n v="2024"/>
    <s v="agosto"/>
    <n v="1"/>
  </r>
  <r>
    <x v="20"/>
    <x v="13"/>
    <x v="2"/>
    <n v="525.59"/>
    <n v="30"/>
    <n v="2522.83"/>
    <n v="15767.7"/>
    <n v="18290.53"/>
    <n v="2024"/>
    <s v="agosto"/>
    <n v="1"/>
  </r>
  <r>
    <x v="20"/>
    <x v="13"/>
    <x v="2"/>
    <n v="525.59"/>
    <n v="12"/>
    <n v="1009.13"/>
    <n v="6307.08"/>
    <n v="7316.21"/>
    <n v="2024"/>
    <s v="agosto"/>
    <n v="1"/>
  </r>
  <r>
    <x v="20"/>
    <x v="10"/>
    <x v="2"/>
    <n v="70.05"/>
    <n v="240"/>
    <n v="2689.92"/>
    <n v="16812"/>
    <n v="19501.919999999998"/>
    <n v="2024"/>
    <s v="agosto"/>
    <n v="1"/>
  </r>
  <r>
    <x v="21"/>
    <x v="12"/>
    <x v="2"/>
    <n v="498.66"/>
    <n v="6"/>
    <n v="478.71"/>
    <n v="2991.96"/>
    <n v="3470.67"/>
    <n v="2024"/>
    <s v="agosto"/>
    <n v="7"/>
  </r>
  <r>
    <x v="21"/>
    <x v="12"/>
    <x v="2"/>
    <n v="498.66"/>
    <n v="6"/>
    <n v="478.71"/>
    <n v="2991.96"/>
    <n v="3470.67"/>
    <n v="2024"/>
    <s v="agosto"/>
    <n v="7"/>
  </r>
  <r>
    <x v="21"/>
    <x v="13"/>
    <x v="2"/>
    <n v="525.59"/>
    <n v="6"/>
    <n v="504.57"/>
    <n v="3153.54"/>
    <n v="3658.11"/>
    <n v="2024"/>
    <s v="agosto"/>
    <n v="7"/>
  </r>
  <r>
    <x v="21"/>
    <x v="10"/>
    <x v="2"/>
    <n v="70.05"/>
    <n v="240"/>
    <n v="2689.92"/>
    <n v="16812"/>
    <n v="19501.919999999998"/>
    <n v="2024"/>
    <s v="agosto"/>
    <n v="7"/>
  </r>
  <r>
    <x v="22"/>
    <x v="12"/>
    <x v="2"/>
    <n v="498.66"/>
    <n v="6"/>
    <n v="478.71"/>
    <n v="2991.96"/>
    <n v="3470.67"/>
    <n v="2024"/>
    <s v="agosto"/>
    <n v="8"/>
  </r>
  <r>
    <x v="22"/>
    <x v="12"/>
    <x v="2"/>
    <n v="498.66"/>
    <n v="12"/>
    <n v="957.43"/>
    <n v="5983.92"/>
    <n v="6941.35"/>
    <n v="2024"/>
    <s v="agosto"/>
    <n v="8"/>
  </r>
  <r>
    <x v="22"/>
    <x v="12"/>
    <x v="2"/>
    <n v="498.66"/>
    <n v="6"/>
    <n v="478.71"/>
    <n v="2991.96"/>
    <n v="3470.67"/>
    <n v="2024"/>
    <s v="agosto"/>
    <n v="8"/>
  </r>
  <r>
    <x v="22"/>
    <x v="12"/>
    <x v="2"/>
    <n v="498.66"/>
    <n v="6"/>
    <n v="478.71"/>
    <n v="2991.96"/>
    <n v="3470.67"/>
    <n v="2024"/>
    <s v="agosto"/>
    <n v="8"/>
  </r>
  <r>
    <x v="22"/>
    <x v="12"/>
    <x v="2"/>
    <n v="498.65999999999997"/>
    <n v="18"/>
    <n v="1436.14"/>
    <n v="8975.8799999999992"/>
    <n v="10412.02"/>
    <n v="2024"/>
    <s v="agosto"/>
    <n v="8"/>
  </r>
  <r>
    <x v="22"/>
    <x v="13"/>
    <x v="2"/>
    <n v="525.59"/>
    <n v="6"/>
    <n v="504.57"/>
    <n v="3153.54"/>
    <n v="3658.11"/>
    <n v="2024"/>
    <s v="agosto"/>
    <n v="8"/>
  </r>
  <r>
    <x v="22"/>
    <x v="13"/>
    <x v="2"/>
    <n v="525.59"/>
    <n v="12"/>
    <n v="1009.13"/>
    <n v="6307.08"/>
    <n v="7316.21"/>
    <n v="2024"/>
    <s v="agosto"/>
    <n v="8"/>
  </r>
  <r>
    <x v="22"/>
    <x v="13"/>
    <x v="2"/>
    <n v="525.59"/>
    <n v="12"/>
    <n v="1009.13"/>
    <n v="6307.08"/>
    <n v="7316.21"/>
    <n v="2024"/>
    <s v="agosto"/>
    <n v="8"/>
  </r>
  <r>
    <x v="22"/>
    <x v="13"/>
    <x v="2"/>
    <n v="525.59"/>
    <n v="6"/>
    <n v="504.57"/>
    <n v="3153.54"/>
    <n v="3658.11"/>
    <n v="2024"/>
    <s v="agosto"/>
    <n v="8"/>
  </r>
  <r>
    <x v="22"/>
    <x v="13"/>
    <x v="2"/>
    <n v="525.59"/>
    <n v="12"/>
    <n v="1009.13"/>
    <n v="6307.08"/>
    <n v="7316.21"/>
    <n v="2024"/>
    <s v="agosto"/>
    <n v="8"/>
  </r>
  <r>
    <x v="22"/>
    <x v="10"/>
    <x v="2"/>
    <n v="70.05"/>
    <n v="240"/>
    <n v="2689.92"/>
    <n v="16812"/>
    <n v="19501.919999999998"/>
    <n v="2024"/>
    <s v="agosto"/>
    <n v="8"/>
  </r>
  <r>
    <x v="22"/>
    <x v="10"/>
    <x v="2"/>
    <n v="70.05"/>
    <n v="240"/>
    <n v="2689.92"/>
    <n v="16812"/>
    <n v="19501.919999999998"/>
    <n v="2024"/>
    <s v="agosto"/>
    <n v="8"/>
  </r>
  <r>
    <x v="22"/>
    <x v="10"/>
    <x v="2"/>
    <n v="70.05"/>
    <n v="240"/>
    <n v="2689.92"/>
    <n v="16812"/>
    <n v="19501.919999999998"/>
    <n v="2024"/>
    <s v="agosto"/>
    <n v="8"/>
  </r>
  <r>
    <x v="22"/>
    <x v="10"/>
    <x v="2"/>
    <n v="70.05"/>
    <n v="240"/>
    <n v="2689.92"/>
    <n v="16812"/>
    <n v="19501.919999999998"/>
    <n v="2024"/>
    <s v="agosto"/>
    <n v="8"/>
  </r>
  <r>
    <x v="22"/>
    <x v="10"/>
    <x v="2"/>
    <n v="70.05"/>
    <n v="240"/>
    <n v="2689.92"/>
    <n v="16812"/>
    <n v="19501.919999999998"/>
    <n v="2024"/>
    <s v="agosto"/>
    <n v="8"/>
  </r>
  <r>
    <x v="23"/>
    <x v="12"/>
    <x v="2"/>
    <n v="498.66"/>
    <n v="6"/>
    <n v="478.71"/>
    <n v="2991.96"/>
    <n v="3470.67"/>
    <n v="2024"/>
    <s v="agosto"/>
    <n v="12"/>
  </r>
  <r>
    <x v="23"/>
    <x v="12"/>
    <x v="2"/>
    <n v="498.66"/>
    <n v="6"/>
    <n v="478.71"/>
    <n v="2991.96"/>
    <n v="3470.67"/>
    <n v="2024"/>
    <s v="agosto"/>
    <n v="12"/>
  </r>
  <r>
    <x v="23"/>
    <x v="12"/>
    <x v="2"/>
    <n v="498.66"/>
    <n v="6"/>
    <n v="478.71"/>
    <n v="2991.96"/>
    <n v="3470.67"/>
    <n v="2024"/>
    <s v="agosto"/>
    <n v="12"/>
  </r>
  <r>
    <x v="23"/>
    <x v="12"/>
    <x v="2"/>
    <n v="498.66"/>
    <n v="6"/>
    <n v="478.71"/>
    <n v="2991.96"/>
    <n v="3470.67"/>
    <n v="2024"/>
    <s v="agosto"/>
    <n v="12"/>
  </r>
  <r>
    <x v="23"/>
    <x v="13"/>
    <x v="2"/>
    <n v="525.59"/>
    <n v="6"/>
    <n v="504.57"/>
    <n v="3153.54"/>
    <n v="3658.11"/>
    <n v="2024"/>
    <s v="agosto"/>
    <n v="12"/>
  </r>
  <r>
    <x v="23"/>
    <x v="13"/>
    <x v="2"/>
    <n v="525.59"/>
    <n v="6"/>
    <n v="504.57"/>
    <n v="3153.54"/>
    <n v="3658.11"/>
    <n v="2024"/>
    <s v="agosto"/>
    <n v="12"/>
  </r>
  <r>
    <x v="23"/>
    <x v="13"/>
    <x v="2"/>
    <n v="525.59"/>
    <n v="6"/>
    <n v="504.57"/>
    <n v="3153.54"/>
    <n v="3658.11"/>
    <n v="2024"/>
    <s v="agosto"/>
    <n v="12"/>
  </r>
  <r>
    <x v="23"/>
    <x v="10"/>
    <x v="2"/>
    <n v="70.05"/>
    <n v="240"/>
    <n v="2689.92"/>
    <n v="16812"/>
    <n v="19501.919999999998"/>
    <n v="2024"/>
    <s v="agosto"/>
    <n v="12"/>
  </r>
  <r>
    <x v="23"/>
    <x v="10"/>
    <x v="2"/>
    <n v="70.05"/>
    <n v="240"/>
    <n v="2689.92"/>
    <n v="16812"/>
    <n v="19501.919999999998"/>
    <n v="2024"/>
    <s v="agosto"/>
    <n v="12"/>
  </r>
  <r>
    <x v="24"/>
    <x v="12"/>
    <x v="2"/>
    <n v="498.66"/>
    <n v="6"/>
    <n v="478.71"/>
    <n v="2991.96"/>
    <n v="3470.67"/>
    <n v="2024"/>
    <s v="agosto"/>
    <n v="13"/>
  </r>
  <r>
    <x v="24"/>
    <x v="13"/>
    <x v="2"/>
    <n v="525.59"/>
    <n v="6"/>
    <n v="504.57"/>
    <n v="3153.54"/>
    <n v="3658.11"/>
    <n v="2024"/>
    <s v="agosto"/>
    <n v="13"/>
  </r>
  <r>
    <x v="25"/>
    <x v="3"/>
    <x v="3"/>
    <n v="905.16"/>
    <n v="1"/>
    <n v="144.83000000000001"/>
    <n v="905.16"/>
    <n v="1049.99"/>
    <n v="2024"/>
    <s v="agosto"/>
    <n v="16"/>
  </r>
  <r>
    <x v="25"/>
    <x v="7"/>
    <x v="3"/>
    <n v="137.91999999999999"/>
    <n v="1"/>
    <n v="22.07"/>
    <n v="137.91999999999999"/>
    <n v="159.99"/>
    <n v="2024"/>
    <s v="agosto"/>
    <n v="16"/>
  </r>
  <r>
    <x v="25"/>
    <x v="7"/>
    <x v="3"/>
    <n v="137.91999999999999"/>
    <n v="1"/>
    <n v="22.07"/>
    <n v="137.91999999999999"/>
    <n v="159.99"/>
    <n v="2024"/>
    <s v="agosto"/>
    <n v="16"/>
  </r>
  <r>
    <x v="25"/>
    <x v="8"/>
    <x v="0"/>
    <n v="93.01"/>
    <n v="240"/>
    <n v="3571.58"/>
    <n v="22322.400000000001"/>
    <n v="25893.98"/>
    <n v="2024"/>
    <s v="agosto"/>
    <n v="16"/>
  </r>
  <r>
    <x v="25"/>
    <x v="10"/>
    <x v="3"/>
    <n v="137.91999999999999"/>
    <n v="1"/>
    <n v="22.07"/>
    <n v="137.91999999999999"/>
    <n v="159.99"/>
    <n v="2024"/>
    <s v="agosto"/>
    <n v="16"/>
  </r>
  <r>
    <x v="26"/>
    <x v="12"/>
    <x v="2"/>
    <n v="498.66"/>
    <n v="6"/>
    <n v="478.71"/>
    <n v="2991.96"/>
    <n v="3470.67"/>
    <n v="2024"/>
    <s v="agosto"/>
    <n v="23"/>
  </r>
  <r>
    <x v="26"/>
    <x v="12"/>
    <x v="2"/>
    <n v="498.66"/>
    <n v="6"/>
    <n v="478.71"/>
    <n v="2991.96"/>
    <n v="3470.67"/>
    <n v="2024"/>
    <s v="agosto"/>
    <n v="23"/>
  </r>
  <r>
    <x v="26"/>
    <x v="12"/>
    <x v="2"/>
    <n v="498.66"/>
    <n v="6"/>
    <n v="478.71"/>
    <n v="2991.96"/>
    <n v="3470.67"/>
    <n v="2024"/>
    <s v="agosto"/>
    <n v="23"/>
  </r>
  <r>
    <x v="26"/>
    <x v="12"/>
    <x v="2"/>
    <n v="498.66"/>
    <n v="6"/>
    <n v="478.71"/>
    <n v="2991.96"/>
    <n v="3470.67"/>
    <n v="2024"/>
    <s v="agosto"/>
    <n v="23"/>
  </r>
  <r>
    <x v="26"/>
    <x v="12"/>
    <x v="2"/>
    <n v="498.66"/>
    <n v="6"/>
    <n v="478.71"/>
    <n v="2991.96"/>
    <n v="3470.67"/>
    <n v="2024"/>
    <s v="agosto"/>
    <n v="23"/>
  </r>
  <r>
    <x v="26"/>
    <x v="12"/>
    <x v="2"/>
    <n v="498.66"/>
    <n v="6"/>
    <n v="478.71"/>
    <n v="2991.96"/>
    <n v="3470.67"/>
    <n v="2024"/>
    <s v="agosto"/>
    <n v="23"/>
  </r>
  <r>
    <x v="26"/>
    <x v="12"/>
    <x v="2"/>
    <n v="498.66"/>
    <n v="6"/>
    <n v="478.71"/>
    <n v="2991.96"/>
    <n v="3470.67"/>
    <n v="2024"/>
    <s v="agosto"/>
    <n v="23"/>
  </r>
  <r>
    <x v="26"/>
    <x v="13"/>
    <x v="2"/>
    <n v="525.59"/>
    <n v="6"/>
    <n v="504.57"/>
    <n v="3153.54"/>
    <n v="3658.11"/>
    <n v="2024"/>
    <s v="agosto"/>
    <n v="23"/>
  </r>
  <r>
    <x v="26"/>
    <x v="13"/>
    <x v="2"/>
    <n v="525.59"/>
    <n v="6"/>
    <n v="504.57"/>
    <n v="3153.54"/>
    <n v="3658.11"/>
    <n v="2024"/>
    <s v="agosto"/>
    <n v="23"/>
  </r>
  <r>
    <x v="26"/>
    <x v="13"/>
    <x v="2"/>
    <n v="525.59"/>
    <n v="6"/>
    <n v="504.57"/>
    <n v="3153.54"/>
    <n v="3658.11"/>
    <n v="2024"/>
    <s v="agosto"/>
    <n v="23"/>
  </r>
  <r>
    <x v="26"/>
    <x v="13"/>
    <x v="2"/>
    <n v="525.59"/>
    <n v="6"/>
    <n v="504.57"/>
    <n v="3153.54"/>
    <n v="3658.11"/>
    <n v="2024"/>
    <s v="agosto"/>
    <n v="23"/>
  </r>
  <r>
    <x v="26"/>
    <x v="10"/>
    <x v="2"/>
    <n v="70.05"/>
    <n v="240"/>
    <n v="2689.92"/>
    <n v="16812"/>
    <n v="19501.919999999998"/>
    <n v="2024"/>
    <s v="agosto"/>
    <n v="23"/>
  </r>
  <r>
    <x v="26"/>
    <x v="10"/>
    <x v="2"/>
    <n v="70.05"/>
    <n v="240"/>
    <n v="2689.92"/>
    <n v="16812"/>
    <n v="19501.919999999998"/>
    <n v="2024"/>
    <s v="agosto"/>
    <n v="23"/>
  </r>
  <r>
    <x v="27"/>
    <x v="7"/>
    <x v="3"/>
    <n v="137.91999999999999"/>
    <n v="1"/>
    <n v="22.07"/>
    <n v="137.91999999999999"/>
    <n v="159.99"/>
    <n v="2024"/>
    <s v="agosto"/>
    <n v="26"/>
  </r>
  <r>
    <x v="28"/>
    <x v="6"/>
    <x v="0"/>
    <n v="211.23000000000002"/>
    <n v="6"/>
    <n v="202.78"/>
    <n v="1267.3800000000001"/>
    <n v="1470.16"/>
    <n v="2024"/>
    <s v="agosto"/>
    <n v="28"/>
  </r>
  <r>
    <x v="28"/>
    <x v="6"/>
    <x v="0"/>
    <n v="211.23000000000002"/>
    <n v="6"/>
    <n v="202.78"/>
    <n v="1267.3800000000001"/>
    <n v="1470.16"/>
    <n v="2024"/>
    <s v="agosto"/>
    <n v="28"/>
  </r>
  <r>
    <x v="28"/>
    <x v="3"/>
    <x v="3"/>
    <n v="905.16"/>
    <n v="1"/>
    <n v="144.83000000000001"/>
    <n v="905.16"/>
    <n v="1049.99"/>
    <n v="2024"/>
    <s v="agosto"/>
    <n v="28"/>
  </r>
  <r>
    <x v="28"/>
    <x v="12"/>
    <x v="2"/>
    <n v="498.65999999999997"/>
    <n v="36"/>
    <n v="2872.28"/>
    <n v="17951.759999999998"/>
    <n v="20824.04"/>
    <n v="2024"/>
    <s v="agosto"/>
    <n v="28"/>
  </r>
  <r>
    <x v="28"/>
    <x v="12"/>
    <x v="2"/>
    <n v="498.66"/>
    <n v="12"/>
    <n v="957.43"/>
    <n v="5983.92"/>
    <n v="6941.35"/>
    <n v="2024"/>
    <s v="agosto"/>
    <n v="28"/>
  </r>
  <r>
    <x v="28"/>
    <x v="12"/>
    <x v="2"/>
    <n v="498.66"/>
    <n v="24"/>
    <n v="1914.85"/>
    <n v="11967.84"/>
    <n v="13882.69"/>
    <n v="2024"/>
    <s v="agosto"/>
    <n v="28"/>
  </r>
  <r>
    <x v="28"/>
    <x v="12"/>
    <x v="2"/>
    <n v="498.66"/>
    <n v="12"/>
    <n v="957.43"/>
    <n v="5983.92"/>
    <n v="6941.35"/>
    <n v="2024"/>
    <s v="agosto"/>
    <n v="28"/>
  </r>
  <r>
    <x v="28"/>
    <x v="12"/>
    <x v="2"/>
    <n v="498.65999999999997"/>
    <n v="30"/>
    <n v="2393.5700000000002"/>
    <n v="14959.8"/>
    <n v="17353.37"/>
    <n v="2024"/>
    <s v="agosto"/>
    <n v="28"/>
  </r>
  <r>
    <x v="28"/>
    <x v="12"/>
    <x v="2"/>
    <n v="498.66"/>
    <n v="24"/>
    <n v="1914.85"/>
    <n v="11967.84"/>
    <n v="13882.69"/>
    <n v="2024"/>
    <s v="agosto"/>
    <n v="28"/>
  </r>
  <r>
    <x v="28"/>
    <x v="12"/>
    <x v="2"/>
    <n v="498.66"/>
    <n v="12"/>
    <n v="957.43"/>
    <n v="5983.92"/>
    <n v="6941.35"/>
    <n v="2024"/>
    <s v="agosto"/>
    <n v="28"/>
  </r>
  <r>
    <x v="28"/>
    <x v="12"/>
    <x v="2"/>
    <n v="498.66"/>
    <n v="24"/>
    <n v="1914.85"/>
    <n v="11967.84"/>
    <n v="13882.69"/>
    <n v="2024"/>
    <s v="agosto"/>
    <n v="28"/>
  </r>
  <r>
    <x v="28"/>
    <x v="12"/>
    <x v="2"/>
    <n v="498.66"/>
    <n v="12"/>
    <n v="957.43"/>
    <n v="5983.92"/>
    <n v="6941.35"/>
    <n v="2024"/>
    <s v="agosto"/>
    <n v="28"/>
  </r>
  <r>
    <x v="28"/>
    <x v="13"/>
    <x v="2"/>
    <n v="525.59"/>
    <n v="18"/>
    <n v="1513.7"/>
    <n v="9460.6200000000008"/>
    <n v="10974.32"/>
    <n v="2024"/>
    <s v="agosto"/>
    <n v="28"/>
  </r>
  <r>
    <x v="28"/>
    <x v="13"/>
    <x v="2"/>
    <n v="525.59"/>
    <n v="6"/>
    <n v="504.57"/>
    <n v="3153.54"/>
    <n v="3658.11"/>
    <n v="2024"/>
    <s v="agosto"/>
    <n v="28"/>
  </r>
  <r>
    <x v="28"/>
    <x v="13"/>
    <x v="2"/>
    <n v="525.59"/>
    <n v="6"/>
    <n v="504.57"/>
    <n v="3153.54"/>
    <n v="3658.11"/>
    <n v="2024"/>
    <s v="agosto"/>
    <n v="28"/>
  </r>
  <r>
    <x v="28"/>
    <x v="13"/>
    <x v="2"/>
    <n v="525.59"/>
    <n v="18"/>
    <n v="1513.7"/>
    <n v="9460.6200000000008"/>
    <n v="10974.32"/>
    <n v="2024"/>
    <s v="agosto"/>
    <n v="28"/>
  </r>
  <r>
    <x v="28"/>
    <x v="13"/>
    <x v="2"/>
    <n v="525.59"/>
    <n v="24"/>
    <n v="2018.27"/>
    <n v="12614.16"/>
    <n v="14632.43"/>
    <n v="2024"/>
    <s v="agosto"/>
    <n v="28"/>
  </r>
  <r>
    <x v="28"/>
    <x v="13"/>
    <x v="2"/>
    <n v="525.59"/>
    <n v="6"/>
    <n v="504.57"/>
    <n v="3153.54"/>
    <n v="3658.11"/>
    <n v="2024"/>
    <s v="agosto"/>
    <n v="28"/>
  </r>
  <r>
    <x v="28"/>
    <x v="13"/>
    <x v="2"/>
    <n v="525.59"/>
    <n v="12"/>
    <n v="1009.13"/>
    <n v="6307.08"/>
    <n v="7316.21"/>
    <n v="2024"/>
    <s v="agosto"/>
    <n v="28"/>
  </r>
  <r>
    <x v="28"/>
    <x v="13"/>
    <x v="2"/>
    <n v="525.59"/>
    <n v="24"/>
    <n v="2018.27"/>
    <n v="12614.16"/>
    <n v="14632.43"/>
    <n v="2024"/>
    <s v="agosto"/>
    <n v="28"/>
  </r>
  <r>
    <x v="28"/>
    <x v="13"/>
    <x v="2"/>
    <n v="525.59"/>
    <n v="6"/>
    <n v="504.57"/>
    <n v="3153.54"/>
    <n v="3658.11"/>
    <n v="2024"/>
    <s v="agosto"/>
    <n v="28"/>
  </r>
  <r>
    <x v="28"/>
    <x v="7"/>
    <x v="0"/>
    <n v="103.33999999999999"/>
    <n v="240"/>
    <n v="3968.26"/>
    <n v="24801.599999999999"/>
    <n v="28769.86"/>
    <n v="2024"/>
    <s v="agosto"/>
    <n v="28"/>
  </r>
  <r>
    <x v="28"/>
    <x v="10"/>
    <x v="2"/>
    <n v="70.05"/>
    <n v="240"/>
    <n v="2689.92"/>
    <n v="16812"/>
    <n v="19501.919999999998"/>
    <n v="2024"/>
    <s v="agosto"/>
    <n v="28"/>
  </r>
  <r>
    <x v="28"/>
    <x v="10"/>
    <x v="2"/>
    <n v="70.05"/>
    <n v="240"/>
    <n v="2689.92"/>
    <n v="16812"/>
    <n v="19501.919999999998"/>
    <n v="2024"/>
    <s v="agosto"/>
    <n v="28"/>
  </r>
  <r>
    <x v="28"/>
    <x v="10"/>
    <x v="2"/>
    <n v="70.05"/>
    <n v="240"/>
    <n v="2689.92"/>
    <n v="16812"/>
    <n v="19501.919999999998"/>
    <n v="2024"/>
    <s v="agosto"/>
    <n v="28"/>
  </r>
  <r>
    <x v="29"/>
    <x v="7"/>
    <x v="3"/>
    <n v="137.91999999999999"/>
    <n v="1"/>
    <n v="22.07"/>
    <n v="137.91999999999999"/>
    <n v="159.99"/>
    <n v="2024"/>
    <s v="septiembre"/>
    <n v="2"/>
  </r>
  <r>
    <x v="30"/>
    <x v="4"/>
    <x v="3"/>
    <n v="0"/>
    <n v="1"/>
    <n v="0"/>
    <n v="0"/>
    <n v="0"/>
    <n v="2024"/>
    <s v="septiembre"/>
    <n v="3"/>
  </r>
  <r>
    <x v="30"/>
    <x v="0"/>
    <x v="3"/>
    <n v="1288.79"/>
    <n v="1"/>
    <n v="206.21"/>
    <n v="1288.79"/>
    <n v="1495"/>
    <n v="2024"/>
    <s v="septiembre"/>
    <n v="3"/>
  </r>
  <r>
    <x v="30"/>
    <x v="7"/>
    <x v="3"/>
    <n v="137.91999999999999"/>
    <n v="2"/>
    <n v="44.14"/>
    <n v="275.83999999999997"/>
    <n v="319.98"/>
    <n v="2024"/>
    <s v="septiembre"/>
    <n v="3"/>
  </r>
  <r>
    <x v="30"/>
    <x v="8"/>
    <x v="3"/>
    <n v="137.91999999999999"/>
    <n v="1"/>
    <n v="22.07"/>
    <n v="137.91999999999999"/>
    <n v="159.99"/>
    <n v="2024"/>
    <s v="septiembre"/>
    <n v="3"/>
  </r>
  <r>
    <x v="30"/>
    <x v="10"/>
    <x v="3"/>
    <n v="137.91999999999999"/>
    <n v="1"/>
    <n v="22.07"/>
    <n v="137.91999999999999"/>
    <n v="159.99"/>
    <n v="2024"/>
    <s v="septiembre"/>
    <n v="3"/>
  </r>
  <r>
    <x v="31"/>
    <x v="12"/>
    <x v="2"/>
    <n v="498.66"/>
    <n v="6"/>
    <n v="478.71"/>
    <n v="2991.96"/>
    <n v="3470.67"/>
    <n v="2024"/>
    <s v="septiembre"/>
    <n v="6"/>
  </r>
  <r>
    <x v="31"/>
    <x v="12"/>
    <x v="2"/>
    <n v="498.66"/>
    <n v="6"/>
    <n v="478.71"/>
    <n v="2991.96"/>
    <n v="3470.67"/>
    <n v="2024"/>
    <s v="septiembre"/>
    <n v="6"/>
  </r>
  <r>
    <x v="31"/>
    <x v="12"/>
    <x v="2"/>
    <n v="498.66"/>
    <n v="6"/>
    <n v="478.71"/>
    <n v="2991.96"/>
    <n v="3470.67"/>
    <n v="2024"/>
    <s v="septiembre"/>
    <n v="6"/>
  </r>
  <r>
    <x v="31"/>
    <x v="12"/>
    <x v="2"/>
    <n v="498.66"/>
    <n v="6"/>
    <n v="478.71"/>
    <n v="2991.96"/>
    <n v="3470.67"/>
    <n v="2024"/>
    <s v="septiembre"/>
    <n v="6"/>
  </r>
  <r>
    <x v="31"/>
    <x v="12"/>
    <x v="2"/>
    <n v="498.66"/>
    <n v="6"/>
    <n v="478.71"/>
    <n v="2991.96"/>
    <n v="3470.67"/>
    <n v="2024"/>
    <s v="septiembre"/>
    <n v="6"/>
  </r>
  <r>
    <x v="31"/>
    <x v="13"/>
    <x v="2"/>
    <n v="525.59"/>
    <n v="6"/>
    <n v="504.57"/>
    <n v="3153.54"/>
    <n v="3658.11"/>
    <n v="2024"/>
    <s v="septiembre"/>
    <n v="6"/>
  </r>
  <r>
    <x v="31"/>
    <x v="13"/>
    <x v="2"/>
    <n v="525.59"/>
    <n v="6"/>
    <n v="504.57"/>
    <n v="3153.54"/>
    <n v="3658.11"/>
    <n v="2024"/>
    <s v="septiembre"/>
    <n v="6"/>
  </r>
  <r>
    <x v="31"/>
    <x v="13"/>
    <x v="2"/>
    <n v="525.59"/>
    <n v="6"/>
    <n v="504.57"/>
    <n v="3153.54"/>
    <n v="3658.11"/>
    <n v="2024"/>
    <s v="septiembre"/>
    <n v="6"/>
  </r>
  <r>
    <x v="31"/>
    <x v="13"/>
    <x v="2"/>
    <n v="525.59"/>
    <n v="6"/>
    <n v="504.57"/>
    <n v="3153.54"/>
    <n v="3658.11"/>
    <n v="2024"/>
    <s v="septiembre"/>
    <n v="6"/>
  </r>
  <r>
    <x v="31"/>
    <x v="10"/>
    <x v="2"/>
    <n v="70.05"/>
    <n v="240"/>
    <n v="2689.92"/>
    <n v="16812"/>
    <n v="19501.919999999998"/>
    <n v="2024"/>
    <s v="septiembre"/>
    <n v="6"/>
  </r>
  <r>
    <x v="31"/>
    <x v="10"/>
    <x v="2"/>
    <n v="70.05"/>
    <n v="240"/>
    <n v="2689.92"/>
    <n v="16812"/>
    <n v="19501.919999999998"/>
    <n v="2024"/>
    <s v="septiembre"/>
    <n v="6"/>
  </r>
  <r>
    <x v="32"/>
    <x v="6"/>
    <x v="0"/>
    <n v="211.23000000000002"/>
    <n v="6"/>
    <n v="202.78"/>
    <n v="1267.3800000000001"/>
    <n v="1470.16"/>
    <n v="2024"/>
    <s v="septiembre"/>
    <n v="11"/>
  </r>
  <r>
    <x v="33"/>
    <x v="12"/>
    <x v="2"/>
    <n v="498.65999999999997"/>
    <n v="18"/>
    <n v="1436.14"/>
    <n v="8975.8799999999992"/>
    <n v="10412.02"/>
    <n v="2024"/>
    <s v="septiembre"/>
    <n v="12"/>
  </r>
  <r>
    <x v="33"/>
    <x v="12"/>
    <x v="2"/>
    <n v="498.66"/>
    <n v="6"/>
    <n v="478.71"/>
    <n v="2991.96"/>
    <n v="3470.67"/>
    <n v="2024"/>
    <s v="septiembre"/>
    <n v="12"/>
  </r>
  <r>
    <x v="33"/>
    <x v="12"/>
    <x v="2"/>
    <n v="498.66"/>
    <n v="12"/>
    <n v="957.43"/>
    <n v="5983.92"/>
    <n v="6941.35"/>
    <n v="2024"/>
    <s v="septiembre"/>
    <n v="12"/>
  </r>
  <r>
    <x v="33"/>
    <x v="12"/>
    <x v="2"/>
    <n v="498.66"/>
    <n v="6"/>
    <n v="478.71"/>
    <n v="2991.96"/>
    <n v="3470.67"/>
    <n v="2024"/>
    <s v="septiembre"/>
    <n v="12"/>
  </r>
  <r>
    <x v="33"/>
    <x v="12"/>
    <x v="2"/>
    <n v="498.66"/>
    <n v="6"/>
    <n v="478.71"/>
    <n v="2991.96"/>
    <n v="3470.67"/>
    <n v="2024"/>
    <s v="septiembre"/>
    <n v="12"/>
  </r>
  <r>
    <x v="33"/>
    <x v="12"/>
    <x v="2"/>
    <n v="498.66"/>
    <n v="12"/>
    <n v="957.43"/>
    <n v="5983.92"/>
    <n v="6941.35"/>
    <n v="2024"/>
    <s v="septiembre"/>
    <n v="12"/>
  </r>
  <r>
    <x v="33"/>
    <x v="12"/>
    <x v="2"/>
    <n v="498.66"/>
    <n v="6"/>
    <n v="478.71"/>
    <n v="2991.96"/>
    <n v="3470.67"/>
    <n v="2024"/>
    <s v="septiembre"/>
    <n v="12"/>
  </r>
  <r>
    <x v="33"/>
    <x v="12"/>
    <x v="2"/>
    <n v="498.66"/>
    <n v="12"/>
    <n v="957.43"/>
    <n v="5983.92"/>
    <n v="6941.35"/>
    <n v="2024"/>
    <s v="septiembre"/>
    <n v="12"/>
  </r>
  <r>
    <x v="33"/>
    <x v="13"/>
    <x v="2"/>
    <n v="525.59"/>
    <n v="6"/>
    <n v="504.57"/>
    <n v="3153.54"/>
    <n v="3658.11"/>
    <n v="2024"/>
    <s v="septiembre"/>
    <n v="12"/>
  </r>
  <r>
    <x v="33"/>
    <x v="13"/>
    <x v="2"/>
    <n v="525.59"/>
    <n v="6"/>
    <n v="504.57"/>
    <n v="3153.54"/>
    <n v="3658.11"/>
    <n v="2024"/>
    <s v="septiembre"/>
    <n v="12"/>
  </r>
  <r>
    <x v="33"/>
    <x v="13"/>
    <x v="2"/>
    <n v="525.59"/>
    <n v="12"/>
    <n v="1009.13"/>
    <n v="6307.08"/>
    <n v="7316.21"/>
    <n v="2024"/>
    <s v="septiembre"/>
    <n v="12"/>
  </r>
  <r>
    <x v="33"/>
    <x v="13"/>
    <x v="2"/>
    <n v="525.59"/>
    <n v="6"/>
    <n v="504.57"/>
    <n v="3153.54"/>
    <n v="3658.11"/>
    <n v="2024"/>
    <s v="septiembre"/>
    <n v="12"/>
  </r>
  <r>
    <x v="33"/>
    <x v="10"/>
    <x v="2"/>
    <n v="70.05"/>
    <n v="240"/>
    <n v="2689.92"/>
    <n v="16812"/>
    <n v="19501.919999999998"/>
    <n v="2024"/>
    <s v="septiembre"/>
    <n v="12"/>
  </r>
  <r>
    <x v="33"/>
    <x v="10"/>
    <x v="2"/>
    <n v="70.05"/>
    <n v="240"/>
    <n v="2689.92"/>
    <n v="16812"/>
    <n v="19501.919999999998"/>
    <n v="2024"/>
    <s v="septiembre"/>
    <n v="12"/>
  </r>
  <r>
    <x v="33"/>
    <x v="10"/>
    <x v="2"/>
    <n v="70.05"/>
    <n v="240"/>
    <n v="2689.92"/>
    <n v="16812"/>
    <n v="19501.919999999998"/>
    <n v="2024"/>
    <s v="septiembre"/>
    <n v="12"/>
  </r>
  <r>
    <x v="34"/>
    <x v="12"/>
    <x v="2"/>
    <n v="498.66"/>
    <n v="12"/>
    <n v="957.43"/>
    <n v="5983.92"/>
    <n v="6941.35"/>
    <n v="2024"/>
    <s v="septiembre"/>
    <n v="13"/>
  </r>
  <r>
    <x v="34"/>
    <x v="13"/>
    <x v="2"/>
    <n v="525.59"/>
    <n v="6"/>
    <n v="504.57"/>
    <n v="3153.54"/>
    <n v="3658.11"/>
    <n v="2024"/>
    <s v="septiembre"/>
    <n v="13"/>
  </r>
  <r>
    <x v="35"/>
    <x v="12"/>
    <x v="2"/>
    <n v="498.66"/>
    <n v="12"/>
    <n v="957.43"/>
    <n v="5983.92"/>
    <n v="6941.35"/>
    <n v="2024"/>
    <s v="septiembre"/>
    <n v="17"/>
  </r>
  <r>
    <x v="35"/>
    <x v="12"/>
    <x v="2"/>
    <n v="498.66"/>
    <n v="6"/>
    <n v="478.71"/>
    <n v="2991.96"/>
    <n v="3470.67"/>
    <n v="2024"/>
    <s v="septiembre"/>
    <n v="17"/>
  </r>
  <r>
    <x v="35"/>
    <x v="12"/>
    <x v="2"/>
    <n v="498.66"/>
    <n v="6"/>
    <n v="478.71"/>
    <n v="2991.96"/>
    <n v="3470.67"/>
    <n v="2024"/>
    <s v="septiembre"/>
    <n v="17"/>
  </r>
  <r>
    <x v="35"/>
    <x v="13"/>
    <x v="2"/>
    <n v="525.59"/>
    <n v="6"/>
    <n v="504.57"/>
    <n v="3153.54"/>
    <n v="3658.11"/>
    <n v="2024"/>
    <s v="septiembre"/>
    <n v="17"/>
  </r>
  <r>
    <x v="35"/>
    <x v="13"/>
    <x v="2"/>
    <n v="525.59"/>
    <n v="6"/>
    <n v="504.57"/>
    <n v="3153.54"/>
    <n v="3658.11"/>
    <n v="2024"/>
    <s v="septiembre"/>
    <n v="17"/>
  </r>
  <r>
    <x v="35"/>
    <x v="13"/>
    <x v="2"/>
    <n v="525.59"/>
    <n v="12"/>
    <n v="1009.13"/>
    <n v="6307.08"/>
    <n v="7316.21"/>
    <n v="2024"/>
    <s v="septiembre"/>
    <n v="17"/>
  </r>
  <r>
    <x v="35"/>
    <x v="10"/>
    <x v="2"/>
    <n v="70.05"/>
    <n v="240"/>
    <n v="2689.92"/>
    <n v="16812"/>
    <n v="19501.919999999998"/>
    <n v="2024"/>
    <s v="septiembre"/>
    <n v="17"/>
  </r>
  <r>
    <x v="36"/>
    <x v="12"/>
    <x v="2"/>
    <n v="498.66"/>
    <n v="12"/>
    <n v="957.43"/>
    <n v="5983.92"/>
    <n v="6941.35"/>
    <n v="2024"/>
    <s v="septiembre"/>
    <n v="23"/>
  </r>
  <r>
    <x v="36"/>
    <x v="12"/>
    <x v="2"/>
    <n v="498.66"/>
    <n v="6"/>
    <n v="478.71"/>
    <n v="2991.96"/>
    <n v="3470.67"/>
    <n v="2024"/>
    <s v="septiembre"/>
    <n v="23"/>
  </r>
  <r>
    <x v="36"/>
    <x v="12"/>
    <x v="2"/>
    <n v="498.66"/>
    <n v="6"/>
    <n v="478.71"/>
    <n v="2991.96"/>
    <n v="3470.67"/>
    <n v="2024"/>
    <s v="septiembre"/>
    <n v="23"/>
  </r>
  <r>
    <x v="36"/>
    <x v="12"/>
    <x v="2"/>
    <n v="498.66"/>
    <n v="6"/>
    <n v="478.71"/>
    <n v="2991.96"/>
    <n v="3470.67"/>
    <n v="2024"/>
    <s v="septiembre"/>
    <n v="23"/>
  </r>
  <r>
    <x v="36"/>
    <x v="12"/>
    <x v="2"/>
    <n v="498.66"/>
    <n v="6"/>
    <n v="478.71"/>
    <n v="2991.96"/>
    <n v="3470.67"/>
    <n v="2024"/>
    <s v="septiembre"/>
    <n v="23"/>
  </r>
  <r>
    <x v="36"/>
    <x v="13"/>
    <x v="2"/>
    <n v="525.59"/>
    <n v="12"/>
    <n v="1009.13"/>
    <n v="6307.08"/>
    <n v="7316.21"/>
    <n v="2024"/>
    <s v="septiembre"/>
    <n v="23"/>
  </r>
  <r>
    <x v="36"/>
    <x v="13"/>
    <x v="2"/>
    <n v="525.59"/>
    <n v="6"/>
    <n v="504.57"/>
    <n v="3153.54"/>
    <n v="3658.11"/>
    <n v="2024"/>
    <s v="septiembre"/>
    <n v="23"/>
  </r>
  <r>
    <x v="36"/>
    <x v="13"/>
    <x v="2"/>
    <n v="525.59"/>
    <n v="6"/>
    <n v="504.57"/>
    <n v="3153.54"/>
    <n v="3658.11"/>
    <n v="2024"/>
    <s v="septiembre"/>
    <n v="23"/>
  </r>
  <r>
    <x v="36"/>
    <x v="13"/>
    <x v="2"/>
    <n v="525.59"/>
    <n v="6"/>
    <n v="504.57"/>
    <n v="3153.54"/>
    <n v="3658.11"/>
    <n v="2024"/>
    <s v="septiembre"/>
    <n v="23"/>
  </r>
  <r>
    <x v="36"/>
    <x v="13"/>
    <x v="2"/>
    <n v="525.59"/>
    <n v="6"/>
    <n v="504.57"/>
    <n v="3153.54"/>
    <n v="3658.11"/>
    <n v="2024"/>
    <s v="septiembre"/>
    <n v="23"/>
  </r>
  <r>
    <x v="36"/>
    <x v="10"/>
    <x v="2"/>
    <n v="70.05"/>
    <n v="240"/>
    <n v="2689.92"/>
    <n v="16812"/>
    <n v="19501.919999999998"/>
    <n v="2024"/>
    <s v="septiembre"/>
    <n v="23"/>
  </r>
  <r>
    <x v="36"/>
    <x v="10"/>
    <x v="2"/>
    <n v="70.05"/>
    <n v="240"/>
    <n v="2689.92"/>
    <n v="16812"/>
    <n v="19501.919999999998"/>
    <n v="2024"/>
    <s v="septiembre"/>
    <n v="23"/>
  </r>
  <r>
    <x v="37"/>
    <x v="3"/>
    <x v="3"/>
    <n v="905.16"/>
    <n v="1"/>
    <n v="144.83000000000001"/>
    <n v="905.16"/>
    <n v="1049.99"/>
    <n v="2024"/>
    <s v="septiembre"/>
    <n v="25"/>
  </r>
  <r>
    <x v="37"/>
    <x v="3"/>
    <x v="3"/>
    <n v="905.16"/>
    <n v="1"/>
    <n v="144.83000000000001"/>
    <n v="905.16"/>
    <n v="1049.99"/>
    <n v="2024"/>
    <s v="septiembre"/>
    <n v="25"/>
  </r>
  <r>
    <x v="37"/>
    <x v="3"/>
    <x v="3"/>
    <n v="859.91"/>
    <n v="1"/>
    <n v="137.58000000000001"/>
    <n v="859.91"/>
    <n v="997.49"/>
    <n v="2024"/>
    <s v="septiembre"/>
    <n v="25"/>
  </r>
  <r>
    <x v="37"/>
    <x v="3"/>
    <x v="3"/>
    <n v="859.91"/>
    <n v="1"/>
    <n v="137.58000000000001"/>
    <n v="859.91"/>
    <n v="997.49"/>
    <n v="2024"/>
    <s v="septiembre"/>
    <n v="25"/>
  </r>
  <r>
    <x v="37"/>
    <x v="8"/>
    <x v="3"/>
    <n v="131.03"/>
    <n v="1"/>
    <n v="20.96"/>
    <n v="131.03"/>
    <n v="151.99"/>
    <n v="2024"/>
    <s v="septiembre"/>
    <n v="25"/>
  </r>
  <r>
    <x v="38"/>
    <x v="6"/>
    <x v="0"/>
    <n v="211.23000000000002"/>
    <n v="6"/>
    <n v="202.78"/>
    <n v="1267.3800000000001"/>
    <n v="1470.16"/>
    <n v="2024"/>
    <s v="septiembre"/>
    <n v="27"/>
  </r>
  <r>
    <x v="38"/>
    <x v="6"/>
    <x v="0"/>
    <n v="211.23000000000002"/>
    <n v="6"/>
    <n v="202.78"/>
    <n v="1267.3800000000001"/>
    <n v="1470.16"/>
    <n v="2024"/>
    <s v="septiembre"/>
    <n v="27"/>
  </r>
  <r>
    <x v="38"/>
    <x v="12"/>
    <x v="2"/>
    <n v="498.65999999999997"/>
    <n v="54"/>
    <n v="4308.42"/>
    <n v="26927.64"/>
    <n v="31236.06"/>
    <n v="2024"/>
    <s v="septiembre"/>
    <n v="27"/>
  </r>
  <r>
    <x v="38"/>
    <x v="12"/>
    <x v="2"/>
    <n v="498.66"/>
    <n v="6"/>
    <n v="478.71"/>
    <n v="2991.96"/>
    <n v="3470.67"/>
    <n v="2024"/>
    <s v="septiembre"/>
    <n v="27"/>
  </r>
  <r>
    <x v="38"/>
    <x v="12"/>
    <x v="2"/>
    <n v="498.66"/>
    <n v="6"/>
    <n v="478.71"/>
    <n v="2991.96"/>
    <n v="3470.67"/>
    <n v="2024"/>
    <s v="septiembre"/>
    <n v="27"/>
  </r>
  <r>
    <x v="38"/>
    <x v="12"/>
    <x v="2"/>
    <n v="498.66"/>
    <n v="6"/>
    <n v="478.71"/>
    <n v="2991.96"/>
    <n v="3470.67"/>
    <n v="2024"/>
    <s v="septiembre"/>
    <n v="27"/>
  </r>
  <r>
    <x v="38"/>
    <x v="12"/>
    <x v="2"/>
    <n v="498.66"/>
    <n v="12"/>
    <n v="957.43"/>
    <n v="5983.92"/>
    <n v="6941.35"/>
    <n v="2024"/>
    <s v="septiembre"/>
    <n v="27"/>
  </r>
  <r>
    <x v="38"/>
    <x v="13"/>
    <x v="2"/>
    <n v="525.59"/>
    <n v="6"/>
    <n v="504.57"/>
    <n v="3153.54"/>
    <n v="3658.11"/>
    <n v="2024"/>
    <s v="septiembre"/>
    <n v="27"/>
  </r>
  <r>
    <x v="38"/>
    <x v="13"/>
    <x v="2"/>
    <n v="525.59"/>
    <n v="6"/>
    <n v="504.57"/>
    <n v="3153.54"/>
    <n v="3658.11"/>
    <n v="2024"/>
    <s v="septiembre"/>
    <n v="27"/>
  </r>
  <r>
    <x v="38"/>
    <x v="13"/>
    <x v="2"/>
    <n v="525.59"/>
    <n v="6"/>
    <n v="504.57"/>
    <n v="3153.54"/>
    <n v="3658.11"/>
    <n v="2024"/>
    <s v="septiembre"/>
    <n v="27"/>
  </r>
  <r>
    <x v="39"/>
    <x v="3"/>
    <x v="3"/>
    <n v="859.91"/>
    <n v="1"/>
    <n v="137.58000000000001"/>
    <n v="859.91"/>
    <n v="997.49"/>
    <n v="2024"/>
    <s v="septiembre"/>
    <n v="30"/>
  </r>
  <r>
    <x v="39"/>
    <x v="6"/>
    <x v="0"/>
    <n v="211.23000000000002"/>
    <n v="12"/>
    <n v="405.56"/>
    <n v="2534.7600000000002"/>
    <n v="2940.32"/>
    <n v="2024"/>
    <s v="septiembre"/>
    <n v="30"/>
  </r>
  <r>
    <x v="39"/>
    <x v="6"/>
    <x v="0"/>
    <n v="211.23000000000002"/>
    <n v="6"/>
    <n v="202.78"/>
    <n v="1267.3800000000001"/>
    <n v="1470.16"/>
    <n v="2024"/>
    <s v="septiembre"/>
    <n v="30"/>
  </r>
  <r>
    <x v="39"/>
    <x v="4"/>
    <x v="3"/>
    <n v="0"/>
    <n v="1"/>
    <n v="0"/>
    <n v="0"/>
    <n v="0"/>
    <n v="2024"/>
    <s v="septiembre"/>
    <n v="30"/>
  </r>
  <r>
    <x v="39"/>
    <x v="2"/>
    <x v="3"/>
    <n v="2327.59"/>
    <n v="1"/>
    <n v="372.41"/>
    <n v="2327.59"/>
    <n v="2700"/>
    <n v="2024"/>
    <s v="septiembre"/>
    <n v="30"/>
  </r>
  <r>
    <x v="39"/>
    <x v="12"/>
    <x v="2"/>
    <n v="498.65999999999997"/>
    <n v="108"/>
    <n v="8616.84"/>
    <n v="53855.28"/>
    <n v="62472.12"/>
    <n v="2024"/>
    <s v="septiembre"/>
    <n v="30"/>
  </r>
  <r>
    <x v="39"/>
    <x v="12"/>
    <x v="2"/>
    <n v="498.65999999999997"/>
    <n v="18"/>
    <n v="1436.14"/>
    <n v="8975.8799999999992"/>
    <n v="10412.02"/>
    <n v="2024"/>
    <s v="septiembre"/>
    <n v="30"/>
  </r>
  <r>
    <x v="39"/>
    <x v="13"/>
    <x v="2"/>
    <n v="525.59"/>
    <n v="6"/>
    <n v="504.57"/>
    <n v="3153.54"/>
    <n v="3658.11"/>
    <n v="2024"/>
    <s v="septiembre"/>
    <n v="30"/>
  </r>
  <r>
    <x v="39"/>
    <x v="7"/>
    <x v="0"/>
    <n v="103.33999999999999"/>
    <n v="240"/>
    <n v="3968.26"/>
    <n v="24801.599999999999"/>
    <n v="28769.86"/>
    <n v="2024"/>
    <s v="septiembre"/>
    <n v="30"/>
  </r>
  <r>
    <x v="39"/>
    <x v="7"/>
    <x v="3"/>
    <n v="131.03"/>
    <n v="1"/>
    <n v="20.96"/>
    <n v="131.03"/>
    <n v="151.99"/>
    <n v="2024"/>
    <s v="septiembre"/>
    <n v="30"/>
  </r>
  <r>
    <x v="39"/>
    <x v="8"/>
    <x v="3"/>
    <n v="131.03"/>
    <n v="1"/>
    <n v="20.96"/>
    <n v="131.03"/>
    <n v="151.99"/>
    <n v="2024"/>
    <s v="septiembre"/>
    <n v="30"/>
  </r>
  <r>
    <x v="39"/>
    <x v="11"/>
    <x v="3"/>
    <n v="131.03"/>
    <n v="1"/>
    <n v="20.96"/>
    <n v="131.03"/>
    <n v="151.99"/>
    <n v="2024"/>
    <s v="septiembre"/>
    <n v="30"/>
  </r>
  <r>
    <x v="40"/>
    <x v="12"/>
    <x v="2"/>
    <n v="498.65999999999997"/>
    <n v="72"/>
    <n v="5744.56"/>
    <n v="35903.519999999997"/>
    <n v="41648.080000000002"/>
    <n v="2024"/>
    <s v="octubre"/>
    <n v="3"/>
  </r>
  <r>
    <x v="40"/>
    <x v="12"/>
    <x v="2"/>
    <n v="498.66"/>
    <n v="78"/>
    <n v="6223.28"/>
    <n v="38895.480000000003"/>
    <n v="45118.76"/>
    <n v="2024"/>
    <s v="octubre"/>
    <n v="3"/>
  </r>
  <r>
    <x v="40"/>
    <x v="12"/>
    <x v="2"/>
    <n v="498.66"/>
    <n v="12"/>
    <n v="957.43"/>
    <n v="5983.92"/>
    <n v="6941.35"/>
    <n v="2024"/>
    <s v="octubre"/>
    <n v="3"/>
  </r>
  <r>
    <x v="40"/>
    <x v="12"/>
    <x v="2"/>
    <n v="498.66"/>
    <n v="78"/>
    <n v="6223.28"/>
    <n v="38895.480000000003"/>
    <n v="45118.76"/>
    <n v="2024"/>
    <s v="octubre"/>
    <n v="3"/>
  </r>
  <r>
    <x v="40"/>
    <x v="12"/>
    <x v="2"/>
    <n v="498.65999999999997"/>
    <n v="60"/>
    <n v="4787.1400000000003"/>
    <n v="29919.599999999999"/>
    <n v="34706.74"/>
    <n v="2024"/>
    <s v="octubre"/>
    <n v="3"/>
  </r>
  <r>
    <x v="40"/>
    <x v="13"/>
    <x v="2"/>
    <n v="525.59"/>
    <n v="6"/>
    <n v="504.57"/>
    <n v="3153.54"/>
    <n v="3658.11"/>
    <n v="2024"/>
    <s v="octubre"/>
    <n v="3"/>
  </r>
  <r>
    <x v="40"/>
    <x v="13"/>
    <x v="2"/>
    <n v="525.59"/>
    <n v="12"/>
    <n v="1009.13"/>
    <n v="6307.08"/>
    <n v="7316.21"/>
    <n v="2024"/>
    <s v="octubre"/>
    <n v="3"/>
  </r>
  <r>
    <x v="41"/>
    <x v="7"/>
    <x v="3"/>
    <n v="137.91999999999999"/>
    <n v="1"/>
    <n v="22.07"/>
    <n v="137.91999999999999"/>
    <n v="159.99"/>
    <n v="2024"/>
    <s v="octubre"/>
    <n v="8"/>
  </r>
  <r>
    <x v="42"/>
    <x v="12"/>
    <x v="2"/>
    <n v="498.66"/>
    <n v="24"/>
    <n v="1914.85"/>
    <n v="11967.84"/>
    <n v="13882.69"/>
    <n v="2024"/>
    <s v="octubre"/>
    <n v="9"/>
  </r>
  <r>
    <x v="42"/>
    <x v="13"/>
    <x v="2"/>
    <n v="525.59"/>
    <n v="24"/>
    <n v="2018.27"/>
    <n v="12614.16"/>
    <n v="14632.43"/>
    <n v="2024"/>
    <s v="octubre"/>
    <n v="9"/>
  </r>
  <r>
    <x v="43"/>
    <x v="12"/>
    <x v="2"/>
    <n v="498.66"/>
    <n v="6"/>
    <n v="478.71"/>
    <n v="2991.96"/>
    <n v="3470.67"/>
    <n v="2024"/>
    <s v="octubre"/>
    <n v="10"/>
  </r>
  <r>
    <x v="43"/>
    <x v="12"/>
    <x v="2"/>
    <n v="498.65999999999997"/>
    <n v="18"/>
    <n v="1436.14"/>
    <n v="8975.8799999999992"/>
    <n v="10412.02"/>
    <n v="2024"/>
    <s v="octubre"/>
    <n v="10"/>
  </r>
  <r>
    <x v="43"/>
    <x v="13"/>
    <x v="2"/>
    <n v="525.59"/>
    <n v="6"/>
    <n v="504.57"/>
    <n v="3153.54"/>
    <n v="3658.11"/>
    <n v="2024"/>
    <s v="octubre"/>
    <n v="10"/>
  </r>
  <r>
    <x v="43"/>
    <x v="13"/>
    <x v="2"/>
    <n v="525.59"/>
    <n v="6"/>
    <n v="504.57"/>
    <n v="3153.54"/>
    <n v="3658.11"/>
    <n v="2024"/>
    <s v="octubre"/>
    <n v="10"/>
  </r>
  <r>
    <x v="44"/>
    <x v="3"/>
    <x v="3"/>
    <n v="859.91"/>
    <n v="1"/>
    <n v="137.58000000000001"/>
    <n v="859.91"/>
    <n v="997.49"/>
    <n v="2024"/>
    <s v="octubre"/>
    <n v="14"/>
  </r>
  <r>
    <x v="44"/>
    <x v="12"/>
    <x v="2"/>
    <n v="498.65999999999997"/>
    <n v="30"/>
    <n v="2393.5700000000002"/>
    <n v="14959.8"/>
    <n v="17353.37"/>
    <n v="2024"/>
    <s v="octubre"/>
    <n v="14"/>
  </r>
  <r>
    <x v="44"/>
    <x v="12"/>
    <x v="2"/>
    <n v="498.66"/>
    <n v="48"/>
    <n v="3829.71"/>
    <n v="23935.68"/>
    <n v="27765.39"/>
    <n v="2024"/>
    <s v="octubre"/>
    <n v="14"/>
  </r>
  <r>
    <x v="44"/>
    <x v="13"/>
    <x v="2"/>
    <n v="525.59"/>
    <n v="12"/>
    <n v="1009.13"/>
    <n v="6307.08"/>
    <n v="7316.21"/>
    <n v="2024"/>
    <s v="octubre"/>
    <n v="14"/>
  </r>
  <r>
    <x v="44"/>
    <x v="13"/>
    <x v="2"/>
    <n v="525.59"/>
    <n v="12"/>
    <n v="1009.13"/>
    <n v="6307.08"/>
    <n v="7316.21"/>
    <n v="2024"/>
    <s v="octubre"/>
    <n v="14"/>
  </r>
  <r>
    <x v="44"/>
    <x v="8"/>
    <x v="3"/>
    <n v="137.91999999999999"/>
    <n v="2"/>
    <n v="44.14"/>
    <n v="275.83999999999997"/>
    <n v="319.98"/>
    <n v="2024"/>
    <s v="octubre"/>
    <n v="14"/>
  </r>
  <r>
    <x v="45"/>
    <x v="12"/>
    <x v="2"/>
    <n v="498.65999999999997"/>
    <n v="18"/>
    <n v="1436.14"/>
    <n v="8975.8799999999992"/>
    <n v="10412.02"/>
    <n v="2024"/>
    <s v="octubre"/>
    <n v="15"/>
  </r>
  <r>
    <x v="45"/>
    <x v="12"/>
    <x v="2"/>
    <n v="498.66"/>
    <n v="6"/>
    <n v="478.71"/>
    <n v="2991.96"/>
    <n v="3470.67"/>
    <n v="2024"/>
    <s v="octubre"/>
    <n v="15"/>
  </r>
  <r>
    <x v="45"/>
    <x v="12"/>
    <x v="2"/>
    <n v="498.66"/>
    <n v="6"/>
    <n v="478.71"/>
    <n v="2991.96"/>
    <n v="3470.67"/>
    <n v="2024"/>
    <s v="octubre"/>
    <n v="15"/>
  </r>
  <r>
    <x v="45"/>
    <x v="12"/>
    <x v="2"/>
    <n v="498.65999999999997"/>
    <n v="18"/>
    <n v="1436.14"/>
    <n v="8975.8799999999992"/>
    <n v="10412.02"/>
    <n v="2024"/>
    <s v="octubre"/>
    <n v="15"/>
  </r>
  <r>
    <x v="45"/>
    <x v="12"/>
    <x v="2"/>
    <n v="498.66"/>
    <n v="24"/>
    <n v="1914.85"/>
    <n v="11967.84"/>
    <n v="13882.69"/>
    <n v="2024"/>
    <s v="octubre"/>
    <n v="15"/>
  </r>
  <r>
    <x v="45"/>
    <x v="12"/>
    <x v="2"/>
    <n v="498.65999999999997"/>
    <n v="18"/>
    <n v="1436.14"/>
    <n v="8975.8799999999992"/>
    <n v="10412.02"/>
    <n v="2024"/>
    <s v="octubre"/>
    <n v="15"/>
  </r>
  <r>
    <x v="45"/>
    <x v="12"/>
    <x v="2"/>
    <n v="498.66"/>
    <n v="6"/>
    <n v="478.71"/>
    <n v="2991.96"/>
    <n v="3470.67"/>
    <n v="2024"/>
    <s v="octubre"/>
    <n v="15"/>
  </r>
  <r>
    <x v="45"/>
    <x v="12"/>
    <x v="2"/>
    <n v="498.66"/>
    <n v="24"/>
    <n v="1914.85"/>
    <n v="11967.84"/>
    <n v="13882.69"/>
    <n v="2024"/>
    <s v="octubre"/>
    <n v="15"/>
  </r>
  <r>
    <x v="45"/>
    <x v="13"/>
    <x v="2"/>
    <n v="525.59"/>
    <n v="18"/>
    <n v="1513.7"/>
    <n v="9460.6200000000008"/>
    <n v="10974.32"/>
    <n v="2024"/>
    <s v="octubre"/>
    <n v="15"/>
  </r>
  <r>
    <x v="45"/>
    <x v="13"/>
    <x v="2"/>
    <n v="525.59"/>
    <n v="6"/>
    <n v="504.57"/>
    <n v="3153.54"/>
    <n v="3658.11"/>
    <n v="2024"/>
    <s v="octubre"/>
    <n v="15"/>
  </r>
  <r>
    <x v="45"/>
    <x v="13"/>
    <x v="2"/>
    <n v="525.59"/>
    <n v="6"/>
    <n v="504.57"/>
    <n v="3153.54"/>
    <n v="3658.11"/>
    <n v="2024"/>
    <s v="octubre"/>
    <n v="15"/>
  </r>
  <r>
    <x v="45"/>
    <x v="13"/>
    <x v="2"/>
    <n v="525.59"/>
    <n v="18"/>
    <n v="1513.7"/>
    <n v="9460.6200000000008"/>
    <n v="10974.32"/>
    <n v="2024"/>
    <s v="octubre"/>
    <n v="15"/>
  </r>
  <r>
    <x v="45"/>
    <x v="13"/>
    <x v="2"/>
    <n v="525.59"/>
    <n v="18"/>
    <n v="1513.7"/>
    <n v="9460.6200000000008"/>
    <n v="10974.32"/>
    <n v="2024"/>
    <s v="octubre"/>
    <n v="15"/>
  </r>
  <r>
    <x v="45"/>
    <x v="13"/>
    <x v="2"/>
    <n v="525.59"/>
    <n v="24"/>
    <n v="2018.27"/>
    <n v="12614.16"/>
    <n v="14632.43"/>
    <n v="2024"/>
    <s v="octubre"/>
    <n v="15"/>
  </r>
  <r>
    <x v="45"/>
    <x v="13"/>
    <x v="2"/>
    <n v="525.59"/>
    <n v="12"/>
    <n v="1009.13"/>
    <n v="6307.08"/>
    <n v="7316.21"/>
    <n v="2024"/>
    <s v="octubre"/>
    <n v="15"/>
  </r>
  <r>
    <x v="46"/>
    <x v="12"/>
    <x v="2"/>
    <n v="498.66"/>
    <n v="12"/>
    <n v="957.43"/>
    <n v="5983.92"/>
    <n v="6941.35"/>
    <n v="2024"/>
    <s v="octubre"/>
    <n v="16"/>
  </r>
  <r>
    <x v="46"/>
    <x v="12"/>
    <x v="2"/>
    <n v="498.65999999999997"/>
    <n v="18"/>
    <n v="1436.14"/>
    <n v="8975.8799999999992"/>
    <n v="10412.02"/>
    <n v="2024"/>
    <s v="octubre"/>
    <n v="16"/>
  </r>
  <r>
    <x v="47"/>
    <x v="3"/>
    <x v="3"/>
    <n v="859.91"/>
    <n v="1"/>
    <n v="137.58000000000001"/>
    <n v="859.91"/>
    <n v="997.49"/>
    <n v="2024"/>
    <s v="octubre"/>
    <n v="17"/>
  </r>
  <r>
    <x v="47"/>
    <x v="8"/>
    <x v="3"/>
    <n v="137.91999999999999"/>
    <n v="1"/>
    <n v="22.07"/>
    <n v="137.91999999999999"/>
    <n v="159.99"/>
    <n v="2024"/>
    <s v="octubre"/>
    <n v="17"/>
  </r>
  <r>
    <x v="48"/>
    <x v="3"/>
    <x v="3"/>
    <n v="859.91"/>
    <n v="1"/>
    <n v="137.58000000000001"/>
    <n v="859.91"/>
    <n v="997.49"/>
    <n v="2024"/>
    <s v="octubre"/>
    <n v="21"/>
  </r>
  <r>
    <x v="48"/>
    <x v="3"/>
    <x v="3"/>
    <n v="859.91"/>
    <n v="1"/>
    <n v="137.58000000000001"/>
    <n v="859.91"/>
    <n v="997.49"/>
    <n v="2024"/>
    <s v="octubre"/>
    <n v="21"/>
  </r>
  <r>
    <x v="48"/>
    <x v="3"/>
    <x v="3"/>
    <n v="859.91"/>
    <n v="1"/>
    <n v="137.58000000000001"/>
    <n v="859.91"/>
    <n v="997.49"/>
    <n v="2024"/>
    <s v="octubre"/>
    <n v="21"/>
  </r>
  <r>
    <x v="48"/>
    <x v="12"/>
    <x v="2"/>
    <n v="498.66"/>
    <n v="12"/>
    <n v="957.43"/>
    <n v="5983.92"/>
    <n v="6941.35"/>
    <n v="2024"/>
    <s v="octubre"/>
    <n v="21"/>
  </r>
  <r>
    <x v="48"/>
    <x v="12"/>
    <x v="2"/>
    <n v="498.65999999999997"/>
    <n v="36"/>
    <n v="2872.28"/>
    <n v="17951.759999999998"/>
    <n v="20824.04"/>
    <n v="2024"/>
    <s v="octubre"/>
    <n v="21"/>
  </r>
  <r>
    <x v="48"/>
    <x v="12"/>
    <x v="2"/>
    <n v="498.65999999999997"/>
    <n v="36"/>
    <n v="2872.28"/>
    <n v="17951.759999999998"/>
    <n v="20824.04"/>
    <n v="2024"/>
    <s v="octubre"/>
    <n v="21"/>
  </r>
  <r>
    <x v="48"/>
    <x v="12"/>
    <x v="2"/>
    <n v="498.66"/>
    <n v="78"/>
    <n v="6223.28"/>
    <n v="38895.480000000003"/>
    <n v="45118.76"/>
    <n v="2024"/>
    <s v="octubre"/>
    <n v="21"/>
  </r>
  <r>
    <x v="48"/>
    <x v="12"/>
    <x v="2"/>
    <n v="498.65999999999997"/>
    <n v="18"/>
    <n v="1436.14"/>
    <n v="8975.8799999999992"/>
    <n v="10412.02"/>
    <n v="2024"/>
    <s v="octubre"/>
    <n v="21"/>
  </r>
  <r>
    <x v="48"/>
    <x v="12"/>
    <x v="2"/>
    <n v="498.65999999999997"/>
    <n v="60"/>
    <n v="4787.1400000000003"/>
    <n v="29919.599999999999"/>
    <n v="34706.74"/>
    <n v="2024"/>
    <s v="octubre"/>
    <n v="21"/>
  </r>
  <r>
    <x v="48"/>
    <x v="12"/>
    <x v="2"/>
    <n v="498.65999999999997"/>
    <n v="18"/>
    <n v="1436.14"/>
    <n v="8975.8799999999992"/>
    <n v="10412.02"/>
    <n v="2024"/>
    <s v="octubre"/>
    <n v="21"/>
  </r>
  <r>
    <x v="48"/>
    <x v="13"/>
    <x v="2"/>
    <n v="525.59"/>
    <n v="6"/>
    <n v="504.57"/>
    <n v="3153.54"/>
    <n v="3658.11"/>
    <n v="2024"/>
    <s v="octubre"/>
    <n v="21"/>
  </r>
  <r>
    <x v="48"/>
    <x v="13"/>
    <x v="2"/>
    <n v="525.59"/>
    <n v="12"/>
    <n v="1009.13"/>
    <n v="6307.08"/>
    <n v="7316.21"/>
    <n v="2024"/>
    <s v="octubre"/>
    <n v="21"/>
  </r>
  <r>
    <x v="48"/>
    <x v="13"/>
    <x v="2"/>
    <n v="525.59"/>
    <n v="6"/>
    <n v="504.57"/>
    <n v="3153.54"/>
    <n v="3658.11"/>
    <n v="2024"/>
    <s v="octubre"/>
    <n v="21"/>
  </r>
  <r>
    <x v="48"/>
    <x v="13"/>
    <x v="2"/>
    <n v="525.59"/>
    <n v="6"/>
    <n v="504.57"/>
    <n v="3153.54"/>
    <n v="3658.11"/>
    <n v="2024"/>
    <s v="octubre"/>
    <n v="21"/>
  </r>
  <r>
    <x v="48"/>
    <x v="13"/>
    <x v="2"/>
    <n v="525.59"/>
    <n v="6"/>
    <n v="504.57"/>
    <n v="3153.54"/>
    <n v="3658.11"/>
    <n v="2024"/>
    <s v="octubre"/>
    <n v="21"/>
  </r>
  <r>
    <x v="48"/>
    <x v="7"/>
    <x v="3"/>
    <n v="137.91999999999999"/>
    <n v="1"/>
    <n v="22.07"/>
    <n v="137.91999999999999"/>
    <n v="159.99"/>
    <n v="2024"/>
    <s v="octubre"/>
    <n v="21"/>
  </r>
  <r>
    <x v="48"/>
    <x v="8"/>
    <x v="3"/>
    <n v="137.91999999999999"/>
    <n v="1"/>
    <n v="22.07"/>
    <n v="137.91999999999999"/>
    <n v="159.99"/>
    <n v="2024"/>
    <s v="octubre"/>
    <n v="21"/>
  </r>
  <r>
    <x v="49"/>
    <x v="12"/>
    <x v="2"/>
    <n v="498.65999999999997"/>
    <n v="36"/>
    <n v="2872.28"/>
    <n v="17951.759999999998"/>
    <n v="20824.04"/>
    <n v="2024"/>
    <s v="octubre"/>
    <n v="22"/>
  </r>
  <r>
    <x v="49"/>
    <x v="13"/>
    <x v="2"/>
    <n v="525.59"/>
    <n v="24"/>
    <n v="2018.27"/>
    <n v="12614.16"/>
    <n v="14632.43"/>
    <n v="2024"/>
    <s v="octubre"/>
    <n v="22"/>
  </r>
  <r>
    <x v="50"/>
    <x v="3"/>
    <x v="3"/>
    <n v="859.91"/>
    <n v="1"/>
    <n v="137.58000000000001"/>
    <n v="859.91"/>
    <n v="997.49"/>
    <n v="2024"/>
    <s v="octubre"/>
    <n v="25"/>
  </r>
  <r>
    <x v="50"/>
    <x v="7"/>
    <x v="3"/>
    <n v="137.91999999999999"/>
    <n v="1"/>
    <n v="22.07"/>
    <n v="137.91999999999999"/>
    <n v="159.99"/>
    <n v="2024"/>
    <s v="octubre"/>
    <n v="25"/>
  </r>
  <r>
    <x v="51"/>
    <x v="3"/>
    <x v="3"/>
    <n v="859.91"/>
    <n v="1"/>
    <n v="137.58000000000001"/>
    <n v="859.91"/>
    <n v="997.49"/>
    <n v="2024"/>
    <s v="octubre"/>
    <n v="28"/>
  </r>
  <r>
    <x v="51"/>
    <x v="12"/>
    <x v="2"/>
    <n v="498.65999999999997"/>
    <n v="54"/>
    <n v="4308.42"/>
    <n v="26927.64"/>
    <n v="31236.06"/>
    <n v="2024"/>
    <s v="octubre"/>
    <n v="28"/>
  </r>
  <r>
    <x v="51"/>
    <x v="12"/>
    <x v="2"/>
    <n v="498.66"/>
    <n v="12"/>
    <n v="957.43"/>
    <n v="5983.92"/>
    <n v="6941.35"/>
    <n v="2024"/>
    <s v="octubre"/>
    <n v="28"/>
  </r>
  <r>
    <x v="51"/>
    <x v="12"/>
    <x v="2"/>
    <n v="498.66"/>
    <n v="24"/>
    <n v="1914.85"/>
    <n v="11967.84"/>
    <n v="13882.69"/>
    <n v="2024"/>
    <s v="octubre"/>
    <n v="28"/>
  </r>
  <r>
    <x v="51"/>
    <x v="12"/>
    <x v="2"/>
    <n v="498.66"/>
    <n v="96"/>
    <n v="7659.42"/>
    <n v="47871.360000000001"/>
    <n v="55530.78"/>
    <n v="2024"/>
    <s v="octubre"/>
    <n v="28"/>
  </r>
  <r>
    <x v="51"/>
    <x v="12"/>
    <x v="2"/>
    <n v="498.65999999999997"/>
    <n v="18"/>
    <n v="1436.14"/>
    <n v="8975.8799999999992"/>
    <n v="10412.02"/>
    <n v="2024"/>
    <s v="octubre"/>
    <n v="28"/>
  </r>
  <r>
    <x v="51"/>
    <x v="12"/>
    <x v="2"/>
    <n v="498.66"/>
    <n v="12"/>
    <n v="957.43"/>
    <n v="5983.92"/>
    <n v="6941.35"/>
    <n v="2024"/>
    <s v="octubre"/>
    <n v="28"/>
  </r>
  <r>
    <x v="51"/>
    <x v="12"/>
    <x v="2"/>
    <n v="498.66"/>
    <n v="12"/>
    <n v="957.43"/>
    <n v="5983.92"/>
    <n v="6941.35"/>
    <n v="2024"/>
    <s v="octubre"/>
    <n v="28"/>
  </r>
  <r>
    <x v="51"/>
    <x v="12"/>
    <x v="2"/>
    <n v="498.66"/>
    <n v="48"/>
    <n v="3829.71"/>
    <n v="23935.68"/>
    <n v="27765.39"/>
    <n v="2024"/>
    <s v="octubre"/>
    <n v="28"/>
  </r>
  <r>
    <x v="51"/>
    <x v="12"/>
    <x v="2"/>
    <n v="498.65999999999997"/>
    <n v="30"/>
    <n v="2393.5700000000002"/>
    <n v="14959.8"/>
    <n v="17353.37"/>
    <n v="2024"/>
    <s v="octubre"/>
    <n v="28"/>
  </r>
  <r>
    <x v="51"/>
    <x v="12"/>
    <x v="2"/>
    <n v="498.66"/>
    <n v="6"/>
    <n v="478.71"/>
    <n v="2991.96"/>
    <n v="3470.67"/>
    <n v="2024"/>
    <s v="octubre"/>
    <n v="28"/>
  </r>
  <r>
    <x v="51"/>
    <x v="12"/>
    <x v="2"/>
    <n v="498.66"/>
    <n v="6"/>
    <n v="478.71"/>
    <n v="2991.96"/>
    <n v="3470.67"/>
    <n v="2024"/>
    <s v="octubre"/>
    <n v="28"/>
  </r>
  <r>
    <x v="51"/>
    <x v="12"/>
    <x v="2"/>
    <n v="498.66"/>
    <n v="12"/>
    <n v="957.43"/>
    <n v="5983.92"/>
    <n v="6941.35"/>
    <n v="2024"/>
    <s v="octubre"/>
    <n v="28"/>
  </r>
  <r>
    <x v="51"/>
    <x v="13"/>
    <x v="2"/>
    <n v="525.59"/>
    <n v="18"/>
    <n v="1513.7"/>
    <n v="9460.6200000000008"/>
    <n v="10974.32"/>
    <n v="2024"/>
    <s v="octubre"/>
    <n v="28"/>
  </r>
  <r>
    <x v="51"/>
    <x v="13"/>
    <x v="2"/>
    <n v="525.59"/>
    <n v="6"/>
    <n v="504.57"/>
    <n v="3153.54"/>
    <n v="3658.11"/>
    <n v="2024"/>
    <s v="octubre"/>
    <n v="28"/>
  </r>
  <r>
    <x v="51"/>
    <x v="13"/>
    <x v="2"/>
    <n v="525.59"/>
    <n v="24"/>
    <n v="2018.27"/>
    <n v="12614.16"/>
    <n v="14632.43"/>
    <n v="2024"/>
    <s v="octubre"/>
    <n v="28"/>
  </r>
  <r>
    <x v="51"/>
    <x v="13"/>
    <x v="2"/>
    <n v="525.59"/>
    <n v="6"/>
    <n v="504.57"/>
    <n v="3153.54"/>
    <n v="3658.11"/>
    <n v="2024"/>
    <s v="octubre"/>
    <n v="28"/>
  </r>
  <r>
    <x v="51"/>
    <x v="13"/>
    <x v="2"/>
    <n v="525.59"/>
    <n v="6"/>
    <n v="504.57"/>
    <n v="3153.54"/>
    <n v="3658.11"/>
    <n v="2024"/>
    <s v="octubre"/>
    <n v="28"/>
  </r>
  <r>
    <x v="51"/>
    <x v="13"/>
    <x v="2"/>
    <n v="525.59"/>
    <n v="6"/>
    <n v="504.57"/>
    <n v="3153.54"/>
    <n v="3658.11"/>
    <n v="2024"/>
    <s v="octubre"/>
    <n v="28"/>
  </r>
  <r>
    <x v="51"/>
    <x v="13"/>
    <x v="2"/>
    <n v="525.59"/>
    <n v="6"/>
    <n v="504.57"/>
    <n v="3153.54"/>
    <n v="3658.11"/>
    <n v="2024"/>
    <s v="octubre"/>
    <n v="28"/>
  </r>
  <r>
    <x v="51"/>
    <x v="13"/>
    <x v="2"/>
    <n v="525.59"/>
    <n v="6"/>
    <n v="504.57"/>
    <n v="3153.54"/>
    <n v="3658.11"/>
    <n v="2024"/>
    <s v="octubre"/>
    <n v="28"/>
  </r>
  <r>
    <x v="51"/>
    <x v="13"/>
    <x v="2"/>
    <n v="525.59"/>
    <n v="6"/>
    <n v="504.57"/>
    <n v="3153.54"/>
    <n v="3658.11"/>
    <n v="2024"/>
    <s v="octubre"/>
    <n v="28"/>
  </r>
  <r>
    <x v="51"/>
    <x v="13"/>
    <x v="2"/>
    <n v="525.59"/>
    <n v="6"/>
    <n v="504.57"/>
    <n v="3153.54"/>
    <n v="3658.11"/>
    <n v="2024"/>
    <s v="octubre"/>
    <n v="28"/>
  </r>
  <r>
    <x v="51"/>
    <x v="7"/>
    <x v="3"/>
    <n v="137.91999999999999"/>
    <n v="1"/>
    <n v="22.07"/>
    <n v="137.91999999999999"/>
    <n v="159.99"/>
    <n v="2024"/>
    <s v="octubre"/>
    <n v="28"/>
  </r>
  <r>
    <x v="51"/>
    <x v="7"/>
    <x v="3"/>
    <n v="137.91999999999999"/>
    <n v="1"/>
    <n v="22.07"/>
    <n v="137.91999999999999"/>
    <n v="159.99"/>
    <n v="2024"/>
    <s v="octubre"/>
    <n v="28"/>
  </r>
  <r>
    <x v="51"/>
    <x v="7"/>
    <x v="3"/>
    <n v="137.91999999999999"/>
    <n v="1"/>
    <n v="22.07"/>
    <n v="137.91999999999999"/>
    <n v="159.99"/>
    <n v="2024"/>
    <s v="octubre"/>
    <n v="28"/>
  </r>
  <r>
    <x v="51"/>
    <x v="8"/>
    <x v="3"/>
    <n v="137.91999999999999"/>
    <n v="1"/>
    <n v="22.07"/>
    <n v="137.91999999999999"/>
    <n v="159.99"/>
    <n v="2024"/>
    <s v="octubre"/>
    <n v="28"/>
  </r>
  <r>
    <x v="51"/>
    <x v="11"/>
    <x v="3"/>
    <n v="137.91999999999999"/>
    <n v="1"/>
    <n v="22.07"/>
    <n v="137.91999999999999"/>
    <n v="159.99"/>
    <n v="2024"/>
    <s v="octubre"/>
    <n v="28"/>
  </r>
  <r>
    <x v="52"/>
    <x v="12"/>
    <x v="2"/>
    <n v="498.66"/>
    <n v="6"/>
    <n v="478.71"/>
    <n v="2991.96"/>
    <n v="3470.67"/>
    <n v="2024"/>
    <s v="octubre"/>
    <n v="29"/>
  </r>
  <r>
    <x v="52"/>
    <x v="12"/>
    <x v="2"/>
    <n v="498.66"/>
    <n v="24"/>
    <n v="1914.85"/>
    <n v="11967.84"/>
    <n v="13882.69"/>
    <n v="2024"/>
    <s v="octubre"/>
    <n v="29"/>
  </r>
  <r>
    <x v="52"/>
    <x v="13"/>
    <x v="2"/>
    <n v="525.59"/>
    <n v="6"/>
    <n v="504.57"/>
    <n v="3153.54"/>
    <n v="3658.11"/>
    <n v="2024"/>
    <s v="octubre"/>
    <n v="29"/>
  </r>
  <r>
    <x v="52"/>
    <x v="13"/>
    <x v="2"/>
    <n v="525.59"/>
    <n v="6"/>
    <n v="504.57"/>
    <n v="3153.54"/>
    <n v="3658.11"/>
    <n v="2024"/>
    <s v="octubre"/>
    <n v="29"/>
  </r>
  <r>
    <x v="53"/>
    <x v="12"/>
    <x v="2"/>
    <n v="498.66"/>
    <n v="12"/>
    <n v="957.43"/>
    <n v="5983.92"/>
    <n v="6941.35"/>
    <n v="2024"/>
    <s v="octubre"/>
    <n v="30"/>
  </r>
  <r>
    <x v="53"/>
    <x v="13"/>
    <x v="2"/>
    <n v="525.59"/>
    <n v="6"/>
    <n v="504.57"/>
    <n v="3153.54"/>
    <n v="3658.11"/>
    <n v="2024"/>
    <s v="octubre"/>
    <n v="30"/>
  </r>
  <r>
    <x v="54"/>
    <x v="12"/>
    <x v="2"/>
    <n v="498.66"/>
    <n v="6"/>
    <n v="478.71"/>
    <n v="2991.96"/>
    <n v="3470.67"/>
    <n v="2024"/>
    <s v="octubre"/>
    <n v="31"/>
  </r>
  <r>
    <x v="54"/>
    <x v="12"/>
    <x v="2"/>
    <n v="498.66"/>
    <n v="6"/>
    <n v="478.71"/>
    <n v="2991.96"/>
    <n v="3470.67"/>
    <n v="2024"/>
    <s v="octubre"/>
    <n v="31"/>
  </r>
  <r>
    <x v="54"/>
    <x v="12"/>
    <x v="2"/>
    <n v="498.66"/>
    <n v="12"/>
    <n v="957.43"/>
    <n v="5983.92"/>
    <n v="6941.35"/>
    <n v="2024"/>
    <s v="octubre"/>
    <n v="31"/>
  </r>
  <r>
    <x v="54"/>
    <x v="12"/>
    <x v="2"/>
    <n v="498.66"/>
    <n v="6"/>
    <n v="478.71"/>
    <n v="2991.96"/>
    <n v="3470.67"/>
    <n v="2024"/>
    <s v="octubre"/>
    <n v="31"/>
  </r>
  <r>
    <x v="54"/>
    <x v="12"/>
    <x v="2"/>
    <n v="498.66"/>
    <n v="6"/>
    <n v="478.71"/>
    <n v="2991.96"/>
    <n v="3470.67"/>
    <n v="2024"/>
    <s v="octubre"/>
    <n v="31"/>
  </r>
  <r>
    <x v="54"/>
    <x v="12"/>
    <x v="2"/>
    <n v="498.66"/>
    <n v="24"/>
    <n v="1914.85"/>
    <n v="11967.84"/>
    <n v="13882.69"/>
    <n v="2024"/>
    <s v="octubre"/>
    <n v="31"/>
  </r>
  <r>
    <x v="54"/>
    <x v="13"/>
    <x v="2"/>
    <n v="525.59"/>
    <n v="12"/>
    <n v="1009.13"/>
    <n v="6307.08"/>
    <n v="7316.21"/>
    <n v="2024"/>
    <s v="octubre"/>
    <n v="31"/>
  </r>
  <r>
    <x v="54"/>
    <x v="13"/>
    <x v="2"/>
    <n v="525.59"/>
    <n v="12"/>
    <n v="1009.13"/>
    <n v="6307.08"/>
    <n v="7316.21"/>
    <n v="2024"/>
    <s v="octubre"/>
    <n v="31"/>
  </r>
  <r>
    <x v="54"/>
    <x v="13"/>
    <x v="2"/>
    <n v="525.59"/>
    <n v="6"/>
    <n v="504.57"/>
    <n v="3153.54"/>
    <n v="3658.11"/>
    <n v="2024"/>
    <s v="octubre"/>
    <n v="31"/>
  </r>
  <r>
    <x v="54"/>
    <x v="13"/>
    <x v="2"/>
    <n v="525.59"/>
    <n v="18"/>
    <n v="1513.7"/>
    <n v="9460.6200000000008"/>
    <n v="10974.32"/>
    <n v="2024"/>
    <s v="octubre"/>
    <n v="31"/>
  </r>
  <r>
    <x v="54"/>
    <x v="7"/>
    <x v="3"/>
    <n v="137.91999999999999"/>
    <n v="1"/>
    <n v="22.07"/>
    <n v="137.91999999999999"/>
    <n v="159.99"/>
    <n v="2024"/>
    <s v="octubre"/>
    <n v="31"/>
  </r>
  <r>
    <x v="54"/>
    <x v="8"/>
    <x v="3"/>
    <n v="137.91999999999999"/>
    <n v="1"/>
    <n v="22.07"/>
    <n v="137.91999999999999"/>
    <n v="159.99"/>
    <n v="2024"/>
    <s v="octubre"/>
    <n v="31"/>
  </r>
  <r>
    <x v="54"/>
    <x v="8"/>
    <x v="3"/>
    <n v="137.91999999999999"/>
    <n v="1"/>
    <n v="22.07"/>
    <n v="137.91999999999999"/>
    <n v="159.99"/>
    <n v="2024"/>
    <s v="octubre"/>
    <n v="31"/>
  </r>
  <r>
    <x v="54"/>
    <x v="10"/>
    <x v="3"/>
    <n v="137.91999999999999"/>
    <n v="1"/>
    <n v="22.07"/>
    <n v="137.91999999999999"/>
    <n v="159.99"/>
    <n v="2024"/>
    <s v="octubre"/>
    <n v="31"/>
  </r>
  <r>
    <x v="55"/>
    <x v="7"/>
    <x v="3"/>
    <n v="137.91999999999999"/>
    <n v="1"/>
    <n v="22.07"/>
    <n v="137.91999999999999"/>
    <n v="159.99"/>
    <n v="2024"/>
    <s v="noviembre"/>
    <n v="4"/>
  </r>
  <r>
    <x v="55"/>
    <x v="7"/>
    <x v="3"/>
    <n v="137.91999999999999"/>
    <n v="1"/>
    <n v="22.07"/>
    <n v="137.91999999999999"/>
    <n v="159.99"/>
    <n v="2024"/>
    <s v="noviembre"/>
    <n v="4"/>
  </r>
  <r>
    <x v="55"/>
    <x v="7"/>
    <x v="0"/>
    <n v="103.33999999999999"/>
    <n v="240"/>
    <n v="3968.26"/>
    <n v="24801.599999999999"/>
    <n v="28769.86"/>
    <n v="2024"/>
    <s v="noviembre"/>
    <n v="4"/>
  </r>
  <r>
    <x v="56"/>
    <x v="12"/>
    <x v="2"/>
    <n v="498.66"/>
    <n v="6"/>
    <n v="478.71"/>
    <n v="2991.96"/>
    <n v="3470.67"/>
    <n v="2024"/>
    <s v="noviembre"/>
    <n v="5"/>
  </r>
  <r>
    <x v="56"/>
    <x v="12"/>
    <x v="2"/>
    <n v="498.66"/>
    <n v="6"/>
    <n v="478.71"/>
    <n v="2991.96"/>
    <n v="3470.67"/>
    <n v="2024"/>
    <s v="noviembre"/>
    <n v="5"/>
  </r>
  <r>
    <x v="56"/>
    <x v="12"/>
    <x v="2"/>
    <n v="498.66"/>
    <n v="6"/>
    <n v="478.71"/>
    <n v="2991.96"/>
    <n v="3470.67"/>
    <n v="2024"/>
    <s v="noviembre"/>
    <n v="5"/>
  </r>
  <r>
    <x v="56"/>
    <x v="12"/>
    <x v="2"/>
    <n v="498.66"/>
    <n v="12"/>
    <n v="957.43"/>
    <n v="5983.92"/>
    <n v="6941.35"/>
    <n v="2024"/>
    <s v="noviembre"/>
    <n v="5"/>
  </r>
  <r>
    <x v="56"/>
    <x v="13"/>
    <x v="2"/>
    <n v="525.59"/>
    <n v="12"/>
    <n v="1009.13"/>
    <n v="6307.08"/>
    <n v="7316.21"/>
    <n v="2024"/>
    <s v="noviembre"/>
    <n v="5"/>
  </r>
  <r>
    <x v="56"/>
    <x v="13"/>
    <x v="2"/>
    <n v="525.59"/>
    <n v="6"/>
    <n v="504.57"/>
    <n v="3153.54"/>
    <n v="3658.11"/>
    <n v="2024"/>
    <s v="noviembre"/>
    <n v="5"/>
  </r>
  <r>
    <x v="56"/>
    <x v="13"/>
    <x v="2"/>
    <n v="525.59"/>
    <n v="12"/>
    <n v="1009.13"/>
    <n v="6307.08"/>
    <n v="7316.21"/>
    <n v="2024"/>
    <s v="noviembre"/>
    <n v="5"/>
  </r>
  <r>
    <x v="56"/>
    <x v="13"/>
    <x v="2"/>
    <n v="525.59"/>
    <n v="12"/>
    <n v="1009.13"/>
    <n v="6307.08"/>
    <n v="7316.21"/>
    <n v="2024"/>
    <s v="noviembre"/>
    <n v="5"/>
  </r>
  <r>
    <x v="57"/>
    <x v="3"/>
    <x v="3"/>
    <n v="905.16"/>
    <n v="1"/>
    <n v="144.83000000000001"/>
    <n v="905.16"/>
    <n v="1049.99"/>
    <n v="2024"/>
    <s v="noviembre"/>
    <n v="7"/>
  </r>
  <r>
    <x v="57"/>
    <x v="12"/>
    <x v="2"/>
    <n v="498.65999999999997"/>
    <n v="30"/>
    <n v="2393.5700000000002"/>
    <n v="14959.8"/>
    <n v="17353.37"/>
    <n v="2024"/>
    <s v="noviembre"/>
    <n v="7"/>
  </r>
  <r>
    <x v="57"/>
    <x v="12"/>
    <x v="2"/>
    <n v="498.66"/>
    <n v="12"/>
    <n v="957.43"/>
    <n v="5983.92"/>
    <n v="6941.35"/>
    <n v="2024"/>
    <s v="noviembre"/>
    <n v="7"/>
  </r>
  <r>
    <x v="57"/>
    <x v="12"/>
    <x v="2"/>
    <n v="498.66"/>
    <n v="6"/>
    <n v="478.71"/>
    <n v="2991.96"/>
    <n v="3470.67"/>
    <n v="2024"/>
    <s v="noviembre"/>
    <n v="7"/>
  </r>
  <r>
    <x v="57"/>
    <x v="12"/>
    <x v="2"/>
    <n v="498.66"/>
    <n v="6"/>
    <n v="478.71"/>
    <n v="2991.96"/>
    <n v="3470.67"/>
    <n v="2024"/>
    <s v="noviembre"/>
    <n v="7"/>
  </r>
  <r>
    <x v="57"/>
    <x v="12"/>
    <x v="2"/>
    <n v="498.65999999999997"/>
    <n v="36"/>
    <n v="2872.28"/>
    <n v="17951.759999999998"/>
    <n v="20824.04"/>
    <n v="2024"/>
    <s v="noviembre"/>
    <n v="7"/>
  </r>
  <r>
    <x v="57"/>
    <x v="12"/>
    <x v="2"/>
    <n v="498.65999999999997"/>
    <n v="18"/>
    <n v="1436.14"/>
    <n v="8975.8799999999992"/>
    <n v="10412.02"/>
    <n v="2024"/>
    <s v="noviembre"/>
    <n v="7"/>
  </r>
  <r>
    <x v="57"/>
    <x v="12"/>
    <x v="2"/>
    <n v="498.66"/>
    <n v="42"/>
    <n v="3351"/>
    <n v="20943.72"/>
    <n v="24294.720000000001"/>
    <n v="2024"/>
    <s v="noviembre"/>
    <n v="7"/>
  </r>
  <r>
    <x v="57"/>
    <x v="12"/>
    <x v="2"/>
    <n v="498.66"/>
    <n v="12"/>
    <n v="957.43"/>
    <n v="5983.92"/>
    <n v="6941.35"/>
    <n v="2024"/>
    <s v="noviembre"/>
    <n v="7"/>
  </r>
  <r>
    <x v="57"/>
    <x v="13"/>
    <x v="2"/>
    <n v="525.59"/>
    <n v="12"/>
    <n v="1009.13"/>
    <n v="6307.08"/>
    <n v="7316.21"/>
    <n v="2024"/>
    <s v="noviembre"/>
    <n v="7"/>
  </r>
  <r>
    <x v="57"/>
    <x v="13"/>
    <x v="2"/>
    <n v="525.59"/>
    <n v="18"/>
    <n v="1513.7"/>
    <n v="9460.6200000000008"/>
    <n v="10974.32"/>
    <n v="2024"/>
    <s v="noviembre"/>
    <n v="7"/>
  </r>
  <r>
    <x v="57"/>
    <x v="13"/>
    <x v="2"/>
    <n v="525.59"/>
    <n v="24"/>
    <n v="2018.27"/>
    <n v="12614.16"/>
    <n v="14632.43"/>
    <n v="2024"/>
    <s v="noviembre"/>
    <n v="7"/>
  </r>
  <r>
    <x v="57"/>
    <x v="13"/>
    <x v="2"/>
    <n v="525.59"/>
    <n v="6"/>
    <n v="504.57"/>
    <n v="3153.54"/>
    <n v="3658.11"/>
    <n v="2024"/>
    <s v="noviembre"/>
    <n v="7"/>
  </r>
  <r>
    <x v="57"/>
    <x v="13"/>
    <x v="2"/>
    <n v="525.59"/>
    <n v="18"/>
    <n v="1513.7"/>
    <n v="9460.6200000000008"/>
    <n v="10974.32"/>
    <n v="2024"/>
    <s v="noviembre"/>
    <n v="7"/>
  </r>
  <r>
    <x v="57"/>
    <x v="13"/>
    <x v="2"/>
    <n v="525.59"/>
    <n v="12"/>
    <n v="1009.13"/>
    <n v="6307.08"/>
    <n v="7316.21"/>
    <n v="2024"/>
    <s v="noviembre"/>
    <n v="7"/>
  </r>
  <r>
    <x v="57"/>
    <x v="7"/>
    <x v="3"/>
    <n v="137.91999999999999"/>
    <n v="2"/>
    <n v="44.14"/>
    <n v="275.83999999999997"/>
    <n v="319.98"/>
    <n v="2024"/>
    <s v="noviembre"/>
    <n v="7"/>
  </r>
  <r>
    <x v="58"/>
    <x v="3"/>
    <x v="3"/>
    <n v="905.16"/>
    <n v="1"/>
    <n v="144.83000000000001"/>
    <n v="905.16"/>
    <n v="1049.99"/>
    <n v="2024"/>
    <s v="noviembre"/>
    <n v="8"/>
  </r>
  <r>
    <x v="59"/>
    <x v="6"/>
    <x v="0"/>
    <n v="211.23000000000002"/>
    <n v="6"/>
    <n v="202.78"/>
    <n v="1267.3800000000001"/>
    <n v="1470.16"/>
    <n v="2024"/>
    <s v="noviembre"/>
    <n v="11"/>
  </r>
  <r>
    <x v="59"/>
    <x v="6"/>
    <x v="0"/>
    <n v="211.23000000000002"/>
    <n v="6"/>
    <n v="202.78"/>
    <n v="1267.3800000000001"/>
    <n v="1470.16"/>
    <n v="2024"/>
    <s v="noviembre"/>
    <n v="11"/>
  </r>
  <r>
    <x v="59"/>
    <x v="12"/>
    <x v="2"/>
    <n v="498.66"/>
    <n v="12"/>
    <n v="957.43"/>
    <n v="5983.92"/>
    <n v="6941.35"/>
    <n v="2024"/>
    <s v="noviembre"/>
    <n v="11"/>
  </r>
  <r>
    <x v="59"/>
    <x v="12"/>
    <x v="2"/>
    <n v="498.65999999999997"/>
    <n v="18"/>
    <n v="1436.14"/>
    <n v="8975.8799999999992"/>
    <n v="10412.02"/>
    <n v="2024"/>
    <s v="noviembre"/>
    <n v="11"/>
  </r>
  <r>
    <x v="59"/>
    <x v="13"/>
    <x v="2"/>
    <n v="525.59"/>
    <n v="6"/>
    <n v="504.57"/>
    <n v="3153.54"/>
    <n v="3658.11"/>
    <n v="2024"/>
    <s v="noviembre"/>
    <n v="11"/>
  </r>
  <r>
    <x v="59"/>
    <x v="13"/>
    <x v="2"/>
    <n v="525.59"/>
    <n v="24"/>
    <n v="2018.27"/>
    <n v="12614.16"/>
    <n v="14632.43"/>
    <n v="2024"/>
    <s v="noviembre"/>
    <n v="11"/>
  </r>
  <r>
    <x v="59"/>
    <x v="7"/>
    <x v="0"/>
    <n v="103.33999999999999"/>
    <n v="240"/>
    <n v="3968.26"/>
    <n v="24801.599999999999"/>
    <n v="28769.86"/>
    <n v="2024"/>
    <s v="noviembre"/>
    <n v="11"/>
  </r>
  <r>
    <x v="59"/>
    <x v="7"/>
    <x v="0"/>
    <n v="103.33999999999999"/>
    <n v="240"/>
    <n v="3968.26"/>
    <n v="24801.599999999999"/>
    <n v="28769.86"/>
    <n v="2024"/>
    <s v="noviembre"/>
    <n v="11"/>
  </r>
  <r>
    <x v="59"/>
    <x v="8"/>
    <x v="0"/>
    <n v="103.33999999999999"/>
    <n v="240"/>
    <n v="3968.26"/>
    <n v="24801.599999999999"/>
    <n v="28769.86"/>
    <n v="2024"/>
    <s v="noviembre"/>
    <n v="11"/>
  </r>
  <r>
    <x v="59"/>
    <x v="8"/>
    <x v="0"/>
    <n v="103.33999999999999"/>
    <n v="240"/>
    <n v="3968.26"/>
    <n v="24801.599999999999"/>
    <n v="28769.86"/>
    <n v="2024"/>
    <s v="noviembre"/>
    <n v="11"/>
  </r>
  <r>
    <x v="60"/>
    <x v="3"/>
    <x v="3"/>
    <n v="905.16"/>
    <n v="1"/>
    <n v="144.83000000000001"/>
    <n v="905.16"/>
    <n v="1049.99"/>
    <n v="2024"/>
    <s v="noviembre"/>
    <n v="12"/>
  </r>
  <r>
    <x v="60"/>
    <x v="12"/>
    <x v="2"/>
    <n v="498.65999999999997"/>
    <n v="30"/>
    <n v="2393.5700000000002"/>
    <n v="14959.8"/>
    <n v="17353.37"/>
    <n v="2024"/>
    <s v="noviembre"/>
    <n v="12"/>
  </r>
  <r>
    <x v="60"/>
    <x v="13"/>
    <x v="2"/>
    <n v="525.59"/>
    <n v="18"/>
    <n v="1513.7"/>
    <n v="9460.6200000000008"/>
    <n v="10974.32"/>
    <n v="2024"/>
    <s v="noviembre"/>
    <n v="12"/>
  </r>
  <r>
    <x v="61"/>
    <x v="7"/>
    <x v="3"/>
    <n v="137.91999999999999"/>
    <n v="1"/>
    <n v="22.07"/>
    <n v="137.91999999999999"/>
    <n v="159.99"/>
    <n v="2024"/>
    <s v="noviembre"/>
    <n v="14"/>
  </r>
  <r>
    <x v="61"/>
    <x v="7"/>
    <x v="3"/>
    <n v="137.91999999999999"/>
    <n v="1"/>
    <n v="22.07"/>
    <n v="137.91999999999999"/>
    <n v="159.99"/>
    <n v="2024"/>
    <s v="noviembre"/>
    <n v="14"/>
  </r>
  <r>
    <x v="61"/>
    <x v="8"/>
    <x v="3"/>
    <n v="137.91999999999999"/>
    <n v="1"/>
    <n v="22.07"/>
    <n v="137.91999999999999"/>
    <n v="159.99"/>
    <n v="2024"/>
    <s v="noviembre"/>
    <n v="14"/>
  </r>
  <r>
    <x v="61"/>
    <x v="10"/>
    <x v="3"/>
    <n v="137.91999999999999"/>
    <n v="1"/>
    <n v="22.07"/>
    <n v="137.91999999999999"/>
    <n v="159.99"/>
    <n v="2024"/>
    <s v="noviembre"/>
    <n v="14"/>
  </r>
  <r>
    <x v="62"/>
    <x v="12"/>
    <x v="2"/>
    <n v="498.65999999999997"/>
    <n v="18"/>
    <n v="1436.14"/>
    <n v="8975.8799999999992"/>
    <n v="10412.02"/>
    <n v="2024"/>
    <s v="noviembre"/>
    <n v="15"/>
  </r>
  <r>
    <x v="62"/>
    <x v="12"/>
    <x v="2"/>
    <n v="498.65999999999997"/>
    <n v="18"/>
    <n v="1436.14"/>
    <n v="8975.8799999999992"/>
    <n v="10412.02"/>
    <n v="2024"/>
    <s v="noviembre"/>
    <n v="15"/>
  </r>
  <r>
    <x v="62"/>
    <x v="12"/>
    <x v="2"/>
    <n v="498.65999999999997"/>
    <n v="18"/>
    <n v="1436.14"/>
    <n v="8975.8799999999992"/>
    <n v="10412.02"/>
    <n v="2024"/>
    <s v="noviembre"/>
    <n v="15"/>
  </r>
  <r>
    <x v="62"/>
    <x v="12"/>
    <x v="2"/>
    <n v="498.66"/>
    <n v="12"/>
    <n v="957.43"/>
    <n v="5983.92"/>
    <n v="6941.35"/>
    <n v="2024"/>
    <s v="noviembre"/>
    <n v="15"/>
  </r>
  <r>
    <x v="62"/>
    <x v="12"/>
    <x v="2"/>
    <n v="498.66"/>
    <n v="48"/>
    <n v="3829.71"/>
    <n v="23935.68"/>
    <n v="27765.39"/>
    <n v="2024"/>
    <s v="noviembre"/>
    <n v="15"/>
  </r>
  <r>
    <x v="62"/>
    <x v="12"/>
    <x v="2"/>
    <n v="498.66"/>
    <n v="6"/>
    <n v="478.71"/>
    <n v="2991.96"/>
    <n v="3470.67"/>
    <n v="2024"/>
    <s v="noviembre"/>
    <n v="15"/>
  </r>
  <r>
    <x v="62"/>
    <x v="12"/>
    <x v="2"/>
    <n v="498.66"/>
    <n v="6"/>
    <n v="478.71"/>
    <n v="2991.96"/>
    <n v="3470.67"/>
    <n v="2024"/>
    <s v="noviembre"/>
    <n v="15"/>
  </r>
  <r>
    <x v="62"/>
    <x v="12"/>
    <x v="2"/>
    <n v="498.66"/>
    <n v="6"/>
    <n v="478.71"/>
    <n v="2991.96"/>
    <n v="3470.67"/>
    <n v="2024"/>
    <s v="noviembre"/>
    <n v="15"/>
  </r>
  <r>
    <x v="62"/>
    <x v="12"/>
    <x v="2"/>
    <n v="498.66"/>
    <n v="12"/>
    <n v="957.43"/>
    <n v="5983.92"/>
    <n v="6941.35"/>
    <n v="2024"/>
    <s v="noviembre"/>
    <n v="15"/>
  </r>
  <r>
    <x v="62"/>
    <x v="12"/>
    <x v="2"/>
    <n v="498.66"/>
    <n v="12"/>
    <n v="957.43"/>
    <n v="5983.92"/>
    <n v="6941.35"/>
    <n v="2024"/>
    <s v="noviembre"/>
    <n v="15"/>
  </r>
  <r>
    <x v="62"/>
    <x v="12"/>
    <x v="2"/>
    <n v="498.66"/>
    <n v="12"/>
    <n v="957.43"/>
    <n v="5983.92"/>
    <n v="6941.35"/>
    <n v="2024"/>
    <s v="noviembre"/>
    <n v="15"/>
  </r>
  <r>
    <x v="62"/>
    <x v="12"/>
    <x v="2"/>
    <n v="498.65999999999997"/>
    <n v="30"/>
    <n v="2393.5700000000002"/>
    <n v="14959.8"/>
    <n v="17353.37"/>
    <n v="2024"/>
    <s v="noviembre"/>
    <n v="15"/>
  </r>
  <r>
    <x v="62"/>
    <x v="13"/>
    <x v="2"/>
    <n v="525.59"/>
    <n v="18"/>
    <n v="1513.7"/>
    <n v="9460.6200000000008"/>
    <n v="10974.32"/>
    <n v="2024"/>
    <s v="noviembre"/>
    <n v="15"/>
  </r>
  <r>
    <x v="62"/>
    <x v="13"/>
    <x v="2"/>
    <n v="525.59"/>
    <n v="6"/>
    <n v="504.57"/>
    <n v="3153.54"/>
    <n v="3658.11"/>
    <n v="2024"/>
    <s v="noviembre"/>
    <n v="15"/>
  </r>
  <r>
    <x v="62"/>
    <x v="13"/>
    <x v="2"/>
    <n v="525.59"/>
    <n v="6"/>
    <n v="504.57"/>
    <n v="3153.54"/>
    <n v="3658.11"/>
    <n v="2024"/>
    <s v="noviembre"/>
    <n v="15"/>
  </r>
  <r>
    <x v="62"/>
    <x v="13"/>
    <x v="2"/>
    <n v="525.59"/>
    <n v="24"/>
    <n v="2018.27"/>
    <n v="12614.16"/>
    <n v="14632.43"/>
    <n v="2024"/>
    <s v="noviembre"/>
    <n v="15"/>
  </r>
  <r>
    <x v="62"/>
    <x v="13"/>
    <x v="2"/>
    <n v="525.59"/>
    <n v="6"/>
    <n v="504.57"/>
    <n v="3153.54"/>
    <n v="3658.11"/>
    <n v="2024"/>
    <s v="noviembre"/>
    <n v="15"/>
  </r>
  <r>
    <x v="62"/>
    <x v="13"/>
    <x v="2"/>
    <n v="525.59"/>
    <n v="6"/>
    <n v="504.57"/>
    <n v="3153.54"/>
    <n v="3658.11"/>
    <n v="2024"/>
    <s v="noviembre"/>
    <n v="15"/>
  </r>
  <r>
    <x v="62"/>
    <x v="13"/>
    <x v="2"/>
    <n v="525.59"/>
    <n v="6"/>
    <n v="504.57"/>
    <n v="3153.54"/>
    <n v="3658.11"/>
    <n v="2024"/>
    <s v="noviembre"/>
    <n v="15"/>
  </r>
  <r>
    <x v="62"/>
    <x v="13"/>
    <x v="2"/>
    <n v="525.59"/>
    <n v="6"/>
    <n v="504.57"/>
    <n v="3153.54"/>
    <n v="3658.11"/>
    <n v="2024"/>
    <s v="noviembre"/>
    <n v="15"/>
  </r>
  <r>
    <x v="62"/>
    <x v="13"/>
    <x v="2"/>
    <n v="525.59"/>
    <n v="18"/>
    <n v="1513.7"/>
    <n v="9460.6200000000008"/>
    <n v="10974.32"/>
    <n v="2024"/>
    <s v="noviembre"/>
    <n v="15"/>
  </r>
  <r>
    <x v="62"/>
    <x v="13"/>
    <x v="2"/>
    <n v="525.59"/>
    <n v="18"/>
    <n v="1513.7"/>
    <n v="9460.6200000000008"/>
    <n v="10974.32"/>
    <n v="2024"/>
    <s v="noviembre"/>
    <n v="15"/>
  </r>
  <r>
    <x v="62"/>
    <x v="10"/>
    <x v="2"/>
    <n v="70.05"/>
    <n v="240"/>
    <n v="2689.92"/>
    <n v="16812"/>
    <n v="19501.919999999998"/>
    <n v="2024"/>
    <s v="noviembre"/>
    <n v="15"/>
  </r>
  <r>
    <x v="63"/>
    <x v="3"/>
    <x v="3"/>
    <n v="832.75"/>
    <n v="1"/>
    <n v="133.24"/>
    <n v="832.75"/>
    <n v="965.99"/>
    <n v="2024"/>
    <s v="noviembre"/>
    <n v="19"/>
  </r>
  <r>
    <x v="63"/>
    <x v="12"/>
    <x v="2"/>
    <n v="498.65999999999997"/>
    <n v="18"/>
    <n v="1436.14"/>
    <n v="8975.8799999999992"/>
    <n v="10412.02"/>
    <n v="2024"/>
    <s v="noviembre"/>
    <n v="19"/>
  </r>
  <r>
    <x v="63"/>
    <x v="13"/>
    <x v="2"/>
    <n v="525.59"/>
    <n v="6"/>
    <n v="504.57"/>
    <n v="3153.54"/>
    <n v="3658.11"/>
    <n v="2024"/>
    <s v="noviembre"/>
    <n v="19"/>
  </r>
  <r>
    <x v="63"/>
    <x v="8"/>
    <x v="3"/>
    <n v="126.89"/>
    <n v="1"/>
    <n v="20.3"/>
    <n v="126.89"/>
    <n v="147.19"/>
    <n v="2024"/>
    <s v="noviembre"/>
    <n v="19"/>
  </r>
  <r>
    <x v="63"/>
    <x v="11"/>
    <x v="3"/>
    <n v="137.91999999999999"/>
    <n v="1"/>
    <n v="22.07"/>
    <n v="137.91999999999999"/>
    <n v="159.99"/>
    <n v="2024"/>
    <s v="noviembre"/>
    <n v="19"/>
  </r>
  <r>
    <x v="64"/>
    <x v="3"/>
    <x v="3"/>
    <n v="832.75"/>
    <n v="1"/>
    <n v="133.24"/>
    <n v="832.75"/>
    <n v="965.99"/>
    <n v="2024"/>
    <s v="noviembre"/>
    <n v="20"/>
  </r>
  <r>
    <x v="64"/>
    <x v="3"/>
    <x v="3"/>
    <n v="832.75"/>
    <n v="1"/>
    <n v="133.24"/>
    <n v="832.75"/>
    <n v="965.99"/>
    <n v="2024"/>
    <s v="noviembre"/>
    <n v="20"/>
  </r>
  <r>
    <x v="64"/>
    <x v="3"/>
    <x v="3"/>
    <n v="832.75"/>
    <n v="1"/>
    <n v="133.24"/>
    <n v="832.75"/>
    <n v="965.99"/>
    <n v="2024"/>
    <s v="noviembre"/>
    <n v="20"/>
  </r>
  <r>
    <x v="64"/>
    <x v="12"/>
    <x v="2"/>
    <n v="498.66"/>
    <n v="48"/>
    <n v="3829.71"/>
    <n v="23935.68"/>
    <n v="27765.39"/>
    <n v="2024"/>
    <s v="noviembre"/>
    <n v="20"/>
  </r>
  <r>
    <x v="64"/>
    <x v="13"/>
    <x v="2"/>
    <n v="525.59"/>
    <n v="30"/>
    <n v="2522.83"/>
    <n v="15767.7"/>
    <n v="18290.53"/>
    <n v="2024"/>
    <s v="noviembre"/>
    <n v="20"/>
  </r>
  <r>
    <x v="65"/>
    <x v="3"/>
    <x v="3"/>
    <n v="832.75"/>
    <n v="1"/>
    <n v="133.24"/>
    <n v="832.75"/>
    <n v="965.99"/>
    <n v="2024"/>
    <s v="noviembre"/>
    <n v="21"/>
  </r>
  <r>
    <x v="65"/>
    <x v="12"/>
    <x v="2"/>
    <n v="498.66"/>
    <n v="6"/>
    <n v="478.71"/>
    <n v="2991.96"/>
    <n v="3470.67"/>
    <n v="2024"/>
    <s v="noviembre"/>
    <n v="21"/>
  </r>
  <r>
    <x v="65"/>
    <x v="12"/>
    <x v="2"/>
    <n v="498.65999999999997"/>
    <n v="18"/>
    <n v="1436.14"/>
    <n v="8975.8799999999992"/>
    <n v="10412.02"/>
    <n v="2024"/>
    <s v="noviembre"/>
    <n v="21"/>
  </r>
  <r>
    <x v="65"/>
    <x v="12"/>
    <x v="2"/>
    <n v="498.66"/>
    <n v="12"/>
    <n v="957.43"/>
    <n v="5983.92"/>
    <n v="6941.35"/>
    <n v="2024"/>
    <s v="noviembre"/>
    <n v="21"/>
  </r>
  <r>
    <x v="65"/>
    <x v="12"/>
    <x v="2"/>
    <n v="498.66"/>
    <n v="12"/>
    <n v="957.43"/>
    <n v="5983.92"/>
    <n v="6941.35"/>
    <n v="2024"/>
    <s v="noviembre"/>
    <n v="21"/>
  </r>
  <r>
    <x v="65"/>
    <x v="12"/>
    <x v="2"/>
    <n v="498.66"/>
    <n v="24"/>
    <n v="1914.85"/>
    <n v="11967.84"/>
    <n v="13882.69"/>
    <n v="2024"/>
    <s v="noviembre"/>
    <n v="21"/>
  </r>
  <r>
    <x v="65"/>
    <x v="12"/>
    <x v="2"/>
    <n v="498.66"/>
    <n v="12"/>
    <n v="957.43"/>
    <n v="5983.92"/>
    <n v="6941.35"/>
    <n v="2024"/>
    <s v="noviembre"/>
    <n v="21"/>
  </r>
  <r>
    <x v="65"/>
    <x v="12"/>
    <x v="2"/>
    <n v="498.66"/>
    <n v="24"/>
    <n v="1914.85"/>
    <n v="11967.84"/>
    <n v="13882.69"/>
    <n v="2024"/>
    <s v="noviembre"/>
    <n v="21"/>
  </r>
  <r>
    <x v="65"/>
    <x v="12"/>
    <x v="2"/>
    <n v="498.65999999999997"/>
    <n v="18"/>
    <n v="1436.14"/>
    <n v="8975.8799999999992"/>
    <n v="10412.02"/>
    <n v="2024"/>
    <s v="noviembre"/>
    <n v="21"/>
  </r>
  <r>
    <x v="65"/>
    <x v="13"/>
    <x v="2"/>
    <n v="525.59"/>
    <n v="6"/>
    <n v="504.57"/>
    <n v="3153.54"/>
    <n v="3658.11"/>
    <n v="2024"/>
    <s v="noviembre"/>
    <n v="21"/>
  </r>
  <r>
    <x v="65"/>
    <x v="13"/>
    <x v="2"/>
    <n v="525.59"/>
    <n v="6"/>
    <n v="504.57"/>
    <n v="3153.54"/>
    <n v="3658.11"/>
    <n v="2024"/>
    <s v="noviembre"/>
    <n v="21"/>
  </r>
  <r>
    <x v="65"/>
    <x v="13"/>
    <x v="2"/>
    <n v="525.59"/>
    <n v="12"/>
    <n v="1009.13"/>
    <n v="6307.08"/>
    <n v="7316.21"/>
    <n v="2024"/>
    <s v="noviembre"/>
    <n v="21"/>
  </r>
  <r>
    <x v="65"/>
    <x v="13"/>
    <x v="2"/>
    <n v="525.59"/>
    <n v="12"/>
    <n v="1009.13"/>
    <n v="6307.08"/>
    <n v="7316.21"/>
    <n v="2024"/>
    <s v="noviembre"/>
    <n v="21"/>
  </r>
  <r>
    <x v="65"/>
    <x v="13"/>
    <x v="2"/>
    <n v="525.59"/>
    <n v="12"/>
    <n v="1009.13"/>
    <n v="6307.08"/>
    <n v="7316.21"/>
    <n v="2024"/>
    <s v="noviembre"/>
    <n v="21"/>
  </r>
  <r>
    <x v="65"/>
    <x v="13"/>
    <x v="2"/>
    <n v="525.59"/>
    <n v="6"/>
    <n v="504.57"/>
    <n v="3153.54"/>
    <n v="3658.11"/>
    <n v="2024"/>
    <s v="noviembre"/>
    <n v="21"/>
  </r>
  <r>
    <x v="66"/>
    <x v="12"/>
    <x v="2"/>
    <n v="498.66"/>
    <n v="12"/>
    <n v="957.43"/>
    <n v="5983.92"/>
    <n v="6941.35"/>
    <n v="2024"/>
    <s v="noviembre"/>
    <n v="25"/>
  </r>
  <r>
    <x v="66"/>
    <x v="12"/>
    <x v="2"/>
    <n v="498.65999999999997"/>
    <n v="18"/>
    <n v="1436.14"/>
    <n v="8975.8799999999992"/>
    <n v="10412.02"/>
    <n v="2024"/>
    <s v="noviembre"/>
    <n v="25"/>
  </r>
  <r>
    <x v="66"/>
    <x v="13"/>
    <x v="2"/>
    <n v="525.59"/>
    <n v="18"/>
    <n v="1513.7"/>
    <n v="9460.6200000000008"/>
    <n v="10974.32"/>
    <n v="2024"/>
    <s v="noviembre"/>
    <n v="25"/>
  </r>
  <r>
    <x v="66"/>
    <x v="13"/>
    <x v="2"/>
    <n v="525.59"/>
    <n v="12"/>
    <n v="1009.13"/>
    <n v="6307.08"/>
    <n v="7316.21"/>
    <n v="2024"/>
    <s v="noviembre"/>
    <n v="25"/>
  </r>
  <r>
    <x v="67"/>
    <x v="3"/>
    <x v="3"/>
    <n v="832.75"/>
    <n v="1"/>
    <n v="133.24"/>
    <n v="832.75"/>
    <n v="965.99"/>
    <n v="2024"/>
    <s v="noviembre"/>
    <n v="26"/>
  </r>
  <r>
    <x v="67"/>
    <x v="3"/>
    <x v="3"/>
    <n v="832.75"/>
    <n v="1"/>
    <n v="133.24"/>
    <n v="832.75"/>
    <n v="965.99"/>
    <n v="2024"/>
    <s v="noviembre"/>
    <n v="26"/>
  </r>
  <r>
    <x v="67"/>
    <x v="12"/>
    <x v="2"/>
    <n v="498.66"/>
    <n v="24"/>
    <n v="1914.85"/>
    <n v="11967.84"/>
    <n v="13882.69"/>
    <n v="2024"/>
    <s v="noviembre"/>
    <n v="26"/>
  </r>
  <r>
    <x v="67"/>
    <x v="13"/>
    <x v="2"/>
    <n v="525.59"/>
    <n v="12"/>
    <n v="1009.13"/>
    <n v="6307.08"/>
    <n v="7316.21"/>
    <n v="2024"/>
    <s v="noviembre"/>
    <n v="26"/>
  </r>
  <r>
    <x v="67"/>
    <x v="7"/>
    <x v="3"/>
    <n v="126.89"/>
    <n v="1"/>
    <n v="20.3"/>
    <n v="126.89"/>
    <n v="147.19"/>
    <n v="2024"/>
    <s v="noviembre"/>
    <n v="26"/>
  </r>
  <r>
    <x v="67"/>
    <x v="8"/>
    <x v="3"/>
    <n v="126.89"/>
    <n v="1"/>
    <n v="20.3"/>
    <n v="126.89"/>
    <n v="147.19"/>
    <n v="2024"/>
    <s v="noviembre"/>
    <n v="26"/>
  </r>
  <r>
    <x v="68"/>
    <x v="12"/>
    <x v="2"/>
    <n v="498.66"/>
    <n v="24"/>
    <n v="1914.85"/>
    <n v="11967.84"/>
    <n v="13882.69"/>
    <n v="2024"/>
    <s v="noviembre"/>
    <n v="28"/>
  </r>
  <r>
    <x v="68"/>
    <x v="12"/>
    <x v="2"/>
    <n v="498.66"/>
    <n v="12"/>
    <n v="957.43"/>
    <n v="5983.92"/>
    <n v="6941.35"/>
    <n v="2024"/>
    <s v="noviembre"/>
    <n v="28"/>
  </r>
  <r>
    <x v="68"/>
    <x v="12"/>
    <x v="2"/>
    <n v="498.65999999999997"/>
    <n v="18"/>
    <n v="1436.14"/>
    <n v="8975.8799999999992"/>
    <n v="10412.02"/>
    <n v="2024"/>
    <s v="noviembre"/>
    <n v="28"/>
  </r>
  <r>
    <x v="68"/>
    <x v="12"/>
    <x v="2"/>
    <n v="498.65999999999997"/>
    <n v="18"/>
    <n v="1436.14"/>
    <n v="8975.8799999999992"/>
    <n v="10412.02"/>
    <n v="2024"/>
    <s v="noviembre"/>
    <n v="28"/>
  </r>
  <r>
    <x v="68"/>
    <x v="12"/>
    <x v="2"/>
    <n v="498.66"/>
    <n v="12"/>
    <n v="957.43"/>
    <n v="5983.92"/>
    <n v="6941.35"/>
    <n v="2024"/>
    <s v="noviembre"/>
    <n v="28"/>
  </r>
  <r>
    <x v="68"/>
    <x v="13"/>
    <x v="2"/>
    <n v="525.59"/>
    <n v="18"/>
    <n v="1513.7"/>
    <n v="9460.6200000000008"/>
    <n v="10974.32"/>
    <n v="2024"/>
    <s v="noviembre"/>
    <n v="28"/>
  </r>
  <r>
    <x v="68"/>
    <x v="13"/>
    <x v="2"/>
    <n v="525.59"/>
    <n v="6"/>
    <n v="504.57"/>
    <n v="3153.54"/>
    <n v="3658.11"/>
    <n v="2024"/>
    <s v="noviembre"/>
    <n v="28"/>
  </r>
  <r>
    <x v="68"/>
    <x v="13"/>
    <x v="2"/>
    <n v="525.59"/>
    <n v="6"/>
    <n v="504.57"/>
    <n v="3153.54"/>
    <n v="3658.11"/>
    <n v="2024"/>
    <s v="noviembre"/>
    <n v="28"/>
  </r>
  <r>
    <x v="68"/>
    <x v="13"/>
    <x v="2"/>
    <n v="525.59"/>
    <n v="12"/>
    <n v="1009.13"/>
    <n v="6307.08"/>
    <n v="7316.21"/>
    <n v="2024"/>
    <s v="noviembre"/>
    <n v="28"/>
  </r>
  <r>
    <x v="69"/>
    <x v="3"/>
    <x v="3"/>
    <n v="832.75"/>
    <n v="1"/>
    <n v="133.24"/>
    <n v="832.75"/>
    <n v="965.99"/>
    <n v="2024"/>
    <s v="diciembre"/>
    <n v="2"/>
  </r>
  <r>
    <x v="69"/>
    <x v="3"/>
    <x v="3"/>
    <n v="832.75"/>
    <n v="1"/>
    <n v="133.24"/>
    <n v="832.75"/>
    <n v="965.99"/>
    <n v="2024"/>
    <s v="diciembre"/>
    <n v="2"/>
  </r>
  <r>
    <x v="69"/>
    <x v="3"/>
    <x v="3"/>
    <n v="832.75"/>
    <n v="1"/>
    <n v="133.24"/>
    <n v="832.75"/>
    <n v="965.99"/>
    <n v="2024"/>
    <s v="diciembre"/>
    <n v="2"/>
  </r>
  <r>
    <x v="69"/>
    <x v="12"/>
    <x v="2"/>
    <n v="498.65999999999997"/>
    <n v="30"/>
    <n v="2393.5700000000002"/>
    <n v="14959.8"/>
    <n v="17353.37"/>
    <n v="2024"/>
    <s v="diciembre"/>
    <n v="2"/>
  </r>
  <r>
    <x v="69"/>
    <x v="12"/>
    <x v="2"/>
    <n v="498.65999999999997"/>
    <n v="18"/>
    <n v="1436.14"/>
    <n v="8975.8799999999992"/>
    <n v="10412.02"/>
    <n v="2024"/>
    <s v="diciembre"/>
    <n v="2"/>
  </r>
  <r>
    <x v="69"/>
    <x v="12"/>
    <x v="2"/>
    <n v="498.65999999999997"/>
    <n v="60"/>
    <n v="4787.1400000000003"/>
    <n v="29919.599999999999"/>
    <n v="34706.74"/>
    <n v="2024"/>
    <s v="diciembre"/>
    <n v="2"/>
  </r>
  <r>
    <x v="69"/>
    <x v="13"/>
    <x v="2"/>
    <n v="525.59"/>
    <n v="24"/>
    <n v="2018.27"/>
    <n v="12614.16"/>
    <n v="14632.43"/>
    <n v="2024"/>
    <s v="diciembre"/>
    <n v="2"/>
  </r>
  <r>
    <x v="69"/>
    <x v="13"/>
    <x v="2"/>
    <n v="525.59"/>
    <n v="6"/>
    <n v="504.57"/>
    <n v="3153.54"/>
    <n v="3658.11"/>
    <n v="2024"/>
    <s v="diciembre"/>
    <n v="2"/>
  </r>
  <r>
    <x v="69"/>
    <x v="13"/>
    <x v="2"/>
    <n v="525.59"/>
    <n v="54"/>
    <n v="4541.1000000000004"/>
    <n v="28381.86"/>
    <n v="32922.959999999999"/>
    <n v="2024"/>
    <s v="diciembre"/>
    <n v="2"/>
  </r>
  <r>
    <x v="69"/>
    <x v="7"/>
    <x v="3"/>
    <n v="126.89"/>
    <n v="1"/>
    <n v="20.3"/>
    <n v="126.89"/>
    <n v="147.19"/>
    <n v="2024"/>
    <s v="diciembre"/>
    <n v="2"/>
  </r>
  <r>
    <x v="70"/>
    <x v="3"/>
    <x v="3"/>
    <n v="832.75"/>
    <n v="1"/>
    <n v="133.24"/>
    <n v="832.75"/>
    <n v="965.99"/>
    <n v="2024"/>
    <s v="diciembre"/>
    <n v="3"/>
  </r>
  <r>
    <x v="70"/>
    <x v="6"/>
    <x v="0"/>
    <n v="211.23000000000002"/>
    <n v="6"/>
    <n v="202.78"/>
    <n v="1267.3800000000001"/>
    <n v="1470.16"/>
    <n v="2024"/>
    <s v="diciembre"/>
    <n v="3"/>
  </r>
  <r>
    <x v="70"/>
    <x v="6"/>
    <x v="0"/>
    <n v="211.23000000000002"/>
    <n v="12"/>
    <n v="405.56"/>
    <n v="2534.7600000000002"/>
    <n v="2940.32"/>
    <n v="2024"/>
    <s v="diciembre"/>
    <n v="3"/>
  </r>
  <r>
    <x v="70"/>
    <x v="7"/>
    <x v="0"/>
    <n v="103.33999999999999"/>
    <n v="240"/>
    <n v="3968.26"/>
    <n v="24801.599999999999"/>
    <n v="28769.86"/>
    <n v="2024"/>
    <s v="diciembre"/>
    <n v="3"/>
  </r>
  <r>
    <x v="70"/>
    <x v="5"/>
    <x v="0"/>
    <n v="211.23000000000002"/>
    <n v="6"/>
    <n v="202.78"/>
    <n v="1267.3800000000001"/>
    <n v="1470.16"/>
    <n v="2024"/>
    <s v="diciembre"/>
    <n v="3"/>
  </r>
  <r>
    <x v="71"/>
    <x v="14"/>
    <x v="4"/>
    <n v="505.85999999999996"/>
    <n v="340"/>
    <n v="27518.78"/>
    <n v="171992.4"/>
    <n v="199511.18"/>
    <n v="2024"/>
    <s v="diciembre"/>
    <n v="4"/>
  </r>
  <r>
    <x v="71"/>
    <x v="13"/>
    <x v="4"/>
    <n v="547.24"/>
    <n v="220"/>
    <n v="19262.849999999999"/>
    <n v="120392.8"/>
    <n v="139655.65"/>
    <n v="2024"/>
    <s v="diciembre"/>
    <n v="4"/>
  </r>
  <r>
    <x v="72"/>
    <x v="0"/>
    <x v="3"/>
    <n v="1280.17"/>
    <n v="1"/>
    <n v="204.83"/>
    <n v="1280.17"/>
    <n v="1485"/>
    <n v="2024"/>
    <s v="diciembre"/>
    <n v="5"/>
  </r>
  <r>
    <x v="72"/>
    <x v="12"/>
    <x v="2"/>
    <n v="498.66"/>
    <n v="6"/>
    <n v="478.71"/>
    <n v="2991.96"/>
    <n v="3470.67"/>
    <n v="2024"/>
    <s v="diciembre"/>
    <n v="5"/>
  </r>
  <r>
    <x v="72"/>
    <x v="12"/>
    <x v="2"/>
    <n v="498.66"/>
    <n v="24"/>
    <n v="1914.85"/>
    <n v="11967.84"/>
    <n v="13882.69"/>
    <n v="2024"/>
    <s v="diciembre"/>
    <n v="5"/>
  </r>
  <r>
    <x v="72"/>
    <x v="13"/>
    <x v="2"/>
    <n v="525.59"/>
    <n v="6"/>
    <n v="504.57"/>
    <n v="3153.54"/>
    <n v="3658.11"/>
    <n v="2024"/>
    <s v="diciembre"/>
    <n v="5"/>
  </r>
  <r>
    <x v="72"/>
    <x v="13"/>
    <x v="2"/>
    <n v="525.59"/>
    <n v="12"/>
    <n v="1009.13"/>
    <n v="6307.08"/>
    <n v="7316.21"/>
    <n v="2024"/>
    <s v="diciembre"/>
    <n v="5"/>
  </r>
  <r>
    <x v="73"/>
    <x v="3"/>
    <x v="0"/>
    <n v="678.84"/>
    <n v="6"/>
    <n v="651.69000000000005"/>
    <n v="4073.04"/>
    <n v="4724.7299999999996"/>
    <n v="2024"/>
    <s v="diciembre"/>
    <n v="9"/>
  </r>
  <r>
    <x v="73"/>
    <x v="12"/>
    <x v="2"/>
    <n v="498.65999999999997"/>
    <n v="18"/>
    <n v="1436.14"/>
    <n v="8975.8799999999992"/>
    <n v="10412.02"/>
    <n v="2024"/>
    <s v="diciembre"/>
    <n v="9"/>
  </r>
  <r>
    <x v="73"/>
    <x v="12"/>
    <x v="2"/>
    <n v="498.65999999999997"/>
    <n v="36"/>
    <n v="2872.28"/>
    <n v="17951.759999999998"/>
    <n v="20824.04"/>
    <n v="2024"/>
    <s v="diciembre"/>
    <n v="9"/>
  </r>
  <r>
    <x v="73"/>
    <x v="12"/>
    <x v="2"/>
    <n v="498.66"/>
    <n v="48"/>
    <n v="3829.71"/>
    <n v="23935.68"/>
    <n v="27765.39"/>
    <n v="2024"/>
    <s v="diciembre"/>
    <n v="9"/>
  </r>
  <r>
    <x v="73"/>
    <x v="12"/>
    <x v="2"/>
    <n v="498.66"/>
    <n v="6"/>
    <n v="478.71"/>
    <n v="2991.96"/>
    <n v="3470.67"/>
    <n v="2024"/>
    <s v="diciembre"/>
    <n v="9"/>
  </r>
  <r>
    <x v="73"/>
    <x v="12"/>
    <x v="2"/>
    <n v="498.66"/>
    <n v="24"/>
    <n v="1914.85"/>
    <n v="11967.84"/>
    <n v="13882.69"/>
    <n v="2024"/>
    <s v="diciembre"/>
    <n v="9"/>
  </r>
  <r>
    <x v="73"/>
    <x v="12"/>
    <x v="2"/>
    <n v="498.65999999999997"/>
    <n v="18"/>
    <n v="1436.14"/>
    <n v="8975.8799999999992"/>
    <n v="10412.02"/>
    <n v="2024"/>
    <s v="diciembre"/>
    <n v="9"/>
  </r>
  <r>
    <x v="73"/>
    <x v="12"/>
    <x v="2"/>
    <n v="498.66"/>
    <n v="12"/>
    <n v="957.43"/>
    <n v="5983.92"/>
    <n v="6941.35"/>
    <n v="2024"/>
    <s v="diciembre"/>
    <n v="9"/>
  </r>
  <r>
    <x v="73"/>
    <x v="12"/>
    <x v="2"/>
    <n v="498.65999999999997"/>
    <n v="36"/>
    <n v="2872.28"/>
    <n v="17951.759999999998"/>
    <n v="20824.04"/>
    <n v="2024"/>
    <s v="diciembre"/>
    <n v="9"/>
  </r>
  <r>
    <x v="73"/>
    <x v="12"/>
    <x v="2"/>
    <n v="498.65999999999997"/>
    <n v="36"/>
    <n v="2872.28"/>
    <n v="17951.759999999998"/>
    <n v="20824.04"/>
    <n v="2024"/>
    <s v="diciembre"/>
    <n v="9"/>
  </r>
  <r>
    <x v="73"/>
    <x v="13"/>
    <x v="2"/>
    <n v="525.59"/>
    <n v="24"/>
    <n v="2018.27"/>
    <n v="12614.16"/>
    <n v="14632.43"/>
    <n v="2024"/>
    <s v="diciembre"/>
    <n v="9"/>
  </r>
  <r>
    <x v="73"/>
    <x v="13"/>
    <x v="2"/>
    <n v="525.59"/>
    <n v="18"/>
    <n v="1513.7"/>
    <n v="9460.6200000000008"/>
    <n v="10974.32"/>
    <n v="2024"/>
    <s v="diciembre"/>
    <n v="9"/>
  </r>
  <r>
    <x v="73"/>
    <x v="13"/>
    <x v="2"/>
    <n v="525.59"/>
    <n v="12"/>
    <n v="1009.13"/>
    <n v="6307.08"/>
    <n v="7316.21"/>
    <n v="2024"/>
    <s v="diciembre"/>
    <n v="9"/>
  </r>
  <r>
    <x v="73"/>
    <x v="13"/>
    <x v="2"/>
    <n v="525.59"/>
    <n v="12"/>
    <n v="1009.13"/>
    <n v="6307.08"/>
    <n v="7316.21"/>
    <n v="2024"/>
    <s v="diciembre"/>
    <n v="9"/>
  </r>
  <r>
    <x v="73"/>
    <x v="13"/>
    <x v="2"/>
    <n v="525.59"/>
    <n v="6"/>
    <n v="504.57"/>
    <n v="3153.54"/>
    <n v="3658.11"/>
    <n v="2024"/>
    <s v="diciembre"/>
    <n v="9"/>
  </r>
  <r>
    <x v="73"/>
    <x v="13"/>
    <x v="2"/>
    <n v="525.59"/>
    <n v="6"/>
    <n v="504.57"/>
    <n v="3153.54"/>
    <n v="3658.11"/>
    <n v="2024"/>
    <s v="diciembre"/>
    <n v="9"/>
  </r>
  <r>
    <x v="73"/>
    <x v="13"/>
    <x v="2"/>
    <n v="525.59"/>
    <n v="18"/>
    <n v="1513.7"/>
    <n v="9460.6200000000008"/>
    <n v="10974.32"/>
    <n v="2024"/>
    <s v="diciembre"/>
    <n v="9"/>
  </r>
  <r>
    <x v="73"/>
    <x v="13"/>
    <x v="2"/>
    <n v="525.59"/>
    <n v="12"/>
    <n v="1009.13"/>
    <n v="6307.08"/>
    <n v="7316.21"/>
    <n v="2024"/>
    <s v="diciembre"/>
    <n v="9"/>
  </r>
  <r>
    <x v="74"/>
    <x v="3"/>
    <x v="3"/>
    <n v="905.16"/>
    <n v="1"/>
    <n v="144.83000000000001"/>
    <n v="905.16"/>
    <n v="1049.99"/>
    <n v="2024"/>
    <s v="diciembre"/>
    <n v="10"/>
  </r>
  <r>
    <x v="74"/>
    <x v="8"/>
    <x v="3"/>
    <n v="137.91999999999999"/>
    <n v="1"/>
    <n v="22.07"/>
    <n v="137.91999999999999"/>
    <n v="159.99"/>
    <n v="2024"/>
    <s v="diciembre"/>
    <n v="10"/>
  </r>
  <r>
    <x v="75"/>
    <x v="3"/>
    <x v="3"/>
    <n v="905.16"/>
    <n v="1"/>
    <n v="144.83000000000001"/>
    <n v="905.16"/>
    <n v="1049.99"/>
    <n v="2024"/>
    <s v="diciembre"/>
    <n v="11"/>
  </r>
  <r>
    <x v="75"/>
    <x v="12"/>
    <x v="2"/>
    <n v="498.66"/>
    <n v="12"/>
    <n v="957.43"/>
    <n v="5983.92"/>
    <n v="6941.35"/>
    <n v="2024"/>
    <s v="diciembre"/>
    <n v="11"/>
  </r>
  <r>
    <x v="75"/>
    <x v="12"/>
    <x v="2"/>
    <n v="498.65999999999997"/>
    <n v="18"/>
    <n v="1436.14"/>
    <n v="8975.8799999999992"/>
    <n v="10412.02"/>
    <n v="2024"/>
    <s v="diciembre"/>
    <n v="11"/>
  </r>
  <r>
    <x v="75"/>
    <x v="12"/>
    <x v="2"/>
    <n v="498.65999999999997"/>
    <n v="36"/>
    <n v="2872.28"/>
    <n v="17951.759999999998"/>
    <n v="20824.04"/>
    <n v="2024"/>
    <s v="diciembre"/>
    <n v="11"/>
  </r>
  <r>
    <x v="75"/>
    <x v="12"/>
    <x v="2"/>
    <n v="498.65999999999997"/>
    <n v="72"/>
    <n v="5744.56"/>
    <n v="35903.519999999997"/>
    <n v="41648.080000000002"/>
    <n v="2024"/>
    <s v="diciembre"/>
    <n v="11"/>
  </r>
  <r>
    <x v="75"/>
    <x v="13"/>
    <x v="2"/>
    <n v="525.59"/>
    <n v="12"/>
    <n v="1009.13"/>
    <n v="6307.08"/>
    <n v="7316.21"/>
    <n v="2024"/>
    <s v="diciembre"/>
    <n v="11"/>
  </r>
  <r>
    <x v="75"/>
    <x v="13"/>
    <x v="2"/>
    <n v="525.59"/>
    <n v="72"/>
    <n v="6054.8"/>
    <n v="37842.480000000003"/>
    <n v="43897.279999999999"/>
    <n v="2024"/>
    <s v="diciembre"/>
    <n v="11"/>
  </r>
  <r>
    <x v="76"/>
    <x v="12"/>
    <x v="2"/>
    <n v="498.65999999999997"/>
    <n v="30"/>
    <n v="2393.5700000000002"/>
    <n v="14959.8"/>
    <n v="17353.37"/>
    <n v="2024"/>
    <s v="diciembre"/>
    <n v="12"/>
  </r>
  <r>
    <x v="76"/>
    <x v="12"/>
    <x v="2"/>
    <n v="498.66"/>
    <n v="6"/>
    <n v="478.71"/>
    <n v="2991.96"/>
    <n v="3470.67"/>
    <n v="2024"/>
    <s v="diciembre"/>
    <n v="12"/>
  </r>
  <r>
    <x v="76"/>
    <x v="12"/>
    <x v="2"/>
    <n v="498.65999999999997"/>
    <n v="18"/>
    <n v="1436.14"/>
    <n v="8975.8799999999992"/>
    <n v="10412.02"/>
    <n v="2024"/>
    <s v="diciembre"/>
    <n v="12"/>
  </r>
  <r>
    <x v="76"/>
    <x v="12"/>
    <x v="2"/>
    <n v="498.65999999999997"/>
    <n v="18"/>
    <n v="1436.14"/>
    <n v="8975.8799999999992"/>
    <n v="10412.02"/>
    <n v="2024"/>
    <s v="diciembre"/>
    <n v="12"/>
  </r>
  <r>
    <x v="76"/>
    <x v="12"/>
    <x v="2"/>
    <n v="498.66"/>
    <n v="12"/>
    <n v="957.43"/>
    <n v="5983.92"/>
    <n v="6941.35"/>
    <n v="2024"/>
    <s v="diciembre"/>
    <n v="12"/>
  </r>
  <r>
    <x v="76"/>
    <x v="13"/>
    <x v="2"/>
    <n v="525.59"/>
    <n v="24"/>
    <n v="2018.27"/>
    <n v="12614.16"/>
    <n v="14632.43"/>
    <n v="2024"/>
    <s v="diciembre"/>
    <n v="12"/>
  </r>
  <r>
    <x v="76"/>
    <x v="13"/>
    <x v="2"/>
    <n v="525.59"/>
    <n v="6"/>
    <n v="504.57"/>
    <n v="3153.54"/>
    <n v="3658.11"/>
    <n v="2024"/>
    <s v="diciembre"/>
    <n v="12"/>
  </r>
  <r>
    <x v="76"/>
    <x v="13"/>
    <x v="2"/>
    <n v="525.59"/>
    <n v="12"/>
    <n v="1009.13"/>
    <n v="6307.08"/>
    <n v="7316.21"/>
    <n v="2024"/>
    <s v="diciembre"/>
    <n v="12"/>
  </r>
  <r>
    <x v="76"/>
    <x v="13"/>
    <x v="2"/>
    <n v="525.59"/>
    <n v="6"/>
    <n v="504.57"/>
    <n v="3153.54"/>
    <n v="3658.11"/>
    <n v="2024"/>
    <s v="diciembre"/>
    <n v="12"/>
  </r>
  <r>
    <x v="76"/>
    <x v="7"/>
    <x v="3"/>
    <n v="137.79"/>
    <n v="1"/>
    <n v="22.05"/>
    <n v="137.79"/>
    <n v="159.84"/>
    <n v="2024"/>
    <s v="diciembre"/>
    <n v="12"/>
  </r>
  <r>
    <x v="76"/>
    <x v="8"/>
    <x v="3"/>
    <n v="137.79"/>
    <n v="1"/>
    <n v="22.05"/>
    <n v="137.79"/>
    <n v="159.84"/>
    <n v="2024"/>
    <s v="diciembre"/>
    <n v="12"/>
  </r>
  <r>
    <x v="77"/>
    <x v="11"/>
    <x v="3"/>
    <n v="137.79"/>
    <n v="1"/>
    <n v="22.05"/>
    <n v="137.79"/>
    <n v="159.84"/>
    <n v="2024"/>
    <s v="diciembre"/>
    <n v="13"/>
  </r>
  <r>
    <x v="78"/>
    <x v="12"/>
    <x v="2"/>
    <n v="498.66"/>
    <n v="12"/>
    <n v="957.43"/>
    <n v="5983.92"/>
    <n v="6941.35"/>
    <n v="2024"/>
    <s v="diciembre"/>
    <n v="17"/>
  </r>
  <r>
    <x v="78"/>
    <x v="12"/>
    <x v="2"/>
    <n v="498.65999999999997"/>
    <n v="18"/>
    <n v="1436.14"/>
    <n v="8975.8799999999992"/>
    <n v="10412.02"/>
    <n v="2024"/>
    <s v="diciembre"/>
    <n v="17"/>
  </r>
  <r>
    <x v="78"/>
    <x v="12"/>
    <x v="2"/>
    <n v="498.66"/>
    <n v="12"/>
    <n v="957.43"/>
    <n v="5983.92"/>
    <n v="6941.35"/>
    <n v="2024"/>
    <s v="diciembre"/>
    <n v="17"/>
  </r>
  <r>
    <x v="78"/>
    <x v="13"/>
    <x v="2"/>
    <n v="525.59"/>
    <n v="6"/>
    <n v="504.57"/>
    <n v="3153.54"/>
    <n v="3658.11"/>
    <n v="2024"/>
    <s v="diciembre"/>
    <n v="17"/>
  </r>
  <r>
    <x v="78"/>
    <x v="13"/>
    <x v="2"/>
    <n v="525.59"/>
    <n v="12"/>
    <n v="1009.13"/>
    <n v="6307.08"/>
    <n v="7316.21"/>
    <n v="2024"/>
    <s v="diciembre"/>
    <n v="17"/>
  </r>
  <r>
    <x v="79"/>
    <x v="12"/>
    <x v="2"/>
    <n v="498.66"/>
    <n v="6"/>
    <n v="478.71"/>
    <n v="2991.96"/>
    <n v="3470.67"/>
    <n v="2024"/>
    <s v="diciembre"/>
    <n v="19"/>
  </r>
  <r>
    <x v="79"/>
    <x v="12"/>
    <x v="2"/>
    <n v="498.66"/>
    <n v="6"/>
    <n v="478.71"/>
    <n v="2991.96"/>
    <n v="3470.67"/>
    <n v="2024"/>
    <s v="diciembre"/>
    <n v="19"/>
  </r>
  <r>
    <x v="79"/>
    <x v="12"/>
    <x v="2"/>
    <n v="498.66"/>
    <n v="12"/>
    <n v="957.43"/>
    <n v="5983.92"/>
    <n v="6941.35"/>
    <n v="2024"/>
    <s v="diciembre"/>
    <n v="19"/>
  </r>
  <r>
    <x v="79"/>
    <x v="13"/>
    <x v="2"/>
    <n v="525.59"/>
    <n v="30"/>
    <n v="2522.83"/>
    <n v="15767.7"/>
    <n v="18290.53"/>
    <n v="2024"/>
    <s v="diciembre"/>
    <n v="19"/>
  </r>
  <r>
    <x v="79"/>
    <x v="13"/>
    <x v="2"/>
    <n v="525.59"/>
    <n v="24"/>
    <n v="2018.27"/>
    <n v="12614.16"/>
    <n v="14632.43"/>
    <n v="2024"/>
    <s v="diciembre"/>
    <n v="19"/>
  </r>
  <r>
    <x v="79"/>
    <x v="13"/>
    <x v="2"/>
    <n v="525.59"/>
    <n v="18"/>
    <n v="1513.7"/>
    <n v="9460.6200000000008"/>
    <n v="10974.32"/>
    <n v="2024"/>
    <s v="diciembre"/>
    <n v="19"/>
  </r>
  <r>
    <x v="79"/>
    <x v="13"/>
    <x v="2"/>
    <n v="525.59"/>
    <n v="18"/>
    <n v="1513.7"/>
    <n v="9460.6200000000008"/>
    <n v="10974.32"/>
    <n v="2024"/>
    <s v="diciembre"/>
    <n v="19"/>
  </r>
  <r>
    <x v="79"/>
    <x v="13"/>
    <x v="2"/>
    <n v="525.59"/>
    <n v="30"/>
    <n v="2522.83"/>
    <n v="15767.7"/>
    <n v="18290.53"/>
    <n v="2024"/>
    <s v="diciembre"/>
    <n v="19"/>
  </r>
  <r>
    <x v="79"/>
    <x v="13"/>
    <x v="2"/>
    <n v="525.59"/>
    <n v="6"/>
    <n v="504.57"/>
    <n v="3153.54"/>
    <n v="3658.11"/>
    <n v="2024"/>
    <s v="diciembre"/>
    <n v="19"/>
  </r>
  <r>
    <x v="79"/>
    <x v="13"/>
    <x v="2"/>
    <n v="525.59"/>
    <n v="24"/>
    <n v="2018.27"/>
    <n v="12614.16"/>
    <n v="14632.43"/>
    <n v="2024"/>
    <s v="diciembre"/>
    <n v="19"/>
  </r>
  <r>
    <x v="79"/>
    <x v="7"/>
    <x v="2"/>
    <n v="70.05"/>
    <n v="240"/>
    <n v="2689.92"/>
    <n v="16812"/>
    <n v="19501.919999999998"/>
    <n v="2024"/>
    <s v="diciembre"/>
    <n v="19"/>
  </r>
  <r>
    <x v="79"/>
    <x v="7"/>
    <x v="2"/>
    <n v="70.05"/>
    <n v="240"/>
    <n v="2689.92"/>
    <n v="16812"/>
    <n v="19501.919999999998"/>
    <n v="2024"/>
    <s v="diciembre"/>
    <n v="19"/>
  </r>
  <r>
    <x v="80"/>
    <x v="3"/>
    <x v="3"/>
    <n v="905.16"/>
    <n v="1"/>
    <n v="144.83000000000001"/>
    <n v="905.16"/>
    <n v="1049.99"/>
    <n v="2024"/>
    <s v="diciembre"/>
    <n v="26"/>
  </r>
  <r>
    <x v="80"/>
    <x v="3"/>
    <x v="3"/>
    <n v="905.16"/>
    <n v="1"/>
    <n v="144.83000000000001"/>
    <n v="905.16"/>
    <n v="1049.99"/>
    <n v="2024"/>
    <s v="diciembre"/>
    <n v="26"/>
  </r>
  <r>
    <x v="80"/>
    <x v="3"/>
    <x v="3"/>
    <n v="905.16"/>
    <n v="1"/>
    <n v="144.83000000000001"/>
    <n v="905.16"/>
    <n v="1049.99"/>
    <n v="2024"/>
    <s v="diciembre"/>
    <n v="26"/>
  </r>
  <r>
    <x v="80"/>
    <x v="12"/>
    <x v="2"/>
    <n v="498.65999999999997"/>
    <n v="18"/>
    <n v="1436.14"/>
    <n v="8975.8799999999992"/>
    <n v="10412.02"/>
    <n v="2024"/>
    <s v="diciembre"/>
    <n v="26"/>
  </r>
  <r>
    <x v="80"/>
    <x v="12"/>
    <x v="2"/>
    <n v="498.65999999999997"/>
    <n v="18"/>
    <n v="1436.14"/>
    <n v="8975.8799999999992"/>
    <n v="10412.02"/>
    <n v="2024"/>
    <s v="diciembre"/>
    <n v="26"/>
  </r>
  <r>
    <x v="80"/>
    <x v="12"/>
    <x v="2"/>
    <n v="498.66"/>
    <n v="12"/>
    <n v="957.43"/>
    <n v="5983.92"/>
    <n v="6941.35"/>
    <n v="2024"/>
    <s v="diciembre"/>
    <n v="26"/>
  </r>
  <r>
    <x v="80"/>
    <x v="12"/>
    <x v="2"/>
    <n v="498.65999999999997"/>
    <n v="30"/>
    <n v="2393.5700000000002"/>
    <n v="14959.8"/>
    <n v="17353.37"/>
    <n v="2024"/>
    <s v="diciembre"/>
    <n v="26"/>
  </r>
  <r>
    <x v="80"/>
    <x v="12"/>
    <x v="2"/>
    <n v="498.65999999999997"/>
    <n v="72"/>
    <n v="5744.56"/>
    <n v="35903.519999999997"/>
    <n v="41648.080000000002"/>
    <n v="2024"/>
    <s v="diciembre"/>
    <n v="26"/>
  </r>
  <r>
    <x v="80"/>
    <x v="0"/>
    <x v="3"/>
    <n v="1280.17"/>
    <n v="1"/>
    <n v="204.83"/>
    <n v="1280.17"/>
    <n v="1485"/>
    <n v="2024"/>
    <s v="diciembre"/>
    <n v="26"/>
  </r>
  <r>
    <x v="80"/>
    <x v="13"/>
    <x v="2"/>
    <n v="525.59"/>
    <n v="6"/>
    <n v="504.57"/>
    <n v="3153.54"/>
    <n v="3658.11"/>
    <n v="2024"/>
    <s v="diciembre"/>
    <n v="26"/>
  </r>
  <r>
    <x v="80"/>
    <x v="13"/>
    <x v="2"/>
    <n v="525.59"/>
    <n v="6"/>
    <n v="504.57"/>
    <n v="3153.54"/>
    <n v="3658.11"/>
    <n v="2024"/>
    <s v="diciembre"/>
    <n v="26"/>
  </r>
  <r>
    <x v="80"/>
    <x v="13"/>
    <x v="2"/>
    <n v="525.59"/>
    <n v="6"/>
    <n v="504.57"/>
    <n v="3153.54"/>
    <n v="3658.11"/>
    <n v="2024"/>
    <s v="diciembre"/>
    <n v="26"/>
  </r>
  <r>
    <x v="80"/>
    <x v="7"/>
    <x v="3"/>
    <n v="137.79"/>
    <n v="1"/>
    <n v="22.05"/>
    <n v="137.79"/>
    <n v="159.84"/>
    <n v="2024"/>
    <s v="diciembre"/>
    <n v="26"/>
  </r>
  <r>
    <x v="80"/>
    <x v="7"/>
    <x v="3"/>
    <n v="137.79"/>
    <n v="1"/>
    <n v="22.05"/>
    <n v="137.79"/>
    <n v="159.84"/>
    <n v="2024"/>
    <s v="diciembre"/>
    <n v="26"/>
  </r>
  <r>
    <x v="80"/>
    <x v="7"/>
    <x v="3"/>
    <n v="137.79"/>
    <n v="1"/>
    <n v="22.05"/>
    <n v="137.79"/>
    <n v="159.84"/>
    <n v="2024"/>
    <s v="diciembre"/>
    <n v="26"/>
  </r>
  <r>
    <x v="80"/>
    <x v="10"/>
    <x v="3"/>
    <n v="137.79"/>
    <n v="1"/>
    <n v="22.05"/>
    <n v="137.79"/>
    <n v="159.84"/>
    <n v="2024"/>
    <s v="diciembre"/>
    <n v="26"/>
  </r>
  <r>
    <x v="81"/>
    <x v="12"/>
    <x v="2"/>
    <n v="498.66"/>
    <n v="6"/>
    <n v="478.71"/>
    <n v="2991.96"/>
    <n v="3470.67"/>
    <n v="2024"/>
    <s v="diciembre"/>
    <n v="30"/>
  </r>
  <r>
    <x v="81"/>
    <x v="12"/>
    <x v="2"/>
    <n v="498.66"/>
    <n v="6"/>
    <n v="478.71"/>
    <n v="2991.96"/>
    <n v="3470.67"/>
    <n v="2024"/>
    <s v="diciembre"/>
    <n v="30"/>
  </r>
  <r>
    <x v="81"/>
    <x v="12"/>
    <x v="2"/>
    <n v="498.66"/>
    <n v="12"/>
    <n v="957.43"/>
    <n v="5983.92"/>
    <n v="6941.35"/>
    <n v="2024"/>
    <s v="diciembre"/>
    <n v="30"/>
  </r>
  <r>
    <x v="81"/>
    <x v="12"/>
    <x v="2"/>
    <n v="498.66"/>
    <n v="6"/>
    <n v="478.71"/>
    <n v="2991.96"/>
    <n v="3470.67"/>
    <n v="2024"/>
    <s v="diciembre"/>
    <n v="30"/>
  </r>
  <r>
    <x v="81"/>
    <x v="12"/>
    <x v="2"/>
    <n v="498.66"/>
    <n v="6"/>
    <n v="478.71"/>
    <n v="2991.96"/>
    <n v="3470.67"/>
    <n v="2024"/>
    <s v="diciembre"/>
    <n v="30"/>
  </r>
  <r>
    <x v="81"/>
    <x v="12"/>
    <x v="2"/>
    <n v="498.66"/>
    <n v="6"/>
    <n v="478.71"/>
    <n v="2991.96"/>
    <n v="3470.67"/>
    <n v="2024"/>
    <s v="diciembre"/>
    <n v="30"/>
  </r>
  <r>
    <x v="81"/>
    <x v="12"/>
    <x v="2"/>
    <n v="498.66"/>
    <n v="24"/>
    <n v="1914.85"/>
    <n v="11967.84"/>
    <n v="13882.69"/>
    <n v="2024"/>
    <s v="diciembre"/>
    <n v="30"/>
  </r>
  <r>
    <x v="81"/>
    <x v="12"/>
    <x v="2"/>
    <n v="498.66"/>
    <n v="24"/>
    <n v="1914.85"/>
    <n v="11967.84"/>
    <n v="13882.69"/>
    <n v="2024"/>
    <s v="diciembre"/>
    <n v="30"/>
  </r>
  <r>
    <x v="81"/>
    <x v="13"/>
    <x v="2"/>
    <n v="525.59"/>
    <n v="6"/>
    <n v="504.57"/>
    <n v="3153.54"/>
    <n v="3658.11"/>
    <n v="2024"/>
    <s v="diciembre"/>
    <n v="30"/>
  </r>
  <r>
    <x v="81"/>
    <x v="13"/>
    <x v="2"/>
    <n v="525.59"/>
    <n v="6"/>
    <n v="504.57"/>
    <n v="3153.54"/>
    <n v="3658.11"/>
    <n v="2024"/>
    <s v="diciembre"/>
    <n v="30"/>
  </r>
  <r>
    <x v="81"/>
    <x v="13"/>
    <x v="2"/>
    <n v="525.59"/>
    <n v="18"/>
    <n v="1513.7"/>
    <n v="9460.6200000000008"/>
    <n v="10974.32"/>
    <n v="2024"/>
    <s v="diciembre"/>
    <n v="30"/>
  </r>
  <r>
    <x v="81"/>
    <x v="13"/>
    <x v="2"/>
    <n v="525.59"/>
    <n v="12"/>
    <n v="1009.13"/>
    <n v="6307.08"/>
    <n v="7316.21"/>
    <n v="2024"/>
    <s v="diciembre"/>
    <n v="30"/>
  </r>
  <r>
    <x v="81"/>
    <x v="13"/>
    <x v="2"/>
    <n v="525.59"/>
    <n v="6"/>
    <n v="504.57"/>
    <n v="3153.54"/>
    <n v="3658.11"/>
    <n v="2024"/>
    <s v="diciembre"/>
    <n v="30"/>
  </r>
  <r>
    <x v="81"/>
    <x v="13"/>
    <x v="2"/>
    <n v="525.59"/>
    <n v="30"/>
    <n v="2522.83"/>
    <n v="15767.7"/>
    <n v="18290.53"/>
    <n v="2024"/>
    <s v="diciembre"/>
    <n v="30"/>
  </r>
  <r>
    <x v="81"/>
    <x v="13"/>
    <x v="2"/>
    <n v="525.59"/>
    <n v="12"/>
    <n v="1009.13"/>
    <n v="6307.08"/>
    <n v="7316.21"/>
    <n v="2024"/>
    <s v="diciembre"/>
    <n v="30"/>
  </r>
  <r>
    <x v="82"/>
    <x v="12"/>
    <x v="2"/>
    <n v="498.65999999999997"/>
    <n v="36"/>
    <n v="2872.28"/>
    <n v="17951.759999999998"/>
    <n v="20824.04"/>
    <n v="2024"/>
    <s v="diciembre"/>
    <n v="31"/>
  </r>
  <r>
    <x v="82"/>
    <x v="13"/>
    <x v="2"/>
    <n v="525.59"/>
    <n v="72"/>
    <n v="6054.8"/>
    <n v="37842.480000000003"/>
    <n v="43897.279999999999"/>
    <n v="2024"/>
    <s v="diciembre"/>
    <n v="31"/>
  </r>
  <r>
    <x v="83"/>
    <x v="12"/>
    <x v="2"/>
    <n v="498.66"/>
    <n v="6"/>
    <n v="478.71"/>
    <n v="2991.96"/>
    <n v="3470.67"/>
    <n v="2025"/>
    <s v="enero"/>
    <n v="2"/>
  </r>
  <r>
    <x v="83"/>
    <x v="12"/>
    <x v="2"/>
    <n v="498.65999999999997"/>
    <n v="18"/>
    <n v="1436.14"/>
    <n v="8975.8799999999992"/>
    <n v="10412.02"/>
    <n v="2025"/>
    <s v="enero"/>
    <n v="2"/>
  </r>
  <r>
    <x v="83"/>
    <x v="13"/>
    <x v="2"/>
    <n v="525.59"/>
    <n v="6"/>
    <n v="504.57"/>
    <n v="3153.54"/>
    <n v="3658.11"/>
    <n v="2025"/>
    <s v="enero"/>
    <n v="2"/>
  </r>
  <r>
    <x v="83"/>
    <x v="13"/>
    <x v="2"/>
    <n v="525.59"/>
    <n v="6"/>
    <n v="504.57"/>
    <n v="3153.54"/>
    <n v="3658.11"/>
    <n v="2025"/>
    <s v="enero"/>
    <n v="2"/>
  </r>
  <r>
    <x v="83"/>
    <x v="8"/>
    <x v="0"/>
    <n v="103.33999999999999"/>
    <n v="240"/>
    <n v="3968.26"/>
    <n v="24801.599999999999"/>
    <n v="28769.86"/>
    <n v="2025"/>
    <s v="enero"/>
    <n v="2"/>
  </r>
  <r>
    <x v="84"/>
    <x v="12"/>
    <x v="2"/>
    <n v="498.66"/>
    <n v="12"/>
    <n v="957.43"/>
    <n v="5983.92"/>
    <n v="6941.35"/>
    <n v="2025"/>
    <s v="enero"/>
    <n v="3"/>
  </r>
  <r>
    <x v="84"/>
    <x v="12"/>
    <x v="2"/>
    <n v="498.66"/>
    <n v="6"/>
    <n v="478.71"/>
    <n v="2991.96"/>
    <n v="3470.67"/>
    <n v="2025"/>
    <s v="enero"/>
    <n v="3"/>
  </r>
  <r>
    <x v="84"/>
    <x v="12"/>
    <x v="2"/>
    <n v="498.65999999999997"/>
    <n v="18"/>
    <n v="1436.14"/>
    <n v="8975.8799999999992"/>
    <n v="10412.02"/>
    <n v="2025"/>
    <s v="enero"/>
    <n v="3"/>
  </r>
  <r>
    <x v="84"/>
    <x v="12"/>
    <x v="2"/>
    <n v="498.66"/>
    <n v="12"/>
    <n v="957.43"/>
    <n v="5983.92"/>
    <n v="6941.35"/>
    <n v="2025"/>
    <s v="enero"/>
    <n v="3"/>
  </r>
  <r>
    <x v="84"/>
    <x v="12"/>
    <x v="2"/>
    <n v="498.66"/>
    <n v="6"/>
    <n v="478.71"/>
    <n v="2991.96"/>
    <n v="3470.67"/>
    <n v="2025"/>
    <s v="enero"/>
    <n v="3"/>
  </r>
  <r>
    <x v="84"/>
    <x v="12"/>
    <x v="2"/>
    <n v="498.65999999999997"/>
    <n v="30"/>
    <n v="2393.5700000000002"/>
    <n v="14959.8"/>
    <n v="17353.37"/>
    <n v="2025"/>
    <s v="enero"/>
    <n v="3"/>
  </r>
  <r>
    <x v="84"/>
    <x v="12"/>
    <x v="2"/>
    <n v="498.66"/>
    <n v="24"/>
    <n v="1914.85"/>
    <n v="11967.84"/>
    <n v="13882.69"/>
    <n v="2025"/>
    <s v="enero"/>
    <n v="3"/>
  </r>
  <r>
    <x v="84"/>
    <x v="13"/>
    <x v="2"/>
    <n v="525.59"/>
    <n v="6"/>
    <n v="504.57"/>
    <n v="3153.54"/>
    <n v="3658.11"/>
    <n v="2025"/>
    <s v="enero"/>
    <n v="3"/>
  </r>
  <r>
    <x v="84"/>
    <x v="13"/>
    <x v="2"/>
    <n v="525.59"/>
    <n v="6"/>
    <n v="504.57"/>
    <n v="3153.54"/>
    <n v="3658.11"/>
    <n v="2025"/>
    <s v="enero"/>
    <n v="3"/>
  </r>
  <r>
    <x v="84"/>
    <x v="13"/>
    <x v="2"/>
    <n v="525.59"/>
    <n v="6"/>
    <n v="504.57"/>
    <n v="3153.54"/>
    <n v="3658.11"/>
    <n v="2025"/>
    <s v="enero"/>
    <n v="3"/>
  </r>
  <r>
    <x v="84"/>
    <x v="13"/>
    <x v="2"/>
    <n v="525.59"/>
    <n v="6"/>
    <n v="504.57"/>
    <n v="3153.54"/>
    <n v="3658.11"/>
    <n v="2025"/>
    <s v="enero"/>
    <n v="3"/>
  </r>
  <r>
    <x v="84"/>
    <x v="13"/>
    <x v="2"/>
    <n v="525.59"/>
    <n v="18"/>
    <n v="1513.7"/>
    <n v="9460.6200000000008"/>
    <n v="10974.32"/>
    <n v="2025"/>
    <s v="enero"/>
    <n v="3"/>
  </r>
  <r>
    <x v="85"/>
    <x v="12"/>
    <x v="2"/>
    <n v="498.66"/>
    <n v="12"/>
    <n v="957.43"/>
    <n v="5983.92"/>
    <n v="6941.35"/>
    <n v="2025"/>
    <s v="enero"/>
    <n v="6"/>
  </r>
  <r>
    <x v="85"/>
    <x v="12"/>
    <x v="2"/>
    <n v="498.66"/>
    <n v="24"/>
    <n v="1914.85"/>
    <n v="11967.84"/>
    <n v="13882.69"/>
    <n v="2025"/>
    <s v="enero"/>
    <n v="6"/>
  </r>
  <r>
    <x v="85"/>
    <x v="13"/>
    <x v="2"/>
    <n v="525.59"/>
    <n v="6"/>
    <n v="504.57"/>
    <n v="3153.54"/>
    <n v="3658.11"/>
    <n v="2025"/>
    <s v="enero"/>
    <n v="6"/>
  </r>
  <r>
    <x v="85"/>
    <x v="13"/>
    <x v="2"/>
    <n v="525.59"/>
    <n v="6"/>
    <n v="504.57"/>
    <n v="3153.54"/>
    <n v="3658.11"/>
    <n v="2025"/>
    <s v="enero"/>
    <n v="6"/>
  </r>
  <r>
    <x v="86"/>
    <x v="6"/>
    <x v="0"/>
    <n v="211.23000000000002"/>
    <n v="6"/>
    <n v="202.78"/>
    <n v="1267.3800000000001"/>
    <n v="1470.16"/>
    <n v="2025"/>
    <s v="enero"/>
    <n v="7"/>
  </r>
  <r>
    <x v="86"/>
    <x v="12"/>
    <x v="2"/>
    <n v="498.65999999999997"/>
    <n v="18"/>
    <n v="0"/>
    <n v="8975.8799999999992"/>
    <n v="0"/>
    <n v="2025"/>
    <s v="enero"/>
    <n v="7"/>
  </r>
  <r>
    <x v="86"/>
    <x v="9"/>
    <x v="0"/>
    <n v="211.23000000000002"/>
    <n v="6"/>
    <n v="202.78"/>
    <n v="1267.3800000000001"/>
    <n v="1470.16"/>
    <n v="2025"/>
    <s v="enero"/>
    <n v="7"/>
  </r>
  <r>
    <x v="87"/>
    <x v="3"/>
    <x v="3"/>
    <n v="689.65666666666664"/>
    <n v="3"/>
    <n v="331.03"/>
    <n v="2068.9699999999998"/>
    <n v="2400"/>
    <n v="2025"/>
    <s v="enero"/>
    <n v="8"/>
  </r>
  <r>
    <x v="87"/>
    <x v="12"/>
    <x v="2"/>
    <n v="498.65999999999997"/>
    <n v="18"/>
    <n v="1436.14"/>
    <n v="8975.8799999999992"/>
    <n v="10412.02"/>
    <n v="2025"/>
    <s v="enero"/>
    <n v="8"/>
  </r>
  <r>
    <x v="88"/>
    <x v="12"/>
    <x v="2"/>
    <n v="498.65999999999997"/>
    <n v="72"/>
    <n v="5744.56"/>
    <n v="35903.519999999997"/>
    <n v="41648.080000000002"/>
    <n v="2025"/>
    <s v="enero"/>
    <n v="9"/>
  </r>
  <r>
    <x v="89"/>
    <x v="3"/>
    <x v="3"/>
    <n v="905.16"/>
    <n v="1"/>
    <n v="144.83000000000001"/>
    <n v="905.16"/>
    <n v="1049.99"/>
    <n v="2025"/>
    <s v="enero"/>
    <n v="13"/>
  </r>
  <r>
    <x v="89"/>
    <x v="3"/>
    <x v="3"/>
    <n v="905.16"/>
    <n v="1"/>
    <n v="144.83000000000001"/>
    <n v="905.16"/>
    <n v="1049.99"/>
    <n v="2025"/>
    <s v="enero"/>
    <n v="13"/>
  </r>
  <r>
    <x v="89"/>
    <x v="3"/>
    <x v="3"/>
    <n v="905.16"/>
    <n v="1"/>
    <n v="144.83000000000001"/>
    <n v="905.16"/>
    <n v="1049.99"/>
    <n v="2025"/>
    <s v="enero"/>
    <n v="13"/>
  </r>
  <r>
    <x v="89"/>
    <x v="8"/>
    <x v="3"/>
    <n v="137.79"/>
    <n v="1"/>
    <n v="22.05"/>
    <n v="137.79"/>
    <n v="159.84"/>
    <n v="2025"/>
    <s v="enero"/>
    <n v="13"/>
  </r>
  <r>
    <x v="89"/>
    <x v="9"/>
    <x v="3"/>
    <n v="257.83"/>
    <n v="1"/>
    <n v="41.25"/>
    <n v="257.83"/>
    <n v="299.08"/>
    <n v="2025"/>
    <s v="enero"/>
    <n v="13"/>
  </r>
  <r>
    <x v="90"/>
    <x v="12"/>
    <x v="2"/>
    <n v="498.66"/>
    <n v="6"/>
    <n v="478.71"/>
    <n v="2991.96"/>
    <n v="3470.67"/>
    <n v="2025"/>
    <s v="enero"/>
    <n v="14"/>
  </r>
  <r>
    <x v="90"/>
    <x v="12"/>
    <x v="2"/>
    <n v="498.65999999999997"/>
    <n v="54"/>
    <n v="4308.42"/>
    <n v="26927.64"/>
    <n v="31236.06"/>
    <n v="2025"/>
    <s v="enero"/>
    <n v="14"/>
  </r>
  <r>
    <x v="90"/>
    <x v="12"/>
    <x v="2"/>
    <n v="498.66"/>
    <n v="6"/>
    <n v="478.71"/>
    <n v="2991.96"/>
    <n v="3470.67"/>
    <n v="2025"/>
    <s v="enero"/>
    <n v="14"/>
  </r>
  <r>
    <x v="90"/>
    <x v="12"/>
    <x v="2"/>
    <n v="498.66"/>
    <n v="24"/>
    <n v="1914.85"/>
    <n v="11967.84"/>
    <n v="13882.69"/>
    <n v="2025"/>
    <s v="enero"/>
    <n v="14"/>
  </r>
  <r>
    <x v="90"/>
    <x v="12"/>
    <x v="2"/>
    <n v="498.66"/>
    <n v="12"/>
    <n v="957.43"/>
    <n v="5983.92"/>
    <n v="6941.35"/>
    <n v="2025"/>
    <s v="enero"/>
    <n v="14"/>
  </r>
  <r>
    <x v="90"/>
    <x v="12"/>
    <x v="2"/>
    <n v="498.66"/>
    <n v="24"/>
    <n v="1914.85"/>
    <n v="11967.84"/>
    <n v="13882.69"/>
    <n v="2025"/>
    <s v="enero"/>
    <n v="14"/>
  </r>
  <r>
    <x v="90"/>
    <x v="12"/>
    <x v="2"/>
    <n v="498.66"/>
    <n v="12"/>
    <n v="957.43"/>
    <n v="5983.92"/>
    <n v="6941.35"/>
    <n v="2025"/>
    <s v="enero"/>
    <n v="14"/>
  </r>
  <r>
    <x v="90"/>
    <x v="12"/>
    <x v="2"/>
    <n v="498.66"/>
    <n v="48"/>
    <n v="3829.71"/>
    <n v="23935.68"/>
    <n v="27765.39"/>
    <n v="2025"/>
    <s v="enero"/>
    <n v="14"/>
  </r>
  <r>
    <x v="90"/>
    <x v="12"/>
    <x v="2"/>
    <n v="498.66"/>
    <n v="24"/>
    <n v="1914.85"/>
    <n v="11967.84"/>
    <n v="13882.69"/>
    <n v="2025"/>
    <s v="enero"/>
    <n v="14"/>
  </r>
  <r>
    <x v="90"/>
    <x v="12"/>
    <x v="2"/>
    <n v="498.65999999999997"/>
    <n v="18"/>
    <n v="1436.14"/>
    <n v="8975.8799999999992"/>
    <n v="10412.02"/>
    <n v="2025"/>
    <s v="enero"/>
    <n v="14"/>
  </r>
  <r>
    <x v="90"/>
    <x v="13"/>
    <x v="2"/>
    <n v="525.59"/>
    <n v="6"/>
    <n v="504.57"/>
    <n v="3153.54"/>
    <n v="3658.11"/>
    <n v="2025"/>
    <s v="enero"/>
    <n v="14"/>
  </r>
  <r>
    <x v="90"/>
    <x v="13"/>
    <x v="2"/>
    <n v="525.59"/>
    <n v="48"/>
    <n v="4036.53"/>
    <n v="25228.32"/>
    <n v="29264.85"/>
    <n v="2025"/>
    <s v="enero"/>
    <n v="14"/>
  </r>
  <r>
    <x v="90"/>
    <x v="13"/>
    <x v="2"/>
    <n v="525.59"/>
    <n v="12"/>
    <n v="1009.13"/>
    <n v="6307.08"/>
    <n v="7316.21"/>
    <n v="2025"/>
    <s v="enero"/>
    <n v="14"/>
  </r>
  <r>
    <x v="90"/>
    <x v="13"/>
    <x v="2"/>
    <n v="525.58999999999992"/>
    <n v="42"/>
    <n v="3531.96"/>
    <n v="22074.78"/>
    <n v="25606.74"/>
    <n v="2025"/>
    <s v="enero"/>
    <n v="14"/>
  </r>
  <r>
    <x v="90"/>
    <x v="13"/>
    <x v="2"/>
    <n v="525.59"/>
    <n v="12"/>
    <n v="1009.13"/>
    <n v="6307.08"/>
    <n v="7316.21"/>
    <n v="2025"/>
    <s v="enero"/>
    <n v="14"/>
  </r>
  <r>
    <x v="90"/>
    <x v="13"/>
    <x v="2"/>
    <n v="525.59"/>
    <n v="12"/>
    <n v="1009.13"/>
    <n v="6307.08"/>
    <n v="7316.21"/>
    <n v="2025"/>
    <s v="enero"/>
    <n v="14"/>
  </r>
  <r>
    <x v="91"/>
    <x v="3"/>
    <x v="3"/>
    <n v="905.16"/>
    <n v="1"/>
    <n v="144.83000000000001"/>
    <n v="905.16"/>
    <n v="1049.99"/>
    <n v="2025"/>
    <s v="enero"/>
    <n v="15"/>
  </r>
  <r>
    <x v="91"/>
    <x v="3"/>
    <x v="3"/>
    <n v="905.16"/>
    <n v="1"/>
    <n v="144.83000000000001"/>
    <n v="905.16"/>
    <n v="1049.99"/>
    <n v="2025"/>
    <s v="enero"/>
    <n v="15"/>
  </r>
  <r>
    <x v="91"/>
    <x v="3"/>
    <x v="3"/>
    <n v="905.16"/>
    <n v="1"/>
    <n v="144.83000000000001"/>
    <n v="905.16"/>
    <n v="1049.99"/>
    <n v="2025"/>
    <s v="enero"/>
    <n v="15"/>
  </r>
  <r>
    <x v="91"/>
    <x v="3"/>
    <x v="3"/>
    <n v="905.16"/>
    <n v="1"/>
    <n v="144.83000000000001"/>
    <n v="905.16"/>
    <n v="1049.99"/>
    <n v="2025"/>
    <s v="enero"/>
    <n v="15"/>
  </r>
  <r>
    <x v="91"/>
    <x v="7"/>
    <x v="3"/>
    <n v="137.79"/>
    <n v="1"/>
    <n v="22.05"/>
    <n v="137.79"/>
    <n v="159.84"/>
    <n v="2025"/>
    <s v="enero"/>
    <n v="15"/>
  </r>
  <r>
    <x v="91"/>
    <x v="7"/>
    <x v="3"/>
    <n v="137.79"/>
    <n v="1"/>
    <n v="22.05"/>
    <n v="137.79"/>
    <n v="159.84"/>
    <n v="2025"/>
    <s v="enero"/>
    <n v="15"/>
  </r>
  <r>
    <x v="91"/>
    <x v="8"/>
    <x v="3"/>
    <n v="137.79"/>
    <n v="1"/>
    <n v="22.05"/>
    <n v="137.79"/>
    <n v="159.84"/>
    <n v="2025"/>
    <s v="enero"/>
    <n v="15"/>
  </r>
  <r>
    <x v="91"/>
    <x v="8"/>
    <x v="3"/>
    <n v="137.79"/>
    <n v="1"/>
    <n v="22.05"/>
    <n v="137.79"/>
    <n v="159.84"/>
    <n v="2025"/>
    <s v="enero"/>
    <n v="15"/>
  </r>
  <r>
    <x v="91"/>
    <x v="8"/>
    <x v="3"/>
    <n v="137.79"/>
    <n v="1"/>
    <n v="22.05"/>
    <n v="137.79"/>
    <n v="159.84"/>
    <n v="2025"/>
    <s v="enero"/>
    <n v="15"/>
  </r>
  <r>
    <x v="91"/>
    <x v="8"/>
    <x v="3"/>
    <n v="137.79"/>
    <n v="1"/>
    <n v="22.05"/>
    <n v="137.79"/>
    <n v="159.84"/>
    <n v="2025"/>
    <s v="enero"/>
    <n v="15"/>
  </r>
  <r>
    <x v="91"/>
    <x v="10"/>
    <x v="3"/>
    <n v="137.79"/>
    <n v="1"/>
    <n v="22.05"/>
    <n v="137.79"/>
    <n v="159.84"/>
    <n v="2025"/>
    <s v="enero"/>
    <n v="15"/>
  </r>
  <r>
    <x v="91"/>
    <x v="11"/>
    <x v="3"/>
    <n v="137.79"/>
    <n v="1"/>
    <n v="22.05"/>
    <n v="137.79"/>
    <n v="159.84"/>
    <n v="2025"/>
    <s v="enero"/>
    <n v="15"/>
  </r>
  <r>
    <x v="91"/>
    <x v="11"/>
    <x v="3"/>
    <n v="137.79"/>
    <n v="1"/>
    <n v="22.05"/>
    <n v="137.79"/>
    <n v="159.84"/>
    <n v="2025"/>
    <s v="enero"/>
    <n v="15"/>
  </r>
  <r>
    <x v="92"/>
    <x v="3"/>
    <x v="3"/>
    <n v="689.65499999999997"/>
    <n v="2"/>
    <n v="220.69"/>
    <n v="1379.31"/>
    <n v="1600"/>
    <n v="2025"/>
    <s v="enero"/>
    <n v="16"/>
  </r>
  <r>
    <x v="93"/>
    <x v="12"/>
    <x v="2"/>
    <n v="498.65999999999997"/>
    <n v="18"/>
    <n v="1436.14"/>
    <n v="8975.8799999999992"/>
    <n v="10412.02"/>
    <n v="2025"/>
    <s v="enero"/>
    <n v="17"/>
  </r>
  <r>
    <x v="93"/>
    <x v="12"/>
    <x v="2"/>
    <n v="498.66"/>
    <n v="12"/>
    <n v="957.43"/>
    <n v="5983.92"/>
    <n v="6941.35"/>
    <n v="2025"/>
    <s v="enero"/>
    <n v="17"/>
  </r>
  <r>
    <x v="93"/>
    <x v="12"/>
    <x v="2"/>
    <n v="498.66"/>
    <n v="12"/>
    <n v="957.43"/>
    <n v="5983.92"/>
    <n v="6941.35"/>
    <n v="2025"/>
    <s v="enero"/>
    <n v="17"/>
  </r>
  <r>
    <x v="93"/>
    <x v="12"/>
    <x v="2"/>
    <n v="498.66"/>
    <n v="6"/>
    <n v="478.71"/>
    <n v="2991.96"/>
    <n v="3470.67"/>
    <n v="2025"/>
    <s v="enero"/>
    <n v="17"/>
  </r>
  <r>
    <x v="93"/>
    <x v="12"/>
    <x v="2"/>
    <n v="498.65999999999997"/>
    <n v="54"/>
    <n v="4308.42"/>
    <n v="26927.64"/>
    <n v="31236.06"/>
    <n v="2025"/>
    <s v="enero"/>
    <n v="17"/>
  </r>
  <r>
    <x v="93"/>
    <x v="12"/>
    <x v="2"/>
    <n v="498.66"/>
    <n v="24"/>
    <n v="1914.85"/>
    <n v="11967.84"/>
    <n v="13882.69"/>
    <n v="2025"/>
    <s v="enero"/>
    <n v="17"/>
  </r>
  <r>
    <x v="93"/>
    <x v="12"/>
    <x v="2"/>
    <n v="498.66"/>
    <n v="24"/>
    <n v="1914.85"/>
    <n v="11967.84"/>
    <n v="13882.69"/>
    <n v="2025"/>
    <s v="enero"/>
    <n v="17"/>
  </r>
  <r>
    <x v="93"/>
    <x v="12"/>
    <x v="2"/>
    <n v="498.65999999999997"/>
    <n v="30"/>
    <n v="2393.5700000000002"/>
    <n v="14959.8"/>
    <n v="17353.37"/>
    <n v="2025"/>
    <s v="enero"/>
    <n v="17"/>
  </r>
  <r>
    <x v="93"/>
    <x v="12"/>
    <x v="2"/>
    <n v="498.65999999999997"/>
    <n v="30"/>
    <n v="2393.5700000000002"/>
    <n v="14959.8"/>
    <n v="17353.37"/>
    <n v="2025"/>
    <s v="enero"/>
    <n v="17"/>
  </r>
  <r>
    <x v="93"/>
    <x v="12"/>
    <x v="2"/>
    <n v="498.66"/>
    <n v="6"/>
    <n v="478.71"/>
    <n v="2991.96"/>
    <n v="3470.67"/>
    <n v="2025"/>
    <s v="enero"/>
    <n v="17"/>
  </r>
  <r>
    <x v="94"/>
    <x v="12"/>
    <x v="2"/>
    <n v="498.66"/>
    <n v="6"/>
    <n v="478.71"/>
    <n v="2991.96"/>
    <n v="3470.67"/>
    <n v="2025"/>
    <s v="enero"/>
    <n v="20"/>
  </r>
  <r>
    <x v="94"/>
    <x v="12"/>
    <x v="2"/>
    <n v="498.66"/>
    <n v="48"/>
    <n v="3829.71"/>
    <n v="23935.68"/>
    <n v="27765.39"/>
    <n v="2025"/>
    <s v="enero"/>
    <n v="20"/>
  </r>
  <r>
    <x v="95"/>
    <x v="12"/>
    <x v="2"/>
    <n v="498.65999999999997"/>
    <n v="72"/>
    <n v="5744.56"/>
    <n v="35903.519999999997"/>
    <n v="41648.080000000002"/>
    <n v="2025"/>
    <s v="enero"/>
    <n v="22"/>
  </r>
  <r>
    <x v="95"/>
    <x v="12"/>
    <x v="2"/>
    <n v="498.65999999999997"/>
    <n v="18"/>
    <n v="1436.14"/>
    <n v="8975.8799999999992"/>
    <n v="10412.02"/>
    <n v="2025"/>
    <s v="enero"/>
    <n v="22"/>
  </r>
  <r>
    <x v="95"/>
    <x v="4"/>
    <x v="3"/>
    <n v="0.01"/>
    <n v="1"/>
    <n v="0"/>
    <n v="0.01"/>
    <n v="0.01"/>
    <n v="2025"/>
    <s v="enero"/>
    <n v="22"/>
  </r>
  <r>
    <x v="95"/>
    <x v="2"/>
    <x v="3"/>
    <n v="2586.1999999999998"/>
    <n v="1"/>
    <n v="413.79"/>
    <n v="2586.1999999999998"/>
    <n v="2999.99"/>
    <n v="2025"/>
    <s v="enero"/>
    <n v="22"/>
  </r>
  <r>
    <x v="96"/>
    <x v="12"/>
    <x v="2"/>
    <n v="498.66"/>
    <n v="24"/>
    <n v="1914.85"/>
    <n v="11967.84"/>
    <n v="13882.69"/>
    <n v="2025"/>
    <s v="enero"/>
    <n v="27"/>
  </r>
  <r>
    <x v="96"/>
    <x v="4"/>
    <x v="3"/>
    <n v="1"/>
    <n v="1"/>
    <n v="0"/>
    <n v="1"/>
    <n v="0"/>
    <n v="2025"/>
    <s v="enero"/>
    <n v="27"/>
  </r>
  <r>
    <x v="96"/>
    <x v="4"/>
    <x v="3"/>
    <n v="0.01"/>
    <n v="1"/>
    <n v="0"/>
    <n v="0.01"/>
    <n v="0.01"/>
    <n v="2025"/>
    <s v="enero"/>
    <n v="27"/>
  </r>
  <r>
    <x v="96"/>
    <x v="2"/>
    <x v="3"/>
    <n v="2999"/>
    <n v="1"/>
    <n v="0"/>
    <n v="2999"/>
    <n v="0"/>
    <n v="2025"/>
    <s v="enero"/>
    <n v="27"/>
  </r>
  <r>
    <x v="96"/>
    <x v="2"/>
    <x v="3"/>
    <n v="2586.1999999999998"/>
    <n v="1"/>
    <n v="413.79"/>
    <n v="2586.1999999999998"/>
    <n v="2999.99"/>
    <n v="2025"/>
    <s v="enero"/>
    <n v="27"/>
  </r>
  <r>
    <x v="97"/>
    <x v="12"/>
    <x v="2"/>
    <n v="498.66"/>
    <n v="6"/>
    <n v="478.71"/>
    <n v="2991.96"/>
    <n v="3470.67"/>
    <n v="2025"/>
    <s v="enero"/>
    <n v="28"/>
  </r>
  <r>
    <x v="97"/>
    <x v="12"/>
    <x v="2"/>
    <n v="498.65999999999997"/>
    <n v="18"/>
    <n v="1436.14"/>
    <n v="8975.8799999999992"/>
    <n v="10412.02"/>
    <n v="2025"/>
    <s v="enero"/>
    <n v="28"/>
  </r>
  <r>
    <x v="97"/>
    <x v="12"/>
    <x v="2"/>
    <n v="498.66"/>
    <n v="6"/>
    <n v="478.71"/>
    <n v="2991.96"/>
    <n v="3470.67"/>
    <n v="2025"/>
    <s v="enero"/>
    <n v="28"/>
  </r>
  <r>
    <x v="97"/>
    <x v="12"/>
    <x v="2"/>
    <n v="498.66"/>
    <n v="6"/>
    <n v="478.71"/>
    <n v="2991.96"/>
    <n v="3470.67"/>
    <n v="2025"/>
    <s v="enero"/>
    <n v="28"/>
  </r>
  <r>
    <x v="97"/>
    <x v="12"/>
    <x v="2"/>
    <n v="498.66"/>
    <n v="6"/>
    <n v="478.71"/>
    <n v="2991.96"/>
    <n v="3470.67"/>
    <n v="2025"/>
    <s v="enero"/>
    <n v="28"/>
  </r>
  <r>
    <x v="97"/>
    <x v="12"/>
    <x v="2"/>
    <n v="498.66"/>
    <n v="6"/>
    <n v="478.71"/>
    <n v="2991.96"/>
    <n v="3470.67"/>
    <n v="2025"/>
    <s v="enero"/>
    <n v="28"/>
  </r>
  <r>
    <x v="97"/>
    <x v="12"/>
    <x v="2"/>
    <n v="498.66"/>
    <n v="6"/>
    <n v="478.71"/>
    <n v="2991.96"/>
    <n v="3470.67"/>
    <n v="2025"/>
    <s v="enero"/>
    <n v="28"/>
  </r>
  <r>
    <x v="97"/>
    <x v="0"/>
    <x v="3"/>
    <n v="1706.9"/>
    <n v="1"/>
    <n v="273.10000000000002"/>
    <n v="1706.9"/>
    <n v="1980"/>
    <n v="2025"/>
    <s v="enero"/>
    <n v="28"/>
  </r>
  <r>
    <x v="98"/>
    <x v="14"/>
    <x v="4"/>
    <n v="505.85999999999996"/>
    <n v="363"/>
    <n v="29380.35"/>
    <n v="183627.18"/>
    <n v="213007.53"/>
    <n v="2025"/>
    <s v="enero"/>
    <n v="29"/>
  </r>
  <r>
    <x v="98"/>
    <x v="12"/>
    <x v="2"/>
    <n v="498.65999999999997"/>
    <n v="18"/>
    <n v="1436.14"/>
    <n v="8975.8799999999992"/>
    <n v="10412.02"/>
    <n v="2025"/>
    <s v="enero"/>
    <n v="29"/>
  </r>
  <r>
    <x v="98"/>
    <x v="12"/>
    <x v="2"/>
    <n v="498.66"/>
    <n v="12"/>
    <n v="957.43"/>
    <n v="5983.92"/>
    <n v="6941.35"/>
    <n v="2025"/>
    <s v="enero"/>
    <n v="29"/>
  </r>
  <r>
    <x v="99"/>
    <x v="3"/>
    <x v="3"/>
    <n v="905.16"/>
    <n v="1"/>
    <n v="144.83000000000001"/>
    <n v="905.16"/>
    <n v="1049.99"/>
    <n v="2025"/>
    <s v="enero"/>
    <n v="30"/>
  </r>
  <r>
    <x v="99"/>
    <x v="3"/>
    <x v="3"/>
    <n v="905.16"/>
    <n v="1"/>
    <n v="144.83000000000001"/>
    <n v="905.16"/>
    <n v="1049.99"/>
    <n v="2025"/>
    <s v="enero"/>
    <n v="30"/>
  </r>
  <r>
    <x v="99"/>
    <x v="3"/>
    <x v="3"/>
    <n v="905.16"/>
    <n v="1"/>
    <n v="144.83000000000001"/>
    <n v="905.16"/>
    <n v="1049.99"/>
    <n v="2025"/>
    <s v="enero"/>
    <n v="30"/>
  </r>
  <r>
    <x v="99"/>
    <x v="3"/>
    <x v="3"/>
    <n v="905.16"/>
    <n v="1"/>
    <n v="144.83000000000001"/>
    <n v="905.16"/>
    <n v="1049.99"/>
    <n v="2025"/>
    <s v="enero"/>
    <n v="30"/>
  </r>
  <r>
    <x v="99"/>
    <x v="6"/>
    <x v="3"/>
    <n v="281.89"/>
    <n v="1"/>
    <n v="45.1"/>
    <n v="281.89"/>
    <n v="326.99"/>
    <n v="2025"/>
    <s v="enero"/>
    <n v="30"/>
  </r>
  <r>
    <x v="99"/>
    <x v="7"/>
    <x v="3"/>
    <n v="137.91999999999999"/>
    <n v="2"/>
    <n v="44.14"/>
    <n v="275.83999999999997"/>
    <n v="319.98"/>
    <n v="2025"/>
    <s v="enero"/>
    <n v="30"/>
  </r>
  <r>
    <x v="99"/>
    <x v="8"/>
    <x v="3"/>
    <n v="137.79"/>
    <n v="1"/>
    <n v="22.05"/>
    <n v="137.79"/>
    <n v="159.84"/>
    <n v="2025"/>
    <s v="enero"/>
    <n v="30"/>
  </r>
  <r>
    <x v="100"/>
    <x v="3"/>
    <x v="3"/>
    <n v="1049.99"/>
    <n v="1"/>
    <n v="168"/>
    <n v="1049.99"/>
    <n v="1217.99"/>
    <n v="2025"/>
    <s v="febrero"/>
    <n v="4"/>
  </r>
  <r>
    <x v="100"/>
    <x v="12"/>
    <x v="2"/>
    <n v="498.66"/>
    <n v="12"/>
    <n v="957.43"/>
    <n v="5983.92"/>
    <n v="6941.35"/>
    <n v="2025"/>
    <s v="febrero"/>
    <n v="4"/>
  </r>
  <r>
    <x v="100"/>
    <x v="12"/>
    <x v="2"/>
    <n v="498.66"/>
    <n v="12"/>
    <n v="957.43"/>
    <n v="5983.92"/>
    <n v="6941.35"/>
    <n v="2025"/>
    <s v="febrero"/>
    <n v="4"/>
  </r>
  <r>
    <x v="100"/>
    <x v="12"/>
    <x v="2"/>
    <n v="498.65999999999997"/>
    <n v="18"/>
    <n v="1436.14"/>
    <n v="8975.8799999999992"/>
    <n v="10412.02"/>
    <n v="2025"/>
    <s v="febrero"/>
    <n v="4"/>
  </r>
  <r>
    <x v="100"/>
    <x v="12"/>
    <x v="2"/>
    <n v="498.66"/>
    <n v="6"/>
    <n v="478.71"/>
    <n v="2991.96"/>
    <n v="3470.67"/>
    <n v="2025"/>
    <s v="febrero"/>
    <n v="4"/>
  </r>
  <r>
    <x v="100"/>
    <x v="12"/>
    <x v="2"/>
    <n v="498.66"/>
    <n v="12"/>
    <n v="957.43"/>
    <n v="5983.92"/>
    <n v="6941.35"/>
    <n v="2025"/>
    <s v="febrero"/>
    <n v="4"/>
  </r>
  <r>
    <x v="100"/>
    <x v="12"/>
    <x v="2"/>
    <n v="498.66"/>
    <n v="12"/>
    <n v="957.43"/>
    <n v="5983.92"/>
    <n v="6941.35"/>
    <n v="2025"/>
    <s v="febrero"/>
    <n v="4"/>
  </r>
  <r>
    <x v="100"/>
    <x v="12"/>
    <x v="2"/>
    <n v="498.65999999999997"/>
    <n v="30"/>
    <n v="2393.5700000000002"/>
    <n v="14959.8"/>
    <n v="17353.37"/>
    <n v="2025"/>
    <s v="febrero"/>
    <n v="4"/>
  </r>
  <r>
    <x v="100"/>
    <x v="4"/>
    <x v="3"/>
    <n v="0"/>
    <n v="1"/>
    <n v="0"/>
    <n v="0"/>
    <n v="0"/>
    <n v="2025"/>
    <s v="febrero"/>
    <n v="4"/>
  </r>
  <r>
    <x v="100"/>
    <x v="0"/>
    <x v="3"/>
    <n v="1706.9"/>
    <n v="1"/>
    <n v="273.10000000000002"/>
    <n v="1706.9"/>
    <n v="1980"/>
    <n v="2025"/>
    <s v="febrero"/>
    <n v="4"/>
  </r>
  <r>
    <x v="100"/>
    <x v="2"/>
    <x v="3"/>
    <n v="2585.34"/>
    <n v="1"/>
    <n v="413.66"/>
    <n v="2585.34"/>
    <n v="2999"/>
    <n v="2025"/>
    <s v="febrero"/>
    <n v="4"/>
  </r>
  <r>
    <x v="101"/>
    <x v="12"/>
    <x v="2"/>
    <n v="498.65999999999997"/>
    <n v="18"/>
    <n v="1436.14"/>
    <n v="8975.8799999999992"/>
    <n v="10412.02"/>
    <n v="2025"/>
    <s v="febrero"/>
    <n v="5"/>
  </r>
  <r>
    <x v="101"/>
    <x v="12"/>
    <x v="2"/>
    <n v="498.66"/>
    <n v="24"/>
    <n v="1914.85"/>
    <n v="11967.84"/>
    <n v="13882.69"/>
    <n v="2025"/>
    <s v="febrero"/>
    <n v="5"/>
  </r>
  <r>
    <x v="101"/>
    <x v="12"/>
    <x v="2"/>
    <n v="498.66"/>
    <n v="12"/>
    <n v="957.43"/>
    <n v="5983.92"/>
    <n v="6941.35"/>
    <n v="2025"/>
    <s v="febrero"/>
    <n v="5"/>
  </r>
  <r>
    <x v="101"/>
    <x v="13"/>
    <x v="2"/>
    <n v="525.59"/>
    <n v="66"/>
    <n v="5550.23"/>
    <n v="34688.94"/>
    <n v="40239.17"/>
    <n v="2025"/>
    <s v="febrero"/>
    <n v="5"/>
  </r>
  <r>
    <x v="101"/>
    <x v="13"/>
    <x v="2"/>
    <n v="525.59"/>
    <n v="30"/>
    <n v="2522.83"/>
    <n v="15767.7"/>
    <n v="18290.53"/>
    <n v="2025"/>
    <s v="febrero"/>
    <n v="5"/>
  </r>
  <r>
    <x v="101"/>
    <x v="13"/>
    <x v="2"/>
    <n v="525.59"/>
    <n v="24"/>
    <n v="2018.27"/>
    <n v="12614.16"/>
    <n v="14632.43"/>
    <n v="2025"/>
    <s v="febrero"/>
    <n v="5"/>
  </r>
  <r>
    <x v="102"/>
    <x v="12"/>
    <x v="2"/>
    <n v="498.65999999999997"/>
    <n v="72"/>
    <n v="5744.56"/>
    <n v="35903.519999999997"/>
    <n v="41648.080000000002"/>
    <n v="2025"/>
    <s v="febrero"/>
    <n v="6"/>
  </r>
  <r>
    <x v="102"/>
    <x v="12"/>
    <x v="2"/>
    <n v="498.66"/>
    <n v="6"/>
    <n v="478.71"/>
    <n v="2991.96"/>
    <n v="3470.67"/>
    <n v="2025"/>
    <s v="febrero"/>
    <n v="6"/>
  </r>
  <r>
    <x v="102"/>
    <x v="13"/>
    <x v="2"/>
    <n v="525.59"/>
    <n v="72"/>
    <n v="6054.8"/>
    <n v="37842.480000000003"/>
    <n v="43897.279999999999"/>
    <n v="2025"/>
    <s v="febrero"/>
    <n v="6"/>
  </r>
  <r>
    <x v="102"/>
    <x v="13"/>
    <x v="2"/>
    <n v="525.59"/>
    <n v="6"/>
    <n v="504.57"/>
    <n v="3153.54"/>
    <n v="3658.11"/>
    <n v="2025"/>
    <s v="febrero"/>
    <n v="6"/>
  </r>
  <r>
    <x v="102"/>
    <x v="15"/>
    <x v="2"/>
    <n v="861.91"/>
    <n v="1"/>
    <n v="137.9"/>
    <n v="861.91"/>
    <n v="999.81"/>
    <n v="2025"/>
    <s v="febrero"/>
    <n v="6"/>
  </r>
  <r>
    <x v="102"/>
    <x v="15"/>
    <x v="3"/>
    <n v="547.24"/>
    <n v="1"/>
    <n v="87.56"/>
    <n v="547.24"/>
    <n v="634.79999999999995"/>
    <n v="2025"/>
    <s v="febrero"/>
    <n v="6"/>
  </r>
  <r>
    <x v="103"/>
    <x v="12"/>
    <x v="2"/>
    <n v="498.66"/>
    <n v="6"/>
    <n v="478.71"/>
    <n v="2991.96"/>
    <n v="3470.67"/>
    <n v="2025"/>
    <s v="febrero"/>
    <n v="7"/>
  </r>
  <r>
    <x v="103"/>
    <x v="12"/>
    <x v="2"/>
    <n v="498.65999999999997"/>
    <n v="18"/>
    <n v="1436.14"/>
    <n v="8975.8799999999992"/>
    <n v="10412.02"/>
    <n v="2025"/>
    <s v="febrero"/>
    <n v="7"/>
  </r>
  <r>
    <x v="103"/>
    <x v="12"/>
    <x v="2"/>
    <n v="498.66"/>
    <n v="6"/>
    <n v="478.71"/>
    <n v="2991.96"/>
    <n v="3470.67"/>
    <n v="2025"/>
    <s v="febrero"/>
    <n v="7"/>
  </r>
  <r>
    <x v="103"/>
    <x v="12"/>
    <x v="2"/>
    <n v="498.66"/>
    <n v="6"/>
    <n v="478.71"/>
    <n v="2991.96"/>
    <n v="3470.67"/>
    <n v="2025"/>
    <s v="febrero"/>
    <n v="7"/>
  </r>
  <r>
    <x v="103"/>
    <x v="12"/>
    <x v="2"/>
    <n v="498.66"/>
    <n v="6"/>
    <n v="478.71"/>
    <n v="2991.96"/>
    <n v="3470.67"/>
    <n v="2025"/>
    <s v="febrero"/>
    <n v="7"/>
  </r>
  <r>
    <x v="103"/>
    <x v="12"/>
    <x v="2"/>
    <n v="498.66"/>
    <n v="24"/>
    <n v="1914.85"/>
    <n v="11967.84"/>
    <n v="13882.69"/>
    <n v="2025"/>
    <s v="febrero"/>
    <n v="7"/>
  </r>
  <r>
    <x v="103"/>
    <x v="12"/>
    <x v="2"/>
    <n v="498.65999999999997"/>
    <n v="18"/>
    <n v="1436.14"/>
    <n v="8975.8799999999992"/>
    <n v="10412.02"/>
    <n v="2025"/>
    <s v="febrero"/>
    <n v="7"/>
  </r>
  <r>
    <x v="103"/>
    <x v="12"/>
    <x v="2"/>
    <n v="498.65999999999997"/>
    <n v="36"/>
    <n v="0"/>
    <n v="17951.759999999998"/>
    <n v="0"/>
    <n v="2025"/>
    <s v="febrero"/>
    <n v="7"/>
  </r>
  <r>
    <x v="103"/>
    <x v="13"/>
    <x v="2"/>
    <n v="525.59"/>
    <n v="6"/>
    <n v="504.57"/>
    <n v="3153.54"/>
    <n v="3658.11"/>
    <n v="2025"/>
    <s v="febrero"/>
    <n v="7"/>
  </r>
  <r>
    <x v="103"/>
    <x v="13"/>
    <x v="2"/>
    <n v="525.59"/>
    <n v="6"/>
    <n v="504.57"/>
    <n v="3153.54"/>
    <n v="3658.11"/>
    <n v="2025"/>
    <s v="febrero"/>
    <n v="7"/>
  </r>
  <r>
    <x v="103"/>
    <x v="13"/>
    <x v="2"/>
    <n v="525.59"/>
    <n v="6"/>
    <n v="504.57"/>
    <n v="3153.54"/>
    <n v="3658.11"/>
    <n v="2025"/>
    <s v="febrero"/>
    <n v="7"/>
  </r>
  <r>
    <x v="103"/>
    <x v="13"/>
    <x v="2"/>
    <n v="525.59"/>
    <n v="6"/>
    <n v="504.57"/>
    <n v="3153.54"/>
    <n v="3658.11"/>
    <n v="2025"/>
    <s v="febrero"/>
    <n v="7"/>
  </r>
  <r>
    <x v="103"/>
    <x v="13"/>
    <x v="2"/>
    <n v="525.59"/>
    <n v="30"/>
    <n v="2522.83"/>
    <n v="15767.7"/>
    <n v="18290.53"/>
    <n v="2025"/>
    <s v="febrero"/>
    <n v="7"/>
  </r>
  <r>
    <x v="103"/>
    <x v="13"/>
    <x v="2"/>
    <n v="525.59"/>
    <n v="6"/>
    <n v="0"/>
    <n v="3153.54"/>
    <n v="0"/>
    <n v="2025"/>
    <s v="febrero"/>
    <n v="7"/>
  </r>
  <r>
    <x v="104"/>
    <x v="12"/>
    <x v="2"/>
    <n v="498.65999999999997"/>
    <n v="36"/>
    <n v="2872.28"/>
    <n v="17951.759999999998"/>
    <n v="20824.04"/>
    <n v="2025"/>
    <s v="febrero"/>
    <n v="10"/>
  </r>
  <r>
    <x v="104"/>
    <x v="12"/>
    <x v="2"/>
    <n v="498.65999999999997"/>
    <n v="36"/>
    <n v="2872.28"/>
    <n v="17951.759999999998"/>
    <n v="20824.04"/>
    <n v="2025"/>
    <s v="febrero"/>
    <n v="10"/>
  </r>
  <r>
    <x v="104"/>
    <x v="12"/>
    <x v="2"/>
    <n v="498.66"/>
    <n v="6"/>
    <n v="478.71"/>
    <n v="2991.96"/>
    <n v="3470.67"/>
    <n v="2025"/>
    <s v="febrero"/>
    <n v="10"/>
  </r>
  <r>
    <x v="104"/>
    <x v="13"/>
    <x v="2"/>
    <n v="525.59"/>
    <n v="6"/>
    <n v="504.57"/>
    <n v="3153.54"/>
    <n v="3658.11"/>
    <n v="2025"/>
    <s v="febrero"/>
    <n v="10"/>
  </r>
  <r>
    <x v="104"/>
    <x v="13"/>
    <x v="2"/>
    <n v="525.59"/>
    <n v="12"/>
    <n v="1009.13"/>
    <n v="6307.08"/>
    <n v="7316.21"/>
    <n v="2025"/>
    <s v="febrero"/>
    <n v="10"/>
  </r>
  <r>
    <x v="104"/>
    <x v="13"/>
    <x v="2"/>
    <n v="525.59"/>
    <n v="24"/>
    <n v="2018.27"/>
    <n v="12614.16"/>
    <n v="14632.43"/>
    <n v="2025"/>
    <s v="febrero"/>
    <n v="10"/>
  </r>
  <r>
    <x v="104"/>
    <x v="15"/>
    <x v="3"/>
    <n v="964.66"/>
    <n v="1"/>
    <n v="154.34"/>
    <n v="964.66"/>
    <n v="1119"/>
    <n v="2025"/>
    <s v="febrero"/>
    <n v="10"/>
  </r>
  <r>
    <x v="105"/>
    <x v="3"/>
    <x v="3"/>
    <n v="905.16"/>
    <n v="1"/>
    <n v="144.83000000000001"/>
    <n v="905.16"/>
    <n v="1049.99"/>
    <n v="2025"/>
    <s v="febrero"/>
    <n v="11"/>
  </r>
  <r>
    <x v="105"/>
    <x v="12"/>
    <x v="2"/>
    <n v="498.66"/>
    <n v="12"/>
    <n v="957.43"/>
    <n v="5983.92"/>
    <n v="6941.35"/>
    <n v="2025"/>
    <s v="febrero"/>
    <n v="11"/>
  </r>
  <r>
    <x v="105"/>
    <x v="12"/>
    <x v="2"/>
    <n v="498.66"/>
    <n v="12"/>
    <n v="957.43"/>
    <n v="5983.92"/>
    <n v="6941.35"/>
    <n v="2025"/>
    <s v="febrero"/>
    <n v="11"/>
  </r>
  <r>
    <x v="105"/>
    <x v="13"/>
    <x v="2"/>
    <n v="525.59"/>
    <n v="6"/>
    <n v="504.57"/>
    <n v="3153.54"/>
    <n v="3658.11"/>
    <n v="2025"/>
    <s v="febrero"/>
    <n v="11"/>
  </r>
  <r>
    <x v="105"/>
    <x v="13"/>
    <x v="2"/>
    <n v="525.59"/>
    <n v="6"/>
    <n v="504.57"/>
    <n v="3153.54"/>
    <n v="3658.11"/>
    <n v="2025"/>
    <s v="febrero"/>
    <n v="11"/>
  </r>
  <r>
    <x v="105"/>
    <x v="7"/>
    <x v="3"/>
    <n v="137.79"/>
    <n v="1"/>
    <n v="22.05"/>
    <n v="137.79"/>
    <n v="159.84"/>
    <n v="2025"/>
    <s v="febrero"/>
    <n v="11"/>
  </r>
  <r>
    <x v="105"/>
    <x v="8"/>
    <x v="3"/>
    <n v="137.79"/>
    <n v="1"/>
    <n v="22.05"/>
    <n v="137.79"/>
    <n v="159.84"/>
    <n v="2025"/>
    <s v="febrero"/>
    <n v="11"/>
  </r>
  <r>
    <x v="105"/>
    <x v="8"/>
    <x v="3"/>
    <n v="137.79"/>
    <n v="1"/>
    <n v="22.05"/>
    <n v="137.79"/>
    <n v="159.84"/>
    <n v="2025"/>
    <s v="febrero"/>
    <n v="11"/>
  </r>
  <r>
    <x v="105"/>
    <x v="8"/>
    <x v="3"/>
    <n v="137.79"/>
    <n v="1"/>
    <n v="22.05"/>
    <n v="137.79"/>
    <n v="159.84"/>
    <n v="2025"/>
    <s v="febrero"/>
    <n v="11"/>
  </r>
  <r>
    <x v="105"/>
    <x v="9"/>
    <x v="3"/>
    <n v="272.27"/>
    <n v="1"/>
    <n v="43.56"/>
    <n v="272.27"/>
    <n v="315.83"/>
    <n v="2025"/>
    <s v="febrero"/>
    <n v="11"/>
  </r>
  <r>
    <x v="105"/>
    <x v="15"/>
    <x v="3"/>
    <n v="861.91"/>
    <n v="1"/>
    <n v="137.9"/>
    <n v="861.91"/>
    <n v="999.81"/>
    <n v="2025"/>
    <s v="febrero"/>
    <n v="11"/>
  </r>
  <r>
    <x v="106"/>
    <x v="3"/>
    <x v="3"/>
    <n v="905.16"/>
    <n v="1"/>
    <n v="144.83000000000001"/>
    <n v="905.16"/>
    <n v="1049.99"/>
    <n v="2025"/>
    <s v="febrero"/>
    <n v="12"/>
  </r>
  <r>
    <x v="107"/>
    <x v="12"/>
    <x v="3"/>
    <n v="905.16"/>
    <n v="1"/>
    <n v="0"/>
    <n v="905.16"/>
    <n v="0"/>
    <n v="2025"/>
    <s v="febrero"/>
    <n v="13"/>
  </r>
  <r>
    <x v="107"/>
    <x v="7"/>
    <x v="3"/>
    <n v="137.79"/>
    <n v="1"/>
    <n v="22.05"/>
    <n v="137.79"/>
    <n v="159.84"/>
    <n v="2025"/>
    <s v="febrero"/>
    <n v="13"/>
  </r>
  <r>
    <x v="107"/>
    <x v="7"/>
    <x v="3"/>
    <n v="137.79"/>
    <n v="1"/>
    <n v="22.05"/>
    <n v="137.79"/>
    <n v="159.84"/>
    <n v="2025"/>
    <s v="febrero"/>
    <n v="13"/>
  </r>
  <r>
    <x v="107"/>
    <x v="8"/>
    <x v="3"/>
    <n v="137.79"/>
    <n v="1"/>
    <n v="22.05"/>
    <n v="137.79"/>
    <n v="159.84"/>
    <n v="2025"/>
    <s v="febrero"/>
    <n v="13"/>
  </r>
  <r>
    <x v="107"/>
    <x v="8"/>
    <x v="3"/>
    <n v="137.79"/>
    <n v="1"/>
    <n v="22.05"/>
    <n v="137.79"/>
    <n v="159.84"/>
    <n v="2025"/>
    <s v="febrero"/>
    <n v="13"/>
  </r>
  <r>
    <x v="107"/>
    <x v="11"/>
    <x v="3"/>
    <n v="137.79"/>
    <n v="1"/>
    <n v="22.05"/>
    <n v="137.79"/>
    <n v="159.84"/>
    <n v="2025"/>
    <s v="febrero"/>
    <n v="13"/>
  </r>
  <r>
    <x v="108"/>
    <x v="6"/>
    <x v="3"/>
    <n v="272.27"/>
    <n v="1"/>
    <n v="0"/>
    <n v="272.27"/>
    <n v="0"/>
    <n v="2025"/>
    <s v="febrero"/>
    <n v="14"/>
  </r>
  <r>
    <x v="108"/>
    <x v="12"/>
    <x v="2"/>
    <n v="498.66"/>
    <n v="6"/>
    <n v="478.71"/>
    <n v="2991.96"/>
    <n v="3470.67"/>
    <n v="2025"/>
    <s v="febrero"/>
    <n v="14"/>
  </r>
  <r>
    <x v="108"/>
    <x v="12"/>
    <x v="2"/>
    <n v="498.65999999999997"/>
    <n v="36"/>
    <n v="2872.28"/>
    <n v="17951.759999999998"/>
    <n v="20824.04"/>
    <n v="2025"/>
    <s v="febrero"/>
    <n v="14"/>
  </r>
  <r>
    <x v="108"/>
    <x v="12"/>
    <x v="2"/>
    <n v="498.65999999999997"/>
    <n v="18"/>
    <n v="1436.14"/>
    <n v="8975.8799999999992"/>
    <n v="10412.02"/>
    <n v="2025"/>
    <s v="febrero"/>
    <n v="14"/>
  </r>
  <r>
    <x v="108"/>
    <x v="12"/>
    <x v="2"/>
    <n v="498.66"/>
    <n v="12"/>
    <n v="957.43"/>
    <n v="5983.92"/>
    <n v="6941.35"/>
    <n v="2025"/>
    <s v="febrero"/>
    <n v="14"/>
  </r>
  <r>
    <x v="108"/>
    <x v="12"/>
    <x v="2"/>
    <n v="498.65999999999997"/>
    <n v="30"/>
    <n v="2393.5700000000002"/>
    <n v="14959.8"/>
    <n v="17353.37"/>
    <n v="2025"/>
    <s v="febrero"/>
    <n v="14"/>
  </r>
  <r>
    <x v="108"/>
    <x v="12"/>
    <x v="2"/>
    <n v="498.66"/>
    <n v="6"/>
    <n v="478.71"/>
    <n v="2991.96"/>
    <n v="3470.67"/>
    <n v="2025"/>
    <s v="febrero"/>
    <n v="14"/>
  </r>
  <r>
    <x v="108"/>
    <x v="12"/>
    <x v="2"/>
    <n v="498.66"/>
    <n v="12"/>
    <n v="957.43"/>
    <n v="5983.92"/>
    <n v="6941.35"/>
    <n v="2025"/>
    <s v="febrero"/>
    <n v="14"/>
  </r>
  <r>
    <x v="108"/>
    <x v="13"/>
    <x v="2"/>
    <n v="525.58999999999992"/>
    <n v="42"/>
    <n v="3531.96"/>
    <n v="22074.78"/>
    <n v="25606.74"/>
    <n v="2025"/>
    <s v="febrero"/>
    <n v="14"/>
  </r>
  <r>
    <x v="108"/>
    <x v="13"/>
    <x v="2"/>
    <n v="525.59"/>
    <n v="12"/>
    <n v="1009.13"/>
    <n v="6307.08"/>
    <n v="7316.21"/>
    <n v="2025"/>
    <s v="febrero"/>
    <n v="14"/>
  </r>
  <r>
    <x v="108"/>
    <x v="13"/>
    <x v="2"/>
    <n v="525.59"/>
    <n v="12"/>
    <n v="1009.13"/>
    <n v="6307.08"/>
    <n v="7316.21"/>
    <n v="2025"/>
    <s v="febrero"/>
    <n v="14"/>
  </r>
  <r>
    <x v="108"/>
    <x v="13"/>
    <x v="2"/>
    <n v="525.59"/>
    <n v="6"/>
    <n v="504.57"/>
    <n v="3153.54"/>
    <n v="3658.11"/>
    <n v="2025"/>
    <s v="febrero"/>
    <n v="14"/>
  </r>
  <r>
    <x v="109"/>
    <x v="14"/>
    <x v="4"/>
    <n v="505.86000000000007"/>
    <n v="137"/>
    <n v="11088.45"/>
    <n v="69302.820000000007"/>
    <n v="80391.27"/>
    <n v="2025"/>
    <s v="febrero"/>
    <n v="17"/>
  </r>
  <r>
    <x v="109"/>
    <x v="3"/>
    <x v="3"/>
    <n v="905.16"/>
    <n v="1"/>
    <n v="144.83000000000001"/>
    <n v="905.16"/>
    <n v="1049.99"/>
    <n v="2025"/>
    <s v="febrero"/>
    <n v="17"/>
  </r>
  <r>
    <x v="109"/>
    <x v="6"/>
    <x v="3"/>
    <n v="272.27"/>
    <n v="1"/>
    <n v="43.56"/>
    <n v="272.27"/>
    <n v="315.83"/>
    <n v="2025"/>
    <s v="febrero"/>
    <n v="17"/>
  </r>
  <r>
    <x v="109"/>
    <x v="6"/>
    <x v="0"/>
    <n v="211.23000000000002"/>
    <n v="6"/>
    <n v="202.78"/>
    <n v="1267.3800000000001"/>
    <n v="1470.16"/>
    <n v="2025"/>
    <s v="febrero"/>
    <n v="17"/>
  </r>
  <r>
    <x v="109"/>
    <x v="12"/>
    <x v="2"/>
    <n v="498.66"/>
    <n v="12"/>
    <n v="957.43"/>
    <n v="5983.92"/>
    <n v="6941.35"/>
    <n v="2025"/>
    <s v="febrero"/>
    <n v="17"/>
  </r>
  <r>
    <x v="109"/>
    <x v="12"/>
    <x v="2"/>
    <n v="498.65999999999997"/>
    <n v="36"/>
    <n v="2872.28"/>
    <n v="17951.759999999998"/>
    <n v="20824.04"/>
    <n v="2025"/>
    <s v="febrero"/>
    <n v="17"/>
  </r>
  <r>
    <x v="109"/>
    <x v="13"/>
    <x v="4"/>
    <n v="547.24"/>
    <n v="50"/>
    <n v="4377.92"/>
    <n v="27362"/>
    <n v="31739.919999999998"/>
    <n v="2025"/>
    <s v="febrero"/>
    <n v="17"/>
  </r>
  <r>
    <x v="109"/>
    <x v="13"/>
    <x v="2"/>
    <n v="525.59"/>
    <n v="18"/>
    <n v="1513.7"/>
    <n v="9460.6200000000008"/>
    <n v="10974.32"/>
    <n v="2025"/>
    <s v="febrero"/>
    <n v="17"/>
  </r>
  <r>
    <x v="109"/>
    <x v="13"/>
    <x v="2"/>
    <n v="525.59"/>
    <n v="6"/>
    <n v="504.57"/>
    <n v="3153.54"/>
    <n v="3658.11"/>
    <n v="2025"/>
    <s v="febrero"/>
    <n v="17"/>
  </r>
  <r>
    <x v="109"/>
    <x v="13"/>
    <x v="2"/>
    <n v="525.59"/>
    <n v="12"/>
    <n v="1009.13"/>
    <n v="6307.08"/>
    <n v="7316.21"/>
    <n v="2025"/>
    <s v="febrero"/>
    <n v="17"/>
  </r>
  <r>
    <x v="109"/>
    <x v="7"/>
    <x v="3"/>
    <n v="137.79"/>
    <n v="1"/>
    <n v="22.05"/>
    <n v="137.79"/>
    <n v="159.84"/>
    <n v="2025"/>
    <s v="febrero"/>
    <n v="17"/>
  </r>
  <r>
    <x v="109"/>
    <x v="5"/>
    <x v="0"/>
    <n v="211.23000000000002"/>
    <n v="6"/>
    <n v="202.78"/>
    <n v="1267.3800000000001"/>
    <n v="1470.16"/>
    <n v="2025"/>
    <s v="febrero"/>
    <n v="17"/>
  </r>
  <r>
    <x v="110"/>
    <x v="3"/>
    <x v="3"/>
    <n v="905.16"/>
    <n v="1"/>
    <n v="144.83000000000001"/>
    <n v="905.16"/>
    <n v="1049.99"/>
    <n v="2025"/>
    <s v="febrero"/>
    <n v="18"/>
  </r>
  <r>
    <x v="110"/>
    <x v="3"/>
    <x v="3"/>
    <n v="905.16"/>
    <n v="1"/>
    <n v="144.83000000000001"/>
    <n v="905.16"/>
    <n v="1049.99"/>
    <n v="2025"/>
    <s v="febrero"/>
    <n v="18"/>
  </r>
  <r>
    <x v="110"/>
    <x v="7"/>
    <x v="3"/>
    <n v="137.79"/>
    <n v="1"/>
    <n v="22.05"/>
    <n v="137.79"/>
    <n v="159.84"/>
    <n v="2025"/>
    <s v="febrero"/>
    <n v="18"/>
  </r>
  <r>
    <x v="111"/>
    <x v="3"/>
    <x v="3"/>
    <n v="905.16"/>
    <n v="1"/>
    <n v="144.83000000000001"/>
    <n v="905.16"/>
    <n v="1049.99"/>
    <n v="2025"/>
    <s v="febrero"/>
    <n v="19"/>
  </r>
  <r>
    <x v="111"/>
    <x v="12"/>
    <x v="2"/>
    <n v="498.66"/>
    <n v="12"/>
    <n v="957.43"/>
    <n v="5983.92"/>
    <n v="6941.35"/>
    <n v="2025"/>
    <s v="febrero"/>
    <n v="19"/>
  </r>
  <r>
    <x v="111"/>
    <x v="12"/>
    <x v="2"/>
    <n v="498.65999999999997"/>
    <n v="30"/>
    <n v="2393.5700000000002"/>
    <n v="14959.8"/>
    <n v="17353.37"/>
    <n v="2025"/>
    <s v="febrero"/>
    <n v="19"/>
  </r>
  <r>
    <x v="111"/>
    <x v="0"/>
    <x v="3"/>
    <n v="1280.17"/>
    <n v="1"/>
    <n v="204.83"/>
    <n v="1280.17"/>
    <n v="1485"/>
    <n v="2025"/>
    <s v="febrero"/>
    <n v="19"/>
  </r>
  <r>
    <x v="111"/>
    <x v="13"/>
    <x v="2"/>
    <n v="525.59"/>
    <n v="12"/>
    <n v="1009.13"/>
    <n v="6307.08"/>
    <n v="7316.21"/>
    <n v="2025"/>
    <s v="febrero"/>
    <n v="19"/>
  </r>
  <r>
    <x v="111"/>
    <x v="13"/>
    <x v="2"/>
    <n v="525.59"/>
    <n v="12"/>
    <n v="1009.13"/>
    <n v="6307.08"/>
    <n v="7316.21"/>
    <n v="2025"/>
    <s v="febrero"/>
    <n v="19"/>
  </r>
  <r>
    <x v="112"/>
    <x v="3"/>
    <x v="4"/>
    <n v="905.16"/>
    <n v="1"/>
    <n v="0"/>
    <n v="905.16"/>
    <n v="0"/>
    <n v="2025"/>
    <s v="febrero"/>
    <n v="20"/>
  </r>
  <r>
    <x v="112"/>
    <x v="3"/>
    <x v="3"/>
    <n v="905.16"/>
    <n v="1"/>
    <n v="144.83000000000001"/>
    <n v="905.16"/>
    <n v="1049.99"/>
    <n v="2025"/>
    <s v="febrero"/>
    <n v="20"/>
  </r>
  <r>
    <x v="112"/>
    <x v="3"/>
    <x v="3"/>
    <n v="905.16"/>
    <n v="1"/>
    <n v="144.83000000000001"/>
    <n v="905.16"/>
    <n v="1049.99"/>
    <n v="2025"/>
    <s v="febrero"/>
    <n v="20"/>
  </r>
  <r>
    <x v="112"/>
    <x v="6"/>
    <x v="3"/>
    <n v="272.27"/>
    <n v="1"/>
    <n v="43.56"/>
    <n v="272.27"/>
    <n v="315.83"/>
    <n v="2025"/>
    <s v="febrero"/>
    <n v="20"/>
  </r>
  <r>
    <x v="112"/>
    <x v="12"/>
    <x v="2"/>
    <n v="498.66"/>
    <n v="24"/>
    <n v="1914.85"/>
    <n v="11967.84"/>
    <n v="13882.69"/>
    <n v="2025"/>
    <s v="febrero"/>
    <n v="20"/>
  </r>
  <r>
    <x v="112"/>
    <x v="12"/>
    <x v="2"/>
    <n v="498.65999999999997"/>
    <n v="36"/>
    <n v="2872.28"/>
    <n v="17951.759999999998"/>
    <n v="20824.04"/>
    <n v="2025"/>
    <s v="febrero"/>
    <n v="20"/>
  </r>
  <r>
    <x v="112"/>
    <x v="12"/>
    <x v="2"/>
    <n v="498.65999999999997"/>
    <n v="18"/>
    <n v="1436.14"/>
    <n v="8975.8799999999992"/>
    <n v="10412.02"/>
    <n v="2025"/>
    <s v="febrero"/>
    <n v="20"/>
  </r>
  <r>
    <x v="112"/>
    <x v="12"/>
    <x v="2"/>
    <n v="498.66"/>
    <n v="12"/>
    <n v="957.43"/>
    <n v="5983.92"/>
    <n v="6941.35"/>
    <n v="2025"/>
    <s v="febrero"/>
    <n v="20"/>
  </r>
  <r>
    <x v="112"/>
    <x v="12"/>
    <x v="2"/>
    <n v="498.66"/>
    <n v="6"/>
    <n v="478.71"/>
    <n v="2991.96"/>
    <n v="3470.67"/>
    <n v="2025"/>
    <s v="febrero"/>
    <n v="20"/>
  </r>
  <r>
    <x v="112"/>
    <x v="12"/>
    <x v="2"/>
    <n v="498.66"/>
    <n v="12"/>
    <n v="957.43"/>
    <n v="5983.92"/>
    <n v="6941.35"/>
    <n v="2025"/>
    <s v="febrero"/>
    <n v="20"/>
  </r>
  <r>
    <x v="112"/>
    <x v="13"/>
    <x v="2"/>
    <n v="525.59"/>
    <n v="18"/>
    <n v="1513.7"/>
    <n v="9460.6200000000008"/>
    <n v="10974.32"/>
    <n v="2025"/>
    <s v="febrero"/>
    <n v="20"/>
  </r>
  <r>
    <x v="112"/>
    <x v="13"/>
    <x v="2"/>
    <n v="525.59"/>
    <n v="18"/>
    <n v="1513.7"/>
    <n v="9460.6200000000008"/>
    <n v="10974.32"/>
    <n v="2025"/>
    <s v="febrero"/>
    <n v="20"/>
  </r>
  <r>
    <x v="112"/>
    <x v="13"/>
    <x v="2"/>
    <n v="525.59"/>
    <n v="72"/>
    <n v="6054.8"/>
    <n v="37842.480000000003"/>
    <n v="43897.279999999999"/>
    <n v="2025"/>
    <s v="febrero"/>
    <n v="20"/>
  </r>
  <r>
    <x v="112"/>
    <x v="13"/>
    <x v="2"/>
    <n v="525.59"/>
    <n v="6"/>
    <n v="504.57"/>
    <n v="3153.54"/>
    <n v="3658.11"/>
    <n v="2025"/>
    <s v="febrero"/>
    <n v="20"/>
  </r>
  <r>
    <x v="112"/>
    <x v="13"/>
    <x v="2"/>
    <n v="525.59"/>
    <n v="36"/>
    <n v="3027.4"/>
    <n v="18921.240000000002"/>
    <n v="21948.639999999999"/>
    <n v="2025"/>
    <s v="febrero"/>
    <n v="20"/>
  </r>
  <r>
    <x v="112"/>
    <x v="13"/>
    <x v="2"/>
    <n v="525.59"/>
    <n v="12"/>
    <n v="1009.13"/>
    <n v="6307.08"/>
    <n v="7316.21"/>
    <n v="2025"/>
    <s v="febrero"/>
    <n v="20"/>
  </r>
  <r>
    <x v="112"/>
    <x v="13"/>
    <x v="2"/>
    <n v="525.59"/>
    <n v="12"/>
    <n v="1009.13"/>
    <n v="6307.08"/>
    <n v="7316.21"/>
    <n v="2025"/>
    <s v="febrero"/>
    <n v="20"/>
  </r>
  <r>
    <x v="112"/>
    <x v="13"/>
    <x v="2"/>
    <n v="525.59"/>
    <n v="6"/>
    <n v="504.57"/>
    <n v="3153.54"/>
    <n v="3658.11"/>
    <n v="2025"/>
    <s v="febrero"/>
    <n v="20"/>
  </r>
  <r>
    <x v="112"/>
    <x v="13"/>
    <x v="2"/>
    <n v="525.59"/>
    <n v="6"/>
    <n v="504.57"/>
    <n v="3153.54"/>
    <n v="3658.11"/>
    <n v="2025"/>
    <s v="febrero"/>
    <n v="20"/>
  </r>
  <r>
    <x v="112"/>
    <x v="7"/>
    <x v="3"/>
    <n v="137.91999999999999"/>
    <n v="1"/>
    <n v="22.07"/>
    <n v="137.91999999999999"/>
    <n v="159.99"/>
    <n v="2025"/>
    <s v="febrero"/>
    <n v="20"/>
  </r>
  <r>
    <x v="112"/>
    <x v="8"/>
    <x v="3"/>
    <n v="137.91999999999999"/>
    <n v="1"/>
    <n v="22.07"/>
    <n v="137.91999999999999"/>
    <n v="159.99"/>
    <n v="2025"/>
    <s v="febrero"/>
    <n v="20"/>
  </r>
  <r>
    <x v="112"/>
    <x v="11"/>
    <x v="3"/>
    <n v="137.91999999999999"/>
    <n v="1"/>
    <n v="22.07"/>
    <n v="137.91999999999999"/>
    <n v="159.99"/>
    <n v="2025"/>
    <s v="febrero"/>
    <n v="20"/>
  </r>
  <r>
    <x v="113"/>
    <x v="3"/>
    <x v="3"/>
    <n v="905.16"/>
    <n v="1"/>
    <n v="144.83000000000001"/>
    <n v="905.16"/>
    <n v="1049.99"/>
    <n v="2025"/>
    <s v="febrero"/>
    <n v="24"/>
  </r>
  <r>
    <x v="113"/>
    <x v="3"/>
    <x v="3"/>
    <n v="905.16"/>
    <n v="1"/>
    <n v="144.83000000000001"/>
    <n v="905.16"/>
    <n v="1049.99"/>
    <n v="2025"/>
    <s v="febrero"/>
    <n v="24"/>
  </r>
  <r>
    <x v="113"/>
    <x v="3"/>
    <x v="3"/>
    <n v="905.16"/>
    <n v="1"/>
    <n v="144.83000000000001"/>
    <n v="905.16"/>
    <n v="1049.99"/>
    <n v="2025"/>
    <s v="febrero"/>
    <n v="24"/>
  </r>
  <r>
    <x v="113"/>
    <x v="3"/>
    <x v="3"/>
    <n v="905.16"/>
    <n v="1"/>
    <n v="144.83000000000001"/>
    <n v="905.16"/>
    <n v="1049.99"/>
    <n v="2025"/>
    <s v="febrero"/>
    <n v="24"/>
  </r>
  <r>
    <x v="113"/>
    <x v="0"/>
    <x v="3"/>
    <n v="1706.9"/>
    <n v="1"/>
    <n v="273.10000000000002"/>
    <n v="1706.9"/>
    <n v="1980"/>
    <n v="2025"/>
    <s v="febrero"/>
    <n v="24"/>
  </r>
  <r>
    <x v="113"/>
    <x v="1"/>
    <x v="3"/>
    <n v="1706.9"/>
    <n v="1"/>
    <n v="0"/>
    <n v="1706.9"/>
    <n v="0"/>
    <n v="2025"/>
    <s v="febrero"/>
    <n v="24"/>
  </r>
  <r>
    <x v="113"/>
    <x v="7"/>
    <x v="3"/>
    <n v="137.91999999999999"/>
    <n v="1"/>
    <n v="22.07"/>
    <n v="137.91999999999999"/>
    <n v="159.99"/>
    <n v="2025"/>
    <s v="febrero"/>
    <n v="24"/>
  </r>
  <r>
    <x v="113"/>
    <x v="8"/>
    <x v="3"/>
    <n v="137.79"/>
    <n v="1"/>
    <n v="22.05"/>
    <n v="137.79"/>
    <n v="159.84"/>
    <n v="2025"/>
    <s v="febrero"/>
    <n v="24"/>
  </r>
  <r>
    <x v="114"/>
    <x v="12"/>
    <x v="2"/>
    <n v="498.66"/>
    <n v="42"/>
    <n v="3351"/>
    <n v="20943.72"/>
    <n v="24294.720000000001"/>
    <n v="2025"/>
    <s v="febrero"/>
    <n v="25"/>
  </r>
  <r>
    <x v="114"/>
    <x v="12"/>
    <x v="2"/>
    <n v="498.65999999999997"/>
    <n v="36"/>
    <n v="2872.28"/>
    <n v="17951.759999999998"/>
    <n v="20824.04"/>
    <n v="2025"/>
    <s v="febrero"/>
    <n v="25"/>
  </r>
  <r>
    <x v="114"/>
    <x v="12"/>
    <x v="2"/>
    <n v="498.65999999999997"/>
    <n v="72"/>
    <n v="5744.56"/>
    <n v="35903.519999999997"/>
    <n v="41648.080000000002"/>
    <n v="2025"/>
    <s v="febrero"/>
    <n v="25"/>
  </r>
  <r>
    <x v="114"/>
    <x v="0"/>
    <x v="3"/>
    <n v="1292.24"/>
    <n v="1"/>
    <n v="206.76"/>
    <n v="1292.24"/>
    <n v="1499"/>
    <n v="2025"/>
    <s v="febrero"/>
    <n v="25"/>
  </r>
  <r>
    <x v="114"/>
    <x v="13"/>
    <x v="2"/>
    <n v="525.59"/>
    <n v="12"/>
    <n v="1009.13"/>
    <n v="6307.08"/>
    <n v="7316.21"/>
    <n v="2025"/>
    <s v="febrero"/>
    <n v="25"/>
  </r>
  <r>
    <x v="114"/>
    <x v="13"/>
    <x v="2"/>
    <n v="525.59"/>
    <n v="18"/>
    <n v="1513.7"/>
    <n v="9460.6200000000008"/>
    <n v="10974.32"/>
    <n v="2025"/>
    <s v="febrero"/>
    <n v="25"/>
  </r>
  <r>
    <x v="114"/>
    <x v="13"/>
    <x v="2"/>
    <n v="525.59"/>
    <n v="18"/>
    <n v="1513.7"/>
    <n v="9460.6200000000008"/>
    <n v="10974.32"/>
    <n v="2025"/>
    <s v="febrero"/>
    <n v="25"/>
  </r>
  <r>
    <x v="114"/>
    <x v="7"/>
    <x v="3"/>
    <n v="137.79"/>
    <n v="1"/>
    <n v="22.05"/>
    <n v="137.79"/>
    <n v="159.84"/>
    <n v="2025"/>
    <s v="febrero"/>
    <n v="25"/>
  </r>
  <r>
    <x v="114"/>
    <x v="5"/>
    <x v="3"/>
    <n v="272.27"/>
    <n v="1"/>
    <n v="43.56"/>
    <n v="272.27"/>
    <n v="315.83"/>
    <n v="2025"/>
    <s v="febrero"/>
    <n v="25"/>
  </r>
  <r>
    <x v="114"/>
    <x v="8"/>
    <x v="3"/>
    <n v="137.79"/>
    <n v="1"/>
    <n v="22.05"/>
    <n v="137.79"/>
    <n v="159.84"/>
    <n v="2025"/>
    <s v="febrero"/>
    <n v="25"/>
  </r>
  <r>
    <x v="115"/>
    <x v="12"/>
    <x v="2"/>
    <n v="498.66"/>
    <n v="24"/>
    <n v="1914.85"/>
    <n v="11967.84"/>
    <n v="13882.69"/>
    <n v="2025"/>
    <s v="febrero"/>
    <n v="26"/>
  </r>
  <r>
    <x v="115"/>
    <x v="12"/>
    <x v="2"/>
    <n v="498.66"/>
    <n v="6"/>
    <n v="478.71"/>
    <n v="2991.96"/>
    <n v="3470.67"/>
    <n v="2025"/>
    <s v="febrero"/>
    <n v="26"/>
  </r>
  <r>
    <x v="115"/>
    <x v="13"/>
    <x v="2"/>
    <n v="525.59"/>
    <n v="6"/>
    <n v="504.57"/>
    <n v="3153.54"/>
    <n v="3658.11"/>
    <n v="2025"/>
    <s v="febrero"/>
    <n v="26"/>
  </r>
  <r>
    <x v="116"/>
    <x v="14"/>
    <x v="4"/>
    <n v="505.86"/>
    <n v="232"/>
    <n v="18777.52"/>
    <n v="117359.52"/>
    <n v="136137.04"/>
    <n v="2025"/>
    <s v="febrero"/>
    <n v="27"/>
  </r>
  <r>
    <x v="116"/>
    <x v="3"/>
    <x v="3"/>
    <n v="689.66"/>
    <n v="1"/>
    <n v="110.34"/>
    <n v="689.66"/>
    <n v="800"/>
    <n v="2025"/>
    <s v="febrero"/>
    <n v="27"/>
  </r>
  <r>
    <x v="116"/>
    <x v="12"/>
    <x v="2"/>
    <n v="498.66"/>
    <n v="24"/>
    <n v="0"/>
    <n v="11967.84"/>
    <n v="0"/>
    <n v="2025"/>
    <s v="febrero"/>
    <n v="27"/>
  </r>
  <r>
    <x v="116"/>
    <x v="12"/>
    <x v="2"/>
    <n v="498.65999999999997"/>
    <n v="36"/>
    <n v="2872.28"/>
    <n v="17951.759999999998"/>
    <n v="20824.04"/>
    <n v="2025"/>
    <s v="febrero"/>
    <n v="27"/>
  </r>
  <r>
    <x v="116"/>
    <x v="12"/>
    <x v="2"/>
    <n v="498.65999999999997"/>
    <n v="36"/>
    <n v="2872.28"/>
    <n v="17951.759999999998"/>
    <n v="20824.04"/>
    <n v="2025"/>
    <s v="febrero"/>
    <n v="27"/>
  </r>
  <r>
    <x v="116"/>
    <x v="12"/>
    <x v="2"/>
    <n v="498.66"/>
    <n v="12"/>
    <n v="957.43"/>
    <n v="5983.92"/>
    <n v="6941.35"/>
    <n v="2025"/>
    <s v="febrero"/>
    <n v="27"/>
  </r>
  <r>
    <x v="116"/>
    <x v="12"/>
    <x v="2"/>
    <n v="498.66"/>
    <n v="12"/>
    <n v="957.43"/>
    <n v="5983.92"/>
    <n v="6941.35"/>
    <n v="2025"/>
    <s v="febrero"/>
    <n v="27"/>
  </r>
  <r>
    <x v="116"/>
    <x v="12"/>
    <x v="2"/>
    <n v="498.66"/>
    <n v="24"/>
    <n v="1914.85"/>
    <n v="11967.84"/>
    <n v="13882.69"/>
    <n v="2025"/>
    <s v="febrero"/>
    <n v="27"/>
  </r>
  <r>
    <x v="116"/>
    <x v="12"/>
    <x v="2"/>
    <n v="498.66"/>
    <n v="12"/>
    <n v="957.43"/>
    <n v="5983.92"/>
    <n v="6941.35"/>
    <n v="2025"/>
    <s v="febrero"/>
    <n v="27"/>
  </r>
  <r>
    <x v="116"/>
    <x v="13"/>
    <x v="2"/>
    <n v="525.59"/>
    <n v="18"/>
    <n v="1513.7"/>
    <n v="9460.6200000000008"/>
    <n v="10974.32"/>
    <n v="2025"/>
    <s v="febrero"/>
    <n v="27"/>
  </r>
  <r>
    <x v="116"/>
    <x v="13"/>
    <x v="2"/>
    <n v="525.59"/>
    <n v="6"/>
    <n v="504.57"/>
    <n v="3153.54"/>
    <n v="3658.11"/>
    <n v="2025"/>
    <s v="febrero"/>
    <n v="27"/>
  </r>
  <r>
    <x v="116"/>
    <x v="13"/>
    <x v="2"/>
    <n v="525.59"/>
    <n v="18"/>
    <n v="1513.7"/>
    <n v="9460.6200000000008"/>
    <n v="10974.32"/>
    <n v="2025"/>
    <s v="febrero"/>
    <n v="27"/>
  </r>
  <r>
    <x v="116"/>
    <x v="13"/>
    <x v="2"/>
    <n v="525.59"/>
    <n v="6"/>
    <n v="504.57"/>
    <n v="3153.54"/>
    <n v="3658.11"/>
    <n v="2025"/>
    <s v="febrero"/>
    <n v="27"/>
  </r>
  <r>
    <x v="116"/>
    <x v="13"/>
    <x v="2"/>
    <n v="525.59"/>
    <n v="12"/>
    <n v="1009.13"/>
    <n v="6307.08"/>
    <n v="7316.21"/>
    <n v="2025"/>
    <s v="febrero"/>
    <n v="27"/>
  </r>
  <r>
    <x v="116"/>
    <x v="13"/>
    <x v="4"/>
    <n v="547.24"/>
    <n v="181"/>
    <n v="15848.07"/>
    <n v="99050.44"/>
    <n v="114898.51"/>
    <n v="2025"/>
    <s v="febrero"/>
    <n v="27"/>
  </r>
  <r>
    <x v="116"/>
    <x v="7"/>
    <x v="3"/>
    <n v="137.79"/>
    <n v="1"/>
    <n v="22.05"/>
    <n v="137.79"/>
    <n v="159.84"/>
    <n v="2025"/>
    <s v="febrero"/>
    <n v="27"/>
  </r>
  <r>
    <x v="116"/>
    <x v="7"/>
    <x v="3"/>
    <n v="137.79"/>
    <n v="1"/>
    <n v="22.05"/>
    <n v="137.79"/>
    <n v="159.84"/>
    <n v="2025"/>
    <s v="febrero"/>
    <n v="27"/>
  </r>
  <r>
    <x v="116"/>
    <x v="7"/>
    <x v="3"/>
    <n v="137.91999999999999"/>
    <n v="2"/>
    <n v="44.14"/>
    <n v="275.83999999999997"/>
    <n v="319.98"/>
    <n v="2025"/>
    <s v="febrero"/>
    <n v="27"/>
  </r>
  <r>
    <x v="116"/>
    <x v="8"/>
    <x v="3"/>
    <n v="137.79"/>
    <n v="1"/>
    <n v="22.05"/>
    <n v="137.79"/>
    <n v="159.84"/>
    <n v="2025"/>
    <s v="febrero"/>
    <n v="27"/>
  </r>
  <r>
    <x v="116"/>
    <x v="8"/>
    <x v="3"/>
    <n v="137.79"/>
    <n v="1"/>
    <n v="22.05"/>
    <n v="137.79"/>
    <n v="159.84"/>
    <n v="2025"/>
    <s v="febrero"/>
    <n v="27"/>
  </r>
  <r>
    <x v="116"/>
    <x v="8"/>
    <x v="3"/>
    <n v="137.91999999999999"/>
    <n v="2"/>
    <n v="44.14"/>
    <n v="275.83999999999997"/>
    <n v="319.98"/>
    <n v="2025"/>
    <s v="febrero"/>
    <n v="27"/>
  </r>
  <r>
    <x v="116"/>
    <x v="11"/>
    <x v="3"/>
    <n v="137.79"/>
    <n v="1"/>
    <n v="22.05"/>
    <n v="137.79"/>
    <n v="159.84"/>
    <n v="2025"/>
    <s v="febrero"/>
    <n v="27"/>
  </r>
  <r>
    <x v="117"/>
    <x v="12"/>
    <x v="2"/>
    <n v="498.65999999999997"/>
    <n v="36"/>
    <n v="2872.28"/>
    <n v="17951.759999999998"/>
    <n v="20824.04"/>
    <n v="2025"/>
    <s v="febrero"/>
    <n v="28"/>
  </r>
  <r>
    <x v="117"/>
    <x v="13"/>
    <x v="2"/>
    <n v="525.59"/>
    <n v="12"/>
    <n v="1009.13"/>
    <n v="6307.08"/>
    <n v="7316.21"/>
    <n v="2025"/>
    <s v="febrero"/>
    <n v="28"/>
  </r>
  <r>
    <x v="118"/>
    <x v="3"/>
    <x v="3"/>
    <n v="905.16"/>
    <n v="1"/>
    <n v="144.83000000000001"/>
    <n v="905.16"/>
    <n v="1049.99"/>
    <n v="2025"/>
    <s v="marzo"/>
    <n v="3"/>
  </r>
  <r>
    <x v="118"/>
    <x v="3"/>
    <x v="3"/>
    <n v="905.16"/>
    <n v="1"/>
    <n v="144.83000000000001"/>
    <n v="905.16"/>
    <n v="1049.99"/>
    <n v="2025"/>
    <s v="marzo"/>
    <n v="3"/>
  </r>
  <r>
    <x v="118"/>
    <x v="12"/>
    <x v="2"/>
    <n v="498.65999999999997"/>
    <n v="72"/>
    <n v="5744.56"/>
    <n v="35903.519999999997"/>
    <n v="41648.080000000002"/>
    <n v="2025"/>
    <s v="marzo"/>
    <n v="3"/>
  </r>
  <r>
    <x v="118"/>
    <x v="12"/>
    <x v="2"/>
    <n v="498.66"/>
    <n v="6"/>
    <n v="478.71"/>
    <n v="2991.96"/>
    <n v="3470.67"/>
    <n v="2025"/>
    <s v="marzo"/>
    <n v="3"/>
  </r>
  <r>
    <x v="118"/>
    <x v="0"/>
    <x v="3"/>
    <n v="1706.9"/>
    <n v="1"/>
    <n v="273.10000000000002"/>
    <n v="1706.9"/>
    <n v="1980"/>
    <n v="2025"/>
    <s v="marzo"/>
    <n v="3"/>
  </r>
  <r>
    <x v="118"/>
    <x v="13"/>
    <x v="2"/>
    <n v="525.59"/>
    <n v="18"/>
    <n v="1513.7"/>
    <n v="9460.6200000000008"/>
    <n v="10974.32"/>
    <n v="2025"/>
    <s v="marzo"/>
    <n v="3"/>
  </r>
  <r>
    <x v="118"/>
    <x v="13"/>
    <x v="2"/>
    <n v="525.59"/>
    <n v="6"/>
    <n v="504.57"/>
    <n v="3153.54"/>
    <n v="3658.11"/>
    <n v="2025"/>
    <s v="marzo"/>
    <n v="3"/>
  </r>
  <r>
    <x v="118"/>
    <x v="7"/>
    <x v="3"/>
    <n v="137.79"/>
    <n v="1"/>
    <n v="22.05"/>
    <n v="137.79"/>
    <n v="159.84"/>
    <n v="2025"/>
    <s v="marzo"/>
    <n v="3"/>
  </r>
  <r>
    <x v="119"/>
    <x v="12"/>
    <x v="2"/>
    <n v="498.66"/>
    <n v="6"/>
    <n v="478.71"/>
    <n v="2991.96"/>
    <n v="3470.67"/>
    <n v="2025"/>
    <s v="marzo"/>
    <n v="4"/>
  </r>
  <r>
    <x v="119"/>
    <x v="0"/>
    <x v="3"/>
    <n v="1706.9"/>
    <n v="1"/>
    <n v="273.10000000000002"/>
    <n v="1706.9"/>
    <n v="1980"/>
    <n v="2025"/>
    <s v="marzo"/>
    <n v="4"/>
  </r>
  <r>
    <x v="119"/>
    <x v="0"/>
    <x v="3"/>
    <n v="1706.9"/>
    <n v="1"/>
    <n v="273.10000000000002"/>
    <n v="1706.9"/>
    <n v="1980"/>
    <n v="2025"/>
    <s v="marzo"/>
    <n v="4"/>
  </r>
  <r>
    <x v="119"/>
    <x v="13"/>
    <x v="2"/>
    <n v="525.59"/>
    <n v="12"/>
    <n v="1009.13"/>
    <n v="6307.08"/>
    <n v="7316.21"/>
    <n v="2025"/>
    <s v="marzo"/>
    <n v="4"/>
  </r>
  <r>
    <x v="119"/>
    <x v="13"/>
    <x v="2"/>
    <n v="525.59"/>
    <n v="12"/>
    <n v="1009.13"/>
    <n v="6307.08"/>
    <n v="7316.21"/>
    <n v="2025"/>
    <s v="marzo"/>
    <n v="4"/>
  </r>
  <r>
    <x v="120"/>
    <x v="0"/>
    <x v="3"/>
    <n v="1706.9"/>
    <n v="1"/>
    <n v="273.10000000000002"/>
    <n v="1706.9"/>
    <n v="1980"/>
    <n v="2025"/>
    <s v="marzo"/>
    <n v="5"/>
  </r>
  <r>
    <x v="120"/>
    <x v="7"/>
    <x v="3"/>
    <n v="137.79"/>
    <n v="1"/>
    <n v="22.05"/>
    <n v="137.79"/>
    <n v="159.84"/>
    <n v="2025"/>
    <s v="marzo"/>
    <n v="5"/>
  </r>
  <r>
    <x v="120"/>
    <x v="8"/>
    <x v="3"/>
    <n v="137.79"/>
    <n v="1"/>
    <n v="22.05"/>
    <n v="137.79"/>
    <n v="159.84"/>
    <n v="2025"/>
    <s v="marzo"/>
    <n v="5"/>
  </r>
  <r>
    <x v="120"/>
    <x v="15"/>
    <x v="3"/>
    <n v="785.29"/>
    <n v="1"/>
    <n v="125.65"/>
    <n v="785.29"/>
    <n v="910.94"/>
    <n v="2025"/>
    <s v="marzo"/>
    <n v="5"/>
  </r>
  <r>
    <x v="121"/>
    <x v="12"/>
    <x v="2"/>
    <n v="498.65999999999997"/>
    <n v="18"/>
    <n v="1436.14"/>
    <n v="8975.8799999999992"/>
    <n v="10412.02"/>
    <n v="2025"/>
    <s v="marzo"/>
    <n v="6"/>
  </r>
  <r>
    <x v="121"/>
    <x v="12"/>
    <x v="2"/>
    <n v="498.66"/>
    <n v="6"/>
    <n v="478.71"/>
    <n v="2991.96"/>
    <n v="3470.67"/>
    <n v="2025"/>
    <s v="marzo"/>
    <n v="6"/>
  </r>
  <r>
    <x v="121"/>
    <x v="12"/>
    <x v="2"/>
    <n v="498.66"/>
    <n v="12"/>
    <n v="957.43"/>
    <n v="5983.92"/>
    <n v="6941.35"/>
    <n v="2025"/>
    <s v="marzo"/>
    <n v="6"/>
  </r>
  <r>
    <x v="121"/>
    <x v="12"/>
    <x v="2"/>
    <n v="498.66"/>
    <n v="42"/>
    <n v="3351"/>
    <n v="20943.72"/>
    <n v="24294.720000000001"/>
    <n v="2025"/>
    <s v="marzo"/>
    <n v="6"/>
  </r>
  <r>
    <x v="121"/>
    <x v="12"/>
    <x v="2"/>
    <n v="498.65999999999997"/>
    <n v="18"/>
    <n v="1436.14"/>
    <n v="8975.8799999999992"/>
    <n v="10412.02"/>
    <n v="2025"/>
    <s v="marzo"/>
    <n v="6"/>
  </r>
  <r>
    <x v="121"/>
    <x v="12"/>
    <x v="2"/>
    <n v="498.65999999999997"/>
    <n v="18"/>
    <n v="1436.14"/>
    <n v="8975.8799999999992"/>
    <n v="10412.02"/>
    <n v="2025"/>
    <s v="marzo"/>
    <n v="6"/>
  </r>
  <r>
    <x v="121"/>
    <x v="13"/>
    <x v="2"/>
    <n v="525.59"/>
    <n v="6"/>
    <n v="504.57"/>
    <n v="3153.54"/>
    <n v="3658.11"/>
    <n v="2025"/>
    <s v="marzo"/>
    <n v="6"/>
  </r>
  <r>
    <x v="121"/>
    <x v="13"/>
    <x v="2"/>
    <n v="525.59"/>
    <n v="6"/>
    <n v="504.57"/>
    <n v="3153.54"/>
    <n v="3658.11"/>
    <n v="2025"/>
    <s v="marzo"/>
    <n v="6"/>
  </r>
  <r>
    <x v="121"/>
    <x v="13"/>
    <x v="2"/>
    <n v="525.59"/>
    <n v="18"/>
    <n v="1513.7"/>
    <n v="9460.6200000000008"/>
    <n v="10974.32"/>
    <n v="2025"/>
    <s v="marzo"/>
    <n v="6"/>
  </r>
  <r>
    <x v="121"/>
    <x v="13"/>
    <x v="2"/>
    <n v="525.59"/>
    <n v="12"/>
    <n v="1009.13"/>
    <n v="6307.08"/>
    <n v="7316.21"/>
    <n v="2025"/>
    <s v="marzo"/>
    <n v="6"/>
  </r>
  <r>
    <x v="121"/>
    <x v="13"/>
    <x v="2"/>
    <n v="525.59"/>
    <n v="6"/>
    <n v="504.57"/>
    <n v="3153.54"/>
    <n v="3658.11"/>
    <n v="2025"/>
    <s v="marzo"/>
    <n v="6"/>
  </r>
  <r>
    <x v="121"/>
    <x v="13"/>
    <x v="2"/>
    <n v="525.59"/>
    <n v="30"/>
    <n v="2522.83"/>
    <n v="15767.7"/>
    <n v="18290.53"/>
    <n v="2025"/>
    <s v="marzo"/>
    <n v="6"/>
  </r>
  <r>
    <x v="121"/>
    <x v="7"/>
    <x v="0"/>
    <n v="103.33999999999999"/>
    <n v="240"/>
    <n v="3968.26"/>
    <n v="24801.599999999999"/>
    <n v="28769.86"/>
    <n v="2025"/>
    <s v="marzo"/>
    <n v="6"/>
  </r>
  <r>
    <x v="121"/>
    <x v="5"/>
    <x v="0"/>
    <n v="211.23000000000002"/>
    <n v="6"/>
    <n v="202.78"/>
    <n v="1267.3800000000001"/>
    <n v="1470.16"/>
    <n v="2025"/>
    <s v="marzo"/>
    <n v="6"/>
  </r>
  <r>
    <x v="121"/>
    <x v="10"/>
    <x v="0"/>
    <n v="103.33999999999999"/>
    <n v="240"/>
    <n v="3968.26"/>
    <n v="24801.599999999999"/>
    <n v="28769.86"/>
    <n v="2025"/>
    <s v="marzo"/>
    <n v="6"/>
  </r>
  <r>
    <x v="121"/>
    <x v="9"/>
    <x v="0"/>
    <n v="211.23000000000002"/>
    <n v="6"/>
    <n v="202.78"/>
    <n v="1267.3800000000001"/>
    <n v="1470.16"/>
    <n v="2025"/>
    <s v="marzo"/>
    <n v="6"/>
  </r>
  <r>
    <x v="122"/>
    <x v="12"/>
    <x v="2"/>
    <n v="498.66"/>
    <n v="24"/>
    <n v="1914.85"/>
    <n v="11967.84"/>
    <n v="13882.69"/>
    <n v="2025"/>
    <s v="marzo"/>
    <n v="10"/>
  </r>
  <r>
    <x v="122"/>
    <x v="13"/>
    <x v="2"/>
    <n v="525.59"/>
    <n v="24"/>
    <n v="2018.27"/>
    <n v="12614.16"/>
    <n v="14632.43"/>
    <n v="2025"/>
    <s v="marzo"/>
    <n v="10"/>
  </r>
  <r>
    <x v="122"/>
    <x v="13"/>
    <x v="2"/>
    <n v="525.58999999999992"/>
    <n v="42"/>
    <n v="3531.96"/>
    <n v="22074.78"/>
    <n v="25606.74"/>
    <n v="2025"/>
    <s v="marzo"/>
    <n v="10"/>
  </r>
  <r>
    <x v="122"/>
    <x v="15"/>
    <x v="3"/>
    <n v="861.91"/>
    <n v="1"/>
    <n v="137.9"/>
    <n v="861.91"/>
    <n v="999.81"/>
    <n v="2025"/>
    <s v="marzo"/>
    <n v="10"/>
  </r>
  <r>
    <x v="123"/>
    <x v="7"/>
    <x v="3"/>
    <n v="77.59"/>
    <n v="1"/>
    <n v="12.41"/>
    <n v="77.59"/>
    <n v="90"/>
    <n v="2025"/>
    <s v="marzo"/>
    <n v="11"/>
  </r>
  <r>
    <x v="123"/>
    <x v="10"/>
    <x v="3"/>
    <n v="77.59"/>
    <n v="1"/>
    <n v="12.41"/>
    <n v="77.59"/>
    <n v="90"/>
    <n v="2025"/>
    <s v="marzo"/>
    <n v="11"/>
  </r>
  <r>
    <x v="123"/>
    <x v="11"/>
    <x v="3"/>
    <n v="77.586666666666659"/>
    <n v="3"/>
    <n v="37.24"/>
    <n v="232.76"/>
    <n v="270"/>
    <n v="2025"/>
    <s v="marzo"/>
    <n v="11"/>
  </r>
  <r>
    <x v="124"/>
    <x v="14"/>
    <x v="4"/>
    <n v="505.86"/>
    <n v="14"/>
    <n v="1133.1300000000001"/>
    <n v="7082.04"/>
    <n v="8215.17"/>
    <n v="2025"/>
    <s v="marzo"/>
    <n v="12"/>
  </r>
  <r>
    <x v="124"/>
    <x v="14"/>
    <x v="4"/>
    <n v="505.85999999999996"/>
    <n v="119"/>
    <n v="9631.57"/>
    <n v="60197.34"/>
    <n v="69828.91"/>
    <n v="2025"/>
    <s v="marzo"/>
    <n v="12"/>
  </r>
  <r>
    <x v="124"/>
    <x v="3"/>
    <x v="3"/>
    <n v="905.16"/>
    <n v="1"/>
    <n v="144.83000000000001"/>
    <n v="905.16"/>
    <n v="1049.99"/>
    <n v="2025"/>
    <s v="marzo"/>
    <n v="12"/>
  </r>
  <r>
    <x v="124"/>
    <x v="3"/>
    <x v="3"/>
    <n v="905.16"/>
    <n v="1"/>
    <n v="144.83000000000001"/>
    <n v="905.16"/>
    <n v="1049.99"/>
    <n v="2025"/>
    <s v="marzo"/>
    <n v="12"/>
  </r>
  <r>
    <x v="124"/>
    <x v="12"/>
    <x v="2"/>
    <n v="498.66"/>
    <n v="12"/>
    <n v="957.43"/>
    <n v="5983.92"/>
    <n v="6941.35"/>
    <n v="2025"/>
    <s v="marzo"/>
    <n v="12"/>
  </r>
  <r>
    <x v="124"/>
    <x v="12"/>
    <x v="2"/>
    <n v="498.66"/>
    <n v="12"/>
    <n v="957.43"/>
    <n v="5983.92"/>
    <n v="6941.35"/>
    <n v="2025"/>
    <s v="marzo"/>
    <n v="12"/>
  </r>
  <r>
    <x v="124"/>
    <x v="12"/>
    <x v="2"/>
    <n v="498.65999999999997"/>
    <n v="36"/>
    <n v="2872.28"/>
    <n v="17951.759999999998"/>
    <n v="20824.04"/>
    <n v="2025"/>
    <s v="marzo"/>
    <n v="12"/>
  </r>
  <r>
    <x v="124"/>
    <x v="0"/>
    <x v="3"/>
    <n v="1706.9"/>
    <n v="1"/>
    <n v="273.10000000000002"/>
    <n v="1706.9"/>
    <n v="1980"/>
    <n v="2025"/>
    <s v="marzo"/>
    <n v="12"/>
  </r>
  <r>
    <x v="124"/>
    <x v="16"/>
    <x v="3"/>
    <n v="77.59"/>
    <n v="1"/>
    <n v="12.41"/>
    <n v="77.59"/>
    <n v="90"/>
    <n v="2025"/>
    <s v="marzo"/>
    <n v="12"/>
  </r>
  <r>
    <x v="124"/>
    <x v="16"/>
    <x v="3"/>
    <n v="137.79"/>
    <n v="1"/>
    <n v="22.05"/>
    <n v="137.79"/>
    <n v="159.84"/>
    <n v="2025"/>
    <s v="marzo"/>
    <n v="12"/>
  </r>
  <r>
    <x v="124"/>
    <x v="16"/>
    <x v="3"/>
    <n v="137.79"/>
    <n v="1"/>
    <n v="22.05"/>
    <n v="137.79"/>
    <n v="159.84"/>
    <n v="2025"/>
    <s v="marzo"/>
    <n v="12"/>
  </r>
  <r>
    <x v="124"/>
    <x v="16"/>
    <x v="3"/>
    <n v="137.79"/>
    <n v="1"/>
    <n v="22.05"/>
    <n v="137.79"/>
    <n v="159.84"/>
    <n v="2025"/>
    <s v="marzo"/>
    <n v="12"/>
  </r>
  <r>
    <x v="124"/>
    <x v="13"/>
    <x v="2"/>
    <n v="525.59"/>
    <n v="6"/>
    <n v="504.57"/>
    <n v="3153.54"/>
    <n v="3658.11"/>
    <n v="2025"/>
    <s v="marzo"/>
    <n v="12"/>
  </r>
  <r>
    <x v="124"/>
    <x v="13"/>
    <x v="2"/>
    <n v="525.59"/>
    <n v="12"/>
    <n v="1009.13"/>
    <n v="6307.08"/>
    <n v="7316.21"/>
    <n v="2025"/>
    <s v="marzo"/>
    <n v="12"/>
  </r>
  <r>
    <x v="124"/>
    <x v="7"/>
    <x v="3"/>
    <n v="137.79"/>
    <n v="1"/>
    <n v="22.05"/>
    <n v="137.79"/>
    <n v="159.84"/>
    <n v="2025"/>
    <s v="marzo"/>
    <n v="12"/>
  </r>
  <r>
    <x v="124"/>
    <x v="8"/>
    <x v="3"/>
    <n v="137.79"/>
    <n v="1"/>
    <n v="22.05"/>
    <n v="137.79"/>
    <n v="159.84"/>
    <n v="2025"/>
    <s v="marzo"/>
    <n v="12"/>
  </r>
  <r>
    <x v="124"/>
    <x v="10"/>
    <x v="3"/>
    <n v="77.59"/>
    <n v="1"/>
    <n v="12.41"/>
    <n v="77.59"/>
    <n v="90"/>
    <n v="2025"/>
    <s v="marzo"/>
    <n v="12"/>
  </r>
  <r>
    <x v="124"/>
    <x v="10"/>
    <x v="3"/>
    <n v="137.79"/>
    <n v="1"/>
    <n v="22.05"/>
    <n v="137.79"/>
    <n v="159.84"/>
    <n v="2025"/>
    <s v="marzo"/>
    <n v="12"/>
  </r>
  <r>
    <x v="124"/>
    <x v="17"/>
    <x v="3"/>
    <n v="16.379166666666666"/>
    <n v="24"/>
    <n v="62.9"/>
    <n v="393.1"/>
    <n v="455.99"/>
    <n v="2025"/>
    <s v="marzo"/>
    <n v="12"/>
  </r>
  <r>
    <x v="124"/>
    <x v="15"/>
    <x v="3"/>
    <n v="785.29"/>
    <n v="1"/>
    <n v="125.65"/>
    <n v="785.29"/>
    <n v="910.94"/>
    <n v="2025"/>
    <s v="marzo"/>
    <n v="12"/>
  </r>
  <r>
    <x v="125"/>
    <x v="10"/>
    <x v="3"/>
    <n v="137.79"/>
    <n v="1"/>
    <n v="22.05"/>
    <n v="137.79"/>
    <n v="159.84"/>
    <n v="2025"/>
    <s v="marzo"/>
    <n v="13"/>
  </r>
  <r>
    <x v="126"/>
    <x v="6"/>
    <x v="0"/>
    <n v="211.23000000000002"/>
    <n v="6"/>
    <n v="202.78"/>
    <n v="1267.3800000000001"/>
    <n v="1470.16"/>
    <n v="2025"/>
    <s v="marzo"/>
    <n v="14"/>
  </r>
  <r>
    <x v="126"/>
    <x v="16"/>
    <x v="3"/>
    <n v="77.59"/>
    <n v="1"/>
    <n v="12.41"/>
    <n v="77.59"/>
    <n v="90"/>
    <n v="2025"/>
    <s v="marzo"/>
    <n v="14"/>
  </r>
  <r>
    <x v="126"/>
    <x v="16"/>
    <x v="3"/>
    <n v="137.79"/>
    <n v="1"/>
    <n v="22.05"/>
    <n v="137.79"/>
    <n v="159.84"/>
    <n v="2025"/>
    <s v="marzo"/>
    <n v="14"/>
  </r>
  <r>
    <x v="126"/>
    <x v="16"/>
    <x v="3"/>
    <n v="137.79"/>
    <n v="1"/>
    <n v="22.05"/>
    <n v="137.79"/>
    <n v="159.84"/>
    <n v="2025"/>
    <s v="marzo"/>
    <n v="14"/>
  </r>
  <r>
    <x v="126"/>
    <x v="13"/>
    <x v="2"/>
    <n v="525.59"/>
    <n v="6"/>
    <n v="504.57"/>
    <n v="3153.54"/>
    <n v="3658.11"/>
    <n v="2025"/>
    <s v="marzo"/>
    <n v="14"/>
  </r>
  <r>
    <x v="126"/>
    <x v="13"/>
    <x v="2"/>
    <n v="525.59"/>
    <n v="6"/>
    <n v="504.57"/>
    <n v="3153.54"/>
    <n v="3658.11"/>
    <n v="2025"/>
    <s v="marzo"/>
    <n v="14"/>
  </r>
  <r>
    <x v="126"/>
    <x v="13"/>
    <x v="2"/>
    <n v="525.59"/>
    <n v="12"/>
    <n v="1009.13"/>
    <n v="6307.08"/>
    <n v="7316.21"/>
    <n v="2025"/>
    <s v="marzo"/>
    <n v="14"/>
  </r>
  <r>
    <x v="126"/>
    <x v="13"/>
    <x v="2"/>
    <n v="525.59"/>
    <n v="6"/>
    <n v="504.57"/>
    <n v="3153.54"/>
    <n v="3658.11"/>
    <n v="2025"/>
    <s v="marzo"/>
    <n v="14"/>
  </r>
  <r>
    <x v="126"/>
    <x v="7"/>
    <x v="3"/>
    <n v="137.79"/>
    <n v="1"/>
    <n v="22.05"/>
    <n v="137.79"/>
    <n v="159.84"/>
    <n v="2025"/>
    <s v="marzo"/>
    <n v="14"/>
  </r>
  <r>
    <x v="126"/>
    <x v="7"/>
    <x v="3"/>
    <n v="137.79"/>
    <n v="1"/>
    <n v="22.05"/>
    <n v="137.79"/>
    <n v="159.84"/>
    <n v="2025"/>
    <s v="marzo"/>
    <n v="14"/>
  </r>
  <r>
    <x v="126"/>
    <x v="8"/>
    <x v="3"/>
    <n v="137.79"/>
    <n v="1"/>
    <n v="22.05"/>
    <n v="137.79"/>
    <n v="159.84"/>
    <n v="2025"/>
    <s v="marzo"/>
    <n v="14"/>
  </r>
  <r>
    <x v="126"/>
    <x v="10"/>
    <x v="3"/>
    <n v="77.584999999999994"/>
    <n v="2"/>
    <n v="24.83"/>
    <n v="155.16999999999999"/>
    <n v="180"/>
    <n v="2025"/>
    <s v="marzo"/>
    <n v="14"/>
  </r>
  <r>
    <x v="126"/>
    <x v="10"/>
    <x v="3"/>
    <n v="137.79"/>
    <n v="1"/>
    <n v="22.05"/>
    <n v="137.79"/>
    <n v="159.84"/>
    <n v="2025"/>
    <s v="marzo"/>
    <n v="14"/>
  </r>
  <r>
    <x v="126"/>
    <x v="10"/>
    <x v="2"/>
    <n v="70.05"/>
    <n v="240"/>
    <n v="2689.92"/>
    <n v="16812"/>
    <n v="19501.919999999998"/>
    <n v="2025"/>
    <s v="marzo"/>
    <n v="14"/>
  </r>
  <r>
    <x v="126"/>
    <x v="10"/>
    <x v="2"/>
    <n v="70.05"/>
    <n v="240"/>
    <n v="2689.92"/>
    <n v="16812"/>
    <n v="19501.919999999998"/>
    <n v="2025"/>
    <s v="marzo"/>
    <n v="14"/>
  </r>
  <r>
    <x v="126"/>
    <x v="10"/>
    <x v="2"/>
    <n v="70.05"/>
    <n v="240"/>
    <n v="2689.92"/>
    <n v="16812"/>
    <n v="19501.919999999998"/>
    <n v="2025"/>
    <s v="marzo"/>
    <n v="14"/>
  </r>
  <r>
    <x v="126"/>
    <x v="10"/>
    <x v="2"/>
    <n v="70.05"/>
    <n v="240"/>
    <n v="2689.92"/>
    <n v="16812"/>
    <n v="19501.919999999998"/>
    <n v="2025"/>
    <s v="marzo"/>
    <n v="14"/>
  </r>
  <r>
    <x v="126"/>
    <x v="10"/>
    <x v="2"/>
    <n v="70.05"/>
    <n v="240"/>
    <n v="2689.92"/>
    <n v="16812"/>
    <n v="19501.919999999998"/>
    <n v="2025"/>
    <s v="marzo"/>
    <n v="14"/>
  </r>
  <r>
    <x v="126"/>
    <x v="10"/>
    <x v="2"/>
    <n v="70.05"/>
    <n v="240"/>
    <n v="2689.92"/>
    <n v="16812"/>
    <n v="19501.919999999998"/>
    <n v="2025"/>
    <s v="marzo"/>
    <n v="14"/>
  </r>
  <r>
    <x v="126"/>
    <x v="10"/>
    <x v="3"/>
    <n v="137.79"/>
    <n v="1"/>
    <n v="22.05"/>
    <n v="137.79"/>
    <n v="159.84"/>
    <n v="2025"/>
    <s v="marzo"/>
    <n v="14"/>
  </r>
  <r>
    <x v="126"/>
    <x v="11"/>
    <x v="3"/>
    <n v="77.584999999999994"/>
    <n v="2"/>
    <n v="24.83"/>
    <n v="155.16999999999999"/>
    <n v="180"/>
    <n v="2025"/>
    <s v="marzo"/>
    <n v="14"/>
  </r>
  <r>
    <x v="126"/>
    <x v="11"/>
    <x v="3"/>
    <n v="137.79"/>
    <n v="1"/>
    <n v="22.05"/>
    <n v="137.79"/>
    <n v="159.84"/>
    <n v="2025"/>
    <s v="marzo"/>
    <n v="14"/>
  </r>
  <r>
    <x v="126"/>
    <x v="15"/>
    <x v="3"/>
    <n v="785.29"/>
    <n v="1"/>
    <n v="125.65"/>
    <n v="785.29"/>
    <n v="910.94"/>
    <n v="2025"/>
    <s v="marzo"/>
    <n v="14"/>
  </r>
  <r>
    <x v="127"/>
    <x v="3"/>
    <x v="3"/>
    <n v="905.16"/>
    <n v="1"/>
    <n v="144.83000000000001"/>
    <n v="905.16"/>
    <n v="1049.99"/>
    <n v="2025"/>
    <s v="marzo"/>
    <n v="18"/>
  </r>
  <r>
    <x v="127"/>
    <x v="3"/>
    <x v="3"/>
    <n v="905.16"/>
    <n v="1"/>
    <n v="144.83000000000001"/>
    <n v="905.16"/>
    <n v="1049.99"/>
    <n v="2025"/>
    <s v="marzo"/>
    <n v="18"/>
  </r>
  <r>
    <x v="127"/>
    <x v="12"/>
    <x v="2"/>
    <n v="498.65999999999997"/>
    <n v="36"/>
    <n v="2872.28"/>
    <n v="17951.759999999998"/>
    <n v="20824.04"/>
    <n v="2025"/>
    <s v="marzo"/>
    <n v="18"/>
  </r>
  <r>
    <x v="127"/>
    <x v="12"/>
    <x v="2"/>
    <n v="498.66"/>
    <n v="12"/>
    <n v="957.43"/>
    <n v="5983.92"/>
    <n v="6941.35"/>
    <n v="2025"/>
    <s v="marzo"/>
    <n v="18"/>
  </r>
  <r>
    <x v="127"/>
    <x v="0"/>
    <x v="3"/>
    <n v="1706.9"/>
    <n v="1"/>
    <n v="273.10000000000002"/>
    <n v="1706.9"/>
    <n v="1980"/>
    <n v="2025"/>
    <s v="marzo"/>
    <n v="18"/>
  </r>
  <r>
    <x v="127"/>
    <x v="7"/>
    <x v="3"/>
    <n v="137.79"/>
    <n v="1"/>
    <n v="22.05"/>
    <n v="137.79"/>
    <n v="159.84"/>
    <n v="2025"/>
    <s v="marzo"/>
    <n v="18"/>
  </r>
  <r>
    <x v="127"/>
    <x v="8"/>
    <x v="3"/>
    <n v="137.79"/>
    <n v="1"/>
    <n v="22.05"/>
    <n v="137.79"/>
    <n v="159.84"/>
    <n v="2025"/>
    <s v="marzo"/>
    <n v="18"/>
  </r>
  <r>
    <x v="127"/>
    <x v="8"/>
    <x v="3"/>
    <n v="137.79"/>
    <n v="1"/>
    <n v="22.05"/>
    <n v="137.79"/>
    <n v="159.84"/>
    <n v="2025"/>
    <s v="marzo"/>
    <n v="18"/>
  </r>
  <r>
    <x v="127"/>
    <x v="8"/>
    <x v="3"/>
    <n v="137.79"/>
    <n v="1"/>
    <n v="22.05"/>
    <n v="137.79"/>
    <n v="159.84"/>
    <n v="2025"/>
    <s v="marzo"/>
    <n v="18"/>
  </r>
  <r>
    <x v="127"/>
    <x v="8"/>
    <x v="3"/>
    <n v="137.79"/>
    <n v="1"/>
    <n v="22.05"/>
    <n v="137.79"/>
    <n v="159.84"/>
    <n v="2025"/>
    <s v="marzo"/>
    <n v="18"/>
  </r>
  <r>
    <x v="128"/>
    <x v="8"/>
    <x v="3"/>
    <n v="137.79"/>
    <n v="1"/>
    <n v="22.05"/>
    <n v="137.79"/>
    <n v="159.84"/>
    <n v="2025"/>
    <s v="marzo"/>
    <n v="19"/>
  </r>
  <r>
    <x v="128"/>
    <x v="10"/>
    <x v="2"/>
    <n v="70.05"/>
    <n v="240"/>
    <n v="2689.92"/>
    <n v="16812"/>
    <n v="19501.919999999998"/>
    <n v="2025"/>
    <s v="marzo"/>
    <n v="19"/>
  </r>
  <r>
    <x v="129"/>
    <x v="12"/>
    <x v="2"/>
    <n v="498.66"/>
    <n v="6"/>
    <n v="478.71"/>
    <n v="2991.96"/>
    <n v="3470.67"/>
    <n v="2025"/>
    <s v="marzo"/>
    <n v="20"/>
  </r>
  <r>
    <x v="129"/>
    <x v="12"/>
    <x v="2"/>
    <n v="498.66"/>
    <n v="6"/>
    <n v="478.71"/>
    <n v="2991.96"/>
    <n v="3470.67"/>
    <n v="2025"/>
    <s v="marzo"/>
    <n v="20"/>
  </r>
  <r>
    <x v="129"/>
    <x v="12"/>
    <x v="2"/>
    <n v="498.66"/>
    <n v="6"/>
    <n v="478.71"/>
    <n v="2991.96"/>
    <n v="3470.67"/>
    <n v="2025"/>
    <s v="marzo"/>
    <n v="20"/>
  </r>
  <r>
    <x v="129"/>
    <x v="12"/>
    <x v="2"/>
    <n v="498.65999999999997"/>
    <n v="36"/>
    <n v="2872.28"/>
    <n v="17951.759999999998"/>
    <n v="20824.04"/>
    <n v="2025"/>
    <s v="marzo"/>
    <n v="20"/>
  </r>
  <r>
    <x v="129"/>
    <x v="16"/>
    <x v="3"/>
    <n v="137.79"/>
    <n v="1"/>
    <n v="22.05"/>
    <n v="137.79"/>
    <n v="159.84"/>
    <n v="2025"/>
    <s v="marzo"/>
    <n v="20"/>
  </r>
  <r>
    <x v="129"/>
    <x v="13"/>
    <x v="2"/>
    <n v="525.59"/>
    <n v="6"/>
    <n v="504.57"/>
    <n v="3153.54"/>
    <n v="3658.11"/>
    <n v="2025"/>
    <s v="marzo"/>
    <n v="20"/>
  </r>
  <r>
    <x v="129"/>
    <x v="13"/>
    <x v="2"/>
    <n v="525.59"/>
    <n v="6"/>
    <n v="504.57"/>
    <n v="3153.54"/>
    <n v="3658.11"/>
    <n v="2025"/>
    <s v="marzo"/>
    <n v="20"/>
  </r>
  <r>
    <x v="129"/>
    <x v="13"/>
    <x v="2"/>
    <n v="525.59"/>
    <n v="12"/>
    <n v="1009.13"/>
    <n v="6307.08"/>
    <n v="7316.21"/>
    <n v="2025"/>
    <s v="marzo"/>
    <n v="20"/>
  </r>
  <r>
    <x v="129"/>
    <x v="13"/>
    <x v="2"/>
    <n v="525.59"/>
    <n v="6"/>
    <n v="504.57"/>
    <n v="3153.54"/>
    <n v="3658.11"/>
    <n v="2025"/>
    <s v="marzo"/>
    <n v="20"/>
  </r>
  <r>
    <x v="129"/>
    <x v="13"/>
    <x v="2"/>
    <n v="525.59"/>
    <n v="6"/>
    <n v="504.57"/>
    <n v="3153.54"/>
    <n v="3658.11"/>
    <n v="2025"/>
    <s v="marzo"/>
    <n v="20"/>
  </r>
  <r>
    <x v="129"/>
    <x v="13"/>
    <x v="2"/>
    <n v="525.59"/>
    <n v="6"/>
    <n v="504.57"/>
    <n v="3153.54"/>
    <n v="3658.11"/>
    <n v="2025"/>
    <s v="marzo"/>
    <n v="20"/>
  </r>
  <r>
    <x v="129"/>
    <x v="13"/>
    <x v="2"/>
    <n v="525.59"/>
    <n v="6"/>
    <n v="504.57"/>
    <n v="3153.54"/>
    <n v="3658.11"/>
    <n v="2025"/>
    <s v="marzo"/>
    <n v="20"/>
  </r>
  <r>
    <x v="129"/>
    <x v="8"/>
    <x v="3"/>
    <n v="137.79"/>
    <n v="1"/>
    <n v="22.05"/>
    <n v="137.79"/>
    <n v="159.84"/>
    <n v="2025"/>
    <s v="marzo"/>
    <n v="20"/>
  </r>
  <r>
    <x v="129"/>
    <x v="10"/>
    <x v="2"/>
    <n v="70.05"/>
    <n v="240"/>
    <n v="2689.92"/>
    <n v="16812"/>
    <n v="19501.919999999998"/>
    <n v="2025"/>
    <s v="marzo"/>
    <n v="20"/>
  </r>
  <r>
    <x v="130"/>
    <x v="15"/>
    <x v="0"/>
    <n v="718.25"/>
    <n v="6"/>
    <n v="689.52"/>
    <n v="4309.5"/>
    <n v="4999.0200000000004"/>
    <n v="2025"/>
    <s v="marzo"/>
    <n v="21"/>
  </r>
  <r>
    <x v="131"/>
    <x v="3"/>
    <x v="3"/>
    <n v="905.16"/>
    <n v="1"/>
    <n v="144.83000000000001"/>
    <n v="905.16"/>
    <n v="1049.99"/>
    <n v="2025"/>
    <s v="marzo"/>
    <n v="24"/>
  </r>
  <r>
    <x v="131"/>
    <x v="3"/>
    <x v="3"/>
    <n v="905.16"/>
    <n v="1"/>
    <n v="144.83000000000001"/>
    <n v="905.16"/>
    <n v="1049.99"/>
    <n v="2025"/>
    <s v="marzo"/>
    <n v="24"/>
  </r>
  <r>
    <x v="131"/>
    <x v="12"/>
    <x v="2"/>
    <n v="498.66"/>
    <n v="6"/>
    <n v="478.71"/>
    <n v="2991.96"/>
    <n v="3470.67"/>
    <n v="2025"/>
    <s v="marzo"/>
    <n v="24"/>
  </r>
  <r>
    <x v="131"/>
    <x v="0"/>
    <x v="3"/>
    <n v="1706.9"/>
    <n v="1"/>
    <n v="273.10000000000002"/>
    <n v="1706.9"/>
    <n v="1980"/>
    <n v="2025"/>
    <s v="marzo"/>
    <n v="24"/>
  </r>
  <r>
    <x v="131"/>
    <x v="16"/>
    <x v="3"/>
    <n v="137.79499999999999"/>
    <n v="2"/>
    <n v="44.09"/>
    <n v="275.58999999999997"/>
    <n v="319.68"/>
    <n v="2025"/>
    <s v="marzo"/>
    <n v="24"/>
  </r>
  <r>
    <x v="131"/>
    <x v="13"/>
    <x v="2"/>
    <n v="525.59"/>
    <n v="30"/>
    <n v="2522.83"/>
    <n v="15767.7"/>
    <n v="18290.53"/>
    <n v="2025"/>
    <s v="marzo"/>
    <n v="24"/>
  </r>
  <r>
    <x v="131"/>
    <x v="7"/>
    <x v="3"/>
    <n v="137.79"/>
    <n v="1"/>
    <n v="22.05"/>
    <n v="137.79"/>
    <n v="159.84"/>
    <n v="2025"/>
    <s v="marzo"/>
    <n v="24"/>
  </r>
  <r>
    <x v="131"/>
    <x v="8"/>
    <x v="3"/>
    <n v="137.79"/>
    <n v="1"/>
    <n v="22.05"/>
    <n v="137.79"/>
    <n v="159.84"/>
    <n v="2025"/>
    <s v="marzo"/>
    <n v="24"/>
  </r>
  <r>
    <x v="131"/>
    <x v="8"/>
    <x v="3"/>
    <n v="137.79"/>
    <n v="1"/>
    <n v="22.05"/>
    <n v="137.79"/>
    <n v="159.84"/>
    <n v="2025"/>
    <s v="marzo"/>
    <n v="24"/>
  </r>
  <r>
    <x v="131"/>
    <x v="10"/>
    <x v="2"/>
    <n v="70.05"/>
    <n v="240"/>
    <n v="2689.92"/>
    <n v="16812"/>
    <n v="19501.919999999998"/>
    <n v="2025"/>
    <s v="marzo"/>
    <n v="24"/>
  </r>
  <r>
    <x v="131"/>
    <x v="10"/>
    <x v="2"/>
    <n v="70.05"/>
    <n v="240"/>
    <n v="2689.92"/>
    <n v="16812"/>
    <n v="19501.919999999998"/>
    <n v="2025"/>
    <s v="marzo"/>
    <n v="24"/>
  </r>
  <r>
    <x v="131"/>
    <x v="11"/>
    <x v="3"/>
    <n v="137.91999999999999"/>
    <n v="1"/>
    <n v="22.07"/>
    <n v="137.91999999999999"/>
    <n v="159.99"/>
    <n v="2025"/>
    <s v="marzo"/>
    <n v="24"/>
  </r>
  <r>
    <x v="131"/>
    <x v="11"/>
    <x v="3"/>
    <n v="137.79"/>
    <n v="1"/>
    <n v="22.05"/>
    <n v="137.79"/>
    <n v="159.84"/>
    <n v="2025"/>
    <s v="marzo"/>
    <n v="24"/>
  </r>
  <r>
    <x v="131"/>
    <x v="11"/>
    <x v="3"/>
    <n v="137.79"/>
    <n v="1"/>
    <n v="22.05"/>
    <n v="137.79"/>
    <n v="159.84"/>
    <n v="2025"/>
    <s v="marzo"/>
    <n v="24"/>
  </r>
  <r>
    <x v="132"/>
    <x v="3"/>
    <x v="3"/>
    <n v="905.16"/>
    <n v="1"/>
    <n v="144.83000000000001"/>
    <n v="905.16"/>
    <n v="1049.99"/>
    <n v="2025"/>
    <s v="marzo"/>
    <n v="25"/>
  </r>
  <r>
    <x v="132"/>
    <x v="12"/>
    <x v="2"/>
    <n v="498.66"/>
    <n v="6"/>
    <n v="478.71"/>
    <n v="2991.96"/>
    <n v="3470.67"/>
    <n v="2025"/>
    <s v="marzo"/>
    <n v="25"/>
  </r>
  <r>
    <x v="132"/>
    <x v="4"/>
    <x v="3"/>
    <n v="0.01"/>
    <n v="1"/>
    <n v="0"/>
    <n v="0.01"/>
    <n v="0.01"/>
    <n v="2025"/>
    <s v="marzo"/>
    <n v="25"/>
  </r>
  <r>
    <x v="132"/>
    <x v="2"/>
    <x v="3"/>
    <n v="2585.34"/>
    <n v="1"/>
    <n v="413.65"/>
    <n v="2585.34"/>
    <n v="2998.99"/>
    <n v="2025"/>
    <s v="marzo"/>
    <n v="25"/>
  </r>
  <r>
    <x v="132"/>
    <x v="16"/>
    <x v="3"/>
    <n v="137.79"/>
    <n v="1"/>
    <n v="22.05"/>
    <n v="137.79"/>
    <n v="159.84"/>
    <n v="2025"/>
    <s v="marzo"/>
    <n v="25"/>
  </r>
  <r>
    <x v="132"/>
    <x v="8"/>
    <x v="3"/>
    <n v="137.79"/>
    <n v="1"/>
    <n v="22.05"/>
    <n v="137.79"/>
    <n v="159.84"/>
    <n v="2025"/>
    <s v="marzo"/>
    <n v="25"/>
  </r>
  <r>
    <x v="132"/>
    <x v="10"/>
    <x v="2"/>
    <n v="70.05"/>
    <n v="240"/>
    <n v="2689.92"/>
    <n v="16812"/>
    <n v="19501.919999999998"/>
    <n v="2025"/>
    <s v="marzo"/>
    <n v="25"/>
  </r>
  <r>
    <x v="133"/>
    <x v="1"/>
    <x v="3"/>
    <n v="943.45"/>
    <n v="2"/>
    <n v="301.89999999999998"/>
    <n v="1886.9"/>
    <n v="2188.8000000000002"/>
    <n v="2025"/>
    <s v="marzo"/>
    <n v="26"/>
  </r>
  <r>
    <x v="133"/>
    <x v="16"/>
    <x v="3"/>
    <n v="137.79"/>
    <n v="1"/>
    <n v="22.05"/>
    <n v="137.79"/>
    <n v="159.84"/>
    <n v="2025"/>
    <s v="marzo"/>
    <n v="26"/>
  </r>
  <r>
    <x v="133"/>
    <x v="13"/>
    <x v="4"/>
    <n v="547.24"/>
    <n v="10"/>
    <n v="875.58"/>
    <n v="5472.4"/>
    <n v="6347.98"/>
    <n v="2025"/>
    <s v="marzo"/>
    <n v="26"/>
  </r>
  <r>
    <x v="133"/>
    <x v="13"/>
    <x v="4"/>
    <n v="547.24"/>
    <n v="15"/>
    <n v="1313.38"/>
    <n v="8208.6"/>
    <n v="9521.98"/>
    <n v="2025"/>
    <s v="marzo"/>
    <n v="26"/>
  </r>
  <r>
    <x v="134"/>
    <x v="12"/>
    <x v="2"/>
    <n v="498.66"/>
    <n v="6"/>
    <n v="478.71"/>
    <n v="2991.96"/>
    <n v="3470.67"/>
    <n v="2025"/>
    <s v="marzo"/>
    <n v="27"/>
  </r>
  <r>
    <x v="134"/>
    <x v="0"/>
    <x v="3"/>
    <n v="1706.895"/>
    <n v="2"/>
    <n v="546.21"/>
    <n v="3413.79"/>
    <n v="3960"/>
    <n v="2025"/>
    <s v="marzo"/>
    <n v="27"/>
  </r>
  <r>
    <x v="134"/>
    <x v="13"/>
    <x v="2"/>
    <n v="525.59"/>
    <n v="6"/>
    <n v="504.57"/>
    <n v="3153.54"/>
    <n v="3658.11"/>
    <n v="2025"/>
    <s v="marzo"/>
    <n v="27"/>
  </r>
  <r>
    <x v="135"/>
    <x v="3"/>
    <x v="0"/>
    <n v="678.84"/>
    <n v="12"/>
    <n v="1303.3699999999999"/>
    <n v="8146.08"/>
    <n v="9449.4500000000007"/>
    <n v="2025"/>
    <s v="marzo"/>
    <n v="31"/>
  </r>
  <r>
    <x v="135"/>
    <x v="12"/>
    <x v="2"/>
    <n v="498.66"/>
    <n v="6"/>
    <n v="478.71"/>
    <n v="2991.96"/>
    <n v="3470.67"/>
    <n v="2025"/>
    <s v="marzo"/>
    <n v="31"/>
  </r>
  <r>
    <x v="135"/>
    <x v="12"/>
    <x v="2"/>
    <n v="498.66"/>
    <n v="6"/>
    <n v="478.71"/>
    <n v="2991.96"/>
    <n v="3470.67"/>
    <n v="2025"/>
    <s v="marzo"/>
    <n v="31"/>
  </r>
  <r>
    <x v="135"/>
    <x v="12"/>
    <x v="2"/>
    <n v="498.66"/>
    <n v="12"/>
    <n v="957.43"/>
    <n v="5983.92"/>
    <n v="6941.35"/>
    <n v="2025"/>
    <s v="marzo"/>
    <n v="31"/>
  </r>
  <r>
    <x v="135"/>
    <x v="12"/>
    <x v="2"/>
    <n v="498.66"/>
    <n v="12"/>
    <n v="957.43"/>
    <n v="5983.92"/>
    <n v="6941.35"/>
    <n v="2025"/>
    <s v="marzo"/>
    <n v="31"/>
  </r>
  <r>
    <x v="135"/>
    <x v="12"/>
    <x v="2"/>
    <n v="498.66"/>
    <n v="6"/>
    <n v="478.71"/>
    <n v="2991.96"/>
    <n v="3470.67"/>
    <n v="2025"/>
    <s v="marzo"/>
    <n v="31"/>
  </r>
  <r>
    <x v="135"/>
    <x v="12"/>
    <x v="2"/>
    <n v="498.65999999999997"/>
    <n v="36"/>
    <n v="2872.28"/>
    <n v="17951.759999999998"/>
    <n v="20824.04"/>
    <n v="2025"/>
    <s v="marzo"/>
    <n v="31"/>
  </r>
  <r>
    <x v="135"/>
    <x v="13"/>
    <x v="2"/>
    <n v="525.59"/>
    <n v="6"/>
    <n v="504.57"/>
    <n v="3153.54"/>
    <n v="3658.11"/>
    <n v="2025"/>
    <s v="marzo"/>
    <n v="31"/>
  </r>
  <r>
    <x v="135"/>
    <x v="13"/>
    <x v="2"/>
    <n v="525.59"/>
    <n v="6"/>
    <n v="504.57"/>
    <n v="3153.54"/>
    <n v="3658.11"/>
    <n v="2025"/>
    <s v="marzo"/>
    <n v="31"/>
  </r>
  <r>
    <x v="135"/>
    <x v="13"/>
    <x v="2"/>
    <n v="525.59"/>
    <n v="6"/>
    <n v="504.57"/>
    <n v="3153.54"/>
    <n v="3658.11"/>
    <n v="2025"/>
    <s v="marzo"/>
    <n v="31"/>
  </r>
  <r>
    <x v="135"/>
    <x v="13"/>
    <x v="2"/>
    <n v="525.59"/>
    <n v="12"/>
    <n v="1009.13"/>
    <n v="6307.08"/>
    <n v="7316.21"/>
    <n v="2025"/>
    <s v="marzo"/>
    <n v="31"/>
  </r>
  <r>
    <x v="135"/>
    <x v="5"/>
    <x v="0"/>
    <n v="211.23000000000002"/>
    <n v="6"/>
    <n v="202.78"/>
    <n v="1267.3800000000001"/>
    <n v="1470.16"/>
    <n v="2025"/>
    <s v="marzo"/>
    <n v="31"/>
  </r>
  <r>
    <x v="135"/>
    <x v="9"/>
    <x v="0"/>
    <n v="211.23000000000002"/>
    <n v="6"/>
    <n v="202.78"/>
    <n v="1267.3800000000001"/>
    <n v="1470.16"/>
    <n v="2025"/>
    <s v="marzo"/>
    <n v="31"/>
  </r>
  <r>
    <x v="136"/>
    <x v="16"/>
    <x v="3"/>
    <n v="137.92333333333332"/>
    <n v="3"/>
    <n v="66.2"/>
    <n v="413.77"/>
    <n v="479.97"/>
    <n v="2025"/>
    <s v="abril"/>
    <n v="2"/>
  </r>
  <r>
    <x v="136"/>
    <x v="7"/>
    <x v="3"/>
    <n v="137.92250000000001"/>
    <n v="4"/>
    <n v="88.27"/>
    <n v="551.69000000000005"/>
    <n v="639.96"/>
    <n v="2025"/>
    <s v="abril"/>
    <n v="2"/>
  </r>
  <r>
    <x v="136"/>
    <x v="8"/>
    <x v="3"/>
    <n v="137.92250000000001"/>
    <n v="8"/>
    <n v="176.54"/>
    <n v="1103.3800000000001"/>
    <n v="1279.92"/>
    <n v="2025"/>
    <s v="abril"/>
    <n v="2"/>
  </r>
  <r>
    <x v="136"/>
    <x v="10"/>
    <x v="3"/>
    <n v="137.91999999999999"/>
    <n v="2"/>
    <n v="44.14"/>
    <n v="275.83999999999997"/>
    <n v="319.98"/>
    <n v="2025"/>
    <s v="abril"/>
    <n v="2"/>
  </r>
  <r>
    <x v="136"/>
    <x v="11"/>
    <x v="3"/>
    <n v="137.92333333333332"/>
    <n v="3"/>
    <n v="66.2"/>
    <n v="413.77"/>
    <n v="479.97"/>
    <n v="2025"/>
    <s v="abril"/>
    <n v="2"/>
  </r>
  <r>
    <x v="137"/>
    <x v="6"/>
    <x v="3"/>
    <n v="267.79000000000002"/>
    <n v="1"/>
    <n v="42.85"/>
    <n v="267.79000000000002"/>
    <n v="310.64"/>
    <n v="2025"/>
    <s v="abril"/>
    <n v="3"/>
  </r>
  <r>
    <x v="137"/>
    <x v="1"/>
    <x v="3"/>
    <n v="943.45"/>
    <n v="1"/>
    <n v="150.94999999999999"/>
    <n v="943.45"/>
    <n v="1094.4000000000001"/>
    <n v="2025"/>
    <s v="abril"/>
    <n v="3"/>
  </r>
  <r>
    <x v="138"/>
    <x v="12"/>
    <x v="2"/>
    <n v="498.66"/>
    <n v="6"/>
    <n v="478.71"/>
    <n v="2991.96"/>
    <n v="3470.67"/>
    <n v="2025"/>
    <s v="abril"/>
    <n v="8"/>
  </r>
  <r>
    <x v="138"/>
    <x v="12"/>
    <x v="2"/>
    <n v="498.66"/>
    <n v="6"/>
    <n v="478.71"/>
    <n v="2991.96"/>
    <n v="3470.67"/>
    <n v="2025"/>
    <s v="abril"/>
    <n v="8"/>
  </r>
  <r>
    <x v="138"/>
    <x v="12"/>
    <x v="2"/>
    <n v="498.65999999999997"/>
    <n v="36"/>
    <n v="2872.28"/>
    <n v="17951.759999999998"/>
    <n v="20824.04"/>
    <n v="2025"/>
    <s v="abril"/>
    <n v="8"/>
  </r>
  <r>
    <x v="138"/>
    <x v="12"/>
    <x v="2"/>
    <n v="498.66"/>
    <n v="6"/>
    <n v="478.71"/>
    <n v="2991.96"/>
    <n v="3470.67"/>
    <n v="2025"/>
    <s v="abril"/>
    <n v="8"/>
  </r>
  <r>
    <x v="138"/>
    <x v="12"/>
    <x v="2"/>
    <n v="498.66"/>
    <n v="12"/>
    <n v="957.43"/>
    <n v="5983.92"/>
    <n v="6941.35"/>
    <n v="2025"/>
    <s v="abril"/>
    <n v="8"/>
  </r>
  <r>
    <x v="138"/>
    <x v="12"/>
    <x v="2"/>
    <n v="498.66"/>
    <n v="6"/>
    <n v="478.71"/>
    <n v="2991.96"/>
    <n v="3470.67"/>
    <n v="2025"/>
    <s v="abril"/>
    <n v="8"/>
  </r>
  <r>
    <x v="138"/>
    <x v="13"/>
    <x v="2"/>
    <n v="525.59"/>
    <n v="12"/>
    <n v="1009.13"/>
    <n v="6307.08"/>
    <n v="7316.21"/>
    <n v="2025"/>
    <s v="abril"/>
    <n v="8"/>
  </r>
  <r>
    <x v="138"/>
    <x v="13"/>
    <x v="2"/>
    <n v="525.59"/>
    <n v="6"/>
    <n v="504.57"/>
    <n v="3153.54"/>
    <n v="3658.11"/>
    <n v="2025"/>
    <s v="abril"/>
    <n v="8"/>
  </r>
  <r>
    <x v="138"/>
    <x v="13"/>
    <x v="2"/>
    <n v="525.59"/>
    <n v="6"/>
    <n v="504.57"/>
    <n v="3153.54"/>
    <n v="3658.11"/>
    <n v="2025"/>
    <s v="abril"/>
    <n v="8"/>
  </r>
  <r>
    <x v="138"/>
    <x v="13"/>
    <x v="2"/>
    <n v="525.59"/>
    <n v="12"/>
    <n v="1009.13"/>
    <n v="6307.08"/>
    <n v="7316.21"/>
    <n v="2025"/>
    <s v="abril"/>
    <n v="8"/>
  </r>
  <r>
    <x v="138"/>
    <x v="13"/>
    <x v="2"/>
    <n v="525.59"/>
    <n v="6"/>
    <n v="504.57"/>
    <n v="3153.54"/>
    <n v="3658.11"/>
    <n v="2025"/>
    <s v="abril"/>
    <n v="8"/>
  </r>
  <r>
    <x v="138"/>
    <x v="13"/>
    <x v="2"/>
    <n v="525.59"/>
    <n v="12"/>
    <n v="1009.13"/>
    <n v="6307.08"/>
    <n v="7316.21"/>
    <n v="2025"/>
    <s v="abril"/>
    <n v="8"/>
  </r>
  <r>
    <x v="138"/>
    <x v="13"/>
    <x v="2"/>
    <n v="525.59"/>
    <n v="6"/>
    <n v="504.57"/>
    <n v="3153.54"/>
    <n v="3658.11"/>
    <n v="2025"/>
    <s v="abril"/>
    <n v="8"/>
  </r>
  <r>
    <x v="138"/>
    <x v="10"/>
    <x v="2"/>
    <n v="70.05"/>
    <n v="240"/>
    <n v="2689.92"/>
    <n v="16812"/>
    <n v="19501.919999999998"/>
    <n v="2025"/>
    <s v="abril"/>
    <n v="8"/>
  </r>
  <r>
    <x v="138"/>
    <x v="10"/>
    <x v="2"/>
    <n v="70.05"/>
    <n v="240"/>
    <n v="2689.92"/>
    <n v="16812"/>
    <n v="19501.919999999998"/>
    <n v="2025"/>
    <s v="abril"/>
    <n v="8"/>
  </r>
  <r>
    <x v="138"/>
    <x v="10"/>
    <x v="2"/>
    <n v="70.05"/>
    <n v="240"/>
    <n v="2689.92"/>
    <n v="16812"/>
    <n v="19501.919999999998"/>
    <n v="2025"/>
    <s v="abril"/>
    <n v="8"/>
  </r>
  <r>
    <x v="138"/>
    <x v="10"/>
    <x v="2"/>
    <n v="70.05"/>
    <n v="240"/>
    <n v="2689.92"/>
    <n v="16812"/>
    <n v="19501.919999999998"/>
    <n v="2025"/>
    <s v="abril"/>
    <n v="8"/>
  </r>
  <r>
    <x v="138"/>
    <x v="15"/>
    <x v="0"/>
    <n v="718.25"/>
    <n v="6"/>
    <n v="689.52"/>
    <n v="4309.5"/>
    <n v="4999.0200000000004"/>
    <n v="2025"/>
    <s v="abril"/>
    <n v="8"/>
  </r>
  <r>
    <x v="139"/>
    <x v="14"/>
    <x v="5"/>
    <n v="632.99"/>
    <n v="6"/>
    <n v="607.66999999999996"/>
    <n v="3797.94"/>
    <n v="4405.6099999999997"/>
    <n v="2025"/>
    <s v="abril"/>
    <n v="10"/>
  </r>
  <r>
    <x v="139"/>
    <x v="3"/>
    <x v="5"/>
    <n v="697"/>
    <n v="6"/>
    <n v="669.12"/>
    <n v="4182"/>
    <n v="4851.12"/>
    <n v="2025"/>
    <s v="abril"/>
    <n v="10"/>
  </r>
  <r>
    <x v="139"/>
    <x v="7"/>
    <x v="5"/>
    <n v="90.54"/>
    <n v="6"/>
    <n v="86.92"/>
    <n v="543.24"/>
    <n v="630.16"/>
    <n v="2025"/>
    <s v="abril"/>
    <n v="10"/>
  </r>
  <r>
    <x v="139"/>
    <x v="13"/>
    <x v="5"/>
    <n v="697"/>
    <n v="6"/>
    <n v="669.12"/>
    <n v="4182"/>
    <n v="4851.12"/>
    <n v="2025"/>
    <s v="abril"/>
    <n v="10"/>
  </r>
  <r>
    <x v="139"/>
    <x v="8"/>
    <x v="5"/>
    <n v="90.54"/>
    <n v="6"/>
    <n v="86.92"/>
    <n v="543.24"/>
    <n v="630.16"/>
    <n v="2025"/>
    <s v="abril"/>
    <n v="10"/>
  </r>
  <r>
    <x v="139"/>
    <x v="15"/>
    <x v="5"/>
    <n v="697"/>
    <n v="6"/>
    <n v="669.12"/>
    <n v="4182"/>
    <n v="4851.12"/>
    <n v="2025"/>
    <s v="abril"/>
    <n v="10"/>
  </r>
  <r>
    <x v="140"/>
    <x v="12"/>
    <x v="2"/>
    <n v="498.66"/>
    <n v="6"/>
    <n v="478.71"/>
    <n v="2991.96"/>
    <n v="3470.67"/>
    <n v="2025"/>
    <s v="abril"/>
    <n v="11"/>
  </r>
  <r>
    <x v="140"/>
    <x v="12"/>
    <x v="2"/>
    <n v="498.66"/>
    <n v="6"/>
    <n v="478.71"/>
    <n v="2991.96"/>
    <n v="3470.67"/>
    <n v="2025"/>
    <s v="abril"/>
    <n v="11"/>
  </r>
  <r>
    <x v="140"/>
    <x v="12"/>
    <x v="2"/>
    <n v="498.66"/>
    <n v="6"/>
    <n v="478.71"/>
    <n v="2991.96"/>
    <n v="3470.67"/>
    <n v="2025"/>
    <s v="abril"/>
    <n v="11"/>
  </r>
  <r>
    <x v="140"/>
    <x v="12"/>
    <x v="2"/>
    <n v="498.66"/>
    <n v="6"/>
    <n v="478.71"/>
    <n v="2991.96"/>
    <n v="3470.67"/>
    <n v="2025"/>
    <s v="abril"/>
    <n v="11"/>
  </r>
  <r>
    <x v="140"/>
    <x v="12"/>
    <x v="2"/>
    <n v="498.66"/>
    <n v="18"/>
    <n v="1436.14"/>
    <n v="8975.8799999999992"/>
    <n v="10412.019999999999"/>
    <n v="2025"/>
    <s v="abril"/>
    <n v="11"/>
  </r>
  <r>
    <x v="140"/>
    <x v="12"/>
    <x v="2"/>
    <n v="498.66"/>
    <n v="12"/>
    <n v="957.43"/>
    <n v="5983.92"/>
    <n v="6941.35"/>
    <n v="2025"/>
    <s v="abril"/>
    <n v="11"/>
  </r>
  <r>
    <x v="140"/>
    <x v="12"/>
    <x v="2"/>
    <n v="498.66"/>
    <n v="6"/>
    <n v="478.71"/>
    <n v="2991.96"/>
    <n v="3470.67"/>
    <n v="2025"/>
    <s v="abril"/>
    <n v="11"/>
  </r>
  <r>
    <x v="140"/>
    <x v="13"/>
    <x v="2"/>
    <n v="525.59"/>
    <n v="12"/>
    <n v="1009.13"/>
    <n v="6307.08"/>
    <n v="7316.21"/>
    <n v="2025"/>
    <s v="abril"/>
    <n v="11"/>
  </r>
  <r>
    <x v="140"/>
    <x v="13"/>
    <x v="2"/>
    <n v="525.59"/>
    <n v="6"/>
    <n v="504.57"/>
    <n v="3153.54"/>
    <n v="3658.11"/>
    <n v="2025"/>
    <s v="abril"/>
    <n v="11"/>
  </r>
  <r>
    <x v="140"/>
    <x v="13"/>
    <x v="2"/>
    <n v="525.59"/>
    <n v="6"/>
    <n v="504.57"/>
    <n v="3153.54"/>
    <n v="3658.11"/>
    <n v="2025"/>
    <s v="abril"/>
    <n v="11"/>
  </r>
  <r>
    <x v="140"/>
    <x v="13"/>
    <x v="2"/>
    <n v="525.59"/>
    <n v="6"/>
    <n v="504.57"/>
    <n v="3153.54"/>
    <n v="3658.11"/>
    <n v="2025"/>
    <s v="abril"/>
    <n v="11"/>
  </r>
  <r>
    <x v="140"/>
    <x v="13"/>
    <x v="2"/>
    <n v="525.59"/>
    <n v="6"/>
    <n v="504.57"/>
    <n v="3153.54"/>
    <n v="3658.11"/>
    <n v="2025"/>
    <s v="abril"/>
    <n v="11"/>
  </r>
  <r>
    <x v="140"/>
    <x v="13"/>
    <x v="2"/>
    <n v="525.59"/>
    <n v="6"/>
    <n v="504.57"/>
    <n v="3153.54"/>
    <n v="3658.11"/>
    <n v="2025"/>
    <s v="abril"/>
    <n v="11"/>
  </r>
  <r>
    <x v="140"/>
    <x v="13"/>
    <x v="2"/>
    <n v="525.59"/>
    <n v="12"/>
    <n v="1009.13"/>
    <n v="6307.08"/>
    <n v="7316.21"/>
    <n v="2025"/>
    <s v="abril"/>
    <n v="11"/>
  </r>
  <r>
    <x v="140"/>
    <x v="10"/>
    <x v="2"/>
    <n v="70.05"/>
    <n v="240"/>
    <n v="2689.92"/>
    <n v="16812"/>
    <n v="19501.919999999998"/>
    <n v="2025"/>
    <s v="abril"/>
    <n v="11"/>
  </r>
  <r>
    <x v="140"/>
    <x v="10"/>
    <x v="2"/>
    <n v="70.05"/>
    <n v="240"/>
    <n v="2689.92"/>
    <n v="16812"/>
    <n v="19501.919999999998"/>
    <n v="2025"/>
    <s v="abril"/>
    <n v="11"/>
  </r>
  <r>
    <x v="140"/>
    <x v="10"/>
    <x v="2"/>
    <n v="70.05"/>
    <n v="240"/>
    <n v="2689.92"/>
    <n v="16812"/>
    <n v="19501.919999999998"/>
    <n v="2025"/>
    <s v="abril"/>
    <n v="11"/>
  </r>
  <r>
    <x v="140"/>
    <x v="10"/>
    <x v="2"/>
    <n v="70.05"/>
    <n v="240"/>
    <n v="2689.92"/>
    <n v="16812"/>
    <n v="19501.919999999998"/>
    <n v="2025"/>
    <s v="abril"/>
    <n v="11"/>
  </r>
  <r>
    <x v="141"/>
    <x v="15"/>
    <x v="0"/>
    <n v="718.25"/>
    <n v="6"/>
    <n v="689.52"/>
    <n v="4309.5"/>
    <n v="4999.0200000000004"/>
    <n v="2025"/>
    <s v="abril"/>
    <n v="15"/>
  </r>
  <r>
    <x v="142"/>
    <x v="3"/>
    <x v="3"/>
    <n v="905.16"/>
    <n v="1"/>
    <n v="144.83000000000001"/>
    <n v="905.16"/>
    <n v="1049.99"/>
    <n v="2025"/>
    <s v="abril"/>
    <n v="16"/>
  </r>
  <r>
    <x v="142"/>
    <x v="3"/>
    <x v="3"/>
    <n v="905.16"/>
    <n v="1"/>
    <n v="144.83000000000001"/>
    <n v="905.16"/>
    <n v="1049.99"/>
    <n v="2025"/>
    <s v="abril"/>
    <n v="16"/>
  </r>
  <r>
    <x v="142"/>
    <x v="3"/>
    <x v="3"/>
    <n v="905.16"/>
    <n v="1"/>
    <n v="144.83000000000001"/>
    <n v="905.16"/>
    <n v="1049.99"/>
    <n v="2025"/>
    <s v="abril"/>
    <n v="16"/>
  </r>
  <r>
    <x v="142"/>
    <x v="0"/>
    <x v="3"/>
    <n v="1706.9"/>
    <n v="1"/>
    <n v="273.10000000000002"/>
    <n v="1706.9"/>
    <n v="1980"/>
    <n v="2025"/>
    <s v="abril"/>
    <n v="16"/>
  </r>
  <r>
    <x v="142"/>
    <x v="0"/>
    <x v="3"/>
    <n v="1706.9"/>
    <n v="1"/>
    <n v="273.10000000000002"/>
    <n v="1706.9"/>
    <n v="1980"/>
    <n v="2025"/>
    <s v="abril"/>
    <n v="16"/>
  </r>
  <r>
    <x v="142"/>
    <x v="0"/>
    <x v="3"/>
    <n v="1706.9"/>
    <n v="1"/>
    <n v="273.10000000000002"/>
    <n v="1706.9"/>
    <n v="1980"/>
    <n v="2025"/>
    <s v="abril"/>
    <n v="16"/>
  </r>
  <r>
    <x v="142"/>
    <x v="0"/>
    <x v="3"/>
    <n v="1706.9"/>
    <n v="1"/>
    <n v="273.10000000000002"/>
    <n v="1706.9"/>
    <n v="1980"/>
    <n v="2025"/>
    <s v="abril"/>
    <n v="16"/>
  </r>
  <r>
    <x v="142"/>
    <x v="0"/>
    <x v="3"/>
    <n v="1706.9"/>
    <n v="1"/>
    <n v="273.10000000000002"/>
    <n v="1706.9"/>
    <n v="1980"/>
    <n v="2025"/>
    <s v="abril"/>
    <n v="16"/>
  </r>
  <r>
    <x v="142"/>
    <x v="0"/>
    <x v="3"/>
    <n v="1706.9"/>
    <n v="1"/>
    <n v="273.10000000000002"/>
    <n v="1706.9"/>
    <n v="1980"/>
    <n v="2025"/>
    <s v="abril"/>
    <n v="16"/>
  </r>
  <r>
    <x v="142"/>
    <x v="16"/>
    <x v="3"/>
    <n v="137.79"/>
    <n v="1"/>
    <n v="22.05"/>
    <n v="137.79"/>
    <n v="159.84"/>
    <n v="2025"/>
    <s v="abril"/>
    <n v="16"/>
  </r>
  <r>
    <x v="142"/>
    <x v="16"/>
    <x v="3"/>
    <n v="137.79"/>
    <n v="1"/>
    <n v="22.05"/>
    <n v="137.79"/>
    <n v="159.84"/>
    <n v="2025"/>
    <s v="abril"/>
    <n v="16"/>
  </r>
  <r>
    <x v="142"/>
    <x v="16"/>
    <x v="3"/>
    <n v="137.79"/>
    <n v="1"/>
    <n v="22.05"/>
    <n v="137.79"/>
    <n v="159.84"/>
    <n v="2025"/>
    <s v="abril"/>
    <n v="16"/>
  </r>
  <r>
    <x v="142"/>
    <x v="16"/>
    <x v="3"/>
    <n v="137.79"/>
    <n v="1"/>
    <n v="22.05"/>
    <n v="137.79"/>
    <n v="159.84"/>
    <n v="2025"/>
    <s v="abril"/>
    <n v="16"/>
  </r>
  <r>
    <x v="142"/>
    <x v="16"/>
    <x v="3"/>
    <n v="137.79"/>
    <n v="1"/>
    <n v="22.05"/>
    <n v="137.79"/>
    <n v="159.84"/>
    <n v="2025"/>
    <s v="abril"/>
    <n v="16"/>
  </r>
  <r>
    <x v="142"/>
    <x v="16"/>
    <x v="3"/>
    <n v="137.79499999999999"/>
    <n v="2"/>
    <n v="44.09"/>
    <n v="275.58999999999997"/>
    <n v="319.67999999999995"/>
    <n v="2025"/>
    <s v="abril"/>
    <n v="16"/>
  </r>
  <r>
    <x v="142"/>
    <x v="16"/>
    <x v="3"/>
    <n v="137.79"/>
    <n v="1"/>
    <n v="22.05"/>
    <n v="137.79"/>
    <n v="159.84"/>
    <n v="2025"/>
    <s v="abril"/>
    <n v="16"/>
  </r>
  <r>
    <x v="142"/>
    <x v="16"/>
    <x v="3"/>
    <n v="137.79"/>
    <n v="1"/>
    <n v="22.05"/>
    <n v="137.79"/>
    <n v="159.84"/>
    <n v="2025"/>
    <s v="abril"/>
    <n v="16"/>
  </r>
  <r>
    <x v="142"/>
    <x v="16"/>
    <x v="3"/>
    <n v="137.79"/>
    <n v="1"/>
    <n v="22.05"/>
    <n v="137.79"/>
    <n v="159.84"/>
    <n v="2025"/>
    <s v="abril"/>
    <n v="16"/>
  </r>
  <r>
    <x v="142"/>
    <x v="7"/>
    <x v="3"/>
    <n v="137.79"/>
    <n v="1"/>
    <n v="22.05"/>
    <n v="137.79"/>
    <n v="159.84"/>
    <n v="2025"/>
    <s v="abril"/>
    <n v="16"/>
  </r>
  <r>
    <x v="142"/>
    <x v="7"/>
    <x v="3"/>
    <n v="137.79"/>
    <n v="1"/>
    <n v="22.05"/>
    <n v="137.79"/>
    <n v="159.84"/>
    <n v="2025"/>
    <s v="abril"/>
    <n v="16"/>
  </r>
  <r>
    <x v="142"/>
    <x v="7"/>
    <x v="3"/>
    <n v="137.79"/>
    <n v="1"/>
    <n v="22.05"/>
    <n v="137.79"/>
    <n v="159.84"/>
    <n v="2025"/>
    <s v="abril"/>
    <n v="16"/>
  </r>
  <r>
    <x v="142"/>
    <x v="7"/>
    <x v="3"/>
    <n v="137.79"/>
    <n v="1"/>
    <n v="22.05"/>
    <n v="137.79"/>
    <n v="159.84"/>
    <n v="2025"/>
    <s v="abril"/>
    <n v="16"/>
  </r>
  <r>
    <x v="142"/>
    <x v="8"/>
    <x v="3"/>
    <n v="137.79"/>
    <n v="1"/>
    <n v="22.05"/>
    <n v="137.79"/>
    <n v="159.84"/>
    <n v="2025"/>
    <s v="abril"/>
    <n v="16"/>
  </r>
  <r>
    <x v="142"/>
    <x v="8"/>
    <x v="3"/>
    <n v="137.79"/>
    <n v="1"/>
    <n v="22.05"/>
    <n v="137.79"/>
    <n v="159.84"/>
    <n v="2025"/>
    <s v="abril"/>
    <n v="16"/>
  </r>
  <r>
    <x v="142"/>
    <x v="8"/>
    <x v="3"/>
    <n v="137.79"/>
    <n v="1"/>
    <n v="22.05"/>
    <n v="137.79"/>
    <n v="159.84"/>
    <n v="2025"/>
    <s v="abril"/>
    <n v="16"/>
  </r>
  <r>
    <x v="142"/>
    <x v="8"/>
    <x v="3"/>
    <n v="137.79499999999999"/>
    <n v="2"/>
    <n v="44.09"/>
    <n v="275.58999999999997"/>
    <n v="319.67999999999995"/>
    <n v="2025"/>
    <s v="abril"/>
    <n v="16"/>
  </r>
  <r>
    <x v="142"/>
    <x v="8"/>
    <x v="3"/>
    <n v="137.79"/>
    <n v="1"/>
    <n v="22.05"/>
    <n v="137.79"/>
    <n v="159.84"/>
    <n v="2025"/>
    <s v="abril"/>
    <n v="16"/>
  </r>
  <r>
    <x v="142"/>
    <x v="10"/>
    <x v="3"/>
    <n v="137.79"/>
    <n v="1"/>
    <n v="22.05"/>
    <n v="137.79"/>
    <n v="159.84"/>
    <n v="2025"/>
    <s v="abril"/>
    <n v="16"/>
  </r>
  <r>
    <x v="142"/>
    <x v="10"/>
    <x v="3"/>
    <n v="137.79"/>
    <n v="1"/>
    <n v="22.05"/>
    <n v="137.79"/>
    <n v="159.84"/>
    <n v="2025"/>
    <s v="abril"/>
    <n v="16"/>
  </r>
  <r>
    <x v="142"/>
    <x v="10"/>
    <x v="3"/>
    <n v="137.79"/>
    <n v="1"/>
    <n v="22.05"/>
    <n v="137.79"/>
    <n v="159.84"/>
    <n v="2025"/>
    <s v="abril"/>
    <n v="16"/>
  </r>
  <r>
    <x v="142"/>
    <x v="11"/>
    <x v="3"/>
    <n v="137.79"/>
    <n v="1"/>
    <n v="22.05"/>
    <n v="137.79"/>
    <n v="159.84"/>
    <n v="2025"/>
    <s v="abril"/>
    <n v="16"/>
  </r>
  <r>
    <x v="142"/>
    <x v="11"/>
    <x v="3"/>
    <n v="137.79"/>
    <n v="1"/>
    <n v="22.05"/>
    <n v="137.79"/>
    <n v="159.84"/>
    <n v="2025"/>
    <s v="abril"/>
    <n v="16"/>
  </r>
  <r>
    <x v="142"/>
    <x v="11"/>
    <x v="3"/>
    <n v="137.79"/>
    <n v="1"/>
    <n v="22.05"/>
    <n v="137.79"/>
    <n v="159.84"/>
    <n v="2025"/>
    <s v="abril"/>
    <n v="16"/>
  </r>
  <r>
    <x v="143"/>
    <x v="14"/>
    <x v="4"/>
    <n v="505.86"/>
    <n v="30"/>
    <n v="2428.13"/>
    <n v="15175.8"/>
    <n v="17603.93"/>
    <n v="2025"/>
    <s v="abril"/>
    <n v="21"/>
  </r>
  <r>
    <x v="143"/>
    <x v="14"/>
    <x v="4"/>
    <n v="505.86"/>
    <n v="30"/>
    <n v="2428.13"/>
    <n v="15175.8"/>
    <n v="17603.93"/>
    <n v="2025"/>
    <s v="abril"/>
    <n v="21"/>
  </r>
  <r>
    <x v="143"/>
    <x v="12"/>
    <x v="2"/>
    <n v="498.66"/>
    <n v="6"/>
    <n v="478.71"/>
    <n v="2991.96"/>
    <n v="3470.67"/>
    <n v="2025"/>
    <s v="abril"/>
    <n v="21"/>
  </r>
  <r>
    <x v="143"/>
    <x v="13"/>
    <x v="2"/>
    <n v="525.59"/>
    <n v="12"/>
    <n v="1009.13"/>
    <n v="6307.08"/>
    <n v="7316.21"/>
    <n v="2025"/>
    <s v="abril"/>
    <n v="21"/>
  </r>
  <r>
    <x v="143"/>
    <x v="13"/>
    <x v="2"/>
    <n v="525.59"/>
    <n v="6"/>
    <n v="504.57"/>
    <n v="3153.54"/>
    <n v="3658.11"/>
    <n v="2025"/>
    <s v="abril"/>
    <n v="21"/>
  </r>
  <r>
    <x v="143"/>
    <x v="13"/>
    <x v="2"/>
    <n v="525.59"/>
    <n v="6"/>
    <n v="504.57"/>
    <n v="3153.54"/>
    <n v="3658.11"/>
    <n v="2025"/>
    <s v="abril"/>
    <n v="21"/>
  </r>
  <r>
    <x v="143"/>
    <x v="13"/>
    <x v="2"/>
    <n v="525.59"/>
    <n v="6"/>
    <n v="504.57"/>
    <n v="3153.54"/>
    <n v="3658.11"/>
    <n v="2025"/>
    <s v="abril"/>
    <n v="21"/>
  </r>
  <r>
    <x v="143"/>
    <x v="13"/>
    <x v="2"/>
    <n v="525.59"/>
    <n v="6"/>
    <n v="504.57"/>
    <n v="3153.54"/>
    <n v="3658.11"/>
    <n v="2025"/>
    <s v="abril"/>
    <n v="21"/>
  </r>
  <r>
    <x v="143"/>
    <x v="13"/>
    <x v="4"/>
    <n v="547.24"/>
    <n v="25"/>
    <n v="2188.96"/>
    <n v="13681"/>
    <n v="15869.96"/>
    <n v="2025"/>
    <s v="abril"/>
    <n v="21"/>
  </r>
  <r>
    <x v="143"/>
    <x v="13"/>
    <x v="4"/>
    <n v="547.24"/>
    <n v="9"/>
    <n v="788.03"/>
    <n v="4925.16"/>
    <n v="5713.19"/>
    <n v="2025"/>
    <s v="abril"/>
    <n v="21"/>
  </r>
  <r>
    <x v="143"/>
    <x v="10"/>
    <x v="2"/>
    <n v="70.05"/>
    <n v="240"/>
    <n v="2689.92"/>
    <n v="16812"/>
    <n v="19501.919999999998"/>
    <n v="2025"/>
    <s v="abril"/>
    <n v="21"/>
  </r>
  <r>
    <x v="143"/>
    <x v="10"/>
    <x v="2"/>
    <n v="70.05"/>
    <n v="240"/>
    <n v="2689.92"/>
    <n v="16812"/>
    <n v="19501.919999999998"/>
    <n v="2025"/>
    <s v="abril"/>
    <n v="21"/>
  </r>
  <r>
    <x v="144"/>
    <x v="0"/>
    <x v="3"/>
    <n v="1706.9"/>
    <n v="1"/>
    <n v="273.10000000000002"/>
    <n v="1706.9"/>
    <n v="1980"/>
    <n v="2025"/>
    <s v="abril"/>
    <n v="22"/>
  </r>
  <r>
    <x v="144"/>
    <x v="16"/>
    <x v="3"/>
    <n v="137.79"/>
    <n v="1"/>
    <n v="22.05"/>
    <n v="137.79"/>
    <n v="159.84"/>
    <n v="2025"/>
    <s v="abril"/>
    <n v="22"/>
  </r>
  <r>
    <x v="144"/>
    <x v="16"/>
    <x v="3"/>
    <n v="137.19999999999999"/>
    <n v="1"/>
    <n v="21.95"/>
    <n v="137.19999999999999"/>
    <n v="159.14999999999998"/>
    <n v="2025"/>
    <s v="abril"/>
    <n v="22"/>
  </r>
  <r>
    <x v="144"/>
    <x v="7"/>
    <x v="3"/>
    <n v="137.79"/>
    <n v="1"/>
    <n v="22.05"/>
    <n v="137.79"/>
    <n v="159.84"/>
    <n v="2025"/>
    <s v="abril"/>
    <n v="22"/>
  </r>
  <r>
    <x v="144"/>
    <x v="7"/>
    <x v="3"/>
    <n v="137.19999999999999"/>
    <n v="1"/>
    <n v="21.95"/>
    <n v="137.19999999999999"/>
    <n v="159.14999999999998"/>
    <n v="2025"/>
    <s v="abril"/>
    <n v="22"/>
  </r>
  <r>
    <x v="144"/>
    <x v="7"/>
    <x v="3"/>
    <n v="137.19999999999999"/>
    <n v="1"/>
    <n v="21.95"/>
    <n v="137.19999999999999"/>
    <n v="159.14999999999998"/>
    <n v="2025"/>
    <s v="abril"/>
    <n v="22"/>
  </r>
  <r>
    <x v="144"/>
    <x v="8"/>
    <x v="3"/>
    <n v="137.79"/>
    <n v="1"/>
    <n v="22.05"/>
    <n v="137.79"/>
    <n v="159.84"/>
    <n v="2025"/>
    <s v="abril"/>
    <n v="22"/>
  </r>
  <r>
    <x v="144"/>
    <x v="8"/>
    <x v="3"/>
    <n v="77.58"/>
    <n v="1"/>
    <n v="12.41"/>
    <n v="77.58"/>
    <n v="89.99"/>
    <n v="2025"/>
    <s v="abril"/>
    <n v="22"/>
  </r>
  <r>
    <x v="144"/>
    <x v="8"/>
    <x v="3"/>
    <n v="137.19999999999999"/>
    <n v="1"/>
    <n v="21.95"/>
    <n v="137.19999999999999"/>
    <n v="159.14999999999998"/>
    <n v="2025"/>
    <s v="abril"/>
    <n v="22"/>
  </r>
  <r>
    <x v="144"/>
    <x v="8"/>
    <x v="3"/>
    <n v="137.19999999999999"/>
    <n v="1"/>
    <n v="21.95"/>
    <n v="137.19999999999999"/>
    <n v="159.14999999999998"/>
    <n v="2025"/>
    <s v="abril"/>
    <n v="22"/>
  </r>
  <r>
    <x v="144"/>
    <x v="8"/>
    <x v="3"/>
    <n v="137.79"/>
    <n v="1"/>
    <n v="22.05"/>
    <n v="137.79"/>
    <n v="159.84"/>
    <n v="2025"/>
    <s v="abril"/>
    <n v="22"/>
  </r>
  <r>
    <x v="144"/>
    <x v="8"/>
    <x v="3"/>
    <n v="137.79"/>
    <n v="1"/>
    <n v="22.05"/>
    <n v="137.79"/>
    <n v="159.84"/>
    <n v="2025"/>
    <s v="abril"/>
    <n v="22"/>
  </r>
  <r>
    <x v="144"/>
    <x v="11"/>
    <x v="3"/>
    <n v="137.19999999999999"/>
    <n v="1"/>
    <n v="21.95"/>
    <n v="137.19999999999999"/>
    <n v="159.14999999999998"/>
    <n v="2025"/>
    <s v="abril"/>
    <n v="22"/>
  </r>
  <r>
    <x v="144"/>
    <x v="11"/>
    <x v="3"/>
    <n v="137.19999999999999"/>
    <n v="1"/>
    <n v="21.95"/>
    <n v="137.19999999999999"/>
    <n v="159.14999999999998"/>
    <n v="2025"/>
    <s v="abril"/>
    <n v="22"/>
  </r>
  <r>
    <x v="144"/>
    <x v="11"/>
    <x v="3"/>
    <n v="137.79"/>
    <n v="1"/>
    <n v="22.05"/>
    <n v="137.79"/>
    <n v="159.84"/>
    <n v="2025"/>
    <s v="abril"/>
    <n v="22"/>
  </r>
  <r>
    <x v="145"/>
    <x v="6"/>
    <x v="3"/>
    <n v="267.8"/>
    <n v="1"/>
    <n v="42.85"/>
    <n v="267.8"/>
    <n v="310.65000000000003"/>
    <n v="2025"/>
    <s v="abril"/>
    <n v="23"/>
  </r>
  <r>
    <x v="145"/>
    <x v="1"/>
    <x v="3"/>
    <n v="943.45"/>
    <n v="1"/>
    <n v="150.94999999999999"/>
    <n v="943.45"/>
    <n v="1094.4000000000001"/>
    <n v="2025"/>
    <s v="abril"/>
    <n v="23"/>
  </r>
  <r>
    <x v="145"/>
    <x v="16"/>
    <x v="3"/>
    <n v="77.585999999999999"/>
    <n v="5"/>
    <n v="62.07"/>
    <n v="387.93"/>
    <n v="450"/>
    <n v="2025"/>
    <s v="abril"/>
    <n v="23"/>
  </r>
  <r>
    <x v="145"/>
    <x v="7"/>
    <x v="3"/>
    <n v="77.586699999999993"/>
    <n v="3"/>
    <n v="37.24"/>
    <n v="232.76"/>
    <n v="270"/>
    <n v="2025"/>
    <s v="abril"/>
    <n v="23"/>
  </r>
  <r>
    <x v="145"/>
    <x v="5"/>
    <x v="3"/>
    <n v="267.8"/>
    <n v="1"/>
    <n v="42.85"/>
    <n v="267.8"/>
    <n v="310.65000000000003"/>
    <n v="2025"/>
    <s v="abril"/>
    <n v="23"/>
  </r>
  <r>
    <x v="145"/>
    <x v="8"/>
    <x v="3"/>
    <n v="77.585999999999999"/>
    <n v="5"/>
    <n v="62.07"/>
    <n v="387.93"/>
    <n v="450"/>
    <n v="2025"/>
    <s v="abril"/>
    <n v="23"/>
  </r>
  <r>
    <x v="145"/>
    <x v="10"/>
    <x v="3"/>
    <n v="77.59"/>
    <n v="1"/>
    <n v="12.41"/>
    <n v="77.59"/>
    <n v="90"/>
    <n v="2025"/>
    <s v="abril"/>
    <n v="23"/>
  </r>
  <r>
    <x v="145"/>
    <x v="11"/>
    <x v="3"/>
    <n v="77.584999999999994"/>
    <n v="4"/>
    <n v="49.65"/>
    <n v="310.33999999999997"/>
    <n v="359.98999999999995"/>
    <n v="2025"/>
    <s v="abril"/>
    <n v="23"/>
  </r>
  <r>
    <x v="146"/>
    <x v="12"/>
    <x v="2"/>
    <n v="498.66"/>
    <n v="6"/>
    <n v="478.71"/>
    <n v="2991.96"/>
    <n v="3470.67"/>
    <n v="2025"/>
    <s v="abril"/>
    <n v="24"/>
  </r>
  <r>
    <x v="146"/>
    <x v="12"/>
    <x v="2"/>
    <n v="498.66"/>
    <n v="6"/>
    <n v="478.71"/>
    <n v="2991.96"/>
    <n v="3470.67"/>
    <n v="2025"/>
    <s v="abril"/>
    <n v="24"/>
  </r>
  <r>
    <x v="146"/>
    <x v="12"/>
    <x v="2"/>
    <n v="498.66"/>
    <n v="6"/>
    <n v="478.71"/>
    <n v="2991.96"/>
    <n v="3470.67"/>
    <n v="2025"/>
    <s v="abril"/>
    <n v="24"/>
  </r>
  <r>
    <x v="146"/>
    <x v="1"/>
    <x v="3"/>
    <n v="1048.28"/>
    <n v="1"/>
    <n v="167.72"/>
    <n v="1048.28"/>
    <n v="1216"/>
    <n v="2025"/>
    <s v="abril"/>
    <n v="24"/>
  </r>
  <r>
    <x v="146"/>
    <x v="0"/>
    <x v="3"/>
    <n v="1292.24"/>
    <n v="1"/>
    <n v="206.76"/>
    <n v="1292.24"/>
    <n v="1499"/>
    <n v="2025"/>
    <s v="abril"/>
    <n v="24"/>
  </r>
  <r>
    <x v="146"/>
    <x v="16"/>
    <x v="3"/>
    <n v="137.79"/>
    <n v="1"/>
    <n v="22.05"/>
    <n v="137.79"/>
    <n v="159.84"/>
    <n v="2025"/>
    <s v="abril"/>
    <n v="24"/>
  </r>
  <r>
    <x v="146"/>
    <x v="16"/>
    <x v="3"/>
    <n v="137.79"/>
    <n v="1"/>
    <n v="22.05"/>
    <n v="137.79"/>
    <n v="159.84"/>
    <n v="2025"/>
    <s v="abril"/>
    <n v="24"/>
  </r>
  <r>
    <x v="146"/>
    <x v="7"/>
    <x v="3"/>
    <n v="137.79"/>
    <n v="1"/>
    <n v="22.05"/>
    <n v="137.79"/>
    <n v="159.84"/>
    <n v="2025"/>
    <s v="abril"/>
    <n v="24"/>
  </r>
  <r>
    <x v="146"/>
    <x v="7"/>
    <x v="3"/>
    <n v="137.79"/>
    <n v="1"/>
    <n v="22.05"/>
    <n v="137.79"/>
    <n v="159.84"/>
    <n v="2025"/>
    <s v="abril"/>
    <n v="24"/>
  </r>
  <r>
    <x v="146"/>
    <x v="13"/>
    <x v="2"/>
    <n v="525.59"/>
    <n v="6"/>
    <n v="504.57"/>
    <n v="3153.54"/>
    <n v="3658.11"/>
    <n v="2025"/>
    <s v="abril"/>
    <n v="24"/>
  </r>
  <r>
    <x v="146"/>
    <x v="13"/>
    <x v="2"/>
    <n v="525.59"/>
    <n v="12"/>
    <n v="1009.13"/>
    <n v="6307.08"/>
    <n v="7316.21"/>
    <n v="2025"/>
    <s v="abril"/>
    <n v="24"/>
  </r>
  <r>
    <x v="146"/>
    <x v="13"/>
    <x v="2"/>
    <n v="525.59"/>
    <n v="12"/>
    <n v="1009.13"/>
    <n v="6307.08"/>
    <n v="7316.21"/>
    <n v="2025"/>
    <s v="abril"/>
    <n v="24"/>
  </r>
  <r>
    <x v="146"/>
    <x v="8"/>
    <x v="3"/>
    <n v="137.79"/>
    <n v="1"/>
    <n v="22.05"/>
    <n v="137.79"/>
    <n v="159.84"/>
    <n v="2025"/>
    <s v="abril"/>
    <n v="24"/>
  </r>
  <r>
    <x v="146"/>
    <x v="10"/>
    <x v="3"/>
    <n v="137.79"/>
    <n v="1"/>
    <n v="22.05"/>
    <n v="137.79"/>
    <n v="159.84"/>
    <n v="2025"/>
    <s v="abril"/>
    <n v="24"/>
  </r>
  <r>
    <x v="146"/>
    <x v="10"/>
    <x v="3"/>
    <n v="137.79"/>
    <n v="1"/>
    <n v="22.05"/>
    <n v="137.79"/>
    <n v="159.84"/>
    <n v="2025"/>
    <s v="abril"/>
    <n v="24"/>
  </r>
  <r>
    <x v="146"/>
    <x v="10"/>
    <x v="2"/>
    <n v="70.05"/>
    <n v="240"/>
    <n v="2689.92"/>
    <n v="16812"/>
    <n v="19501.919999999998"/>
    <n v="2025"/>
    <s v="abril"/>
    <n v="24"/>
  </r>
  <r>
    <x v="146"/>
    <x v="11"/>
    <x v="3"/>
    <n v="137.79"/>
    <n v="1"/>
    <n v="22.05"/>
    <n v="137.79"/>
    <n v="159.84"/>
    <n v="2025"/>
    <s v="abril"/>
    <n v="24"/>
  </r>
  <r>
    <x v="147"/>
    <x v="3"/>
    <x v="0"/>
    <n v="678.84"/>
    <n v="6"/>
    <n v="651.69000000000005"/>
    <n v="4073.04"/>
    <n v="4724.7299999999996"/>
    <n v="2025"/>
    <s v="abril"/>
    <n v="28"/>
  </r>
  <r>
    <x v="147"/>
    <x v="0"/>
    <x v="3"/>
    <n v="1706.9"/>
    <n v="1"/>
    <n v="273.10000000000002"/>
    <n v="1706.9"/>
    <n v="1980"/>
    <n v="2025"/>
    <s v="abril"/>
    <n v="28"/>
  </r>
  <r>
    <x v="148"/>
    <x v="3"/>
    <x v="3"/>
    <n v="905.16"/>
    <n v="1"/>
    <n v="144.83000000000001"/>
    <n v="905.16"/>
    <n v="1049.99"/>
    <n v="2025"/>
    <s v="abril"/>
    <n v="29"/>
  </r>
  <r>
    <x v="148"/>
    <x v="12"/>
    <x v="2"/>
    <n v="498.66"/>
    <n v="6"/>
    <n v="478.71"/>
    <n v="2991.96"/>
    <n v="3470.67"/>
    <n v="2025"/>
    <s v="abril"/>
    <n v="29"/>
  </r>
  <r>
    <x v="148"/>
    <x v="12"/>
    <x v="2"/>
    <n v="498.66"/>
    <n v="6"/>
    <n v="478.71"/>
    <n v="2991.96"/>
    <n v="3470.67"/>
    <n v="2025"/>
    <s v="abril"/>
    <n v="29"/>
  </r>
  <r>
    <x v="148"/>
    <x v="12"/>
    <x v="2"/>
    <n v="498.66"/>
    <n v="12"/>
    <n v="957.43"/>
    <n v="5983.92"/>
    <n v="6941.35"/>
    <n v="2025"/>
    <s v="abril"/>
    <n v="29"/>
  </r>
  <r>
    <x v="148"/>
    <x v="13"/>
    <x v="2"/>
    <n v="525.59"/>
    <n v="12"/>
    <n v="1009.13"/>
    <n v="6307.08"/>
    <n v="7316.21"/>
    <n v="2025"/>
    <s v="abril"/>
    <n v="29"/>
  </r>
  <r>
    <x v="148"/>
    <x v="13"/>
    <x v="2"/>
    <n v="525.59"/>
    <n v="6"/>
    <n v="504.57"/>
    <n v="3153.54"/>
    <n v="3658.11"/>
    <n v="2025"/>
    <s v="abril"/>
    <n v="29"/>
  </r>
  <r>
    <x v="148"/>
    <x v="5"/>
    <x v="3"/>
    <n v="343.97"/>
    <n v="1"/>
    <n v="55.04"/>
    <n v="343.97"/>
    <n v="399.01000000000005"/>
    <n v="2025"/>
    <s v="abril"/>
    <n v="29"/>
  </r>
  <r>
    <x v="148"/>
    <x v="5"/>
    <x v="3"/>
    <n v="343.97"/>
    <n v="1"/>
    <n v="55.04"/>
    <n v="343.97"/>
    <n v="399.01000000000005"/>
    <n v="2025"/>
    <s v="abril"/>
    <n v="29"/>
  </r>
  <r>
    <x v="148"/>
    <x v="5"/>
    <x v="3"/>
    <n v="343.97"/>
    <n v="1"/>
    <n v="55.04"/>
    <n v="343.97"/>
    <n v="399.01000000000005"/>
    <n v="2025"/>
    <s v="abril"/>
    <n v="29"/>
  </r>
  <r>
    <x v="148"/>
    <x v="8"/>
    <x v="0"/>
    <n v="103.34"/>
    <n v="240"/>
    <n v="3968.26"/>
    <n v="24801.599999999999"/>
    <n v="28769.86"/>
    <n v="2025"/>
    <s v="abril"/>
    <n v="29"/>
  </r>
  <r>
    <x v="149"/>
    <x v="14"/>
    <x v="4"/>
    <n v="505.86"/>
    <n v="62"/>
    <n v="5018.13"/>
    <n v="31363.32"/>
    <n v="36381.449999999997"/>
    <n v="2025"/>
    <s v="abril"/>
    <n v="30"/>
  </r>
  <r>
    <x v="149"/>
    <x v="3"/>
    <x v="3"/>
    <n v="905.16"/>
    <n v="1"/>
    <n v="144.83000000000001"/>
    <n v="905.16"/>
    <n v="1049.99"/>
    <n v="2025"/>
    <s v="abril"/>
    <n v="30"/>
  </r>
  <r>
    <x v="149"/>
    <x v="0"/>
    <x v="3"/>
    <n v="1706.9"/>
    <n v="1"/>
    <n v="273.10000000000002"/>
    <n v="1706.9"/>
    <n v="1980"/>
    <n v="2025"/>
    <s v="abril"/>
    <n v="30"/>
  </r>
  <r>
    <x v="149"/>
    <x v="0"/>
    <x v="3"/>
    <n v="1292.24"/>
    <n v="1"/>
    <n v="206.76"/>
    <n v="1292.24"/>
    <n v="1499"/>
    <n v="2025"/>
    <s v="abril"/>
    <n v="30"/>
  </r>
  <r>
    <x v="149"/>
    <x v="16"/>
    <x v="3"/>
    <n v="137.79"/>
    <n v="1"/>
    <n v="22.05"/>
    <n v="137.79"/>
    <n v="159.84"/>
    <n v="2025"/>
    <s v="abril"/>
    <n v="30"/>
  </r>
  <r>
    <x v="149"/>
    <x v="13"/>
    <x v="4"/>
    <n v="547.24"/>
    <n v="12"/>
    <n v="1050.7"/>
    <n v="6566.88"/>
    <n v="7617.58"/>
    <n v="2025"/>
    <s v="abril"/>
    <n v="30"/>
  </r>
  <r>
    <x v="149"/>
    <x v="13"/>
    <x v="4"/>
    <n v="547.24"/>
    <n v="111"/>
    <n v="9718.98"/>
    <n v="60743.64"/>
    <n v="70462.62"/>
    <n v="2025"/>
    <s v="abril"/>
    <n v="30"/>
  </r>
  <r>
    <x v="149"/>
    <x v="8"/>
    <x v="3"/>
    <n v="137.79"/>
    <n v="1"/>
    <n v="22.05"/>
    <n v="137.79"/>
    <n v="159.84"/>
    <n v="2025"/>
    <s v="abril"/>
    <n v="30"/>
  </r>
  <r>
    <x v="149"/>
    <x v="8"/>
    <x v="3"/>
    <n v="137.79"/>
    <n v="1"/>
    <n v="22.05"/>
    <n v="137.79"/>
    <n v="159.84"/>
    <n v="2025"/>
    <s v="abril"/>
    <n v="30"/>
  </r>
  <r>
    <x v="149"/>
    <x v="8"/>
    <x v="3"/>
    <n v="137.79"/>
    <n v="1"/>
    <n v="22.05"/>
    <n v="137.79"/>
    <n v="159.84"/>
    <n v="2025"/>
    <s v="abril"/>
    <n v="30"/>
  </r>
  <r>
    <x v="149"/>
    <x v="11"/>
    <x v="3"/>
    <n v="137.79"/>
    <n v="1"/>
    <n v="22.05"/>
    <n v="137.79"/>
    <n v="159.84"/>
    <n v="2025"/>
    <s v="abril"/>
    <n v="30"/>
  </r>
  <r>
    <x v="149"/>
    <x v="15"/>
    <x v="3"/>
    <n v="785.29"/>
    <n v="1"/>
    <n v="125.65"/>
    <n v="785.29"/>
    <n v="910.93999999999994"/>
    <n v="2025"/>
    <s v="abril"/>
    <n v="30"/>
  </r>
  <r>
    <x v="150"/>
    <x v="12"/>
    <x v="2"/>
    <n v="498.66"/>
    <n v="6"/>
    <n v="478.71"/>
    <n v="2991.96"/>
    <n v="3470.67"/>
    <n v="2025"/>
    <s v="mayo"/>
    <n v="5"/>
  </r>
  <r>
    <x v="150"/>
    <x v="12"/>
    <x v="2"/>
    <n v="498.66"/>
    <n v="12"/>
    <n v="957.43"/>
    <n v="5983.92"/>
    <n v="6941.35"/>
    <n v="2025"/>
    <s v="mayo"/>
    <n v="5"/>
  </r>
  <r>
    <x v="150"/>
    <x v="12"/>
    <x v="2"/>
    <n v="498.66"/>
    <n v="6"/>
    <n v="478.71"/>
    <n v="2991.96"/>
    <n v="3470.67"/>
    <n v="2025"/>
    <s v="mayo"/>
    <n v="5"/>
  </r>
  <r>
    <x v="150"/>
    <x v="12"/>
    <x v="2"/>
    <n v="498.66"/>
    <n v="6"/>
    <n v="478.71"/>
    <n v="2991.96"/>
    <n v="3470.67"/>
    <n v="2025"/>
    <s v="mayo"/>
    <n v="5"/>
  </r>
  <r>
    <x v="150"/>
    <x v="12"/>
    <x v="2"/>
    <n v="498.66"/>
    <n v="6"/>
    <n v="478.71"/>
    <n v="2991.96"/>
    <n v="3470.67"/>
    <n v="2025"/>
    <s v="mayo"/>
    <n v="5"/>
  </r>
  <r>
    <x v="150"/>
    <x v="12"/>
    <x v="2"/>
    <n v="498.66"/>
    <n v="6"/>
    <n v="478.71"/>
    <n v="2991.96"/>
    <n v="3470.67"/>
    <n v="2025"/>
    <s v="mayo"/>
    <n v="5"/>
  </r>
  <r>
    <x v="150"/>
    <x v="12"/>
    <x v="2"/>
    <n v="498.66"/>
    <n v="12"/>
    <n v="957.43"/>
    <n v="5983.92"/>
    <n v="6941.35"/>
    <n v="2025"/>
    <s v="mayo"/>
    <n v="5"/>
  </r>
  <r>
    <x v="150"/>
    <x v="12"/>
    <x v="2"/>
    <n v="498.66"/>
    <n v="6"/>
    <n v="478.71"/>
    <n v="2991.96"/>
    <n v="3470.67"/>
    <n v="2025"/>
    <s v="mayo"/>
    <n v="5"/>
  </r>
  <r>
    <x v="150"/>
    <x v="12"/>
    <x v="2"/>
    <n v="498.66"/>
    <n v="6"/>
    <n v="478.71"/>
    <n v="2991.96"/>
    <n v="3470.67"/>
    <n v="2025"/>
    <s v="mayo"/>
    <n v="5"/>
  </r>
  <r>
    <x v="150"/>
    <x v="16"/>
    <x v="3"/>
    <n v="137.79"/>
    <n v="1"/>
    <n v="22.05"/>
    <n v="137.79"/>
    <n v="159.84"/>
    <n v="2025"/>
    <s v="mayo"/>
    <n v="5"/>
  </r>
  <r>
    <x v="150"/>
    <x v="7"/>
    <x v="3"/>
    <n v="137.79"/>
    <n v="1"/>
    <n v="22.05"/>
    <n v="137.79"/>
    <n v="159.84"/>
    <n v="2025"/>
    <s v="mayo"/>
    <n v="5"/>
  </r>
  <r>
    <x v="150"/>
    <x v="13"/>
    <x v="2"/>
    <n v="525.59"/>
    <n v="6"/>
    <n v="504.57"/>
    <n v="3153.54"/>
    <n v="3658.11"/>
    <n v="2025"/>
    <s v="mayo"/>
    <n v="5"/>
  </r>
  <r>
    <x v="150"/>
    <x v="13"/>
    <x v="2"/>
    <n v="525.59"/>
    <n v="6"/>
    <n v="504.57"/>
    <n v="3153.54"/>
    <n v="3658.11"/>
    <n v="2025"/>
    <s v="mayo"/>
    <n v="5"/>
  </r>
  <r>
    <x v="150"/>
    <x v="13"/>
    <x v="2"/>
    <n v="525.59"/>
    <n v="6"/>
    <n v="504.57"/>
    <n v="3153.54"/>
    <n v="3658.11"/>
    <n v="2025"/>
    <s v="mayo"/>
    <n v="5"/>
  </r>
  <r>
    <x v="150"/>
    <x v="8"/>
    <x v="3"/>
    <n v="137.79"/>
    <n v="1"/>
    <n v="22.05"/>
    <n v="137.79"/>
    <n v="159.84"/>
    <n v="2025"/>
    <s v="mayo"/>
    <n v="5"/>
  </r>
  <r>
    <x v="150"/>
    <x v="8"/>
    <x v="3"/>
    <n v="137.79"/>
    <n v="1"/>
    <n v="22.05"/>
    <n v="137.79"/>
    <n v="159.84"/>
    <n v="2025"/>
    <s v="mayo"/>
    <n v="5"/>
  </r>
  <r>
    <x v="150"/>
    <x v="10"/>
    <x v="2"/>
    <n v="70.05"/>
    <n v="240"/>
    <n v="2689.92"/>
    <n v="16812"/>
    <n v="19501.919999999998"/>
    <n v="2025"/>
    <s v="mayo"/>
    <n v="5"/>
  </r>
  <r>
    <x v="150"/>
    <x v="10"/>
    <x v="2"/>
    <n v="70.05"/>
    <n v="240"/>
    <n v="2689.92"/>
    <n v="16812"/>
    <n v="19501.919999999998"/>
    <n v="2025"/>
    <s v="mayo"/>
    <n v="5"/>
  </r>
  <r>
    <x v="150"/>
    <x v="10"/>
    <x v="2"/>
    <n v="70.05"/>
    <n v="240"/>
    <n v="2689.92"/>
    <n v="16812"/>
    <n v="19501.919999999998"/>
    <n v="2025"/>
    <s v="mayo"/>
    <n v="5"/>
  </r>
  <r>
    <x v="150"/>
    <x v="11"/>
    <x v="3"/>
    <n v="137.79"/>
    <n v="1"/>
    <n v="22.05"/>
    <n v="137.79"/>
    <n v="159.84"/>
    <n v="2025"/>
    <s v="mayo"/>
    <n v="5"/>
  </r>
  <r>
    <x v="151"/>
    <x v="12"/>
    <x v="2"/>
    <n v="498.66"/>
    <n v="12"/>
    <n v="957.43"/>
    <n v="5983.92"/>
    <n v="6941.35"/>
    <n v="2025"/>
    <s v="mayo"/>
    <n v="8"/>
  </r>
  <r>
    <x v="151"/>
    <x v="12"/>
    <x v="2"/>
    <n v="498.66"/>
    <n v="6"/>
    <n v="478.71"/>
    <n v="2991.96"/>
    <n v="3470.67"/>
    <n v="2025"/>
    <s v="mayo"/>
    <n v="8"/>
  </r>
  <r>
    <x v="151"/>
    <x v="12"/>
    <x v="2"/>
    <n v="498.66"/>
    <n v="6"/>
    <n v="478.71"/>
    <n v="2991.96"/>
    <n v="3470.67"/>
    <n v="2025"/>
    <s v="mayo"/>
    <n v="8"/>
  </r>
  <r>
    <x v="151"/>
    <x v="12"/>
    <x v="2"/>
    <n v="498.66"/>
    <n v="6"/>
    <n v="478.71"/>
    <n v="2991.96"/>
    <n v="3470.67"/>
    <n v="2025"/>
    <s v="mayo"/>
    <n v="8"/>
  </r>
  <r>
    <x v="151"/>
    <x v="7"/>
    <x v="0"/>
    <n v="103.34"/>
    <n v="240"/>
    <n v="3968.26"/>
    <n v="24801.599999999999"/>
    <n v="28769.86"/>
    <n v="2025"/>
    <s v="mayo"/>
    <n v="8"/>
  </r>
  <r>
    <x v="151"/>
    <x v="13"/>
    <x v="2"/>
    <n v="525.59"/>
    <n v="6"/>
    <n v="504.57"/>
    <n v="3153.54"/>
    <n v="3658.11"/>
    <n v="2025"/>
    <s v="mayo"/>
    <n v="8"/>
  </r>
  <r>
    <x v="151"/>
    <x v="13"/>
    <x v="2"/>
    <n v="525.59"/>
    <n v="6"/>
    <n v="504.57"/>
    <n v="3153.54"/>
    <n v="3658.11"/>
    <n v="2025"/>
    <s v="mayo"/>
    <n v="8"/>
  </r>
  <r>
    <x v="151"/>
    <x v="13"/>
    <x v="2"/>
    <n v="525.59"/>
    <n v="6"/>
    <n v="504.57"/>
    <n v="3153.54"/>
    <n v="3658.11"/>
    <n v="2025"/>
    <s v="mayo"/>
    <n v="8"/>
  </r>
  <r>
    <x v="151"/>
    <x v="13"/>
    <x v="2"/>
    <n v="525.59"/>
    <n v="6"/>
    <n v="504.57"/>
    <n v="3153.54"/>
    <n v="3658.11"/>
    <n v="2025"/>
    <s v="mayo"/>
    <n v="8"/>
  </r>
  <r>
    <x v="151"/>
    <x v="13"/>
    <x v="2"/>
    <n v="525.59"/>
    <n v="6"/>
    <n v="504.57"/>
    <n v="3153.54"/>
    <n v="3658.11"/>
    <n v="2025"/>
    <s v="mayo"/>
    <n v="8"/>
  </r>
  <r>
    <x v="151"/>
    <x v="8"/>
    <x v="3"/>
    <n v="137.79"/>
    <n v="1"/>
    <n v="22.05"/>
    <n v="137.79"/>
    <n v="159.84"/>
    <n v="2025"/>
    <s v="mayo"/>
    <n v="8"/>
  </r>
  <r>
    <x v="151"/>
    <x v="8"/>
    <x v="3"/>
    <n v="137.79"/>
    <n v="1"/>
    <n v="22.05"/>
    <n v="137.79"/>
    <n v="159.84"/>
    <n v="2025"/>
    <s v="mayo"/>
    <n v="8"/>
  </r>
  <r>
    <x v="151"/>
    <x v="10"/>
    <x v="2"/>
    <n v="70.05"/>
    <n v="240"/>
    <n v="2689.92"/>
    <n v="16812"/>
    <n v="19501.919999999998"/>
    <n v="2025"/>
    <s v="mayo"/>
    <n v="8"/>
  </r>
  <r>
    <x v="152"/>
    <x v="12"/>
    <x v="2"/>
    <n v="498.66"/>
    <n v="6"/>
    <n v="478.71"/>
    <n v="2991.96"/>
    <n v="3470.67"/>
    <n v="2025"/>
    <s v="mayo"/>
    <n v="12"/>
  </r>
  <r>
    <x v="152"/>
    <x v="12"/>
    <x v="2"/>
    <n v="498.66"/>
    <n v="6"/>
    <n v="478.71"/>
    <n v="2991.96"/>
    <n v="3470.67"/>
    <n v="2025"/>
    <s v="mayo"/>
    <n v="12"/>
  </r>
  <r>
    <x v="152"/>
    <x v="0"/>
    <x v="3"/>
    <n v="1706.9"/>
    <n v="1"/>
    <n v="273.10000000000002"/>
    <n v="1706.9"/>
    <n v="1980"/>
    <n v="2025"/>
    <s v="mayo"/>
    <n v="12"/>
  </r>
  <r>
    <x v="152"/>
    <x v="16"/>
    <x v="3"/>
    <n v="137.79"/>
    <n v="1"/>
    <n v="22.05"/>
    <n v="137.79"/>
    <n v="159.84"/>
    <n v="2025"/>
    <s v="mayo"/>
    <n v="12"/>
  </r>
  <r>
    <x v="152"/>
    <x v="16"/>
    <x v="3"/>
    <n v="137.79"/>
    <n v="1"/>
    <n v="22.05"/>
    <n v="137.79"/>
    <n v="159.84"/>
    <n v="2025"/>
    <s v="mayo"/>
    <n v="12"/>
  </r>
  <r>
    <x v="152"/>
    <x v="13"/>
    <x v="2"/>
    <n v="525.59"/>
    <n v="12"/>
    <n v="1009.13"/>
    <n v="6307.08"/>
    <n v="7316.21"/>
    <n v="2025"/>
    <s v="mayo"/>
    <n v="12"/>
  </r>
  <r>
    <x v="152"/>
    <x v="8"/>
    <x v="3"/>
    <n v="137.79"/>
    <n v="1"/>
    <n v="22.05"/>
    <n v="137.79"/>
    <n v="159.84"/>
    <n v="2025"/>
    <s v="mayo"/>
    <n v="12"/>
  </r>
  <r>
    <x v="152"/>
    <x v="10"/>
    <x v="2"/>
    <n v="70.05"/>
    <n v="240"/>
    <n v="2689.92"/>
    <n v="16812"/>
    <n v="19501.919999999998"/>
    <n v="2025"/>
    <s v="mayo"/>
    <n v="12"/>
  </r>
  <r>
    <x v="152"/>
    <x v="10"/>
    <x v="2"/>
    <n v="70.05"/>
    <n v="240"/>
    <n v="2689.92"/>
    <n v="16812"/>
    <n v="19501.919999999998"/>
    <n v="2025"/>
    <s v="mayo"/>
    <n v="12"/>
  </r>
  <r>
    <x v="153"/>
    <x v="3"/>
    <x v="0"/>
    <n v="678.84"/>
    <n v="30"/>
    <n v="3258.43"/>
    <n v="20365.2"/>
    <n v="23623.63"/>
    <n v="2025"/>
    <s v="mayo"/>
    <n v="13"/>
  </r>
  <r>
    <x v="153"/>
    <x v="3"/>
    <x v="0"/>
    <n v="678.84"/>
    <n v="24"/>
    <n v="2606.75"/>
    <n v="16292.16"/>
    <n v="18898.91"/>
    <n v="2025"/>
    <s v="mayo"/>
    <n v="13"/>
  </r>
  <r>
    <x v="153"/>
    <x v="7"/>
    <x v="3"/>
    <n v="137.79"/>
    <n v="1"/>
    <n v="22.05"/>
    <n v="137.79"/>
    <n v="159.84"/>
    <n v="2025"/>
    <s v="mayo"/>
    <n v="13"/>
  </r>
  <r>
    <x v="153"/>
    <x v="7"/>
    <x v="3"/>
    <n v="137.79"/>
    <n v="1"/>
    <n v="22.05"/>
    <n v="137.79"/>
    <n v="159.84"/>
    <n v="2025"/>
    <s v="mayo"/>
    <n v="13"/>
  </r>
  <r>
    <x v="153"/>
    <x v="8"/>
    <x v="3"/>
    <n v="137.79"/>
    <n v="1"/>
    <n v="22.05"/>
    <n v="137.79"/>
    <n v="159.84"/>
    <n v="2025"/>
    <s v="mayo"/>
    <n v="13"/>
  </r>
  <r>
    <x v="154"/>
    <x v="16"/>
    <x v="3"/>
    <n v="137.79"/>
    <n v="1"/>
    <n v="22.05"/>
    <n v="137.79"/>
    <n v="159.84"/>
    <n v="2025"/>
    <s v="mayo"/>
    <n v="15"/>
  </r>
  <r>
    <x v="154"/>
    <x v="16"/>
    <x v="3"/>
    <n v="137.79"/>
    <n v="1"/>
    <n v="22.05"/>
    <n v="137.79"/>
    <n v="159.84"/>
    <n v="2025"/>
    <s v="mayo"/>
    <n v="15"/>
  </r>
  <r>
    <x v="154"/>
    <x v="10"/>
    <x v="3"/>
    <n v="137.79"/>
    <n v="1"/>
    <n v="22.05"/>
    <n v="137.79"/>
    <n v="159.84"/>
    <n v="2025"/>
    <s v="mayo"/>
    <n v="15"/>
  </r>
  <r>
    <x v="154"/>
    <x v="11"/>
    <x v="3"/>
    <n v="137.79"/>
    <n v="1"/>
    <n v="22.05"/>
    <n v="137.79"/>
    <n v="159.84"/>
    <n v="2025"/>
    <s v="mayo"/>
    <n v="15"/>
  </r>
  <r>
    <x v="155"/>
    <x v="12"/>
    <x v="2"/>
    <n v="498.66"/>
    <n v="6"/>
    <n v="478.71"/>
    <n v="2991.96"/>
    <n v="3470.67"/>
    <n v="2025"/>
    <s v="mayo"/>
    <n v="16"/>
  </r>
  <r>
    <x v="155"/>
    <x v="12"/>
    <x v="2"/>
    <n v="498.66"/>
    <n v="6"/>
    <n v="478.71"/>
    <n v="2991.96"/>
    <n v="3470.67"/>
    <n v="2025"/>
    <s v="mayo"/>
    <n v="16"/>
  </r>
  <r>
    <x v="155"/>
    <x v="12"/>
    <x v="2"/>
    <n v="498.66"/>
    <n v="6"/>
    <n v="478.71"/>
    <n v="2991.96"/>
    <n v="3470.67"/>
    <n v="2025"/>
    <s v="mayo"/>
    <n v="16"/>
  </r>
  <r>
    <x v="155"/>
    <x v="16"/>
    <x v="3"/>
    <n v="137.79"/>
    <n v="1"/>
    <n v="22.05"/>
    <n v="137.79"/>
    <n v="159.84"/>
    <n v="2025"/>
    <s v="mayo"/>
    <n v="16"/>
  </r>
  <r>
    <x v="155"/>
    <x v="16"/>
    <x v="3"/>
    <n v="137.79"/>
    <n v="1"/>
    <n v="22.05"/>
    <n v="137.79"/>
    <n v="159.84"/>
    <n v="2025"/>
    <s v="mayo"/>
    <n v="16"/>
  </r>
  <r>
    <x v="155"/>
    <x v="13"/>
    <x v="2"/>
    <n v="525.59"/>
    <n v="6"/>
    <n v="504.57"/>
    <n v="3153.54"/>
    <n v="3658.11"/>
    <n v="2025"/>
    <s v="mayo"/>
    <n v="16"/>
  </r>
  <r>
    <x v="155"/>
    <x v="13"/>
    <x v="2"/>
    <n v="525.59"/>
    <n v="6"/>
    <n v="504.57"/>
    <n v="3153.54"/>
    <n v="3658.11"/>
    <n v="2025"/>
    <s v="mayo"/>
    <n v="16"/>
  </r>
  <r>
    <x v="155"/>
    <x v="13"/>
    <x v="2"/>
    <n v="525.59"/>
    <n v="6"/>
    <n v="504.57"/>
    <n v="3153.54"/>
    <n v="3658.11"/>
    <n v="2025"/>
    <s v="mayo"/>
    <n v="16"/>
  </r>
  <r>
    <x v="155"/>
    <x v="8"/>
    <x v="3"/>
    <n v="137.79"/>
    <n v="1"/>
    <n v="22.05"/>
    <n v="137.79"/>
    <n v="159.84"/>
    <n v="2025"/>
    <s v="mayo"/>
    <n v="16"/>
  </r>
  <r>
    <x v="155"/>
    <x v="9"/>
    <x v="3"/>
    <n v="343.97"/>
    <n v="1"/>
    <n v="55.04"/>
    <n v="343.97"/>
    <n v="399.01000000000005"/>
    <n v="2025"/>
    <s v="mayo"/>
    <n v="16"/>
  </r>
  <r>
    <x v="155"/>
    <x v="11"/>
    <x v="3"/>
    <n v="137.79"/>
    <n v="1"/>
    <n v="22.05"/>
    <n v="137.79"/>
    <n v="159.84"/>
    <n v="2025"/>
    <s v="mayo"/>
    <n v="16"/>
  </r>
  <r>
    <x v="156"/>
    <x v="12"/>
    <x v="2"/>
    <n v="498.66"/>
    <n v="12"/>
    <n v="957.43"/>
    <n v="5983.92"/>
    <n v="6941.35"/>
    <n v="2025"/>
    <s v="mayo"/>
    <n v="19"/>
  </r>
  <r>
    <x v="156"/>
    <x v="13"/>
    <x v="2"/>
    <n v="525.59"/>
    <n v="6"/>
    <n v="504.57"/>
    <n v="3153.54"/>
    <n v="3658.11"/>
    <n v="2025"/>
    <s v="mayo"/>
    <n v="19"/>
  </r>
  <r>
    <x v="156"/>
    <x v="10"/>
    <x v="2"/>
    <n v="70.05"/>
    <n v="240"/>
    <n v="2689.92"/>
    <n v="16812"/>
    <n v="19501.919999999998"/>
    <n v="2025"/>
    <s v="mayo"/>
    <n v="19"/>
  </r>
  <r>
    <x v="157"/>
    <x v="12"/>
    <x v="2"/>
    <n v="498.66"/>
    <n v="6"/>
    <n v="478.71"/>
    <n v="2991.96"/>
    <n v="3470.67"/>
    <n v="2025"/>
    <s v="mayo"/>
    <n v="20"/>
  </r>
  <r>
    <x v="157"/>
    <x v="13"/>
    <x v="2"/>
    <n v="525.59"/>
    <n v="6"/>
    <n v="504.57"/>
    <n v="3153.54"/>
    <n v="3658.11"/>
    <n v="2025"/>
    <s v="mayo"/>
    <n v="20"/>
  </r>
  <r>
    <x v="158"/>
    <x v="5"/>
    <x v="0"/>
    <n v="211.23"/>
    <n v="6"/>
    <n v="202.78"/>
    <n v="1267.3800000000001"/>
    <n v="1470.16"/>
    <n v="2025"/>
    <s v="mayo"/>
    <n v="21"/>
  </r>
  <r>
    <x v="158"/>
    <x v="11"/>
    <x v="0"/>
    <n v="103.34"/>
    <n v="240"/>
    <n v="3968.26"/>
    <n v="24801.599999999999"/>
    <n v="28769.86"/>
    <n v="2025"/>
    <s v="mayo"/>
    <n v="21"/>
  </r>
  <r>
    <x v="159"/>
    <x v="12"/>
    <x v="2"/>
    <n v="498.66"/>
    <n v="6"/>
    <n v="478.71"/>
    <n v="2991.96"/>
    <n v="3470.67"/>
    <n v="2025"/>
    <s v="mayo"/>
    <n v="22"/>
  </r>
  <r>
    <x v="159"/>
    <x v="12"/>
    <x v="2"/>
    <n v="498.66"/>
    <n v="6"/>
    <n v="478.71"/>
    <n v="2991.96"/>
    <n v="3470.67"/>
    <n v="2025"/>
    <s v="mayo"/>
    <n v="22"/>
  </r>
  <r>
    <x v="159"/>
    <x v="0"/>
    <x v="3"/>
    <n v="1706.9"/>
    <n v="1"/>
    <n v="273.10000000000002"/>
    <n v="1706.9"/>
    <n v="1980"/>
    <n v="2025"/>
    <s v="mayo"/>
    <n v="22"/>
  </r>
  <r>
    <x v="159"/>
    <x v="0"/>
    <x v="3"/>
    <n v="1706.9"/>
    <n v="1"/>
    <n v="273.10000000000002"/>
    <n v="1706.9"/>
    <n v="1980"/>
    <n v="2025"/>
    <s v="mayo"/>
    <n v="22"/>
  </r>
  <r>
    <x v="159"/>
    <x v="0"/>
    <x v="3"/>
    <n v="1706.9"/>
    <n v="1"/>
    <n v="273.10000000000002"/>
    <n v="1706.9"/>
    <n v="1980"/>
    <n v="2025"/>
    <s v="mayo"/>
    <n v="22"/>
  </r>
  <r>
    <x v="159"/>
    <x v="13"/>
    <x v="2"/>
    <n v="525.59"/>
    <n v="6"/>
    <n v="504.57"/>
    <n v="3153.54"/>
    <n v="3658.11"/>
    <n v="2025"/>
    <s v="mayo"/>
    <n v="22"/>
  </r>
  <r>
    <x v="159"/>
    <x v="13"/>
    <x v="2"/>
    <n v="525.59"/>
    <n v="6"/>
    <n v="504.57"/>
    <n v="3153.54"/>
    <n v="3658.11"/>
    <n v="2025"/>
    <s v="mayo"/>
    <n v="22"/>
  </r>
  <r>
    <x v="159"/>
    <x v="13"/>
    <x v="2"/>
    <n v="525.59"/>
    <n v="6"/>
    <n v="504.57"/>
    <n v="3153.54"/>
    <n v="3658.11"/>
    <n v="2025"/>
    <s v="mayo"/>
    <n v="22"/>
  </r>
  <r>
    <x v="159"/>
    <x v="10"/>
    <x v="2"/>
    <n v="70.05"/>
    <n v="240"/>
    <n v="2689.92"/>
    <n v="16812"/>
    <n v="19501.919999999998"/>
    <n v="2025"/>
    <s v="mayo"/>
    <n v="22"/>
  </r>
  <r>
    <x v="159"/>
    <x v="10"/>
    <x v="2"/>
    <n v="70.05"/>
    <n v="240"/>
    <n v="2689.92"/>
    <n v="16812"/>
    <n v="19501.919999999998"/>
    <n v="2025"/>
    <s v="mayo"/>
    <n v="22"/>
  </r>
  <r>
    <x v="159"/>
    <x v="10"/>
    <x v="2"/>
    <n v="70.05"/>
    <n v="240"/>
    <n v="2689.92"/>
    <n v="16812"/>
    <n v="19501.919999999998"/>
    <n v="2025"/>
    <s v="mayo"/>
    <n v="22"/>
  </r>
  <r>
    <x v="160"/>
    <x v="16"/>
    <x v="3"/>
    <n v="137.79"/>
    <n v="1"/>
    <n v="22.05"/>
    <n v="137.79"/>
    <n v="159.84"/>
    <n v="2025"/>
    <s v="mayo"/>
    <n v="23"/>
  </r>
  <r>
    <x v="160"/>
    <x v="16"/>
    <x v="3"/>
    <n v="137.79"/>
    <n v="1"/>
    <n v="22.05"/>
    <n v="137.79"/>
    <n v="159.84"/>
    <n v="2025"/>
    <s v="mayo"/>
    <n v="23"/>
  </r>
  <r>
    <x v="160"/>
    <x v="7"/>
    <x v="3"/>
    <n v="137.79"/>
    <n v="1"/>
    <n v="22.05"/>
    <n v="137.79"/>
    <n v="159.84"/>
    <n v="2025"/>
    <s v="mayo"/>
    <n v="23"/>
  </r>
  <r>
    <x v="160"/>
    <x v="7"/>
    <x v="3"/>
    <n v="137.79"/>
    <n v="1"/>
    <n v="22.05"/>
    <n v="137.79"/>
    <n v="159.84"/>
    <n v="2025"/>
    <s v="mayo"/>
    <n v="23"/>
  </r>
  <r>
    <x v="160"/>
    <x v="7"/>
    <x v="3"/>
    <n v="137.79"/>
    <n v="1"/>
    <n v="22.05"/>
    <n v="137.79"/>
    <n v="159.84"/>
    <n v="2025"/>
    <s v="mayo"/>
    <n v="23"/>
  </r>
  <r>
    <x v="160"/>
    <x v="5"/>
    <x v="3"/>
    <n v="343.97"/>
    <n v="1"/>
    <n v="55.04"/>
    <n v="343.97"/>
    <n v="399.01000000000005"/>
    <n v="2025"/>
    <s v="mayo"/>
    <n v="23"/>
  </r>
  <r>
    <x v="160"/>
    <x v="8"/>
    <x v="3"/>
    <n v="137.79"/>
    <n v="1"/>
    <n v="22.05"/>
    <n v="137.79"/>
    <n v="159.84"/>
    <n v="2025"/>
    <s v="mayo"/>
    <n v="23"/>
  </r>
  <r>
    <x v="160"/>
    <x v="8"/>
    <x v="3"/>
    <n v="137.79"/>
    <n v="1"/>
    <n v="22.05"/>
    <n v="137.79"/>
    <n v="159.84"/>
    <n v="2025"/>
    <s v="mayo"/>
    <n v="23"/>
  </r>
  <r>
    <x v="160"/>
    <x v="8"/>
    <x v="3"/>
    <n v="137.79"/>
    <n v="1"/>
    <n v="22.05"/>
    <n v="137.79"/>
    <n v="159.84"/>
    <n v="2025"/>
    <s v="mayo"/>
    <n v="23"/>
  </r>
  <r>
    <x v="160"/>
    <x v="8"/>
    <x v="3"/>
    <n v="137.79"/>
    <n v="1"/>
    <n v="22.05"/>
    <n v="137.79"/>
    <n v="159.84"/>
    <n v="2025"/>
    <s v="mayo"/>
    <n v="23"/>
  </r>
  <r>
    <x v="160"/>
    <x v="8"/>
    <x v="3"/>
    <n v="137.79"/>
    <n v="1"/>
    <n v="22.05"/>
    <n v="137.79"/>
    <n v="159.84"/>
    <n v="2025"/>
    <s v="mayo"/>
    <n v="23"/>
  </r>
  <r>
    <x v="160"/>
    <x v="8"/>
    <x v="3"/>
    <n v="137.79"/>
    <n v="1"/>
    <n v="22.05"/>
    <n v="137.79"/>
    <n v="159.84"/>
    <n v="2025"/>
    <s v="mayo"/>
    <n v="23"/>
  </r>
  <r>
    <x v="160"/>
    <x v="10"/>
    <x v="3"/>
    <n v="137.79"/>
    <n v="1"/>
    <n v="22.05"/>
    <n v="137.79"/>
    <n v="159.84"/>
    <n v="2025"/>
    <s v="mayo"/>
    <n v="23"/>
  </r>
  <r>
    <x v="160"/>
    <x v="10"/>
    <x v="3"/>
    <n v="137.79"/>
    <n v="1"/>
    <n v="22.05"/>
    <n v="137.79"/>
    <n v="159.84"/>
    <n v="2025"/>
    <s v="mayo"/>
    <n v="23"/>
  </r>
  <r>
    <x v="160"/>
    <x v="11"/>
    <x v="3"/>
    <n v="137.79"/>
    <n v="1"/>
    <n v="22.05"/>
    <n v="137.79"/>
    <n v="159.84"/>
    <n v="2025"/>
    <s v="mayo"/>
    <n v="23"/>
  </r>
  <r>
    <x v="160"/>
    <x v="11"/>
    <x v="3"/>
    <n v="137.79"/>
    <n v="1"/>
    <n v="22.05"/>
    <n v="137.79"/>
    <n v="159.84"/>
    <n v="2025"/>
    <s v="mayo"/>
    <n v="23"/>
  </r>
  <r>
    <x v="161"/>
    <x v="3"/>
    <x v="3"/>
    <n v="832.75"/>
    <n v="1"/>
    <n v="133.24"/>
    <n v="832.75"/>
    <n v="965.99"/>
    <n v="2025"/>
    <s v="mayo"/>
    <n v="26"/>
  </r>
  <r>
    <x v="161"/>
    <x v="3"/>
    <x v="3"/>
    <n v="832.75"/>
    <n v="1"/>
    <n v="133.24"/>
    <n v="832.75"/>
    <n v="965.99"/>
    <n v="2025"/>
    <s v="mayo"/>
    <n v="26"/>
  </r>
  <r>
    <x v="161"/>
    <x v="12"/>
    <x v="2"/>
    <n v="498.66"/>
    <n v="6"/>
    <n v="478.71"/>
    <n v="2991.96"/>
    <n v="3470.67"/>
    <n v="2025"/>
    <s v="mayo"/>
    <n v="26"/>
  </r>
  <r>
    <x v="161"/>
    <x v="0"/>
    <x v="3"/>
    <n v="1706.9"/>
    <n v="1"/>
    <n v="273.10000000000002"/>
    <n v="1706.9"/>
    <n v="1980"/>
    <n v="2025"/>
    <s v="mayo"/>
    <n v="26"/>
  </r>
  <r>
    <x v="161"/>
    <x v="7"/>
    <x v="3"/>
    <n v="137.79"/>
    <n v="1"/>
    <n v="22.05"/>
    <n v="137.79"/>
    <n v="159.84"/>
    <n v="2025"/>
    <s v="mayo"/>
    <n v="26"/>
  </r>
  <r>
    <x v="161"/>
    <x v="13"/>
    <x v="2"/>
    <n v="525.59"/>
    <n v="6"/>
    <n v="504.57"/>
    <n v="3153.54"/>
    <n v="3658.11"/>
    <n v="2025"/>
    <s v="mayo"/>
    <n v="26"/>
  </r>
  <r>
    <x v="161"/>
    <x v="13"/>
    <x v="2"/>
    <n v="525.59"/>
    <n v="6"/>
    <n v="504.57"/>
    <n v="3153.54"/>
    <n v="3658.11"/>
    <n v="2025"/>
    <s v="mayo"/>
    <n v="26"/>
  </r>
  <r>
    <x v="161"/>
    <x v="8"/>
    <x v="3"/>
    <n v="137.79"/>
    <n v="1"/>
    <n v="22.05"/>
    <n v="137.79"/>
    <n v="159.84"/>
    <n v="2025"/>
    <s v="mayo"/>
    <n v="26"/>
  </r>
  <r>
    <x v="162"/>
    <x v="14"/>
    <x v="4"/>
    <n v="505.86"/>
    <n v="98"/>
    <n v="7931.88"/>
    <n v="49574.28"/>
    <n v="57506.159999999996"/>
    <n v="2025"/>
    <s v="mayo"/>
    <n v="27"/>
  </r>
  <r>
    <x v="162"/>
    <x v="2"/>
    <x v="3"/>
    <n v="2585.34"/>
    <n v="1"/>
    <n v="413.65"/>
    <n v="2585.34"/>
    <n v="2998.9900000000002"/>
    <n v="2025"/>
    <s v="mayo"/>
    <n v="27"/>
  </r>
  <r>
    <x v="162"/>
    <x v="4"/>
    <x v="3"/>
    <n v="0.1"/>
    <n v="1"/>
    <n v="0.02"/>
    <n v="0.1"/>
    <n v="0.12000000000000001"/>
    <n v="2025"/>
    <s v="mayo"/>
    <n v="27"/>
  </r>
  <r>
    <x v="162"/>
    <x v="8"/>
    <x v="3"/>
    <n v="112.99"/>
    <n v="3"/>
    <n v="54.24"/>
    <n v="338.97"/>
    <n v="393.21000000000004"/>
    <n v="2025"/>
    <s v="mayo"/>
    <n v="27"/>
  </r>
  <r>
    <x v="162"/>
    <x v="10"/>
    <x v="2"/>
    <n v="70.05"/>
    <n v="240"/>
    <n v="2689.92"/>
    <n v="16812"/>
    <n v="19501.919999999998"/>
    <n v="2025"/>
    <s v="mayo"/>
    <n v="27"/>
  </r>
  <r>
    <x v="162"/>
    <x v="11"/>
    <x v="3"/>
    <n v="130.9"/>
    <n v="2"/>
    <n v="41.89"/>
    <n v="261.8"/>
    <n v="303.69"/>
    <n v="2025"/>
    <s v="mayo"/>
    <n v="27"/>
  </r>
  <r>
    <x v="162"/>
    <x v="11"/>
    <x v="3"/>
    <n v="130.9"/>
    <n v="1"/>
    <n v="20.94"/>
    <n v="130.9"/>
    <n v="151.84"/>
    <n v="2025"/>
    <s v="mayo"/>
    <n v="27"/>
  </r>
  <r>
    <x v="162"/>
    <x v="15"/>
    <x v="3"/>
    <n v="785.29"/>
    <n v="1"/>
    <n v="125.65"/>
    <n v="785.29"/>
    <n v="910.93999999999994"/>
    <n v="2025"/>
    <s v="mayo"/>
    <n v="27"/>
  </r>
  <r>
    <x v="163"/>
    <x v="0"/>
    <x v="3"/>
    <n v="1706.9"/>
    <n v="1"/>
    <n v="273.10000000000002"/>
    <n v="1706.9"/>
    <n v="1980"/>
    <n v="2025"/>
    <s v="mayo"/>
    <n v="28"/>
  </r>
  <r>
    <x v="163"/>
    <x v="10"/>
    <x v="3"/>
    <n v="130.9"/>
    <n v="1"/>
    <n v="20.94"/>
    <n v="130.9"/>
    <n v="151.84"/>
    <n v="2025"/>
    <s v="mayo"/>
    <n v="28"/>
  </r>
  <r>
    <x v="163"/>
    <x v="15"/>
    <x v="3"/>
    <n v="957.67"/>
    <n v="1"/>
    <n v="153.22999999999999"/>
    <n v="957.67"/>
    <n v="1110.8999999999999"/>
    <n v="2025"/>
    <s v="mayo"/>
    <n v="28"/>
  </r>
  <r>
    <x v="164"/>
    <x v="16"/>
    <x v="3"/>
    <n v="111.61"/>
    <n v="1"/>
    <n v="17.86"/>
    <n v="111.61"/>
    <n v="129.47"/>
    <n v="2025"/>
    <s v="mayo"/>
    <n v="29"/>
  </r>
  <r>
    <x v="164"/>
    <x v="7"/>
    <x v="3"/>
    <n v="111.61"/>
    <n v="1"/>
    <n v="17.86"/>
    <n v="111.61"/>
    <n v="129.47"/>
    <n v="2025"/>
    <s v="mayo"/>
    <n v="29"/>
  </r>
  <r>
    <x v="164"/>
    <x v="8"/>
    <x v="3"/>
    <n v="111.61"/>
    <n v="1"/>
    <n v="17.86"/>
    <n v="111.61"/>
    <n v="129.47"/>
    <n v="2025"/>
    <s v="mayo"/>
    <n v="29"/>
  </r>
  <r>
    <x v="164"/>
    <x v="10"/>
    <x v="3"/>
    <n v="137.79"/>
    <n v="1"/>
    <n v="22.05"/>
    <n v="137.79"/>
    <n v="159.84"/>
    <n v="2025"/>
    <s v="mayo"/>
    <n v="29"/>
  </r>
  <r>
    <x v="165"/>
    <x v="16"/>
    <x v="3"/>
    <n v="111.61"/>
    <n v="1"/>
    <n v="17.86"/>
    <n v="111.61"/>
    <n v="129.47"/>
    <n v="2025"/>
    <s v="mayo"/>
    <n v="30"/>
  </r>
  <r>
    <x v="165"/>
    <x v="16"/>
    <x v="3"/>
    <n v="77.59"/>
    <n v="1"/>
    <n v="12.41"/>
    <n v="77.59"/>
    <n v="90"/>
    <n v="2025"/>
    <s v="mayo"/>
    <n v="30"/>
  </r>
  <r>
    <x v="165"/>
    <x v="16"/>
    <x v="3"/>
    <n v="111.6133"/>
    <n v="3"/>
    <n v="53.57"/>
    <n v="334.84"/>
    <n v="388.40999999999997"/>
    <n v="2025"/>
    <s v="mayo"/>
    <n v="30"/>
  </r>
  <r>
    <x v="165"/>
    <x v="7"/>
    <x v="3"/>
    <n v="111.61"/>
    <n v="1"/>
    <n v="17.86"/>
    <n v="111.61"/>
    <n v="129.47"/>
    <n v="2025"/>
    <s v="mayo"/>
    <n v="30"/>
  </r>
  <r>
    <x v="165"/>
    <x v="7"/>
    <x v="3"/>
    <n v="77.59"/>
    <n v="1"/>
    <n v="12.41"/>
    <n v="77.59"/>
    <n v="90"/>
    <n v="2025"/>
    <s v="mayo"/>
    <n v="30"/>
  </r>
  <r>
    <x v="165"/>
    <x v="7"/>
    <x v="3"/>
    <n v="111.61"/>
    <n v="1"/>
    <n v="17.86"/>
    <n v="111.61"/>
    <n v="129.47"/>
    <n v="2025"/>
    <s v="mayo"/>
    <n v="30"/>
  </r>
  <r>
    <x v="165"/>
    <x v="8"/>
    <x v="3"/>
    <n v="111.61"/>
    <n v="1"/>
    <n v="17.86"/>
    <n v="111.61"/>
    <n v="129.47"/>
    <n v="2025"/>
    <s v="mayo"/>
    <n v="30"/>
  </r>
  <r>
    <x v="165"/>
    <x v="8"/>
    <x v="3"/>
    <n v="77.59"/>
    <n v="1"/>
    <n v="12.41"/>
    <n v="77.59"/>
    <n v="90"/>
    <n v="2025"/>
    <s v="mayo"/>
    <n v="30"/>
  </r>
  <r>
    <x v="165"/>
    <x v="10"/>
    <x v="3"/>
    <n v="77.59"/>
    <n v="1"/>
    <n v="12.41"/>
    <n v="77.59"/>
    <n v="90"/>
    <n v="2025"/>
    <s v="mayo"/>
    <n v="30"/>
  </r>
  <r>
    <x v="166"/>
    <x v="8"/>
    <x v="3"/>
    <n v="111.61"/>
    <n v="1"/>
    <n v="17.86"/>
    <n v="111.61"/>
    <n v="129.47"/>
    <n v="2025"/>
    <s v="mayo"/>
    <n v="31"/>
  </r>
  <r>
    <x v="167"/>
    <x v="12"/>
    <x v="2"/>
    <n v="498.66"/>
    <n v="6"/>
    <n v="478.71"/>
    <n v="2991.96"/>
    <n v="3470.67"/>
    <n v="2025"/>
    <s v="junio"/>
    <n v="2"/>
  </r>
  <r>
    <x v="167"/>
    <x v="12"/>
    <x v="2"/>
    <n v="498.66"/>
    <n v="12"/>
    <n v="957.43"/>
    <n v="5983.92"/>
    <n v="6941.35"/>
    <n v="2025"/>
    <s v="junio"/>
    <n v="2"/>
  </r>
  <r>
    <x v="167"/>
    <x v="12"/>
    <x v="2"/>
    <n v="498.66"/>
    <n v="6"/>
    <n v="478.71"/>
    <n v="2991.96"/>
    <n v="3470.67"/>
    <n v="2025"/>
    <s v="junio"/>
    <n v="2"/>
  </r>
  <r>
    <x v="167"/>
    <x v="12"/>
    <x v="2"/>
    <n v="498.66"/>
    <n v="6"/>
    <n v="478.71"/>
    <n v="2991.96"/>
    <n v="3470.67"/>
    <n v="2025"/>
    <s v="junio"/>
    <n v="2"/>
  </r>
  <r>
    <x v="167"/>
    <x v="12"/>
    <x v="2"/>
    <n v="498.66"/>
    <n v="6"/>
    <n v="478.71"/>
    <n v="2991.96"/>
    <n v="3470.67"/>
    <n v="2025"/>
    <s v="junio"/>
    <n v="2"/>
  </r>
  <r>
    <x v="167"/>
    <x v="16"/>
    <x v="6"/>
    <n v="77.59"/>
    <n v="1"/>
    <n v="12.41"/>
    <n v="77.59"/>
    <n v="90"/>
    <n v="2025"/>
    <s v="junio"/>
    <n v="2"/>
  </r>
  <r>
    <x v="167"/>
    <x v="16"/>
    <x v="6"/>
    <n v="111.61"/>
    <n v="1"/>
    <n v="17.86"/>
    <n v="111.61"/>
    <n v="129.47"/>
    <n v="2025"/>
    <s v="junio"/>
    <n v="2"/>
  </r>
  <r>
    <x v="167"/>
    <x v="16"/>
    <x v="6"/>
    <n v="111.61"/>
    <n v="1"/>
    <n v="17.86"/>
    <n v="111.61"/>
    <n v="129.47"/>
    <n v="2025"/>
    <s v="junio"/>
    <n v="2"/>
  </r>
  <r>
    <x v="167"/>
    <x v="16"/>
    <x v="6"/>
    <n v="111.61"/>
    <n v="1"/>
    <n v="17.86"/>
    <n v="111.61"/>
    <n v="129.47"/>
    <n v="2025"/>
    <s v="junio"/>
    <n v="2"/>
  </r>
  <r>
    <x v="167"/>
    <x v="16"/>
    <x v="6"/>
    <n v="111.61499999999999"/>
    <n v="2"/>
    <n v="35.72"/>
    <n v="223.23"/>
    <n v="258.95"/>
    <n v="2025"/>
    <s v="junio"/>
    <n v="2"/>
  </r>
  <r>
    <x v="167"/>
    <x v="7"/>
    <x v="6"/>
    <n v="77.59"/>
    <n v="1"/>
    <n v="12.41"/>
    <n v="77.59"/>
    <n v="90"/>
    <n v="2025"/>
    <s v="junio"/>
    <n v="2"/>
  </r>
  <r>
    <x v="167"/>
    <x v="13"/>
    <x v="2"/>
    <n v="525.59"/>
    <n v="6"/>
    <n v="504.57"/>
    <n v="3153.54"/>
    <n v="3658.11"/>
    <n v="2025"/>
    <s v="junio"/>
    <n v="2"/>
  </r>
  <r>
    <x v="167"/>
    <x v="13"/>
    <x v="2"/>
    <n v="525.59"/>
    <n v="6"/>
    <n v="504.57"/>
    <n v="3153.54"/>
    <n v="3658.11"/>
    <n v="2025"/>
    <s v="junio"/>
    <n v="2"/>
  </r>
  <r>
    <x v="167"/>
    <x v="13"/>
    <x v="2"/>
    <n v="525.59"/>
    <n v="6"/>
    <n v="504.57"/>
    <n v="3153.54"/>
    <n v="3658.11"/>
    <n v="2025"/>
    <s v="junio"/>
    <n v="2"/>
  </r>
  <r>
    <x v="167"/>
    <x v="13"/>
    <x v="2"/>
    <n v="525.59"/>
    <n v="6"/>
    <n v="504.57"/>
    <n v="3153.54"/>
    <n v="3658.11"/>
    <n v="2025"/>
    <s v="junio"/>
    <n v="2"/>
  </r>
  <r>
    <x v="167"/>
    <x v="13"/>
    <x v="2"/>
    <n v="525.59"/>
    <n v="6"/>
    <n v="504.57"/>
    <n v="3153.54"/>
    <n v="3658.11"/>
    <n v="2025"/>
    <s v="junio"/>
    <n v="2"/>
  </r>
  <r>
    <x v="167"/>
    <x v="8"/>
    <x v="6"/>
    <n v="111.61"/>
    <n v="1"/>
    <n v="17.86"/>
    <n v="111.61"/>
    <n v="129.47"/>
    <n v="2025"/>
    <s v="junio"/>
    <n v="2"/>
  </r>
  <r>
    <x v="167"/>
    <x v="8"/>
    <x v="6"/>
    <n v="111.61"/>
    <n v="1"/>
    <n v="17.86"/>
    <n v="111.61"/>
    <n v="129.47"/>
    <n v="2025"/>
    <s v="junio"/>
    <n v="2"/>
  </r>
  <r>
    <x v="167"/>
    <x v="17"/>
    <x v="0"/>
    <n v="16.16"/>
    <n v="720"/>
    <n v="1861.63"/>
    <n v="11635.2"/>
    <n v="13496.830000000002"/>
    <n v="2025"/>
    <s v="junio"/>
    <n v="2"/>
  </r>
  <r>
    <x v="167"/>
    <x v="10"/>
    <x v="2"/>
    <n v="70.05"/>
    <n v="240"/>
    <n v="2689.92"/>
    <n v="16812"/>
    <n v="19501.919999999998"/>
    <n v="2025"/>
    <s v="junio"/>
    <n v="2"/>
  </r>
  <r>
    <x v="167"/>
    <x v="11"/>
    <x v="6"/>
    <n v="130.9"/>
    <n v="1"/>
    <n v="20.94"/>
    <n v="130.9"/>
    <n v="151.84"/>
    <n v="2025"/>
    <s v="junio"/>
    <n v="2"/>
  </r>
  <r>
    <x v="168"/>
    <x v="16"/>
    <x v="6"/>
    <n v="111.61"/>
    <n v="1"/>
    <n v="17.86"/>
    <n v="111.61"/>
    <n v="129.47"/>
    <n v="2025"/>
    <s v="junio"/>
    <n v="3"/>
  </r>
  <r>
    <x v="168"/>
    <x v="0"/>
    <x v="6"/>
    <n v="1706.9"/>
    <n v="1"/>
    <n v="273.10000000000002"/>
    <n v="1706.9"/>
    <n v="1980"/>
    <n v="2025"/>
    <s v="junio"/>
    <n v="3"/>
  </r>
  <r>
    <x v="168"/>
    <x v="8"/>
    <x v="6"/>
    <n v="111.61"/>
    <n v="1"/>
    <n v="17.86"/>
    <n v="111.61"/>
    <n v="129.47"/>
    <n v="2025"/>
    <s v="junio"/>
    <n v="3"/>
  </r>
  <r>
    <x v="169"/>
    <x v="3"/>
    <x v="6"/>
    <n v="905.17"/>
    <n v="1"/>
    <n v="144.83000000000001"/>
    <n v="905.17"/>
    <n v="1050"/>
    <n v="2025"/>
    <s v="junio"/>
    <n v="4"/>
  </r>
  <r>
    <x v="169"/>
    <x v="16"/>
    <x v="6"/>
    <n v="111.61"/>
    <n v="1"/>
    <n v="17.86"/>
    <n v="111.61"/>
    <n v="129.47"/>
    <n v="2025"/>
    <s v="junio"/>
    <n v="4"/>
  </r>
  <r>
    <x v="169"/>
    <x v="0"/>
    <x v="6"/>
    <n v="1706.9"/>
    <n v="1"/>
    <n v="273.10000000000002"/>
    <n v="1706.9"/>
    <n v="1980"/>
    <n v="2025"/>
    <s v="junio"/>
    <n v="4"/>
  </r>
  <r>
    <x v="169"/>
    <x v="7"/>
    <x v="6"/>
    <n v="111.61"/>
    <n v="1"/>
    <n v="17.86"/>
    <n v="111.61"/>
    <n v="129.47"/>
    <n v="2025"/>
    <s v="junio"/>
    <n v="4"/>
  </r>
  <r>
    <x v="170"/>
    <x v="6"/>
    <x v="0"/>
    <n v="211.23"/>
    <n v="6"/>
    <n v="202.78"/>
    <n v="1267.3800000000001"/>
    <n v="1470.16"/>
    <n v="2025"/>
    <s v="junio"/>
    <n v="5"/>
  </r>
  <r>
    <x v="170"/>
    <x v="12"/>
    <x v="2"/>
    <n v="498.66"/>
    <n v="6"/>
    <n v="478.71"/>
    <n v="2991.96"/>
    <n v="3470.67"/>
    <n v="2025"/>
    <s v="junio"/>
    <n v="5"/>
  </r>
  <r>
    <x v="170"/>
    <x v="16"/>
    <x v="6"/>
    <n v="77.59"/>
    <n v="1"/>
    <n v="12.41"/>
    <n v="77.59"/>
    <n v="90"/>
    <n v="2025"/>
    <s v="junio"/>
    <n v="5"/>
  </r>
  <r>
    <x v="170"/>
    <x v="0"/>
    <x v="6"/>
    <n v="1706.9"/>
    <n v="1"/>
    <n v="273.10000000000002"/>
    <n v="1706.9"/>
    <n v="1980"/>
    <n v="2025"/>
    <s v="junio"/>
    <n v="5"/>
  </r>
  <r>
    <x v="170"/>
    <x v="0"/>
    <x v="6"/>
    <n v="1292.24"/>
    <n v="1"/>
    <n v="206.76"/>
    <n v="1292.24"/>
    <n v="1499"/>
    <n v="2025"/>
    <s v="junio"/>
    <n v="5"/>
  </r>
  <r>
    <x v="170"/>
    <x v="7"/>
    <x v="6"/>
    <n v="77.59"/>
    <n v="1"/>
    <n v="12.41"/>
    <n v="77.59"/>
    <n v="90"/>
    <n v="2025"/>
    <s v="junio"/>
    <n v="5"/>
  </r>
  <r>
    <x v="170"/>
    <x v="13"/>
    <x v="2"/>
    <n v="525.59"/>
    <n v="6"/>
    <n v="504.57"/>
    <n v="3153.54"/>
    <n v="3658.11"/>
    <n v="2025"/>
    <s v="junio"/>
    <n v="5"/>
  </r>
  <r>
    <x v="170"/>
    <x v="13"/>
    <x v="2"/>
    <n v="525.59"/>
    <n v="6"/>
    <n v="504.57"/>
    <n v="3153.54"/>
    <n v="3658.11"/>
    <n v="2025"/>
    <s v="junio"/>
    <n v="5"/>
  </r>
  <r>
    <x v="170"/>
    <x v="8"/>
    <x v="6"/>
    <n v="77.59"/>
    <n v="1"/>
    <n v="12.41"/>
    <n v="77.59"/>
    <n v="90"/>
    <n v="2025"/>
    <s v="junio"/>
    <n v="5"/>
  </r>
  <r>
    <x v="170"/>
    <x v="10"/>
    <x v="6"/>
    <n v="77.59"/>
    <n v="1"/>
    <n v="12.41"/>
    <n v="77.59"/>
    <n v="90"/>
    <n v="2025"/>
    <s v="junio"/>
    <n v="5"/>
  </r>
  <r>
    <x v="171"/>
    <x v="12"/>
    <x v="2"/>
    <n v="498.66"/>
    <n v="6"/>
    <n v="478.71"/>
    <n v="2991.96"/>
    <n v="3470.67"/>
    <n v="2025"/>
    <s v="junio"/>
    <n v="6"/>
  </r>
  <r>
    <x v="171"/>
    <x v="12"/>
    <x v="2"/>
    <n v="498.66"/>
    <n v="6"/>
    <n v="478.71"/>
    <n v="2991.96"/>
    <n v="3470.67"/>
    <n v="2025"/>
    <s v="junio"/>
    <n v="6"/>
  </r>
  <r>
    <x v="171"/>
    <x v="12"/>
    <x v="2"/>
    <n v="498.66"/>
    <n v="6"/>
    <n v="478.71"/>
    <n v="2991.96"/>
    <n v="3470.67"/>
    <n v="2025"/>
    <s v="junio"/>
    <n v="6"/>
  </r>
  <r>
    <x v="171"/>
    <x v="12"/>
    <x v="2"/>
    <n v="498.66"/>
    <n v="6"/>
    <n v="478.71"/>
    <n v="2991.96"/>
    <n v="3470.67"/>
    <n v="2025"/>
    <s v="junio"/>
    <n v="6"/>
  </r>
  <r>
    <x v="171"/>
    <x v="6"/>
    <x v="6"/>
    <n v="343.97"/>
    <n v="1"/>
    <n v="55.04"/>
    <n v="343.97"/>
    <n v="399.01000000000005"/>
    <n v="2025"/>
    <s v="junio"/>
    <n v="6"/>
  </r>
  <r>
    <x v="171"/>
    <x v="12"/>
    <x v="2"/>
    <n v="498.66"/>
    <n v="6"/>
    <n v="478.71"/>
    <n v="2991.96"/>
    <n v="3470.67"/>
    <n v="2025"/>
    <s v="junio"/>
    <n v="6"/>
  </r>
  <r>
    <x v="171"/>
    <x v="12"/>
    <x v="2"/>
    <n v="498.66"/>
    <n v="6"/>
    <n v="478.71"/>
    <n v="2991.96"/>
    <n v="3470.67"/>
    <n v="2025"/>
    <s v="junio"/>
    <n v="6"/>
  </r>
  <r>
    <x v="171"/>
    <x v="16"/>
    <x v="6"/>
    <n v="111.61"/>
    <n v="1"/>
    <n v="17.86"/>
    <n v="111.61"/>
    <n v="129.47"/>
    <n v="2025"/>
    <s v="junio"/>
    <n v="6"/>
  </r>
  <r>
    <x v="171"/>
    <x v="0"/>
    <x v="6"/>
    <n v="1706.9"/>
    <n v="1"/>
    <n v="273.10000000000002"/>
    <n v="1706.9"/>
    <n v="1980"/>
    <n v="2025"/>
    <s v="junio"/>
    <n v="6"/>
  </r>
  <r>
    <x v="171"/>
    <x v="7"/>
    <x v="6"/>
    <n v="111.6125"/>
    <n v="4"/>
    <n v="71.430000000000007"/>
    <n v="446.45"/>
    <n v="517.88"/>
    <n v="2025"/>
    <s v="junio"/>
    <n v="6"/>
  </r>
  <r>
    <x v="171"/>
    <x v="13"/>
    <x v="2"/>
    <n v="525.59"/>
    <n v="6"/>
    <n v="504.57"/>
    <n v="3153.54"/>
    <n v="3658.11"/>
    <n v="2025"/>
    <s v="junio"/>
    <n v="6"/>
  </r>
  <r>
    <x v="171"/>
    <x v="13"/>
    <x v="2"/>
    <n v="525.59"/>
    <n v="6"/>
    <n v="504.57"/>
    <n v="3153.54"/>
    <n v="3658.11"/>
    <n v="2025"/>
    <s v="junio"/>
    <n v="6"/>
  </r>
  <r>
    <x v="171"/>
    <x v="8"/>
    <x v="6"/>
    <n v="111.61"/>
    <n v="1"/>
    <n v="17.86"/>
    <n v="111.61"/>
    <n v="129.47"/>
    <n v="2025"/>
    <s v="junio"/>
    <n v="6"/>
  </r>
  <r>
    <x v="171"/>
    <x v="8"/>
    <x v="6"/>
    <n v="111.6133"/>
    <n v="3"/>
    <n v="53.57"/>
    <n v="334.84"/>
    <n v="388.40999999999997"/>
    <n v="2025"/>
    <s v="junio"/>
    <n v="6"/>
  </r>
  <r>
    <x v="171"/>
    <x v="10"/>
    <x v="6"/>
    <n v="130.9"/>
    <n v="1"/>
    <n v="20.94"/>
    <n v="130.9"/>
    <n v="151.84"/>
    <n v="2025"/>
    <s v="junio"/>
    <n v="6"/>
  </r>
  <r>
    <x v="171"/>
    <x v="11"/>
    <x v="6"/>
    <n v="130.9"/>
    <n v="1"/>
    <n v="20.94"/>
    <n v="130.9"/>
    <n v="151.84"/>
    <n v="2025"/>
    <s v="junio"/>
    <n v="6"/>
  </r>
  <r>
    <x v="171"/>
    <x v="15"/>
    <x v="6"/>
    <n v="785.29"/>
    <n v="1"/>
    <n v="125.65"/>
    <n v="785.29"/>
    <n v="910.93999999999994"/>
    <n v="2025"/>
    <s v="junio"/>
    <n v="6"/>
  </r>
  <r>
    <x v="172"/>
    <x v="3"/>
    <x v="6"/>
    <n v="832.75"/>
    <n v="1"/>
    <n v="133.24"/>
    <n v="832.75"/>
    <n v="965.99"/>
    <n v="2025"/>
    <s v="junio"/>
    <n v="9"/>
  </r>
  <r>
    <x v="172"/>
    <x v="3"/>
    <x v="6"/>
    <n v="832.75"/>
    <n v="1"/>
    <n v="133.24"/>
    <n v="832.75"/>
    <n v="965.99"/>
    <n v="2025"/>
    <s v="junio"/>
    <n v="9"/>
  </r>
  <r>
    <x v="172"/>
    <x v="12"/>
    <x v="2"/>
    <n v="498.66"/>
    <n v="6"/>
    <n v="478.71"/>
    <n v="2991.96"/>
    <n v="3470.67"/>
    <n v="2025"/>
    <s v="junio"/>
    <n v="9"/>
  </r>
  <r>
    <x v="172"/>
    <x v="12"/>
    <x v="2"/>
    <n v="498.66"/>
    <n v="12"/>
    <n v="957.43"/>
    <n v="5983.92"/>
    <n v="6941.35"/>
    <n v="2025"/>
    <s v="junio"/>
    <n v="9"/>
  </r>
  <r>
    <x v="172"/>
    <x v="16"/>
    <x v="6"/>
    <n v="111.61"/>
    <n v="1"/>
    <n v="17.86"/>
    <n v="111.61"/>
    <n v="129.47"/>
    <n v="2025"/>
    <s v="junio"/>
    <n v="9"/>
  </r>
  <r>
    <x v="172"/>
    <x v="0"/>
    <x v="6"/>
    <n v="1706.9"/>
    <n v="1"/>
    <n v="273.10000000000002"/>
    <n v="1706.9"/>
    <n v="1980"/>
    <n v="2025"/>
    <s v="junio"/>
    <n v="9"/>
  </r>
  <r>
    <x v="172"/>
    <x v="0"/>
    <x v="6"/>
    <n v="1706.9"/>
    <n v="1"/>
    <n v="273.10000000000002"/>
    <n v="1706.9"/>
    <n v="1980"/>
    <n v="2025"/>
    <s v="junio"/>
    <n v="9"/>
  </r>
  <r>
    <x v="172"/>
    <x v="0"/>
    <x v="6"/>
    <n v="1706.9"/>
    <n v="1"/>
    <n v="273.10000000000002"/>
    <n v="1706.9"/>
    <n v="1980"/>
    <n v="2025"/>
    <s v="junio"/>
    <n v="9"/>
  </r>
  <r>
    <x v="172"/>
    <x v="7"/>
    <x v="6"/>
    <n v="111.61"/>
    <n v="1"/>
    <n v="17.86"/>
    <n v="111.61"/>
    <n v="129.47"/>
    <n v="2025"/>
    <s v="junio"/>
    <n v="9"/>
  </r>
  <r>
    <x v="172"/>
    <x v="7"/>
    <x v="6"/>
    <n v="111.61"/>
    <n v="1"/>
    <n v="17.86"/>
    <n v="111.61"/>
    <n v="129.47"/>
    <n v="2025"/>
    <s v="junio"/>
    <n v="9"/>
  </r>
  <r>
    <x v="172"/>
    <x v="8"/>
    <x v="6"/>
    <n v="111.61"/>
    <n v="1"/>
    <n v="17.86"/>
    <n v="111.61"/>
    <n v="129.47"/>
    <n v="2025"/>
    <s v="junio"/>
    <n v="9"/>
  </r>
  <r>
    <x v="172"/>
    <x v="11"/>
    <x v="6"/>
    <n v="130.9"/>
    <n v="1"/>
    <n v="20.94"/>
    <n v="130.9"/>
    <n v="151.84"/>
    <n v="2025"/>
    <s v="junio"/>
    <n v="9"/>
  </r>
  <r>
    <x v="173"/>
    <x v="6"/>
    <x v="6"/>
    <n v="343.97"/>
    <n v="1"/>
    <n v="55.04"/>
    <n v="343.97"/>
    <n v="399.01000000000005"/>
    <n v="2025"/>
    <s v="junio"/>
    <n v="10"/>
  </r>
  <r>
    <x v="173"/>
    <x v="16"/>
    <x v="6"/>
    <n v="112.99"/>
    <n v="1"/>
    <n v="18.079999999999998"/>
    <n v="112.99"/>
    <n v="131.07"/>
    <n v="2025"/>
    <s v="junio"/>
    <n v="10"/>
  </r>
  <r>
    <x v="173"/>
    <x v="7"/>
    <x v="6"/>
    <n v="112.99"/>
    <n v="1"/>
    <n v="18.079999999999998"/>
    <n v="112.99"/>
    <n v="131.07"/>
    <n v="2025"/>
    <s v="junio"/>
    <n v="10"/>
  </r>
  <r>
    <x v="173"/>
    <x v="5"/>
    <x v="6"/>
    <n v="343.97"/>
    <n v="1"/>
    <n v="55.04"/>
    <n v="343.97"/>
    <n v="399.01000000000005"/>
    <n v="2025"/>
    <s v="junio"/>
    <n v="10"/>
  </r>
  <r>
    <x v="173"/>
    <x v="11"/>
    <x v="6"/>
    <n v="130.9"/>
    <n v="1"/>
    <n v="20.94"/>
    <n v="130.9"/>
    <n v="151.84"/>
    <n v="2025"/>
    <s v="junio"/>
    <n v="10"/>
  </r>
  <r>
    <x v="173"/>
    <x v="11"/>
    <x v="6"/>
    <n v="77.59"/>
    <n v="1"/>
    <n v="12.41"/>
    <n v="77.59"/>
    <n v="90"/>
    <n v="2025"/>
    <s v="junio"/>
    <n v="10"/>
  </r>
  <r>
    <x v="174"/>
    <x v="16"/>
    <x v="6"/>
    <n v="137.79"/>
    <n v="1"/>
    <n v="22.05"/>
    <n v="137.79"/>
    <n v="159.84"/>
    <n v="2025"/>
    <s v="junio"/>
    <n v="11"/>
  </r>
  <r>
    <x v="174"/>
    <x v="7"/>
    <x v="6"/>
    <n v="137.79"/>
    <n v="1"/>
    <n v="22.05"/>
    <n v="137.79"/>
    <n v="159.84"/>
    <n v="2025"/>
    <s v="junio"/>
    <n v="11"/>
  </r>
  <r>
    <x v="174"/>
    <x v="7"/>
    <x v="6"/>
    <n v="137.79"/>
    <n v="1"/>
    <n v="22.05"/>
    <n v="137.79"/>
    <n v="159.84"/>
    <n v="2025"/>
    <s v="junio"/>
    <n v="11"/>
  </r>
  <r>
    <x v="174"/>
    <x v="8"/>
    <x v="6"/>
    <n v="137.79"/>
    <n v="1"/>
    <n v="22.05"/>
    <n v="137.79"/>
    <n v="159.84"/>
    <n v="2025"/>
    <s v="junio"/>
    <n v="11"/>
  </r>
  <r>
    <x v="174"/>
    <x v="10"/>
    <x v="6"/>
    <n v="137.79"/>
    <n v="1"/>
    <n v="22.05"/>
    <n v="137.79"/>
    <n v="159.84"/>
    <n v="2025"/>
    <s v="junio"/>
    <n v="11"/>
  </r>
  <r>
    <x v="175"/>
    <x v="12"/>
    <x v="2"/>
    <n v="498.66"/>
    <n v="6"/>
    <n v="478.71"/>
    <n v="2991.96"/>
    <n v="3470.67"/>
    <n v="2025"/>
    <s v="junio"/>
    <n v="12"/>
  </r>
  <r>
    <x v="175"/>
    <x v="12"/>
    <x v="2"/>
    <n v="498.66"/>
    <n v="6"/>
    <n v="478.71"/>
    <n v="2991.96"/>
    <n v="3470.67"/>
    <n v="2025"/>
    <s v="junio"/>
    <n v="12"/>
  </r>
  <r>
    <x v="175"/>
    <x v="12"/>
    <x v="2"/>
    <n v="498.66"/>
    <n v="6"/>
    <n v="478.71"/>
    <n v="2991.96"/>
    <n v="3470.67"/>
    <n v="2025"/>
    <s v="junio"/>
    <n v="12"/>
  </r>
  <r>
    <x v="175"/>
    <x v="12"/>
    <x v="2"/>
    <n v="498.66"/>
    <n v="6"/>
    <n v="478.71"/>
    <n v="2991.96"/>
    <n v="3470.67"/>
    <n v="2025"/>
    <s v="junio"/>
    <n v="12"/>
  </r>
  <r>
    <x v="175"/>
    <x v="12"/>
    <x v="2"/>
    <n v="498.66"/>
    <n v="6"/>
    <n v="478.71"/>
    <n v="2991.96"/>
    <n v="3470.67"/>
    <n v="2025"/>
    <s v="junio"/>
    <n v="12"/>
  </r>
  <r>
    <x v="175"/>
    <x v="12"/>
    <x v="2"/>
    <n v="498.66"/>
    <n v="6"/>
    <n v="478.71"/>
    <n v="2991.96"/>
    <n v="3470.67"/>
    <n v="2025"/>
    <s v="junio"/>
    <n v="12"/>
  </r>
  <r>
    <x v="175"/>
    <x v="12"/>
    <x v="2"/>
    <n v="498.66"/>
    <n v="6"/>
    <n v="478.71"/>
    <n v="2991.96"/>
    <n v="3470.67"/>
    <n v="2025"/>
    <s v="junio"/>
    <n v="12"/>
  </r>
  <r>
    <x v="175"/>
    <x v="16"/>
    <x v="6"/>
    <n v="137.79"/>
    <n v="1"/>
    <n v="22.05"/>
    <n v="137.79"/>
    <n v="159.84"/>
    <n v="2025"/>
    <s v="junio"/>
    <n v="12"/>
  </r>
  <r>
    <x v="175"/>
    <x v="13"/>
    <x v="2"/>
    <n v="525.59"/>
    <n v="6"/>
    <n v="504.57"/>
    <n v="3153.54"/>
    <n v="3658.11"/>
    <n v="2025"/>
    <s v="junio"/>
    <n v="12"/>
  </r>
  <r>
    <x v="175"/>
    <x v="13"/>
    <x v="2"/>
    <n v="525.59"/>
    <n v="6"/>
    <n v="504.57"/>
    <n v="3153.54"/>
    <n v="3658.11"/>
    <n v="2025"/>
    <s v="junio"/>
    <n v="12"/>
  </r>
  <r>
    <x v="175"/>
    <x v="13"/>
    <x v="2"/>
    <n v="525.59"/>
    <n v="6"/>
    <n v="504.57"/>
    <n v="3153.54"/>
    <n v="3658.11"/>
    <n v="2025"/>
    <s v="junio"/>
    <n v="12"/>
  </r>
  <r>
    <x v="175"/>
    <x v="13"/>
    <x v="2"/>
    <n v="525.59"/>
    <n v="6"/>
    <n v="504.57"/>
    <n v="3153.54"/>
    <n v="3658.11"/>
    <n v="2025"/>
    <s v="junio"/>
    <n v="12"/>
  </r>
  <r>
    <x v="175"/>
    <x v="13"/>
    <x v="2"/>
    <n v="525.59"/>
    <n v="6"/>
    <n v="504.57"/>
    <n v="3153.54"/>
    <n v="3658.11"/>
    <n v="2025"/>
    <s v="junio"/>
    <n v="12"/>
  </r>
  <r>
    <x v="175"/>
    <x v="13"/>
    <x v="2"/>
    <n v="525.59"/>
    <n v="6"/>
    <n v="504.57"/>
    <n v="3153.54"/>
    <n v="3658.11"/>
    <n v="2025"/>
    <s v="junio"/>
    <n v="12"/>
  </r>
  <r>
    <x v="175"/>
    <x v="10"/>
    <x v="2"/>
    <n v="70.05"/>
    <n v="240"/>
    <n v="2689.92"/>
    <n v="16812"/>
    <n v="19501.919999999998"/>
    <n v="2025"/>
    <s v="junio"/>
    <n v="12"/>
  </r>
  <r>
    <x v="175"/>
    <x v="10"/>
    <x v="2"/>
    <n v="70.05"/>
    <n v="240"/>
    <n v="2689.92"/>
    <n v="16812"/>
    <n v="19501.919999999998"/>
    <n v="2025"/>
    <s v="junio"/>
    <n v="12"/>
  </r>
  <r>
    <x v="175"/>
    <x v="10"/>
    <x v="2"/>
    <n v="70.05"/>
    <n v="240"/>
    <n v="2689.92"/>
    <n v="16812"/>
    <n v="19501.919999999998"/>
    <n v="2025"/>
    <s v="junio"/>
    <n v="12"/>
  </r>
  <r>
    <x v="175"/>
    <x v="10"/>
    <x v="2"/>
    <n v="70.05"/>
    <n v="240"/>
    <n v="2689.92"/>
    <n v="16812"/>
    <n v="19501.919999999998"/>
    <n v="2025"/>
    <s v="junio"/>
    <n v="12"/>
  </r>
  <r>
    <x v="176"/>
    <x v="6"/>
    <x v="6"/>
    <n v="343.97"/>
    <n v="1"/>
    <n v="55.04"/>
    <n v="343.97"/>
    <n v="399.01000000000005"/>
    <n v="2025"/>
    <s v="junio"/>
    <n v="13"/>
  </r>
  <r>
    <x v="176"/>
    <x v="16"/>
    <x v="6"/>
    <n v="137.79499999999999"/>
    <n v="2"/>
    <n v="44.09"/>
    <n v="275.58999999999997"/>
    <n v="319.67999999999995"/>
    <n v="2025"/>
    <s v="junio"/>
    <n v="13"/>
  </r>
  <r>
    <x v="176"/>
    <x v="16"/>
    <x v="6"/>
    <n v="137.79"/>
    <n v="1"/>
    <n v="22.05"/>
    <n v="137.79"/>
    <n v="159.84"/>
    <n v="2025"/>
    <s v="junio"/>
    <n v="13"/>
  </r>
  <r>
    <x v="176"/>
    <x v="7"/>
    <x v="0"/>
    <n v="103.34"/>
    <n v="240"/>
    <n v="3968.26"/>
    <n v="24801.599999999999"/>
    <n v="28769.86"/>
    <n v="2025"/>
    <s v="junio"/>
    <n v="13"/>
  </r>
  <r>
    <x v="176"/>
    <x v="8"/>
    <x v="6"/>
    <n v="137.79"/>
    <n v="1"/>
    <n v="22.05"/>
    <n v="137.79"/>
    <n v="159.84"/>
    <n v="2025"/>
    <s v="junio"/>
    <n v="13"/>
  </r>
  <r>
    <x v="176"/>
    <x v="8"/>
    <x v="6"/>
    <n v="137.79"/>
    <n v="1"/>
    <n v="22.05"/>
    <n v="137.79"/>
    <n v="159.84"/>
    <n v="2025"/>
    <s v="junio"/>
    <n v="13"/>
  </r>
  <r>
    <x v="177"/>
    <x v="3"/>
    <x v="6"/>
    <n v="905.16"/>
    <n v="1"/>
    <n v="144.83000000000001"/>
    <n v="905.16"/>
    <n v="1049.99"/>
    <n v="2025"/>
    <s v="junio"/>
    <n v="16"/>
  </r>
  <r>
    <x v="177"/>
    <x v="6"/>
    <x v="0"/>
    <n v="211.23"/>
    <n v="6"/>
    <n v="202.78"/>
    <n v="1267.3800000000001"/>
    <n v="1470.16"/>
    <n v="2025"/>
    <s v="junio"/>
    <n v="16"/>
  </r>
  <r>
    <x v="177"/>
    <x v="16"/>
    <x v="6"/>
    <n v="137.79"/>
    <n v="1"/>
    <n v="22.05"/>
    <n v="137.79"/>
    <n v="159.84"/>
    <n v="2025"/>
    <s v="junio"/>
    <n v="16"/>
  </r>
  <r>
    <x v="177"/>
    <x v="1"/>
    <x v="6"/>
    <n v="1048.28"/>
    <n v="1"/>
    <n v="167.72"/>
    <n v="1048.28"/>
    <n v="1216"/>
    <n v="2025"/>
    <s v="junio"/>
    <n v="16"/>
  </r>
  <r>
    <x v="177"/>
    <x v="0"/>
    <x v="6"/>
    <n v="1706.9"/>
    <n v="1"/>
    <n v="273.10000000000002"/>
    <n v="1706.9"/>
    <n v="1980"/>
    <n v="2025"/>
    <s v="junio"/>
    <n v="16"/>
  </r>
  <r>
    <x v="177"/>
    <x v="5"/>
    <x v="0"/>
    <n v="211.23"/>
    <n v="6"/>
    <n v="202.78"/>
    <n v="1267.3800000000001"/>
    <n v="1470.16"/>
    <n v="2025"/>
    <s v="junio"/>
    <n v="16"/>
  </r>
  <r>
    <x v="177"/>
    <x v="8"/>
    <x v="6"/>
    <n v="137.79"/>
    <n v="1"/>
    <n v="22.05"/>
    <n v="137.79"/>
    <n v="159.84"/>
    <n v="2025"/>
    <s v="junio"/>
    <n v="16"/>
  </r>
  <r>
    <x v="177"/>
    <x v="8"/>
    <x v="6"/>
    <n v="130.905"/>
    <n v="2"/>
    <n v="41.89"/>
    <n v="261.81"/>
    <n v="303.7"/>
    <n v="2025"/>
    <s v="junio"/>
    <n v="16"/>
  </r>
  <r>
    <x v="177"/>
    <x v="10"/>
    <x v="6"/>
    <n v="130.9"/>
    <n v="2"/>
    <n v="41.89"/>
    <n v="261.8"/>
    <n v="303.69"/>
    <n v="2025"/>
    <s v="junio"/>
    <n v="16"/>
  </r>
  <r>
    <x v="177"/>
    <x v="10"/>
    <x v="6"/>
    <n v="137.79"/>
    <n v="1"/>
    <n v="22.05"/>
    <n v="137.79"/>
    <n v="159.84"/>
    <n v="2025"/>
    <s v="junio"/>
    <n v="16"/>
  </r>
  <r>
    <x v="178"/>
    <x v="16"/>
    <x v="6"/>
    <n v="137.79"/>
    <n v="1"/>
    <n v="22.05"/>
    <n v="137.79"/>
    <n v="159.84"/>
    <n v="2025"/>
    <s v="junio"/>
    <n v="17"/>
  </r>
  <r>
    <x v="178"/>
    <x v="7"/>
    <x v="6"/>
    <n v="137.79"/>
    <n v="1"/>
    <n v="22.05"/>
    <n v="137.79"/>
    <n v="159.84"/>
    <n v="2025"/>
    <s v="junio"/>
    <n v="17"/>
  </r>
  <r>
    <x v="178"/>
    <x v="13"/>
    <x v="4"/>
    <n v="547.24"/>
    <n v="48"/>
    <n v="4202.8"/>
    <n v="26267.52"/>
    <n v="30470.32"/>
    <n v="2025"/>
    <s v="junio"/>
    <n v="17"/>
  </r>
  <r>
    <x v="178"/>
    <x v="10"/>
    <x v="6"/>
    <n v="137.79"/>
    <n v="1"/>
    <n v="22.05"/>
    <n v="137.79"/>
    <n v="159.84"/>
    <n v="2025"/>
    <s v="junio"/>
    <n v="17"/>
  </r>
  <r>
    <x v="178"/>
    <x v="11"/>
    <x v="6"/>
    <n v="137.79"/>
    <n v="1"/>
    <n v="22.05"/>
    <n v="137.79"/>
    <n v="159.84"/>
    <n v="2025"/>
    <s v="junio"/>
    <n v="17"/>
  </r>
  <r>
    <x v="179"/>
    <x v="6"/>
    <x v="0"/>
    <n v="211.23"/>
    <n v="6"/>
    <n v="202.78"/>
    <n v="1267.3800000000001"/>
    <n v="1470.16"/>
    <n v="2025"/>
    <s v="junio"/>
    <n v="18"/>
  </r>
  <r>
    <x v="179"/>
    <x v="16"/>
    <x v="6"/>
    <n v="137.79"/>
    <n v="1"/>
    <n v="22.05"/>
    <n v="137.79"/>
    <n v="159.84"/>
    <n v="2025"/>
    <s v="junio"/>
    <n v="18"/>
  </r>
  <r>
    <x v="179"/>
    <x v="16"/>
    <x v="6"/>
    <n v="137.79499999999999"/>
    <n v="2"/>
    <n v="44.09"/>
    <n v="275.58999999999997"/>
    <n v="319.67999999999995"/>
    <n v="2025"/>
    <s v="junio"/>
    <n v="18"/>
  </r>
  <r>
    <x v="179"/>
    <x v="16"/>
    <x v="6"/>
    <n v="137.79"/>
    <n v="1"/>
    <n v="22.05"/>
    <n v="137.79"/>
    <n v="159.84"/>
    <n v="2025"/>
    <s v="junio"/>
    <n v="18"/>
  </r>
  <r>
    <x v="179"/>
    <x v="7"/>
    <x v="6"/>
    <n v="137.79"/>
    <n v="1"/>
    <n v="22.05"/>
    <n v="137.79"/>
    <n v="159.84"/>
    <n v="2025"/>
    <s v="junio"/>
    <n v="18"/>
  </r>
  <r>
    <x v="179"/>
    <x v="7"/>
    <x v="6"/>
    <n v="137.79499999999999"/>
    <n v="2"/>
    <n v="44.09"/>
    <n v="275.58999999999997"/>
    <n v="319.67999999999995"/>
    <n v="2025"/>
    <s v="junio"/>
    <n v="18"/>
  </r>
  <r>
    <x v="179"/>
    <x v="8"/>
    <x v="6"/>
    <n v="137.79329999999999"/>
    <n v="3"/>
    <n v="66.14"/>
    <n v="413.38"/>
    <n v="479.52"/>
    <n v="2025"/>
    <s v="junio"/>
    <n v="18"/>
  </r>
  <r>
    <x v="179"/>
    <x v="8"/>
    <x v="0"/>
    <n v="103.34"/>
    <n v="240"/>
    <n v="3968.26"/>
    <n v="24801.599999999999"/>
    <n v="28769.86"/>
    <n v="2025"/>
    <s v="junio"/>
    <n v="18"/>
  </r>
  <r>
    <x v="180"/>
    <x v="12"/>
    <x v="2"/>
    <n v="498.66"/>
    <n v="6"/>
    <n v="478.71"/>
    <n v="2991.96"/>
    <n v="3470.67"/>
    <n v="2025"/>
    <s v="junio"/>
    <n v="19"/>
  </r>
  <r>
    <x v="180"/>
    <x v="12"/>
    <x v="2"/>
    <n v="498.66"/>
    <n v="6"/>
    <n v="478.71"/>
    <n v="2991.96"/>
    <n v="3470.67"/>
    <n v="2025"/>
    <s v="junio"/>
    <n v="19"/>
  </r>
  <r>
    <x v="180"/>
    <x v="12"/>
    <x v="2"/>
    <n v="498.66"/>
    <n v="6"/>
    <n v="478.71"/>
    <n v="2991.96"/>
    <n v="3470.67"/>
    <n v="2025"/>
    <s v="junio"/>
    <n v="19"/>
  </r>
  <r>
    <x v="180"/>
    <x v="12"/>
    <x v="2"/>
    <n v="498.66"/>
    <n v="6"/>
    <n v="478.71"/>
    <n v="2991.96"/>
    <n v="3470.67"/>
    <n v="2025"/>
    <s v="junio"/>
    <n v="19"/>
  </r>
  <r>
    <x v="180"/>
    <x v="12"/>
    <x v="2"/>
    <n v="498.66"/>
    <n v="6"/>
    <n v="478.71"/>
    <n v="2991.96"/>
    <n v="3470.67"/>
    <n v="2025"/>
    <s v="junio"/>
    <n v="19"/>
  </r>
  <r>
    <x v="180"/>
    <x v="12"/>
    <x v="2"/>
    <n v="498.66"/>
    <n v="6"/>
    <n v="478.71"/>
    <n v="2991.96"/>
    <n v="3470.67"/>
    <n v="2025"/>
    <s v="junio"/>
    <n v="19"/>
  </r>
  <r>
    <x v="180"/>
    <x v="7"/>
    <x v="6"/>
    <n v="137.79"/>
    <n v="1"/>
    <n v="22.05"/>
    <n v="137.79"/>
    <n v="159.84"/>
    <n v="2025"/>
    <s v="junio"/>
    <n v="19"/>
  </r>
  <r>
    <x v="180"/>
    <x v="7"/>
    <x v="6"/>
    <n v="137.79"/>
    <n v="1"/>
    <n v="22.05"/>
    <n v="137.79"/>
    <n v="159.84"/>
    <n v="2025"/>
    <s v="junio"/>
    <n v="19"/>
  </r>
  <r>
    <x v="180"/>
    <x v="13"/>
    <x v="2"/>
    <n v="525.59"/>
    <n v="6"/>
    <n v="504.57"/>
    <n v="3153.54"/>
    <n v="3658.11"/>
    <n v="2025"/>
    <s v="junio"/>
    <n v="19"/>
  </r>
  <r>
    <x v="180"/>
    <x v="13"/>
    <x v="2"/>
    <n v="525.59"/>
    <n v="12"/>
    <n v="1009.13"/>
    <n v="6307.08"/>
    <n v="7316.21"/>
    <n v="2025"/>
    <s v="junio"/>
    <n v="19"/>
  </r>
  <r>
    <x v="180"/>
    <x v="13"/>
    <x v="2"/>
    <n v="525.59"/>
    <n v="6"/>
    <n v="504.57"/>
    <n v="3153.54"/>
    <n v="3658.11"/>
    <n v="2025"/>
    <s v="junio"/>
    <n v="19"/>
  </r>
  <r>
    <x v="180"/>
    <x v="13"/>
    <x v="2"/>
    <n v="525.59"/>
    <n v="6"/>
    <n v="504.57"/>
    <n v="3153.54"/>
    <n v="3658.11"/>
    <n v="2025"/>
    <s v="junio"/>
    <n v="19"/>
  </r>
  <r>
    <x v="180"/>
    <x v="13"/>
    <x v="2"/>
    <n v="525.59"/>
    <n v="6"/>
    <n v="504.57"/>
    <n v="3153.54"/>
    <n v="3658.11"/>
    <n v="2025"/>
    <s v="junio"/>
    <n v="19"/>
  </r>
  <r>
    <x v="180"/>
    <x v="13"/>
    <x v="2"/>
    <n v="525.59"/>
    <n v="6"/>
    <n v="504.57"/>
    <n v="3153.54"/>
    <n v="3658.11"/>
    <n v="2025"/>
    <s v="junio"/>
    <n v="19"/>
  </r>
  <r>
    <x v="180"/>
    <x v="8"/>
    <x v="6"/>
    <n v="137.79"/>
    <n v="1"/>
    <n v="22.05"/>
    <n v="137.79"/>
    <n v="159.84"/>
    <n v="2025"/>
    <s v="junio"/>
    <n v="19"/>
  </r>
  <r>
    <x v="180"/>
    <x v="8"/>
    <x v="6"/>
    <n v="137.79"/>
    <n v="1"/>
    <n v="22.05"/>
    <n v="137.79"/>
    <n v="159.84"/>
    <n v="2025"/>
    <s v="junio"/>
    <n v="19"/>
  </r>
  <r>
    <x v="180"/>
    <x v="10"/>
    <x v="6"/>
    <n v="137.79"/>
    <n v="1"/>
    <n v="22.05"/>
    <n v="137.79"/>
    <n v="159.84"/>
    <n v="2025"/>
    <s v="junio"/>
    <n v="19"/>
  </r>
  <r>
    <x v="180"/>
    <x v="10"/>
    <x v="2"/>
    <n v="70.05"/>
    <n v="240"/>
    <n v="2689.92"/>
    <n v="16812"/>
    <n v="19501.919999999998"/>
    <n v="2025"/>
    <s v="junio"/>
    <n v="19"/>
  </r>
  <r>
    <x v="180"/>
    <x v="10"/>
    <x v="2"/>
    <n v="70.05"/>
    <n v="240"/>
    <n v="2689.92"/>
    <n v="16812"/>
    <n v="19501.919999999998"/>
    <n v="2025"/>
    <s v="junio"/>
    <n v="19"/>
  </r>
  <r>
    <x v="180"/>
    <x v="11"/>
    <x v="6"/>
    <n v="137.79"/>
    <n v="1"/>
    <n v="22.05"/>
    <n v="137.79"/>
    <n v="159.84"/>
    <n v="2025"/>
    <s v="junio"/>
    <n v="19"/>
  </r>
  <r>
    <x v="181"/>
    <x v="11"/>
    <x v="6"/>
    <n v="137.79499999999999"/>
    <n v="2"/>
    <n v="44.09"/>
    <n v="275.58999999999997"/>
    <n v="319.67999999999995"/>
    <n v="2025"/>
    <s v="junio"/>
    <n v="20"/>
  </r>
  <r>
    <x v="182"/>
    <x v="8"/>
    <x v="6"/>
    <n v="137.79499999999999"/>
    <n v="2"/>
    <n v="44.09"/>
    <n v="275.58999999999997"/>
    <n v="319.67999999999995"/>
    <n v="2025"/>
    <s v="junio"/>
    <n v="23"/>
  </r>
  <r>
    <x v="182"/>
    <x v="8"/>
    <x v="6"/>
    <n v="137.79"/>
    <n v="1"/>
    <n v="22.05"/>
    <n v="137.79"/>
    <n v="159.84"/>
    <n v="2025"/>
    <s v="junio"/>
    <n v="23"/>
  </r>
  <r>
    <x v="182"/>
    <x v="8"/>
    <x v="6"/>
    <n v="137.79"/>
    <n v="1"/>
    <n v="22.05"/>
    <n v="137.79"/>
    <n v="159.84"/>
    <n v="2025"/>
    <s v="junio"/>
    <n v="23"/>
  </r>
  <r>
    <x v="183"/>
    <x v="16"/>
    <x v="6"/>
    <n v="137.79"/>
    <n v="1"/>
    <n v="22.05"/>
    <n v="137.79"/>
    <n v="159.84"/>
    <n v="2025"/>
    <s v="junio"/>
    <n v="26"/>
  </r>
  <r>
    <x v="183"/>
    <x v="16"/>
    <x v="6"/>
    <n v="137.79"/>
    <n v="1"/>
    <n v="22.05"/>
    <n v="137.79"/>
    <n v="159.84"/>
    <n v="2025"/>
    <s v="junio"/>
    <n v="26"/>
  </r>
  <r>
    <x v="183"/>
    <x v="2"/>
    <x v="6"/>
    <n v="2585"/>
    <n v="1"/>
    <n v="413.6"/>
    <n v="2585"/>
    <n v="2998.6"/>
    <n v="2025"/>
    <s v="junio"/>
    <n v="26"/>
  </r>
  <r>
    <x v="183"/>
    <x v="4"/>
    <x v="6"/>
    <n v="0.5"/>
    <n v="1"/>
    <n v="0.08"/>
    <n v="0.5"/>
    <n v="0.57999999999999996"/>
    <n v="2025"/>
    <s v="junio"/>
    <n v="26"/>
  </r>
  <r>
    <x v="183"/>
    <x v="7"/>
    <x v="6"/>
    <n v="137.79"/>
    <n v="1"/>
    <n v="22.05"/>
    <n v="137.79"/>
    <n v="159.84"/>
    <n v="2025"/>
    <s v="junio"/>
    <n v="26"/>
  </r>
  <r>
    <x v="183"/>
    <x v="7"/>
    <x v="6"/>
    <n v="137.79"/>
    <n v="1"/>
    <n v="22.05"/>
    <n v="137.79"/>
    <n v="159.84"/>
    <n v="2025"/>
    <s v="junio"/>
    <n v="26"/>
  </r>
  <r>
    <x v="183"/>
    <x v="8"/>
    <x v="6"/>
    <n v="137.79"/>
    <n v="1"/>
    <n v="22.05"/>
    <n v="137.79"/>
    <n v="159.84"/>
    <n v="2025"/>
    <s v="junio"/>
    <n v="26"/>
  </r>
  <r>
    <x v="183"/>
    <x v="10"/>
    <x v="6"/>
    <n v="137.79"/>
    <n v="1"/>
    <n v="22.05"/>
    <n v="137.79"/>
    <n v="159.84"/>
    <n v="2025"/>
    <s v="junio"/>
    <n v="26"/>
  </r>
  <r>
    <x v="184"/>
    <x v="12"/>
    <x v="2"/>
    <n v="498.66"/>
    <n v="6"/>
    <n v="478.71"/>
    <n v="2991.96"/>
    <n v="3470.67"/>
    <n v="2025"/>
    <s v="junio"/>
    <n v="27"/>
  </r>
  <r>
    <x v="184"/>
    <x v="12"/>
    <x v="2"/>
    <n v="498.66"/>
    <n v="6"/>
    <n v="478.71"/>
    <n v="2991.96"/>
    <n v="3470.67"/>
    <n v="2025"/>
    <s v="junio"/>
    <n v="27"/>
  </r>
  <r>
    <x v="184"/>
    <x v="12"/>
    <x v="2"/>
    <n v="498.66"/>
    <n v="6"/>
    <n v="478.71"/>
    <n v="2991.96"/>
    <n v="3470.67"/>
    <n v="2025"/>
    <s v="junio"/>
    <n v="27"/>
  </r>
  <r>
    <x v="184"/>
    <x v="12"/>
    <x v="2"/>
    <n v="498.66"/>
    <n v="6"/>
    <n v="478.71"/>
    <n v="2991.96"/>
    <n v="3470.67"/>
    <n v="2025"/>
    <s v="junio"/>
    <n v="27"/>
  </r>
  <r>
    <x v="184"/>
    <x v="12"/>
    <x v="2"/>
    <n v="498.66"/>
    <n v="12"/>
    <n v="957.43"/>
    <n v="5983.92"/>
    <n v="6941.35"/>
    <n v="2025"/>
    <s v="junio"/>
    <n v="27"/>
  </r>
  <r>
    <x v="184"/>
    <x v="12"/>
    <x v="2"/>
    <n v="498.66"/>
    <n v="6"/>
    <n v="478.71"/>
    <n v="2991.96"/>
    <n v="3470.67"/>
    <n v="2025"/>
    <s v="junio"/>
    <n v="27"/>
  </r>
  <r>
    <x v="184"/>
    <x v="12"/>
    <x v="2"/>
    <n v="498.66"/>
    <n v="12"/>
    <n v="957.43"/>
    <n v="5983.92"/>
    <n v="6941.35"/>
    <n v="2025"/>
    <s v="junio"/>
    <n v="27"/>
  </r>
  <r>
    <x v="184"/>
    <x v="12"/>
    <x v="2"/>
    <n v="498.66"/>
    <n v="6"/>
    <n v="478.71"/>
    <n v="2991.96"/>
    <n v="3470.67"/>
    <n v="2025"/>
    <s v="junio"/>
    <n v="27"/>
  </r>
  <r>
    <x v="184"/>
    <x v="6"/>
    <x v="0"/>
    <n v="211.23"/>
    <n v="6"/>
    <n v="202.78"/>
    <n v="1267.3800000000001"/>
    <n v="1470.16"/>
    <n v="2025"/>
    <s v="junio"/>
    <n v="27"/>
  </r>
  <r>
    <x v="184"/>
    <x v="6"/>
    <x v="0"/>
    <n v="211.23"/>
    <n v="12"/>
    <n v="405.56"/>
    <n v="2534.7600000000002"/>
    <n v="2940.32"/>
    <n v="2025"/>
    <s v="junio"/>
    <n v="27"/>
  </r>
  <r>
    <x v="184"/>
    <x v="2"/>
    <x v="0"/>
    <n v="1931.9"/>
    <n v="1"/>
    <n v="309.10000000000002"/>
    <n v="1931.9"/>
    <n v="2241"/>
    <n v="2025"/>
    <s v="junio"/>
    <n v="27"/>
  </r>
  <r>
    <x v="184"/>
    <x v="13"/>
    <x v="2"/>
    <n v="525.59"/>
    <n v="6"/>
    <n v="504.57"/>
    <n v="3153.54"/>
    <n v="3658.11"/>
    <n v="2025"/>
    <s v="junio"/>
    <n v="27"/>
  </r>
  <r>
    <x v="184"/>
    <x v="13"/>
    <x v="2"/>
    <n v="525.59"/>
    <n v="6"/>
    <n v="504.57"/>
    <n v="3153.54"/>
    <n v="3658.11"/>
    <n v="2025"/>
    <s v="junio"/>
    <n v="27"/>
  </r>
  <r>
    <x v="184"/>
    <x v="13"/>
    <x v="2"/>
    <n v="525.59"/>
    <n v="6"/>
    <n v="504.57"/>
    <n v="3153.54"/>
    <n v="3658.11"/>
    <n v="2025"/>
    <s v="junio"/>
    <n v="27"/>
  </r>
  <r>
    <x v="184"/>
    <x v="13"/>
    <x v="2"/>
    <n v="525.59"/>
    <n v="6"/>
    <n v="504.57"/>
    <n v="3153.54"/>
    <n v="3658.11"/>
    <n v="2025"/>
    <s v="junio"/>
    <n v="27"/>
  </r>
  <r>
    <x v="184"/>
    <x v="13"/>
    <x v="2"/>
    <n v="525.59"/>
    <n v="12"/>
    <n v="1009.13"/>
    <n v="6307.08"/>
    <n v="7316.21"/>
    <n v="2025"/>
    <s v="junio"/>
    <n v="27"/>
  </r>
  <r>
    <x v="184"/>
    <x v="10"/>
    <x v="2"/>
    <n v="70.05"/>
    <n v="240"/>
    <n v="2689.92"/>
    <n v="16812"/>
    <n v="19501.919999999998"/>
    <n v="2025"/>
    <s v="junio"/>
    <n v="27"/>
  </r>
  <r>
    <x v="184"/>
    <x v="10"/>
    <x v="2"/>
    <n v="70.05"/>
    <n v="240"/>
    <n v="2689.92"/>
    <n v="16812"/>
    <n v="19501.919999999998"/>
    <n v="2025"/>
    <s v="junio"/>
    <n v="27"/>
  </r>
  <r>
    <x v="185"/>
    <x v="2"/>
    <x v="6"/>
    <n v="2584.34"/>
    <n v="1"/>
    <n v="413.49"/>
    <n v="2584.34"/>
    <n v="2997.83"/>
    <n v="2025"/>
    <s v="junio"/>
    <n v="30"/>
  </r>
  <r>
    <x v="185"/>
    <x v="4"/>
    <x v="6"/>
    <n v="1.56"/>
    <n v="1"/>
    <n v="0.25"/>
    <n v="1.56"/>
    <n v="1.81"/>
    <n v="2025"/>
    <s v="junio"/>
    <n v="30"/>
  </r>
  <r>
    <x v="185"/>
    <x v="7"/>
    <x v="5"/>
    <n v="90.54"/>
    <n v="6"/>
    <n v="86.92"/>
    <n v="543.24"/>
    <n v="630.16"/>
    <n v="2025"/>
    <s v="junio"/>
    <n v="30"/>
  </r>
  <r>
    <x v="186"/>
    <x v="3"/>
    <x v="6"/>
    <n v="905.16369999999995"/>
    <n v="1"/>
    <n v="144.82619199999999"/>
    <n v="905.16"/>
    <n v="1049.9861919999998"/>
    <n v="2025"/>
    <s v="julio"/>
    <n v="1"/>
  </r>
  <r>
    <x v="186"/>
    <x v="16"/>
    <x v="6"/>
    <n v="137.79310000000001"/>
    <n v="1"/>
    <n v="22.046896"/>
    <n v="137.79"/>
    <n v="159.836896"/>
    <n v="2025"/>
    <s v="julio"/>
    <n v="1"/>
  </r>
  <r>
    <x v="186"/>
    <x v="2"/>
    <x v="6"/>
    <n v="2584.5"/>
    <n v="1"/>
    <n v="413.52"/>
    <n v="2584.5"/>
    <n v="2998.02"/>
    <n v="2025"/>
    <s v="julio"/>
    <n v="1"/>
  </r>
  <r>
    <x v="186"/>
    <x v="4"/>
    <x v="6"/>
    <n v="1.7"/>
    <n v="1"/>
    <n v="0.27200000000000002"/>
    <n v="1.7"/>
    <n v="1.972"/>
    <n v="2025"/>
    <s v="julio"/>
    <n v="1"/>
  </r>
  <r>
    <x v="186"/>
    <x v="7"/>
    <x v="6"/>
    <n v="137.79310000000001"/>
    <n v="2"/>
    <n v="44.093792000000001"/>
    <n v="275.58999999999997"/>
    <n v="319.68379199999998"/>
    <n v="2025"/>
    <s v="julio"/>
    <n v="1"/>
  </r>
  <r>
    <x v="186"/>
    <x v="8"/>
    <x v="6"/>
    <n v="137.7937"/>
    <n v="1"/>
    <n v="22.046991999999999"/>
    <n v="137.79"/>
    <n v="159.83699199999998"/>
    <n v="2025"/>
    <s v="julio"/>
    <n v="1"/>
  </r>
  <r>
    <x v="187"/>
    <x v="3"/>
    <x v="6"/>
    <n v="905.16369999999995"/>
    <n v="1"/>
    <n v="144.82619199999999"/>
    <n v="905.16"/>
    <n v="1049.9861919999998"/>
    <n v="2025"/>
    <s v="julio"/>
    <n v="2"/>
  </r>
  <r>
    <x v="187"/>
    <x v="10"/>
    <x v="6"/>
    <n v="137.79310000000001"/>
    <n v="1"/>
    <n v="22.046896"/>
    <n v="137.79"/>
    <n v="159.836896"/>
    <n v="2025"/>
    <s v="julio"/>
    <n v="2"/>
  </r>
  <r>
    <x v="188"/>
    <x v="14"/>
    <x v="4"/>
    <n v="505.86"/>
    <n v="85"/>
    <n v="6879.6959999999999"/>
    <n v="42998.1"/>
    <n v="49877.796000000002"/>
    <n v="2025"/>
    <s v="julio"/>
    <n v="3"/>
  </r>
  <r>
    <x v="188"/>
    <x v="3"/>
    <x v="6"/>
    <n v="859.90551500000004"/>
    <n v="1"/>
    <n v="137.5848824"/>
    <n v="859.9"/>
    <n v="997.48488239999995"/>
    <n v="2025"/>
    <s v="julio"/>
    <n v="3"/>
  </r>
  <r>
    <x v="188"/>
    <x v="7"/>
    <x v="6"/>
    <n v="137.79310000000001"/>
    <n v="1"/>
    <n v="22.046896"/>
    <n v="137.79"/>
    <n v="159.836896"/>
    <n v="2025"/>
    <s v="julio"/>
    <n v="3"/>
  </r>
  <r>
    <x v="188"/>
    <x v="13"/>
    <x v="4"/>
    <n v="547.24"/>
    <n v="45"/>
    <n v="3940.1280000000002"/>
    <n v="24625.8"/>
    <n v="28565.928"/>
    <n v="2025"/>
    <s v="julio"/>
    <n v="3"/>
  </r>
  <r>
    <x v="188"/>
    <x v="8"/>
    <x v="6"/>
    <n v="131.07131000000001"/>
    <n v="1"/>
    <n v="20.971409600000001"/>
    <n v="131.07"/>
    <n v="152.04140960000001"/>
    <n v="2025"/>
    <s v="julio"/>
    <n v="3"/>
  </r>
  <r>
    <x v="189"/>
    <x v="3"/>
    <x v="6"/>
    <n v="905.16369999999995"/>
    <n v="1"/>
    <n v="144.82619199999999"/>
    <n v="905.16"/>
    <n v="1049.9861919999998"/>
    <n v="2025"/>
    <s v="julio"/>
    <n v="7"/>
  </r>
  <r>
    <x v="189"/>
    <x v="12"/>
    <x v="2"/>
    <n v="498.66"/>
    <n v="18"/>
    <n v="1436.1408000000001"/>
    <n v="8975.8799999999992"/>
    <n v="10412.020799999998"/>
    <n v="2025"/>
    <s v="julio"/>
    <n v="7"/>
  </r>
  <r>
    <x v="189"/>
    <x v="12"/>
    <x v="2"/>
    <n v="498.66"/>
    <n v="12"/>
    <n v="957.42720000000008"/>
    <n v="5983.92"/>
    <n v="6941.3472000000002"/>
    <n v="2025"/>
    <s v="julio"/>
    <n v="7"/>
  </r>
  <r>
    <x v="189"/>
    <x v="12"/>
    <x v="2"/>
    <n v="498.66"/>
    <n v="6"/>
    <n v="478.71360000000004"/>
    <n v="2991.96"/>
    <n v="3470.6736000000001"/>
    <n v="2025"/>
    <s v="julio"/>
    <n v="7"/>
  </r>
  <r>
    <x v="189"/>
    <x v="12"/>
    <x v="2"/>
    <n v="498.66"/>
    <n v="6"/>
    <n v="478.71360000000004"/>
    <n v="2991.96"/>
    <n v="3470.6736000000001"/>
    <n v="2025"/>
    <s v="julio"/>
    <n v="7"/>
  </r>
  <r>
    <x v="189"/>
    <x v="12"/>
    <x v="2"/>
    <n v="498.66"/>
    <n v="6"/>
    <n v="478.71360000000004"/>
    <n v="2991.96"/>
    <n v="3470.6736000000001"/>
    <n v="2025"/>
    <s v="julio"/>
    <n v="7"/>
  </r>
  <r>
    <x v="189"/>
    <x v="6"/>
    <x v="0"/>
    <n v="211.23"/>
    <n v="6"/>
    <n v="202.7808"/>
    <n v="1267.3800000000001"/>
    <n v="1470.1608000000001"/>
    <n v="2025"/>
    <s v="julio"/>
    <n v="7"/>
  </r>
  <r>
    <x v="189"/>
    <x v="0"/>
    <x v="6"/>
    <n v="1706.8965000000001"/>
    <n v="1"/>
    <n v="273.10344000000003"/>
    <n v="1706.9"/>
    <n v="1980.0034400000002"/>
    <n v="2025"/>
    <s v="julio"/>
    <n v="7"/>
  </r>
  <r>
    <x v="189"/>
    <x v="5"/>
    <x v="0"/>
    <n v="211.23"/>
    <n v="12"/>
    <n v="405.5616"/>
    <n v="2534.7600000000002"/>
    <n v="2940.3216000000002"/>
    <n v="2025"/>
    <s v="julio"/>
    <n v="7"/>
  </r>
  <r>
    <x v="189"/>
    <x v="13"/>
    <x v="2"/>
    <n v="525.59"/>
    <n v="6"/>
    <n v="504.56640000000004"/>
    <n v="3153.54"/>
    <n v="3658.1064000000001"/>
    <n v="2025"/>
    <s v="julio"/>
    <n v="7"/>
  </r>
  <r>
    <x v="189"/>
    <x v="13"/>
    <x v="2"/>
    <n v="525.59"/>
    <n v="12"/>
    <n v="1009.1328000000001"/>
    <n v="6307.08"/>
    <n v="7316.2128000000002"/>
    <n v="2025"/>
    <s v="julio"/>
    <n v="7"/>
  </r>
  <r>
    <x v="189"/>
    <x v="13"/>
    <x v="2"/>
    <n v="525.59"/>
    <n v="6"/>
    <n v="504.56640000000004"/>
    <n v="3153.54"/>
    <n v="3658.1064000000001"/>
    <n v="2025"/>
    <s v="julio"/>
    <n v="7"/>
  </r>
  <r>
    <x v="189"/>
    <x v="13"/>
    <x v="2"/>
    <n v="525.59"/>
    <n v="6"/>
    <n v="504.56640000000004"/>
    <n v="3153.54"/>
    <n v="3658.1064000000001"/>
    <n v="2025"/>
    <s v="julio"/>
    <n v="7"/>
  </r>
  <r>
    <x v="189"/>
    <x v="13"/>
    <x v="2"/>
    <n v="525.59"/>
    <n v="6"/>
    <n v="504.56640000000004"/>
    <n v="3153.54"/>
    <n v="3658.1064000000001"/>
    <n v="2025"/>
    <s v="julio"/>
    <n v="7"/>
  </r>
  <r>
    <x v="189"/>
    <x v="13"/>
    <x v="2"/>
    <n v="525.59"/>
    <n v="6"/>
    <n v="504.56640000000004"/>
    <n v="3153.54"/>
    <n v="3658.1064000000001"/>
    <n v="2025"/>
    <s v="julio"/>
    <n v="7"/>
  </r>
  <r>
    <x v="189"/>
    <x v="8"/>
    <x v="6"/>
    <n v="77.586200000000005"/>
    <n v="1"/>
    <n v="12.413792000000001"/>
    <n v="77.59"/>
    <n v="90.003792000000004"/>
    <n v="2025"/>
    <s v="julio"/>
    <n v="7"/>
  </r>
  <r>
    <x v="189"/>
    <x v="8"/>
    <x v="6"/>
    <n v="137.79310000000001"/>
    <n v="1"/>
    <n v="22.046896"/>
    <n v="137.79"/>
    <n v="159.836896"/>
    <n v="2025"/>
    <s v="julio"/>
    <n v="7"/>
  </r>
  <r>
    <x v="189"/>
    <x v="10"/>
    <x v="6"/>
    <n v="77.586200000000005"/>
    <n v="1"/>
    <n v="12.413792000000001"/>
    <n v="77.59"/>
    <n v="90.003792000000004"/>
    <n v="2025"/>
    <s v="julio"/>
    <n v="7"/>
  </r>
  <r>
    <x v="189"/>
    <x v="10"/>
    <x v="2"/>
    <n v="70.05"/>
    <n v="240"/>
    <n v="2689.92"/>
    <n v="16812"/>
    <n v="19501.919999999998"/>
    <n v="2025"/>
    <s v="julio"/>
    <n v="7"/>
  </r>
  <r>
    <x v="189"/>
    <x v="10"/>
    <x v="2"/>
    <n v="70.05"/>
    <n v="240"/>
    <n v="2689.92"/>
    <n v="16812"/>
    <n v="19501.919999999998"/>
    <n v="2025"/>
    <s v="julio"/>
    <n v="7"/>
  </r>
  <r>
    <x v="190"/>
    <x v="7"/>
    <x v="6"/>
    <n v="137.79310000000001"/>
    <n v="2"/>
    <n v="44.093792000000001"/>
    <n v="275.58999999999997"/>
    <n v="319.68379199999998"/>
    <n v="2025"/>
    <s v="julio"/>
    <n v="8"/>
  </r>
  <r>
    <x v="191"/>
    <x v="6"/>
    <x v="0"/>
    <n v="211.23"/>
    <n v="6"/>
    <n v="202.7808"/>
    <n v="1267.3800000000001"/>
    <n v="1470.1608000000001"/>
    <n v="2025"/>
    <s v="julio"/>
    <n v="9"/>
  </r>
  <r>
    <x v="191"/>
    <x v="9"/>
    <x v="0"/>
    <n v="211.23"/>
    <n v="6"/>
    <n v="202.7808"/>
    <n v="1267.3800000000001"/>
    <n v="1470.1608000000001"/>
    <n v="2025"/>
    <s v="julio"/>
    <n v="9"/>
  </r>
  <r>
    <x v="192"/>
    <x v="12"/>
    <x v="2"/>
    <n v="498.66"/>
    <n v="6"/>
    <n v="478.71360000000004"/>
    <n v="2991.96"/>
    <n v="3470.6736000000001"/>
    <n v="2025"/>
    <s v="julio"/>
    <n v="10"/>
  </r>
  <r>
    <x v="192"/>
    <x v="12"/>
    <x v="2"/>
    <n v="498.66"/>
    <n v="6"/>
    <n v="478.71360000000004"/>
    <n v="2991.96"/>
    <n v="3470.6736000000001"/>
    <n v="2025"/>
    <s v="julio"/>
    <n v="10"/>
  </r>
  <r>
    <x v="192"/>
    <x v="12"/>
    <x v="2"/>
    <n v="498.66"/>
    <n v="6"/>
    <n v="478.71360000000004"/>
    <n v="2991.96"/>
    <n v="3470.6736000000001"/>
    <n v="2025"/>
    <s v="julio"/>
    <n v="10"/>
  </r>
  <r>
    <x v="192"/>
    <x v="12"/>
    <x v="2"/>
    <n v="498.66"/>
    <n v="6"/>
    <n v="478.71360000000004"/>
    <n v="2991.96"/>
    <n v="3470.6736000000001"/>
    <n v="2025"/>
    <s v="julio"/>
    <n v="10"/>
  </r>
  <r>
    <x v="192"/>
    <x v="12"/>
    <x v="2"/>
    <n v="498.66"/>
    <n v="6"/>
    <n v="478.71360000000004"/>
    <n v="2991.96"/>
    <n v="3470.6736000000001"/>
    <n v="2025"/>
    <s v="julio"/>
    <n v="10"/>
  </r>
  <r>
    <x v="192"/>
    <x v="12"/>
    <x v="2"/>
    <n v="498.66"/>
    <n v="6"/>
    <n v="478.71360000000004"/>
    <n v="2991.96"/>
    <n v="3470.6736000000001"/>
    <n v="2025"/>
    <s v="julio"/>
    <n v="10"/>
  </r>
  <r>
    <x v="192"/>
    <x v="12"/>
    <x v="2"/>
    <n v="498.66"/>
    <n v="6"/>
    <n v="478.71360000000004"/>
    <n v="2991.96"/>
    <n v="3470.6736000000001"/>
    <n v="2025"/>
    <s v="julio"/>
    <n v="10"/>
  </r>
  <r>
    <x v="192"/>
    <x v="12"/>
    <x v="2"/>
    <n v="498.66"/>
    <n v="6"/>
    <n v="478.71360000000004"/>
    <n v="2991.96"/>
    <n v="3470.6736000000001"/>
    <n v="2025"/>
    <s v="julio"/>
    <n v="10"/>
  </r>
  <r>
    <x v="192"/>
    <x v="12"/>
    <x v="2"/>
    <n v="498.66"/>
    <n v="6"/>
    <n v="478.71360000000004"/>
    <n v="2991.96"/>
    <n v="3470.6736000000001"/>
    <n v="2025"/>
    <s v="julio"/>
    <n v="10"/>
  </r>
  <r>
    <x v="192"/>
    <x v="16"/>
    <x v="6"/>
    <n v="112.1572"/>
    <n v="1"/>
    <n v="17.945152"/>
    <n v="112.16"/>
    <n v="130.105152"/>
    <n v="2025"/>
    <s v="julio"/>
    <n v="10"/>
  </r>
  <r>
    <x v="192"/>
    <x v="1"/>
    <x v="6"/>
    <n v="1048.2757999999999"/>
    <n v="1"/>
    <n v="167.72412799999998"/>
    <n v="1048.28"/>
    <n v="1216.004128"/>
    <n v="2025"/>
    <s v="julio"/>
    <n v="10"/>
  </r>
  <r>
    <x v="192"/>
    <x v="7"/>
    <x v="6"/>
    <n v="137.79310000000001"/>
    <n v="2"/>
    <n v="44.093792000000001"/>
    <n v="275.58999999999997"/>
    <n v="319.68379199999998"/>
    <n v="2025"/>
    <s v="julio"/>
    <n v="10"/>
  </r>
  <r>
    <x v="192"/>
    <x v="7"/>
    <x v="5"/>
    <n v="90.54"/>
    <n v="6"/>
    <n v="86.918400000000005"/>
    <n v="543.24"/>
    <n v="630.15840000000003"/>
    <n v="2025"/>
    <s v="julio"/>
    <n v="10"/>
  </r>
  <r>
    <x v="192"/>
    <x v="13"/>
    <x v="2"/>
    <n v="525.59"/>
    <n v="6"/>
    <n v="504.56640000000004"/>
    <n v="3153.54"/>
    <n v="3658.1064000000001"/>
    <n v="2025"/>
    <s v="julio"/>
    <n v="10"/>
  </r>
  <r>
    <x v="192"/>
    <x v="13"/>
    <x v="2"/>
    <n v="525.59"/>
    <n v="6"/>
    <n v="504.56640000000004"/>
    <n v="3153.54"/>
    <n v="3658.1064000000001"/>
    <n v="2025"/>
    <s v="julio"/>
    <n v="10"/>
  </r>
  <r>
    <x v="192"/>
    <x v="13"/>
    <x v="2"/>
    <n v="525.59"/>
    <n v="12"/>
    <n v="1009.1328000000001"/>
    <n v="6307.08"/>
    <n v="7316.2128000000002"/>
    <n v="2025"/>
    <s v="julio"/>
    <n v="10"/>
  </r>
  <r>
    <x v="192"/>
    <x v="13"/>
    <x v="2"/>
    <n v="525.59"/>
    <n v="6"/>
    <n v="504.56640000000004"/>
    <n v="3153.54"/>
    <n v="3658.1064000000001"/>
    <n v="2025"/>
    <s v="julio"/>
    <n v="10"/>
  </r>
  <r>
    <x v="192"/>
    <x v="13"/>
    <x v="2"/>
    <n v="525.59"/>
    <n v="6"/>
    <n v="504.56640000000004"/>
    <n v="3153.54"/>
    <n v="3658.1064000000001"/>
    <n v="2025"/>
    <s v="julio"/>
    <n v="10"/>
  </r>
  <r>
    <x v="192"/>
    <x v="13"/>
    <x v="2"/>
    <n v="525.59"/>
    <n v="6"/>
    <n v="504.56640000000004"/>
    <n v="3153.54"/>
    <n v="3658.1064000000001"/>
    <n v="2025"/>
    <s v="julio"/>
    <n v="10"/>
  </r>
  <r>
    <x v="192"/>
    <x v="8"/>
    <x v="6"/>
    <n v="114.0475"/>
    <n v="1"/>
    <n v="18.247600000000002"/>
    <n v="114.05"/>
    <n v="132.29759999999999"/>
    <n v="2025"/>
    <s v="julio"/>
    <n v="10"/>
  </r>
  <r>
    <x v="192"/>
    <x v="10"/>
    <x v="2"/>
    <n v="70.05"/>
    <n v="240"/>
    <n v="2689.92"/>
    <n v="16812"/>
    <n v="19501.919999999998"/>
    <n v="2025"/>
    <s v="julio"/>
    <n v="10"/>
  </r>
  <r>
    <x v="193"/>
    <x v="16"/>
    <x v="6"/>
    <n v="137.79310000000001"/>
    <n v="1"/>
    <n v="22.046896"/>
    <n v="137.79"/>
    <n v="159.836896"/>
    <n v="2025"/>
    <s v="julio"/>
    <n v="14"/>
  </r>
  <r>
    <x v="193"/>
    <x v="9"/>
    <x v="6"/>
    <n v="343.96550000000002"/>
    <n v="5"/>
    <n v="275.17240000000004"/>
    <n v="1719.83"/>
    <n v="1995.0023999999999"/>
    <n v="2025"/>
    <s v="julio"/>
    <n v="14"/>
  </r>
  <r>
    <x v="194"/>
    <x v="8"/>
    <x v="6"/>
    <n v="137.79310000000001"/>
    <n v="1"/>
    <n v="22.046896"/>
    <n v="137.79"/>
    <n v="159.836896"/>
    <n v="2025"/>
    <s v="julio"/>
    <n v="15"/>
  </r>
  <r>
    <x v="195"/>
    <x v="16"/>
    <x v="6"/>
    <n v="137.79310000000001"/>
    <n v="1"/>
    <n v="22.046896"/>
    <n v="137.79"/>
    <n v="159.836896"/>
    <n v="2025"/>
    <s v="julio"/>
    <n v="16"/>
  </r>
  <r>
    <x v="196"/>
    <x v="18"/>
    <x v="0"/>
    <n v="356.9"/>
    <n v="30"/>
    <n v="1713.12"/>
    <n v="10707"/>
    <n v="12420.119999999999"/>
    <n v="2025"/>
    <s v="julio"/>
    <n v="18"/>
  </r>
  <r>
    <x v="196"/>
    <x v="2"/>
    <x v="0"/>
    <n v="1931.9"/>
    <n v="1"/>
    <n v="309.10400000000004"/>
    <n v="1931.9"/>
    <n v="2241.0039999999999"/>
    <n v="2025"/>
    <s v="julio"/>
    <n v="18"/>
  </r>
  <r>
    <x v="196"/>
    <x v="19"/>
    <x v="0"/>
    <n v="356.9"/>
    <n v="30"/>
    <n v="1713.12"/>
    <n v="10707"/>
    <n v="12420.119999999999"/>
    <n v="2025"/>
    <s v="julio"/>
    <n v="18"/>
  </r>
  <r>
    <x v="196"/>
    <x v="20"/>
    <x v="0"/>
    <n v="356.9"/>
    <n v="30"/>
    <n v="1713.12"/>
    <n v="10707"/>
    <n v="12420.119999999999"/>
    <n v="2025"/>
    <s v="julio"/>
    <n v="18"/>
  </r>
  <r>
    <x v="197"/>
    <x v="12"/>
    <x v="2"/>
    <n v="498.66"/>
    <n v="6"/>
    <n v="478.71360000000004"/>
    <n v="2991.96"/>
    <n v="3470.6736000000001"/>
    <n v="2025"/>
    <s v="julio"/>
    <n v="21"/>
  </r>
  <r>
    <x v="197"/>
    <x v="12"/>
    <x v="2"/>
    <n v="498.66"/>
    <n v="12"/>
    <n v="957.42720000000008"/>
    <n v="5983.92"/>
    <n v="6941.3472000000002"/>
    <n v="2025"/>
    <s v="julio"/>
    <n v="21"/>
  </r>
  <r>
    <x v="197"/>
    <x v="12"/>
    <x v="2"/>
    <n v="498.66"/>
    <n v="6"/>
    <n v="478.71360000000004"/>
    <n v="2991.96"/>
    <n v="3470.6736000000001"/>
    <n v="2025"/>
    <s v="julio"/>
    <n v="21"/>
  </r>
  <r>
    <x v="197"/>
    <x v="12"/>
    <x v="2"/>
    <n v="498.66"/>
    <n v="6"/>
    <n v="478.71360000000004"/>
    <n v="2991.96"/>
    <n v="3470.6736000000001"/>
    <n v="2025"/>
    <s v="julio"/>
    <n v="21"/>
  </r>
  <r>
    <x v="197"/>
    <x v="12"/>
    <x v="2"/>
    <n v="498.66"/>
    <n v="6"/>
    <n v="478.71360000000004"/>
    <n v="2991.96"/>
    <n v="3470.6736000000001"/>
    <n v="2025"/>
    <s v="julio"/>
    <n v="21"/>
  </r>
  <r>
    <x v="197"/>
    <x v="12"/>
    <x v="2"/>
    <n v="498.66"/>
    <n v="12"/>
    <n v="957.42720000000008"/>
    <n v="5983.92"/>
    <n v="6941.3472000000002"/>
    <n v="2025"/>
    <s v="julio"/>
    <n v="21"/>
  </r>
  <r>
    <x v="197"/>
    <x v="16"/>
    <x v="6"/>
    <n v="137.79310000000001"/>
    <n v="1"/>
    <n v="22.046896"/>
    <n v="137.79"/>
    <n v="159.836896"/>
    <n v="2025"/>
    <s v="julio"/>
    <n v="21"/>
  </r>
  <r>
    <x v="197"/>
    <x v="0"/>
    <x v="6"/>
    <n v="1706.8965000000001"/>
    <n v="1"/>
    <n v="273.10344000000003"/>
    <n v="1706.9"/>
    <n v="1980.0034400000002"/>
    <n v="2025"/>
    <s v="julio"/>
    <n v="21"/>
  </r>
  <r>
    <x v="197"/>
    <x v="7"/>
    <x v="6"/>
    <n v="137.79310000000001"/>
    <n v="1"/>
    <n v="22.046896"/>
    <n v="137.79"/>
    <n v="159.836896"/>
    <n v="2025"/>
    <s v="julio"/>
    <n v="21"/>
  </r>
  <r>
    <x v="197"/>
    <x v="7"/>
    <x v="6"/>
    <n v="137.79310000000001"/>
    <n v="1"/>
    <n v="22.046896"/>
    <n v="137.79"/>
    <n v="159.836896"/>
    <n v="2025"/>
    <s v="julio"/>
    <n v="21"/>
  </r>
  <r>
    <x v="197"/>
    <x v="5"/>
    <x v="6"/>
    <n v="343.96550000000002"/>
    <n v="1"/>
    <n v="55.034480000000002"/>
    <n v="343.97"/>
    <n v="399.00448000000006"/>
    <n v="2025"/>
    <s v="julio"/>
    <n v="21"/>
  </r>
  <r>
    <x v="197"/>
    <x v="13"/>
    <x v="2"/>
    <n v="525.59"/>
    <n v="6"/>
    <n v="504.56640000000004"/>
    <n v="3153.54"/>
    <n v="3658.1064000000001"/>
    <n v="2025"/>
    <s v="julio"/>
    <n v="21"/>
  </r>
  <r>
    <x v="197"/>
    <x v="13"/>
    <x v="2"/>
    <n v="525.59"/>
    <n v="6"/>
    <n v="504.56640000000004"/>
    <n v="3153.54"/>
    <n v="3658.1064000000001"/>
    <n v="2025"/>
    <s v="julio"/>
    <n v="21"/>
  </r>
  <r>
    <x v="197"/>
    <x v="13"/>
    <x v="2"/>
    <n v="525.59"/>
    <n v="6"/>
    <n v="504.56640000000004"/>
    <n v="3153.54"/>
    <n v="3658.1064000000001"/>
    <n v="2025"/>
    <s v="julio"/>
    <n v="21"/>
  </r>
  <r>
    <x v="197"/>
    <x v="13"/>
    <x v="2"/>
    <n v="525.59"/>
    <n v="12"/>
    <n v="1009.1328000000001"/>
    <n v="6307.08"/>
    <n v="7316.2128000000002"/>
    <n v="2025"/>
    <s v="julio"/>
    <n v="21"/>
  </r>
  <r>
    <x v="197"/>
    <x v="13"/>
    <x v="2"/>
    <n v="525.59"/>
    <n v="6"/>
    <n v="504.56640000000004"/>
    <n v="3153.54"/>
    <n v="3658.1064000000001"/>
    <n v="2025"/>
    <s v="julio"/>
    <n v="21"/>
  </r>
  <r>
    <x v="197"/>
    <x v="13"/>
    <x v="2"/>
    <n v="525.59"/>
    <n v="6"/>
    <n v="504.56640000000004"/>
    <n v="3153.54"/>
    <n v="3658.1064000000001"/>
    <n v="2025"/>
    <s v="julio"/>
    <n v="21"/>
  </r>
  <r>
    <x v="197"/>
    <x v="13"/>
    <x v="2"/>
    <n v="525.59"/>
    <n v="6"/>
    <n v="504.56640000000004"/>
    <n v="3153.54"/>
    <n v="3658.1064000000001"/>
    <n v="2025"/>
    <s v="julio"/>
    <n v="21"/>
  </r>
  <r>
    <x v="197"/>
    <x v="13"/>
    <x v="2"/>
    <n v="525.59"/>
    <n v="6"/>
    <n v="504.56640000000004"/>
    <n v="3153.54"/>
    <n v="3658.1064000000001"/>
    <n v="2025"/>
    <s v="julio"/>
    <n v="21"/>
  </r>
  <r>
    <x v="197"/>
    <x v="13"/>
    <x v="2"/>
    <n v="525.59"/>
    <n v="6"/>
    <n v="504.56640000000004"/>
    <n v="3153.54"/>
    <n v="3658.1064000000001"/>
    <n v="2025"/>
    <s v="julio"/>
    <n v="21"/>
  </r>
  <r>
    <x v="197"/>
    <x v="13"/>
    <x v="2"/>
    <n v="525.59"/>
    <n v="6"/>
    <n v="504.56640000000004"/>
    <n v="3153.54"/>
    <n v="3658.1064000000001"/>
    <n v="2025"/>
    <s v="julio"/>
    <n v="21"/>
  </r>
  <r>
    <x v="197"/>
    <x v="8"/>
    <x v="6"/>
    <n v="137.79310000000001"/>
    <n v="1"/>
    <n v="22.046896"/>
    <n v="137.79"/>
    <n v="159.836896"/>
    <n v="2025"/>
    <s v="julio"/>
    <n v="21"/>
  </r>
  <r>
    <x v="197"/>
    <x v="8"/>
    <x v="6"/>
    <n v="137.79310000000001"/>
    <n v="1"/>
    <n v="22.046896"/>
    <n v="137.79"/>
    <n v="159.836896"/>
    <n v="2025"/>
    <s v="julio"/>
    <n v="21"/>
  </r>
  <r>
    <x v="197"/>
    <x v="10"/>
    <x v="2"/>
    <n v="70.05"/>
    <n v="240"/>
    <n v="2689.92"/>
    <n v="16812"/>
    <n v="19501.919999999998"/>
    <n v="2025"/>
    <s v="julio"/>
    <n v="21"/>
  </r>
  <r>
    <x v="197"/>
    <x v="10"/>
    <x v="2"/>
    <n v="70.05"/>
    <n v="240"/>
    <n v="2689.92"/>
    <n v="16812"/>
    <n v="19501.919999999998"/>
    <n v="2025"/>
    <s v="julio"/>
    <n v="21"/>
  </r>
  <r>
    <x v="198"/>
    <x v="12"/>
    <x v="2"/>
    <n v="498.66"/>
    <n v="6"/>
    <n v="478.71360000000004"/>
    <n v="2991.96"/>
    <n v="3470.6736000000001"/>
    <n v="2025"/>
    <s v="julio"/>
    <n v="22"/>
  </r>
  <r>
    <x v="198"/>
    <x v="12"/>
    <x v="2"/>
    <n v="498.66"/>
    <n v="6"/>
    <n v="478.71360000000004"/>
    <n v="2991.96"/>
    <n v="3470.6736000000001"/>
    <n v="2025"/>
    <s v="julio"/>
    <n v="22"/>
  </r>
  <r>
    <x v="198"/>
    <x v="12"/>
    <x v="2"/>
    <n v="498.66"/>
    <n v="6"/>
    <n v="478.71360000000004"/>
    <n v="2991.96"/>
    <n v="3470.6736000000001"/>
    <n v="2025"/>
    <s v="julio"/>
    <n v="22"/>
  </r>
  <r>
    <x v="198"/>
    <x v="12"/>
    <x v="2"/>
    <n v="498.66"/>
    <n v="6"/>
    <n v="478.71360000000004"/>
    <n v="2991.96"/>
    <n v="3470.6736000000001"/>
    <n v="2025"/>
    <s v="julio"/>
    <n v="22"/>
  </r>
  <r>
    <x v="198"/>
    <x v="21"/>
    <x v="6"/>
    <n v="743.46"/>
    <n v="1"/>
    <n v="118.95360000000001"/>
    <n v="743.46"/>
    <n v="862.41360000000009"/>
    <n v="2025"/>
    <s v="julio"/>
    <n v="22"/>
  </r>
  <r>
    <x v="198"/>
    <x v="22"/>
    <x v="6"/>
    <n v="743.46"/>
    <n v="1"/>
    <n v="118.95360000000001"/>
    <n v="743.46"/>
    <n v="862.41360000000009"/>
    <n v="2025"/>
    <s v="julio"/>
    <n v="22"/>
  </r>
  <r>
    <x v="198"/>
    <x v="6"/>
    <x v="6"/>
    <n v="343.96550000000002"/>
    <n v="1"/>
    <n v="55.034480000000002"/>
    <n v="343.97"/>
    <n v="399.00448000000006"/>
    <n v="2025"/>
    <s v="julio"/>
    <n v="22"/>
  </r>
  <r>
    <x v="198"/>
    <x v="16"/>
    <x v="6"/>
    <n v="137.79310000000001"/>
    <n v="1"/>
    <n v="22.046896"/>
    <n v="137.79"/>
    <n v="159.836896"/>
    <n v="2025"/>
    <s v="julio"/>
    <n v="22"/>
  </r>
  <r>
    <x v="198"/>
    <x v="0"/>
    <x v="6"/>
    <n v="1706.8965000000001"/>
    <n v="1"/>
    <n v="273.10344000000003"/>
    <n v="1706.9"/>
    <n v="1980.0034400000002"/>
    <n v="2025"/>
    <s v="julio"/>
    <n v="22"/>
  </r>
  <r>
    <x v="198"/>
    <x v="8"/>
    <x v="6"/>
    <n v="137.79310000000001"/>
    <n v="1"/>
    <n v="22.046896"/>
    <n v="137.79"/>
    <n v="159.836896"/>
    <n v="2025"/>
    <s v="julio"/>
    <n v="22"/>
  </r>
  <r>
    <x v="198"/>
    <x v="8"/>
    <x v="6"/>
    <n v="137.79310000000001"/>
    <n v="1"/>
    <n v="22.046896"/>
    <n v="137.79"/>
    <n v="159.836896"/>
    <n v="2025"/>
    <s v="julio"/>
    <n v="22"/>
  </r>
  <r>
    <x v="198"/>
    <x v="10"/>
    <x v="2"/>
    <n v="70.05"/>
    <n v="240"/>
    <n v="2689.92"/>
    <n v="16812"/>
    <n v="19501.919999999998"/>
    <n v="2025"/>
    <s v="julio"/>
    <n v="22"/>
  </r>
  <r>
    <x v="198"/>
    <x v="10"/>
    <x v="6"/>
    <n v="137.79310000000001"/>
    <n v="1"/>
    <n v="22.046896"/>
    <n v="137.79"/>
    <n v="159.836896"/>
    <n v="2025"/>
    <s v="julio"/>
    <n v="22"/>
  </r>
  <r>
    <x v="198"/>
    <x v="11"/>
    <x v="6"/>
    <n v="137.79310000000001"/>
    <n v="1"/>
    <n v="22.046896"/>
    <n v="137.79"/>
    <n v="159.836896"/>
    <n v="2025"/>
    <s v="julio"/>
    <n v="22"/>
  </r>
  <r>
    <x v="199"/>
    <x v="6"/>
    <x v="0"/>
    <n v="211.23"/>
    <n v="6"/>
    <n v="202.7808"/>
    <n v="1267.3800000000001"/>
    <n v="1470.1608000000001"/>
    <n v="2025"/>
    <s v="julio"/>
    <n v="23"/>
  </r>
  <r>
    <x v="199"/>
    <x v="7"/>
    <x v="6"/>
    <n v="137.79310000000001"/>
    <n v="1"/>
    <n v="22.046896"/>
    <n v="137.79"/>
    <n v="159.836896"/>
    <n v="2025"/>
    <s v="julio"/>
    <n v="23"/>
  </r>
  <r>
    <x v="199"/>
    <x v="7"/>
    <x v="6"/>
    <n v="137.79310000000001"/>
    <n v="1"/>
    <n v="22.046896"/>
    <n v="137.79"/>
    <n v="159.836896"/>
    <n v="2025"/>
    <s v="julio"/>
    <n v="23"/>
  </r>
  <r>
    <x v="199"/>
    <x v="23"/>
    <x v="0"/>
    <n v="16.16"/>
    <n v="240"/>
    <n v="620.54399999999998"/>
    <n v="3878.4"/>
    <n v="4498.9440000000004"/>
    <n v="2025"/>
    <s v="julio"/>
    <n v="23"/>
  </r>
  <r>
    <x v="199"/>
    <x v="8"/>
    <x v="6"/>
    <n v="137.79310000000001"/>
    <n v="1"/>
    <n v="22.046896"/>
    <n v="137.79"/>
    <n v="159.836896"/>
    <n v="2025"/>
    <s v="julio"/>
    <n v="23"/>
  </r>
  <r>
    <x v="199"/>
    <x v="9"/>
    <x v="6"/>
    <n v="343.96550000000002"/>
    <n v="1"/>
    <n v="55.034480000000002"/>
    <n v="343.97"/>
    <n v="399.00448000000006"/>
    <n v="2025"/>
    <s v="julio"/>
    <n v="23"/>
  </r>
  <r>
    <x v="199"/>
    <x v="9"/>
    <x v="0"/>
    <n v="211.23"/>
    <n v="6"/>
    <n v="202.7808"/>
    <n v="1267.3800000000001"/>
    <n v="1470.1608000000001"/>
    <n v="2025"/>
    <s v="julio"/>
    <n v="23"/>
  </r>
  <r>
    <x v="200"/>
    <x v="12"/>
    <x v="2"/>
    <n v="498.66"/>
    <n v="6"/>
    <n v="478.71360000000004"/>
    <n v="2991.96"/>
    <n v="3470.6736000000001"/>
    <n v="2025"/>
    <s v="julio"/>
    <n v="24"/>
  </r>
  <r>
    <x v="200"/>
    <x v="12"/>
    <x v="2"/>
    <n v="498.66"/>
    <n v="6"/>
    <n v="478.71360000000004"/>
    <n v="2991.96"/>
    <n v="3470.6736000000001"/>
    <n v="2025"/>
    <s v="julio"/>
    <n v="24"/>
  </r>
  <r>
    <x v="200"/>
    <x v="6"/>
    <x v="6"/>
    <n v="343.96550000000002"/>
    <n v="1"/>
    <n v="55.034480000000002"/>
    <n v="343.97"/>
    <n v="399.00448000000006"/>
    <n v="2025"/>
    <s v="julio"/>
    <n v="24"/>
  </r>
  <r>
    <x v="200"/>
    <x v="6"/>
    <x v="6"/>
    <n v="343.96550000000002"/>
    <n v="2"/>
    <n v="110.06896"/>
    <n v="687.93"/>
    <n v="797.9989599999999"/>
    <n v="2025"/>
    <s v="julio"/>
    <n v="24"/>
  </r>
  <r>
    <x v="200"/>
    <x v="5"/>
    <x v="6"/>
    <n v="343.96550000000002"/>
    <n v="1"/>
    <n v="55.034480000000002"/>
    <n v="343.97"/>
    <n v="399.00448000000006"/>
    <n v="2025"/>
    <s v="julio"/>
    <n v="24"/>
  </r>
  <r>
    <x v="200"/>
    <x v="8"/>
    <x v="6"/>
    <n v="137.79310000000001"/>
    <n v="1"/>
    <n v="22.046896"/>
    <n v="137.79"/>
    <n v="159.836896"/>
    <n v="2025"/>
    <s v="julio"/>
    <n v="24"/>
  </r>
  <r>
    <x v="200"/>
    <x v="9"/>
    <x v="6"/>
    <n v="343.96550000000002"/>
    <n v="1"/>
    <n v="55.034480000000002"/>
    <n v="343.97"/>
    <n v="399.00448000000006"/>
    <n v="2025"/>
    <s v="julio"/>
    <n v="24"/>
  </r>
  <r>
    <x v="200"/>
    <x v="10"/>
    <x v="2"/>
    <n v="70.05"/>
    <n v="240"/>
    <n v="2689.92"/>
    <n v="16812"/>
    <n v="19501.919999999998"/>
    <n v="2025"/>
    <s v="julio"/>
    <n v="24"/>
  </r>
  <r>
    <x v="201"/>
    <x v="13"/>
    <x v="5"/>
    <n v="697"/>
    <n v="6"/>
    <n v="669.12"/>
    <n v="4182"/>
    <n v="4851.12"/>
    <n v="2025"/>
    <s v="julio"/>
    <n v="25"/>
  </r>
  <r>
    <x v="202"/>
    <x v="6"/>
    <x v="6"/>
    <n v="343.96550000000002"/>
    <n v="1"/>
    <n v="55.034480000000002"/>
    <n v="343.97"/>
    <n v="399.00448000000006"/>
    <n v="2025"/>
    <s v="julio"/>
    <n v="28"/>
  </r>
  <r>
    <x v="202"/>
    <x v="6"/>
    <x v="6"/>
    <n v="343.96550000000002"/>
    <n v="1"/>
    <n v="55.034480000000002"/>
    <n v="343.97"/>
    <n v="399.00448000000006"/>
    <n v="2025"/>
    <s v="julio"/>
    <n v="28"/>
  </r>
  <r>
    <x v="202"/>
    <x v="6"/>
    <x v="6"/>
    <n v="343.96550000000002"/>
    <n v="1"/>
    <n v="55.034480000000002"/>
    <n v="343.97"/>
    <n v="399.00448000000006"/>
    <n v="2025"/>
    <s v="julio"/>
    <n v="28"/>
  </r>
  <r>
    <x v="202"/>
    <x v="6"/>
    <x v="6"/>
    <n v="343.96550000000002"/>
    <n v="1"/>
    <n v="55.034480000000002"/>
    <n v="343.97"/>
    <n v="399.00448000000006"/>
    <n v="2025"/>
    <s v="julio"/>
    <n v="28"/>
  </r>
  <r>
    <x v="202"/>
    <x v="6"/>
    <x v="6"/>
    <n v="343.96550000000002"/>
    <n v="1"/>
    <n v="55.034480000000002"/>
    <n v="343.97"/>
    <n v="399.00448000000006"/>
    <n v="2025"/>
    <s v="julio"/>
    <n v="28"/>
  </r>
  <r>
    <x v="202"/>
    <x v="16"/>
    <x v="6"/>
    <n v="137.79310000000001"/>
    <n v="1"/>
    <n v="22.046896"/>
    <n v="137.79"/>
    <n v="159.836896"/>
    <n v="2025"/>
    <s v="julio"/>
    <n v="28"/>
  </r>
  <r>
    <x v="202"/>
    <x v="1"/>
    <x v="6"/>
    <n v="1048.2757999999999"/>
    <n v="1"/>
    <n v="167.72412799999998"/>
    <n v="1048.28"/>
    <n v="1216.004128"/>
    <n v="2025"/>
    <s v="julio"/>
    <n v="28"/>
  </r>
  <r>
    <x v="202"/>
    <x v="0"/>
    <x v="6"/>
    <n v="1706.8965000000001"/>
    <n v="1"/>
    <n v="273.10344000000003"/>
    <n v="1706.9"/>
    <n v="1980.0034400000002"/>
    <n v="2025"/>
    <s v="julio"/>
    <n v="28"/>
  </r>
  <r>
    <x v="202"/>
    <x v="8"/>
    <x v="6"/>
    <n v="137.79310000000001"/>
    <n v="1"/>
    <n v="22.046896"/>
    <n v="137.79"/>
    <n v="159.836896"/>
    <n v="2025"/>
    <s v="julio"/>
    <n v="28"/>
  </r>
  <r>
    <x v="202"/>
    <x v="8"/>
    <x v="6"/>
    <n v="137.79310000000001"/>
    <n v="1"/>
    <n v="22.046896"/>
    <n v="137.79"/>
    <n v="159.836896"/>
    <n v="2025"/>
    <s v="julio"/>
    <n v="28"/>
  </r>
  <r>
    <x v="202"/>
    <x v="8"/>
    <x v="6"/>
    <n v="137.79310000000001"/>
    <n v="1"/>
    <n v="22.046896"/>
    <n v="137.79"/>
    <n v="159.836896"/>
    <n v="2025"/>
    <s v="julio"/>
    <n v="28"/>
  </r>
  <r>
    <x v="202"/>
    <x v="10"/>
    <x v="6"/>
    <n v="137.79310000000001"/>
    <n v="1"/>
    <n v="22.046896"/>
    <n v="137.79"/>
    <n v="159.836896"/>
    <n v="2025"/>
    <s v="julio"/>
    <n v="28"/>
  </r>
  <r>
    <x v="203"/>
    <x v="3"/>
    <x v="6"/>
    <n v="905.16369999999995"/>
    <n v="1"/>
    <n v="144.82619199999999"/>
    <n v="905.16"/>
    <n v="1049.9861919999998"/>
    <n v="2025"/>
    <s v="julio"/>
    <n v="29"/>
  </r>
  <r>
    <x v="203"/>
    <x v="12"/>
    <x v="2"/>
    <n v="498.66"/>
    <n v="6"/>
    <n v="478.71360000000004"/>
    <n v="2991.96"/>
    <n v="3470.6736000000001"/>
    <n v="2025"/>
    <s v="julio"/>
    <n v="29"/>
  </r>
  <r>
    <x v="203"/>
    <x v="12"/>
    <x v="2"/>
    <n v="498.66"/>
    <n v="6"/>
    <n v="478.71360000000004"/>
    <n v="2991.96"/>
    <n v="3470.6736000000001"/>
    <n v="2025"/>
    <s v="julio"/>
    <n v="29"/>
  </r>
  <r>
    <x v="203"/>
    <x v="12"/>
    <x v="2"/>
    <n v="498.66"/>
    <n v="6"/>
    <n v="478.71360000000004"/>
    <n v="2991.96"/>
    <n v="3470.6736000000001"/>
    <n v="2025"/>
    <s v="julio"/>
    <n v="29"/>
  </r>
  <r>
    <x v="203"/>
    <x v="6"/>
    <x v="6"/>
    <n v="343.96550000000002"/>
    <n v="1"/>
    <n v="55.034480000000002"/>
    <n v="343.97"/>
    <n v="399.00448000000006"/>
    <n v="2025"/>
    <s v="julio"/>
    <n v="29"/>
  </r>
  <r>
    <x v="203"/>
    <x v="16"/>
    <x v="6"/>
    <n v="137.79310000000001"/>
    <n v="1"/>
    <n v="22.046896"/>
    <n v="137.79"/>
    <n v="159.836896"/>
    <n v="2025"/>
    <s v="julio"/>
    <n v="29"/>
  </r>
  <r>
    <x v="203"/>
    <x v="13"/>
    <x v="2"/>
    <n v="525.59"/>
    <n v="6"/>
    <n v="504.56640000000004"/>
    <n v="3153.54"/>
    <n v="3658.1064000000001"/>
    <n v="2025"/>
    <s v="julio"/>
    <n v="29"/>
  </r>
  <r>
    <x v="203"/>
    <x v="13"/>
    <x v="2"/>
    <n v="525.59"/>
    <n v="12"/>
    <n v="1009.1328000000001"/>
    <n v="6307.08"/>
    <n v="7316.2128000000002"/>
    <n v="2025"/>
    <s v="julio"/>
    <n v="29"/>
  </r>
  <r>
    <x v="203"/>
    <x v="9"/>
    <x v="0"/>
    <n v="211.23"/>
    <n v="6"/>
    <n v="202.7808"/>
    <n v="1267.3800000000001"/>
    <n v="1470.1608000000001"/>
    <n v="2025"/>
    <s v="julio"/>
    <n v="29"/>
  </r>
  <r>
    <x v="203"/>
    <x v="10"/>
    <x v="2"/>
    <n v="70.05"/>
    <n v="240"/>
    <n v="2689.92"/>
    <n v="16812"/>
    <n v="19501.919999999998"/>
    <n v="2025"/>
    <s v="julio"/>
    <n v="29"/>
  </r>
  <r>
    <x v="204"/>
    <x v="5"/>
    <x v="6"/>
    <n v="343.96550000000002"/>
    <n v="1"/>
    <n v="55.034480000000002"/>
    <n v="343.97"/>
    <n v="399.00448000000006"/>
    <n v="2025"/>
    <s v="julio"/>
    <n v="30"/>
  </r>
  <r>
    <x v="205"/>
    <x v="12"/>
    <x v="2"/>
    <n v="498.66"/>
    <n v="6"/>
    <n v="478.71360000000004"/>
    <n v="2991.96"/>
    <n v="3470.6736000000001"/>
    <n v="2025"/>
    <s v="julio"/>
    <n v="31"/>
  </r>
  <r>
    <x v="205"/>
    <x v="12"/>
    <x v="2"/>
    <n v="498.66"/>
    <n v="6"/>
    <n v="478.71360000000004"/>
    <n v="2991.96"/>
    <n v="3470.6736000000001"/>
    <n v="2025"/>
    <s v="julio"/>
    <n v="31"/>
  </r>
  <r>
    <x v="205"/>
    <x v="12"/>
    <x v="2"/>
    <n v="498.66"/>
    <n v="6"/>
    <n v="478.71360000000004"/>
    <n v="2991.96"/>
    <n v="3470.6736000000001"/>
    <n v="2025"/>
    <s v="julio"/>
    <n v="31"/>
  </r>
  <r>
    <x v="205"/>
    <x v="6"/>
    <x v="6"/>
    <n v="343.96550000000002"/>
    <n v="1"/>
    <n v="55.034480000000002"/>
    <n v="343.97"/>
    <n v="399.00448000000006"/>
    <n v="2025"/>
    <s v="julio"/>
    <n v="31"/>
  </r>
  <r>
    <x v="205"/>
    <x v="16"/>
    <x v="6"/>
    <n v="137.79310000000001"/>
    <n v="1"/>
    <n v="22.046896"/>
    <n v="137.79"/>
    <n v="159.836896"/>
    <n v="2025"/>
    <s v="julio"/>
    <n v="31"/>
  </r>
  <r>
    <x v="205"/>
    <x v="16"/>
    <x v="6"/>
    <n v="137.79310000000001"/>
    <n v="1"/>
    <n v="22.046896"/>
    <n v="137.79"/>
    <n v="159.836896"/>
    <n v="2025"/>
    <s v="julio"/>
    <n v="31"/>
  </r>
  <r>
    <x v="205"/>
    <x v="6"/>
    <x v="6"/>
    <n v="343.96550000000002"/>
    <n v="1"/>
    <n v="55.034480000000002"/>
    <n v="343.97"/>
    <n v="399.00448000000006"/>
    <n v="2025"/>
    <s v="julio"/>
    <n v="31"/>
  </r>
  <r>
    <x v="205"/>
    <x v="5"/>
    <x v="6"/>
    <n v="257.7586"/>
    <n v="1"/>
    <n v="41.241376000000002"/>
    <n v="257.76"/>
    <n v="299.00137599999999"/>
    <n v="2025"/>
    <s v="julio"/>
    <n v="31"/>
  </r>
  <r>
    <x v="205"/>
    <x v="8"/>
    <x v="6"/>
    <n v="137.79310000000001"/>
    <n v="1"/>
    <n v="22.046896"/>
    <n v="137.79"/>
    <n v="159.836896"/>
    <n v="2025"/>
    <s v="julio"/>
    <n v="31"/>
  </r>
  <r>
    <x v="205"/>
    <x v="9"/>
    <x v="6"/>
    <n v="343.96550000000002"/>
    <n v="1"/>
    <n v="55.034480000000002"/>
    <n v="343.97"/>
    <n v="399.00448000000006"/>
    <n v="2025"/>
    <s v="julio"/>
    <n v="31"/>
  </r>
  <r>
    <x v="205"/>
    <x v="11"/>
    <x v="6"/>
    <n v="137.79310000000001"/>
    <n v="1"/>
    <n v="22.046896"/>
    <n v="137.79"/>
    <n v="159.836896"/>
    <n v="2025"/>
    <s v="julio"/>
    <n v="31"/>
  </r>
  <r>
    <x v="206"/>
    <x v="6"/>
    <x v="0"/>
    <n v="211.23"/>
    <n v="6"/>
    <n v="202.7808"/>
    <n v="1267.3800000000001"/>
    <n v="1470.1608000000001"/>
    <n v="2025"/>
    <s v="agosto"/>
    <n v="4"/>
  </r>
  <r>
    <x v="206"/>
    <x v="1"/>
    <x v="6"/>
    <n v="1038.8362"/>
    <n v="1"/>
    <n v="166.21379199999998"/>
    <n v="1038.8399999999999"/>
    <n v="1205.0537919999999"/>
    <n v="2025"/>
    <s v="agosto"/>
    <n v="4"/>
  </r>
  <r>
    <x v="206"/>
    <x v="0"/>
    <x v="6"/>
    <n v="1706.8965000000001"/>
    <n v="1"/>
    <n v="273.10344000000003"/>
    <n v="1706.9"/>
    <n v="1980.0034400000002"/>
    <n v="2025"/>
    <s v="agosto"/>
    <n v="4"/>
  </r>
  <r>
    <x v="206"/>
    <x v="7"/>
    <x v="6"/>
    <n v="135.93960000000001"/>
    <n v="1"/>
    <n v="21.750336000000001"/>
    <n v="135.94"/>
    <n v="157.690336"/>
    <n v="2025"/>
    <s v="agosto"/>
    <n v="4"/>
  </r>
  <r>
    <x v="206"/>
    <x v="5"/>
    <x v="6"/>
    <n v="340.86200000000002"/>
    <n v="1"/>
    <n v="54.537920000000007"/>
    <n v="340.86"/>
    <n v="395.39792"/>
    <n v="2025"/>
    <s v="agosto"/>
    <n v="4"/>
  </r>
  <r>
    <x v="206"/>
    <x v="5"/>
    <x v="6"/>
    <n v="340.86200000000002"/>
    <n v="1"/>
    <n v="54.537920000000007"/>
    <n v="340.86"/>
    <n v="395.39792"/>
    <n v="2025"/>
    <s v="agosto"/>
    <n v="4"/>
  </r>
  <r>
    <x v="206"/>
    <x v="5"/>
    <x v="6"/>
    <n v="340.86200000000002"/>
    <n v="1"/>
    <n v="54.537920000000007"/>
    <n v="340.86"/>
    <n v="395.39792"/>
    <n v="2025"/>
    <s v="agosto"/>
    <n v="4"/>
  </r>
  <r>
    <x v="206"/>
    <x v="5"/>
    <x v="6"/>
    <n v="340.86200000000002"/>
    <n v="1"/>
    <n v="54.537920000000007"/>
    <n v="340.86"/>
    <n v="395.39792"/>
    <n v="2025"/>
    <s v="agosto"/>
    <n v="4"/>
  </r>
  <r>
    <x v="206"/>
    <x v="5"/>
    <x v="6"/>
    <n v="340.86981050000003"/>
    <n v="1"/>
    <n v="54.539169680000008"/>
    <n v="340.87"/>
    <n v="395.40916967999999"/>
    <n v="2025"/>
    <s v="agosto"/>
    <n v="4"/>
  </r>
  <r>
    <x v="206"/>
    <x v="8"/>
    <x v="6"/>
    <n v="137.79310000000001"/>
    <n v="1"/>
    <n v="22.046896"/>
    <n v="137.79"/>
    <n v="159.836896"/>
    <n v="2025"/>
    <s v="agosto"/>
    <n v="4"/>
  </r>
  <r>
    <x v="206"/>
    <x v="9"/>
    <x v="6"/>
    <n v="340.86200000000002"/>
    <n v="1"/>
    <n v="54.537920000000007"/>
    <n v="340.86"/>
    <n v="395.39792"/>
    <n v="2025"/>
    <s v="agosto"/>
    <n v="4"/>
  </r>
  <r>
    <x v="207"/>
    <x v="12"/>
    <x v="2"/>
    <n v="498.66"/>
    <n v="6"/>
    <n v="478.71360000000004"/>
    <n v="2991.96"/>
    <n v="3470.6736000000001"/>
    <n v="2025"/>
    <s v="agosto"/>
    <n v="5"/>
  </r>
  <r>
    <x v="207"/>
    <x v="12"/>
    <x v="2"/>
    <n v="498.66"/>
    <n v="6"/>
    <n v="478.71360000000004"/>
    <n v="2991.96"/>
    <n v="3470.6736000000001"/>
    <n v="2025"/>
    <s v="agosto"/>
    <n v="5"/>
  </r>
  <r>
    <x v="207"/>
    <x v="12"/>
    <x v="2"/>
    <n v="498.66"/>
    <n v="6"/>
    <n v="478.71360000000004"/>
    <n v="2991.96"/>
    <n v="3470.6736000000001"/>
    <n v="2025"/>
    <s v="agosto"/>
    <n v="5"/>
  </r>
  <r>
    <x v="207"/>
    <x v="12"/>
    <x v="2"/>
    <n v="498.66"/>
    <n v="6"/>
    <n v="478.71360000000004"/>
    <n v="2991.96"/>
    <n v="3470.6736000000001"/>
    <n v="2025"/>
    <s v="agosto"/>
    <n v="5"/>
  </r>
  <r>
    <x v="207"/>
    <x v="5"/>
    <x v="6"/>
    <n v="340.86200000000002"/>
    <n v="1"/>
    <n v="54.537920000000007"/>
    <n v="340.86"/>
    <n v="395.39792"/>
    <n v="2025"/>
    <s v="agosto"/>
    <n v="5"/>
  </r>
  <r>
    <x v="207"/>
    <x v="13"/>
    <x v="2"/>
    <n v="525.59"/>
    <n v="6"/>
    <n v="504.56640000000004"/>
    <n v="3153.54"/>
    <n v="3658.1064000000001"/>
    <n v="2025"/>
    <s v="agosto"/>
    <n v="5"/>
  </r>
  <r>
    <x v="207"/>
    <x v="8"/>
    <x v="6"/>
    <n v="137.79310000000001"/>
    <n v="1"/>
    <n v="22.046896"/>
    <n v="137.79"/>
    <n v="159.836896"/>
    <n v="2025"/>
    <s v="agosto"/>
    <n v="5"/>
  </r>
  <r>
    <x v="207"/>
    <x v="11"/>
    <x v="6"/>
    <n v="137.79310000000001"/>
    <n v="1"/>
    <n v="22.046896"/>
    <n v="137.79"/>
    <n v="159.836896"/>
    <n v="2025"/>
    <s v="agosto"/>
    <n v="5"/>
  </r>
  <r>
    <x v="208"/>
    <x v="12"/>
    <x v="2"/>
    <n v="498.66"/>
    <n v="12"/>
    <n v="957.42720000000008"/>
    <n v="5983.92"/>
    <n v="6941.3472000000002"/>
    <n v="2025"/>
    <s v="agosto"/>
    <n v="6"/>
  </r>
  <r>
    <x v="208"/>
    <x v="12"/>
    <x v="2"/>
    <n v="498.66"/>
    <n v="6"/>
    <n v="478.71360000000004"/>
    <n v="2991.96"/>
    <n v="3470.6736000000001"/>
    <n v="2025"/>
    <s v="agosto"/>
    <n v="6"/>
  </r>
  <r>
    <x v="208"/>
    <x v="13"/>
    <x v="2"/>
    <n v="525.59"/>
    <n v="6"/>
    <n v="504.56640000000004"/>
    <n v="3153.54"/>
    <n v="3658.1064000000001"/>
    <n v="2025"/>
    <s v="agosto"/>
    <n v="6"/>
  </r>
  <r>
    <x v="208"/>
    <x v="13"/>
    <x v="2"/>
    <n v="525.59"/>
    <n v="6"/>
    <n v="504.56640000000004"/>
    <n v="3153.54"/>
    <n v="3658.1064000000001"/>
    <n v="2025"/>
    <s v="agosto"/>
    <n v="6"/>
  </r>
  <r>
    <x v="208"/>
    <x v="13"/>
    <x v="2"/>
    <n v="525.59"/>
    <n v="6"/>
    <n v="504.56640000000004"/>
    <n v="3153.54"/>
    <n v="3658.1064000000001"/>
    <n v="2025"/>
    <s v="agosto"/>
    <n v="6"/>
  </r>
  <r>
    <x v="208"/>
    <x v="13"/>
    <x v="2"/>
    <n v="525.59"/>
    <n v="6"/>
    <n v="504.56640000000004"/>
    <n v="3153.54"/>
    <n v="3658.1064000000001"/>
    <n v="2025"/>
    <s v="agosto"/>
    <n v="6"/>
  </r>
  <r>
    <x v="209"/>
    <x v="3"/>
    <x v="6"/>
    <n v="905.16369999999995"/>
    <n v="1"/>
    <n v="144.82619199999999"/>
    <n v="905.16"/>
    <n v="1049.9861919999998"/>
    <n v="2025"/>
    <s v="agosto"/>
    <n v="7"/>
  </r>
  <r>
    <x v="209"/>
    <x v="8"/>
    <x v="6"/>
    <n v="137.79310000000001"/>
    <n v="1"/>
    <n v="22.046896"/>
    <n v="137.79"/>
    <n v="159.836896"/>
    <n v="2025"/>
    <s v="agosto"/>
    <n v="7"/>
  </r>
  <r>
    <x v="209"/>
    <x v="9"/>
    <x v="6"/>
    <n v="340.86200000000002"/>
    <n v="1"/>
    <n v="54.537920000000007"/>
    <n v="340.86"/>
    <n v="395.39792"/>
    <n v="2025"/>
    <s v="agosto"/>
    <n v="7"/>
  </r>
  <r>
    <x v="210"/>
    <x v="0"/>
    <x v="7"/>
    <n v="1706.8965000000001"/>
    <n v="1"/>
    <n v="273.10344000000003"/>
    <n v="1706.9"/>
    <n v="1980.0034400000002"/>
    <n v="2025"/>
    <s v="agosto"/>
    <n v="8"/>
  </r>
  <r>
    <x v="210"/>
    <x v="10"/>
    <x v="6"/>
    <n v="136.55170000000001"/>
    <n v="1"/>
    <n v="21.848272000000001"/>
    <n v="136.55000000000001"/>
    <n v="158.39827200000002"/>
    <n v="2025"/>
    <s v="agosto"/>
    <n v="8"/>
  </r>
  <r>
    <x v="210"/>
    <x v="11"/>
    <x v="6"/>
    <n v="137.79310000000001"/>
    <n v="1"/>
    <n v="22.046896"/>
    <n v="137.79"/>
    <n v="159.836896"/>
    <n v="2025"/>
    <s v="agosto"/>
    <n v="8"/>
  </r>
  <r>
    <x v="211"/>
    <x v="3"/>
    <x v="6"/>
    <n v="905.16369999999995"/>
    <n v="1"/>
    <n v="144.82619199999999"/>
    <n v="905.16"/>
    <n v="1049.9861919999998"/>
    <n v="2025"/>
    <s v="agosto"/>
    <n v="11"/>
  </r>
  <r>
    <x v="211"/>
    <x v="16"/>
    <x v="6"/>
    <n v="136.55170000000001"/>
    <n v="1"/>
    <n v="21.848272000000001"/>
    <n v="136.55000000000001"/>
    <n v="158.39827200000002"/>
    <n v="2025"/>
    <s v="agosto"/>
    <n v="11"/>
  </r>
  <r>
    <x v="211"/>
    <x v="6"/>
    <x v="6"/>
    <n v="340.86200000000002"/>
    <n v="1"/>
    <n v="54.537920000000007"/>
    <n v="340.86"/>
    <n v="395.39792"/>
    <n v="2025"/>
    <s v="agosto"/>
    <n v="11"/>
  </r>
  <r>
    <x v="211"/>
    <x v="6"/>
    <x v="6"/>
    <n v="340.85700000000003"/>
    <n v="1"/>
    <n v="54.537120000000009"/>
    <n v="340.86"/>
    <n v="395.39712000000003"/>
    <n v="2025"/>
    <s v="agosto"/>
    <n v="11"/>
  </r>
  <r>
    <x v="211"/>
    <x v="5"/>
    <x v="6"/>
    <n v="340.86200000000002"/>
    <n v="1"/>
    <n v="54.537920000000007"/>
    <n v="340.86"/>
    <n v="395.39792"/>
    <n v="2025"/>
    <s v="agosto"/>
    <n v="11"/>
  </r>
  <r>
    <x v="211"/>
    <x v="5"/>
    <x v="6"/>
    <n v="340.86200000000002"/>
    <n v="1"/>
    <n v="54.537920000000007"/>
    <n v="340.86"/>
    <n v="395.39792"/>
    <n v="2025"/>
    <s v="agosto"/>
    <n v="11"/>
  </r>
  <r>
    <x v="211"/>
    <x v="8"/>
    <x v="6"/>
    <n v="137.79310000000001"/>
    <n v="1"/>
    <n v="22.046896"/>
    <n v="137.79"/>
    <n v="159.836896"/>
    <n v="2025"/>
    <s v="agosto"/>
    <n v="11"/>
  </r>
  <r>
    <x v="211"/>
    <x v="8"/>
    <x v="6"/>
    <n v="137.79310000000001"/>
    <n v="1"/>
    <n v="22.046896"/>
    <n v="137.79"/>
    <n v="159.836896"/>
    <n v="2025"/>
    <s v="agosto"/>
    <n v="11"/>
  </r>
  <r>
    <x v="211"/>
    <x v="9"/>
    <x v="6"/>
    <n v="340.86200000000002"/>
    <n v="1"/>
    <n v="54.537920000000007"/>
    <n v="340.86"/>
    <n v="395.39792"/>
    <n v="2025"/>
    <s v="agosto"/>
    <n v="11"/>
  </r>
  <r>
    <x v="211"/>
    <x v="9"/>
    <x v="6"/>
    <n v="340.85700000000003"/>
    <n v="1"/>
    <n v="54.537120000000009"/>
    <n v="340.86"/>
    <n v="395.39712000000003"/>
    <n v="2025"/>
    <s v="agosto"/>
    <n v="11"/>
  </r>
  <r>
    <x v="211"/>
    <x v="9"/>
    <x v="6"/>
    <n v="340.85700000000003"/>
    <n v="1"/>
    <n v="54.537120000000009"/>
    <n v="340.86"/>
    <n v="395.39712000000003"/>
    <n v="2025"/>
    <s v="agosto"/>
    <n v="11"/>
  </r>
  <r>
    <x v="211"/>
    <x v="9"/>
    <x v="6"/>
    <n v="340.85700000000003"/>
    <n v="1"/>
    <n v="54.537120000000009"/>
    <n v="340.86"/>
    <n v="395.39712000000003"/>
    <n v="2025"/>
    <s v="agosto"/>
    <n v="11"/>
  </r>
  <r>
    <x v="211"/>
    <x v="11"/>
    <x v="6"/>
    <n v="137.79310000000001"/>
    <n v="1"/>
    <n v="22.046896"/>
    <n v="137.79"/>
    <n v="159.836896"/>
    <n v="2025"/>
    <s v="agosto"/>
    <n v="11"/>
  </r>
  <r>
    <x v="212"/>
    <x v="12"/>
    <x v="2"/>
    <n v="498.66"/>
    <n v="6"/>
    <n v="478.71360000000004"/>
    <n v="2991.96"/>
    <n v="3470.6736000000001"/>
    <n v="2025"/>
    <s v="agosto"/>
    <n v="12"/>
  </r>
  <r>
    <x v="212"/>
    <x v="12"/>
    <x v="2"/>
    <n v="498.66"/>
    <n v="6"/>
    <n v="478.71360000000004"/>
    <n v="2991.96"/>
    <n v="3470.6736000000001"/>
    <n v="2025"/>
    <s v="agosto"/>
    <n v="12"/>
  </r>
  <r>
    <x v="212"/>
    <x v="21"/>
    <x v="6"/>
    <n v="517.24130000000002"/>
    <n v="1"/>
    <n v="82.758608000000009"/>
    <n v="517.24"/>
    <n v="599.99860799999999"/>
    <n v="2025"/>
    <s v="agosto"/>
    <n v="12"/>
  </r>
  <r>
    <x v="212"/>
    <x v="6"/>
    <x v="6"/>
    <n v="340.85700000000003"/>
    <n v="1"/>
    <n v="54.537120000000009"/>
    <n v="340.86"/>
    <n v="395.39712000000003"/>
    <n v="2025"/>
    <s v="agosto"/>
    <n v="12"/>
  </r>
  <r>
    <x v="212"/>
    <x v="2"/>
    <x v="7"/>
    <n v="2585.3447999999999"/>
    <n v="1"/>
    <n v="413.655168"/>
    <n v="2585.34"/>
    <n v="2998.9951680000004"/>
    <n v="2025"/>
    <s v="agosto"/>
    <n v="12"/>
  </r>
  <r>
    <x v="212"/>
    <x v="4"/>
    <x v="7"/>
    <n v="0"/>
    <n v="1"/>
    <n v="0"/>
    <n v="0"/>
    <n v="0"/>
    <n v="2025"/>
    <s v="agosto"/>
    <n v="12"/>
  </r>
  <r>
    <x v="212"/>
    <x v="5"/>
    <x v="6"/>
    <n v="340.85700000000003"/>
    <n v="1"/>
    <n v="54.537120000000009"/>
    <n v="340.86"/>
    <n v="395.39712000000003"/>
    <n v="2025"/>
    <s v="agosto"/>
    <n v="12"/>
  </r>
  <r>
    <x v="212"/>
    <x v="5"/>
    <x v="6"/>
    <n v="340.85700000000003"/>
    <n v="1"/>
    <n v="54.537120000000009"/>
    <n v="340.86"/>
    <n v="395.39712000000003"/>
    <n v="2025"/>
    <s v="agosto"/>
    <n v="12"/>
  </r>
  <r>
    <x v="212"/>
    <x v="5"/>
    <x v="6"/>
    <n v="340.85700000000003"/>
    <n v="1"/>
    <n v="54.537120000000009"/>
    <n v="340.86"/>
    <n v="395.39712000000003"/>
    <n v="2025"/>
    <s v="agosto"/>
    <n v="12"/>
  </r>
  <r>
    <x v="212"/>
    <x v="13"/>
    <x v="2"/>
    <n v="525.59"/>
    <n v="6"/>
    <n v="504.56640000000004"/>
    <n v="3153.54"/>
    <n v="3658.1064000000001"/>
    <n v="2025"/>
    <s v="agosto"/>
    <n v="12"/>
  </r>
  <r>
    <x v="212"/>
    <x v="13"/>
    <x v="2"/>
    <n v="525.59"/>
    <n v="6"/>
    <n v="504.56640000000004"/>
    <n v="3153.54"/>
    <n v="3658.1064000000001"/>
    <n v="2025"/>
    <s v="agosto"/>
    <n v="12"/>
  </r>
  <r>
    <x v="212"/>
    <x v="13"/>
    <x v="2"/>
    <n v="525.59"/>
    <n v="6"/>
    <n v="504.56640000000004"/>
    <n v="3153.54"/>
    <n v="3658.1064000000001"/>
    <n v="2025"/>
    <s v="agosto"/>
    <n v="12"/>
  </r>
  <r>
    <x v="212"/>
    <x v="10"/>
    <x v="2"/>
    <n v="70.05"/>
    <n v="240"/>
    <n v="2689.92"/>
    <n v="16812"/>
    <n v="19501.919999999998"/>
    <n v="2025"/>
    <s v="agosto"/>
    <n v="12"/>
  </r>
  <r>
    <x v="212"/>
    <x v="11"/>
    <x v="6"/>
    <n v="137.79310000000001"/>
    <n v="1"/>
    <n v="22.046896"/>
    <n v="137.79"/>
    <n v="159.836896"/>
    <n v="2025"/>
    <s v="agosto"/>
    <n v="12"/>
  </r>
  <r>
    <x v="213"/>
    <x v="3"/>
    <x v="6"/>
    <n v="905.16369999999995"/>
    <n v="1"/>
    <n v="144.82619199999999"/>
    <n v="905.16"/>
    <n v="1049.9861919999998"/>
    <n v="2025"/>
    <s v="agosto"/>
    <n v="13"/>
  </r>
  <r>
    <x v="213"/>
    <x v="12"/>
    <x v="2"/>
    <n v="498.66"/>
    <n v="6"/>
    <n v="478.71360000000004"/>
    <n v="2991.96"/>
    <n v="3470.6736000000001"/>
    <n v="2025"/>
    <s v="agosto"/>
    <n v="13"/>
  </r>
  <r>
    <x v="213"/>
    <x v="12"/>
    <x v="2"/>
    <n v="498.66"/>
    <n v="6"/>
    <n v="478.71360000000004"/>
    <n v="2991.96"/>
    <n v="3470.6736000000001"/>
    <n v="2025"/>
    <s v="agosto"/>
    <n v="13"/>
  </r>
  <r>
    <x v="213"/>
    <x v="6"/>
    <x v="6"/>
    <n v="340.85700000000003"/>
    <n v="1"/>
    <n v="54.537120000000009"/>
    <n v="340.86"/>
    <n v="395.39712000000003"/>
    <n v="2025"/>
    <s v="agosto"/>
    <n v="13"/>
  </r>
  <r>
    <x v="213"/>
    <x v="0"/>
    <x v="6"/>
    <n v="1691.5344"/>
    <n v="1"/>
    <n v="270.64550400000002"/>
    <n v="1691.53"/>
    <n v="1962.175504"/>
    <n v="2025"/>
    <s v="agosto"/>
    <n v="13"/>
  </r>
  <r>
    <x v="213"/>
    <x v="13"/>
    <x v="2"/>
    <n v="525.59"/>
    <n v="6"/>
    <n v="504.56640000000004"/>
    <n v="3153.54"/>
    <n v="3658.1064000000001"/>
    <n v="2025"/>
    <s v="agosto"/>
    <n v="13"/>
  </r>
  <r>
    <x v="213"/>
    <x v="13"/>
    <x v="2"/>
    <n v="525.59"/>
    <n v="6"/>
    <n v="504.56640000000004"/>
    <n v="3153.54"/>
    <n v="3658.1064000000001"/>
    <n v="2025"/>
    <s v="agosto"/>
    <n v="13"/>
  </r>
  <r>
    <x v="213"/>
    <x v="24"/>
    <x v="8"/>
    <n v="14.655099999999999"/>
    <n v="96"/>
    <n v="225.10233599999998"/>
    <n v="1406.89"/>
    <n v="1631.992336"/>
    <n v="2025"/>
    <s v="agosto"/>
    <n v="13"/>
  </r>
  <r>
    <x v="213"/>
    <x v="17"/>
    <x v="8"/>
    <n v="14.655099999999999"/>
    <n v="120"/>
    <n v="281.37791999999996"/>
    <n v="1758.61"/>
    <n v="2039.9879199999998"/>
    <n v="2025"/>
    <s v="agosto"/>
    <n v="13"/>
  </r>
  <r>
    <x v="213"/>
    <x v="10"/>
    <x v="2"/>
    <n v="70.05"/>
    <n v="240"/>
    <n v="2689.92"/>
    <n v="16812"/>
    <n v="19501.919999999998"/>
    <n v="2025"/>
    <s v="agosto"/>
    <n v="13"/>
  </r>
  <r>
    <x v="213"/>
    <x v="10"/>
    <x v="2"/>
    <n v="70.05"/>
    <n v="240"/>
    <n v="2689.92"/>
    <n v="16812"/>
    <n v="19501.919999999998"/>
    <n v="2025"/>
    <s v="agosto"/>
    <n v="13"/>
  </r>
  <r>
    <x v="213"/>
    <x v="17"/>
    <x v="6"/>
    <n v="14.655099999999999"/>
    <n v="24"/>
    <n v="56.275583999999995"/>
    <n v="351.72"/>
    <n v="407.99558400000001"/>
    <n v="2025"/>
    <s v="agosto"/>
    <n v="13"/>
  </r>
  <r>
    <x v="213"/>
    <x v="11"/>
    <x v="6"/>
    <n v="77.586200000000005"/>
    <n v="1"/>
    <n v="12.413792000000001"/>
    <n v="77.59"/>
    <n v="90.003792000000004"/>
    <n v="2025"/>
    <s v="agosto"/>
    <n v="13"/>
  </r>
  <r>
    <x v="214"/>
    <x v="6"/>
    <x v="6"/>
    <n v="340.85700000000003"/>
    <n v="1"/>
    <n v="54.537120000000009"/>
    <n v="340.86"/>
    <n v="395.39712000000003"/>
    <n v="2025"/>
    <s v="agosto"/>
    <n v="14"/>
  </r>
  <r>
    <x v="214"/>
    <x v="6"/>
    <x v="6"/>
    <n v="343.96550000000002"/>
    <n v="1"/>
    <n v="55.034480000000002"/>
    <n v="343.97"/>
    <n v="399.00448000000006"/>
    <n v="2025"/>
    <s v="agosto"/>
    <n v="14"/>
  </r>
  <r>
    <x v="214"/>
    <x v="6"/>
    <x v="6"/>
    <n v="340.85700000000003"/>
    <n v="1"/>
    <n v="54.537120000000009"/>
    <n v="340.86"/>
    <n v="395.39712000000003"/>
    <n v="2025"/>
    <s v="agosto"/>
    <n v="14"/>
  </r>
  <r>
    <x v="214"/>
    <x v="6"/>
    <x v="6"/>
    <n v="340.85700000000003"/>
    <n v="1"/>
    <n v="54.537120000000009"/>
    <n v="340.86"/>
    <n v="395.39712000000003"/>
    <n v="2025"/>
    <s v="agosto"/>
    <n v="14"/>
  </r>
  <r>
    <x v="214"/>
    <x v="25"/>
    <x v="0"/>
    <n v="70.47"/>
    <n v="100"/>
    <n v="1127.52"/>
    <n v="7047"/>
    <n v="8174.52"/>
    <n v="2025"/>
    <s v="agosto"/>
    <n v="14"/>
  </r>
  <r>
    <x v="215"/>
    <x v="3"/>
    <x v="6"/>
    <n v="905.16369999999995"/>
    <n v="1"/>
    <n v="144.82619199999999"/>
    <n v="905.16"/>
    <n v="1049.9861919999998"/>
    <n v="2025"/>
    <s v="agosto"/>
    <n v="15"/>
  </r>
  <r>
    <x v="215"/>
    <x v="7"/>
    <x v="6"/>
    <n v="135.93960000000001"/>
    <n v="1"/>
    <n v="21.750336000000001"/>
    <n v="135.94"/>
    <n v="157.690336"/>
    <n v="2025"/>
    <s v="agosto"/>
    <n v="15"/>
  </r>
  <r>
    <x v="215"/>
    <x v="5"/>
    <x v="6"/>
    <n v="340.85700000000003"/>
    <n v="1"/>
    <n v="54.537120000000009"/>
    <n v="340.86"/>
    <n v="395.39712000000003"/>
    <n v="2025"/>
    <s v="agosto"/>
    <n v="15"/>
  </r>
  <r>
    <x v="215"/>
    <x v="5"/>
    <x v="6"/>
    <n v="340.85700000000003"/>
    <n v="1"/>
    <n v="54.537120000000009"/>
    <n v="340.86"/>
    <n v="395.39712000000003"/>
    <n v="2025"/>
    <s v="agosto"/>
    <n v="15"/>
  </r>
  <r>
    <x v="215"/>
    <x v="5"/>
    <x v="6"/>
    <n v="340.85700000000003"/>
    <n v="1"/>
    <n v="54.537120000000009"/>
    <n v="340.86"/>
    <n v="395.39712000000003"/>
    <n v="2025"/>
    <s v="agosto"/>
    <n v="15"/>
  </r>
  <r>
    <x v="215"/>
    <x v="8"/>
    <x v="6"/>
    <n v="137.79310000000001"/>
    <n v="1"/>
    <n v="22.046896"/>
    <n v="137.79"/>
    <n v="159.836896"/>
    <n v="2025"/>
    <s v="agosto"/>
    <n v="15"/>
  </r>
  <r>
    <x v="215"/>
    <x v="9"/>
    <x v="6"/>
    <n v="340.85700000000003"/>
    <n v="1"/>
    <n v="54.537120000000009"/>
    <n v="340.86"/>
    <n v="395.39712000000003"/>
    <n v="2025"/>
    <s v="agosto"/>
    <n v="15"/>
  </r>
  <r>
    <x v="215"/>
    <x v="11"/>
    <x v="6"/>
    <n v="137.79310000000001"/>
    <n v="1"/>
    <n v="22.046896"/>
    <n v="137.79"/>
    <n v="159.836896"/>
    <n v="2025"/>
    <s v="agosto"/>
    <n v="15"/>
  </r>
  <r>
    <x v="216"/>
    <x v="6"/>
    <x v="6"/>
    <n v="340.85700000000003"/>
    <n v="1"/>
    <n v="54.537120000000009"/>
    <n v="340.86"/>
    <n v="395.39712000000003"/>
    <n v="2025"/>
    <s v="agosto"/>
    <n v="18"/>
  </r>
  <r>
    <x v="216"/>
    <x v="6"/>
    <x v="6"/>
    <n v="340.85700000000003"/>
    <n v="1"/>
    <n v="54.537120000000009"/>
    <n v="340.86"/>
    <n v="395.39712000000003"/>
    <n v="2025"/>
    <s v="agosto"/>
    <n v="18"/>
  </r>
  <r>
    <x v="216"/>
    <x v="6"/>
    <x v="6"/>
    <n v="343.96550000000002"/>
    <n v="1"/>
    <n v="55.034480000000002"/>
    <n v="343.97"/>
    <n v="399.00448000000006"/>
    <n v="2025"/>
    <s v="agosto"/>
    <n v="18"/>
  </r>
  <r>
    <x v="216"/>
    <x v="6"/>
    <x v="6"/>
    <n v="340.85700000000003"/>
    <n v="1"/>
    <n v="54.537120000000009"/>
    <n v="340.86"/>
    <n v="395.39712000000003"/>
    <n v="2025"/>
    <s v="agosto"/>
    <n v="18"/>
  </r>
  <r>
    <x v="216"/>
    <x v="0"/>
    <x v="6"/>
    <n v="1691.5344"/>
    <n v="1"/>
    <n v="270.64550400000002"/>
    <n v="1691.53"/>
    <n v="1962.175504"/>
    <n v="2025"/>
    <s v="agosto"/>
    <n v="18"/>
  </r>
  <r>
    <x v="216"/>
    <x v="5"/>
    <x v="6"/>
    <n v="340.85700000000003"/>
    <n v="1"/>
    <n v="54.537120000000009"/>
    <n v="340.86"/>
    <n v="395.39712000000003"/>
    <n v="2025"/>
    <s v="agosto"/>
    <n v="18"/>
  </r>
  <r>
    <x v="216"/>
    <x v="5"/>
    <x v="6"/>
    <n v="340.85700000000003"/>
    <n v="1"/>
    <n v="54.537120000000009"/>
    <n v="340.86"/>
    <n v="395.39712000000003"/>
    <n v="2025"/>
    <s v="agosto"/>
    <n v="18"/>
  </r>
  <r>
    <x v="216"/>
    <x v="8"/>
    <x v="6"/>
    <n v="137.79310000000001"/>
    <n v="1"/>
    <n v="22.046896"/>
    <n v="137.79"/>
    <n v="159.836896"/>
    <n v="2025"/>
    <s v="agosto"/>
    <n v="18"/>
  </r>
  <r>
    <x v="216"/>
    <x v="8"/>
    <x v="6"/>
    <n v="137.79310000000001"/>
    <n v="1"/>
    <n v="22.046896"/>
    <n v="137.79"/>
    <n v="159.836896"/>
    <n v="2025"/>
    <s v="agosto"/>
    <n v="18"/>
  </r>
  <r>
    <x v="216"/>
    <x v="9"/>
    <x v="6"/>
    <n v="340.85700000000003"/>
    <n v="1"/>
    <n v="54.537120000000009"/>
    <n v="340.86"/>
    <n v="395.39712000000003"/>
    <n v="2025"/>
    <s v="agosto"/>
    <n v="18"/>
  </r>
  <r>
    <x v="216"/>
    <x v="11"/>
    <x v="6"/>
    <n v="137.79310000000001"/>
    <n v="1"/>
    <n v="22.046896"/>
    <n v="137.79"/>
    <n v="159.836896"/>
    <n v="2025"/>
    <s v="agosto"/>
    <n v="18"/>
  </r>
  <r>
    <x v="217"/>
    <x v="3"/>
    <x v="6"/>
    <n v="905.16369999999995"/>
    <n v="1"/>
    <n v="144.82619199999999"/>
    <n v="905.16"/>
    <n v="1049.9861919999998"/>
    <n v="2025"/>
    <s v="agosto"/>
    <n v="19"/>
  </r>
  <r>
    <x v="217"/>
    <x v="3"/>
    <x v="6"/>
    <n v="905.16369999999995"/>
    <n v="3"/>
    <n v="434.47857599999998"/>
    <n v="2715.49"/>
    <n v="3149.9685759999998"/>
    <n v="2025"/>
    <s v="agosto"/>
    <n v="19"/>
  </r>
  <r>
    <x v="217"/>
    <x v="12"/>
    <x v="2"/>
    <n v="498.66"/>
    <n v="6"/>
    <n v="478.71360000000004"/>
    <n v="2991.96"/>
    <n v="3470.6736000000001"/>
    <n v="2025"/>
    <s v="agosto"/>
    <n v="19"/>
  </r>
  <r>
    <x v="217"/>
    <x v="12"/>
    <x v="2"/>
    <n v="498.66"/>
    <n v="6"/>
    <n v="478.71360000000004"/>
    <n v="2991.96"/>
    <n v="3470.6736000000001"/>
    <n v="2025"/>
    <s v="agosto"/>
    <n v="19"/>
  </r>
  <r>
    <x v="217"/>
    <x v="7"/>
    <x v="6"/>
    <n v="135.93960000000001"/>
    <n v="1"/>
    <n v="21.750336000000001"/>
    <n v="135.94"/>
    <n v="157.690336"/>
    <n v="2025"/>
    <s v="agosto"/>
    <n v="19"/>
  </r>
  <r>
    <x v="217"/>
    <x v="8"/>
    <x v="6"/>
    <n v="137.79310000000001"/>
    <n v="1"/>
    <n v="22.046896"/>
    <n v="137.79"/>
    <n v="159.836896"/>
    <n v="2025"/>
    <s v="agosto"/>
    <n v="19"/>
  </r>
  <r>
    <x v="217"/>
    <x v="8"/>
    <x v="5"/>
    <n v="90.54"/>
    <n v="6"/>
    <n v="86.918400000000005"/>
    <n v="543.24"/>
    <n v="630.15840000000003"/>
    <n v="2025"/>
    <s v="agosto"/>
    <n v="19"/>
  </r>
  <r>
    <x v="217"/>
    <x v="10"/>
    <x v="2"/>
    <n v="70.05"/>
    <n v="240"/>
    <n v="2689.92"/>
    <n v="16812"/>
    <n v="19501.919999999998"/>
    <n v="2025"/>
    <s v="agosto"/>
    <n v="19"/>
  </r>
  <r>
    <x v="218"/>
    <x v="12"/>
    <x v="2"/>
    <n v="498.66"/>
    <n v="6"/>
    <n v="478.71360000000004"/>
    <n v="2991.96"/>
    <n v="3470.6736000000001"/>
    <n v="2025"/>
    <s v="agosto"/>
    <n v="20"/>
  </r>
  <r>
    <x v="218"/>
    <x v="12"/>
    <x v="2"/>
    <n v="498.66"/>
    <n v="6"/>
    <n v="478.71360000000004"/>
    <n v="2991.96"/>
    <n v="3470.6736000000001"/>
    <n v="2025"/>
    <s v="agosto"/>
    <n v="20"/>
  </r>
  <r>
    <x v="218"/>
    <x v="12"/>
    <x v="2"/>
    <n v="498.66"/>
    <n v="6"/>
    <n v="478.71360000000004"/>
    <n v="2991.96"/>
    <n v="3470.6736000000001"/>
    <n v="2025"/>
    <s v="agosto"/>
    <n v="20"/>
  </r>
  <r>
    <x v="218"/>
    <x v="12"/>
    <x v="2"/>
    <n v="498.66"/>
    <n v="6"/>
    <n v="478.71360000000004"/>
    <n v="2991.96"/>
    <n v="3470.6736000000001"/>
    <n v="2025"/>
    <s v="agosto"/>
    <n v="20"/>
  </r>
  <r>
    <x v="218"/>
    <x v="16"/>
    <x v="6"/>
    <n v="136.55170000000001"/>
    <n v="1"/>
    <n v="21.848272000000001"/>
    <n v="136.55000000000001"/>
    <n v="158.39827200000002"/>
    <n v="2025"/>
    <s v="agosto"/>
    <n v="20"/>
  </r>
  <r>
    <x v="218"/>
    <x v="6"/>
    <x v="6"/>
    <n v="340.85700000000003"/>
    <n v="1"/>
    <n v="54.537120000000009"/>
    <n v="340.86"/>
    <n v="395.39712000000003"/>
    <n v="2025"/>
    <s v="agosto"/>
    <n v="20"/>
  </r>
  <r>
    <x v="218"/>
    <x v="13"/>
    <x v="2"/>
    <n v="525.59"/>
    <n v="6"/>
    <n v="504.56640000000004"/>
    <n v="3153.54"/>
    <n v="3658.1064000000001"/>
    <n v="2025"/>
    <s v="agosto"/>
    <n v="20"/>
  </r>
  <r>
    <x v="218"/>
    <x v="13"/>
    <x v="2"/>
    <n v="525.59"/>
    <n v="6"/>
    <n v="504.56640000000004"/>
    <n v="3153.54"/>
    <n v="3658.1064000000001"/>
    <n v="2025"/>
    <s v="agosto"/>
    <n v="20"/>
  </r>
  <r>
    <x v="219"/>
    <x v="6"/>
    <x v="6"/>
    <n v="340.85700000000003"/>
    <n v="1"/>
    <n v="54.537120000000009"/>
    <n v="340.86"/>
    <n v="395.39712000000003"/>
    <n v="2025"/>
    <s v="agosto"/>
    <n v="21"/>
  </r>
  <r>
    <x v="219"/>
    <x v="6"/>
    <x v="6"/>
    <n v="340.85700000000003"/>
    <n v="1"/>
    <n v="54.537120000000009"/>
    <n v="340.86"/>
    <n v="395.39712000000003"/>
    <n v="2025"/>
    <s v="agosto"/>
    <n v="21"/>
  </r>
  <r>
    <x v="219"/>
    <x v="2"/>
    <x v="7"/>
    <n v="2585.3447999999999"/>
    <n v="1"/>
    <n v="413.655168"/>
    <n v="2585.34"/>
    <n v="2998.9951680000004"/>
    <n v="2025"/>
    <s v="agosto"/>
    <n v="21"/>
  </r>
  <r>
    <x v="219"/>
    <x v="4"/>
    <x v="7"/>
    <n v="0"/>
    <n v="1"/>
    <n v="0"/>
    <n v="0"/>
    <n v="0"/>
    <n v="2025"/>
    <s v="agosto"/>
    <n v="21"/>
  </r>
  <r>
    <x v="219"/>
    <x v="8"/>
    <x v="6"/>
    <n v="137.79310000000001"/>
    <n v="2"/>
    <n v="44.093792000000001"/>
    <n v="275.58999999999997"/>
    <n v="319.68379199999998"/>
    <n v="2025"/>
    <s v="agosto"/>
    <n v="21"/>
  </r>
  <r>
    <x v="219"/>
    <x v="8"/>
    <x v="6"/>
    <n v="137.79310000000001"/>
    <n v="1"/>
    <n v="22.046896"/>
    <n v="137.79"/>
    <n v="159.836896"/>
    <n v="2025"/>
    <s v="agosto"/>
    <n v="21"/>
  </r>
  <r>
    <x v="219"/>
    <x v="11"/>
    <x v="6"/>
    <n v="137.79310000000001"/>
    <n v="1"/>
    <n v="22.046896"/>
    <n v="137.79"/>
    <n v="159.836896"/>
    <n v="2025"/>
    <s v="agosto"/>
    <n v="21"/>
  </r>
  <r>
    <x v="220"/>
    <x v="7"/>
    <x v="6"/>
    <n v="135.94667246"/>
    <n v="1"/>
    <n v="21.751467593600001"/>
    <n v="135.94"/>
    <n v="157.69146759360001"/>
    <n v="2025"/>
    <s v="agosto"/>
    <n v="22"/>
  </r>
  <r>
    <x v="220"/>
    <x v="5"/>
    <x v="9"/>
    <n v="343.96550000000002"/>
    <n v="1"/>
    <n v="55.034480000000002"/>
    <n v="343.97"/>
    <n v="399.00448000000006"/>
    <n v="2025"/>
    <s v="agosto"/>
    <n v="22"/>
  </r>
  <r>
    <x v="220"/>
    <x v="8"/>
    <x v="6"/>
    <n v="137.79310000000001"/>
    <n v="1"/>
    <n v="22.046896"/>
    <n v="137.79"/>
    <n v="159.836896"/>
    <n v="2025"/>
    <s v="agosto"/>
    <n v="22"/>
  </r>
  <r>
    <x v="221"/>
    <x v="3"/>
    <x v="6"/>
    <n v="905.16369999999995"/>
    <n v="1"/>
    <n v="144.82619199999999"/>
    <n v="905.16"/>
    <n v="1049.9861919999998"/>
    <n v="2025"/>
    <s v="agosto"/>
    <n v="25"/>
  </r>
  <r>
    <x v="221"/>
    <x v="6"/>
    <x v="0"/>
    <n v="211.23"/>
    <n v="6"/>
    <n v="202.7808"/>
    <n v="1267.3800000000001"/>
    <n v="1470.1608000000001"/>
    <n v="2025"/>
    <s v="agosto"/>
    <n v="25"/>
  </r>
  <r>
    <x v="221"/>
    <x v="23"/>
    <x v="10"/>
    <n v="13.75"/>
    <n v="7200"/>
    <n v="15840.000000000002"/>
    <n v="99000"/>
    <n v="114840"/>
    <n v="2025"/>
    <s v="agosto"/>
    <n v="25"/>
  </r>
  <r>
    <x v="221"/>
    <x v="25"/>
    <x v="0"/>
    <n v="70.47"/>
    <n v="100"/>
    <n v="1127.52"/>
    <n v="7047"/>
    <n v="8174.52"/>
    <n v="2025"/>
    <s v="agosto"/>
    <n v="25"/>
  </r>
  <r>
    <x v="221"/>
    <x v="5"/>
    <x v="6"/>
    <n v="340.85700000000003"/>
    <n v="1"/>
    <n v="54.537120000000009"/>
    <n v="340.86"/>
    <n v="395.39712000000003"/>
    <n v="2025"/>
    <s v="agosto"/>
    <n v="25"/>
  </r>
  <r>
    <x v="221"/>
    <x v="24"/>
    <x v="10"/>
    <n v="13.75"/>
    <n v="7200"/>
    <n v="15840.000000000002"/>
    <n v="99000"/>
    <n v="114840"/>
    <n v="2025"/>
    <s v="agosto"/>
    <n v="25"/>
  </r>
  <r>
    <x v="221"/>
    <x v="10"/>
    <x v="6"/>
    <n v="136.5529621"/>
    <n v="1"/>
    <n v="21.848473936000001"/>
    <n v="136.55000000000001"/>
    <n v="158.39847393600002"/>
    <n v="2025"/>
    <s v="agosto"/>
    <n v="25"/>
  </r>
  <r>
    <x v="221"/>
    <x v="17"/>
    <x v="10"/>
    <n v="13.75"/>
    <n v="7200"/>
    <n v="15840.000000000002"/>
    <n v="99000"/>
    <n v="114840"/>
    <n v="2025"/>
    <s v="agosto"/>
    <n v="25"/>
  </r>
  <r>
    <x v="222"/>
    <x v="3"/>
    <x v="6"/>
    <n v="905.16369999999995"/>
    <n v="1"/>
    <n v="144.82619199999999"/>
    <n v="905.16"/>
    <n v="1049.9861919999998"/>
    <n v="2025"/>
    <s v="agosto"/>
    <n v="27"/>
  </r>
  <r>
    <x v="222"/>
    <x v="12"/>
    <x v="2"/>
    <n v="498.66"/>
    <n v="6"/>
    <n v="478.71360000000004"/>
    <n v="2991.96"/>
    <n v="3470.6736000000001"/>
    <n v="2025"/>
    <s v="agosto"/>
    <n v="27"/>
  </r>
  <r>
    <x v="222"/>
    <x v="12"/>
    <x v="2"/>
    <n v="498.66"/>
    <n v="6"/>
    <n v="478.71360000000004"/>
    <n v="2991.96"/>
    <n v="3470.6736000000001"/>
    <n v="2025"/>
    <s v="agosto"/>
    <n v="27"/>
  </r>
  <r>
    <x v="222"/>
    <x v="12"/>
    <x v="2"/>
    <n v="498.66"/>
    <n v="6"/>
    <n v="478.71360000000004"/>
    <n v="2991.96"/>
    <n v="3470.6736000000001"/>
    <n v="2025"/>
    <s v="agosto"/>
    <n v="27"/>
  </r>
  <r>
    <x v="222"/>
    <x v="12"/>
    <x v="2"/>
    <n v="498.66"/>
    <n v="6"/>
    <n v="478.71360000000004"/>
    <n v="2991.96"/>
    <n v="3470.6736000000001"/>
    <n v="2025"/>
    <s v="agosto"/>
    <n v="27"/>
  </r>
  <r>
    <x v="222"/>
    <x v="12"/>
    <x v="2"/>
    <n v="498.66"/>
    <n v="6"/>
    <n v="478.71360000000004"/>
    <n v="2991.96"/>
    <n v="3470.6736000000001"/>
    <n v="2025"/>
    <s v="agosto"/>
    <n v="27"/>
  </r>
  <r>
    <x v="222"/>
    <x v="12"/>
    <x v="2"/>
    <n v="498.66"/>
    <n v="6"/>
    <n v="478.71360000000004"/>
    <n v="2991.96"/>
    <n v="3470.6736000000001"/>
    <n v="2025"/>
    <s v="agosto"/>
    <n v="27"/>
  </r>
  <r>
    <x v="222"/>
    <x v="6"/>
    <x v="6"/>
    <n v="340.85700000000003"/>
    <n v="1"/>
    <n v="54.537120000000009"/>
    <n v="340.86"/>
    <n v="395.39712000000003"/>
    <n v="2025"/>
    <s v="agosto"/>
    <n v="27"/>
  </r>
  <r>
    <x v="222"/>
    <x v="1"/>
    <x v="6"/>
    <n v="1048.2757999999999"/>
    <n v="1"/>
    <n v="167.72412799999998"/>
    <n v="1048.28"/>
    <n v="1216.004128"/>
    <n v="2025"/>
    <s v="agosto"/>
    <n v="27"/>
  </r>
  <r>
    <x v="222"/>
    <x v="5"/>
    <x v="6"/>
    <n v="343.96499999999997"/>
    <n v="1"/>
    <n v="55.034399999999998"/>
    <n v="343.97"/>
    <n v="399.00440000000003"/>
    <n v="2025"/>
    <s v="agosto"/>
    <n v="27"/>
  </r>
  <r>
    <x v="222"/>
    <x v="5"/>
    <x v="6"/>
    <n v="340.85700000000003"/>
    <n v="1"/>
    <n v="54.537120000000009"/>
    <n v="340.86"/>
    <n v="395.39712000000003"/>
    <n v="2025"/>
    <s v="agosto"/>
    <n v="27"/>
  </r>
  <r>
    <x v="222"/>
    <x v="5"/>
    <x v="6"/>
    <n v="340.85700000000003"/>
    <n v="1"/>
    <n v="54.537120000000009"/>
    <n v="340.86"/>
    <n v="395.39712000000003"/>
    <n v="2025"/>
    <s v="agosto"/>
    <n v="27"/>
  </r>
  <r>
    <x v="222"/>
    <x v="13"/>
    <x v="2"/>
    <n v="525.59"/>
    <n v="6"/>
    <n v="504.56640000000004"/>
    <n v="3153.54"/>
    <n v="3658.1064000000001"/>
    <n v="2025"/>
    <s v="agosto"/>
    <n v="27"/>
  </r>
  <r>
    <x v="222"/>
    <x v="8"/>
    <x v="7"/>
    <n v="163.36000000000001"/>
    <n v="1"/>
    <n v="26.137600000000003"/>
    <n v="163.36000000000001"/>
    <n v="189.49760000000001"/>
    <n v="2025"/>
    <s v="agosto"/>
    <n v="27"/>
  </r>
  <r>
    <x v="222"/>
    <x v="13"/>
    <x v="2"/>
    <n v="525.59"/>
    <n v="6"/>
    <n v="504.56640000000004"/>
    <n v="3153.54"/>
    <n v="3658.1064000000001"/>
    <n v="2025"/>
    <s v="agosto"/>
    <n v="27"/>
  </r>
  <r>
    <x v="222"/>
    <x v="10"/>
    <x v="7"/>
    <n v="163.36000000000001"/>
    <n v="1"/>
    <n v="26.137600000000003"/>
    <n v="163.36000000000001"/>
    <n v="189.49760000000001"/>
    <n v="2025"/>
    <s v="agosto"/>
    <n v="27"/>
  </r>
  <r>
    <x v="222"/>
    <x v="10"/>
    <x v="2"/>
    <n v="70.05"/>
    <n v="240"/>
    <n v="2689.92"/>
    <n v="16812"/>
    <n v="19501.919999999998"/>
    <n v="2025"/>
    <s v="agosto"/>
    <n v="27"/>
  </r>
  <r>
    <x v="223"/>
    <x v="3"/>
    <x v="6"/>
    <n v="905.16369999999995"/>
    <n v="1"/>
    <n v="144.82619199999999"/>
    <n v="905.16"/>
    <n v="1049.9861919999998"/>
    <n v="2025"/>
    <s v="agosto"/>
    <n v="28"/>
  </r>
  <r>
    <x v="223"/>
    <x v="6"/>
    <x v="6"/>
    <n v="340.85700000000003"/>
    <n v="1"/>
    <n v="54.537120000000009"/>
    <n v="340.86"/>
    <n v="395.39712000000003"/>
    <n v="2025"/>
    <s v="agosto"/>
    <n v="28"/>
  </r>
  <r>
    <x v="223"/>
    <x v="8"/>
    <x v="6"/>
    <n v="137.79310000000001"/>
    <n v="1"/>
    <n v="22.046896"/>
    <n v="137.79"/>
    <n v="159.836896"/>
    <n v="2025"/>
    <s v="agosto"/>
    <n v="28"/>
  </r>
  <r>
    <x v="223"/>
    <x v="9"/>
    <x v="6"/>
    <n v="340.85700000000003"/>
    <n v="1"/>
    <n v="54.537120000000009"/>
    <n v="340.86"/>
    <n v="395.39712000000003"/>
    <n v="2025"/>
    <s v="agosto"/>
    <n v="28"/>
  </r>
  <r>
    <x v="224"/>
    <x v="12"/>
    <x v="2"/>
    <n v="498.66"/>
    <n v="6"/>
    <n v="478.71360000000004"/>
    <n v="2991.96"/>
    <n v="3470.6736000000001"/>
    <n v="2025"/>
    <s v="agosto"/>
    <n v="29"/>
  </r>
  <r>
    <x v="224"/>
    <x v="16"/>
    <x v="6"/>
    <n v="137.79310000000001"/>
    <n v="1"/>
    <n v="22.046896"/>
    <n v="137.79"/>
    <n v="159.836896"/>
    <n v="2025"/>
    <s v="agosto"/>
    <n v="29"/>
  </r>
  <r>
    <x v="224"/>
    <x v="8"/>
    <x v="6"/>
    <n v="137.79310000000001"/>
    <n v="2"/>
    <n v="44.093792000000001"/>
    <n v="275.58999999999997"/>
    <n v="319.68379199999998"/>
    <n v="2025"/>
    <s v="agosto"/>
    <n v="29"/>
  </r>
  <r>
    <x v="225"/>
    <x v="16"/>
    <x v="6"/>
    <n v="137.79"/>
    <n v="1"/>
    <n v="22.046399999999998"/>
    <n v="137.79"/>
    <n v="159.8364"/>
    <n v="2025"/>
    <s v="septiembre"/>
    <n v="1"/>
  </r>
  <r>
    <x v="225"/>
    <x v="16"/>
    <x v="6"/>
    <n v="137.79499999999999"/>
    <n v="2"/>
    <n v="44.0944"/>
    <n v="275.58999999999997"/>
    <n v="319.68439999999998"/>
    <n v="2025"/>
    <s v="septiembre"/>
    <n v="1"/>
  </r>
  <r>
    <x v="225"/>
    <x v="7"/>
    <x v="0"/>
    <n v="103.34"/>
    <n v="240"/>
    <n v="3968.2560000000003"/>
    <n v="24801.599999999999"/>
    <n v="28769.856"/>
    <n v="2025"/>
    <s v="septiembre"/>
    <n v="1"/>
  </r>
  <r>
    <x v="225"/>
    <x v="2"/>
    <x v="9"/>
    <n v="2585.34"/>
    <n v="1"/>
    <n v="413.65440000000001"/>
    <n v="2585.34"/>
    <n v="2998.9944"/>
    <n v="2025"/>
    <s v="septiembre"/>
    <n v="1"/>
  </r>
  <r>
    <x v="225"/>
    <x v="0"/>
    <x v="6"/>
    <n v="1706.9"/>
    <n v="1"/>
    <n v="273.10400000000004"/>
    <n v="1706.9"/>
    <n v="1980.0040000000001"/>
    <n v="2025"/>
    <s v="septiembre"/>
    <n v="1"/>
  </r>
  <r>
    <x v="225"/>
    <x v="4"/>
    <x v="9"/>
    <n v="0"/>
    <n v="1"/>
    <n v="0"/>
    <n v="0"/>
    <n v="0"/>
    <n v="2025"/>
    <s v="septiembre"/>
    <n v="1"/>
  </r>
  <r>
    <x v="225"/>
    <x v="5"/>
    <x v="6"/>
    <n v="343.97"/>
    <n v="1"/>
    <n v="55.035200000000003"/>
    <n v="343.97"/>
    <n v="399.00520000000006"/>
    <n v="2025"/>
    <s v="septiembre"/>
    <n v="1"/>
  </r>
  <r>
    <x v="225"/>
    <x v="8"/>
    <x v="6"/>
    <n v="137.79"/>
    <n v="1"/>
    <n v="22.046399999999998"/>
    <n v="137.79"/>
    <n v="159.8364"/>
    <n v="2025"/>
    <s v="septiembre"/>
    <n v="1"/>
  </r>
  <r>
    <x v="225"/>
    <x v="10"/>
    <x v="6"/>
    <n v="136.55000000000001"/>
    <n v="1"/>
    <n v="21.848000000000003"/>
    <n v="136.55000000000001"/>
    <n v="158.39800000000002"/>
    <n v="2025"/>
    <s v="septiembre"/>
    <n v="1"/>
  </r>
  <r>
    <x v="225"/>
    <x v="9"/>
    <x v="6"/>
    <n v="340.86"/>
    <n v="1"/>
    <n v="54.537600000000005"/>
    <n v="340.86"/>
    <n v="395.39760000000001"/>
    <n v="2025"/>
    <s v="septiembre"/>
    <n v="1"/>
  </r>
  <r>
    <x v="225"/>
    <x v="11"/>
    <x v="6"/>
    <n v="137.79"/>
    <n v="1"/>
    <n v="22.046399999999998"/>
    <n v="137.79"/>
    <n v="159.8364"/>
    <n v="2025"/>
    <s v="septiembre"/>
    <n v="1"/>
  </r>
  <r>
    <x v="226"/>
    <x v="3"/>
    <x v="6"/>
    <n v="905.16"/>
    <n v="1"/>
    <n v="144.82560000000001"/>
    <n v="905.16"/>
    <n v="1049.9856"/>
    <n v="2025"/>
    <s v="septiembre"/>
    <n v="2"/>
  </r>
  <r>
    <x v="226"/>
    <x v="12"/>
    <x v="2"/>
    <n v="498.66"/>
    <n v="6"/>
    <n v="478.71360000000004"/>
    <n v="2991.96"/>
    <n v="3470.6736000000001"/>
    <n v="2025"/>
    <s v="septiembre"/>
    <n v="2"/>
  </r>
  <r>
    <x v="226"/>
    <x v="12"/>
    <x v="2"/>
    <n v="498.66"/>
    <n v="6"/>
    <n v="478.71360000000004"/>
    <n v="2991.96"/>
    <n v="3470.6736000000001"/>
    <n v="2025"/>
    <s v="septiembre"/>
    <n v="2"/>
  </r>
  <r>
    <x v="226"/>
    <x v="12"/>
    <x v="2"/>
    <n v="498.66"/>
    <n v="6"/>
    <n v="478.71360000000004"/>
    <n v="2991.96"/>
    <n v="3470.6736000000001"/>
    <n v="2025"/>
    <s v="septiembre"/>
    <n v="2"/>
  </r>
  <r>
    <x v="226"/>
    <x v="16"/>
    <x v="6"/>
    <n v="137.79"/>
    <n v="1"/>
    <n v="22.046399999999998"/>
    <n v="137.79"/>
    <n v="159.8364"/>
    <n v="2025"/>
    <s v="septiembre"/>
    <n v="2"/>
  </r>
  <r>
    <x v="226"/>
    <x v="7"/>
    <x v="6"/>
    <n v="137.79499999999999"/>
    <n v="2"/>
    <n v="44.0944"/>
    <n v="275.58999999999997"/>
    <n v="319.68439999999998"/>
    <n v="2025"/>
    <s v="septiembre"/>
    <n v="2"/>
  </r>
  <r>
    <x v="226"/>
    <x v="13"/>
    <x v="2"/>
    <n v="525.59"/>
    <n v="6"/>
    <n v="504.56640000000004"/>
    <n v="3153.54"/>
    <n v="3658.1064000000001"/>
    <n v="2025"/>
    <s v="septiembre"/>
    <n v="2"/>
  </r>
  <r>
    <x v="226"/>
    <x v="8"/>
    <x v="6"/>
    <n v="137.79"/>
    <n v="1"/>
    <n v="22.046399999999998"/>
    <n v="137.79"/>
    <n v="159.8364"/>
    <n v="2025"/>
    <s v="septiembre"/>
    <n v="2"/>
  </r>
  <r>
    <x v="227"/>
    <x v="8"/>
    <x v="6"/>
    <n v="137.79499999999999"/>
    <n v="2"/>
    <n v="44.0944"/>
    <n v="275.58999999999997"/>
    <n v="319.68439999999998"/>
    <n v="2025"/>
    <s v="septiembre"/>
    <n v="3"/>
  </r>
  <r>
    <x v="227"/>
    <x v="8"/>
    <x v="6"/>
    <n v="137.79"/>
    <n v="1"/>
    <n v="22.046399999999998"/>
    <n v="137.79"/>
    <n v="159.8364"/>
    <n v="2025"/>
    <s v="septiembre"/>
    <n v="3"/>
  </r>
  <r>
    <x v="228"/>
    <x v="14"/>
    <x v="5"/>
    <n v="632.99"/>
    <n v="6"/>
    <n v="607.67039999999997"/>
    <n v="3797.94"/>
    <n v="4405.6103999999996"/>
    <n v="2025"/>
    <s v="septiembre"/>
    <n v="4"/>
  </r>
  <r>
    <x v="228"/>
    <x v="3"/>
    <x v="6"/>
    <n v="905.16"/>
    <n v="1"/>
    <n v="144.82560000000001"/>
    <n v="905.16"/>
    <n v="1049.9856"/>
    <n v="2025"/>
    <s v="septiembre"/>
    <n v="4"/>
  </r>
  <r>
    <x v="228"/>
    <x v="12"/>
    <x v="2"/>
    <n v="498.66"/>
    <n v="6"/>
    <n v="478.71360000000004"/>
    <n v="2991.96"/>
    <n v="3470.6736000000001"/>
    <n v="2025"/>
    <s v="septiembre"/>
    <n v="4"/>
  </r>
  <r>
    <x v="228"/>
    <x v="6"/>
    <x v="6"/>
    <n v="343.97"/>
    <n v="1"/>
    <n v="55.035200000000003"/>
    <n v="343.97"/>
    <n v="399.00520000000006"/>
    <n v="2025"/>
    <s v="septiembre"/>
    <n v="4"/>
  </r>
  <r>
    <x v="228"/>
    <x v="6"/>
    <x v="6"/>
    <n v="343.97"/>
    <n v="1"/>
    <n v="55.035200000000003"/>
    <n v="343.97"/>
    <n v="399.00520000000006"/>
    <n v="2025"/>
    <s v="septiembre"/>
    <n v="4"/>
  </r>
  <r>
    <x v="228"/>
    <x v="6"/>
    <x v="6"/>
    <n v="343.97"/>
    <n v="1"/>
    <n v="55.035200000000003"/>
    <n v="343.97"/>
    <n v="399.00520000000006"/>
    <n v="2025"/>
    <s v="septiembre"/>
    <n v="4"/>
  </r>
  <r>
    <x v="228"/>
    <x v="0"/>
    <x v="6"/>
    <n v="1706.9"/>
    <n v="1"/>
    <n v="273.10400000000004"/>
    <n v="1706.9"/>
    <n v="1980.0040000000001"/>
    <n v="2025"/>
    <s v="septiembre"/>
    <n v="4"/>
  </r>
  <r>
    <x v="228"/>
    <x v="13"/>
    <x v="2"/>
    <n v="525.59"/>
    <n v="6"/>
    <n v="504.56640000000004"/>
    <n v="3153.54"/>
    <n v="3658.1064000000001"/>
    <n v="2025"/>
    <s v="septiembre"/>
    <n v="4"/>
  </r>
  <r>
    <x v="228"/>
    <x v="13"/>
    <x v="2"/>
    <n v="525.59"/>
    <n v="6"/>
    <n v="504.56640000000004"/>
    <n v="3153.54"/>
    <n v="3658.1064000000001"/>
    <n v="2025"/>
    <s v="septiembre"/>
    <n v="4"/>
  </r>
  <r>
    <x v="228"/>
    <x v="13"/>
    <x v="2"/>
    <n v="525.59"/>
    <n v="6"/>
    <n v="504.56640000000004"/>
    <n v="3153.54"/>
    <n v="3658.1064000000001"/>
    <n v="2025"/>
    <s v="septiembre"/>
    <n v="4"/>
  </r>
  <r>
    <x v="228"/>
    <x v="8"/>
    <x v="6"/>
    <n v="137.79"/>
    <n v="1"/>
    <n v="22.046399999999998"/>
    <n v="137.79"/>
    <n v="159.8364"/>
    <n v="2025"/>
    <s v="septiembre"/>
    <n v="4"/>
  </r>
  <r>
    <x v="228"/>
    <x v="8"/>
    <x v="0"/>
    <n v="103.34"/>
    <n v="240"/>
    <n v="3968.2560000000003"/>
    <n v="24801.599999999999"/>
    <n v="28769.856"/>
    <n v="2025"/>
    <s v="septiembre"/>
    <n v="4"/>
  </r>
  <r>
    <x v="229"/>
    <x v="6"/>
    <x v="7"/>
    <n v="312.13"/>
    <n v="1"/>
    <n v="49.940800000000003"/>
    <n v="312.13"/>
    <n v="362.07080000000002"/>
    <n v="2025"/>
    <s v="septiembre"/>
    <n v="5"/>
  </r>
  <r>
    <x v="230"/>
    <x v="16"/>
    <x v="6"/>
    <n v="137.79"/>
    <n v="1"/>
    <n v="22.046399999999998"/>
    <n v="137.79"/>
    <n v="159.8364"/>
    <n v="2025"/>
    <s v="septiembre"/>
    <n v="8"/>
  </r>
  <r>
    <x v="230"/>
    <x v="6"/>
    <x v="0"/>
    <n v="211.23"/>
    <n v="6"/>
    <n v="202.7808"/>
    <n v="1267.3800000000001"/>
    <n v="1470.1608000000001"/>
    <n v="2025"/>
    <s v="septiembre"/>
    <n v="8"/>
  </r>
  <r>
    <x v="230"/>
    <x v="7"/>
    <x v="6"/>
    <n v="137.79"/>
    <n v="1"/>
    <n v="22.046399999999998"/>
    <n v="137.79"/>
    <n v="159.8364"/>
    <n v="2025"/>
    <s v="septiembre"/>
    <n v="8"/>
  </r>
  <r>
    <x v="230"/>
    <x v="1"/>
    <x v="6"/>
    <n v="1048.28"/>
    <n v="1"/>
    <n v="167.72479999999999"/>
    <n v="1048.28"/>
    <n v="1216.0047999999999"/>
    <n v="2025"/>
    <s v="septiembre"/>
    <n v="8"/>
  </r>
  <r>
    <x v="230"/>
    <x v="0"/>
    <x v="6"/>
    <n v="1706.9"/>
    <n v="1"/>
    <n v="273.10400000000004"/>
    <n v="1706.9"/>
    <n v="1980.0040000000001"/>
    <n v="2025"/>
    <s v="septiembre"/>
    <n v="8"/>
  </r>
  <r>
    <x v="230"/>
    <x v="0"/>
    <x v="6"/>
    <n v="1706.9"/>
    <n v="1"/>
    <n v="273.10400000000004"/>
    <n v="1706.9"/>
    <n v="1980.0040000000001"/>
    <n v="2025"/>
    <s v="septiembre"/>
    <n v="8"/>
  </r>
  <r>
    <x v="230"/>
    <x v="8"/>
    <x v="6"/>
    <n v="137.79"/>
    <n v="1"/>
    <n v="22.046399999999998"/>
    <n v="137.79"/>
    <n v="159.8364"/>
    <n v="2025"/>
    <s v="septiembre"/>
    <n v="8"/>
  </r>
  <r>
    <x v="230"/>
    <x v="8"/>
    <x v="6"/>
    <n v="137.79"/>
    <n v="1"/>
    <n v="22.046399999999998"/>
    <n v="137.79"/>
    <n v="159.8364"/>
    <n v="2025"/>
    <s v="septiembre"/>
    <n v="8"/>
  </r>
  <r>
    <x v="230"/>
    <x v="8"/>
    <x v="6"/>
    <n v="137.79"/>
    <n v="1"/>
    <n v="22.046399999999998"/>
    <n v="137.79"/>
    <n v="159.8364"/>
    <n v="2025"/>
    <s v="septiembre"/>
    <n v="8"/>
  </r>
  <r>
    <x v="230"/>
    <x v="10"/>
    <x v="6"/>
    <n v="137.79"/>
    <n v="1"/>
    <n v="22.046399999999998"/>
    <n v="137.79"/>
    <n v="159.8364"/>
    <n v="2025"/>
    <s v="septiembre"/>
    <n v="8"/>
  </r>
  <r>
    <x v="230"/>
    <x v="9"/>
    <x v="6"/>
    <n v="343.97"/>
    <n v="1"/>
    <n v="55.035200000000003"/>
    <n v="343.97"/>
    <n v="399.00520000000006"/>
    <n v="2025"/>
    <s v="septiembre"/>
    <n v="8"/>
  </r>
  <r>
    <x v="230"/>
    <x v="11"/>
    <x v="6"/>
    <n v="137.79"/>
    <n v="1"/>
    <n v="22.046399999999998"/>
    <n v="137.79"/>
    <n v="159.8364"/>
    <n v="2025"/>
    <s v="septiembre"/>
    <n v="8"/>
  </r>
  <r>
    <x v="230"/>
    <x v="11"/>
    <x v="6"/>
    <n v="137.79"/>
    <n v="1"/>
    <n v="22.046399999999998"/>
    <n v="137.79"/>
    <n v="159.8364"/>
    <n v="2025"/>
    <s v="septiembre"/>
    <n v="8"/>
  </r>
  <r>
    <x v="230"/>
    <x v="11"/>
    <x v="6"/>
    <n v="137.79"/>
    <n v="1"/>
    <n v="22.046399999999998"/>
    <n v="137.79"/>
    <n v="159.8364"/>
    <n v="2025"/>
    <s v="septiembre"/>
    <n v="8"/>
  </r>
  <r>
    <x v="231"/>
    <x v="6"/>
    <x v="6"/>
    <n v="206.9"/>
    <n v="1"/>
    <n v="33.103999999999999"/>
    <n v="206.9"/>
    <n v="240.00400000000002"/>
    <n v="2025"/>
    <s v="septiembre"/>
    <n v="10"/>
  </r>
  <r>
    <x v="231"/>
    <x v="7"/>
    <x v="0"/>
    <n v="103.34"/>
    <n v="240"/>
    <n v="3968.2560000000003"/>
    <n v="24801.599999999999"/>
    <n v="28769.856"/>
    <n v="2025"/>
    <s v="septiembre"/>
    <n v="10"/>
  </r>
  <r>
    <x v="231"/>
    <x v="5"/>
    <x v="6"/>
    <n v="343.97"/>
    <n v="1"/>
    <n v="55.035200000000003"/>
    <n v="343.97"/>
    <n v="399.00520000000006"/>
    <n v="2025"/>
    <s v="septiembre"/>
    <n v="10"/>
  </r>
  <r>
    <x v="231"/>
    <x v="8"/>
    <x v="6"/>
    <n v="137.79499999999999"/>
    <n v="2"/>
    <n v="44.0944"/>
    <n v="275.58999999999997"/>
    <n v="319.68439999999998"/>
    <n v="2025"/>
    <s v="septiembre"/>
    <n v="10"/>
  </r>
  <r>
    <x v="232"/>
    <x v="3"/>
    <x v="6"/>
    <n v="905.16"/>
    <n v="1"/>
    <n v="144.82560000000001"/>
    <n v="905.16"/>
    <n v="1049.9856"/>
    <n v="2025"/>
    <s v="septiembre"/>
    <n v="11"/>
  </r>
  <r>
    <x v="232"/>
    <x v="12"/>
    <x v="2"/>
    <n v="498.66"/>
    <n v="6"/>
    <n v="478.71360000000004"/>
    <n v="2991.96"/>
    <n v="3470.6736000000001"/>
    <n v="2025"/>
    <s v="septiembre"/>
    <n v="11"/>
  </r>
  <r>
    <x v="232"/>
    <x v="12"/>
    <x v="2"/>
    <n v="498.66"/>
    <n v="6"/>
    <n v="478.71360000000004"/>
    <n v="2991.96"/>
    <n v="3470.6736000000001"/>
    <n v="2025"/>
    <s v="septiembre"/>
    <n v="11"/>
  </r>
  <r>
    <x v="232"/>
    <x v="12"/>
    <x v="2"/>
    <n v="498.66"/>
    <n v="6"/>
    <n v="478.71360000000004"/>
    <n v="2991.96"/>
    <n v="3470.6736000000001"/>
    <n v="2025"/>
    <s v="septiembre"/>
    <n v="11"/>
  </r>
  <r>
    <x v="232"/>
    <x v="13"/>
    <x v="2"/>
    <n v="525.59"/>
    <n v="6"/>
    <n v="504.56640000000004"/>
    <n v="3153.54"/>
    <n v="3658.1064000000001"/>
    <n v="2025"/>
    <s v="septiembre"/>
    <n v="11"/>
  </r>
  <r>
    <x v="232"/>
    <x v="13"/>
    <x v="2"/>
    <n v="525.59"/>
    <n v="6"/>
    <n v="504.56640000000004"/>
    <n v="3153.54"/>
    <n v="3658.1064000000001"/>
    <n v="2025"/>
    <s v="septiembre"/>
    <n v="11"/>
  </r>
  <r>
    <x v="232"/>
    <x v="8"/>
    <x v="6"/>
    <n v="137.79499999999999"/>
    <n v="2"/>
    <n v="44.0944"/>
    <n v="275.58999999999997"/>
    <n v="319.68439999999998"/>
    <n v="2025"/>
    <s v="septiembre"/>
    <n v="11"/>
  </r>
  <r>
    <x v="232"/>
    <x v="10"/>
    <x v="6"/>
    <n v="137.79"/>
    <n v="1"/>
    <n v="22.046399999999998"/>
    <n v="137.79"/>
    <n v="159.8364"/>
    <n v="2025"/>
    <s v="septiembre"/>
    <n v="11"/>
  </r>
  <r>
    <x v="232"/>
    <x v="10"/>
    <x v="2"/>
    <n v="70.05"/>
    <n v="240"/>
    <n v="2689.92"/>
    <n v="16812"/>
    <n v="19501.919999999998"/>
    <n v="2025"/>
    <s v="septiembre"/>
    <n v="11"/>
  </r>
  <r>
    <x v="233"/>
    <x v="14"/>
    <x v="4"/>
    <n v="505.86"/>
    <n v="81"/>
    <n v="6555.9456"/>
    <n v="40974.660000000003"/>
    <n v="47530.605600000003"/>
    <n v="2025"/>
    <s v="septiembre"/>
    <n v="12"/>
  </r>
  <r>
    <x v="233"/>
    <x v="3"/>
    <x v="6"/>
    <n v="905.16"/>
    <n v="1"/>
    <n v="144.82560000000001"/>
    <n v="905.16"/>
    <n v="1049.9856"/>
    <n v="2025"/>
    <s v="septiembre"/>
    <n v="12"/>
  </r>
  <r>
    <x v="233"/>
    <x v="12"/>
    <x v="2"/>
    <n v="498.66"/>
    <n v="6"/>
    <n v="478.71360000000004"/>
    <n v="2991.96"/>
    <n v="3470.6736000000001"/>
    <n v="2025"/>
    <s v="septiembre"/>
    <n v="12"/>
  </r>
  <r>
    <x v="233"/>
    <x v="12"/>
    <x v="2"/>
    <n v="498.66"/>
    <n v="6"/>
    <n v="478.71360000000004"/>
    <n v="2991.96"/>
    <n v="3470.6736000000001"/>
    <n v="2025"/>
    <s v="septiembre"/>
    <n v="12"/>
  </r>
  <r>
    <x v="233"/>
    <x v="12"/>
    <x v="2"/>
    <n v="498.66"/>
    <n v="6"/>
    <n v="478.71360000000004"/>
    <n v="2991.96"/>
    <n v="3470.6736000000001"/>
    <n v="2025"/>
    <s v="septiembre"/>
    <n v="12"/>
  </r>
  <r>
    <x v="233"/>
    <x v="13"/>
    <x v="2"/>
    <n v="525.59"/>
    <n v="6"/>
    <n v="504.56640000000004"/>
    <n v="3153.54"/>
    <n v="3658.1064000000001"/>
    <n v="2025"/>
    <s v="septiembre"/>
    <n v="12"/>
  </r>
  <r>
    <x v="233"/>
    <x v="13"/>
    <x v="2"/>
    <n v="525.59"/>
    <n v="6"/>
    <n v="504.56640000000004"/>
    <n v="3153.54"/>
    <n v="3658.1064000000001"/>
    <n v="2025"/>
    <s v="septiembre"/>
    <n v="12"/>
  </r>
  <r>
    <x v="233"/>
    <x v="8"/>
    <x v="6"/>
    <n v="137.79"/>
    <n v="1"/>
    <n v="22.046399999999998"/>
    <n v="137.79"/>
    <n v="159.8364"/>
    <n v="2025"/>
    <s v="septiembre"/>
    <n v="12"/>
  </r>
  <r>
    <x v="233"/>
    <x v="10"/>
    <x v="2"/>
    <n v="70.05"/>
    <n v="240"/>
    <n v="2689.92"/>
    <n v="16812"/>
    <n v="19501.919999999998"/>
    <n v="2025"/>
    <s v="septiembre"/>
    <n v="12"/>
  </r>
  <r>
    <x v="233"/>
    <x v="10"/>
    <x v="2"/>
    <n v="70.05"/>
    <n v="240"/>
    <n v="2689.92"/>
    <n v="16812"/>
    <n v="19501.919999999998"/>
    <n v="2025"/>
    <s v="septiembre"/>
    <n v="12"/>
  </r>
  <r>
    <x v="234"/>
    <x v="14"/>
    <x v="5"/>
    <n v="632.99"/>
    <n v="12"/>
    <n v="1215.3407999999999"/>
    <n v="7595.88"/>
    <n v="8811.2207999999991"/>
    <n v="2025"/>
    <s v="septiembre"/>
    <n v="15"/>
  </r>
  <r>
    <x v="234"/>
    <x v="3"/>
    <x v="5"/>
    <n v="697"/>
    <n v="18"/>
    <n v="2007.36"/>
    <n v="12546"/>
    <n v="14553.36"/>
    <n v="2025"/>
    <s v="septiembre"/>
    <n v="15"/>
  </r>
  <r>
    <x v="234"/>
    <x v="16"/>
    <x v="6"/>
    <n v="137.79"/>
    <n v="1"/>
    <n v="22.046399999999998"/>
    <n v="137.79"/>
    <n v="159.8364"/>
    <n v="2025"/>
    <s v="septiembre"/>
    <n v="15"/>
  </r>
  <r>
    <x v="234"/>
    <x v="7"/>
    <x v="5"/>
    <n v="90.54"/>
    <n v="102"/>
    <n v="1477.6128000000001"/>
    <n v="9235.08"/>
    <n v="10712.692800000001"/>
    <n v="2025"/>
    <s v="septiembre"/>
    <n v="15"/>
  </r>
  <r>
    <x v="234"/>
    <x v="1"/>
    <x v="6"/>
    <n v="1048.28"/>
    <n v="1"/>
    <n v="167.72479999999999"/>
    <n v="1048.28"/>
    <n v="1216.0047999999999"/>
    <n v="2025"/>
    <s v="septiembre"/>
    <n v="15"/>
  </r>
  <r>
    <x v="234"/>
    <x v="13"/>
    <x v="5"/>
    <n v="697"/>
    <n v="12"/>
    <n v="1338.24"/>
    <n v="8364"/>
    <n v="9702.24"/>
    <n v="2025"/>
    <s v="septiembre"/>
    <n v="15"/>
  </r>
  <r>
    <x v="234"/>
    <x v="8"/>
    <x v="6"/>
    <n v="137.79"/>
    <n v="1"/>
    <n v="22.046399999999998"/>
    <n v="137.79"/>
    <n v="159.8364"/>
    <n v="2025"/>
    <s v="septiembre"/>
    <n v="15"/>
  </r>
  <r>
    <x v="234"/>
    <x v="8"/>
    <x v="6"/>
    <n v="77.59"/>
    <n v="1"/>
    <n v="12.414400000000001"/>
    <n v="77.59"/>
    <n v="90.004400000000004"/>
    <n v="2025"/>
    <s v="septiembre"/>
    <n v="15"/>
  </r>
  <r>
    <x v="234"/>
    <x v="8"/>
    <x v="5"/>
    <n v="90.54"/>
    <n v="102"/>
    <n v="1477.6128000000001"/>
    <n v="9235.08"/>
    <n v="10712.692800000001"/>
    <n v="2025"/>
    <s v="septiembre"/>
    <n v="15"/>
  </r>
  <r>
    <x v="234"/>
    <x v="10"/>
    <x v="6"/>
    <n v="137.79"/>
    <n v="1"/>
    <n v="22.046399999999998"/>
    <n v="137.79"/>
    <n v="159.8364"/>
    <n v="2025"/>
    <s v="septiembre"/>
    <n v="15"/>
  </r>
  <r>
    <x v="234"/>
    <x v="15"/>
    <x v="5"/>
    <n v="697"/>
    <n v="12"/>
    <n v="1338.24"/>
    <n v="8364"/>
    <n v="9702.24"/>
    <n v="2025"/>
    <s v="septiembre"/>
    <n v="15"/>
  </r>
  <r>
    <x v="234"/>
    <x v="11"/>
    <x v="6"/>
    <n v="137.79"/>
    <n v="1"/>
    <n v="22.046399999999998"/>
    <n v="137.79"/>
    <n v="159.8364"/>
    <n v="2025"/>
    <s v="septiembre"/>
    <n v="15"/>
  </r>
  <r>
    <x v="235"/>
    <x v="16"/>
    <x v="6"/>
    <n v="137.79"/>
    <n v="1"/>
    <n v="22.046399999999998"/>
    <n v="137.79"/>
    <n v="159.8364"/>
    <n v="2025"/>
    <s v="septiembre"/>
    <n v="17"/>
  </r>
  <r>
    <x v="235"/>
    <x v="16"/>
    <x v="6"/>
    <n v="137.79499999999999"/>
    <n v="2"/>
    <n v="44.0944"/>
    <n v="275.58999999999997"/>
    <n v="319.68439999999998"/>
    <n v="2025"/>
    <s v="septiembre"/>
    <n v="17"/>
  </r>
  <r>
    <x v="235"/>
    <x v="16"/>
    <x v="6"/>
    <n v="137.79"/>
    <n v="1"/>
    <n v="22.046399999999998"/>
    <n v="137.79"/>
    <n v="159.8364"/>
    <n v="2025"/>
    <s v="septiembre"/>
    <n v="17"/>
  </r>
  <r>
    <x v="235"/>
    <x v="6"/>
    <x v="6"/>
    <n v="343.97"/>
    <n v="1"/>
    <n v="55.035200000000003"/>
    <n v="343.97"/>
    <n v="399.00520000000006"/>
    <n v="2025"/>
    <s v="septiembre"/>
    <n v="17"/>
  </r>
  <r>
    <x v="235"/>
    <x v="1"/>
    <x v="6"/>
    <n v="1048.28"/>
    <n v="1"/>
    <n v="167.72479999999999"/>
    <n v="1048.28"/>
    <n v="1216.0047999999999"/>
    <n v="2025"/>
    <s v="septiembre"/>
    <n v="17"/>
  </r>
  <r>
    <x v="235"/>
    <x v="8"/>
    <x v="6"/>
    <n v="137.79"/>
    <n v="1"/>
    <n v="22.046399999999998"/>
    <n v="137.79"/>
    <n v="159.8364"/>
    <n v="2025"/>
    <s v="septiembre"/>
    <n v="17"/>
  </r>
  <r>
    <x v="235"/>
    <x v="8"/>
    <x v="6"/>
    <n v="137.79"/>
    <n v="1"/>
    <n v="22.046399999999998"/>
    <n v="137.79"/>
    <n v="159.8364"/>
    <n v="2025"/>
    <s v="septiembre"/>
    <n v="17"/>
  </r>
  <r>
    <x v="235"/>
    <x v="11"/>
    <x v="6"/>
    <n v="137.79"/>
    <n v="1"/>
    <n v="22.046399999999998"/>
    <n v="137.79"/>
    <n v="159.8364"/>
    <n v="2025"/>
    <s v="septiembre"/>
    <n v="17"/>
  </r>
  <r>
    <x v="236"/>
    <x v="12"/>
    <x v="2"/>
    <n v="498.66"/>
    <n v="18"/>
    <n v="1436.1408000000001"/>
    <n v="8975.8799999999992"/>
    <n v="10412.020799999998"/>
    <n v="2025"/>
    <s v="septiembre"/>
    <n v="18"/>
  </r>
  <r>
    <x v="236"/>
    <x v="12"/>
    <x v="2"/>
    <n v="498.66"/>
    <n v="12"/>
    <n v="957.42720000000008"/>
    <n v="5983.92"/>
    <n v="6941.3472000000002"/>
    <n v="2025"/>
    <s v="septiembre"/>
    <n v="18"/>
  </r>
  <r>
    <x v="236"/>
    <x v="12"/>
    <x v="2"/>
    <n v="498.66"/>
    <n v="12"/>
    <n v="957.42720000000008"/>
    <n v="5983.92"/>
    <n v="6941.3472000000002"/>
    <n v="2025"/>
    <s v="septiembre"/>
    <n v="18"/>
  </r>
  <r>
    <x v="236"/>
    <x v="12"/>
    <x v="2"/>
    <n v="498.66"/>
    <n v="12"/>
    <n v="957.42720000000008"/>
    <n v="5983.92"/>
    <n v="6941.3472000000002"/>
    <n v="2025"/>
    <s v="septiembre"/>
    <n v="18"/>
  </r>
  <r>
    <x v="236"/>
    <x v="12"/>
    <x v="2"/>
    <n v="498.66"/>
    <n v="12"/>
    <n v="957.42720000000008"/>
    <n v="5983.92"/>
    <n v="6941.3472000000002"/>
    <n v="2025"/>
    <s v="septiembre"/>
    <n v="18"/>
  </r>
  <r>
    <x v="236"/>
    <x v="12"/>
    <x v="2"/>
    <n v="498.66"/>
    <n v="6"/>
    <n v="478.71360000000004"/>
    <n v="2991.96"/>
    <n v="3470.6736000000001"/>
    <n v="2025"/>
    <s v="septiembre"/>
    <n v="18"/>
  </r>
  <r>
    <x v="236"/>
    <x v="12"/>
    <x v="2"/>
    <n v="498.66"/>
    <n v="6"/>
    <n v="478.71360000000004"/>
    <n v="2991.96"/>
    <n v="3470.6736000000001"/>
    <n v="2025"/>
    <s v="septiembre"/>
    <n v="18"/>
  </r>
  <r>
    <x v="236"/>
    <x v="12"/>
    <x v="2"/>
    <n v="498.66"/>
    <n v="12"/>
    <n v="957.42720000000008"/>
    <n v="5983.92"/>
    <n v="6941.3472000000002"/>
    <n v="2025"/>
    <s v="septiembre"/>
    <n v="18"/>
  </r>
  <r>
    <x v="236"/>
    <x v="12"/>
    <x v="2"/>
    <n v="498.66"/>
    <n v="12"/>
    <n v="957.42720000000008"/>
    <n v="5983.92"/>
    <n v="6941.3472000000002"/>
    <n v="2025"/>
    <s v="septiembre"/>
    <n v="18"/>
  </r>
  <r>
    <x v="236"/>
    <x v="12"/>
    <x v="2"/>
    <n v="498.66"/>
    <n v="12"/>
    <n v="957.42720000000008"/>
    <n v="5983.92"/>
    <n v="6941.3472000000002"/>
    <n v="2025"/>
    <s v="septiembre"/>
    <n v="18"/>
  </r>
  <r>
    <x v="236"/>
    <x v="16"/>
    <x v="6"/>
    <n v="137.79"/>
    <n v="1"/>
    <n v="22.046399999999998"/>
    <n v="137.79"/>
    <n v="159.8364"/>
    <n v="2025"/>
    <s v="septiembre"/>
    <n v="18"/>
  </r>
  <r>
    <x v="236"/>
    <x v="13"/>
    <x v="2"/>
    <n v="525.59"/>
    <n v="6"/>
    <n v="504.56640000000004"/>
    <n v="3153.54"/>
    <n v="3658.1064000000001"/>
    <n v="2025"/>
    <s v="septiembre"/>
    <n v="18"/>
  </r>
  <r>
    <x v="236"/>
    <x v="13"/>
    <x v="2"/>
    <n v="525.59"/>
    <n v="6"/>
    <n v="504.56640000000004"/>
    <n v="3153.54"/>
    <n v="3658.1064000000001"/>
    <n v="2025"/>
    <s v="septiembre"/>
    <n v="18"/>
  </r>
  <r>
    <x v="236"/>
    <x v="13"/>
    <x v="2"/>
    <n v="525.59"/>
    <n v="12"/>
    <n v="1009.1328000000001"/>
    <n v="6307.08"/>
    <n v="7316.2128000000002"/>
    <n v="2025"/>
    <s v="septiembre"/>
    <n v="18"/>
  </r>
  <r>
    <x v="236"/>
    <x v="13"/>
    <x v="2"/>
    <n v="525.59"/>
    <n v="12"/>
    <n v="1009.1328000000001"/>
    <n v="6307.08"/>
    <n v="7316.2128000000002"/>
    <n v="2025"/>
    <s v="septiembre"/>
    <n v="18"/>
  </r>
  <r>
    <x v="236"/>
    <x v="13"/>
    <x v="2"/>
    <n v="525.59"/>
    <n v="6"/>
    <n v="504.56640000000004"/>
    <n v="3153.54"/>
    <n v="3658.1064000000001"/>
    <n v="2025"/>
    <s v="septiembre"/>
    <n v="18"/>
  </r>
  <r>
    <x v="236"/>
    <x v="13"/>
    <x v="2"/>
    <n v="525.59"/>
    <n v="6"/>
    <n v="504.56640000000004"/>
    <n v="3153.54"/>
    <n v="3658.1064000000001"/>
    <n v="2025"/>
    <s v="septiembre"/>
    <n v="18"/>
  </r>
  <r>
    <x v="236"/>
    <x v="13"/>
    <x v="2"/>
    <n v="525.59"/>
    <n v="6"/>
    <n v="504.56640000000004"/>
    <n v="3153.54"/>
    <n v="3658.1064000000001"/>
    <n v="2025"/>
    <s v="septiembre"/>
    <n v="18"/>
  </r>
  <r>
    <x v="236"/>
    <x v="10"/>
    <x v="2"/>
    <n v="70.05"/>
    <n v="240"/>
    <n v="2689.92"/>
    <n v="16812"/>
    <n v="19501.919999999998"/>
    <n v="2025"/>
    <s v="septiembre"/>
    <n v="18"/>
  </r>
  <r>
    <x v="236"/>
    <x v="11"/>
    <x v="6"/>
    <n v="137.79"/>
    <n v="1"/>
    <n v="22.046399999999998"/>
    <n v="137.79"/>
    <n v="159.8364"/>
    <n v="2025"/>
    <s v="septiembre"/>
    <n v="18"/>
  </r>
  <r>
    <x v="236"/>
    <x v="11"/>
    <x v="6"/>
    <n v="137.79"/>
    <n v="1"/>
    <n v="22.046399999999998"/>
    <n v="137.79"/>
    <n v="159.8364"/>
    <n v="2025"/>
    <s v="septiembre"/>
    <n v="18"/>
  </r>
  <r>
    <x v="237"/>
    <x v="3"/>
    <x v="6"/>
    <n v="904.31"/>
    <n v="1"/>
    <n v="144.68959999999998"/>
    <n v="904.31"/>
    <n v="1048.9995999999999"/>
    <n v="2025"/>
    <s v="septiembre"/>
    <n v="19"/>
  </r>
  <r>
    <x v="238"/>
    <x v="1"/>
    <x v="6"/>
    <n v="1048.28"/>
    <n v="1"/>
    <n v="167.72479999999999"/>
    <n v="1048.28"/>
    <n v="1216.0047999999999"/>
    <n v="2025"/>
    <s v="septiembre"/>
    <n v="22"/>
  </r>
  <r>
    <x v="238"/>
    <x v="5"/>
    <x v="9"/>
    <n v="343.97"/>
    <n v="1"/>
    <n v="55.035200000000003"/>
    <n v="343.97"/>
    <n v="399.00520000000006"/>
    <n v="2025"/>
    <s v="septiembre"/>
    <n v="22"/>
  </r>
  <r>
    <x v="238"/>
    <x v="8"/>
    <x v="6"/>
    <n v="137.79"/>
    <n v="1"/>
    <n v="22.046399999999998"/>
    <n v="137.79"/>
    <n v="159.8364"/>
    <n v="2025"/>
    <s v="septiembre"/>
    <n v="22"/>
  </r>
  <r>
    <x v="238"/>
    <x v="8"/>
    <x v="6"/>
    <n v="137.79"/>
    <n v="1"/>
    <n v="22.046399999999998"/>
    <n v="137.79"/>
    <n v="159.8364"/>
    <n v="2025"/>
    <s v="septiembre"/>
    <n v="22"/>
  </r>
  <r>
    <x v="238"/>
    <x v="11"/>
    <x v="6"/>
    <n v="137.79"/>
    <n v="1"/>
    <n v="22.046399999999998"/>
    <n v="137.79"/>
    <n v="159.8364"/>
    <n v="2025"/>
    <s v="septiembre"/>
    <n v="22"/>
  </r>
  <r>
    <x v="238"/>
    <x v="11"/>
    <x v="6"/>
    <n v="137.79"/>
    <n v="1"/>
    <n v="22.046399999999998"/>
    <n v="137.79"/>
    <n v="159.8364"/>
    <n v="2025"/>
    <s v="septiembre"/>
    <n v="22"/>
  </r>
  <r>
    <x v="239"/>
    <x v="16"/>
    <x v="6"/>
    <n v="137.79"/>
    <n v="1"/>
    <n v="22.046399999999998"/>
    <n v="137.79"/>
    <n v="159.8364"/>
    <n v="2025"/>
    <s v="septiembre"/>
    <n v="23"/>
  </r>
  <r>
    <x v="239"/>
    <x v="7"/>
    <x v="6"/>
    <n v="137.79"/>
    <n v="1"/>
    <n v="22.046399999999998"/>
    <n v="137.79"/>
    <n v="159.8364"/>
    <n v="2025"/>
    <s v="septiembre"/>
    <n v="23"/>
  </r>
  <r>
    <x v="240"/>
    <x v="12"/>
    <x v="2"/>
    <n v="498.66"/>
    <n v="12"/>
    <n v="957.42720000000008"/>
    <n v="5983.92"/>
    <n v="6941.3472000000002"/>
    <n v="2025"/>
    <s v="septiembre"/>
    <n v="24"/>
  </r>
  <r>
    <x v="240"/>
    <x v="12"/>
    <x v="2"/>
    <n v="498.66"/>
    <n v="6"/>
    <n v="478.71360000000004"/>
    <n v="2991.96"/>
    <n v="3470.6736000000001"/>
    <n v="2025"/>
    <s v="septiembre"/>
    <n v="24"/>
  </r>
  <r>
    <x v="240"/>
    <x v="12"/>
    <x v="2"/>
    <n v="498.66"/>
    <n v="12"/>
    <n v="957.42720000000008"/>
    <n v="5983.92"/>
    <n v="6941.3472000000002"/>
    <n v="2025"/>
    <s v="septiembre"/>
    <n v="24"/>
  </r>
  <r>
    <x v="240"/>
    <x v="8"/>
    <x v="6"/>
    <n v="137.79"/>
    <n v="1"/>
    <n v="22.046399999999998"/>
    <n v="137.79"/>
    <n v="159.8364"/>
    <n v="2025"/>
    <s v="septiembre"/>
    <n v="24"/>
  </r>
  <r>
    <x v="240"/>
    <x v="8"/>
    <x v="6"/>
    <n v="137.79"/>
    <n v="1"/>
    <n v="22.046399999999998"/>
    <n v="137.79"/>
    <n v="159.8364"/>
    <n v="2025"/>
    <s v="septiembre"/>
    <n v="24"/>
  </r>
  <r>
    <x v="240"/>
    <x v="10"/>
    <x v="2"/>
    <n v="70.05"/>
    <n v="240"/>
    <n v="2689.92"/>
    <n v="16812"/>
    <n v="19501.919999999998"/>
    <n v="2025"/>
    <s v="septiembre"/>
    <n v="24"/>
  </r>
  <r>
    <x v="241"/>
    <x v="14"/>
    <x v="5"/>
    <n v="632.99"/>
    <n v="48"/>
    <n v="4861.3631999999998"/>
    <n v="30383.52"/>
    <n v="35244.883199999997"/>
    <n v="2025"/>
    <s v="septiembre"/>
    <n v="25"/>
  </r>
  <r>
    <x v="241"/>
    <x v="3"/>
    <x v="5"/>
    <n v="697"/>
    <n v="48"/>
    <n v="5352.96"/>
    <n v="33456"/>
    <n v="38808.959999999999"/>
    <n v="2025"/>
    <s v="septiembre"/>
    <n v="25"/>
  </r>
  <r>
    <x v="241"/>
    <x v="12"/>
    <x v="2"/>
    <n v="498.66"/>
    <n v="18"/>
    <n v="1436.1408000000001"/>
    <n v="8975.8799999999992"/>
    <n v="10412.020799999998"/>
    <n v="2025"/>
    <s v="septiembre"/>
    <n v="25"/>
  </r>
  <r>
    <x v="241"/>
    <x v="12"/>
    <x v="2"/>
    <n v="498.66"/>
    <n v="6"/>
    <n v="478.71360000000004"/>
    <n v="2991.96"/>
    <n v="3470.6736000000001"/>
    <n v="2025"/>
    <s v="septiembre"/>
    <n v="25"/>
  </r>
  <r>
    <x v="241"/>
    <x v="12"/>
    <x v="2"/>
    <n v="498.66"/>
    <n v="6"/>
    <n v="478.71360000000004"/>
    <n v="2991.96"/>
    <n v="3470.6736000000001"/>
    <n v="2025"/>
    <s v="septiembre"/>
    <n v="25"/>
  </r>
  <r>
    <x v="241"/>
    <x v="12"/>
    <x v="2"/>
    <n v="498.66"/>
    <n v="6"/>
    <n v="478.71360000000004"/>
    <n v="2991.96"/>
    <n v="3470.6736000000001"/>
    <n v="2025"/>
    <s v="septiembre"/>
    <n v="25"/>
  </r>
  <r>
    <x v="241"/>
    <x v="12"/>
    <x v="2"/>
    <n v="498.66"/>
    <n v="18"/>
    <n v="1436.1408000000001"/>
    <n v="8975.8799999999992"/>
    <n v="10412.020799999998"/>
    <n v="2025"/>
    <s v="septiembre"/>
    <n v="25"/>
  </r>
  <r>
    <x v="241"/>
    <x v="16"/>
    <x v="6"/>
    <n v="137.79"/>
    <n v="1"/>
    <n v="22.046399999999998"/>
    <n v="137.79"/>
    <n v="159.8364"/>
    <n v="2025"/>
    <s v="septiembre"/>
    <n v="25"/>
  </r>
  <r>
    <x v="241"/>
    <x v="7"/>
    <x v="6"/>
    <n v="137.79"/>
    <n v="1"/>
    <n v="22.046399999999998"/>
    <n v="137.79"/>
    <n v="159.8364"/>
    <n v="2025"/>
    <s v="septiembre"/>
    <n v="25"/>
  </r>
  <r>
    <x v="241"/>
    <x v="7"/>
    <x v="5"/>
    <n v="90.54"/>
    <n v="102"/>
    <n v="1477.6128000000001"/>
    <n v="9235.08"/>
    <n v="10712.692800000001"/>
    <n v="2025"/>
    <s v="septiembre"/>
    <n v="25"/>
  </r>
  <r>
    <x v="241"/>
    <x v="13"/>
    <x v="2"/>
    <n v="525.59"/>
    <n v="12"/>
    <n v="1009.1328000000001"/>
    <n v="6307.08"/>
    <n v="7316.2128000000002"/>
    <n v="2025"/>
    <s v="septiembre"/>
    <n v="25"/>
  </r>
  <r>
    <x v="241"/>
    <x v="13"/>
    <x v="2"/>
    <n v="525.59"/>
    <n v="6"/>
    <n v="504.56640000000004"/>
    <n v="3153.54"/>
    <n v="3658.1064000000001"/>
    <n v="2025"/>
    <s v="septiembre"/>
    <n v="25"/>
  </r>
  <r>
    <x v="241"/>
    <x v="13"/>
    <x v="2"/>
    <n v="525.59"/>
    <n v="12"/>
    <n v="1009.1328000000001"/>
    <n v="6307.08"/>
    <n v="7316.2128000000002"/>
    <n v="2025"/>
    <s v="septiembre"/>
    <n v="25"/>
  </r>
  <r>
    <x v="241"/>
    <x v="13"/>
    <x v="2"/>
    <n v="525.59"/>
    <n v="6"/>
    <n v="504.56640000000004"/>
    <n v="3153.54"/>
    <n v="3658.1064000000001"/>
    <n v="2025"/>
    <s v="septiembre"/>
    <n v="25"/>
  </r>
  <r>
    <x v="241"/>
    <x v="13"/>
    <x v="2"/>
    <n v="525.59"/>
    <n v="6"/>
    <n v="504.56640000000004"/>
    <n v="3153.54"/>
    <n v="3658.1064000000001"/>
    <n v="2025"/>
    <s v="septiembre"/>
    <n v="25"/>
  </r>
  <r>
    <x v="241"/>
    <x v="13"/>
    <x v="5"/>
    <n v="697"/>
    <n v="48"/>
    <n v="5352.96"/>
    <n v="33456"/>
    <n v="38808.959999999999"/>
    <n v="2025"/>
    <s v="septiembre"/>
    <n v="25"/>
  </r>
  <r>
    <x v="241"/>
    <x v="8"/>
    <x v="6"/>
    <n v="137.79"/>
    <n v="1"/>
    <n v="22.046399999999998"/>
    <n v="137.79"/>
    <n v="159.8364"/>
    <n v="2025"/>
    <s v="septiembre"/>
    <n v="25"/>
  </r>
  <r>
    <x v="241"/>
    <x v="8"/>
    <x v="5"/>
    <n v="90.54"/>
    <n v="102"/>
    <n v="1477.6128000000001"/>
    <n v="9235.08"/>
    <n v="10712.692800000001"/>
    <n v="2025"/>
    <s v="septiembre"/>
    <n v="25"/>
  </r>
  <r>
    <x v="241"/>
    <x v="10"/>
    <x v="6"/>
    <n v="137.79"/>
    <n v="1"/>
    <n v="22.046399999999998"/>
    <n v="137.79"/>
    <n v="159.8364"/>
    <n v="2025"/>
    <s v="septiembre"/>
    <n v="25"/>
  </r>
  <r>
    <x v="241"/>
    <x v="10"/>
    <x v="2"/>
    <n v="70.05"/>
    <n v="240"/>
    <n v="2689.92"/>
    <n v="16812"/>
    <n v="19501.919999999998"/>
    <n v="2025"/>
    <s v="septiembre"/>
    <n v="25"/>
  </r>
  <r>
    <x v="241"/>
    <x v="9"/>
    <x v="6"/>
    <n v="343.97"/>
    <n v="1"/>
    <n v="55.035200000000003"/>
    <n v="343.97"/>
    <n v="399.00520000000006"/>
    <n v="2025"/>
    <s v="septiembre"/>
    <n v="25"/>
  </r>
  <r>
    <x v="241"/>
    <x v="15"/>
    <x v="5"/>
    <n v="697"/>
    <n v="48"/>
    <n v="5352.96"/>
    <n v="33456"/>
    <n v="38808.959999999999"/>
    <n v="2025"/>
    <s v="septiembre"/>
    <n v="25"/>
  </r>
  <r>
    <x v="241"/>
    <x v="11"/>
    <x v="6"/>
    <n v="137.79"/>
    <n v="1"/>
    <n v="22.046399999999998"/>
    <n v="137.79"/>
    <n v="159.8364"/>
    <n v="2025"/>
    <s v="septiembre"/>
    <n v="25"/>
  </r>
  <r>
    <x v="242"/>
    <x v="14"/>
    <x v="11"/>
    <n v="633.62"/>
    <n v="4"/>
    <n v="405.51679999999999"/>
    <n v="2534.48"/>
    <n v="2939.9967999999999"/>
    <n v="2025"/>
    <s v="septiembre"/>
    <n v="29"/>
  </r>
  <r>
    <x v="242"/>
    <x v="3"/>
    <x v="11"/>
    <n v="646.54999999999995"/>
    <n v="11"/>
    <n v="1137.9279999999999"/>
    <n v="7112.05"/>
    <n v="8249.9779999999992"/>
    <n v="2025"/>
    <s v="septiembre"/>
    <n v="29"/>
  </r>
  <r>
    <x v="242"/>
    <x v="21"/>
    <x v="6"/>
    <n v="647"/>
    <n v="1"/>
    <n v="103.52"/>
    <n v="647"/>
    <n v="750.52"/>
    <n v="2025"/>
    <s v="septiembre"/>
    <n v="29"/>
  </r>
  <r>
    <x v="242"/>
    <x v="16"/>
    <x v="6"/>
    <n v="137.79"/>
    <n v="1"/>
    <n v="22.046399999999998"/>
    <n v="137.79"/>
    <n v="159.8364"/>
    <n v="2025"/>
    <s v="septiembre"/>
    <n v="29"/>
  </r>
  <r>
    <x v="242"/>
    <x v="16"/>
    <x v="6"/>
    <n v="81.489999999999995"/>
    <n v="1"/>
    <n v="13.038399999999999"/>
    <n v="81.489999999999995"/>
    <n v="94.528399999999991"/>
    <n v="2025"/>
    <s v="septiembre"/>
    <n v="29"/>
  </r>
  <r>
    <x v="242"/>
    <x v="16"/>
    <x v="11"/>
    <n v="89.87"/>
    <n v="28"/>
    <n v="402.61760000000004"/>
    <n v="2516.36"/>
    <n v="2918.9776000000002"/>
    <n v="2025"/>
    <s v="septiembre"/>
    <n v="29"/>
  </r>
  <r>
    <x v="242"/>
    <x v="6"/>
    <x v="6"/>
    <n v="343.97"/>
    <n v="1"/>
    <n v="55.035200000000003"/>
    <n v="343.97"/>
    <n v="399.00520000000006"/>
    <n v="2025"/>
    <s v="septiembre"/>
    <n v="29"/>
  </r>
  <r>
    <x v="242"/>
    <x v="6"/>
    <x v="11"/>
    <n v="193.32"/>
    <n v="19"/>
    <n v="587.69280000000003"/>
    <n v="3673.08"/>
    <n v="4260.7727999999997"/>
    <n v="2025"/>
    <s v="septiembre"/>
    <n v="29"/>
  </r>
  <r>
    <x v="242"/>
    <x v="7"/>
    <x v="6"/>
    <n v="81.489999999999995"/>
    <n v="1"/>
    <n v="13.038399999999999"/>
    <n v="81.489999999999995"/>
    <n v="94.528399999999991"/>
    <n v="2025"/>
    <s v="septiembre"/>
    <n v="29"/>
  </r>
  <r>
    <x v="242"/>
    <x v="7"/>
    <x v="11"/>
    <n v="89.87"/>
    <n v="27"/>
    <n v="388.23840000000001"/>
    <n v="2426.4899999999998"/>
    <n v="2814.7284"/>
    <n v="2025"/>
    <s v="septiembre"/>
    <n v="29"/>
  </r>
  <r>
    <x v="242"/>
    <x v="0"/>
    <x v="6"/>
    <n v="1706.9"/>
    <n v="1"/>
    <n v="273.10400000000004"/>
    <n v="1706.9"/>
    <n v="1980.0040000000001"/>
    <n v="2025"/>
    <s v="septiembre"/>
    <n v="29"/>
  </r>
  <r>
    <x v="242"/>
    <x v="5"/>
    <x v="11"/>
    <n v="193.32"/>
    <n v="13"/>
    <n v="402.10559999999998"/>
    <n v="2513.16"/>
    <n v="2915.2655999999997"/>
    <n v="2025"/>
    <s v="septiembre"/>
    <n v="29"/>
  </r>
  <r>
    <x v="242"/>
    <x v="13"/>
    <x v="11"/>
    <n v="678.49"/>
    <n v="5"/>
    <n v="542.79200000000003"/>
    <n v="3392.45"/>
    <n v="3935.2419999999997"/>
    <n v="2025"/>
    <s v="septiembre"/>
    <n v="29"/>
  </r>
  <r>
    <x v="242"/>
    <x v="8"/>
    <x v="6"/>
    <n v="137.79"/>
    <n v="1"/>
    <n v="22.046399999999998"/>
    <n v="137.79"/>
    <n v="159.8364"/>
    <n v="2025"/>
    <s v="septiembre"/>
    <n v="29"/>
  </r>
  <r>
    <x v="242"/>
    <x v="8"/>
    <x v="6"/>
    <n v="137.79"/>
    <n v="1"/>
    <n v="22.046399999999998"/>
    <n v="137.79"/>
    <n v="159.8364"/>
    <n v="2025"/>
    <s v="septiembre"/>
    <n v="29"/>
  </r>
  <r>
    <x v="242"/>
    <x v="8"/>
    <x v="6"/>
    <n v="137.79"/>
    <n v="1"/>
    <n v="22.046399999999998"/>
    <n v="137.79"/>
    <n v="159.8364"/>
    <n v="2025"/>
    <s v="septiembre"/>
    <n v="29"/>
  </r>
  <r>
    <x v="242"/>
    <x v="8"/>
    <x v="11"/>
    <n v="89.87"/>
    <n v="31"/>
    <n v="445.7552"/>
    <n v="2785.97"/>
    <n v="3231.7251999999999"/>
    <n v="2025"/>
    <s v="septiembre"/>
    <n v="29"/>
  </r>
  <r>
    <x v="242"/>
    <x v="10"/>
    <x v="6"/>
    <n v="137.79"/>
    <n v="1"/>
    <n v="22.046399999999998"/>
    <n v="137.79"/>
    <n v="159.8364"/>
    <n v="2025"/>
    <s v="septiembre"/>
    <n v="29"/>
  </r>
  <r>
    <x v="242"/>
    <x v="9"/>
    <x v="11"/>
    <n v="193.32"/>
    <n v="5"/>
    <n v="154.65600000000001"/>
    <n v="966.6"/>
    <n v="1121.2560000000001"/>
    <n v="2025"/>
    <s v="septiembre"/>
    <n v="29"/>
  </r>
  <r>
    <x v="242"/>
    <x v="15"/>
    <x v="11"/>
    <n v="678.49"/>
    <n v="2"/>
    <n v="217.11680000000001"/>
    <n v="1356.98"/>
    <n v="1574.0968"/>
    <n v="2025"/>
    <s v="septiembre"/>
    <n v="29"/>
  </r>
  <r>
    <x v="242"/>
    <x v="11"/>
    <x v="6"/>
    <n v="81.489999999999995"/>
    <n v="1"/>
    <n v="13.038399999999999"/>
    <n v="81.489999999999995"/>
    <n v="94.528399999999991"/>
    <n v="2025"/>
    <s v="septiembre"/>
    <n v="29"/>
  </r>
  <r>
    <x v="242"/>
    <x v="11"/>
    <x v="11"/>
    <n v="89.87"/>
    <n v="34"/>
    <n v="488.89280000000002"/>
    <n v="3055.58"/>
    <n v="3544.4728"/>
    <n v="2025"/>
    <s v="septiembre"/>
    <n v="29"/>
  </r>
  <r>
    <x v="243"/>
    <x v="0"/>
    <x v="6"/>
    <n v="1706.9"/>
    <n v="1"/>
    <n v="273.10400000000004"/>
    <n v="1706.9"/>
    <n v="1980.0040000000001"/>
    <n v="2025"/>
    <s v="septiembre"/>
    <n v="30"/>
  </r>
  <r>
    <x v="244"/>
    <x v="12"/>
    <x v="2"/>
    <n v="498.66"/>
    <n v="6"/>
    <n v="478.71360000000004"/>
    <n v="2991.96"/>
    <n v="3470.6736000000001"/>
    <n v="2025"/>
    <s v="octubre"/>
    <n v="1"/>
  </r>
  <r>
    <x v="244"/>
    <x v="12"/>
    <x v="2"/>
    <n v="498.66"/>
    <n v="36"/>
    <n v="2872.2816000000003"/>
    <n v="17951.759999999998"/>
    <n v="20824.041599999997"/>
    <n v="2025"/>
    <s v="octubre"/>
    <n v="1"/>
  </r>
  <r>
    <x v="244"/>
    <x v="12"/>
    <x v="2"/>
    <n v="498.66"/>
    <n v="12"/>
    <n v="957.42720000000008"/>
    <n v="5983.92"/>
    <n v="6941.3472000000002"/>
    <n v="2025"/>
    <s v="octubre"/>
    <n v="1"/>
  </r>
  <r>
    <x v="244"/>
    <x v="12"/>
    <x v="2"/>
    <n v="498.66"/>
    <n v="6"/>
    <n v="478.71360000000004"/>
    <n v="2991.96"/>
    <n v="3470.6736000000001"/>
    <n v="2025"/>
    <s v="octubre"/>
    <n v="1"/>
  </r>
  <r>
    <x v="244"/>
    <x v="12"/>
    <x v="2"/>
    <n v="498.66"/>
    <n v="6"/>
    <n v="478.71360000000004"/>
    <n v="2991.96"/>
    <n v="3470.6736000000001"/>
    <n v="2025"/>
    <s v="octubre"/>
    <n v="1"/>
  </r>
  <r>
    <x v="244"/>
    <x v="16"/>
    <x v="6"/>
    <n v="137.79"/>
    <n v="1"/>
    <n v="22.046399999999998"/>
    <n v="137.79"/>
    <n v="159.8364"/>
    <n v="2025"/>
    <s v="octubre"/>
    <n v="1"/>
  </r>
  <r>
    <x v="244"/>
    <x v="7"/>
    <x v="6"/>
    <n v="137.79"/>
    <n v="1"/>
    <n v="22.046399999999998"/>
    <n v="137.79"/>
    <n v="159.8364"/>
    <n v="2025"/>
    <s v="octubre"/>
    <n v="1"/>
  </r>
  <r>
    <x v="244"/>
    <x v="0"/>
    <x v="6"/>
    <n v="1706.9"/>
    <n v="1"/>
    <n v="273.10400000000004"/>
    <n v="1706.9"/>
    <n v="1980.0040000000001"/>
    <n v="2025"/>
    <s v="octubre"/>
    <n v="1"/>
  </r>
  <r>
    <x v="244"/>
    <x v="13"/>
    <x v="2"/>
    <n v="525.59"/>
    <n v="24"/>
    <n v="2018.2656000000002"/>
    <n v="12614.16"/>
    <n v="14632.4256"/>
    <n v="2025"/>
    <s v="octubre"/>
    <n v="1"/>
  </r>
  <r>
    <x v="244"/>
    <x v="13"/>
    <x v="2"/>
    <n v="525.59"/>
    <n v="102"/>
    <n v="8577.6288000000004"/>
    <n v="53610.18"/>
    <n v="62187.808799999999"/>
    <n v="2025"/>
    <s v="octubre"/>
    <n v="1"/>
  </r>
  <r>
    <x v="244"/>
    <x v="13"/>
    <x v="2"/>
    <n v="525.59"/>
    <n v="54"/>
    <n v="4541.0976000000001"/>
    <n v="28381.86"/>
    <n v="32922.957600000002"/>
    <n v="2025"/>
    <s v="octubre"/>
    <n v="1"/>
  </r>
  <r>
    <x v="244"/>
    <x v="13"/>
    <x v="2"/>
    <n v="525.59"/>
    <n v="66"/>
    <n v="5550.2304000000004"/>
    <n v="34688.94"/>
    <n v="40239.170400000003"/>
    <n v="2025"/>
    <s v="octubre"/>
    <n v="1"/>
  </r>
  <r>
    <x v="244"/>
    <x v="13"/>
    <x v="2"/>
    <n v="525.59"/>
    <n v="60"/>
    <n v="5045.6640000000007"/>
    <n v="31535.4"/>
    <n v="36581.063999999998"/>
    <n v="2025"/>
    <s v="octubre"/>
    <n v="1"/>
  </r>
  <r>
    <x v="244"/>
    <x v="11"/>
    <x v="6"/>
    <n v="137.79"/>
    <n v="1"/>
    <n v="22.046399999999998"/>
    <n v="137.79"/>
    <n v="159.8364"/>
    <n v="2025"/>
    <s v="octubre"/>
    <n v="1"/>
  </r>
  <r>
    <x v="245"/>
    <x v="12"/>
    <x v="2"/>
    <n v="498.66"/>
    <n v="6"/>
    <n v="478.71360000000004"/>
    <n v="2991.96"/>
    <n v="3470.6736000000001"/>
    <n v="2025"/>
    <s v="octubre"/>
    <n v="2"/>
  </r>
  <r>
    <x v="245"/>
    <x v="12"/>
    <x v="2"/>
    <n v="498.66"/>
    <n v="6"/>
    <n v="478.71360000000004"/>
    <n v="2991.96"/>
    <n v="3470.6736000000001"/>
    <n v="2025"/>
    <s v="octubre"/>
    <n v="2"/>
  </r>
  <r>
    <x v="245"/>
    <x v="12"/>
    <x v="2"/>
    <n v="498.66"/>
    <n v="6"/>
    <n v="478.71360000000004"/>
    <n v="2991.96"/>
    <n v="3470.6736000000001"/>
    <n v="2025"/>
    <s v="octubre"/>
    <n v="2"/>
  </r>
  <r>
    <x v="245"/>
    <x v="12"/>
    <x v="2"/>
    <n v="498.66"/>
    <n v="12"/>
    <n v="957.42720000000008"/>
    <n v="5983.92"/>
    <n v="6941.3472000000002"/>
    <n v="2025"/>
    <s v="octubre"/>
    <n v="2"/>
  </r>
  <r>
    <x v="245"/>
    <x v="12"/>
    <x v="2"/>
    <n v="498.66"/>
    <n v="12"/>
    <n v="957.42720000000008"/>
    <n v="5983.92"/>
    <n v="6941.3472000000002"/>
    <n v="2025"/>
    <s v="octubre"/>
    <n v="2"/>
  </r>
  <r>
    <x v="245"/>
    <x v="12"/>
    <x v="2"/>
    <n v="498.66"/>
    <n v="18"/>
    <n v="1436.1408000000001"/>
    <n v="8975.8799999999992"/>
    <n v="10412.020799999998"/>
    <n v="2025"/>
    <s v="octubre"/>
    <n v="2"/>
  </r>
  <r>
    <x v="245"/>
    <x v="12"/>
    <x v="2"/>
    <n v="498.66"/>
    <n v="6"/>
    <n v="478.71360000000004"/>
    <n v="2991.96"/>
    <n v="3470.6736000000001"/>
    <n v="2025"/>
    <s v="octubre"/>
    <n v="2"/>
  </r>
  <r>
    <x v="245"/>
    <x v="12"/>
    <x v="2"/>
    <n v="498.66"/>
    <n v="12"/>
    <n v="957.42720000000008"/>
    <n v="5983.92"/>
    <n v="6941.3472000000002"/>
    <n v="2025"/>
    <s v="octubre"/>
    <n v="2"/>
  </r>
  <r>
    <x v="245"/>
    <x v="0"/>
    <x v="6"/>
    <n v="1706.9"/>
    <n v="1"/>
    <n v="273.10400000000004"/>
    <n v="1706.9"/>
    <n v="1980.0040000000001"/>
    <n v="2025"/>
    <s v="octubre"/>
    <n v="2"/>
  </r>
  <r>
    <x v="245"/>
    <x v="13"/>
    <x v="2"/>
    <n v="525.59"/>
    <n v="24"/>
    <n v="2018.2656000000002"/>
    <n v="12614.16"/>
    <n v="14632.4256"/>
    <n v="2025"/>
    <s v="octubre"/>
    <n v="2"/>
  </r>
  <r>
    <x v="245"/>
    <x v="13"/>
    <x v="2"/>
    <n v="525.59"/>
    <n v="12"/>
    <n v="1009.1328000000001"/>
    <n v="6307.08"/>
    <n v="7316.2128000000002"/>
    <n v="2025"/>
    <s v="octubre"/>
    <n v="2"/>
  </r>
  <r>
    <x v="245"/>
    <x v="13"/>
    <x v="2"/>
    <n v="525.59"/>
    <n v="6"/>
    <n v="504.56640000000004"/>
    <n v="3153.54"/>
    <n v="3658.1064000000001"/>
    <n v="2025"/>
    <s v="octubre"/>
    <n v="2"/>
  </r>
  <r>
    <x v="245"/>
    <x v="13"/>
    <x v="2"/>
    <n v="525.59"/>
    <n v="30"/>
    <n v="2522.8320000000003"/>
    <n v="15767.7"/>
    <n v="18290.531999999999"/>
    <n v="2025"/>
    <s v="octubre"/>
    <n v="2"/>
  </r>
  <r>
    <x v="245"/>
    <x v="13"/>
    <x v="2"/>
    <n v="525.59"/>
    <n v="6"/>
    <n v="504.56640000000004"/>
    <n v="3153.54"/>
    <n v="3658.1064000000001"/>
    <n v="2025"/>
    <s v="octubre"/>
    <n v="2"/>
  </r>
  <r>
    <x v="245"/>
    <x v="13"/>
    <x v="2"/>
    <n v="525.59"/>
    <n v="36"/>
    <n v="3027.3984"/>
    <n v="18921.240000000002"/>
    <n v="21948.638400000003"/>
    <n v="2025"/>
    <s v="octubre"/>
    <n v="2"/>
  </r>
  <r>
    <x v="245"/>
    <x v="13"/>
    <x v="2"/>
    <n v="525.59"/>
    <n v="42"/>
    <n v="3531.9648000000002"/>
    <n v="22074.78"/>
    <n v="25606.7448"/>
    <n v="2025"/>
    <s v="octubre"/>
    <n v="2"/>
  </r>
  <r>
    <x v="245"/>
    <x v="13"/>
    <x v="2"/>
    <n v="525.59"/>
    <n v="30"/>
    <n v="2522.8320000000003"/>
    <n v="15767.7"/>
    <n v="18290.531999999999"/>
    <n v="2025"/>
    <s v="octubre"/>
    <n v="2"/>
  </r>
  <r>
    <x v="245"/>
    <x v="13"/>
    <x v="2"/>
    <n v="525.59"/>
    <n v="30"/>
    <n v="2522.8320000000003"/>
    <n v="15767.7"/>
    <n v="18290.531999999999"/>
    <n v="2025"/>
    <s v="octubre"/>
    <n v="2"/>
  </r>
  <r>
    <x v="245"/>
    <x v="10"/>
    <x v="2"/>
    <n v="70.05"/>
    <n v="240"/>
    <n v="2689.92"/>
    <n v="16812"/>
    <n v="19501.919999999998"/>
    <n v="2025"/>
    <s v="octubre"/>
    <n v="2"/>
  </r>
  <r>
    <x v="245"/>
    <x v="10"/>
    <x v="2"/>
    <n v="70.05"/>
    <n v="240"/>
    <n v="2689.92"/>
    <n v="16812"/>
    <n v="19501.919999999998"/>
    <n v="2025"/>
    <s v="octubre"/>
    <n v="2"/>
  </r>
  <r>
    <x v="245"/>
    <x v="11"/>
    <x v="6"/>
    <n v="137.79499999999999"/>
    <n v="2"/>
    <n v="44.0944"/>
    <n v="275.58999999999997"/>
    <n v="319.68439999999998"/>
    <n v="2025"/>
    <s v="octubre"/>
    <n v="2"/>
  </r>
  <r>
    <x v="246"/>
    <x v="16"/>
    <x v="6"/>
    <n v="137.79"/>
    <n v="1"/>
    <n v="22.046399999999998"/>
    <n v="137.79"/>
    <n v="159.8364"/>
    <n v="2025"/>
    <s v="octubre"/>
    <n v="3"/>
  </r>
  <r>
    <x v="246"/>
    <x v="8"/>
    <x v="6"/>
    <n v="137.79"/>
    <n v="1"/>
    <n v="22.046399999999998"/>
    <n v="137.79"/>
    <n v="159.8364"/>
    <n v="2025"/>
    <s v="octubre"/>
    <n v="3"/>
  </r>
  <r>
    <x v="247"/>
    <x v="16"/>
    <x v="6"/>
    <n v="137.79"/>
    <n v="1"/>
    <n v="22.046399999999998"/>
    <n v="137.79"/>
    <n v="159.8364"/>
    <n v="2025"/>
    <s v="octubre"/>
    <n v="6"/>
  </r>
  <r>
    <x v="247"/>
    <x v="6"/>
    <x v="6"/>
    <n v="343.97"/>
    <n v="1"/>
    <n v="55.035200000000003"/>
    <n v="343.97"/>
    <n v="399.00520000000006"/>
    <n v="2025"/>
    <s v="octubre"/>
    <n v="6"/>
  </r>
  <r>
    <x v="247"/>
    <x v="6"/>
    <x v="6"/>
    <n v="343.97"/>
    <n v="1"/>
    <n v="55.035200000000003"/>
    <n v="343.97"/>
    <n v="399.00520000000006"/>
    <n v="2025"/>
    <s v="octubre"/>
    <n v="6"/>
  </r>
  <r>
    <x v="247"/>
    <x v="5"/>
    <x v="6"/>
    <n v="343.97"/>
    <n v="1"/>
    <n v="55.035200000000003"/>
    <n v="343.97"/>
    <n v="399.00520000000006"/>
    <n v="2025"/>
    <s v="octubre"/>
    <n v="6"/>
  </r>
  <r>
    <x v="247"/>
    <x v="11"/>
    <x v="6"/>
    <n v="137.79"/>
    <n v="1"/>
    <n v="22.046399999999998"/>
    <n v="137.79"/>
    <n v="159.8364"/>
    <n v="2025"/>
    <s v="octubre"/>
    <n v="6"/>
  </r>
  <r>
    <x v="248"/>
    <x v="16"/>
    <x v="6"/>
    <n v="137.79"/>
    <n v="1"/>
    <n v="22.046399999999998"/>
    <n v="137.79"/>
    <n v="159.8364"/>
    <n v="2025"/>
    <s v="octubre"/>
    <n v="7"/>
  </r>
  <r>
    <x v="248"/>
    <x v="16"/>
    <x v="6"/>
    <n v="137.79"/>
    <n v="1"/>
    <n v="22.046399999999998"/>
    <n v="137.79"/>
    <n v="159.8364"/>
    <n v="2025"/>
    <s v="octubre"/>
    <n v="7"/>
  </r>
  <r>
    <x v="248"/>
    <x v="5"/>
    <x v="6"/>
    <n v="343.97"/>
    <n v="1"/>
    <n v="55.035200000000003"/>
    <n v="343.97"/>
    <n v="399.00520000000006"/>
    <n v="2025"/>
    <s v="octubre"/>
    <n v="7"/>
  </r>
  <r>
    <x v="248"/>
    <x v="5"/>
    <x v="6"/>
    <n v="343.97"/>
    <n v="1"/>
    <n v="55.035200000000003"/>
    <n v="343.97"/>
    <n v="399.00520000000006"/>
    <n v="2025"/>
    <s v="octubre"/>
    <n v="7"/>
  </r>
  <r>
    <x v="248"/>
    <x v="8"/>
    <x v="6"/>
    <n v="137.79"/>
    <n v="1"/>
    <n v="22.046399999999998"/>
    <n v="137.79"/>
    <n v="159.8364"/>
    <n v="2025"/>
    <s v="octubre"/>
    <n v="7"/>
  </r>
  <r>
    <x v="248"/>
    <x v="10"/>
    <x v="6"/>
    <n v="137.79"/>
    <n v="1"/>
    <n v="22.046399999999998"/>
    <n v="137.79"/>
    <n v="159.8364"/>
    <n v="2025"/>
    <s v="octubre"/>
    <n v="7"/>
  </r>
  <r>
    <x v="248"/>
    <x v="9"/>
    <x v="12"/>
    <n v="343.97"/>
    <n v="1"/>
    <n v="55.035200000000003"/>
    <n v="343.97"/>
    <n v="399.00520000000006"/>
    <n v="2025"/>
    <s v="octubre"/>
    <n v="7"/>
  </r>
  <r>
    <x v="248"/>
    <x v="11"/>
    <x v="6"/>
    <n v="137.79499999999999"/>
    <n v="2"/>
    <n v="44.0944"/>
    <n v="275.58999999999997"/>
    <n v="319.68439999999998"/>
    <n v="2025"/>
    <s v="octubre"/>
    <n v="7"/>
  </r>
  <r>
    <x v="248"/>
    <x v="11"/>
    <x v="6"/>
    <n v="137.79"/>
    <n v="1"/>
    <n v="22.046399999999998"/>
    <n v="137.79"/>
    <n v="159.8364"/>
    <n v="2025"/>
    <s v="octubre"/>
    <n v="7"/>
  </r>
  <r>
    <x v="249"/>
    <x v="14"/>
    <x v="13"/>
    <n v="548.58000000000004"/>
    <n v="1"/>
    <n v="87.772800000000004"/>
    <n v="548.58000000000004"/>
    <n v="636.3528"/>
    <n v="2025"/>
    <s v="octubre"/>
    <n v="8"/>
  </r>
  <r>
    <x v="249"/>
    <x v="14"/>
    <x v="4"/>
    <n v="505.86"/>
    <n v="87"/>
    <n v="7041.5712000000003"/>
    <n v="44009.82"/>
    <n v="51051.391199999998"/>
    <n v="2025"/>
    <s v="octubre"/>
    <n v="8"/>
  </r>
  <r>
    <x v="249"/>
    <x v="3"/>
    <x v="13"/>
    <n v="559.78"/>
    <n v="1"/>
    <n v="89.564799999999991"/>
    <n v="559.78"/>
    <n v="649.34479999999996"/>
    <n v="2025"/>
    <s v="octubre"/>
    <n v="8"/>
  </r>
  <r>
    <x v="249"/>
    <x v="12"/>
    <x v="2"/>
    <n v="498.66"/>
    <n v="6"/>
    <n v="478.71360000000004"/>
    <n v="2991.96"/>
    <n v="3470.6736000000001"/>
    <n v="2025"/>
    <s v="octubre"/>
    <n v="8"/>
  </r>
  <r>
    <x v="249"/>
    <x v="12"/>
    <x v="2"/>
    <n v="498.66"/>
    <n v="6"/>
    <n v="478.71360000000004"/>
    <n v="2991.96"/>
    <n v="3470.6736000000001"/>
    <n v="2025"/>
    <s v="octubre"/>
    <n v="8"/>
  </r>
  <r>
    <x v="249"/>
    <x v="12"/>
    <x v="2"/>
    <n v="498.66"/>
    <n v="18"/>
    <n v="1436.1408000000001"/>
    <n v="8975.8799999999992"/>
    <n v="10412.020799999998"/>
    <n v="2025"/>
    <s v="octubre"/>
    <n v="8"/>
  </r>
  <r>
    <x v="249"/>
    <x v="12"/>
    <x v="2"/>
    <n v="498.66"/>
    <n v="6"/>
    <n v="478.71360000000004"/>
    <n v="2991.96"/>
    <n v="3470.6736000000001"/>
    <n v="2025"/>
    <s v="octubre"/>
    <n v="8"/>
  </r>
  <r>
    <x v="249"/>
    <x v="12"/>
    <x v="2"/>
    <n v="498.66"/>
    <n v="12"/>
    <n v="957.42720000000008"/>
    <n v="5983.92"/>
    <n v="6941.3472000000002"/>
    <n v="2025"/>
    <s v="octubre"/>
    <n v="8"/>
  </r>
  <r>
    <x v="249"/>
    <x v="12"/>
    <x v="2"/>
    <n v="498.66"/>
    <n v="6"/>
    <n v="478.71360000000004"/>
    <n v="2991.96"/>
    <n v="3470.6736000000001"/>
    <n v="2025"/>
    <s v="octubre"/>
    <n v="8"/>
  </r>
  <r>
    <x v="249"/>
    <x v="12"/>
    <x v="2"/>
    <n v="498.66"/>
    <n v="12"/>
    <n v="957.42720000000008"/>
    <n v="5983.92"/>
    <n v="6941.3472000000002"/>
    <n v="2025"/>
    <s v="octubre"/>
    <n v="8"/>
  </r>
  <r>
    <x v="249"/>
    <x v="12"/>
    <x v="2"/>
    <n v="498.66"/>
    <n v="6"/>
    <n v="478.71360000000004"/>
    <n v="2991.96"/>
    <n v="3470.6736000000001"/>
    <n v="2025"/>
    <s v="octubre"/>
    <n v="8"/>
  </r>
  <r>
    <x v="249"/>
    <x v="26"/>
    <x v="13"/>
    <n v="593.41"/>
    <n v="1"/>
    <n v="94.945599999999999"/>
    <n v="593.41"/>
    <n v="688.35559999999998"/>
    <n v="2025"/>
    <s v="octubre"/>
    <n v="8"/>
  </r>
  <r>
    <x v="249"/>
    <x v="21"/>
    <x v="13"/>
    <n v="593.41"/>
    <n v="1"/>
    <n v="94.945599999999999"/>
    <n v="593.41"/>
    <n v="688.35559999999998"/>
    <n v="2025"/>
    <s v="octubre"/>
    <n v="8"/>
  </r>
  <r>
    <x v="249"/>
    <x v="22"/>
    <x v="13"/>
    <n v="593.41"/>
    <n v="1"/>
    <n v="94.945599999999999"/>
    <n v="593.41"/>
    <n v="688.35559999999998"/>
    <n v="2025"/>
    <s v="octubre"/>
    <n v="8"/>
  </r>
  <r>
    <x v="249"/>
    <x v="16"/>
    <x v="13"/>
    <n v="77.89"/>
    <n v="1"/>
    <n v="12.462400000000001"/>
    <n v="77.89"/>
    <n v="90.352400000000003"/>
    <n v="2025"/>
    <s v="octubre"/>
    <n v="8"/>
  </r>
  <r>
    <x v="249"/>
    <x v="6"/>
    <x v="0"/>
    <n v="211.23"/>
    <n v="6"/>
    <n v="202.7808"/>
    <n v="1267.3800000000001"/>
    <n v="1470.1608000000001"/>
    <n v="2025"/>
    <s v="octubre"/>
    <n v="8"/>
  </r>
  <r>
    <x v="249"/>
    <x v="7"/>
    <x v="13"/>
    <n v="77.89"/>
    <n v="1"/>
    <n v="12.462400000000001"/>
    <n v="77.89"/>
    <n v="90.352400000000003"/>
    <n v="2025"/>
    <s v="octubre"/>
    <n v="8"/>
  </r>
  <r>
    <x v="249"/>
    <x v="25"/>
    <x v="0"/>
    <n v="70.47"/>
    <n v="100"/>
    <n v="1127.52"/>
    <n v="7047"/>
    <n v="8174.52"/>
    <n v="2025"/>
    <s v="octubre"/>
    <n v="8"/>
  </r>
  <r>
    <x v="249"/>
    <x v="8"/>
    <x v="13"/>
    <n v="77.89"/>
    <n v="1"/>
    <n v="12.462400000000001"/>
    <n v="77.89"/>
    <n v="90.352400000000003"/>
    <n v="2025"/>
    <s v="octubre"/>
    <n v="8"/>
  </r>
  <r>
    <x v="249"/>
    <x v="8"/>
    <x v="0"/>
    <n v="103.34"/>
    <n v="240"/>
    <n v="3968.2560000000003"/>
    <n v="24801.599999999999"/>
    <n v="28769.856"/>
    <n v="2025"/>
    <s v="octubre"/>
    <n v="8"/>
  </r>
  <r>
    <x v="249"/>
    <x v="13"/>
    <x v="13"/>
    <n v="593.41"/>
    <n v="1"/>
    <n v="94.945599999999999"/>
    <n v="593.41"/>
    <n v="688.35559999999998"/>
    <n v="2025"/>
    <s v="octubre"/>
    <n v="8"/>
  </r>
  <r>
    <x v="249"/>
    <x v="10"/>
    <x v="13"/>
    <n v="77.89"/>
    <n v="1"/>
    <n v="12.462400000000001"/>
    <n v="77.89"/>
    <n v="90.352400000000003"/>
    <n v="2025"/>
    <s v="octubre"/>
    <n v="8"/>
  </r>
  <r>
    <x v="249"/>
    <x v="10"/>
    <x v="2"/>
    <n v="70.05"/>
    <n v="240"/>
    <n v="2689.92"/>
    <n v="16812"/>
    <n v="19501.919999999998"/>
    <n v="2025"/>
    <s v="octubre"/>
    <n v="8"/>
  </r>
  <r>
    <x v="249"/>
    <x v="10"/>
    <x v="2"/>
    <n v="70.05"/>
    <n v="240"/>
    <n v="2689.92"/>
    <n v="16812"/>
    <n v="19501.919999999998"/>
    <n v="2025"/>
    <s v="octubre"/>
    <n v="8"/>
  </r>
  <r>
    <x v="249"/>
    <x v="10"/>
    <x v="0"/>
    <n v="103.34"/>
    <n v="240"/>
    <n v="3968.2560000000003"/>
    <n v="24801.599999999999"/>
    <n v="28769.856"/>
    <n v="2025"/>
    <s v="octubre"/>
    <n v="8"/>
  </r>
  <r>
    <x v="249"/>
    <x v="10"/>
    <x v="2"/>
    <n v="70.05"/>
    <n v="240"/>
    <n v="2689.92"/>
    <n v="16812"/>
    <n v="19501.919999999998"/>
    <n v="2025"/>
    <s v="octubre"/>
    <n v="8"/>
  </r>
  <r>
    <x v="249"/>
    <x v="15"/>
    <x v="13"/>
    <n v="593.41"/>
    <n v="1"/>
    <n v="94.945599999999999"/>
    <n v="593.41"/>
    <n v="688.35559999999998"/>
    <n v="2025"/>
    <s v="octubre"/>
    <n v="8"/>
  </r>
  <r>
    <x v="249"/>
    <x v="11"/>
    <x v="13"/>
    <n v="77.89"/>
    <n v="1"/>
    <n v="12.462400000000001"/>
    <n v="77.89"/>
    <n v="90.352400000000003"/>
    <n v="2025"/>
    <s v="octubre"/>
    <n v="8"/>
  </r>
  <r>
    <x v="250"/>
    <x v="0"/>
    <x v="6"/>
    <n v="1691.53"/>
    <n v="1"/>
    <n v="270.64479999999998"/>
    <n v="1691.53"/>
    <n v="1962.1748"/>
    <n v="2025"/>
    <s v="octubre"/>
    <n v="9"/>
  </r>
  <r>
    <x v="251"/>
    <x v="16"/>
    <x v="6"/>
    <n v="137.79"/>
    <n v="1"/>
    <n v="22.046399999999998"/>
    <n v="137.79"/>
    <n v="159.8364"/>
    <n v="2025"/>
    <s v="octubre"/>
    <n v="10"/>
  </r>
  <r>
    <x v="251"/>
    <x v="8"/>
    <x v="6"/>
    <n v="137.79"/>
    <n v="1"/>
    <n v="22.046399999999998"/>
    <n v="137.79"/>
    <n v="159.8364"/>
    <n v="2025"/>
    <s v="octubre"/>
    <n v="10"/>
  </r>
  <r>
    <x v="251"/>
    <x v="8"/>
    <x v="6"/>
    <n v="137.79"/>
    <n v="1"/>
    <n v="22.046399999999998"/>
    <n v="137.79"/>
    <n v="159.8364"/>
    <n v="2025"/>
    <s v="octubre"/>
    <n v="10"/>
  </r>
  <r>
    <x v="252"/>
    <x v="12"/>
    <x v="2"/>
    <n v="0"/>
    <n v="8"/>
    <n v="0"/>
    <n v="0"/>
    <n v="0"/>
    <n v="2025"/>
    <s v="octubre"/>
    <n v="13"/>
  </r>
  <r>
    <x v="252"/>
    <x v="7"/>
    <x v="6"/>
    <n v="137.79"/>
    <n v="1"/>
    <n v="22.046399999999998"/>
    <n v="137.79"/>
    <n v="159.8364"/>
    <n v="2025"/>
    <s v="octubre"/>
    <n v="13"/>
  </r>
  <r>
    <x v="252"/>
    <x v="7"/>
    <x v="6"/>
    <n v="137.79"/>
    <n v="1"/>
    <n v="22.046399999999998"/>
    <n v="137.79"/>
    <n v="159.8364"/>
    <n v="2025"/>
    <s v="octubre"/>
    <n v="13"/>
  </r>
  <r>
    <x v="252"/>
    <x v="5"/>
    <x v="6"/>
    <n v="343.97"/>
    <n v="1"/>
    <n v="55.035200000000003"/>
    <n v="343.97"/>
    <n v="399.00520000000006"/>
    <n v="2025"/>
    <s v="octubre"/>
    <n v="13"/>
  </r>
  <r>
    <x v="252"/>
    <x v="2"/>
    <x v="6"/>
    <n v="2726.5"/>
    <n v="1"/>
    <n v="436.24"/>
    <n v="2726.5"/>
    <n v="3162.74"/>
    <n v="2025"/>
    <s v="octubre"/>
    <n v="13"/>
  </r>
  <r>
    <x v="252"/>
    <x v="4"/>
    <x v="6"/>
    <n v="0"/>
    <n v="1"/>
    <n v="0"/>
    <n v="0"/>
    <n v="0"/>
    <n v="2025"/>
    <s v="octubre"/>
    <n v="13"/>
  </r>
  <r>
    <x v="252"/>
    <x v="13"/>
    <x v="2"/>
    <n v="0"/>
    <n v="8"/>
    <n v="0"/>
    <n v="0"/>
    <n v="0"/>
    <n v="2025"/>
    <s v="octubre"/>
    <n v="13"/>
  </r>
  <r>
    <x v="252"/>
    <x v="10"/>
    <x v="2"/>
    <n v="0"/>
    <n v="8"/>
    <n v="0"/>
    <n v="0"/>
    <n v="0"/>
    <n v="2025"/>
    <s v="octubre"/>
    <n v="13"/>
  </r>
  <r>
    <x v="253"/>
    <x v="3"/>
    <x v="14"/>
    <n v="905.17"/>
    <n v="1"/>
    <n v="144.8272"/>
    <n v="905.17"/>
    <n v="1049.9972"/>
    <n v="2025"/>
    <s v="octubre"/>
    <n v="14"/>
  </r>
  <r>
    <x v="253"/>
    <x v="26"/>
    <x v="14"/>
    <n v="568.97"/>
    <n v="3"/>
    <n v="273.10559999999998"/>
    <n v="1706.91"/>
    <n v="1980.0156000000002"/>
    <n v="2025"/>
    <s v="octubre"/>
    <n v="14"/>
  </r>
  <r>
    <x v="253"/>
    <x v="26"/>
    <x v="14"/>
    <n v="568.97"/>
    <n v="3"/>
    <n v="273.10559999999998"/>
    <n v="1706.91"/>
    <n v="1980.0156000000002"/>
    <n v="2025"/>
    <s v="octubre"/>
    <n v="14"/>
  </r>
  <r>
    <x v="253"/>
    <x v="26"/>
    <x v="14"/>
    <n v="568.97"/>
    <n v="3"/>
    <n v="273.10559999999998"/>
    <n v="1706.91"/>
    <n v="1980.0156000000002"/>
    <n v="2025"/>
    <s v="octubre"/>
    <n v="14"/>
  </r>
  <r>
    <x v="253"/>
    <x v="26"/>
    <x v="14"/>
    <n v="568.97"/>
    <n v="3"/>
    <n v="273.10559999999998"/>
    <n v="1706.91"/>
    <n v="1980.0156000000002"/>
    <n v="2025"/>
    <s v="octubre"/>
    <n v="14"/>
  </r>
  <r>
    <x v="253"/>
    <x v="26"/>
    <x v="14"/>
    <n v="568.97"/>
    <n v="3"/>
    <n v="273.10559999999998"/>
    <n v="1706.91"/>
    <n v="1980.0156000000002"/>
    <n v="2025"/>
    <s v="octubre"/>
    <n v="14"/>
  </r>
  <r>
    <x v="253"/>
    <x v="7"/>
    <x v="14"/>
    <n v="77.069999999999993"/>
    <n v="3"/>
    <n v="36.993600000000001"/>
    <n v="231.21"/>
    <n v="268.20359999999999"/>
    <n v="2025"/>
    <s v="octubre"/>
    <n v="14"/>
  </r>
  <r>
    <x v="253"/>
    <x v="7"/>
    <x v="14"/>
    <n v="77.069999999999993"/>
    <n v="3"/>
    <n v="36.993600000000001"/>
    <n v="231.21"/>
    <n v="268.20359999999999"/>
    <n v="2025"/>
    <s v="octubre"/>
    <n v="14"/>
  </r>
  <r>
    <x v="253"/>
    <x v="7"/>
    <x v="14"/>
    <n v="77.069999999999993"/>
    <n v="3"/>
    <n v="36.993600000000001"/>
    <n v="231.21"/>
    <n v="268.20359999999999"/>
    <n v="2025"/>
    <s v="octubre"/>
    <n v="14"/>
  </r>
  <r>
    <x v="253"/>
    <x v="7"/>
    <x v="14"/>
    <n v="77.069999999999993"/>
    <n v="3"/>
    <n v="36.993600000000001"/>
    <n v="231.21"/>
    <n v="268.20359999999999"/>
    <n v="2025"/>
    <s v="octubre"/>
    <n v="14"/>
  </r>
  <r>
    <x v="253"/>
    <x v="7"/>
    <x v="14"/>
    <n v="77.069999999999993"/>
    <n v="3"/>
    <n v="36.993600000000001"/>
    <n v="231.21"/>
    <n v="268.20359999999999"/>
    <n v="2025"/>
    <s v="octubre"/>
    <n v="14"/>
  </r>
  <r>
    <x v="253"/>
    <x v="5"/>
    <x v="6"/>
    <n v="343.97"/>
    <n v="1"/>
    <n v="55.035200000000003"/>
    <n v="343.97"/>
    <n v="399.00520000000006"/>
    <n v="2025"/>
    <s v="octubre"/>
    <n v="14"/>
  </r>
  <r>
    <x v="253"/>
    <x v="0"/>
    <x v="14"/>
    <n v="1024.1400000000001"/>
    <n v="3"/>
    <n v="491.58720000000005"/>
    <n v="3072.42"/>
    <n v="3564.0072"/>
    <n v="2025"/>
    <s v="octubre"/>
    <n v="14"/>
  </r>
  <r>
    <x v="253"/>
    <x v="0"/>
    <x v="14"/>
    <n v="1024.1400000000001"/>
    <n v="3"/>
    <n v="491.58720000000005"/>
    <n v="3072.42"/>
    <n v="3564.0072"/>
    <n v="2025"/>
    <s v="octubre"/>
    <n v="14"/>
  </r>
  <r>
    <x v="253"/>
    <x v="0"/>
    <x v="14"/>
    <n v="1024.1400000000001"/>
    <n v="3"/>
    <n v="491.58720000000005"/>
    <n v="3072.42"/>
    <n v="3564.0072"/>
    <n v="2025"/>
    <s v="octubre"/>
    <n v="14"/>
  </r>
  <r>
    <x v="253"/>
    <x v="0"/>
    <x v="14"/>
    <n v="1024.1400000000001"/>
    <n v="3"/>
    <n v="491.58720000000005"/>
    <n v="3072.42"/>
    <n v="3564.0072"/>
    <n v="2025"/>
    <s v="octubre"/>
    <n v="14"/>
  </r>
  <r>
    <x v="253"/>
    <x v="0"/>
    <x v="14"/>
    <n v="1024.1400000000001"/>
    <n v="3"/>
    <n v="491.58720000000005"/>
    <n v="3072.42"/>
    <n v="3564.0072"/>
    <n v="2025"/>
    <s v="octubre"/>
    <n v="14"/>
  </r>
  <r>
    <x v="253"/>
    <x v="8"/>
    <x v="14"/>
    <n v="77.069999999999993"/>
    <n v="3"/>
    <n v="36.993600000000001"/>
    <n v="231.21"/>
    <n v="268.20359999999999"/>
    <n v="2025"/>
    <s v="octubre"/>
    <n v="14"/>
  </r>
  <r>
    <x v="253"/>
    <x v="8"/>
    <x v="14"/>
    <n v="77.069999999999993"/>
    <n v="3"/>
    <n v="36.993600000000001"/>
    <n v="231.21"/>
    <n v="268.20359999999999"/>
    <n v="2025"/>
    <s v="octubre"/>
    <n v="14"/>
  </r>
  <r>
    <x v="253"/>
    <x v="8"/>
    <x v="14"/>
    <n v="77.069999999999993"/>
    <n v="3"/>
    <n v="36.993600000000001"/>
    <n v="231.21"/>
    <n v="268.20359999999999"/>
    <n v="2025"/>
    <s v="octubre"/>
    <n v="14"/>
  </r>
  <r>
    <x v="253"/>
    <x v="8"/>
    <x v="14"/>
    <n v="77.069999999999993"/>
    <n v="3"/>
    <n v="36.993600000000001"/>
    <n v="231.21"/>
    <n v="268.20359999999999"/>
    <n v="2025"/>
    <s v="octubre"/>
    <n v="14"/>
  </r>
  <r>
    <x v="253"/>
    <x v="8"/>
    <x v="14"/>
    <n v="77.069999999999993"/>
    <n v="3"/>
    <n v="36.993600000000001"/>
    <n v="231.21"/>
    <n v="268.20359999999999"/>
    <n v="2025"/>
    <s v="octubre"/>
    <n v="14"/>
  </r>
  <r>
    <x v="253"/>
    <x v="24"/>
    <x v="0"/>
    <n v="16.16"/>
    <n v="120"/>
    <n v="310.27199999999999"/>
    <n v="1939.2"/>
    <n v="2249.4720000000002"/>
    <n v="2025"/>
    <s v="octubre"/>
    <n v="14"/>
  </r>
  <r>
    <x v="253"/>
    <x v="11"/>
    <x v="6"/>
    <n v="137.79"/>
    <n v="1"/>
    <n v="22.046399999999998"/>
    <n v="137.79"/>
    <n v="159.8364"/>
    <n v="2025"/>
    <s v="octubre"/>
    <n v="14"/>
  </r>
  <r>
    <x v="254"/>
    <x v="16"/>
    <x v="6"/>
    <n v="137.79"/>
    <n v="1"/>
    <n v="22.046399999999998"/>
    <n v="137.79"/>
    <n v="159.8364"/>
    <n v="2025"/>
    <s v="octubre"/>
    <n v="15"/>
  </r>
  <r>
    <x v="254"/>
    <x v="16"/>
    <x v="6"/>
    <n v="137.79"/>
    <n v="1"/>
    <n v="22.046399999999998"/>
    <n v="137.79"/>
    <n v="159.8364"/>
    <n v="2025"/>
    <s v="octubre"/>
    <n v="15"/>
  </r>
  <r>
    <x v="254"/>
    <x v="6"/>
    <x v="6"/>
    <n v="343.97"/>
    <n v="1"/>
    <n v="55.035200000000003"/>
    <n v="343.97"/>
    <n v="399.00520000000006"/>
    <n v="2025"/>
    <s v="octubre"/>
    <n v="15"/>
  </r>
  <r>
    <x v="254"/>
    <x v="7"/>
    <x v="6"/>
    <n v="137.79"/>
    <n v="1"/>
    <n v="22.046399999999998"/>
    <n v="137.79"/>
    <n v="159.8364"/>
    <n v="2025"/>
    <s v="octubre"/>
    <n v="15"/>
  </r>
  <r>
    <x v="254"/>
    <x v="7"/>
    <x v="6"/>
    <n v="137.79499999999999"/>
    <n v="2"/>
    <n v="44.0944"/>
    <n v="275.58999999999997"/>
    <n v="319.68439999999998"/>
    <n v="2025"/>
    <s v="octubre"/>
    <n v="15"/>
  </r>
  <r>
    <x v="255"/>
    <x v="12"/>
    <x v="2"/>
    <n v="498.66"/>
    <n v="6"/>
    <n v="478.71360000000004"/>
    <n v="2991.96"/>
    <n v="3470.6736000000001"/>
    <n v="2025"/>
    <s v="octubre"/>
    <n v="16"/>
  </r>
  <r>
    <x v="255"/>
    <x v="12"/>
    <x v="2"/>
    <n v="498.66"/>
    <n v="72"/>
    <n v="5744.5632000000005"/>
    <n v="35903.519999999997"/>
    <n v="41648.083199999994"/>
    <n v="2025"/>
    <s v="octubre"/>
    <n v="16"/>
  </r>
  <r>
    <x v="255"/>
    <x v="12"/>
    <x v="2"/>
    <n v="498.66"/>
    <n v="24"/>
    <n v="1914.8544000000002"/>
    <n v="11967.84"/>
    <n v="13882.6944"/>
    <n v="2025"/>
    <s v="octubre"/>
    <n v="16"/>
  </r>
  <r>
    <x v="255"/>
    <x v="12"/>
    <x v="2"/>
    <n v="498.66"/>
    <n v="6"/>
    <n v="478.71360000000004"/>
    <n v="2991.96"/>
    <n v="3470.6736000000001"/>
    <n v="2025"/>
    <s v="octubre"/>
    <n v="16"/>
  </r>
  <r>
    <x v="255"/>
    <x v="12"/>
    <x v="2"/>
    <n v="498.66"/>
    <n v="12"/>
    <n v="957.42720000000008"/>
    <n v="5983.92"/>
    <n v="6941.3472000000002"/>
    <n v="2025"/>
    <s v="octubre"/>
    <n v="16"/>
  </r>
  <r>
    <x v="255"/>
    <x v="12"/>
    <x v="2"/>
    <n v="498.66"/>
    <n v="12"/>
    <n v="957.42720000000008"/>
    <n v="5983.92"/>
    <n v="6941.3472000000002"/>
    <n v="2025"/>
    <s v="octubre"/>
    <n v="16"/>
  </r>
  <r>
    <x v="255"/>
    <x v="12"/>
    <x v="2"/>
    <n v="498.66"/>
    <n v="6"/>
    <n v="478.71360000000004"/>
    <n v="2991.96"/>
    <n v="3470.6736000000001"/>
    <n v="2025"/>
    <s v="octubre"/>
    <n v="16"/>
  </r>
  <r>
    <x v="255"/>
    <x v="12"/>
    <x v="2"/>
    <n v="498.66"/>
    <n v="6"/>
    <n v="478.71360000000004"/>
    <n v="2991.96"/>
    <n v="3470.6736000000001"/>
    <n v="2025"/>
    <s v="octubre"/>
    <n v="16"/>
  </r>
  <r>
    <x v="255"/>
    <x v="12"/>
    <x v="2"/>
    <n v="498.66"/>
    <n v="24"/>
    <n v="1914.8544000000002"/>
    <n v="11967.84"/>
    <n v="13882.6944"/>
    <n v="2025"/>
    <s v="octubre"/>
    <n v="16"/>
  </r>
  <r>
    <x v="255"/>
    <x v="12"/>
    <x v="2"/>
    <n v="498.66"/>
    <n v="12"/>
    <n v="957.42720000000008"/>
    <n v="5983.92"/>
    <n v="6941.3472000000002"/>
    <n v="2025"/>
    <s v="octubre"/>
    <n v="16"/>
  </r>
  <r>
    <x v="255"/>
    <x v="12"/>
    <x v="2"/>
    <n v="498.66"/>
    <n v="6"/>
    <n v="478.71360000000004"/>
    <n v="2991.96"/>
    <n v="3470.6736000000001"/>
    <n v="2025"/>
    <s v="octubre"/>
    <n v="16"/>
  </r>
  <r>
    <x v="255"/>
    <x v="12"/>
    <x v="2"/>
    <n v="498.66"/>
    <n v="6"/>
    <n v="478.71360000000004"/>
    <n v="2991.96"/>
    <n v="3470.6736000000001"/>
    <n v="2025"/>
    <s v="octubre"/>
    <n v="16"/>
  </r>
  <r>
    <x v="255"/>
    <x v="12"/>
    <x v="2"/>
    <n v="498.66"/>
    <n v="18"/>
    <n v="1436.1408000000001"/>
    <n v="8975.8799999999992"/>
    <n v="10412.020799999998"/>
    <n v="2025"/>
    <s v="octubre"/>
    <n v="16"/>
  </r>
  <r>
    <x v="255"/>
    <x v="8"/>
    <x v="6"/>
    <n v="137.79"/>
    <n v="1"/>
    <n v="22.046399999999998"/>
    <n v="137.79"/>
    <n v="159.8364"/>
    <n v="2025"/>
    <s v="octubre"/>
    <n v="16"/>
  </r>
  <r>
    <x v="255"/>
    <x v="13"/>
    <x v="2"/>
    <n v="525.59"/>
    <n v="6"/>
    <n v="504.56640000000004"/>
    <n v="3153.54"/>
    <n v="3658.1064000000001"/>
    <n v="2025"/>
    <s v="octubre"/>
    <n v="16"/>
  </r>
  <r>
    <x v="255"/>
    <x v="13"/>
    <x v="2"/>
    <n v="525.59"/>
    <n v="6"/>
    <n v="504.56640000000004"/>
    <n v="3153.54"/>
    <n v="3658.1064000000001"/>
    <n v="2025"/>
    <s v="octubre"/>
    <n v="16"/>
  </r>
  <r>
    <x v="255"/>
    <x v="13"/>
    <x v="2"/>
    <n v="525.59"/>
    <n v="12"/>
    <n v="1009.1328000000001"/>
    <n v="6307.08"/>
    <n v="7316.2128000000002"/>
    <n v="2025"/>
    <s v="octubre"/>
    <n v="16"/>
  </r>
  <r>
    <x v="255"/>
    <x v="13"/>
    <x v="2"/>
    <n v="525.59"/>
    <n v="6"/>
    <n v="504.56640000000004"/>
    <n v="3153.54"/>
    <n v="3658.1064000000001"/>
    <n v="2025"/>
    <s v="octubre"/>
    <n v="16"/>
  </r>
  <r>
    <x v="255"/>
    <x v="10"/>
    <x v="2"/>
    <n v="70.05"/>
    <n v="240"/>
    <n v="2689.92"/>
    <n v="16812"/>
    <n v="19501.919999999998"/>
    <n v="2025"/>
    <s v="octubre"/>
    <n v="16"/>
  </r>
  <r>
    <x v="255"/>
    <x v="10"/>
    <x v="2"/>
    <n v="70.05"/>
    <n v="240"/>
    <n v="2689.92"/>
    <n v="16812"/>
    <n v="19501.919999999998"/>
    <n v="2025"/>
    <s v="octubre"/>
    <n v="16"/>
  </r>
  <r>
    <x v="256"/>
    <x v="8"/>
    <x v="6"/>
    <n v="137.79"/>
    <n v="1"/>
    <n v="22.046399999999998"/>
    <n v="137.79"/>
    <n v="159.8364"/>
    <n v="2025"/>
    <s v="octubre"/>
    <n v="17"/>
  </r>
  <r>
    <x v="256"/>
    <x v="8"/>
    <x v="6"/>
    <n v="137.79"/>
    <n v="1"/>
    <n v="22.046399999999998"/>
    <n v="137.79"/>
    <n v="159.8364"/>
    <n v="2025"/>
    <s v="octubre"/>
    <n v="17"/>
  </r>
  <r>
    <x v="256"/>
    <x v="8"/>
    <x v="6"/>
    <n v="137.79"/>
    <n v="1"/>
    <n v="22.046399999999998"/>
    <n v="137.79"/>
    <n v="159.8364"/>
    <n v="2025"/>
    <s v="octubre"/>
    <n v="17"/>
  </r>
  <r>
    <x v="256"/>
    <x v="10"/>
    <x v="6"/>
    <n v="137.79"/>
    <n v="1"/>
    <n v="22.046399999999998"/>
    <n v="137.79"/>
    <n v="159.8364"/>
    <n v="2025"/>
    <s v="octubre"/>
    <n v="17"/>
  </r>
  <r>
    <x v="257"/>
    <x v="14"/>
    <x v="4"/>
    <n v="505.86"/>
    <n v="82"/>
    <n v="6636.8832000000002"/>
    <n v="41480.519999999997"/>
    <n v="48117.403200000001"/>
    <n v="2025"/>
    <s v="octubre"/>
    <n v="21"/>
  </r>
  <r>
    <x v="257"/>
    <x v="3"/>
    <x v="6"/>
    <n v="905.16"/>
    <n v="1"/>
    <n v="144.82560000000001"/>
    <n v="905.16"/>
    <n v="1049.9856"/>
    <n v="2025"/>
    <s v="octubre"/>
    <n v="21"/>
  </r>
  <r>
    <x v="257"/>
    <x v="8"/>
    <x v="6"/>
    <n v="137.79"/>
    <n v="1"/>
    <n v="22.046399999999998"/>
    <n v="137.79"/>
    <n v="159.8364"/>
    <n v="2025"/>
    <s v="octubre"/>
    <n v="21"/>
  </r>
  <r>
    <x v="258"/>
    <x v="12"/>
    <x v="2"/>
    <n v="498.66"/>
    <n v="18"/>
    <n v="1436.1408000000001"/>
    <n v="8975.8799999999992"/>
    <n v="10412.020799999998"/>
    <n v="2025"/>
    <s v="octubre"/>
    <n v="22"/>
  </r>
  <r>
    <x v="258"/>
    <x v="12"/>
    <x v="2"/>
    <n v="498.66"/>
    <n v="6"/>
    <n v="478.71360000000004"/>
    <n v="2991.96"/>
    <n v="3470.6736000000001"/>
    <n v="2025"/>
    <s v="octubre"/>
    <n v="22"/>
  </r>
  <r>
    <x v="258"/>
    <x v="12"/>
    <x v="2"/>
    <n v="498.66"/>
    <n v="30"/>
    <n v="2393.5680000000002"/>
    <n v="14959.8"/>
    <n v="17353.367999999999"/>
    <n v="2025"/>
    <s v="octubre"/>
    <n v="22"/>
  </r>
  <r>
    <x v="258"/>
    <x v="12"/>
    <x v="2"/>
    <n v="498.66"/>
    <n v="12"/>
    <n v="957.42720000000008"/>
    <n v="5983.92"/>
    <n v="6941.3472000000002"/>
    <n v="2025"/>
    <s v="octubre"/>
    <n v="22"/>
  </r>
  <r>
    <x v="258"/>
    <x v="12"/>
    <x v="2"/>
    <n v="498.66"/>
    <n v="6"/>
    <n v="478.71360000000004"/>
    <n v="2991.96"/>
    <n v="3470.6736000000001"/>
    <n v="2025"/>
    <s v="octubre"/>
    <n v="22"/>
  </r>
  <r>
    <x v="258"/>
    <x v="21"/>
    <x v="0"/>
    <n v="814.02"/>
    <n v="6"/>
    <n v="781.45920000000001"/>
    <n v="4884.12"/>
    <n v="5665.5792000000001"/>
    <n v="2025"/>
    <s v="octubre"/>
    <n v="22"/>
  </r>
  <r>
    <x v="258"/>
    <x v="22"/>
    <x v="0"/>
    <n v="814.02"/>
    <n v="6"/>
    <n v="781.45920000000001"/>
    <n v="4884.12"/>
    <n v="5665.5792000000001"/>
    <n v="2025"/>
    <s v="octubre"/>
    <n v="22"/>
  </r>
  <r>
    <x v="258"/>
    <x v="16"/>
    <x v="6"/>
    <n v="137.79"/>
    <n v="1"/>
    <n v="22.046399999999998"/>
    <n v="137.79"/>
    <n v="159.8364"/>
    <n v="2025"/>
    <s v="octubre"/>
    <n v="22"/>
  </r>
  <r>
    <x v="258"/>
    <x v="6"/>
    <x v="0"/>
    <n v="211.23"/>
    <n v="6"/>
    <n v="202.7808"/>
    <n v="1267.3800000000001"/>
    <n v="1470.1608000000001"/>
    <n v="2025"/>
    <s v="octubre"/>
    <n v="22"/>
  </r>
  <r>
    <x v="258"/>
    <x v="23"/>
    <x v="15"/>
    <n v="16.265499999999999"/>
    <n v="53"/>
    <n v="137.93144000000001"/>
    <n v="862.07"/>
    <n v="1000.00144"/>
    <n v="2025"/>
    <s v="octubre"/>
    <n v="22"/>
  </r>
  <r>
    <x v="258"/>
    <x v="13"/>
    <x v="2"/>
    <n v="525.59"/>
    <n v="12"/>
    <n v="1009.1328000000001"/>
    <n v="6307.08"/>
    <n v="7316.2128000000002"/>
    <n v="2025"/>
    <s v="octubre"/>
    <n v="22"/>
  </r>
  <r>
    <x v="258"/>
    <x v="13"/>
    <x v="2"/>
    <n v="525.59"/>
    <n v="24"/>
    <n v="2018.2656000000002"/>
    <n v="12614.16"/>
    <n v="14632.4256"/>
    <n v="2025"/>
    <s v="octubre"/>
    <n v="22"/>
  </r>
  <r>
    <x v="258"/>
    <x v="13"/>
    <x v="2"/>
    <n v="525.59"/>
    <n v="6"/>
    <n v="504.56640000000004"/>
    <n v="3153.54"/>
    <n v="3658.1064000000001"/>
    <n v="2025"/>
    <s v="octubre"/>
    <n v="22"/>
  </r>
  <r>
    <x v="258"/>
    <x v="13"/>
    <x v="2"/>
    <n v="525.59"/>
    <n v="6"/>
    <n v="504.56640000000004"/>
    <n v="3153.54"/>
    <n v="3658.1064000000001"/>
    <n v="2025"/>
    <s v="octubre"/>
    <n v="22"/>
  </r>
  <r>
    <x v="258"/>
    <x v="10"/>
    <x v="2"/>
    <n v="70.05"/>
    <n v="240"/>
    <n v="2689.92"/>
    <n v="16812"/>
    <n v="19501.919999999998"/>
    <n v="2025"/>
    <s v="octubre"/>
    <n v="22"/>
  </r>
  <r>
    <x v="258"/>
    <x v="10"/>
    <x v="2"/>
    <n v="70.05"/>
    <n v="240"/>
    <n v="2689.92"/>
    <n v="16812"/>
    <n v="19501.919999999998"/>
    <n v="2025"/>
    <s v="octubre"/>
    <n v="22"/>
  </r>
  <r>
    <x v="259"/>
    <x v="12"/>
    <x v="2"/>
    <n v="498.66"/>
    <n v="6"/>
    <n v="478.71360000000004"/>
    <n v="2991.96"/>
    <n v="3470.6736000000001"/>
    <n v="2025"/>
    <s v="octubre"/>
    <n v="23"/>
  </r>
  <r>
    <x v="259"/>
    <x v="12"/>
    <x v="2"/>
    <n v="498.66"/>
    <n v="6"/>
    <n v="478.71360000000004"/>
    <n v="2991.96"/>
    <n v="3470.6736000000001"/>
    <n v="2025"/>
    <s v="octubre"/>
    <n v="23"/>
  </r>
  <r>
    <x v="259"/>
    <x v="12"/>
    <x v="2"/>
    <n v="498.66"/>
    <n v="18"/>
    <n v="1436.1408000000001"/>
    <n v="8975.8799999999992"/>
    <n v="10412.020799999998"/>
    <n v="2025"/>
    <s v="octubre"/>
    <n v="23"/>
  </r>
  <r>
    <x v="259"/>
    <x v="12"/>
    <x v="2"/>
    <n v="498.66"/>
    <n v="18"/>
    <n v="1436.1408000000001"/>
    <n v="8975.8799999999992"/>
    <n v="10412.020799999998"/>
    <n v="2025"/>
    <s v="octubre"/>
    <n v="23"/>
  </r>
  <r>
    <x v="259"/>
    <x v="12"/>
    <x v="2"/>
    <n v="498.66"/>
    <n v="6"/>
    <n v="478.71360000000004"/>
    <n v="2991.96"/>
    <n v="3470.6736000000001"/>
    <n v="2025"/>
    <s v="octubre"/>
    <n v="23"/>
  </r>
  <r>
    <x v="259"/>
    <x v="12"/>
    <x v="2"/>
    <n v="498.66"/>
    <n v="36"/>
    <n v="2872.2816000000003"/>
    <n v="17951.759999999998"/>
    <n v="20824.041599999997"/>
    <n v="2025"/>
    <s v="octubre"/>
    <n v="23"/>
  </r>
  <r>
    <x v="259"/>
    <x v="12"/>
    <x v="2"/>
    <n v="498.66"/>
    <n v="24"/>
    <n v="1914.8544000000002"/>
    <n v="11967.84"/>
    <n v="13882.6944"/>
    <n v="2025"/>
    <s v="octubre"/>
    <n v="23"/>
  </r>
  <r>
    <x v="259"/>
    <x v="16"/>
    <x v="6"/>
    <n v="137.79"/>
    <n v="1"/>
    <n v="22.046399999999998"/>
    <n v="137.79"/>
    <n v="159.8364"/>
    <n v="2025"/>
    <s v="octubre"/>
    <n v="23"/>
  </r>
  <r>
    <x v="259"/>
    <x v="7"/>
    <x v="6"/>
    <n v="137.79"/>
    <n v="1"/>
    <n v="22.046399999999998"/>
    <n v="137.79"/>
    <n v="159.8364"/>
    <n v="2025"/>
    <s v="octubre"/>
    <n v="23"/>
  </r>
  <r>
    <x v="259"/>
    <x v="8"/>
    <x v="6"/>
    <n v="137.79"/>
    <n v="1"/>
    <n v="22.046399999999998"/>
    <n v="137.79"/>
    <n v="159.8364"/>
    <n v="2025"/>
    <s v="octubre"/>
    <n v="23"/>
  </r>
  <r>
    <x v="259"/>
    <x v="8"/>
    <x v="6"/>
    <n v="137.79"/>
    <n v="1"/>
    <n v="22.046399999999998"/>
    <n v="137.79"/>
    <n v="159.8364"/>
    <n v="2025"/>
    <s v="octubre"/>
    <n v="23"/>
  </r>
  <r>
    <x v="259"/>
    <x v="13"/>
    <x v="2"/>
    <n v="525.59"/>
    <n v="6"/>
    <n v="504.56640000000004"/>
    <n v="3153.54"/>
    <n v="3658.1064000000001"/>
    <n v="2025"/>
    <s v="octubre"/>
    <n v="23"/>
  </r>
  <r>
    <x v="259"/>
    <x v="13"/>
    <x v="2"/>
    <n v="525.59"/>
    <n v="6"/>
    <n v="504.56640000000004"/>
    <n v="3153.54"/>
    <n v="3658.1064000000001"/>
    <n v="2025"/>
    <s v="octubre"/>
    <n v="23"/>
  </r>
  <r>
    <x v="259"/>
    <x v="13"/>
    <x v="2"/>
    <n v="525.59"/>
    <n v="6"/>
    <n v="504.56640000000004"/>
    <n v="3153.54"/>
    <n v="3658.1064000000001"/>
    <n v="2025"/>
    <s v="octubre"/>
    <n v="23"/>
  </r>
  <r>
    <x v="259"/>
    <x v="13"/>
    <x v="2"/>
    <n v="525.59"/>
    <n v="12"/>
    <n v="1009.1328000000001"/>
    <n v="6307.08"/>
    <n v="7316.2128000000002"/>
    <n v="2025"/>
    <s v="octubre"/>
    <n v="23"/>
  </r>
  <r>
    <x v="259"/>
    <x v="13"/>
    <x v="2"/>
    <n v="525.59"/>
    <n v="24"/>
    <n v="2018.2656000000002"/>
    <n v="12614.16"/>
    <n v="14632.4256"/>
    <n v="2025"/>
    <s v="octubre"/>
    <n v="23"/>
  </r>
  <r>
    <x v="259"/>
    <x v="13"/>
    <x v="2"/>
    <n v="525.59"/>
    <n v="12"/>
    <n v="1009.1328000000001"/>
    <n v="6307.08"/>
    <n v="7316.2128000000002"/>
    <n v="2025"/>
    <s v="octubre"/>
    <n v="23"/>
  </r>
  <r>
    <x v="259"/>
    <x v="10"/>
    <x v="6"/>
    <n v="137.79"/>
    <n v="1"/>
    <n v="22.046399999999998"/>
    <n v="137.79"/>
    <n v="159.8364"/>
    <n v="2025"/>
    <s v="octubre"/>
    <n v="23"/>
  </r>
  <r>
    <x v="259"/>
    <x v="10"/>
    <x v="2"/>
    <n v="70.05"/>
    <n v="240"/>
    <n v="2689.92"/>
    <n v="16812"/>
    <n v="19501.919999999998"/>
    <n v="2025"/>
    <s v="octubre"/>
    <n v="23"/>
  </r>
  <r>
    <x v="259"/>
    <x v="10"/>
    <x v="2"/>
    <n v="70.05"/>
    <n v="240"/>
    <n v="2689.92"/>
    <n v="16812"/>
    <n v="19501.919999999998"/>
    <n v="2025"/>
    <s v="octubre"/>
    <n v="23"/>
  </r>
  <r>
    <x v="260"/>
    <x v="12"/>
    <x v="2"/>
    <n v="0"/>
    <n v="8"/>
    <n v="0"/>
    <n v="0"/>
    <n v="0"/>
    <n v="2025"/>
    <s v="octubre"/>
    <n v="27"/>
  </r>
  <r>
    <x v="260"/>
    <x v="16"/>
    <x v="6"/>
    <n v="137.79"/>
    <n v="1"/>
    <n v="22.046399999999998"/>
    <n v="137.79"/>
    <n v="159.8364"/>
    <n v="2025"/>
    <s v="octubre"/>
    <n v="27"/>
  </r>
  <r>
    <x v="260"/>
    <x v="16"/>
    <x v="6"/>
    <n v="137.79"/>
    <n v="1"/>
    <n v="22.046399999999998"/>
    <n v="137.79"/>
    <n v="159.8364"/>
    <n v="2025"/>
    <s v="octubre"/>
    <n v="27"/>
  </r>
  <r>
    <x v="260"/>
    <x v="7"/>
    <x v="6"/>
    <n v="137.79"/>
    <n v="1"/>
    <n v="22.046399999999998"/>
    <n v="137.79"/>
    <n v="159.8364"/>
    <n v="2025"/>
    <s v="octubre"/>
    <n v="27"/>
  </r>
  <r>
    <x v="260"/>
    <x v="8"/>
    <x v="6"/>
    <n v="137.79"/>
    <n v="1"/>
    <n v="22.046399999999998"/>
    <n v="137.79"/>
    <n v="159.8364"/>
    <n v="2025"/>
    <s v="octubre"/>
    <n v="27"/>
  </r>
  <r>
    <x v="260"/>
    <x v="8"/>
    <x v="6"/>
    <n v="137.79"/>
    <n v="1"/>
    <n v="22.046399999999998"/>
    <n v="137.79"/>
    <n v="159.8364"/>
    <n v="2025"/>
    <s v="octubre"/>
    <n v="27"/>
  </r>
  <r>
    <x v="260"/>
    <x v="8"/>
    <x v="6"/>
    <n v="137.79"/>
    <n v="1"/>
    <n v="22.046399999999998"/>
    <n v="137.79"/>
    <n v="159.8364"/>
    <n v="2025"/>
    <s v="octubre"/>
    <n v="27"/>
  </r>
  <r>
    <x v="260"/>
    <x v="8"/>
    <x v="6"/>
    <n v="137.79"/>
    <n v="1"/>
    <n v="22.046399999999998"/>
    <n v="137.79"/>
    <n v="159.8364"/>
    <n v="2025"/>
    <s v="octubre"/>
    <n v="27"/>
  </r>
  <r>
    <x v="260"/>
    <x v="13"/>
    <x v="2"/>
    <n v="0"/>
    <n v="8"/>
    <n v="0"/>
    <n v="0"/>
    <n v="0"/>
    <n v="2025"/>
    <s v="octubre"/>
    <n v="27"/>
  </r>
  <r>
    <x v="260"/>
    <x v="10"/>
    <x v="2"/>
    <n v="0"/>
    <n v="8"/>
    <n v="0"/>
    <n v="0"/>
    <n v="0"/>
    <n v="2025"/>
    <s v="octubre"/>
    <n v="27"/>
  </r>
  <r>
    <x v="260"/>
    <x v="11"/>
    <x v="6"/>
    <n v="137.79"/>
    <n v="1"/>
    <n v="22.046399999999998"/>
    <n v="137.79"/>
    <n v="159.8364"/>
    <n v="2025"/>
    <s v="octubre"/>
    <n v="27"/>
  </r>
  <r>
    <x v="261"/>
    <x v="14"/>
    <x v="4"/>
    <n v="505.86"/>
    <n v="115"/>
    <n v="9307.8240000000005"/>
    <n v="58173.9"/>
    <n v="67481.724000000002"/>
    <n v="2025"/>
    <s v="octubre"/>
    <n v="28"/>
  </r>
  <r>
    <x v="261"/>
    <x v="6"/>
    <x v="6"/>
    <n v="343.97"/>
    <n v="1"/>
    <n v="55.035200000000003"/>
    <n v="343.97"/>
    <n v="399.00520000000006"/>
    <n v="2025"/>
    <s v="octubre"/>
    <n v="28"/>
  </r>
  <r>
    <x v="261"/>
    <x v="7"/>
    <x v="6"/>
    <n v="137.79"/>
    <n v="1"/>
    <n v="22.046399999999998"/>
    <n v="137.79"/>
    <n v="159.8364"/>
    <n v="2025"/>
    <s v="octubre"/>
    <n v="28"/>
  </r>
  <r>
    <x v="261"/>
    <x v="7"/>
    <x v="0"/>
    <n v="103.34"/>
    <n v="240"/>
    <n v="3968.2560000000003"/>
    <n v="24801.599999999999"/>
    <n v="28769.856"/>
    <n v="2025"/>
    <s v="octubre"/>
    <n v="28"/>
  </r>
  <r>
    <x v="261"/>
    <x v="8"/>
    <x v="6"/>
    <n v="137.79"/>
    <n v="1"/>
    <n v="22.046399999999998"/>
    <n v="137.79"/>
    <n v="159.8364"/>
    <n v="2025"/>
    <s v="octubre"/>
    <n v="28"/>
  </r>
  <r>
    <x v="261"/>
    <x v="8"/>
    <x v="6"/>
    <n v="137.79"/>
    <n v="1"/>
    <n v="22.046399999999998"/>
    <n v="137.79"/>
    <n v="159.8364"/>
    <n v="2025"/>
    <s v="octubre"/>
    <n v="28"/>
  </r>
  <r>
    <x v="261"/>
    <x v="8"/>
    <x v="6"/>
    <n v="137.79"/>
    <n v="1"/>
    <n v="22.046399999999998"/>
    <n v="137.79"/>
    <n v="159.8364"/>
    <n v="2025"/>
    <s v="octubre"/>
    <n v="28"/>
  </r>
  <r>
    <x v="261"/>
    <x v="8"/>
    <x v="6"/>
    <n v="137.79"/>
    <n v="1"/>
    <n v="22.046399999999998"/>
    <n v="137.79"/>
    <n v="159.8364"/>
    <n v="2025"/>
    <s v="octubre"/>
    <n v="28"/>
  </r>
  <r>
    <x v="261"/>
    <x v="13"/>
    <x v="2"/>
    <n v="525.59"/>
    <n v="6"/>
    <n v="504.56640000000004"/>
    <n v="3153.54"/>
    <n v="3658.1064000000001"/>
    <n v="2025"/>
    <s v="octubre"/>
    <n v="28"/>
  </r>
  <r>
    <x v="261"/>
    <x v="13"/>
    <x v="2"/>
    <n v="525.59"/>
    <n v="6"/>
    <n v="504.56640000000004"/>
    <n v="3153.54"/>
    <n v="3658.1064000000001"/>
    <n v="2025"/>
    <s v="octubre"/>
    <n v="28"/>
  </r>
  <r>
    <x v="261"/>
    <x v="9"/>
    <x v="6"/>
    <n v="343.97"/>
    <n v="1"/>
    <n v="55.035200000000003"/>
    <n v="343.97"/>
    <n v="399.00520000000006"/>
    <n v="2025"/>
    <s v="octubre"/>
    <n v="28"/>
  </r>
  <r>
    <x v="261"/>
    <x v="11"/>
    <x v="6"/>
    <n v="137.79"/>
    <n v="1"/>
    <n v="22.046399999999998"/>
    <n v="137.79"/>
    <n v="159.8364"/>
    <n v="2025"/>
    <s v="octubre"/>
    <n v="28"/>
  </r>
  <r>
    <x v="262"/>
    <x v="3"/>
    <x v="6"/>
    <n v="905.16"/>
    <n v="1"/>
    <n v="144.82560000000001"/>
    <n v="905.16"/>
    <n v="1049.9856"/>
    <n v="2025"/>
    <s v="octubre"/>
    <n v="29"/>
  </r>
  <r>
    <x v="262"/>
    <x v="14"/>
    <x v="5"/>
    <n v="632.99"/>
    <n v="6"/>
    <n v="607.67039999999997"/>
    <n v="3797.94"/>
    <n v="4405.6103999999996"/>
    <n v="2025"/>
    <s v="octubre"/>
    <n v="29"/>
  </r>
  <r>
    <x v="262"/>
    <x v="12"/>
    <x v="2"/>
    <n v="498.66"/>
    <n v="36"/>
    <n v="2872.2816000000003"/>
    <n v="17951.759999999998"/>
    <n v="20824.041599999997"/>
    <n v="2025"/>
    <s v="octubre"/>
    <n v="29"/>
  </r>
  <r>
    <x v="262"/>
    <x v="12"/>
    <x v="2"/>
    <n v="498.66"/>
    <n v="6"/>
    <n v="478.71360000000004"/>
    <n v="2991.96"/>
    <n v="3470.6736000000001"/>
    <n v="2025"/>
    <s v="octubre"/>
    <n v="29"/>
  </r>
  <r>
    <x v="262"/>
    <x v="12"/>
    <x v="2"/>
    <n v="498.66"/>
    <n v="12"/>
    <n v="957.42720000000008"/>
    <n v="5983.92"/>
    <n v="6941.3472000000002"/>
    <n v="2025"/>
    <s v="octubre"/>
    <n v="29"/>
  </r>
  <r>
    <x v="262"/>
    <x v="12"/>
    <x v="2"/>
    <n v="0.05"/>
    <n v="8"/>
    <n v="6.4000000000000001E-2"/>
    <n v="0.4"/>
    <n v="0.46400000000000002"/>
    <n v="2025"/>
    <s v="octubre"/>
    <n v="29"/>
  </r>
  <r>
    <x v="262"/>
    <x v="16"/>
    <x v="6"/>
    <n v="137.79"/>
    <n v="1"/>
    <n v="22.046399999999998"/>
    <n v="137.79"/>
    <n v="159.8364"/>
    <n v="2025"/>
    <s v="octubre"/>
    <n v="29"/>
  </r>
  <r>
    <x v="262"/>
    <x v="16"/>
    <x v="6"/>
    <n v="0.1"/>
    <n v="1"/>
    <n v="1.6E-2"/>
    <n v="0.1"/>
    <n v="0.11600000000000001"/>
    <n v="2025"/>
    <s v="octubre"/>
    <n v="29"/>
  </r>
  <r>
    <x v="262"/>
    <x v="7"/>
    <x v="6"/>
    <n v="137.79"/>
    <n v="1"/>
    <n v="22.046399999999998"/>
    <n v="137.79"/>
    <n v="159.8364"/>
    <n v="2025"/>
    <s v="octubre"/>
    <n v="29"/>
  </r>
  <r>
    <x v="262"/>
    <x v="7"/>
    <x v="6"/>
    <n v="0.1"/>
    <n v="3"/>
    <n v="4.8000000000000001E-2"/>
    <n v="0.3"/>
    <n v="0.34799999999999998"/>
    <n v="2025"/>
    <s v="octubre"/>
    <n v="29"/>
  </r>
  <r>
    <x v="262"/>
    <x v="7"/>
    <x v="5"/>
    <n v="90.54"/>
    <n v="30"/>
    <n v="434.59200000000004"/>
    <n v="2716.2"/>
    <n v="3150.7919999999999"/>
    <n v="2025"/>
    <s v="octubre"/>
    <n v="29"/>
  </r>
  <r>
    <x v="262"/>
    <x v="5"/>
    <x v="0"/>
    <n v="211.23"/>
    <n v="6"/>
    <n v="202.7808"/>
    <n v="1267.3800000000001"/>
    <n v="1470.1608000000001"/>
    <n v="2025"/>
    <s v="octubre"/>
    <n v="29"/>
  </r>
  <r>
    <x v="262"/>
    <x v="8"/>
    <x v="6"/>
    <n v="0.1"/>
    <n v="3"/>
    <n v="4.8000000000000001E-2"/>
    <n v="0.3"/>
    <n v="0.34799999999999998"/>
    <n v="2025"/>
    <s v="octubre"/>
    <n v="29"/>
  </r>
  <r>
    <x v="262"/>
    <x v="8"/>
    <x v="5"/>
    <n v="90.54"/>
    <n v="12"/>
    <n v="173.83680000000001"/>
    <n v="1086.48"/>
    <n v="1260.3168000000001"/>
    <n v="2025"/>
    <s v="octubre"/>
    <n v="29"/>
  </r>
  <r>
    <x v="262"/>
    <x v="25"/>
    <x v="6"/>
    <n v="0.01"/>
    <n v="60"/>
    <n v="9.6000000000000002E-2"/>
    <n v="0.6"/>
    <n v="0.69599999999999995"/>
    <n v="2025"/>
    <s v="octubre"/>
    <n v="29"/>
  </r>
  <r>
    <x v="262"/>
    <x v="13"/>
    <x v="2"/>
    <n v="525.59"/>
    <n v="12"/>
    <n v="1009.1328000000001"/>
    <n v="6307.08"/>
    <n v="7316.2128000000002"/>
    <n v="2025"/>
    <s v="octubre"/>
    <n v="29"/>
  </r>
  <r>
    <x v="262"/>
    <x v="13"/>
    <x v="2"/>
    <n v="525.59"/>
    <n v="6"/>
    <n v="504.56640000000004"/>
    <n v="3153.54"/>
    <n v="3658.1064000000001"/>
    <n v="2025"/>
    <s v="octubre"/>
    <n v="29"/>
  </r>
  <r>
    <x v="262"/>
    <x v="13"/>
    <x v="2"/>
    <n v="525.59"/>
    <n v="6"/>
    <n v="504.56640000000004"/>
    <n v="3153.54"/>
    <n v="3658.1064000000001"/>
    <n v="2025"/>
    <s v="octubre"/>
    <n v="29"/>
  </r>
  <r>
    <x v="262"/>
    <x v="13"/>
    <x v="2"/>
    <n v="5.2499999999999998E-2"/>
    <n v="8"/>
    <n v="6.7199999999999996E-2"/>
    <n v="0.42"/>
    <n v="0.48719999999999997"/>
    <n v="2025"/>
    <s v="octubre"/>
    <n v="29"/>
  </r>
  <r>
    <x v="262"/>
    <x v="13"/>
    <x v="5"/>
    <n v="697"/>
    <n v="6"/>
    <n v="669.12"/>
    <n v="4182"/>
    <n v="4851.12"/>
    <n v="2025"/>
    <s v="octubre"/>
    <n v="29"/>
  </r>
  <r>
    <x v="262"/>
    <x v="10"/>
    <x v="2"/>
    <n v="7.4999999999999997E-3"/>
    <n v="8"/>
    <n v="9.5999999999999992E-3"/>
    <n v="0.06"/>
    <n v="6.9599999999999995E-2"/>
    <n v="2025"/>
    <s v="octubre"/>
    <n v="29"/>
  </r>
  <r>
    <x v="262"/>
    <x v="10"/>
    <x v="6"/>
    <n v="0.1"/>
    <n v="3"/>
    <n v="4.8000000000000001E-2"/>
    <n v="0.3"/>
    <n v="0.34799999999999998"/>
    <n v="2025"/>
    <s v="octubre"/>
    <n v="29"/>
  </r>
  <r>
    <x v="262"/>
    <x v="9"/>
    <x v="0"/>
    <n v="211.23"/>
    <n v="6"/>
    <n v="202.7808"/>
    <n v="1267.3800000000001"/>
    <n v="1470.1608000000001"/>
    <n v="2025"/>
    <s v="octubre"/>
    <n v="29"/>
  </r>
  <r>
    <x v="262"/>
    <x v="11"/>
    <x v="6"/>
    <n v="137.79499999999999"/>
    <n v="2"/>
    <n v="44.0944"/>
    <n v="275.58999999999997"/>
    <n v="319.68439999999998"/>
    <n v="2025"/>
    <s v="octubre"/>
    <n v="29"/>
  </r>
  <r>
    <x v="262"/>
    <x v="11"/>
    <x v="6"/>
    <n v="137.79"/>
    <n v="1"/>
    <n v="22.046399999999998"/>
    <n v="137.79"/>
    <n v="159.8364"/>
    <n v="2025"/>
    <s v="octubre"/>
    <n v="29"/>
  </r>
  <r>
    <x v="263"/>
    <x v="3"/>
    <x v="6"/>
    <n v="905.16"/>
    <n v="1"/>
    <n v="144.82560000000001"/>
    <n v="905.16"/>
    <n v="1049.9856"/>
    <n v="2025"/>
    <s v="octubre"/>
    <n v="30"/>
  </r>
  <r>
    <x v="263"/>
    <x v="12"/>
    <x v="2"/>
    <n v="498.66"/>
    <n v="6"/>
    <n v="478.71360000000004"/>
    <n v="2991.96"/>
    <n v="3470.6736000000001"/>
    <n v="2025"/>
    <s v="octubre"/>
    <n v="30"/>
  </r>
  <r>
    <x v="263"/>
    <x v="12"/>
    <x v="2"/>
    <n v="498.66"/>
    <n v="12"/>
    <n v="957.42720000000008"/>
    <n v="5983.92"/>
    <n v="6941.3472000000002"/>
    <n v="2025"/>
    <s v="octubre"/>
    <n v="30"/>
  </r>
  <r>
    <x v="263"/>
    <x v="12"/>
    <x v="2"/>
    <n v="498.66"/>
    <n v="12"/>
    <n v="957.42720000000008"/>
    <n v="5983.92"/>
    <n v="6941.3472000000002"/>
    <n v="2025"/>
    <s v="octubre"/>
    <n v="30"/>
  </r>
  <r>
    <x v="263"/>
    <x v="16"/>
    <x v="6"/>
    <n v="137.79"/>
    <n v="1"/>
    <n v="22.046399999999998"/>
    <n v="137.79"/>
    <n v="159.8364"/>
    <n v="2025"/>
    <s v="octubre"/>
    <n v="30"/>
  </r>
  <r>
    <x v="263"/>
    <x v="7"/>
    <x v="6"/>
    <n v="137.79"/>
    <n v="1"/>
    <n v="22.046399999999998"/>
    <n v="137.79"/>
    <n v="159.8364"/>
    <n v="2025"/>
    <s v="octubre"/>
    <n v="30"/>
  </r>
  <r>
    <x v="263"/>
    <x v="8"/>
    <x v="6"/>
    <n v="137.79"/>
    <n v="1"/>
    <n v="22.046399999999998"/>
    <n v="137.79"/>
    <n v="159.8364"/>
    <n v="2025"/>
    <s v="octubre"/>
    <n v="30"/>
  </r>
  <r>
    <x v="263"/>
    <x v="0"/>
    <x v="6"/>
    <n v="1706.9"/>
    <n v="1"/>
    <n v="273.10400000000004"/>
    <n v="1706.9"/>
    <n v="1980.0040000000001"/>
    <n v="2025"/>
    <s v="octubre"/>
    <n v="30"/>
  </r>
  <r>
    <x v="263"/>
    <x v="13"/>
    <x v="2"/>
    <n v="525.59"/>
    <n v="6"/>
    <n v="504.56640000000004"/>
    <n v="3153.54"/>
    <n v="3658.1064000000001"/>
    <n v="2025"/>
    <s v="octubre"/>
    <n v="30"/>
  </r>
  <r>
    <x v="263"/>
    <x v="13"/>
    <x v="2"/>
    <n v="525.59"/>
    <n v="6"/>
    <n v="504.56640000000004"/>
    <n v="3153.54"/>
    <n v="3658.1064000000001"/>
    <n v="2025"/>
    <s v="octubre"/>
    <n v="30"/>
  </r>
  <r>
    <x v="263"/>
    <x v="13"/>
    <x v="2"/>
    <n v="525.59"/>
    <n v="6"/>
    <n v="504.56640000000004"/>
    <n v="3153.54"/>
    <n v="3658.1064000000001"/>
    <n v="2025"/>
    <s v="octubre"/>
    <n v="30"/>
  </r>
  <r>
    <x v="263"/>
    <x v="13"/>
    <x v="2"/>
    <n v="525.59"/>
    <n v="6"/>
    <n v="504.56640000000004"/>
    <n v="3153.54"/>
    <n v="3658.1064000000001"/>
    <n v="2025"/>
    <s v="octubre"/>
    <n v="30"/>
  </r>
  <r>
    <x v="263"/>
    <x v="10"/>
    <x v="2"/>
    <n v="70.05"/>
    <n v="240"/>
    <n v="2689.92"/>
    <n v="16812"/>
    <n v="19501.919999999998"/>
    <n v="2025"/>
    <s v="octubre"/>
    <n v="30"/>
  </r>
  <r>
    <x v="263"/>
    <x v="10"/>
    <x v="2"/>
    <n v="70.05"/>
    <n v="240"/>
    <n v="2689.92"/>
    <n v="16812"/>
    <n v="19501.919999999998"/>
    <n v="2025"/>
    <s v="octubre"/>
    <n v="30"/>
  </r>
  <r>
    <x v="263"/>
    <x v="11"/>
    <x v="6"/>
    <n v="137.79"/>
    <n v="1"/>
    <n v="22.046399999999998"/>
    <n v="137.79"/>
    <n v="159.8364"/>
    <n v="2025"/>
    <s v="octubre"/>
    <n v="30"/>
  </r>
  <r>
    <x v="264"/>
    <x v="3"/>
    <x v="6"/>
    <n v="905.16"/>
    <n v="1"/>
    <n v="144.82560000000001"/>
    <n v="905.16"/>
    <n v="1049.9856"/>
    <n v="2025"/>
    <s v="noviembre"/>
    <n v="3"/>
  </r>
  <r>
    <x v="264"/>
    <x v="3"/>
    <x v="16"/>
    <n v="743.10500000000002"/>
    <n v="2"/>
    <n v="237.7936"/>
    <n v="1486.21"/>
    <n v="1724.0036"/>
    <n v="2025"/>
    <s v="noviembre"/>
    <n v="3"/>
  </r>
  <r>
    <x v="264"/>
    <x v="22"/>
    <x v="6"/>
    <n v="957.67"/>
    <n v="1"/>
    <n v="153.22720000000001"/>
    <n v="957.67"/>
    <n v="1110.8971999999999"/>
    <n v="2025"/>
    <s v="noviembre"/>
    <n v="3"/>
  </r>
  <r>
    <x v="264"/>
    <x v="16"/>
    <x v="6"/>
    <n v="137.79"/>
    <n v="1"/>
    <n v="22.046399999999998"/>
    <n v="137.79"/>
    <n v="159.8364"/>
    <n v="2025"/>
    <s v="noviembre"/>
    <n v="3"/>
  </r>
  <r>
    <x v="264"/>
    <x v="7"/>
    <x v="6"/>
    <n v="137.79"/>
    <n v="1"/>
    <n v="22.046399999999998"/>
    <n v="137.79"/>
    <n v="159.8364"/>
    <n v="2025"/>
    <s v="noviembre"/>
    <n v="3"/>
  </r>
  <r>
    <x v="264"/>
    <x v="23"/>
    <x v="16"/>
    <n v="14.654999999999999"/>
    <n v="24"/>
    <n v="56.275199999999998"/>
    <n v="351.72"/>
    <n v="407.99520000000001"/>
    <n v="2025"/>
    <s v="noviembre"/>
    <n v="3"/>
  </r>
  <r>
    <x v="264"/>
    <x v="8"/>
    <x v="6"/>
    <n v="137.79"/>
    <n v="1"/>
    <n v="22.046399999999998"/>
    <n v="137.79"/>
    <n v="159.8364"/>
    <n v="2025"/>
    <s v="noviembre"/>
    <n v="3"/>
  </r>
  <r>
    <x v="264"/>
    <x v="8"/>
    <x v="0"/>
    <n v="103.34"/>
    <n v="240"/>
    <n v="3968.2560000000003"/>
    <n v="24801.599999999999"/>
    <n v="28769.856"/>
    <n v="2025"/>
    <s v="noviembre"/>
    <n v="3"/>
  </r>
  <r>
    <x v="265"/>
    <x v="3"/>
    <x v="5"/>
    <n v="697"/>
    <n v="12"/>
    <n v="1338.24"/>
    <n v="8364"/>
    <n v="9702.24"/>
    <n v="2025"/>
    <s v="noviembre"/>
    <n v="4"/>
  </r>
  <r>
    <x v="265"/>
    <x v="14"/>
    <x v="5"/>
    <n v="632.99"/>
    <n v="18"/>
    <n v="1823.0112000000001"/>
    <n v="11393.82"/>
    <n v="13216.831200000001"/>
    <n v="2025"/>
    <s v="noviembre"/>
    <n v="4"/>
  </r>
  <r>
    <x v="265"/>
    <x v="12"/>
    <x v="2"/>
    <n v="498.66"/>
    <n v="6"/>
    <n v="478.71360000000004"/>
    <n v="2991.96"/>
    <n v="3470.6736000000001"/>
    <n v="2025"/>
    <s v="noviembre"/>
    <n v="4"/>
  </r>
  <r>
    <x v="265"/>
    <x v="12"/>
    <x v="2"/>
    <n v="498.66"/>
    <n v="12"/>
    <n v="957.42720000000008"/>
    <n v="5983.92"/>
    <n v="6941.3472000000002"/>
    <n v="2025"/>
    <s v="noviembre"/>
    <n v="4"/>
  </r>
  <r>
    <x v="265"/>
    <x v="12"/>
    <x v="2"/>
    <n v="498.66"/>
    <n v="6"/>
    <n v="478.71360000000004"/>
    <n v="2991.96"/>
    <n v="3470.6736000000001"/>
    <n v="2025"/>
    <s v="noviembre"/>
    <n v="4"/>
  </r>
  <r>
    <x v="265"/>
    <x v="7"/>
    <x v="6"/>
    <n v="137.79"/>
    <n v="1"/>
    <n v="22.046399999999998"/>
    <n v="137.79"/>
    <n v="159.8364"/>
    <n v="2025"/>
    <s v="noviembre"/>
    <n v="4"/>
  </r>
  <r>
    <x v="265"/>
    <x v="7"/>
    <x v="5"/>
    <n v="90.54"/>
    <n v="18"/>
    <n v="260.7552"/>
    <n v="1629.72"/>
    <n v="1890.4752000000001"/>
    <n v="2025"/>
    <s v="noviembre"/>
    <n v="4"/>
  </r>
  <r>
    <x v="265"/>
    <x v="8"/>
    <x v="6"/>
    <n v="137.79"/>
    <n v="1"/>
    <n v="22.046399999999998"/>
    <n v="137.79"/>
    <n v="159.8364"/>
    <n v="2025"/>
    <s v="noviembre"/>
    <n v="4"/>
  </r>
  <r>
    <x v="265"/>
    <x v="8"/>
    <x v="6"/>
    <n v="137.79"/>
    <n v="1"/>
    <n v="22.046399999999998"/>
    <n v="137.79"/>
    <n v="159.8364"/>
    <n v="2025"/>
    <s v="noviembre"/>
    <n v="4"/>
  </r>
  <r>
    <x v="265"/>
    <x v="8"/>
    <x v="5"/>
    <n v="90.54"/>
    <n v="18"/>
    <n v="260.7552"/>
    <n v="1629.72"/>
    <n v="1890.4752000000001"/>
    <n v="2025"/>
    <s v="noviembre"/>
    <n v="4"/>
  </r>
  <r>
    <x v="265"/>
    <x v="8"/>
    <x v="6"/>
    <n v="137.79"/>
    <n v="1"/>
    <n v="22.046399999999998"/>
    <n v="137.79"/>
    <n v="159.8364"/>
    <n v="2025"/>
    <s v="noviembre"/>
    <n v="4"/>
  </r>
  <r>
    <x v="265"/>
    <x v="13"/>
    <x v="5"/>
    <n v="697"/>
    <n v="12"/>
    <n v="1338.24"/>
    <n v="8364"/>
    <n v="9702.24"/>
    <n v="2025"/>
    <s v="noviembre"/>
    <n v="4"/>
  </r>
  <r>
    <x v="265"/>
    <x v="13"/>
    <x v="2"/>
    <n v="525.59"/>
    <n v="6"/>
    <n v="504.56640000000004"/>
    <n v="3153.54"/>
    <n v="3658.1064000000001"/>
    <n v="2025"/>
    <s v="noviembre"/>
    <n v="4"/>
  </r>
  <r>
    <x v="265"/>
    <x v="13"/>
    <x v="2"/>
    <n v="525.59"/>
    <n v="12"/>
    <n v="1009.1328000000001"/>
    <n v="6307.08"/>
    <n v="7316.2128000000002"/>
    <n v="2025"/>
    <s v="noviembre"/>
    <n v="4"/>
  </r>
  <r>
    <x v="265"/>
    <x v="13"/>
    <x v="2"/>
    <n v="525.59"/>
    <n v="12"/>
    <n v="1009.1328000000001"/>
    <n v="6307.08"/>
    <n v="7316.2128000000002"/>
    <n v="2025"/>
    <s v="noviembre"/>
    <n v="4"/>
  </r>
  <r>
    <x v="265"/>
    <x v="10"/>
    <x v="6"/>
    <n v="137.79"/>
    <n v="1"/>
    <n v="22.046399999999998"/>
    <n v="137.79"/>
    <n v="159.8364"/>
    <n v="2025"/>
    <s v="noviembre"/>
    <n v="4"/>
  </r>
  <r>
    <x v="265"/>
    <x v="10"/>
    <x v="6"/>
    <n v="137.79"/>
    <n v="1"/>
    <n v="22.046399999999998"/>
    <n v="137.79"/>
    <n v="159.8364"/>
    <n v="2025"/>
    <s v="noviembre"/>
    <n v="4"/>
  </r>
  <r>
    <x v="265"/>
    <x v="15"/>
    <x v="5"/>
    <n v="697"/>
    <n v="18"/>
    <n v="2007.36"/>
    <n v="12546"/>
    <n v="14553.36"/>
    <n v="2025"/>
    <s v="noviembre"/>
    <n v="4"/>
  </r>
  <r>
    <x v="265"/>
    <x v="11"/>
    <x v="6"/>
    <n v="137.79"/>
    <n v="1"/>
    <n v="22.046399999999998"/>
    <n v="137.79"/>
    <n v="159.8364"/>
    <n v="2025"/>
    <s v="noviembre"/>
    <n v="4"/>
  </r>
  <r>
    <x v="266"/>
    <x v="3"/>
    <x v="6"/>
    <n v="905.16"/>
    <n v="1"/>
    <n v="144.82560000000001"/>
    <n v="905.16"/>
    <n v="1049.9856"/>
    <n v="2025"/>
    <s v="noviembre"/>
    <n v="5"/>
  </r>
  <r>
    <x v="266"/>
    <x v="3"/>
    <x v="6"/>
    <n v="905.16"/>
    <n v="1"/>
    <n v="144.82560000000001"/>
    <n v="905.16"/>
    <n v="1049.9856"/>
    <n v="2025"/>
    <s v="noviembre"/>
    <n v="5"/>
  </r>
  <r>
    <x v="266"/>
    <x v="12"/>
    <x v="2"/>
    <n v="498.66"/>
    <n v="12"/>
    <n v="957.42720000000008"/>
    <n v="5983.92"/>
    <n v="6941.3472000000002"/>
    <n v="2025"/>
    <s v="noviembre"/>
    <n v="5"/>
  </r>
  <r>
    <x v="266"/>
    <x v="12"/>
    <x v="2"/>
    <n v="498.66"/>
    <n v="12"/>
    <n v="957.42720000000008"/>
    <n v="5983.92"/>
    <n v="6941.3472000000002"/>
    <n v="2025"/>
    <s v="noviembre"/>
    <n v="5"/>
  </r>
  <r>
    <x v="266"/>
    <x v="13"/>
    <x v="2"/>
    <n v="525.59"/>
    <n v="6"/>
    <n v="504.56640000000004"/>
    <n v="3153.54"/>
    <n v="3658.1064000000001"/>
    <n v="2025"/>
    <s v="noviembre"/>
    <n v="5"/>
  </r>
  <r>
    <x v="266"/>
    <x v="10"/>
    <x v="2"/>
    <n v="70.05"/>
    <n v="240"/>
    <n v="2689.92"/>
    <n v="16812"/>
    <n v="19501.919999999998"/>
    <n v="2025"/>
    <s v="noviembre"/>
    <n v="5"/>
  </r>
  <r>
    <x v="267"/>
    <x v="3"/>
    <x v="0"/>
    <n v="769.39"/>
    <n v="6"/>
    <n v="738.61440000000005"/>
    <n v="4616.34"/>
    <n v="5354.9544000000005"/>
    <n v="2025"/>
    <s v="noviembre"/>
    <n v="6"/>
  </r>
  <r>
    <x v="267"/>
    <x v="12"/>
    <x v="2"/>
    <n v="498.66"/>
    <n v="6"/>
    <n v="478.71360000000004"/>
    <n v="2991.96"/>
    <n v="3470.6736000000001"/>
    <n v="2025"/>
    <s v="noviembre"/>
    <n v="6"/>
  </r>
  <r>
    <x v="267"/>
    <x v="12"/>
    <x v="2"/>
    <n v="498.66"/>
    <n v="6"/>
    <n v="478.71360000000004"/>
    <n v="2991.96"/>
    <n v="3470.6736000000001"/>
    <n v="2025"/>
    <s v="noviembre"/>
    <n v="6"/>
  </r>
  <r>
    <x v="267"/>
    <x v="12"/>
    <x v="2"/>
    <n v="498.66"/>
    <n v="12"/>
    <n v="957.42720000000008"/>
    <n v="5983.92"/>
    <n v="6941.3472000000002"/>
    <n v="2025"/>
    <s v="noviembre"/>
    <n v="6"/>
  </r>
  <r>
    <x v="267"/>
    <x v="12"/>
    <x v="2"/>
    <n v="498.66"/>
    <n v="6"/>
    <n v="478.71360000000004"/>
    <n v="2991.96"/>
    <n v="3470.6736000000001"/>
    <n v="2025"/>
    <s v="noviembre"/>
    <n v="6"/>
  </r>
  <r>
    <x v="267"/>
    <x v="16"/>
    <x v="6"/>
    <n v="137.79"/>
    <n v="1"/>
    <n v="22.046399999999998"/>
    <n v="137.79"/>
    <n v="159.8364"/>
    <n v="2025"/>
    <s v="noviembre"/>
    <n v="6"/>
  </r>
  <r>
    <x v="267"/>
    <x v="8"/>
    <x v="6"/>
    <n v="137.79"/>
    <n v="1"/>
    <n v="22.046399999999998"/>
    <n v="137.79"/>
    <n v="159.8364"/>
    <n v="2025"/>
    <s v="noviembre"/>
    <n v="6"/>
  </r>
  <r>
    <x v="267"/>
    <x v="13"/>
    <x v="2"/>
    <n v="525.59"/>
    <n v="6"/>
    <n v="504.56640000000004"/>
    <n v="3153.54"/>
    <n v="3658.1064000000001"/>
    <n v="2025"/>
    <s v="noviembre"/>
    <n v="6"/>
  </r>
  <r>
    <x v="267"/>
    <x v="13"/>
    <x v="2"/>
    <n v="525.59"/>
    <n v="6"/>
    <n v="504.56640000000004"/>
    <n v="3153.54"/>
    <n v="3658.1064000000001"/>
    <n v="2025"/>
    <s v="noviembre"/>
    <n v="6"/>
  </r>
  <r>
    <x v="267"/>
    <x v="13"/>
    <x v="2"/>
    <n v="525.59"/>
    <n v="6"/>
    <n v="504.56640000000004"/>
    <n v="3153.54"/>
    <n v="3658.1064000000001"/>
    <n v="2025"/>
    <s v="noviembre"/>
    <n v="6"/>
  </r>
  <r>
    <x v="267"/>
    <x v="13"/>
    <x v="2"/>
    <n v="525.59"/>
    <n v="6"/>
    <n v="504.56640000000004"/>
    <n v="3153.54"/>
    <n v="3658.1064000000001"/>
    <n v="2025"/>
    <s v="noviembre"/>
    <n v="6"/>
  </r>
  <r>
    <x v="267"/>
    <x v="13"/>
    <x v="2"/>
    <n v="525.59"/>
    <n v="12"/>
    <n v="1009.1328000000001"/>
    <n v="6307.08"/>
    <n v="7316.2128000000002"/>
    <n v="2025"/>
    <s v="noviembre"/>
    <n v="6"/>
  </r>
  <r>
    <x v="267"/>
    <x v="15"/>
    <x v="0"/>
    <n v="718.25"/>
    <n v="6"/>
    <n v="689.52"/>
    <n v="4309.5"/>
    <n v="4999.0200000000004"/>
    <n v="2025"/>
    <s v="noviembre"/>
    <n v="6"/>
  </r>
  <r>
    <x v="267"/>
    <x v="11"/>
    <x v="6"/>
    <n v="137.79"/>
    <n v="1"/>
    <n v="22.046399999999998"/>
    <n v="137.79"/>
    <n v="159.8364"/>
    <n v="2025"/>
    <s v="noviembre"/>
    <n v="6"/>
  </r>
  <r>
    <x v="268"/>
    <x v="11"/>
    <x v="6"/>
    <n v="137.79"/>
    <n v="1"/>
    <n v="22.046399999999998"/>
    <n v="137.79"/>
    <n v="159.8364"/>
    <n v="2025"/>
    <s v="noviembre"/>
    <n v="7"/>
  </r>
  <r>
    <x v="269"/>
    <x v="16"/>
    <x v="6"/>
    <n v="137.79499999999999"/>
    <n v="2"/>
    <n v="44.0944"/>
    <n v="275.58999999999997"/>
    <n v="319.68439999999998"/>
    <n v="2025"/>
    <s v="noviembre"/>
    <n v="10"/>
  </r>
  <r>
    <x v="269"/>
    <x v="7"/>
    <x v="6"/>
    <n v="137.79499999999999"/>
    <n v="2"/>
    <n v="44.0944"/>
    <n v="275.58999999999997"/>
    <n v="319.68439999999998"/>
    <n v="2025"/>
    <s v="noviembre"/>
    <n v="10"/>
  </r>
  <r>
    <x v="269"/>
    <x v="8"/>
    <x v="6"/>
    <n v="137.79499999999999"/>
    <n v="2"/>
    <n v="44.0944"/>
    <n v="275.58999999999997"/>
    <n v="319.68439999999998"/>
    <n v="2025"/>
    <s v="noviembre"/>
    <n v="10"/>
  </r>
  <r>
    <x v="270"/>
    <x v="12"/>
    <x v="2"/>
    <n v="498.66"/>
    <n v="6"/>
    <n v="478.71360000000004"/>
    <n v="2991.96"/>
    <n v="3470.6736000000001"/>
    <n v="2025"/>
    <s v="noviembre"/>
    <n v="11"/>
  </r>
  <r>
    <x v="270"/>
    <x v="12"/>
    <x v="2"/>
    <n v="498.66"/>
    <n v="18"/>
    <n v="1436.1408000000001"/>
    <n v="8975.8799999999992"/>
    <n v="10412.020799999998"/>
    <n v="2025"/>
    <s v="noviembre"/>
    <n v="11"/>
  </r>
  <r>
    <x v="270"/>
    <x v="12"/>
    <x v="2"/>
    <n v="498.66"/>
    <n v="6"/>
    <n v="478.71360000000004"/>
    <n v="2991.96"/>
    <n v="3470.6736000000001"/>
    <n v="2025"/>
    <s v="noviembre"/>
    <n v="11"/>
  </r>
  <r>
    <x v="270"/>
    <x v="12"/>
    <x v="2"/>
    <n v="498.66"/>
    <n v="12"/>
    <n v="957.42720000000008"/>
    <n v="5983.92"/>
    <n v="6941.3472000000002"/>
    <n v="2025"/>
    <s v="noviembre"/>
    <n v="11"/>
  </r>
  <r>
    <x v="270"/>
    <x v="12"/>
    <x v="2"/>
    <n v="498.66"/>
    <n v="18"/>
    <n v="1436.1408000000001"/>
    <n v="8975.8799999999992"/>
    <n v="10412.020799999998"/>
    <n v="2025"/>
    <s v="noviembre"/>
    <n v="11"/>
  </r>
  <r>
    <x v="270"/>
    <x v="16"/>
    <x v="6"/>
    <n v="137.79"/>
    <n v="1"/>
    <n v="22.046399999999998"/>
    <n v="137.79"/>
    <n v="159.8364"/>
    <n v="2025"/>
    <s v="noviembre"/>
    <n v="11"/>
  </r>
  <r>
    <x v="270"/>
    <x v="7"/>
    <x v="6"/>
    <n v="137.79"/>
    <n v="1"/>
    <n v="22.046399999999998"/>
    <n v="137.79"/>
    <n v="159.8364"/>
    <n v="2025"/>
    <s v="noviembre"/>
    <n v="11"/>
  </r>
  <r>
    <x v="270"/>
    <x v="7"/>
    <x v="6"/>
    <n v="137.79"/>
    <n v="1"/>
    <n v="22.046399999999998"/>
    <n v="137.79"/>
    <n v="159.8364"/>
    <n v="2025"/>
    <s v="noviembre"/>
    <n v="11"/>
  </r>
  <r>
    <x v="270"/>
    <x v="13"/>
    <x v="2"/>
    <n v="525.59"/>
    <n v="12"/>
    <n v="1009.1328000000001"/>
    <n v="6307.08"/>
    <n v="7316.2128000000002"/>
    <n v="2025"/>
    <s v="noviembre"/>
    <n v="11"/>
  </r>
  <r>
    <x v="270"/>
    <x v="13"/>
    <x v="2"/>
    <n v="525.59"/>
    <n v="114"/>
    <n v="9586.7616000000016"/>
    <n v="59917.26"/>
    <n v="69504.021600000007"/>
    <n v="2025"/>
    <s v="noviembre"/>
    <n v="11"/>
  </r>
  <r>
    <x v="270"/>
    <x v="13"/>
    <x v="2"/>
    <n v="525.59"/>
    <n v="18"/>
    <n v="1513.6992"/>
    <n v="9460.6200000000008"/>
    <n v="10974.319200000002"/>
    <n v="2025"/>
    <s v="noviembre"/>
    <n v="11"/>
  </r>
  <r>
    <x v="270"/>
    <x v="13"/>
    <x v="2"/>
    <n v="525.59"/>
    <n v="48"/>
    <n v="4036.5312000000004"/>
    <n v="25228.32"/>
    <n v="29264.851200000001"/>
    <n v="2025"/>
    <s v="noviembre"/>
    <n v="11"/>
  </r>
  <r>
    <x v="270"/>
    <x v="13"/>
    <x v="2"/>
    <n v="525.59"/>
    <n v="42"/>
    <n v="3531.9648000000002"/>
    <n v="22074.78"/>
    <n v="25606.7448"/>
    <n v="2025"/>
    <s v="noviembre"/>
    <n v="11"/>
  </r>
  <r>
    <x v="271"/>
    <x v="3"/>
    <x v="6"/>
    <n v="905.16"/>
    <n v="1"/>
    <n v="144.82560000000001"/>
    <n v="905.16"/>
    <n v="1049.9856"/>
    <n v="2025"/>
    <s v="noviembre"/>
    <n v="12"/>
  </r>
  <r>
    <x v="271"/>
    <x v="3"/>
    <x v="5"/>
    <n v="697"/>
    <n v="18"/>
    <n v="2007.36"/>
    <n v="12546"/>
    <n v="14553.36"/>
    <n v="2025"/>
    <s v="noviembre"/>
    <n v="12"/>
  </r>
  <r>
    <x v="271"/>
    <x v="14"/>
    <x v="17"/>
    <n v="505.86"/>
    <n v="204"/>
    <n v="16511.270400000001"/>
    <n v="103195.44"/>
    <n v="119706.71040000001"/>
    <n v="2025"/>
    <s v="noviembre"/>
    <n v="12"/>
  </r>
  <r>
    <x v="271"/>
    <x v="14"/>
    <x v="5"/>
    <n v="632.99"/>
    <n v="24"/>
    <n v="2430.6815999999999"/>
    <n v="15191.76"/>
    <n v="17622.441599999998"/>
    <n v="2025"/>
    <s v="noviembre"/>
    <n v="12"/>
  </r>
  <r>
    <x v="271"/>
    <x v="7"/>
    <x v="5"/>
    <n v="90.54"/>
    <n v="18"/>
    <n v="260.7552"/>
    <n v="1629.72"/>
    <n v="1890.4752000000001"/>
    <n v="2025"/>
    <s v="noviembre"/>
    <n v="12"/>
  </r>
  <r>
    <x v="271"/>
    <x v="8"/>
    <x v="6"/>
    <n v="137.79"/>
    <n v="1"/>
    <n v="22.046399999999998"/>
    <n v="137.79"/>
    <n v="159.8364"/>
    <n v="2025"/>
    <s v="noviembre"/>
    <n v="12"/>
  </r>
  <r>
    <x v="271"/>
    <x v="8"/>
    <x v="6"/>
    <n v="137.79"/>
    <n v="1"/>
    <n v="22.046399999999998"/>
    <n v="137.79"/>
    <n v="159.8364"/>
    <n v="2025"/>
    <s v="noviembre"/>
    <n v="12"/>
  </r>
  <r>
    <x v="271"/>
    <x v="8"/>
    <x v="6"/>
    <n v="137.79"/>
    <n v="1"/>
    <n v="22.046399999999998"/>
    <n v="137.79"/>
    <n v="159.8364"/>
    <n v="2025"/>
    <s v="noviembre"/>
    <n v="12"/>
  </r>
  <r>
    <x v="271"/>
    <x v="8"/>
    <x v="5"/>
    <n v="90.54"/>
    <n v="24"/>
    <n v="347.67360000000002"/>
    <n v="2172.96"/>
    <n v="2520.6336000000001"/>
    <n v="2025"/>
    <s v="noviembre"/>
    <n v="12"/>
  </r>
  <r>
    <x v="271"/>
    <x v="13"/>
    <x v="5"/>
    <n v="697"/>
    <n v="12"/>
    <n v="1338.24"/>
    <n v="8364"/>
    <n v="9702.24"/>
    <n v="2025"/>
    <s v="noviembre"/>
    <n v="12"/>
  </r>
  <r>
    <x v="271"/>
    <x v="15"/>
    <x v="5"/>
    <n v="697"/>
    <n v="6"/>
    <n v="669.12"/>
    <n v="4182"/>
    <n v="4851.12"/>
    <n v="2025"/>
    <s v="noviembre"/>
    <n v="12"/>
  </r>
  <r>
    <x v="272"/>
    <x v="3"/>
    <x v="5"/>
    <n v="697"/>
    <n v="12"/>
    <n v="1338.24"/>
    <n v="8364"/>
    <n v="9702.24"/>
    <n v="2025"/>
    <s v="noviembre"/>
    <n v="13"/>
  </r>
  <r>
    <x v="272"/>
    <x v="3"/>
    <x v="5"/>
    <n v="697"/>
    <n v="12"/>
    <n v="1338.24"/>
    <n v="8364"/>
    <n v="9702.24"/>
    <n v="2025"/>
    <s v="noviembre"/>
    <n v="13"/>
  </r>
  <r>
    <x v="272"/>
    <x v="14"/>
    <x v="5"/>
    <n v="632.99"/>
    <n v="18"/>
    <n v="1823.0112000000001"/>
    <n v="11393.82"/>
    <n v="13216.831200000001"/>
    <n v="2025"/>
    <s v="noviembre"/>
    <n v="13"/>
  </r>
  <r>
    <x v="272"/>
    <x v="14"/>
    <x v="5"/>
    <n v="632.99"/>
    <n v="12"/>
    <n v="1215.3407999999999"/>
    <n v="7595.88"/>
    <n v="8811.2207999999991"/>
    <n v="2025"/>
    <s v="noviembre"/>
    <n v="13"/>
  </r>
  <r>
    <x v="272"/>
    <x v="12"/>
    <x v="2"/>
    <n v="498.66"/>
    <n v="12"/>
    <n v="957.42720000000008"/>
    <n v="5983.92"/>
    <n v="6941.3472000000002"/>
    <n v="2025"/>
    <s v="noviembre"/>
    <n v="13"/>
  </r>
  <r>
    <x v="272"/>
    <x v="12"/>
    <x v="2"/>
    <n v="498.66"/>
    <n v="12"/>
    <n v="957.42720000000008"/>
    <n v="5983.92"/>
    <n v="6941.3472000000002"/>
    <n v="2025"/>
    <s v="noviembre"/>
    <n v="13"/>
  </r>
  <r>
    <x v="272"/>
    <x v="12"/>
    <x v="2"/>
    <n v="498.66"/>
    <n v="12"/>
    <n v="957.42720000000008"/>
    <n v="5983.92"/>
    <n v="6941.3472000000002"/>
    <n v="2025"/>
    <s v="noviembre"/>
    <n v="13"/>
  </r>
  <r>
    <x v="272"/>
    <x v="12"/>
    <x v="2"/>
    <n v="498.66"/>
    <n v="12"/>
    <n v="957.42720000000008"/>
    <n v="5983.92"/>
    <n v="6941.3472000000002"/>
    <n v="2025"/>
    <s v="noviembre"/>
    <n v="13"/>
  </r>
  <r>
    <x v="272"/>
    <x v="12"/>
    <x v="2"/>
    <n v="498.66"/>
    <n v="6"/>
    <n v="478.71360000000004"/>
    <n v="2991.96"/>
    <n v="3470.6736000000001"/>
    <n v="2025"/>
    <s v="noviembre"/>
    <n v="13"/>
  </r>
  <r>
    <x v="272"/>
    <x v="12"/>
    <x v="2"/>
    <n v="498.66"/>
    <n v="6"/>
    <n v="478.71360000000004"/>
    <n v="2991.96"/>
    <n v="3470.6736000000001"/>
    <n v="2025"/>
    <s v="noviembre"/>
    <n v="13"/>
  </r>
  <r>
    <x v="272"/>
    <x v="7"/>
    <x v="5"/>
    <n v="90.54"/>
    <n v="84"/>
    <n v="1216.8576"/>
    <n v="7605.36"/>
    <n v="8822.2175999999999"/>
    <n v="2025"/>
    <s v="noviembre"/>
    <n v="13"/>
  </r>
  <r>
    <x v="272"/>
    <x v="7"/>
    <x v="6"/>
    <n v="124.02"/>
    <n v="1"/>
    <n v="19.8432"/>
    <n v="124.02"/>
    <n v="143.86320000000001"/>
    <n v="2025"/>
    <s v="noviembre"/>
    <n v="13"/>
  </r>
  <r>
    <x v="272"/>
    <x v="7"/>
    <x v="5"/>
    <n v="90.54"/>
    <n v="12"/>
    <n v="173.83680000000001"/>
    <n v="1086.48"/>
    <n v="1260.3168000000001"/>
    <n v="2025"/>
    <s v="noviembre"/>
    <n v="13"/>
  </r>
  <r>
    <x v="272"/>
    <x v="8"/>
    <x v="5"/>
    <n v="90.54"/>
    <n v="96"/>
    <n v="1390.6944000000001"/>
    <n v="8691.84"/>
    <n v="10082.5344"/>
    <n v="2025"/>
    <s v="noviembre"/>
    <n v="13"/>
  </r>
  <r>
    <x v="272"/>
    <x v="8"/>
    <x v="6"/>
    <n v="124.02"/>
    <n v="1"/>
    <n v="19.8432"/>
    <n v="124.02"/>
    <n v="143.86320000000001"/>
    <n v="2025"/>
    <s v="noviembre"/>
    <n v="13"/>
  </r>
  <r>
    <x v="272"/>
    <x v="8"/>
    <x v="5"/>
    <n v="90.54"/>
    <n v="12"/>
    <n v="173.83680000000001"/>
    <n v="1086.48"/>
    <n v="1260.3168000000001"/>
    <n v="2025"/>
    <s v="noviembre"/>
    <n v="13"/>
  </r>
  <r>
    <x v="272"/>
    <x v="8"/>
    <x v="6"/>
    <n v="124.02"/>
    <n v="1"/>
    <n v="19.8432"/>
    <n v="124.02"/>
    <n v="143.86320000000001"/>
    <n v="2025"/>
    <s v="noviembre"/>
    <n v="13"/>
  </r>
  <r>
    <x v="272"/>
    <x v="13"/>
    <x v="5"/>
    <n v="697"/>
    <n v="12"/>
    <n v="1338.24"/>
    <n v="8364"/>
    <n v="9702.24"/>
    <n v="2025"/>
    <s v="noviembre"/>
    <n v="13"/>
  </r>
  <r>
    <x v="272"/>
    <x v="13"/>
    <x v="2"/>
    <n v="525.59"/>
    <n v="18"/>
    <n v="1513.6992"/>
    <n v="9460.6200000000008"/>
    <n v="10974.319200000002"/>
    <n v="2025"/>
    <s v="noviembre"/>
    <n v="13"/>
  </r>
  <r>
    <x v="272"/>
    <x v="13"/>
    <x v="2"/>
    <n v="525.59"/>
    <n v="42"/>
    <n v="3531.9648000000002"/>
    <n v="22074.78"/>
    <n v="25606.7448"/>
    <n v="2025"/>
    <s v="noviembre"/>
    <n v="13"/>
  </r>
  <r>
    <x v="272"/>
    <x v="13"/>
    <x v="2"/>
    <n v="525.59"/>
    <n v="42"/>
    <n v="3531.9648000000002"/>
    <n v="22074.78"/>
    <n v="25606.7448"/>
    <n v="2025"/>
    <s v="noviembre"/>
    <n v="13"/>
  </r>
  <r>
    <x v="272"/>
    <x v="13"/>
    <x v="2"/>
    <n v="525.59"/>
    <n v="36"/>
    <n v="3027.3984"/>
    <n v="18921.240000000002"/>
    <n v="21948.638400000003"/>
    <n v="2025"/>
    <s v="noviembre"/>
    <n v="13"/>
  </r>
  <r>
    <x v="272"/>
    <x v="13"/>
    <x v="2"/>
    <n v="525.59"/>
    <n v="30"/>
    <n v="2522.8320000000003"/>
    <n v="15767.7"/>
    <n v="18290.531999999999"/>
    <n v="2025"/>
    <s v="noviembre"/>
    <n v="13"/>
  </r>
  <r>
    <x v="272"/>
    <x v="13"/>
    <x v="2"/>
    <n v="525.59"/>
    <n v="30"/>
    <n v="2522.8320000000003"/>
    <n v="15767.7"/>
    <n v="18290.531999999999"/>
    <n v="2025"/>
    <s v="noviembre"/>
    <n v="13"/>
  </r>
  <r>
    <x v="272"/>
    <x v="13"/>
    <x v="2"/>
    <n v="525.59"/>
    <n v="6"/>
    <n v="504.56640000000004"/>
    <n v="3153.54"/>
    <n v="3658.1064000000001"/>
    <n v="2025"/>
    <s v="noviembre"/>
    <n v="13"/>
  </r>
  <r>
    <x v="272"/>
    <x v="13"/>
    <x v="5"/>
    <n v="697"/>
    <n v="36"/>
    <n v="4014.72"/>
    <n v="25092"/>
    <n v="29106.720000000001"/>
    <n v="2025"/>
    <s v="noviembre"/>
    <n v="13"/>
  </r>
  <r>
    <x v="272"/>
    <x v="10"/>
    <x v="6"/>
    <n v="124.02"/>
    <n v="1"/>
    <n v="19.8432"/>
    <n v="124.02"/>
    <n v="143.86320000000001"/>
    <n v="2025"/>
    <s v="noviembre"/>
    <n v="13"/>
  </r>
  <r>
    <x v="272"/>
    <x v="15"/>
    <x v="5"/>
    <n v="697"/>
    <n v="12"/>
    <n v="1338.24"/>
    <n v="8364"/>
    <n v="9702.24"/>
    <n v="2025"/>
    <s v="noviembre"/>
    <n v="13"/>
  </r>
  <r>
    <x v="272"/>
    <x v="15"/>
    <x v="5"/>
    <n v="697"/>
    <n v="36"/>
    <n v="4014.72"/>
    <n v="25092"/>
    <n v="29106.720000000001"/>
    <n v="2025"/>
    <s v="noviembre"/>
    <n v="13"/>
  </r>
  <r>
    <x v="273"/>
    <x v="3"/>
    <x v="6"/>
    <n v="834.1"/>
    <n v="1"/>
    <n v="133.45600000000002"/>
    <n v="834.1"/>
    <n v="967.55600000000004"/>
    <n v="2025"/>
    <s v="noviembre"/>
    <n v="14"/>
  </r>
  <r>
    <x v="273"/>
    <x v="16"/>
    <x v="6"/>
    <n v="124.02"/>
    <n v="1"/>
    <n v="19.8432"/>
    <n v="124.02"/>
    <n v="143.86320000000001"/>
    <n v="2025"/>
    <s v="noviembre"/>
    <n v="14"/>
  </r>
  <r>
    <x v="273"/>
    <x v="7"/>
    <x v="6"/>
    <n v="124.02"/>
    <n v="1"/>
    <n v="19.8432"/>
    <n v="124.02"/>
    <n v="143.86320000000001"/>
    <n v="2025"/>
    <s v="noviembre"/>
    <n v="14"/>
  </r>
  <r>
    <x v="273"/>
    <x v="7"/>
    <x v="6"/>
    <n v="124.02"/>
    <n v="1"/>
    <n v="19.8432"/>
    <n v="124.02"/>
    <n v="143.86320000000001"/>
    <n v="2025"/>
    <s v="noviembre"/>
    <n v="14"/>
  </r>
  <r>
    <x v="273"/>
    <x v="5"/>
    <x v="6"/>
    <n v="309.57"/>
    <n v="1"/>
    <n v="49.531199999999998"/>
    <n v="309.57"/>
    <n v="359.10120000000001"/>
    <n v="2025"/>
    <s v="noviembre"/>
    <n v="14"/>
  </r>
  <r>
    <x v="273"/>
    <x v="5"/>
    <x v="6"/>
    <n v="316.97000000000003"/>
    <n v="1"/>
    <n v="50.715200000000003"/>
    <n v="316.97000000000003"/>
    <n v="367.68520000000001"/>
    <n v="2025"/>
    <s v="noviembre"/>
    <n v="14"/>
  </r>
  <r>
    <x v="273"/>
    <x v="10"/>
    <x v="6"/>
    <n v="124.02"/>
    <n v="1"/>
    <n v="19.8432"/>
    <n v="124.02"/>
    <n v="143.86320000000001"/>
    <n v="2025"/>
    <s v="noviembre"/>
    <n v="14"/>
  </r>
  <r>
    <x v="274"/>
    <x v="7"/>
    <x v="0"/>
    <n v="103.34"/>
    <n v="240"/>
    <n v="3968.2560000000003"/>
    <n v="24801.599999999999"/>
    <n v="28769.856"/>
    <n v="2025"/>
    <s v="noviembre"/>
    <n v="17"/>
  </r>
  <r>
    <x v="274"/>
    <x v="25"/>
    <x v="0"/>
    <n v="70.47"/>
    <n v="100"/>
    <n v="1127.52"/>
    <n v="7047"/>
    <n v="8174.52"/>
    <n v="2025"/>
    <s v="noviembre"/>
    <n v="17"/>
  </r>
  <r>
    <x v="275"/>
    <x v="12"/>
    <x v="2"/>
    <n v="498.66"/>
    <n v="18"/>
    <n v="1436.1408000000001"/>
    <n v="8975.8799999999992"/>
    <n v="10412.020799999998"/>
    <n v="2025"/>
    <s v="noviembre"/>
    <n v="18"/>
  </r>
  <r>
    <x v="275"/>
    <x v="12"/>
    <x v="2"/>
    <n v="498.66"/>
    <n v="6"/>
    <n v="478.71360000000004"/>
    <n v="2991.96"/>
    <n v="3470.6736000000001"/>
    <n v="2025"/>
    <s v="noviembre"/>
    <n v="18"/>
  </r>
  <r>
    <x v="275"/>
    <x v="12"/>
    <x v="2"/>
    <n v="498.66"/>
    <n v="6"/>
    <n v="478.71360000000004"/>
    <n v="2991.96"/>
    <n v="3470.6736000000001"/>
    <n v="2025"/>
    <s v="noviembre"/>
    <n v="18"/>
  </r>
  <r>
    <x v="275"/>
    <x v="12"/>
    <x v="2"/>
    <n v="498.66"/>
    <n v="12"/>
    <n v="957.42720000000008"/>
    <n v="5983.92"/>
    <n v="6941.3472000000002"/>
    <n v="2025"/>
    <s v="noviembre"/>
    <n v="18"/>
  </r>
  <r>
    <x v="275"/>
    <x v="21"/>
    <x v="6"/>
    <n v="909.79"/>
    <n v="1"/>
    <n v="145.56639999999999"/>
    <n v="909.79"/>
    <n v="1055.3563999999999"/>
    <n v="2025"/>
    <s v="noviembre"/>
    <n v="18"/>
  </r>
  <r>
    <x v="275"/>
    <x v="18"/>
    <x v="11"/>
    <n v="341.28"/>
    <n v="1"/>
    <n v="54.604799999999997"/>
    <n v="341.28"/>
    <n v="395.88479999999998"/>
    <n v="2025"/>
    <s v="noviembre"/>
    <n v="18"/>
  </r>
  <r>
    <x v="275"/>
    <x v="19"/>
    <x v="11"/>
    <n v="341.28"/>
    <n v="1"/>
    <n v="54.604799999999997"/>
    <n v="341.28"/>
    <n v="395.88479999999998"/>
    <n v="2025"/>
    <s v="noviembre"/>
    <n v="18"/>
  </r>
  <r>
    <x v="275"/>
    <x v="6"/>
    <x v="6"/>
    <n v="316.97000000000003"/>
    <n v="1"/>
    <n v="50.715200000000003"/>
    <n v="316.97000000000003"/>
    <n v="367.68520000000001"/>
    <n v="2025"/>
    <s v="noviembre"/>
    <n v="18"/>
  </r>
  <r>
    <x v="275"/>
    <x v="23"/>
    <x v="11"/>
    <n v="14.22"/>
    <n v="121"/>
    <n v="275.29920000000004"/>
    <n v="1720.62"/>
    <n v="1995.9191999999998"/>
    <n v="2025"/>
    <s v="noviembre"/>
    <n v="18"/>
  </r>
  <r>
    <x v="275"/>
    <x v="8"/>
    <x v="6"/>
    <n v="124.01"/>
    <n v="1"/>
    <n v="19.8416"/>
    <n v="124.01"/>
    <n v="143.85160000000002"/>
    <n v="2025"/>
    <s v="noviembre"/>
    <n v="18"/>
  </r>
  <r>
    <x v="275"/>
    <x v="8"/>
    <x v="6"/>
    <n v="124.01"/>
    <n v="1"/>
    <n v="19.8416"/>
    <n v="124.01"/>
    <n v="143.85160000000002"/>
    <n v="2025"/>
    <s v="noviembre"/>
    <n v="18"/>
  </r>
  <r>
    <x v="275"/>
    <x v="2"/>
    <x v="6"/>
    <n v="2479.75"/>
    <n v="1"/>
    <n v="396.76"/>
    <n v="2479.75"/>
    <n v="2876.51"/>
    <n v="2025"/>
    <s v="noviembre"/>
    <n v="18"/>
  </r>
  <r>
    <x v="275"/>
    <x v="0"/>
    <x v="6"/>
    <n v="1706.9"/>
    <n v="1"/>
    <n v="273.10400000000004"/>
    <n v="1706.9"/>
    <n v="1980.0040000000001"/>
    <n v="2025"/>
    <s v="noviembre"/>
    <n v="18"/>
  </r>
  <r>
    <x v="275"/>
    <x v="0"/>
    <x v="6"/>
    <n v="1706.9"/>
    <n v="1"/>
    <n v="273.10400000000004"/>
    <n v="1706.9"/>
    <n v="1980.0040000000001"/>
    <n v="2025"/>
    <s v="noviembre"/>
    <n v="18"/>
  </r>
  <r>
    <x v="275"/>
    <x v="4"/>
    <x v="6"/>
    <n v="0"/>
    <n v="1"/>
    <n v="0"/>
    <n v="0"/>
    <n v="0"/>
    <n v="2025"/>
    <s v="noviembre"/>
    <n v="18"/>
  </r>
  <r>
    <x v="275"/>
    <x v="13"/>
    <x v="2"/>
    <n v="525.59"/>
    <n v="6"/>
    <n v="504.56640000000004"/>
    <n v="3153.54"/>
    <n v="3658.1064000000001"/>
    <n v="2025"/>
    <s v="noviembre"/>
    <n v="18"/>
  </r>
  <r>
    <x v="275"/>
    <x v="13"/>
    <x v="2"/>
    <n v="525.59"/>
    <n v="6"/>
    <n v="504.56640000000004"/>
    <n v="3153.54"/>
    <n v="3658.1064000000001"/>
    <n v="2025"/>
    <s v="noviembre"/>
    <n v="18"/>
  </r>
  <r>
    <x v="275"/>
    <x v="13"/>
    <x v="2"/>
    <n v="525.59"/>
    <n v="12"/>
    <n v="1009.1328000000001"/>
    <n v="6307.08"/>
    <n v="7316.2128000000002"/>
    <n v="2025"/>
    <s v="noviembre"/>
    <n v="18"/>
  </r>
  <r>
    <x v="275"/>
    <x v="10"/>
    <x v="6"/>
    <n v="124.01"/>
    <n v="1"/>
    <n v="19.8416"/>
    <n v="124.01"/>
    <n v="143.85160000000002"/>
    <n v="2025"/>
    <s v="noviembre"/>
    <n v="18"/>
  </r>
  <r>
    <x v="275"/>
    <x v="17"/>
    <x v="11"/>
    <n v="14.22"/>
    <n v="93"/>
    <n v="211.59360000000004"/>
    <n v="1322.46"/>
    <n v="1534.0536000000002"/>
    <n v="2025"/>
    <s v="noviembre"/>
    <n v="18"/>
  </r>
  <r>
    <x v="275"/>
    <x v="17"/>
    <x v="11"/>
    <n v="14.22"/>
    <n v="74"/>
    <n v="168.36480000000003"/>
    <n v="1052.28"/>
    <n v="1220.6448"/>
    <n v="2025"/>
    <s v="noviembre"/>
    <n v="18"/>
  </r>
  <r>
    <x v="275"/>
    <x v="17"/>
    <x v="11"/>
    <n v="341.28"/>
    <n v="4"/>
    <n v="218.41919999999999"/>
    <n v="1365.12"/>
    <n v="1583.5391999999999"/>
    <n v="2025"/>
    <s v="noviembre"/>
    <n v="18"/>
  </r>
  <r>
    <x v="275"/>
    <x v="9"/>
    <x v="6"/>
    <n v="316.97000000000003"/>
    <n v="1"/>
    <n v="50.715200000000003"/>
    <n v="316.97000000000003"/>
    <n v="367.68520000000001"/>
    <n v="2025"/>
    <s v="noviembre"/>
    <n v="18"/>
  </r>
  <r>
    <x v="275"/>
    <x v="9"/>
    <x v="6"/>
    <n v="316.97000000000003"/>
    <n v="1"/>
    <n v="50.715200000000003"/>
    <n v="316.97000000000003"/>
    <n v="367.68520000000001"/>
    <n v="2025"/>
    <s v="noviembre"/>
    <n v="18"/>
  </r>
  <r>
    <x v="276"/>
    <x v="3"/>
    <x v="6"/>
    <n v="834.1"/>
    <n v="1"/>
    <n v="133.45600000000002"/>
    <n v="834.1"/>
    <n v="967.55600000000004"/>
    <n v="2025"/>
    <s v="noviembre"/>
    <n v="19"/>
  </r>
  <r>
    <x v="276"/>
    <x v="3"/>
    <x v="5"/>
    <n v="697"/>
    <n v="48"/>
    <n v="5352.96"/>
    <n v="33456"/>
    <n v="38808.959999999999"/>
    <n v="2025"/>
    <s v="noviembre"/>
    <n v="19"/>
  </r>
  <r>
    <x v="276"/>
    <x v="3"/>
    <x v="5"/>
    <n v="697"/>
    <n v="12"/>
    <n v="1338.24"/>
    <n v="8364"/>
    <n v="9702.24"/>
    <n v="2025"/>
    <s v="noviembre"/>
    <n v="19"/>
  </r>
  <r>
    <x v="276"/>
    <x v="14"/>
    <x v="5"/>
    <n v="632.99"/>
    <n v="36"/>
    <n v="3646.0224000000003"/>
    <n v="22787.64"/>
    <n v="26433.662400000001"/>
    <n v="2025"/>
    <s v="noviembre"/>
    <n v="19"/>
  </r>
  <r>
    <x v="276"/>
    <x v="14"/>
    <x v="5"/>
    <n v="632.99"/>
    <n v="18"/>
    <n v="1823.0112000000001"/>
    <n v="11393.82"/>
    <n v="13216.831200000001"/>
    <n v="2025"/>
    <s v="noviembre"/>
    <n v="19"/>
  </r>
  <r>
    <x v="276"/>
    <x v="12"/>
    <x v="2"/>
    <n v="498.66"/>
    <n v="6"/>
    <n v="478.71360000000004"/>
    <n v="2991.96"/>
    <n v="3470.6736000000001"/>
    <n v="2025"/>
    <s v="noviembre"/>
    <n v="19"/>
  </r>
  <r>
    <x v="276"/>
    <x v="12"/>
    <x v="2"/>
    <n v="498.66"/>
    <n v="12"/>
    <n v="957.42720000000008"/>
    <n v="5983.92"/>
    <n v="6941.3472000000002"/>
    <n v="2025"/>
    <s v="noviembre"/>
    <n v="19"/>
  </r>
  <r>
    <x v="276"/>
    <x v="12"/>
    <x v="2"/>
    <n v="498.66"/>
    <n v="6"/>
    <n v="478.71360000000004"/>
    <n v="2991.96"/>
    <n v="3470.6736000000001"/>
    <n v="2025"/>
    <s v="noviembre"/>
    <n v="19"/>
  </r>
  <r>
    <x v="276"/>
    <x v="12"/>
    <x v="2"/>
    <n v="498.66"/>
    <n v="6"/>
    <n v="478.71360000000004"/>
    <n v="2991.96"/>
    <n v="3470.6736000000001"/>
    <n v="2025"/>
    <s v="noviembre"/>
    <n v="19"/>
  </r>
  <r>
    <x v="276"/>
    <x v="12"/>
    <x v="2"/>
    <n v="498.66"/>
    <n v="12"/>
    <n v="957.42720000000008"/>
    <n v="5983.92"/>
    <n v="6941.3472000000002"/>
    <n v="2025"/>
    <s v="noviembre"/>
    <n v="19"/>
  </r>
  <r>
    <x v="276"/>
    <x v="26"/>
    <x v="17"/>
    <n v="547.24"/>
    <n v="252"/>
    <n v="22064.716800000002"/>
    <n v="137904.48000000001"/>
    <n v="159969.19680000001"/>
    <n v="2025"/>
    <s v="noviembre"/>
    <n v="19"/>
  </r>
  <r>
    <x v="276"/>
    <x v="6"/>
    <x v="6"/>
    <n v="316.97000000000003"/>
    <n v="1"/>
    <n v="50.715200000000003"/>
    <n v="316.97000000000003"/>
    <n v="367.68520000000001"/>
    <n v="2025"/>
    <s v="noviembre"/>
    <n v="19"/>
  </r>
  <r>
    <x v="276"/>
    <x v="7"/>
    <x v="5"/>
    <n v="90.54"/>
    <n v="24"/>
    <n v="347.67360000000002"/>
    <n v="2172.96"/>
    <n v="2520.6336000000001"/>
    <n v="2025"/>
    <s v="noviembre"/>
    <n v="19"/>
  </r>
  <r>
    <x v="276"/>
    <x v="7"/>
    <x v="5"/>
    <n v="90.54"/>
    <n v="84"/>
    <n v="1216.8576"/>
    <n v="7605.36"/>
    <n v="8822.2175999999999"/>
    <n v="2025"/>
    <s v="noviembre"/>
    <n v="19"/>
  </r>
  <r>
    <x v="276"/>
    <x v="8"/>
    <x v="5"/>
    <n v="90.54"/>
    <n v="36"/>
    <n v="521.5104"/>
    <n v="3259.44"/>
    <n v="3780.9504000000002"/>
    <n v="2025"/>
    <s v="noviembre"/>
    <n v="19"/>
  </r>
  <r>
    <x v="276"/>
    <x v="8"/>
    <x v="5"/>
    <n v="90.54"/>
    <n v="96"/>
    <n v="1390.6944000000001"/>
    <n v="8691.84"/>
    <n v="10082.5344"/>
    <n v="2025"/>
    <s v="noviembre"/>
    <n v="19"/>
  </r>
  <r>
    <x v="276"/>
    <x v="8"/>
    <x v="6"/>
    <n v="124.04"/>
    <n v="1"/>
    <n v="19.846400000000003"/>
    <n v="124.04"/>
    <n v="143.88640000000001"/>
    <n v="2025"/>
    <s v="noviembre"/>
    <n v="19"/>
  </r>
  <r>
    <x v="276"/>
    <x v="0"/>
    <x v="6"/>
    <n v="1706.9"/>
    <n v="1"/>
    <n v="273.10400000000004"/>
    <n v="1706.9"/>
    <n v="1980.0040000000001"/>
    <n v="2025"/>
    <s v="noviembre"/>
    <n v="19"/>
  </r>
  <r>
    <x v="276"/>
    <x v="13"/>
    <x v="5"/>
    <n v="697"/>
    <n v="48"/>
    <n v="5352.96"/>
    <n v="33456"/>
    <n v="38808.959999999999"/>
    <n v="2025"/>
    <s v="noviembre"/>
    <n v="19"/>
  </r>
  <r>
    <x v="276"/>
    <x v="13"/>
    <x v="5"/>
    <n v="697"/>
    <n v="12"/>
    <n v="1338.24"/>
    <n v="8364"/>
    <n v="9702.24"/>
    <n v="2025"/>
    <s v="noviembre"/>
    <n v="19"/>
  </r>
  <r>
    <x v="276"/>
    <x v="13"/>
    <x v="2"/>
    <n v="525.59"/>
    <n v="12"/>
    <n v="1009.1328000000001"/>
    <n v="6307.08"/>
    <n v="7316.2128000000002"/>
    <n v="2025"/>
    <s v="noviembre"/>
    <n v="19"/>
  </r>
  <r>
    <x v="276"/>
    <x v="13"/>
    <x v="2"/>
    <n v="525.59"/>
    <n v="6"/>
    <n v="504.56640000000004"/>
    <n v="3153.54"/>
    <n v="3658.1064000000001"/>
    <n v="2025"/>
    <s v="noviembre"/>
    <n v="19"/>
  </r>
  <r>
    <x v="276"/>
    <x v="13"/>
    <x v="2"/>
    <n v="525.59"/>
    <n v="6"/>
    <n v="504.56640000000004"/>
    <n v="3153.54"/>
    <n v="3658.1064000000001"/>
    <n v="2025"/>
    <s v="noviembre"/>
    <n v="19"/>
  </r>
  <r>
    <x v="276"/>
    <x v="15"/>
    <x v="5"/>
    <n v="697"/>
    <n v="12"/>
    <n v="1338.24"/>
    <n v="8364"/>
    <n v="9702.24"/>
    <n v="2025"/>
    <s v="noviembre"/>
    <n v="19"/>
  </r>
  <r>
    <x v="277"/>
    <x v="3"/>
    <x v="6"/>
    <n v="834.1"/>
    <n v="1"/>
    <n v="133.45600000000002"/>
    <n v="834.1"/>
    <n v="967.55600000000004"/>
    <n v="2025"/>
    <s v="noviembre"/>
    <n v="20"/>
  </r>
  <r>
    <x v="277"/>
    <x v="3"/>
    <x v="6"/>
    <n v="834.1"/>
    <n v="1"/>
    <n v="133.45600000000002"/>
    <n v="834.1"/>
    <n v="967.55600000000004"/>
    <n v="2025"/>
    <s v="noviembre"/>
    <n v="20"/>
  </r>
  <r>
    <x v="277"/>
    <x v="3"/>
    <x v="6"/>
    <n v="834.1"/>
    <n v="1"/>
    <n v="133.45600000000002"/>
    <n v="834.1"/>
    <n v="967.55600000000004"/>
    <n v="2025"/>
    <s v="noviembre"/>
    <n v="20"/>
  </r>
  <r>
    <x v="277"/>
    <x v="3"/>
    <x v="6"/>
    <n v="834.1"/>
    <n v="1"/>
    <n v="133.45600000000002"/>
    <n v="834.1"/>
    <n v="967.55600000000004"/>
    <n v="2025"/>
    <s v="noviembre"/>
    <n v="20"/>
  </r>
  <r>
    <x v="277"/>
    <x v="16"/>
    <x v="6"/>
    <n v="124.04"/>
    <n v="1"/>
    <n v="19.846400000000003"/>
    <n v="124.04"/>
    <n v="143.88640000000001"/>
    <n v="2025"/>
    <s v="noviembre"/>
    <n v="20"/>
  </r>
  <r>
    <x v="277"/>
    <x v="6"/>
    <x v="6"/>
    <n v="316.97000000000003"/>
    <n v="1"/>
    <n v="50.715200000000003"/>
    <n v="316.97000000000003"/>
    <n v="367.68520000000001"/>
    <n v="2025"/>
    <s v="noviembre"/>
    <n v="20"/>
  </r>
  <r>
    <x v="277"/>
    <x v="6"/>
    <x v="6"/>
    <n v="316.97000000000003"/>
    <n v="1"/>
    <n v="50.715200000000003"/>
    <n v="316.97000000000003"/>
    <n v="367.68520000000001"/>
    <n v="2025"/>
    <s v="noviembre"/>
    <n v="20"/>
  </r>
  <r>
    <x v="277"/>
    <x v="6"/>
    <x v="6"/>
    <n v="316.97000000000003"/>
    <n v="1"/>
    <n v="50.715200000000003"/>
    <n v="316.97000000000003"/>
    <n v="367.68520000000001"/>
    <n v="2025"/>
    <s v="noviembre"/>
    <n v="20"/>
  </r>
  <r>
    <x v="277"/>
    <x v="7"/>
    <x v="6"/>
    <n v="124.02"/>
    <n v="1"/>
    <n v="19.8432"/>
    <n v="124.02"/>
    <n v="143.86320000000001"/>
    <n v="2025"/>
    <s v="noviembre"/>
    <n v="20"/>
  </r>
  <r>
    <x v="277"/>
    <x v="8"/>
    <x v="6"/>
    <n v="124.04"/>
    <n v="1"/>
    <n v="19.846400000000003"/>
    <n v="124.04"/>
    <n v="143.88640000000001"/>
    <n v="2025"/>
    <s v="noviembre"/>
    <n v="20"/>
  </r>
  <r>
    <x v="277"/>
    <x v="8"/>
    <x v="6"/>
    <n v="124.04"/>
    <n v="1"/>
    <n v="19.846400000000003"/>
    <n v="124.04"/>
    <n v="143.88640000000001"/>
    <n v="2025"/>
    <s v="noviembre"/>
    <n v="20"/>
  </r>
  <r>
    <x v="277"/>
    <x v="8"/>
    <x v="6"/>
    <n v="124.02"/>
    <n v="1"/>
    <n v="19.8432"/>
    <n v="124.02"/>
    <n v="143.86320000000001"/>
    <n v="2025"/>
    <s v="noviembre"/>
    <n v="20"/>
  </r>
  <r>
    <x v="277"/>
    <x v="10"/>
    <x v="6"/>
    <n v="124.02"/>
    <n v="1"/>
    <n v="19.8432"/>
    <n v="124.02"/>
    <n v="143.86320000000001"/>
    <n v="2025"/>
    <s v="noviembre"/>
    <n v="20"/>
  </r>
  <r>
    <x v="278"/>
    <x v="6"/>
    <x v="6"/>
    <n v="316.97000000000003"/>
    <n v="1"/>
    <n v="50.715200000000003"/>
    <n v="316.97000000000003"/>
    <n v="367.68520000000001"/>
    <n v="2025"/>
    <s v="noviembre"/>
    <n v="21"/>
  </r>
  <r>
    <x v="279"/>
    <x v="3"/>
    <x v="6"/>
    <n v="834.1"/>
    <n v="1"/>
    <n v="133.45600000000002"/>
    <n v="834.1"/>
    <n v="967.55600000000004"/>
    <n v="2025"/>
    <s v="noviembre"/>
    <n v="24"/>
  </r>
  <r>
    <x v="279"/>
    <x v="3"/>
    <x v="6"/>
    <n v="834.1"/>
    <n v="1"/>
    <n v="133.45600000000002"/>
    <n v="834.1"/>
    <n v="967.55600000000004"/>
    <n v="2025"/>
    <s v="noviembre"/>
    <n v="24"/>
  </r>
  <r>
    <x v="279"/>
    <x v="3"/>
    <x v="5"/>
    <n v="697"/>
    <n v="30"/>
    <n v="3345.6"/>
    <n v="20910"/>
    <n v="24255.599999999999"/>
    <n v="2025"/>
    <s v="noviembre"/>
    <n v="24"/>
  </r>
  <r>
    <x v="279"/>
    <x v="3"/>
    <x v="5"/>
    <n v="697"/>
    <n v="30"/>
    <n v="3345.6"/>
    <n v="20910"/>
    <n v="24255.599999999999"/>
    <n v="2025"/>
    <s v="noviembre"/>
    <n v="24"/>
  </r>
  <r>
    <x v="279"/>
    <x v="14"/>
    <x v="5"/>
    <n v="632.99"/>
    <n v="30"/>
    <n v="3038.3520000000003"/>
    <n v="18989.7"/>
    <n v="22028.052"/>
    <n v="2025"/>
    <s v="noviembre"/>
    <n v="24"/>
  </r>
  <r>
    <x v="279"/>
    <x v="14"/>
    <x v="5"/>
    <n v="632.99"/>
    <n v="36"/>
    <n v="3646.0224000000003"/>
    <n v="22787.64"/>
    <n v="26433.662400000001"/>
    <n v="2025"/>
    <s v="noviembre"/>
    <n v="24"/>
  </r>
  <r>
    <x v="279"/>
    <x v="16"/>
    <x v="6"/>
    <n v="124.02"/>
    <n v="1"/>
    <n v="19.8432"/>
    <n v="124.02"/>
    <n v="143.86320000000001"/>
    <n v="2025"/>
    <s v="noviembre"/>
    <n v="24"/>
  </r>
  <r>
    <x v="279"/>
    <x v="16"/>
    <x v="6"/>
    <n v="124.02"/>
    <n v="1"/>
    <n v="19.8432"/>
    <n v="124.02"/>
    <n v="143.86320000000001"/>
    <n v="2025"/>
    <s v="noviembre"/>
    <n v="24"/>
  </r>
  <r>
    <x v="279"/>
    <x v="16"/>
    <x v="18"/>
    <n v="75.64"/>
    <n v="20"/>
    <n v="242.04800000000003"/>
    <n v="1512.8"/>
    <n v="1754.848"/>
    <n v="2025"/>
    <s v="noviembre"/>
    <n v="24"/>
  </r>
  <r>
    <x v="279"/>
    <x v="6"/>
    <x v="18"/>
    <n v="182.5"/>
    <n v="12"/>
    <n v="350.4"/>
    <n v="2190"/>
    <n v="2540.4"/>
    <n v="2025"/>
    <s v="noviembre"/>
    <n v="24"/>
  </r>
  <r>
    <x v="279"/>
    <x v="7"/>
    <x v="6"/>
    <n v="124.02"/>
    <n v="1"/>
    <n v="19.8432"/>
    <n v="124.02"/>
    <n v="143.86320000000001"/>
    <n v="2025"/>
    <s v="noviembre"/>
    <n v="24"/>
  </r>
  <r>
    <x v="279"/>
    <x v="7"/>
    <x v="6"/>
    <n v="124.02"/>
    <n v="1"/>
    <n v="19.8432"/>
    <n v="124.02"/>
    <n v="143.86320000000001"/>
    <n v="2025"/>
    <s v="noviembre"/>
    <n v="24"/>
  </r>
  <r>
    <x v="279"/>
    <x v="7"/>
    <x v="5"/>
    <n v="90.54"/>
    <n v="102"/>
    <n v="1477.6128000000001"/>
    <n v="9235.08"/>
    <n v="10712.692800000001"/>
    <n v="2025"/>
    <s v="noviembre"/>
    <n v="24"/>
  </r>
  <r>
    <x v="279"/>
    <x v="7"/>
    <x v="18"/>
    <n v="75.64"/>
    <n v="20"/>
    <n v="242.04800000000003"/>
    <n v="1512.8"/>
    <n v="1754.848"/>
    <n v="2025"/>
    <s v="noviembre"/>
    <n v="24"/>
  </r>
  <r>
    <x v="279"/>
    <x v="7"/>
    <x v="5"/>
    <n v="90.54"/>
    <n v="30"/>
    <n v="434.59200000000004"/>
    <n v="2716.2"/>
    <n v="3150.7919999999999"/>
    <n v="2025"/>
    <s v="noviembre"/>
    <n v="24"/>
  </r>
  <r>
    <x v="279"/>
    <x v="5"/>
    <x v="18"/>
    <n v="182.5"/>
    <n v="12"/>
    <n v="350.4"/>
    <n v="2190"/>
    <n v="2540.4"/>
    <n v="2025"/>
    <s v="noviembre"/>
    <n v="24"/>
  </r>
  <r>
    <x v="279"/>
    <x v="8"/>
    <x v="6"/>
    <n v="124.02"/>
    <n v="1"/>
    <n v="19.8432"/>
    <n v="124.02"/>
    <n v="143.86320000000001"/>
    <n v="2025"/>
    <s v="noviembre"/>
    <n v="24"/>
  </r>
  <r>
    <x v="279"/>
    <x v="8"/>
    <x v="6"/>
    <n v="124.02"/>
    <n v="1"/>
    <n v="19.8432"/>
    <n v="124.02"/>
    <n v="143.86320000000001"/>
    <n v="2025"/>
    <s v="noviembre"/>
    <n v="24"/>
  </r>
  <r>
    <x v="279"/>
    <x v="8"/>
    <x v="5"/>
    <n v="90.54"/>
    <n v="102"/>
    <n v="1477.6128000000001"/>
    <n v="9235.08"/>
    <n v="10712.692800000001"/>
    <n v="2025"/>
    <s v="noviembre"/>
    <n v="24"/>
  </r>
  <r>
    <x v="279"/>
    <x v="8"/>
    <x v="6"/>
    <n v="124.02"/>
    <n v="1"/>
    <n v="19.8432"/>
    <n v="124.02"/>
    <n v="143.86320000000001"/>
    <n v="2025"/>
    <s v="noviembre"/>
    <n v="24"/>
  </r>
  <r>
    <x v="279"/>
    <x v="8"/>
    <x v="18"/>
    <n v="75.64"/>
    <n v="20"/>
    <n v="242.04800000000003"/>
    <n v="1512.8"/>
    <n v="1754.848"/>
    <n v="2025"/>
    <s v="noviembre"/>
    <n v="24"/>
  </r>
  <r>
    <x v="279"/>
    <x v="8"/>
    <x v="5"/>
    <n v="90.54"/>
    <n v="36"/>
    <n v="521.5104"/>
    <n v="3259.44"/>
    <n v="3780.9504000000002"/>
    <n v="2025"/>
    <s v="noviembre"/>
    <n v="24"/>
  </r>
  <r>
    <x v="279"/>
    <x v="0"/>
    <x v="6"/>
    <n v="1706.9"/>
    <n v="1"/>
    <n v="273.10400000000004"/>
    <n v="1706.9"/>
    <n v="1980.0040000000001"/>
    <n v="2025"/>
    <s v="noviembre"/>
    <n v="24"/>
  </r>
  <r>
    <x v="279"/>
    <x v="0"/>
    <x v="6"/>
    <n v="1706.9"/>
    <n v="1"/>
    <n v="273.10400000000004"/>
    <n v="1706.9"/>
    <n v="1980.0040000000001"/>
    <n v="2025"/>
    <s v="noviembre"/>
    <n v="24"/>
  </r>
  <r>
    <x v="279"/>
    <x v="13"/>
    <x v="5"/>
    <n v="697"/>
    <n v="30"/>
    <n v="3345.6"/>
    <n v="20910"/>
    <n v="24255.599999999999"/>
    <n v="2025"/>
    <s v="noviembre"/>
    <n v="24"/>
  </r>
  <r>
    <x v="279"/>
    <x v="13"/>
    <x v="5"/>
    <n v="697"/>
    <n v="48"/>
    <n v="5352.96"/>
    <n v="33456"/>
    <n v="38808.959999999999"/>
    <n v="2025"/>
    <s v="noviembre"/>
    <n v="24"/>
  </r>
  <r>
    <x v="279"/>
    <x v="10"/>
    <x v="18"/>
    <n v="75.64"/>
    <n v="20"/>
    <n v="242.04800000000003"/>
    <n v="1512.8"/>
    <n v="1754.848"/>
    <n v="2025"/>
    <s v="noviembre"/>
    <n v="24"/>
  </r>
  <r>
    <x v="279"/>
    <x v="9"/>
    <x v="18"/>
    <n v="182.5"/>
    <n v="12"/>
    <n v="350.4"/>
    <n v="2190"/>
    <n v="2540.4"/>
    <n v="2025"/>
    <s v="noviembre"/>
    <n v="24"/>
  </r>
  <r>
    <x v="279"/>
    <x v="11"/>
    <x v="6"/>
    <n v="124.02"/>
    <n v="1"/>
    <n v="19.8432"/>
    <n v="124.02"/>
    <n v="143.86320000000001"/>
    <n v="2025"/>
    <s v="noviembre"/>
    <n v="24"/>
  </r>
  <r>
    <x v="279"/>
    <x v="11"/>
    <x v="6"/>
    <n v="124.02"/>
    <n v="1"/>
    <n v="19.8432"/>
    <n v="124.02"/>
    <n v="143.86320000000001"/>
    <n v="2025"/>
    <s v="noviembre"/>
    <n v="24"/>
  </r>
  <r>
    <x v="279"/>
    <x v="11"/>
    <x v="18"/>
    <n v="75.64"/>
    <n v="20"/>
    <n v="242.04800000000003"/>
    <n v="1512.8"/>
    <n v="1754.848"/>
    <n v="2025"/>
    <s v="noviembre"/>
    <n v="24"/>
  </r>
  <r>
    <x v="280"/>
    <x v="0"/>
    <x v="6"/>
    <n v="1706.9"/>
    <n v="1"/>
    <n v="273.10400000000004"/>
    <n v="1706.9"/>
    <n v="1980.0040000000001"/>
    <n v="2025"/>
    <s v="noviembre"/>
    <n v="25"/>
  </r>
  <r>
    <x v="280"/>
    <x v="15"/>
    <x v="0"/>
    <n v="718.25"/>
    <n v="6"/>
    <n v="689.52"/>
    <n v="4309.5"/>
    <n v="4999.0200000000004"/>
    <n v="2025"/>
    <s v="noviembre"/>
    <n v="25"/>
  </r>
  <r>
    <x v="281"/>
    <x v="12"/>
    <x v="2"/>
    <n v="498.66"/>
    <n v="6"/>
    <n v="478.71360000000004"/>
    <n v="2991.96"/>
    <n v="3470.6736000000001"/>
    <n v="2025"/>
    <s v="noviembre"/>
    <n v="26"/>
  </r>
  <r>
    <x v="281"/>
    <x v="12"/>
    <x v="2"/>
    <n v="498.66"/>
    <n v="18"/>
    <n v="1436.1408000000001"/>
    <n v="8975.8799999999992"/>
    <n v="10412.020799999998"/>
    <n v="2025"/>
    <s v="noviembre"/>
    <n v="26"/>
  </r>
  <r>
    <x v="281"/>
    <x v="12"/>
    <x v="2"/>
    <n v="498.66"/>
    <n v="6"/>
    <n v="478.71360000000004"/>
    <n v="2991.96"/>
    <n v="3470.6736000000001"/>
    <n v="2025"/>
    <s v="noviembre"/>
    <n v="26"/>
  </r>
  <r>
    <x v="281"/>
    <x v="12"/>
    <x v="2"/>
    <n v="498.66"/>
    <n v="24"/>
    <n v="1914.8544000000002"/>
    <n v="11967.84"/>
    <n v="13882.6944"/>
    <n v="2025"/>
    <s v="noviembre"/>
    <n v="26"/>
  </r>
  <r>
    <x v="281"/>
    <x v="13"/>
    <x v="2"/>
    <n v="525.59"/>
    <n v="6"/>
    <n v="504.56640000000004"/>
    <n v="3153.54"/>
    <n v="3658.1064000000001"/>
    <n v="2025"/>
    <s v="noviembre"/>
    <n v="26"/>
  </r>
  <r>
    <x v="281"/>
    <x v="13"/>
    <x v="2"/>
    <n v="525.59"/>
    <n v="6"/>
    <n v="504.56640000000004"/>
    <n v="3153.54"/>
    <n v="3658.1064000000001"/>
    <n v="2025"/>
    <s v="noviembre"/>
    <n v="26"/>
  </r>
  <r>
    <x v="281"/>
    <x v="13"/>
    <x v="2"/>
    <n v="525.59"/>
    <n v="12"/>
    <n v="1009.1328000000001"/>
    <n v="6307.08"/>
    <n v="7316.2128000000002"/>
    <n v="2025"/>
    <s v="noviembre"/>
    <n v="26"/>
  </r>
  <r>
    <x v="282"/>
    <x v="3"/>
    <x v="6"/>
    <n v="834.1"/>
    <n v="1"/>
    <n v="133.45600000000002"/>
    <n v="834.1"/>
    <n v="967.55600000000004"/>
    <n v="2025"/>
    <s v="noviembre"/>
    <n v="27"/>
  </r>
  <r>
    <x v="282"/>
    <x v="3"/>
    <x v="6"/>
    <n v="834.1"/>
    <n v="1"/>
    <n v="133.45600000000002"/>
    <n v="834.1"/>
    <n v="967.55600000000004"/>
    <n v="2025"/>
    <s v="noviembre"/>
    <n v="27"/>
  </r>
  <r>
    <x v="282"/>
    <x v="12"/>
    <x v="2"/>
    <n v="498.66"/>
    <n v="12"/>
    <n v="957.42720000000008"/>
    <n v="5983.92"/>
    <n v="6941.3472000000002"/>
    <n v="2025"/>
    <s v="noviembre"/>
    <n v="27"/>
  </r>
  <r>
    <x v="282"/>
    <x v="12"/>
    <x v="2"/>
    <n v="498.66"/>
    <n v="6"/>
    <n v="478.71360000000004"/>
    <n v="2991.96"/>
    <n v="3470.6736000000001"/>
    <n v="2025"/>
    <s v="noviembre"/>
    <n v="27"/>
  </r>
  <r>
    <x v="282"/>
    <x v="12"/>
    <x v="2"/>
    <n v="498.66"/>
    <n v="6"/>
    <n v="478.71360000000004"/>
    <n v="2991.96"/>
    <n v="3470.6736000000001"/>
    <n v="2025"/>
    <s v="noviembre"/>
    <n v="27"/>
  </r>
  <r>
    <x v="282"/>
    <x v="12"/>
    <x v="2"/>
    <n v="498.66"/>
    <n v="6"/>
    <n v="478.71360000000004"/>
    <n v="2991.96"/>
    <n v="3470.6736000000001"/>
    <n v="2025"/>
    <s v="noviembre"/>
    <n v="27"/>
  </r>
  <r>
    <x v="282"/>
    <x v="12"/>
    <x v="2"/>
    <n v="498.66"/>
    <n v="6"/>
    <n v="478.71360000000004"/>
    <n v="2991.96"/>
    <n v="3470.6736000000001"/>
    <n v="2025"/>
    <s v="noviembre"/>
    <n v="27"/>
  </r>
  <r>
    <x v="282"/>
    <x v="26"/>
    <x v="18"/>
    <n v="571.54999999999995"/>
    <n v="6"/>
    <n v="548.68799999999999"/>
    <n v="3429.3"/>
    <n v="3977.9880000000003"/>
    <n v="2025"/>
    <s v="noviembre"/>
    <n v="27"/>
  </r>
  <r>
    <x v="282"/>
    <x v="21"/>
    <x v="18"/>
    <n v="571.54999999999995"/>
    <n v="6"/>
    <n v="548.68799999999999"/>
    <n v="3429.3"/>
    <n v="3977.9880000000003"/>
    <n v="2025"/>
    <s v="noviembre"/>
    <n v="27"/>
  </r>
  <r>
    <x v="282"/>
    <x v="22"/>
    <x v="18"/>
    <n v="571.54999999999995"/>
    <n v="6"/>
    <n v="548.68799999999999"/>
    <n v="3429.3"/>
    <n v="3977.9880000000003"/>
    <n v="2025"/>
    <s v="noviembre"/>
    <n v="27"/>
  </r>
  <r>
    <x v="282"/>
    <x v="6"/>
    <x v="6"/>
    <n v="316.97000000000003"/>
    <n v="1"/>
    <n v="50.715200000000003"/>
    <n v="316.97000000000003"/>
    <n v="367.68520000000001"/>
    <n v="2025"/>
    <s v="noviembre"/>
    <n v="27"/>
  </r>
  <r>
    <x v="282"/>
    <x v="7"/>
    <x v="6"/>
    <n v="124.02"/>
    <n v="1"/>
    <n v="19.8432"/>
    <n v="124.02"/>
    <n v="143.86320000000001"/>
    <n v="2025"/>
    <s v="noviembre"/>
    <n v="27"/>
  </r>
  <r>
    <x v="282"/>
    <x v="7"/>
    <x v="6"/>
    <n v="124.02"/>
    <n v="1"/>
    <n v="19.8432"/>
    <n v="124.02"/>
    <n v="143.86320000000001"/>
    <n v="2025"/>
    <s v="noviembre"/>
    <n v="27"/>
  </r>
  <r>
    <x v="282"/>
    <x v="8"/>
    <x v="6"/>
    <n v="124.02"/>
    <n v="1"/>
    <n v="19.8432"/>
    <n v="124.02"/>
    <n v="143.86320000000001"/>
    <n v="2025"/>
    <s v="noviembre"/>
    <n v="27"/>
  </r>
  <r>
    <x v="282"/>
    <x v="8"/>
    <x v="6"/>
    <n v="124.02"/>
    <n v="1"/>
    <n v="19.8432"/>
    <n v="124.02"/>
    <n v="143.86320000000001"/>
    <n v="2025"/>
    <s v="noviembre"/>
    <n v="27"/>
  </r>
  <r>
    <x v="282"/>
    <x v="13"/>
    <x v="2"/>
    <n v="525.59"/>
    <n v="6"/>
    <n v="504.56640000000004"/>
    <n v="3153.54"/>
    <n v="3658.1064000000001"/>
    <n v="2025"/>
    <s v="noviembre"/>
    <n v="27"/>
  </r>
  <r>
    <x v="282"/>
    <x v="13"/>
    <x v="2"/>
    <n v="525.59"/>
    <n v="6"/>
    <n v="504.56640000000004"/>
    <n v="3153.54"/>
    <n v="3658.1064000000001"/>
    <n v="2025"/>
    <s v="noviembre"/>
    <n v="27"/>
  </r>
  <r>
    <x v="282"/>
    <x v="13"/>
    <x v="2"/>
    <n v="525.59"/>
    <n v="12"/>
    <n v="1009.1328000000001"/>
    <n v="6307.08"/>
    <n v="7316.2128000000002"/>
    <n v="2025"/>
    <s v="noviembre"/>
    <n v="27"/>
  </r>
  <r>
    <x v="282"/>
    <x v="13"/>
    <x v="18"/>
    <n v="571.54999999999995"/>
    <n v="6"/>
    <n v="548.68799999999999"/>
    <n v="3429.3"/>
    <n v="3977.9880000000003"/>
    <n v="2025"/>
    <s v="noviembre"/>
    <n v="27"/>
  </r>
  <r>
    <x v="282"/>
    <x v="10"/>
    <x v="6"/>
    <n v="124.02"/>
    <n v="1"/>
    <n v="19.8432"/>
    <n v="124.02"/>
    <n v="143.86320000000001"/>
    <n v="2025"/>
    <s v="noviembre"/>
    <n v="27"/>
  </r>
  <r>
    <x v="282"/>
    <x v="10"/>
    <x v="6"/>
    <n v="124.02"/>
    <n v="1"/>
    <n v="19.8432"/>
    <n v="124.02"/>
    <n v="143.86320000000001"/>
    <n v="2025"/>
    <s v="noviembre"/>
    <n v="27"/>
  </r>
  <r>
    <x v="282"/>
    <x v="11"/>
    <x v="6"/>
    <n v="124.02"/>
    <n v="1"/>
    <n v="19.8432"/>
    <n v="124.02"/>
    <n v="143.86320000000001"/>
    <n v="2025"/>
    <s v="noviembre"/>
    <n v="27"/>
  </r>
  <r>
    <x v="282"/>
    <x v="15"/>
    <x v="5"/>
    <n v="697"/>
    <n v="6"/>
    <n v="669.12"/>
    <n v="4182"/>
    <n v="4851.12"/>
    <n v="2025"/>
    <s v="noviembre"/>
    <n v="27"/>
  </r>
  <r>
    <x v="282"/>
    <x v="15"/>
    <x v="18"/>
    <n v="571.54999999999995"/>
    <n v="6"/>
    <n v="548.68799999999999"/>
    <n v="3429.3"/>
    <n v="3977.9880000000003"/>
    <n v="2025"/>
    <s v="noviembre"/>
    <n v="27"/>
  </r>
  <r>
    <x v="283"/>
    <x v="16"/>
    <x v="6"/>
    <n v="124.02"/>
    <n v="1"/>
    <n v="19.8432"/>
    <n v="124.02"/>
    <n v="143.86320000000001"/>
    <n v="2025"/>
    <s v="noviembre"/>
    <n v="28"/>
  </r>
  <r>
    <x v="283"/>
    <x v="7"/>
    <x v="6"/>
    <n v="124.02"/>
    <n v="1"/>
    <n v="19.8432"/>
    <n v="124.02"/>
    <n v="143.86320000000001"/>
    <n v="2025"/>
    <s v="noviembre"/>
    <n v="28"/>
  </r>
  <r>
    <x v="283"/>
    <x v="7"/>
    <x v="6"/>
    <n v="124.02"/>
    <n v="1"/>
    <n v="19.8432"/>
    <n v="124.02"/>
    <n v="143.86320000000001"/>
    <n v="2025"/>
    <s v="noviembre"/>
    <n v="28"/>
  </r>
  <r>
    <x v="283"/>
    <x v="8"/>
    <x v="6"/>
    <n v="124.02"/>
    <n v="1"/>
    <n v="19.8432"/>
    <n v="124.02"/>
    <n v="143.86320000000001"/>
    <n v="2025"/>
    <s v="noviembre"/>
    <n v="28"/>
  </r>
  <r>
    <x v="283"/>
    <x v="11"/>
    <x v="6"/>
    <n v="124.02"/>
    <n v="1"/>
    <n v="19.8432"/>
    <n v="124.02"/>
    <n v="143.86320000000001"/>
    <n v="2025"/>
    <s v="noviembre"/>
    <n v="28"/>
  </r>
  <r>
    <x v="284"/>
    <x v="7"/>
    <x v="6"/>
    <n v="124.02"/>
    <n v="1"/>
    <n v="19.8432"/>
    <n v="124.02"/>
    <n v="143.86320000000001"/>
    <n v="2025"/>
    <s v="diciembre"/>
    <n v="1"/>
  </r>
  <r>
    <x v="284"/>
    <x v="8"/>
    <x v="6"/>
    <n v="124.02"/>
    <n v="1"/>
    <n v="19.8432"/>
    <n v="124.02"/>
    <n v="143.86320000000001"/>
    <n v="2025"/>
    <s v="diciembre"/>
    <n v="1"/>
  </r>
  <r>
    <x v="284"/>
    <x v="8"/>
    <x v="6"/>
    <n v="124.02"/>
    <n v="1"/>
    <n v="19.8432"/>
    <n v="124.02"/>
    <n v="143.86320000000001"/>
    <n v="2025"/>
    <s v="diciembre"/>
    <n v="1"/>
  </r>
  <r>
    <x v="284"/>
    <x v="24"/>
    <x v="0"/>
    <n v="16.16"/>
    <n v="120"/>
    <n v="310.27199999999999"/>
    <n v="1939.2"/>
    <n v="2249.4720000000002"/>
    <n v="2025"/>
    <s v="diciembre"/>
    <n v="1"/>
  </r>
  <r>
    <x v="284"/>
    <x v="0"/>
    <x v="6"/>
    <n v="1706.9"/>
    <n v="1"/>
    <n v="273.10400000000004"/>
    <n v="1706.9"/>
    <n v="1980.0040000000001"/>
    <n v="2025"/>
    <s v="diciembre"/>
    <n v="1"/>
  </r>
  <r>
    <x v="285"/>
    <x v="12"/>
    <x v="2"/>
    <n v="498.66"/>
    <n v="6"/>
    <n v="478.71360000000004"/>
    <n v="2991.96"/>
    <n v="3470.6736000000001"/>
    <n v="2025"/>
    <s v="diciembre"/>
    <n v="2"/>
  </r>
  <r>
    <x v="285"/>
    <x v="12"/>
    <x v="2"/>
    <n v="498.66"/>
    <n v="12"/>
    <n v="957.42720000000008"/>
    <n v="5983.92"/>
    <n v="6941.3472000000002"/>
    <n v="2025"/>
    <s v="diciembre"/>
    <n v="2"/>
  </r>
  <r>
    <x v="285"/>
    <x v="12"/>
    <x v="2"/>
    <n v="498.66"/>
    <n v="6"/>
    <n v="478.71360000000004"/>
    <n v="2991.96"/>
    <n v="3470.6736000000001"/>
    <n v="2025"/>
    <s v="diciembre"/>
    <n v="2"/>
  </r>
  <r>
    <x v="285"/>
    <x v="12"/>
    <x v="2"/>
    <n v="498.66"/>
    <n v="6"/>
    <n v="478.71360000000004"/>
    <n v="2991.96"/>
    <n v="3470.6736000000001"/>
    <n v="2025"/>
    <s v="diciembre"/>
    <n v="2"/>
  </r>
  <r>
    <x v="285"/>
    <x v="12"/>
    <x v="2"/>
    <n v="498.66"/>
    <n v="12"/>
    <n v="957.42720000000008"/>
    <n v="5983.92"/>
    <n v="6941.3472000000002"/>
    <n v="2025"/>
    <s v="diciembre"/>
    <n v="2"/>
  </r>
  <r>
    <x v="285"/>
    <x v="7"/>
    <x v="6"/>
    <n v="124.02"/>
    <n v="1"/>
    <n v="19.8432"/>
    <n v="124.02"/>
    <n v="143.86320000000001"/>
    <n v="2025"/>
    <s v="diciembre"/>
    <n v="2"/>
  </r>
  <r>
    <x v="285"/>
    <x v="8"/>
    <x v="6"/>
    <n v="124.02"/>
    <n v="1"/>
    <n v="19.8432"/>
    <n v="124.02"/>
    <n v="143.86320000000001"/>
    <n v="2025"/>
    <s v="diciembre"/>
    <n v="2"/>
  </r>
  <r>
    <x v="285"/>
    <x v="8"/>
    <x v="6"/>
    <n v="124.02"/>
    <n v="1"/>
    <n v="19.8432"/>
    <n v="124.02"/>
    <n v="143.86320000000001"/>
    <n v="2025"/>
    <s v="diciembre"/>
    <n v="2"/>
  </r>
  <r>
    <x v="285"/>
    <x v="13"/>
    <x v="2"/>
    <n v="525.59"/>
    <n v="6"/>
    <n v="504.56640000000004"/>
    <n v="3153.54"/>
    <n v="3658.1064000000001"/>
    <n v="2025"/>
    <s v="diciembre"/>
    <n v="2"/>
  </r>
  <r>
    <x v="285"/>
    <x v="13"/>
    <x v="2"/>
    <n v="525.59"/>
    <n v="12"/>
    <n v="1009.1328000000001"/>
    <n v="6307.08"/>
    <n v="7316.2128000000002"/>
    <n v="2025"/>
    <s v="diciembre"/>
    <n v="2"/>
  </r>
  <r>
    <x v="285"/>
    <x v="13"/>
    <x v="2"/>
    <n v="525.59"/>
    <n v="12"/>
    <n v="1009.1328000000001"/>
    <n v="6307.08"/>
    <n v="7316.2128000000002"/>
    <n v="2025"/>
    <s v="diciembre"/>
    <n v="2"/>
  </r>
  <r>
    <x v="285"/>
    <x v="13"/>
    <x v="2"/>
    <n v="525.59"/>
    <n v="6"/>
    <n v="504.56640000000004"/>
    <n v="3153.54"/>
    <n v="3658.1064000000001"/>
    <n v="2025"/>
    <s v="diciembre"/>
    <n v="2"/>
  </r>
  <r>
    <x v="285"/>
    <x v="13"/>
    <x v="2"/>
    <n v="525.59"/>
    <n v="6"/>
    <n v="504.56640000000004"/>
    <n v="3153.54"/>
    <n v="3658.1064000000001"/>
    <n v="2025"/>
    <s v="diciembre"/>
    <n v="2"/>
  </r>
  <r>
    <x v="285"/>
    <x v="15"/>
    <x v="6"/>
    <n v="718.25"/>
    <n v="1"/>
    <n v="114.92"/>
    <n v="718.25"/>
    <n v="833.17"/>
    <n v="2025"/>
    <s v="diciembre"/>
    <n v="2"/>
  </r>
  <r>
    <x v="285"/>
    <x v="15"/>
    <x v="6"/>
    <n v="957.67"/>
    <n v="1"/>
    <n v="153.22720000000001"/>
    <n v="957.67"/>
    <n v="1110.8971999999999"/>
    <n v="2025"/>
    <s v="diciembre"/>
    <n v="2"/>
  </r>
  <r>
    <x v="286"/>
    <x v="21"/>
    <x v="0"/>
    <n v="814.02"/>
    <n v="6"/>
    <n v="781.45920000000001"/>
    <n v="4884.12"/>
    <n v="5665.5792000000001"/>
    <n v="2025"/>
    <s v="diciembre"/>
    <n v="3"/>
  </r>
  <r>
    <x v="286"/>
    <x v="16"/>
    <x v="6"/>
    <n v="137.79"/>
    <n v="1"/>
    <n v="22.046399999999998"/>
    <n v="137.79"/>
    <n v="159.8364"/>
    <n v="2025"/>
    <s v="diciembre"/>
    <n v="3"/>
  </r>
  <r>
    <x v="286"/>
    <x v="6"/>
    <x v="6"/>
    <n v="343.97"/>
    <n v="1"/>
    <n v="55.035200000000003"/>
    <n v="343.97"/>
    <n v="399.00520000000006"/>
    <n v="2025"/>
    <s v="diciembre"/>
    <n v="3"/>
  </r>
  <r>
    <x v="287"/>
    <x v="3"/>
    <x v="6"/>
    <n v="905.16"/>
    <n v="1"/>
    <n v="144.82560000000001"/>
    <n v="905.16"/>
    <n v="1049.9856"/>
    <n v="2025"/>
    <s v="diciembre"/>
    <n v="4"/>
  </r>
  <r>
    <x v="287"/>
    <x v="12"/>
    <x v="2"/>
    <n v="498.66"/>
    <n v="6"/>
    <n v="478.71360000000004"/>
    <n v="2991.96"/>
    <n v="3470.6736000000001"/>
    <n v="2025"/>
    <s v="diciembre"/>
    <n v="4"/>
  </r>
  <r>
    <x v="287"/>
    <x v="12"/>
    <x v="2"/>
    <n v="498.66"/>
    <n v="6"/>
    <n v="478.71360000000004"/>
    <n v="2991.96"/>
    <n v="3470.6736000000001"/>
    <n v="2025"/>
    <s v="diciembre"/>
    <n v="4"/>
  </r>
  <r>
    <x v="287"/>
    <x v="12"/>
    <x v="2"/>
    <n v="498.66"/>
    <n v="6"/>
    <n v="478.71360000000004"/>
    <n v="2991.96"/>
    <n v="3470.6736000000001"/>
    <n v="2025"/>
    <s v="diciembre"/>
    <n v="4"/>
  </r>
  <r>
    <x v="287"/>
    <x v="12"/>
    <x v="2"/>
    <n v="498.66"/>
    <n v="6"/>
    <n v="478.71360000000004"/>
    <n v="2991.96"/>
    <n v="3470.6736000000001"/>
    <n v="2025"/>
    <s v="diciembre"/>
    <n v="4"/>
  </r>
  <r>
    <x v="287"/>
    <x v="12"/>
    <x v="2"/>
    <n v="498.66"/>
    <n v="12"/>
    <n v="957.42720000000008"/>
    <n v="5983.92"/>
    <n v="6941.3472000000002"/>
    <n v="2025"/>
    <s v="diciembre"/>
    <n v="4"/>
  </r>
  <r>
    <x v="287"/>
    <x v="6"/>
    <x v="6"/>
    <n v="343.97"/>
    <n v="1"/>
    <n v="55.035200000000003"/>
    <n v="343.97"/>
    <n v="399.00520000000006"/>
    <n v="2025"/>
    <s v="diciembre"/>
    <n v="4"/>
  </r>
  <r>
    <x v="287"/>
    <x v="5"/>
    <x v="9"/>
    <n v="343.97"/>
    <n v="1"/>
    <n v="55.035200000000003"/>
    <n v="343.97"/>
    <n v="399.00520000000006"/>
    <n v="2025"/>
    <s v="diciembre"/>
    <n v="4"/>
  </r>
  <r>
    <x v="287"/>
    <x v="13"/>
    <x v="2"/>
    <n v="525.59"/>
    <n v="6"/>
    <n v="504.56640000000004"/>
    <n v="3153.54"/>
    <n v="3658.1064000000001"/>
    <n v="2025"/>
    <s v="diciembre"/>
    <n v="4"/>
  </r>
  <r>
    <x v="287"/>
    <x v="13"/>
    <x v="2"/>
    <n v="525.59"/>
    <n v="6"/>
    <n v="504.56640000000004"/>
    <n v="3153.54"/>
    <n v="3658.1064000000001"/>
    <n v="2025"/>
    <s v="diciembre"/>
    <n v="4"/>
  </r>
  <r>
    <x v="287"/>
    <x v="13"/>
    <x v="2"/>
    <n v="525.59"/>
    <n v="6"/>
    <n v="504.56640000000004"/>
    <n v="3153.54"/>
    <n v="3658.1064000000001"/>
    <n v="2025"/>
    <s v="diciembre"/>
    <n v="4"/>
  </r>
  <r>
    <x v="288"/>
    <x v="3"/>
    <x v="5"/>
    <n v="697"/>
    <n v="6"/>
    <n v="669.12"/>
    <n v="4182"/>
    <n v="4851.12"/>
    <n v="2025"/>
    <s v="diciembre"/>
    <n v="5"/>
  </r>
  <r>
    <x v="288"/>
    <x v="5"/>
    <x v="6"/>
    <n v="343.97"/>
    <n v="1"/>
    <n v="55.035200000000003"/>
    <n v="343.97"/>
    <n v="399.00520000000006"/>
    <n v="2025"/>
    <s v="diciembre"/>
    <n v="5"/>
  </r>
  <r>
    <x v="288"/>
    <x v="15"/>
    <x v="5"/>
    <n v="697"/>
    <n v="18"/>
    <n v="2007.36"/>
    <n v="12546"/>
    <n v="14553.36"/>
    <n v="2025"/>
    <s v="diciembre"/>
    <n v="5"/>
  </r>
  <r>
    <x v="289"/>
    <x v="6"/>
    <x v="6"/>
    <n v="343.97"/>
    <n v="1"/>
    <n v="55.035200000000003"/>
    <n v="343.97"/>
    <n v="399.00520000000006"/>
    <n v="2025"/>
    <s v="diciembre"/>
    <n v="8"/>
  </r>
  <r>
    <x v="289"/>
    <x v="7"/>
    <x v="6"/>
    <n v="137.79499999999999"/>
    <n v="2"/>
    <n v="44.0944"/>
    <n v="275.58999999999997"/>
    <n v="319.68439999999998"/>
    <n v="2025"/>
    <s v="diciembre"/>
    <n v="8"/>
  </r>
  <r>
    <x v="290"/>
    <x v="12"/>
    <x v="2"/>
    <n v="498.66"/>
    <n v="12"/>
    <n v="957.42720000000008"/>
    <n v="5983.92"/>
    <n v="6941.3472000000002"/>
    <n v="2025"/>
    <s v="diciembre"/>
    <n v="10"/>
  </r>
  <r>
    <x v="290"/>
    <x v="12"/>
    <x v="2"/>
    <n v="498.66"/>
    <n v="42"/>
    <n v="3350.9952000000003"/>
    <n v="20943.72"/>
    <n v="24294.715200000002"/>
    <n v="2025"/>
    <s v="diciembre"/>
    <n v="10"/>
  </r>
  <r>
    <x v="290"/>
    <x v="13"/>
    <x v="2"/>
    <n v="525.59"/>
    <n v="30"/>
    <n v="2522.8320000000003"/>
    <n v="15767.7"/>
    <n v="18290.531999999999"/>
    <n v="2025"/>
    <s v="diciembre"/>
    <n v="10"/>
  </r>
  <r>
    <x v="290"/>
    <x v="10"/>
    <x v="2"/>
    <n v="70.05"/>
    <n v="240"/>
    <n v="2689.92"/>
    <n v="16812"/>
    <n v="19501.919999999998"/>
    <n v="2025"/>
    <s v="diciembre"/>
    <n v="10"/>
  </r>
  <r>
    <x v="291"/>
    <x v="3"/>
    <x v="6"/>
    <n v="905.16"/>
    <n v="1"/>
    <n v="144.82560000000001"/>
    <n v="905.16"/>
    <n v="1049.9856"/>
    <n v="2025"/>
    <s v="diciembre"/>
    <n v="11"/>
  </r>
  <r>
    <x v="291"/>
    <x v="3"/>
    <x v="11"/>
    <n v="646.55200000000002"/>
    <n v="10"/>
    <n v="1034.4832000000001"/>
    <n v="6465.52"/>
    <n v="7500.003200000001"/>
    <n v="2025"/>
    <s v="diciembre"/>
    <n v="11"/>
  </r>
  <r>
    <x v="291"/>
    <x v="14"/>
    <x v="17"/>
    <n v="505.86"/>
    <n v="281"/>
    <n v="22743.4656"/>
    <n v="142146.66"/>
    <n v="164890.1256"/>
    <n v="2025"/>
    <s v="diciembre"/>
    <n v="11"/>
  </r>
  <r>
    <x v="291"/>
    <x v="14"/>
    <x v="11"/>
    <n v="633.62"/>
    <n v="4"/>
    <n v="405.51679999999999"/>
    <n v="2534.48"/>
    <n v="2939.9967999999999"/>
    <n v="2025"/>
    <s v="diciembre"/>
    <n v="11"/>
  </r>
  <r>
    <x v="291"/>
    <x v="12"/>
    <x v="2"/>
    <n v="498.66"/>
    <n v="24"/>
    <n v="1914.8544000000002"/>
    <n v="11967.84"/>
    <n v="13882.6944"/>
    <n v="2025"/>
    <s v="diciembre"/>
    <n v="11"/>
  </r>
  <r>
    <x v="291"/>
    <x v="12"/>
    <x v="2"/>
    <n v="498.66"/>
    <n v="12"/>
    <n v="957.42720000000008"/>
    <n v="5983.92"/>
    <n v="6941.3472000000002"/>
    <n v="2025"/>
    <s v="diciembre"/>
    <n v="11"/>
  </r>
  <r>
    <x v="291"/>
    <x v="12"/>
    <x v="2"/>
    <n v="498.66"/>
    <n v="6"/>
    <n v="478.71360000000004"/>
    <n v="2991.96"/>
    <n v="3470.6736000000001"/>
    <n v="2025"/>
    <s v="diciembre"/>
    <n v="11"/>
  </r>
  <r>
    <x v="291"/>
    <x v="12"/>
    <x v="2"/>
    <n v="498.66"/>
    <n v="12"/>
    <n v="957.42720000000008"/>
    <n v="5983.92"/>
    <n v="6941.3472000000002"/>
    <n v="2025"/>
    <s v="diciembre"/>
    <n v="11"/>
  </r>
  <r>
    <x v="291"/>
    <x v="12"/>
    <x v="2"/>
    <n v="498.66"/>
    <n v="6"/>
    <n v="478.71360000000004"/>
    <n v="2991.96"/>
    <n v="3470.6736000000001"/>
    <n v="2025"/>
    <s v="diciembre"/>
    <n v="11"/>
  </r>
  <r>
    <x v="291"/>
    <x v="12"/>
    <x v="2"/>
    <n v="498.66"/>
    <n v="6"/>
    <n v="478.71360000000004"/>
    <n v="2991.96"/>
    <n v="3470.6736000000001"/>
    <n v="2025"/>
    <s v="diciembre"/>
    <n v="11"/>
  </r>
  <r>
    <x v="291"/>
    <x v="12"/>
    <x v="2"/>
    <n v="498.66"/>
    <n v="6"/>
    <n v="478.71360000000004"/>
    <n v="2991.96"/>
    <n v="3470.6736000000001"/>
    <n v="2025"/>
    <s v="diciembre"/>
    <n v="11"/>
  </r>
  <r>
    <x v="291"/>
    <x v="12"/>
    <x v="2"/>
    <n v="498.66"/>
    <n v="6"/>
    <n v="478.71360000000004"/>
    <n v="2991.96"/>
    <n v="3470.6736000000001"/>
    <n v="2025"/>
    <s v="diciembre"/>
    <n v="11"/>
  </r>
  <r>
    <x v="291"/>
    <x v="26"/>
    <x v="17"/>
    <n v="3283.44"/>
    <n v="24"/>
    <n v="12608.409600000001"/>
    <n v="78802.559999999998"/>
    <n v="91410.969599999997"/>
    <n v="2025"/>
    <s v="diciembre"/>
    <n v="11"/>
  </r>
  <r>
    <x v="291"/>
    <x v="21"/>
    <x v="0"/>
    <n v="814.02"/>
    <n v="6"/>
    <n v="781.45920000000001"/>
    <n v="4884.12"/>
    <n v="5665.5792000000001"/>
    <n v="2025"/>
    <s v="diciembre"/>
    <n v="11"/>
  </r>
  <r>
    <x v="291"/>
    <x v="16"/>
    <x v="11"/>
    <n v="89.870400000000004"/>
    <n v="23"/>
    <n v="330.723072"/>
    <n v="2067.02"/>
    <n v="2397.7430720000002"/>
    <n v="2025"/>
    <s v="diciembre"/>
    <n v="11"/>
  </r>
  <r>
    <x v="291"/>
    <x v="6"/>
    <x v="11"/>
    <n v="193.31899999999999"/>
    <n v="10"/>
    <n v="309.31040000000002"/>
    <n v="1933.19"/>
    <n v="2242.5003999999999"/>
    <n v="2025"/>
    <s v="diciembre"/>
    <n v="11"/>
  </r>
  <r>
    <x v="291"/>
    <x v="7"/>
    <x v="6"/>
    <n v="137.79"/>
    <n v="1"/>
    <n v="22.046399999999998"/>
    <n v="137.79"/>
    <n v="159.8364"/>
    <n v="2025"/>
    <s v="diciembre"/>
    <n v="11"/>
  </r>
  <r>
    <x v="291"/>
    <x v="7"/>
    <x v="11"/>
    <n v="89.870500000000007"/>
    <n v="21"/>
    <n v="301.96488000000005"/>
    <n v="1887.28"/>
    <n v="2189.2448800000002"/>
    <n v="2025"/>
    <s v="diciembre"/>
    <n v="11"/>
  </r>
  <r>
    <x v="291"/>
    <x v="5"/>
    <x v="11"/>
    <n v="193.31800000000001"/>
    <n v="5"/>
    <n v="154.65440000000001"/>
    <n v="966.59"/>
    <n v="1121.2444"/>
    <n v="2025"/>
    <s v="diciembre"/>
    <n v="11"/>
  </r>
  <r>
    <x v="291"/>
    <x v="5"/>
    <x v="9"/>
    <n v="343.97"/>
    <n v="1"/>
    <n v="55.035200000000003"/>
    <n v="343.97"/>
    <n v="399.00520000000006"/>
    <n v="2025"/>
    <s v="diciembre"/>
    <n v="11"/>
  </r>
  <r>
    <x v="291"/>
    <x v="8"/>
    <x v="11"/>
    <n v="89.870800000000003"/>
    <n v="25"/>
    <n v="359.48320000000001"/>
    <n v="2246.77"/>
    <n v="2606.2532000000001"/>
    <n v="2025"/>
    <s v="diciembre"/>
    <n v="11"/>
  </r>
  <r>
    <x v="291"/>
    <x v="2"/>
    <x v="6"/>
    <n v="3593.96"/>
    <n v="1"/>
    <n v="575.03359999999998"/>
    <n v="3593.96"/>
    <n v="4168.9935999999998"/>
    <n v="2025"/>
    <s v="diciembre"/>
    <n v="11"/>
  </r>
  <r>
    <x v="291"/>
    <x v="0"/>
    <x v="6"/>
    <n v="1706.9"/>
    <n v="1"/>
    <n v="273.10400000000004"/>
    <n v="1706.9"/>
    <n v="1980.0040000000001"/>
    <n v="2025"/>
    <s v="diciembre"/>
    <n v="11"/>
  </r>
  <r>
    <x v="291"/>
    <x v="4"/>
    <x v="6"/>
    <n v="0"/>
    <n v="1"/>
    <n v="0"/>
    <n v="0"/>
    <n v="0"/>
    <n v="2025"/>
    <s v="diciembre"/>
    <n v="11"/>
  </r>
  <r>
    <x v="291"/>
    <x v="13"/>
    <x v="2"/>
    <n v="525.59"/>
    <n v="30"/>
    <n v="2522.8320000000003"/>
    <n v="15767.7"/>
    <n v="18290.531999999999"/>
    <n v="2025"/>
    <s v="diciembre"/>
    <n v="11"/>
  </r>
  <r>
    <x v="291"/>
    <x v="13"/>
    <x v="2"/>
    <n v="525.59"/>
    <n v="6"/>
    <n v="504.56640000000004"/>
    <n v="3153.54"/>
    <n v="3658.1064000000001"/>
    <n v="2025"/>
    <s v="diciembre"/>
    <n v="11"/>
  </r>
  <r>
    <x v="291"/>
    <x v="13"/>
    <x v="2"/>
    <n v="525.59"/>
    <n v="6"/>
    <n v="504.56640000000004"/>
    <n v="3153.54"/>
    <n v="3658.1064000000001"/>
    <n v="2025"/>
    <s v="diciembre"/>
    <n v="11"/>
  </r>
  <r>
    <x v="291"/>
    <x v="13"/>
    <x v="2"/>
    <n v="525.59"/>
    <n v="6"/>
    <n v="504.56640000000004"/>
    <n v="3153.54"/>
    <n v="3658.1064000000001"/>
    <n v="2025"/>
    <s v="diciembre"/>
    <n v="11"/>
  </r>
  <r>
    <x v="291"/>
    <x v="13"/>
    <x v="2"/>
    <n v="525.59"/>
    <n v="6"/>
    <n v="504.56640000000004"/>
    <n v="3153.54"/>
    <n v="3658.1064000000001"/>
    <n v="2025"/>
    <s v="diciembre"/>
    <n v="11"/>
  </r>
  <r>
    <x v="291"/>
    <x v="13"/>
    <x v="2"/>
    <n v="525.59"/>
    <n v="6"/>
    <n v="504.56640000000004"/>
    <n v="3153.54"/>
    <n v="3658.1064000000001"/>
    <n v="2025"/>
    <s v="diciembre"/>
    <n v="11"/>
  </r>
  <r>
    <x v="291"/>
    <x v="13"/>
    <x v="2"/>
    <n v="525.59"/>
    <n v="12"/>
    <n v="1009.1328000000001"/>
    <n v="6307.08"/>
    <n v="7316.2128000000002"/>
    <n v="2025"/>
    <s v="diciembre"/>
    <n v="11"/>
  </r>
  <r>
    <x v="291"/>
    <x v="13"/>
    <x v="2"/>
    <n v="525.59"/>
    <n v="12"/>
    <n v="1009.1328000000001"/>
    <n v="6307.08"/>
    <n v="7316.2128000000002"/>
    <n v="2025"/>
    <s v="diciembre"/>
    <n v="11"/>
  </r>
  <r>
    <x v="291"/>
    <x v="13"/>
    <x v="11"/>
    <n v="678.49"/>
    <n v="1"/>
    <n v="108.55840000000001"/>
    <n v="678.49"/>
    <n v="787.04840000000002"/>
    <n v="2025"/>
    <s v="diciembre"/>
    <n v="11"/>
  </r>
  <r>
    <x v="291"/>
    <x v="9"/>
    <x v="11"/>
    <n v="193.32"/>
    <n v="1"/>
    <n v="30.9312"/>
    <n v="193.32"/>
    <n v="224.25119999999998"/>
    <n v="2025"/>
    <s v="diciembre"/>
    <n v="11"/>
  </r>
  <r>
    <x v="291"/>
    <x v="11"/>
    <x v="6"/>
    <n v="137.79"/>
    <n v="1"/>
    <n v="22.046399999999998"/>
    <n v="137.79"/>
    <n v="159.8364"/>
    <n v="2025"/>
    <s v="diciembre"/>
    <n v="11"/>
  </r>
  <r>
    <x v="291"/>
    <x v="11"/>
    <x v="11"/>
    <n v="89.870400000000004"/>
    <n v="24"/>
    <n v="345.10233600000004"/>
    <n v="2156.89"/>
    <n v="2501.9923359999998"/>
    <n v="2025"/>
    <s v="diciembre"/>
    <n v="11"/>
  </r>
  <r>
    <x v="292"/>
    <x v="16"/>
    <x v="6"/>
    <n v="137.79"/>
    <n v="1"/>
    <n v="22.046399999999998"/>
    <n v="137.79"/>
    <n v="159.8364"/>
    <n v="2025"/>
    <s v="diciembre"/>
    <n v="12"/>
  </r>
  <r>
    <x v="292"/>
    <x v="10"/>
    <x v="6"/>
    <n v="137.79329999999999"/>
    <n v="3"/>
    <n v="66.140783999999996"/>
    <n v="413.38"/>
    <n v="479.52078399999999"/>
    <n v="2025"/>
    <s v="diciembre"/>
    <n v="12"/>
  </r>
  <r>
    <x v="292"/>
    <x v="11"/>
    <x v="6"/>
    <n v="137.79"/>
    <n v="1"/>
    <n v="22.046399999999998"/>
    <n v="137.79"/>
    <n v="159.8364"/>
    <n v="2025"/>
    <s v="diciembre"/>
    <n v="12"/>
  </r>
  <r>
    <x v="293"/>
    <x v="3"/>
    <x v="6"/>
    <n v="834.1"/>
    <n v="1"/>
    <n v="133.45600000000002"/>
    <n v="834.1"/>
    <n v="967.55600000000004"/>
    <n v="2025"/>
    <s v="diciembre"/>
    <n v="15"/>
  </r>
  <r>
    <x v="293"/>
    <x v="3"/>
    <x v="0"/>
    <n v="769.39"/>
    <n v="6"/>
    <n v="738.61440000000005"/>
    <n v="4616.34"/>
    <n v="5354.9544000000005"/>
    <n v="2025"/>
    <s v="diciembre"/>
    <n v="15"/>
  </r>
  <r>
    <x v="293"/>
    <x v="14"/>
    <x v="17"/>
    <n v="505.86"/>
    <n v="281"/>
    <n v="22743.4656"/>
    <n v="142146.66"/>
    <n v="164890.1256"/>
    <n v="2025"/>
    <s v="diciembre"/>
    <n v="15"/>
  </r>
  <r>
    <x v="293"/>
    <x v="26"/>
    <x v="17"/>
    <n v="547.24"/>
    <n v="144"/>
    <n v="12608.409600000001"/>
    <n v="78802.559999999998"/>
    <n v="91410.969599999997"/>
    <n v="2025"/>
    <s v="diciembre"/>
    <n v="15"/>
  </r>
  <r>
    <x v="293"/>
    <x v="22"/>
    <x v="7"/>
    <n v="964.66"/>
    <n v="1"/>
    <n v="154.34559999999999"/>
    <n v="964.66"/>
    <n v="1119.0056"/>
    <n v="2025"/>
    <s v="diciembre"/>
    <n v="15"/>
  </r>
  <r>
    <x v="293"/>
    <x v="6"/>
    <x v="6"/>
    <n v="343.97"/>
    <n v="1"/>
    <n v="55.035200000000003"/>
    <n v="343.97"/>
    <n v="399.00520000000006"/>
    <n v="2025"/>
    <s v="diciembre"/>
    <n v="15"/>
  </r>
  <r>
    <x v="293"/>
    <x v="6"/>
    <x v="0"/>
    <n v="211.23"/>
    <n v="6"/>
    <n v="202.7808"/>
    <n v="1267.3800000000001"/>
    <n v="1470.1608000000001"/>
    <n v="2025"/>
    <s v="diciembre"/>
    <n v="15"/>
  </r>
  <r>
    <x v="294"/>
    <x v="26"/>
    <x v="14"/>
    <n v="660.01"/>
    <n v="1"/>
    <n v="105.6016"/>
    <n v="660.01"/>
    <n v="765.61159999999995"/>
    <n v="2025"/>
    <s v="diciembre"/>
    <n v="16"/>
  </r>
  <r>
    <x v="294"/>
    <x v="22"/>
    <x v="6"/>
    <n v="957.67"/>
    <n v="1"/>
    <n v="153.22720000000001"/>
    <n v="957.67"/>
    <n v="1110.8971999999999"/>
    <n v="2025"/>
    <s v="diciembre"/>
    <n v="16"/>
  </r>
  <r>
    <x v="294"/>
    <x v="0"/>
    <x v="14"/>
    <n v="1188"/>
    <n v="1"/>
    <n v="190.08"/>
    <n v="1188"/>
    <n v="1378.08"/>
    <n v="2025"/>
    <s v="diciembre"/>
    <n v="16"/>
  </r>
  <r>
    <x v="295"/>
    <x v="12"/>
    <x v="2"/>
    <n v="498.66"/>
    <n v="24"/>
    <n v="1914.8544000000002"/>
    <n v="11967.84"/>
    <n v="13882.6944"/>
    <n v="2025"/>
    <s v="diciembre"/>
    <n v="17"/>
  </r>
  <r>
    <x v="295"/>
    <x v="12"/>
    <x v="2"/>
    <n v="498.66"/>
    <n v="12"/>
    <n v="957.42720000000008"/>
    <n v="5983.92"/>
    <n v="6941.3472000000002"/>
    <n v="2025"/>
    <s v="diciembre"/>
    <n v="17"/>
  </r>
  <r>
    <x v="295"/>
    <x v="12"/>
    <x v="2"/>
    <n v="498.66"/>
    <n v="12"/>
    <n v="957.42720000000008"/>
    <n v="5983.92"/>
    <n v="6941.3472000000002"/>
    <n v="2025"/>
    <s v="diciembre"/>
    <n v="17"/>
  </r>
  <r>
    <x v="295"/>
    <x v="12"/>
    <x v="2"/>
    <n v="498.66"/>
    <n v="24"/>
    <n v="1914.8544000000002"/>
    <n v="11967.84"/>
    <n v="13882.6944"/>
    <n v="2025"/>
    <s v="diciembre"/>
    <n v="17"/>
  </r>
  <r>
    <x v="295"/>
    <x v="12"/>
    <x v="2"/>
    <n v="498.66"/>
    <n v="6"/>
    <n v="478.71360000000004"/>
    <n v="2991.96"/>
    <n v="3470.6736000000001"/>
    <n v="2025"/>
    <s v="diciembre"/>
    <n v="17"/>
  </r>
  <r>
    <x v="295"/>
    <x v="12"/>
    <x v="2"/>
    <n v="498.66"/>
    <n v="6"/>
    <n v="478.71360000000004"/>
    <n v="2991.96"/>
    <n v="3470.6736000000001"/>
    <n v="2025"/>
    <s v="diciembre"/>
    <n v="17"/>
  </r>
  <r>
    <x v="295"/>
    <x v="12"/>
    <x v="2"/>
    <n v="498.66"/>
    <n v="6"/>
    <n v="478.71360000000004"/>
    <n v="2991.96"/>
    <n v="3470.6736000000001"/>
    <n v="2025"/>
    <s v="diciembre"/>
    <n v="17"/>
  </r>
  <r>
    <x v="295"/>
    <x v="12"/>
    <x v="2"/>
    <n v="498.66"/>
    <n v="6"/>
    <n v="478.71360000000004"/>
    <n v="2991.96"/>
    <n v="3470.6736000000001"/>
    <n v="2025"/>
    <s v="diciembre"/>
    <n v="17"/>
  </r>
  <r>
    <x v="295"/>
    <x v="12"/>
    <x v="2"/>
    <n v="498.66"/>
    <n v="12"/>
    <n v="957.42720000000008"/>
    <n v="5983.92"/>
    <n v="6941.3472000000002"/>
    <n v="2025"/>
    <s v="diciembre"/>
    <n v="17"/>
  </r>
  <r>
    <x v="295"/>
    <x v="12"/>
    <x v="2"/>
    <n v="498.66"/>
    <n v="12"/>
    <n v="957.42720000000008"/>
    <n v="5983.92"/>
    <n v="6941.3472000000002"/>
    <n v="2025"/>
    <s v="diciembre"/>
    <n v="17"/>
  </r>
  <r>
    <x v="295"/>
    <x v="12"/>
    <x v="2"/>
    <n v="498.66"/>
    <n v="12"/>
    <n v="957.42720000000008"/>
    <n v="5983.92"/>
    <n v="6941.3472000000002"/>
    <n v="2025"/>
    <s v="diciembre"/>
    <n v="17"/>
  </r>
  <r>
    <x v="295"/>
    <x v="26"/>
    <x v="14"/>
    <n v="568.97"/>
    <n v="1"/>
    <n v="91.035200000000003"/>
    <n v="568.97"/>
    <n v="660.00520000000006"/>
    <n v="2025"/>
    <s v="diciembre"/>
    <n v="17"/>
  </r>
  <r>
    <x v="295"/>
    <x v="16"/>
    <x v="6"/>
    <n v="137.79"/>
    <n v="1"/>
    <n v="22.046399999999998"/>
    <n v="137.79"/>
    <n v="159.8364"/>
    <n v="2025"/>
    <s v="diciembre"/>
    <n v="17"/>
  </r>
  <r>
    <x v="295"/>
    <x v="16"/>
    <x v="6"/>
    <n v="137.79"/>
    <n v="1"/>
    <n v="22.046399999999998"/>
    <n v="137.79"/>
    <n v="159.8364"/>
    <n v="2025"/>
    <s v="diciembre"/>
    <n v="17"/>
  </r>
  <r>
    <x v="295"/>
    <x v="16"/>
    <x v="13"/>
    <n v="77.89"/>
    <n v="1"/>
    <n v="12.462400000000001"/>
    <n v="77.89"/>
    <n v="90.352400000000003"/>
    <n v="2025"/>
    <s v="diciembre"/>
    <n v="17"/>
  </r>
  <r>
    <x v="295"/>
    <x v="7"/>
    <x v="13"/>
    <n v="77.89"/>
    <n v="1"/>
    <n v="12.462400000000001"/>
    <n v="77.89"/>
    <n v="90.352400000000003"/>
    <n v="2025"/>
    <s v="diciembre"/>
    <n v="17"/>
  </r>
  <r>
    <x v="295"/>
    <x v="8"/>
    <x v="6"/>
    <n v="137.79"/>
    <n v="1"/>
    <n v="22.046399999999998"/>
    <n v="137.79"/>
    <n v="159.8364"/>
    <n v="2025"/>
    <s v="diciembre"/>
    <n v="17"/>
  </r>
  <r>
    <x v="295"/>
    <x v="8"/>
    <x v="13"/>
    <n v="77.89"/>
    <n v="1"/>
    <n v="12.462400000000001"/>
    <n v="77.89"/>
    <n v="90.352400000000003"/>
    <n v="2025"/>
    <s v="diciembre"/>
    <n v="17"/>
  </r>
  <r>
    <x v="295"/>
    <x v="0"/>
    <x v="14"/>
    <n v="1024.1400000000001"/>
    <n v="1"/>
    <n v="163.86240000000001"/>
    <n v="1024.1400000000001"/>
    <n v="1188.0024000000001"/>
    <n v="2025"/>
    <s v="diciembre"/>
    <n v="17"/>
  </r>
  <r>
    <x v="295"/>
    <x v="13"/>
    <x v="2"/>
    <n v="525.59"/>
    <n v="18"/>
    <n v="1513.6992"/>
    <n v="9460.6200000000008"/>
    <n v="10974.319200000002"/>
    <n v="2025"/>
    <s v="diciembre"/>
    <n v="17"/>
  </r>
  <r>
    <x v="295"/>
    <x v="13"/>
    <x v="2"/>
    <n v="525.59"/>
    <n v="6"/>
    <n v="504.56640000000004"/>
    <n v="3153.54"/>
    <n v="3658.1064000000001"/>
    <n v="2025"/>
    <s v="diciembre"/>
    <n v="17"/>
  </r>
  <r>
    <x v="295"/>
    <x v="13"/>
    <x v="2"/>
    <n v="525.59"/>
    <n v="6"/>
    <n v="504.56640000000004"/>
    <n v="3153.54"/>
    <n v="3658.1064000000001"/>
    <n v="2025"/>
    <s v="diciembre"/>
    <n v="17"/>
  </r>
  <r>
    <x v="295"/>
    <x v="13"/>
    <x v="2"/>
    <n v="525.59"/>
    <n v="6"/>
    <n v="504.56640000000004"/>
    <n v="3153.54"/>
    <n v="3658.1064000000001"/>
    <n v="2025"/>
    <s v="diciembre"/>
    <n v="17"/>
  </r>
  <r>
    <x v="295"/>
    <x v="13"/>
    <x v="2"/>
    <n v="525.59"/>
    <n v="12"/>
    <n v="1009.1328000000001"/>
    <n v="6307.08"/>
    <n v="7316.2128000000002"/>
    <n v="2025"/>
    <s v="diciembre"/>
    <n v="17"/>
  </r>
  <r>
    <x v="295"/>
    <x v="13"/>
    <x v="2"/>
    <n v="525.59"/>
    <n v="6"/>
    <n v="504.56640000000004"/>
    <n v="3153.54"/>
    <n v="3658.1064000000001"/>
    <n v="2025"/>
    <s v="diciembre"/>
    <n v="17"/>
  </r>
  <r>
    <x v="295"/>
    <x v="13"/>
    <x v="2"/>
    <n v="525.59"/>
    <n v="6"/>
    <n v="504.56640000000004"/>
    <n v="3153.54"/>
    <n v="3658.1064000000001"/>
    <n v="2025"/>
    <s v="diciembre"/>
    <n v="17"/>
  </r>
  <r>
    <x v="295"/>
    <x v="13"/>
    <x v="2"/>
    <n v="525.59"/>
    <n v="6"/>
    <n v="504.56640000000004"/>
    <n v="3153.54"/>
    <n v="3658.1064000000001"/>
    <n v="2025"/>
    <s v="diciembre"/>
    <n v="17"/>
  </r>
  <r>
    <x v="295"/>
    <x v="13"/>
    <x v="2"/>
    <n v="525.59"/>
    <n v="6"/>
    <n v="504.56640000000004"/>
    <n v="3153.54"/>
    <n v="3658.1064000000001"/>
    <n v="2025"/>
    <s v="diciembre"/>
    <n v="17"/>
  </r>
  <r>
    <x v="295"/>
    <x v="13"/>
    <x v="2"/>
    <n v="525.59"/>
    <n v="6"/>
    <n v="504.56640000000004"/>
    <n v="3153.54"/>
    <n v="3658.1064000000001"/>
    <n v="2025"/>
    <s v="diciembre"/>
    <n v="17"/>
  </r>
  <r>
    <x v="295"/>
    <x v="13"/>
    <x v="2"/>
    <n v="525.59"/>
    <n v="6"/>
    <n v="504.56640000000004"/>
    <n v="3153.54"/>
    <n v="3658.1064000000001"/>
    <n v="2025"/>
    <s v="diciembre"/>
    <n v="17"/>
  </r>
  <r>
    <x v="295"/>
    <x v="13"/>
    <x v="2"/>
    <n v="525.59"/>
    <n v="12"/>
    <n v="1009.1328000000001"/>
    <n v="6307.08"/>
    <n v="7316.2128000000002"/>
    <n v="2025"/>
    <s v="diciembre"/>
    <n v="17"/>
  </r>
  <r>
    <x v="295"/>
    <x v="25"/>
    <x v="13"/>
    <n v="55.47"/>
    <n v="3"/>
    <n v="26.625599999999999"/>
    <n v="166.41"/>
    <n v="193.03559999999999"/>
    <n v="2025"/>
    <s v="diciembre"/>
    <n v="17"/>
  </r>
  <r>
    <x v="295"/>
    <x v="10"/>
    <x v="13"/>
    <n v="77.89"/>
    <n v="1"/>
    <n v="12.462400000000001"/>
    <n v="77.89"/>
    <n v="90.352400000000003"/>
    <n v="2025"/>
    <s v="diciembre"/>
    <n v="17"/>
  </r>
  <r>
    <x v="295"/>
    <x v="10"/>
    <x v="2"/>
    <n v="70.05"/>
    <n v="240"/>
    <n v="2689.92"/>
    <n v="16812"/>
    <n v="19501.919999999998"/>
    <n v="2025"/>
    <s v="diciembre"/>
    <n v="17"/>
  </r>
  <r>
    <x v="295"/>
    <x v="9"/>
    <x v="13"/>
    <n v="182.11"/>
    <n v="2"/>
    <n v="58.275200000000005"/>
    <n v="364.22"/>
    <n v="422.49520000000001"/>
    <n v="2025"/>
    <s v="diciembre"/>
    <n v="17"/>
  </r>
  <r>
    <x v="295"/>
    <x v="11"/>
    <x v="13"/>
    <n v="77.89"/>
    <n v="1"/>
    <n v="12.462400000000001"/>
    <n v="77.89"/>
    <n v="90.352400000000003"/>
    <n v="2025"/>
    <s v="diciembre"/>
    <n v="17"/>
  </r>
  <r>
    <x v="296"/>
    <x v="21"/>
    <x v="6"/>
    <n v="957.67"/>
    <n v="1"/>
    <n v="153.22720000000001"/>
    <n v="957.67"/>
    <n v="1110.8971999999999"/>
    <n v="2025"/>
    <s v="diciembre"/>
    <n v="18"/>
  </r>
  <r>
    <x v="296"/>
    <x v="22"/>
    <x v="6"/>
    <n v="957.67"/>
    <n v="1"/>
    <n v="153.22720000000001"/>
    <n v="957.67"/>
    <n v="1110.8971999999999"/>
    <n v="2025"/>
    <s v="diciembre"/>
    <n v="18"/>
  </r>
  <r>
    <x v="296"/>
    <x v="16"/>
    <x v="6"/>
    <n v="137.79"/>
    <n v="1"/>
    <n v="22.046399999999998"/>
    <n v="137.79"/>
    <n v="159.8364"/>
    <n v="2025"/>
    <s v="diciembre"/>
    <n v="18"/>
  </r>
  <r>
    <x v="296"/>
    <x v="7"/>
    <x v="2"/>
    <n v="70.05"/>
    <n v="240"/>
    <n v="2689.92"/>
    <n v="16812"/>
    <n v="19501.919999999998"/>
    <n v="2025"/>
    <s v="diciembre"/>
    <n v="18"/>
  </r>
  <r>
    <x v="296"/>
    <x v="7"/>
    <x v="2"/>
    <n v="70.05"/>
    <n v="240"/>
    <n v="2689.92"/>
    <n v="16812"/>
    <n v="19501.919999999998"/>
    <n v="2025"/>
    <s v="diciembre"/>
    <n v="18"/>
  </r>
  <r>
    <x v="296"/>
    <x v="2"/>
    <x v="6"/>
    <n v="3593.96"/>
    <n v="1"/>
    <n v="575.03359999999998"/>
    <n v="3593.96"/>
    <n v="4168.9935999999998"/>
    <n v="2025"/>
    <s v="diciembre"/>
    <n v="18"/>
  </r>
  <r>
    <x v="296"/>
    <x v="4"/>
    <x v="6"/>
    <n v="0"/>
    <n v="1"/>
    <n v="0"/>
    <n v="0"/>
    <n v="0"/>
    <n v="2025"/>
    <s v="diciembre"/>
    <n v="18"/>
  </r>
  <r>
    <x v="296"/>
    <x v="11"/>
    <x v="6"/>
    <n v="137.79"/>
    <n v="1"/>
    <n v="22.046399999999998"/>
    <n v="137.79"/>
    <n v="159.8364"/>
    <n v="2025"/>
    <s v="diciembre"/>
    <n v="18"/>
  </r>
  <r>
    <x v="297"/>
    <x v="3"/>
    <x v="5"/>
    <n v="697"/>
    <n v="6"/>
    <n v="669.12"/>
    <n v="4182"/>
    <n v="4851.12"/>
    <n v="2025"/>
    <s v="diciembre"/>
    <n v="19"/>
  </r>
  <r>
    <x v="297"/>
    <x v="14"/>
    <x v="5"/>
    <n v="632.99"/>
    <n v="8"/>
    <n v="810.22720000000004"/>
    <n v="5063.92"/>
    <n v="5874.1472000000003"/>
    <n v="2025"/>
    <s v="diciembre"/>
    <n v="19"/>
  </r>
  <r>
    <x v="297"/>
    <x v="7"/>
    <x v="6"/>
    <n v="137.79"/>
    <n v="1"/>
    <n v="22.046399999999998"/>
    <n v="137.79"/>
    <n v="159.8364"/>
    <n v="2025"/>
    <s v="diciembre"/>
    <n v="19"/>
  </r>
  <r>
    <x v="297"/>
    <x v="7"/>
    <x v="5"/>
    <n v="90.54"/>
    <n v="24"/>
    <n v="347.67360000000002"/>
    <n v="2172.96"/>
    <n v="2520.6336000000001"/>
    <n v="2025"/>
    <s v="diciembre"/>
    <n v="19"/>
  </r>
  <r>
    <x v="297"/>
    <x v="8"/>
    <x v="6"/>
    <n v="137.79"/>
    <n v="1"/>
    <n v="22.046399999999998"/>
    <n v="137.79"/>
    <n v="159.8364"/>
    <n v="2025"/>
    <s v="diciembre"/>
    <n v="19"/>
  </r>
  <r>
    <x v="297"/>
    <x v="8"/>
    <x v="5"/>
    <n v="90.54"/>
    <n v="36"/>
    <n v="521.5104"/>
    <n v="3259.44"/>
    <n v="3780.9504000000002"/>
    <n v="2025"/>
    <s v="diciembre"/>
    <n v="19"/>
  </r>
  <r>
    <x v="297"/>
    <x v="13"/>
    <x v="5"/>
    <n v="697"/>
    <n v="12"/>
    <n v="1338.24"/>
    <n v="8364"/>
    <n v="9702.24"/>
    <n v="2025"/>
    <s v="diciembre"/>
    <n v="19"/>
  </r>
  <r>
    <x v="297"/>
    <x v="11"/>
    <x v="6"/>
    <n v="137.79499999999999"/>
    <n v="2"/>
    <n v="44.0944"/>
    <n v="275.58999999999997"/>
    <n v="319.68439999999998"/>
    <n v="2025"/>
    <s v="diciembre"/>
    <n v="19"/>
  </r>
  <r>
    <x v="298"/>
    <x v="3"/>
    <x v="0"/>
    <n v="769.39"/>
    <n v="6"/>
    <n v="738.61440000000005"/>
    <n v="4616.34"/>
    <n v="5354.9544000000005"/>
    <n v="2025"/>
    <s v="diciembre"/>
    <n v="22"/>
  </r>
  <r>
    <x v="298"/>
    <x v="3"/>
    <x v="6"/>
    <n v="905.16"/>
    <n v="1"/>
    <n v="144.82560000000001"/>
    <n v="905.16"/>
    <n v="1049.9856"/>
    <n v="2025"/>
    <s v="diciembre"/>
    <n v="22"/>
  </r>
  <r>
    <x v="298"/>
    <x v="21"/>
    <x v="6"/>
    <n v="957.67"/>
    <n v="1"/>
    <n v="153.22720000000001"/>
    <n v="957.67"/>
    <n v="1110.8971999999999"/>
    <n v="2025"/>
    <s v="diciembre"/>
    <n v="22"/>
  </r>
  <r>
    <x v="298"/>
    <x v="7"/>
    <x v="6"/>
    <n v="137.79"/>
    <n v="1"/>
    <n v="22.046399999999998"/>
    <n v="137.79"/>
    <n v="159.8364"/>
    <n v="2025"/>
    <s v="diciembre"/>
    <n v="22"/>
  </r>
  <r>
    <x v="298"/>
    <x v="7"/>
    <x v="2"/>
    <n v="70.05"/>
    <n v="240"/>
    <n v="2689.92"/>
    <n v="16812"/>
    <n v="19501.919999999998"/>
    <n v="2025"/>
    <s v="diciembre"/>
    <n v="22"/>
  </r>
  <r>
    <x v="298"/>
    <x v="7"/>
    <x v="2"/>
    <n v="70.05"/>
    <n v="480"/>
    <n v="5379.84"/>
    <n v="33624"/>
    <n v="39003.839999999997"/>
    <n v="2025"/>
    <s v="diciembre"/>
    <n v="22"/>
  </r>
  <r>
    <x v="298"/>
    <x v="8"/>
    <x v="6"/>
    <n v="137.79"/>
    <n v="1"/>
    <n v="22.046399999999998"/>
    <n v="137.79"/>
    <n v="159.8364"/>
    <n v="2025"/>
    <s v="diciembre"/>
    <n v="22"/>
  </r>
  <r>
    <x v="298"/>
    <x v="10"/>
    <x v="6"/>
    <n v="137.79"/>
    <n v="1"/>
    <n v="22.046399999999998"/>
    <n v="137.79"/>
    <n v="159.8364"/>
    <n v="2025"/>
    <s v="diciembre"/>
    <n v="22"/>
  </r>
  <r>
    <x v="299"/>
    <x v="12"/>
    <x v="2"/>
    <n v="498.66"/>
    <n v="12"/>
    <n v="957.42720000000008"/>
    <n v="5983.92"/>
    <n v="6941.3472000000002"/>
    <n v="2025"/>
    <s v="diciembre"/>
    <n v="23"/>
  </r>
  <r>
    <x v="299"/>
    <x v="12"/>
    <x v="2"/>
    <n v="498.66"/>
    <n v="6"/>
    <n v="478.71360000000004"/>
    <n v="2991.96"/>
    <n v="3470.6736000000001"/>
    <n v="2025"/>
    <s v="diciembre"/>
    <n v="23"/>
  </r>
  <r>
    <x v="299"/>
    <x v="12"/>
    <x v="2"/>
    <n v="498.66"/>
    <n v="30"/>
    <n v="2393.5680000000002"/>
    <n v="14959.8"/>
    <n v="17353.367999999999"/>
    <n v="2025"/>
    <s v="diciembre"/>
    <n v="23"/>
  </r>
  <r>
    <x v="299"/>
    <x v="12"/>
    <x v="2"/>
    <n v="498.66"/>
    <n v="36"/>
    <n v="2872.2816000000003"/>
    <n v="17951.759999999998"/>
    <n v="20824.041599999997"/>
    <n v="2025"/>
    <s v="diciembre"/>
    <n v="23"/>
  </r>
  <r>
    <x v="299"/>
    <x v="12"/>
    <x v="2"/>
    <n v="498.66"/>
    <n v="12"/>
    <n v="957.42720000000008"/>
    <n v="5983.92"/>
    <n v="6941.3472000000002"/>
    <n v="2025"/>
    <s v="diciembre"/>
    <n v="23"/>
  </r>
  <r>
    <x v="299"/>
    <x v="21"/>
    <x v="6"/>
    <n v="957.67"/>
    <n v="1"/>
    <n v="153.22720000000001"/>
    <n v="957.67"/>
    <n v="1110.8971999999999"/>
    <n v="2025"/>
    <s v="diciembre"/>
    <n v="23"/>
  </r>
  <r>
    <x v="299"/>
    <x v="22"/>
    <x v="6"/>
    <n v="957.67"/>
    <n v="1"/>
    <n v="153.22720000000001"/>
    <n v="957.67"/>
    <n v="1110.8971999999999"/>
    <n v="2025"/>
    <s v="diciembre"/>
    <n v="23"/>
  </r>
  <r>
    <x v="299"/>
    <x v="16"/>
    <x v="6"/>
    <n v="137.79"/>
    <n v="1"/>
    <n v="22.046399999999998"/>
    <n v="137.79"/>
    <n v="159.8364"/>
    <n v="2025"/>
    <s v="diciembre"/>
    <n v="23"/>
  </r>
  <r>
    <x v="299"/>
    <x v="13"/>
    <x v="2"/>
    <n v="525.59"/>
    <n v="6"/>
    <n v="504.56640000000004"/>
    <n v="3153.54"/>
    <n v="3658.1064000000001"/>
    <n v="2025"/>
    <s v="diciembre"/>
    <n v="23"/>
  </r>
  <r>
    <x v="299"/>
    <x v="13"/>
    <x v="2"/>
    <n v="525.59"/>
    <n v="6"/>
    <n v="504.56640000000004"/>
    <n v="3153.54"/>
    <n v="3658.1064000000001"/>
    <n v="2025"/>
    <s v="diciembre"/>
    <n v="23"/>
  </r>
  <r>
    <x v="299"/>
    <x v="13"/>
    <x v="2"/>
    <n v="525.59"/>
    <n v="12"/>
    <n v="1009.1328000000001"/>
    <n v="6307.08"/>
    <n v="7316.2128000000002"/>
    <n v="2025"/>
    <s v="diciembre"/>
    <n v="23"/>
  </r>
  <r>
    <x v="299"/>
    <x v="13"/>
    <x v="2"/>
    <n v="525.59"/>
    <n v="18"/>
    <n v="1513.6992"/>
    <n v="9460.6200000000008"/>
    <n v="10974.319200000002"/>
    <n v="2025"/>
    <s v="diciembre"/>
    <n v="23"/>
  </r>
  <r>
    <x v="299"/>
    <x v="13"/>
    <x v="2"/>
    <n v="525.59"/>
    <n v="6"/>
    <n v="504.56640000000004"/>
    <n v="3153.54"/>
    <n v="3658.1064000000001"/>
    <n v="2025"/>
    <s v="diciembre"/>
    <n v="23"/>
  </r>
  <r>
    <x v="300"/>
    <x v="3"/>
    <x v="6"/>
    <n v="905.16"/>
    <n v="1"/>
    <n v="144.82560000000001"/>
    <n v="905.16"/>
    <n v="1049.9856"/>
    <n v="2025"/>
    <s v="diciembre"/>
    <n v="24"/>
  </r>
  <r>
    <x v="301"/>
    <x v="12"/>
    <x v="2"/>
    <n v="498.66"/>
    <n v="6"/>
    <n v="478.71360000000004"/>
    <n v="2991.96"/>
    <n v="3470.6736000000001"/>
    <n v="2025"/>
    <s v="diciembre"/>
    <n v="26"/>
  </r>
  <r>
    <x v="301"/>
    <x v="12"/>
    <x v="2"/>
    <n v="498.66"/>
    <n v="6"/>
    <n v="478.71360000000004"/>
    <n v="2991.96"/>
    <n v="3470.6736000000001"/>
    <n v="2025"/>
    <s v="diciembre"/>
    <n v="26"/>
  </r>
  <r>
    <x v="301"/>
    <x v="12"/>
    <x v="2"/>
    <n v="498.66"/>
    <n v="12"/>
    <n v="957.42720000000008"/>
    <n v="5983.92"/>
    <n v="6941.3472000000002"/>
    <n v="2025"/>
    <s v="diciembre"/>
    <n v="26"/>
  </r>
  <r>
    <x v="301"/>
    <x v="12"/>
    <x v="2"/>
    <n v="498.66"/>
    <n v="30"/>
    <n v="2393.5680000000002"/>
    <n v="14959.8"/>
    <n v="17353.367999999999"/>
    <n v="2025"/>
    <s v="diciembre"/>
    <n v="26"/>
  </r>
  <r>
    <x v="301"/>
    <x v="12"/>
    <x v="2"/>
    <n v="498.66"/>
    <n v="6"/>
    <n v="478.71360000000004"/>
    <n v="2991.96"/>
    <n v="3470.6736000000001"/>
    <n v="2025"/>
    <s v="diciembre"/>
    <n v="26"/>
  </r>
  <r>
    <x v="301"/>
    <x v="12"/>
    <x v="2"/>
    <n v="498.66"/>
    <n v="6"/>
    <n v="478.71360000000004"/>
    <n v="2991.96"/>
    <n v="3470.6736000000001"/>
    <n v="2025"/>
    <s v="diciembre"/>
    <n v="26"/>
  </r>
  <r>
    <x v="301"/>
    <x v="12"/>
    <x v="2"/>
    <n v="498.66"/>
    <n v="12"/>
    <n v="957.42720000000008"/>
    <n v="5983.92"/>
    <n v="6941.3472000000002"/>
    <n v="2025"/>
    <s v="diciembre"/>
    <n v="26"/>
  </r>
  <r>
    <x v="301"/>
    <x v="13"/>
    <x v="2"/>
    <n v="525.59"/>
    <n v="12"/>
    <n v="1009.1328000000001"/>
    <n v="6307.08"/>
    <n v="7316.2128000000002"/>
    <n v="2025"/>
    <s v="diciembre"/>
    <n v="26"/>
  </r>
  <r>
    <x v="301"/>
    <x v="13"/>
    <x v="2"/>
    <n v="525.59"/>
    <n v="6"/>
    <n v="504.56640000000004"/>
    <n v="3153.54"/>
    <n v="3658.1064000000001"/>
    <n v="2025"/>
    <s v="diciembre"/>
    <n v="26"/>
  </r>
  <r>
    <x v="301"/>
    <x v="13"/>
    <x v="2"/>
    <n v="525.59"/>
    <n v="6"/>
    <n v="504.56640000000004"/>
    <n v="3153.54"/>
    <n v="3658.1064000000001"/>
    <n v="2025"/>
    <s v="diciembre"/>
    <n v="26"/>
  </r>
  <r>
    <x v="301"/>
    <x v="13"/>
    <x v="2"/>
    <n v="525.59"/>
    <n v="12"/>
    <n v="1009.1328000000001"/>
    <n v="6307.08"/>
    <n v="7316.2128000000002"/>
    <n v="2025"/>
    <s v="diciembre"/>
    <n v="26"/>
  </r>
  <r>
    <x v="301"/>
    <x v="13"/>
    <x v="2"/>
    <n v="525.59"/>
    <n v="6"/>
    <n v="504.56640000000004"/>
    <n v="3153.54"/>
    <n v="3658.1064000000001"/>
    <n v="2025"/>
    <s v="diciembre"/>
    <n v="26"/>
  </r>
  <r>
    <x v="301"/>
    <x v="13"/>
    <x v="2"/>
    <n v="525.59"/>
    <n v="6"/>
    <n v="504.56640000000004"/>
    <n v="3153.54"/>
    <n v="3658.1064000000001"/>
    <n v="2025"/>
    <s v="diciembre"/>
    <n v="26"/>
  </r>
  <r>
    <x v="301"/>
    <x v="13"/>
    <x v="2"/>
    <n v="525.59"/>
    <n v="12"/>
    <n v="1009.1328000000001"/>
    <n v="6307.08"/>
    <n v="7316.2128000000002"/>
    <n v="2025"/>
    <s v="diciembre"/>
    <n v="26"/>
  </r>
  <r>
    <x v="302"/>
    <x v="16"/>
    <x v="6"/>
    <n v="137.79"/>
    <n v="1"/>
    <n v="22.046399999999998"/>
    <n v="137.79"/>
    <n v="159.8364"/>
    <n v="2025"/>
    <s v="diciembre"/>
    <n v="29"/>
  </r>
  <r>
    <x v="302"/>
    <x v="7"/>
    <x v="6"/>
    <n v="137.79"/>
    <n v="1"/>
    <n v="22.046399999999998"/>
    <n v="137.79"/>
    <n v="159.8364"/>
    <n v="2025"/>
    <s v="diciembre"/>
    <n v="29"/>
  </r>
  <r>
    <x v="302"/>
    <x v="7"/>
    <x v="6"/>
    <n v="137.79"/>
    <n v="1"/>
    <n v="22.046399999999998"/>
    <n v="137.79"/>
    <n v="159.8364"/>
    <n v="2025"/>
    <s v="diciembre"/>
    <n v="29"/>
  </r>
  <r>
    <x v="302"/>
    <x v="8"/>
    <x v="0"/>
    <n v="103.34"/>
    <n v="240"/>
    <n v="3968.2560000000003"/>
    <n v="24801.599999999999"/>
    <n v="28769.856"/>
    <n v="2025"/>
    <s v="diciembre"/>
    <n v="29"/>
  </r>
  <r>
    <x v="303"/>
    <x v="12"/>
    <x v="2"/>
    <n v="498.66"/>
    <n v="36"/>
    <n v="2872.2816000000003"/>
    <n v="17951.759999999998"/>
    <n v="20824.041599999997"/>
    <n v="2025"/>
    <s v="diciembre"/>
    <n v="30"/>
  </r>
  <r>
    <x v="303"/>
    <x v="16"/>
    <x v="6"/>
    <n v="137.79"/>
    <n v="1"/>
    <n v="22.046399999999998"/>
    <n v="137.79"/>
    <n v="159.8364"/>
    <n v="2025"/>
    <s v="diciembre"/>
    <n v="30"/>
  </r>
  <r>
    <x v="303"/>
    <x v="7"/>
    <x v="6"/>
    <n v="137.79499999999999"/>
    <n v="2"/>
    <n v="44.0944"/>
    <n v="275.58999999999997"/>
    <n v="319.68439999999998"/>
    <n v="2025"/>
    <s v="diciembre"/>
    <n v="30"/>
  </r>
  <r>
    <x v="303"/>
    <x v="7"/>
    <x v="6"/>
    <n v="137.79"/>
    <n v="1"/>
    <n v="22.046399999999998"/>
    <n v="137.79"/>
    <n v="159.8364"/>
    <n v="2025"/>
    <s v="diciembre"/>
    <n v="30"/>
  </r>
  <r>
    <x v="303"/>
    <x v="8"/>
    <x v="6"/>
    <n v="137.79"/>
    <n v="1"/>
    <n v="22.046399999999998"/>
    <n v="137.79"/>
    <n v="159.8364"/>
    <n v="2025"/>
    <s v="diciembre"/>
    <n v="30"/>
  </r>
  <r>
    <x v="303"/>
    <x v="8"/>
    <x v="6"/>
    <n v="137.79"/>
    <n v="1"/>
    <n v="22.046399999999998"/>
    <n v="137.79"/>
    <n v="159.8364"/>
    <n v="2025"/>
    <s v="diciembre"/>
    <n v="30"/>
  </r>
  <r>
    <x v="303"/>
    <x v="13"/>
    <x v="2"/>
    <n v="525.59"/>
    <n v="12"/>
    <n v="1009.1328000000001"/>
    <n v="6307.08"/>
    <n v="7316.2128000000002"/>
    <n v="2025"/>
    <s v="diciembre"/>
    <n v="30"/>
  </r>
  <r>
    <x v="303"/>
    <x v="10"/>
    <x v="2"/>
    <n v="70.05"/>
    <n v="240"/>
    <n v="2689.92"/>
    <n v="16812"/>
    <n v="19501.919999999998"/>
    <n v="2025"/>
    <s v="diciembre"/>
    <n v="30"/>
  </r>
  <r>
    <x v="303"/>
    <x v="11"/>
    <x v="6"/>
    <n v="137.79"/>
    <n v="1"/>
    <n v="22.046399999999998"/>
    <n v="137.79"/>
    <n v="159.8364"/>
    <n v="2025"/>
    <s v="diciembre"/>
    <n v="30"/>
  </r>
  <r>
    <x v="303"/>
    <x v="11"/>
    <x v="6"/>
    <n v="137.79249999999999"/>
    <n v="4"/>
    <n v="88.18719999999999"/>
    <n v="551.16999999999996"/>
    <n v="639.35719999999992"/>
    <n v="2025"/>
    <s v="diciembre"/>
    <n v="30"/>
  </r>
  <r>
    <x v="304"/>
    <x v="0"/>
    <x v="6"/>
    <n v="1706.9"/>
    <n v="1"/>
    <n v="273.10400000000004"/>
    <n v="1706.9"/>
    <n v="1980.0040000000001"/>
    <n v="2025"/>
    <s v="diciembre"/>
    <n v="31"/>
  </r>
  <r>
    <x v="304"/>
    <x v="0"/>
    <x v="6"/>
    <n v="1706.9"/>
    <n v="1"/>
    <n v="273.10400000000004"/>
    <n v="1706.9"/>
    <n v="1980.0040000000001"/>
    <n v="2025"/>
    <s v="diciembre"/>
    <n v="31"/>
  </r>
  <r>
    <x v="305"/>
    <x v="12"/>
    <x v="2"/>
    <n v="498.66"/>
    <n v="6"/>
    <n v="478.71360000000004"/>
    <n v="2991.96"/>
    <n v="3470.6736000000001"/>
    <n v="2026"/>
    <s v="enero"/>
    <n v="2"/>
  </r>
  <r>
    <x v="305"/>
    <x v="12"/>
    <x v="2"/>
    <n v="498.66"/>
    <n v="18"/>
    <n v="1436.1408000000001"/>
    <n v="8975.8799999999992"/>
    <n v="10412.020799999998"/>
    <n v="2026"/>
    <s v="enero"/>
    <n v="2"/>
  </r>
  <r>
    <x v="305"/>
    <x v="12"/>
    <x v="2"/>
    <n v="498.66"/>
    <n v="12"/>
    <n v="957.42720000000008"/>
    <n v="5983.92"/>
    <n v="6941.3472000000002"/>
    <n v="2026"/>
    <s v="enero"/>
    <n v="2"/>
  </r>
  <r>
    <x v="305"/>
    <x v="12"/>
    <x v="2"/>
    <n v="498.66"/>
    <n v="12"/>
    <n v="957.42720000000008"/>
    <n v="5983.92"/>
    <n v="6941.3472000000002"/>
    <n v="2026"/>
    <s v="enero"/>
    <n v="2"/>
  </r>
  <r>
    <x v="305"/>
    <x v="12"/>
    <x v="2"/>
    <n v="498.66"/>
    <n v="12"/>
    <n v="957.42720000000008"/>
    <n v="5983.92"/>
    <n v="6941.3472000000002"/>
    <n v="2026"/>
    <s v="enero"/>
    <n v="2"/>
  </r>
  <r>
    <x v="305"/>
    <x v="12"/>
    <x v="2"/>
    <n v="498.66"/>
    <n v="6"/>
    <n v="478.71360000000004"/>
    <n v="2991.96"/>
    <n v="3470.6736000000001"/>
    <n v="2026"/>
    <s v="enero"/>
    <n v="2"/>
  </r>
  <r>
    <x v="305"/>
    <x v="12"/>
    <x v="2"/>
    <n v="498.66"/>
    <n v="6"/>
    <n v="478.71360000000004"/>
    <n v="2991.96"/>
    <n v="3470.6736000000001"/>
    <n v="2026"/>
    <s v="enero"/>
    <n v="2"/>
  </r>
  <r>
    <x v="305"/>
    <x v="12"/>
    <x v="2"/>
    <n v="498.66"/>
    <n v="18"/>
    <n v="1436.1408000000001"/>
    <n v="8975.8799999999992"/>
    <n v="10412.020799999998"/>
    <n v="2026"/>
    <s v="enero"/>
    <n v="2"/>
  </r>
  <r>
    <x v="305"/>
    <x v="12"/>
    <x v="2"/>
    <n v="498.66"/>
    <n v="18"/>
    <n v="1436.1408000000001"/>
    <n v="8975.8799999999992"/>
    <n v="10412.020799999998"/>
    <n v="2026"/>
    <s v="enero"/>
    <n v="2"/>
  </r>
  <r>
    <x v="305"/>
    <x v="12"/>
    <x v="2"/>
    <n v="498.66"/>
    <n v="6"/>
    <n v="478.71360000000004"/>
    <n v="2991.96"/>
    <n v="3470.6736000000001"/>
    <n v="2026"/>
    <s v="enero"/>
    <n v="2"/>
  </r>
  <r>
    <x v="305"/>
    <x v="12"/>
    <x v="2"/>
    <n v="498.66"/>
    <n v="12"/>
    <n v="957.42720000000008"/>
    <n v="5983.92"/>
    <n v="6941.3472000000002"/>
    <n v="2026"/>
    <s v="enero"/>
    <n v="2"/>
  </r>
  <r>
    <x v="305"/>
    <x v="12"/>
    <x v="2"/>
    <n v="498.66"/>
    <n v="24"/>
    <n v="1914.8544000000002"/>
    <n v="11967.84"/>
    <n v="13882.6944"/>
    <n v="2026"/>
    <s v="enero"/>
    <n v="2"/>
  </r>
  <r>
    <x v="305"/>
    <x v="26"/>
    <x v="14"/>
    <n v="568.97500000000002"/>
    <n v="4"/>
    <n v="364.14400000000001"/>
    <n v="2275.9"/>
    <n v="2640.0439999999999"/>
    <n v="2026"/>
    <s v="enero"/>
    <n v="2"/>
  </r>
  <r>
    <x v="305"/>
    <x v="26"/>
    <x v="14"/>
    <n v="568.97400000000005"/>
    <n v="5"/>
    <n v="455.17920000000004"/>
    <n v="2844.87"/>
    <n v="3300.0491999999999"/>
    <n v="2026"/>
    <s v="enero"/>
    <n v="2"/>
  </r>
  <r>
    <x v="305"/>
    <x v="18"/>
    <x v="11"/>
    <n v="341.28"/>
    <n v="2"/>
    <n v="109.20959999999999"/>
    <n v="682.56"/>
    <n v="791.76959999999997"/>
    <n v="2026"/>
    <s v="enero"/>
    <n v="2"/>
  </r>
  <r>
    <x v="305"/>
    <x v="6"/>
    <x v="16"/>
    <n v="343.97"/>
    <n v="1"/>
    <n v="55.035200000000003"/>
    <n v="343.97"/>
    <n v="399.00520000000006"/>
    <n v="2026"/>
    <s v="enero"/>
    <n v="2"/>
  </r>
  <r>
    <x v="305"/>
    <x v="23"/>
    <x v="11"/>
    <n v="14.22"/>
    <n v="45"/>
    <n v="102.38400000000001"/>
    <n v="639.9"/>
    <n v="742.28399999999999"/>
    <n v="2026"/>
    <s v="enero"/>
    <n v="2"/>
  </r>
  <r>
    <x v="305"/>
    <x v="24"/>
    <x v="11"/>
    <n v="14.22"/>
    <n v="27"/>
    <n v="61.430400000000006"/>
    <n v="383.94"/>
    <n v="445.37040000000002"/>
    <n v="2026"/>
    <s v="enero"/>
    <n v="2"/>
  </r>
  <r>
    <x v="305"/>
    <x v="13"/>
    <x v="2"/>
    <n v="525.59"/>
    <n v="66"/>
    <n v="5550.2304000000004"/>
    <n v="34688.94"/>
    <n v="40239.170400000003"/>
    <n v="2026"/>
    <s v="enero"/>
    <n v="2"/>
  </r>
  <r>
    <x v="305"/>
    <x v="13"/>
    <x v="2"/>
    <n v="525.59"/>
    <n v="6"/>
    <n v="504.56640000000004"/>
    <n v="3153.54"/>
    <n v="3658.1064000000001"/>
    <n v="2026"/>
    <s v="enero"/>
    <n v="2"/>
  </r>
  <r>
    <x v="305"/>
    <x v="13"/>
    <x v="2"/>
    <n v="525.59"/>
    <n v="12"/>
    <n v="1009.1328000000001"/>
    <n v="6307.08"/>
    <n v="7316.2128000000002"/>
    <n v="2026"/>
    <s v="enero"/>
    <n v="2"/>
  </r>
  <r>
    <x v="305"/>
    <x v="13"/>
    <x v="2"/>
    <n v="525.59"/>
    <n v="6"/>
    <n v="504.56640000000004"/>
    <n v="3153.54"/>
    <n v="3658.1064000000001"/>
    <n v="2026"/>
    <s v="enero"/>
    <n v="2"/>
  </r>
  <r>
    <x v="305"/>
    <x v="13"/>
    <x v="2"/>
    <n v="525.59"/>
    <n v="6"/>
    <n v="504.56640000000004"/>
    <n v="3153.54"/>
    <n v="3658.1064000000001"/>
    <n v="2026"/>
    <s v="enero"/>
    <n v="2"/>
  </r>
  <r>
    <x v="305"/>
    <x v="13"/>
    <x v="2"/>
    <n v="525.59"/>
    <n v="6"/>
    <n v="504.56640000000004"/>
    <n v="3153.54"/>
    <n v="3658.1064000000001"/>
    <n v="2026"/>
    <s v="enero"/>
    <n v="2"/>
  </r>
  <r>
    <x v="305"/>
    <x v="10"/>
    <x v="2"/>
    <n v="70.05"/>
    <n v="240"/>
    <n v="2689.92"/>
    <n v="16812"/>
    <n v="19501.919999999998"/>
    <n v="2026"/>
    <s v="enero"/>
    <n v="2"/>
  </r>
  <r>
    <x v="305"/>
    <x v="0"/>
    <x v="16"/>
    <n v="1706.9"/>
    <n v="1"/>
    <n v="273.10400000000004"/>
    <n v="1706.9"/>
    <n v="1980.0040000000001"/>
    <n v="2026"/>
    <s v="enero"/>
    <n v="2"/>
  </r>
  <r>
    <x v="305"/>
    <x v="17"/>
    <x v="11"/>
    <n v="14.22"/>
    <n v="30"/>
    <n v="68.256000000000014"/>
    <n v="426.6"/>
    <n v="494.85600000000005"/>
    <n v="2026"/>
    <s v="enero"/>
    <n v="2"/>
  </r>
  <r>
    <x v="306"/>
    <x v="16"/>
    <x v="6"/>
    <n v="137.79"/>
    <n v="1"/>
    <n v="22.046399999999998"/>
    <n v="137.79"/>
    <n v="159.8364"/>
    <n v="2026"/>
    <s v="enero"/>
    <n v="5"/>
  </r>
  <r>
    <x v="306"/>
    <x v="16"/>
    <x v="6"/>
    <n v="137.79"/>
    <n v="1"/>
    <n v="22.046399999999998"/>
    <n v="137.79"/>
    <n v="159.8364"/>
    <n v="2026"/>
    <s v="enero"/>
    <n v="5"/>
  </r>
  <r>
    <x v="306"/>
    <x v="8"/>
    <x v="6"/>
    <n v="137.79"/>
    <n v="1"/>
    <n v="22.046399999999998"/>
    <n v="137.79"/>
    <n v="159.8364"/>
    <n v="2026"/>
    <s v="enero"/>
    <n v="5"/>
  </r>
  <r>
    <x v="306"/>
    <x v="0"/>
    <x v="6"/>
    <n v="1706.9"/>
    <n v="1"/>
    <n v="273.10400000000004"/>
    <n v="1706.9"/>
    <n v="1980.0040000000001"/>
    <n v="2026"/>
    <s v="enero"/>
    <n v="5"/>
  </r>
  <r>
    <x v="306"/>
    <x v="0"/>
    <x v="6"/>
    <n v="1706.9"/>
    <n v="1"/>
    <n v="273.10400000000004"/>
    <n v="1706.9"/>
    <n v="1980.0040000000001"/>
    <n v="2026"/>
    <s v="enero"/>
    <n v="5"/>
  </r>
  <r>
    <x v="307"/>
    <x v="3"/>
    <x v="6"/>
    <n v="905.16"/>
    <n v="1"/>
    <n v="144.82560000000001"/>
    <n v="905.16"/>
    <n v="1049.9856"/>
    <n v="2026"/>
    <s v="enero"/>
    <n v="6"/>
  </r>
  <r>
    <x v="307"/>
    <x v="16"/>
    <x v="6"/>
    <n v="137.79"/>
    <n v="1"/>
    <n v="22.046399999999998"/>
    <n v="137.79"/>
    <n v="159.8364"/>
    <n v="2026"/>
    <s v="enero"/>
    <n v="6"/>
  </r>
  <r>
    <x v="307"/>
    <x v="6"/>
    <x v="0"/>
    <n v="211.23"/>
    <n v="6"/>
    <n v="202.7808"/>
    <n v="1267.3800000000001"/>
    <n v="1470.1608000000001"/>
    <n v="2026"/>
    <s v="enero"/>
    <n v="6"/>
  </r>
  <r>
    <x v="307"/>
    <x v="5"/>
    <x v="0"/>
    <n v="211.23"/>
    <n v="6"/>
    <n v="202.7808"/>
    <n v="1267.3800000000001"/>
    <n v="1470.1608000000001"/>
    <n v="2026"/>
    <s v="enero"/>
    <n v="6"/>
  </r>
  <r>
    <x v="307"/>
    <x v="8"/>
    <x v="6"/>
    <n v="137.79"/>
    <n v="1"/>
    <n v="22.046399999999998"/>
    <n v="137.79"/>
    <n v="159.8364"/>
    <n v="2026"/>
    <s v="enero"/>
    <n v="6"/>
  </r>
  <r>
    <x v="307"/>
    <x v="25"/>
    <x v="0"/>
    <n v="70.47"/>
    <n v="100"/>
    <n v="1127.52"/>
    <n v="7047"/>
    <n v="8174.52"/>
    <n v="2026"/>
    <s v="enero"/>
    <n v="6"/>
  </r>
  <r>
    <x v="307"/>
    <x v="9"/>
    <x v="0"/>
    <n v="211.23"/>
    <n v="6"/>
    <n v="202.7808"/>
    <n v="1267.3800000000001"/>
    <n v="1470.1608000000001"/>
    <n v="2026"/>
    <s v="enero"/>
    <n v="6"/>
  </r>
  <r>
    <x v="308"/>
    <x v="3"/>
    <x v="6"/>
    <n v="905.16"/>
    <n v="1"/>
    <n v="144.82560000000001"/>
    <n v="905.16"/>
    <n v="1049.9856"/>
    <n v="2026"/>
    <s v="enero"/>
    <n v="7"/>
  </r>
  <r>
    <x v="308"/>
    <x v="12"/>
    <x v="2"/>
    <n v="498.66"/>
    <n v="12"/>
    <n v="957.42720000000008"/>
    <n v="5983.92"/>
    <n v="6941.3472000000002"/>
    <n v="2026"/>
    <s v="enero"/>
    <n v="7"/>
  </r>
  <r>
    <x v="308"/>
    <x v="12"/>
    <x v="2"/>
    <n v="498.66"/>
    <n v="12"/>
    <n v="957.42720000000008"/>
    <n v="5983.92"/>
    <n v="6941.3472000000002"/>
    <n v="2026"/>
    <s v="enero"/>
    <n v="7"/>
  </r>
  <r>
    <x v="308"/>
    <x v="12"/>
    <x v="2"/>
    <n v="498.66"/>
    <n v="18"/>
    <n v="1436.1408000000001"/>
    <n v="8975.8799999999992"/>
    <n v="10412.020799999998"/>
    <n v="2026"/>
    <s v="enero"/>
    <n v="7"/>
  </r>
  <r>
    <x v="308"/>
    <x v="12"/>
    <x v="2"/>
    <n v="498.66"/>
    <n v="30"/>
    <n v="2393.5680000000002"/>
    <n v="14959.8"/>
    <n v="17353.367999999999"/>
    <n v="2026"/>
    <s v="enero"/>
    <n v="7"/>
  </r>
  <r>
    <x v="308"/>
    <x v="12"/>
    <x v="2"/>
    <n v="498.66"/>
    <n v="24"/>
    <n v="1914.8544000000002"/>
    <n v="11967.84"/>
    <n v="13882.6944"/>
    <n v="2026"/>
    <s v="enero"/>
    <n v="7"/>
  </r>
  <r>
    <x v="308"/>
    <x v="6"/>
    <x v="0"/>
    <n v="211.23"/>
    <n v="6"/>
    <n v="202.7808"/>
    <n v="1267.3800000000001"/>
    <n v="1470.1608000000001"/>
    <n v="2026"/>
    <s v="enero"/>
    <n v="7"/>
  </r>
  <r>
    <x v="308"/>
    <x v="6"/>
    <x v="6"/>
    <n v="343.97"/>
    <n v="1"/>
    <n v="55.035200000000003"/>
    <n v="343.97"/>
    <n v="399.00520000000006"/>
    <n v="2026"/>
    <s v="enero"/>
    <n v="7"/>
  </r>
  <r>
    <x v="308"/>
    <x v="8"/>
    <x v="6"/>
    <n v="137.79"/>
    <n v="1"/>
    <n v="22.046399999999998"/>
    <n v="137.79"/>
    <n v="159.8364"/>
    <n v="2026"/>
    <s v="enero"/>
    <n v="7"/>
  </r>
  <r>
    <x v="308"/>
    <x v="8"/>
    <x v="6"/>
    <n v="137.79"/>
    <n v="1"/>
    <n v="22.046399999999998"/>
    <n v="137.79"/>
    <n v="159.8364"/>
    <n v="2026"/>
    <s v="enero"/>
    <n v="7"/>
  </r>
  <r>
    <x v="308"/>
    <x v="13"/>
    <x v="2"/>
    <n v="525.59"/>
    <n v="12"/>
    <n v="1009.1328000000001"/>
    <n v="6307.08"/>
    <n v="7316.2128000000002"/>
    <n v="2026"/>
    <s v="enero"/>
    <n v="7"/>
  </r>
  <r>
    <x v="308"/>
    <x v="13"/>
    <x v="2"/>
    <n v="525.59"/>
    <n v="6"/>
    <n v="504.56640000000004"/>
    <n v="3153.54"/>
    <n v="3658.1064000000001"/>
    <n v="2026"/>
    <s v="enero"/>
    <n v="7"/>
  </r>
  <r>
    <x v="308"/>
    <x v="13"/>
    <x v="2"/>
    <n v="525.59"/>
    <n v="24"/>
    <n v="2018.2656000000002"/>
    <n v="12614.16"/>
    <n v="14632.4256"/>
    <n v="2026"/>
    <s v="enero"/>
    <n v="7"/>
  </r>
  <r>
    <x v="309"/>
    <x v="3"/>
    <x v="5"/>
    <n v="697"/>
    <n v="6"/>
    <n v="669.12"/>
    <n v="4182"/>
    <n v="4851.12"/>
    <n v="2026"/>
    <s v="enero"/>
    <n v="8"/>
  </r>
  <r>
    <x v="309"/>
    <x v="3"/>
    <x v="5"/>
    <n v="697"/>
    <n v="12"/>
    <n v="1338.24"/>
    <n v="8364"/>
    <n v="9702.24"/>
    <n v="2026"/>
    <s v="enero"/>
    <n v="8"/>
  </r>
  <r>
    <x v="309"/>
    <x v="14"/>
    <x v="17"/>
    <n v="505.86"/>
    <n v="177"/>
    <n v="14325.9552"/>
    <n v="89537.22"/>
    <n v="103863.1752"/>
    <n v="2026"/>
    <s v="enero"/>
    <n v="8"/>
  </r>
  <r>
    <x v="309"/>
    <x v="14"/>
    <x v="5"/>
    <n v="632.99"/>
    <n v="8"/>
    <n v="810.22720000000004"/>
    <n v="5063.92"/>
    <n v="5874.1472000000003"/>
    <n v="2026"/>
    <s v="enero"/>
    <n v="8"/>
  </r>
  <r>
    <x v="309"/>
    <x v="12"/>
    <x v="2"/>
    <n v="498.66"/>
    <n v="6"/>
    <n v="478.71360000000004"/>
    <n v="2991.96"/>
    <n v="3470.6736000000001"/>
    <n v="2026"/>
    <s v="enero"/>
    <n v="8"/>
  </r>
  <r>
    <x v="309"/>
    <x v="12"/>
    <x v="2"/>
    <n v="498.66"/>
    <n v="6"/>
    <n v="478.71360000000004"/>
    <n v="2991.96"/>
    <n v="3470.6736000000001"/>
    <n v="2026"/>
    <s v="enero"/>
    <n v="8"/>
  </r>
  <r>
    <x v="309"/>
    <x v="12"/>
    <x v="2"/>
    <n v="498.66"/>
    <n v="6"/>
    <n v="478.71360000000004"/>
    <n v="2991.96"/>
    <n v="3470.6736000000001"/>
    <n v="2026"/>
    <s v="enero"/>
    <n v="8"/>
  </r>
  <r>
    <x v="309"/>
    <x v="12"/>
    <x v="2"/>
    <n v="498.66"/>
    <n v="12"/>
    <n v="957.42720000000008"/>
    <n v="5983.92"/>
    <n v="6941.3472000000002"/>
    <n v="2026"/>
    <s v="enero"/>
    <n v="8"/>
  </r>
  <r>
    <x v="309"/>
    <x v="12"/>
    <x v="2"/>
    <n v="498.66"/>
    <n v="6"/>
    <n v="478.71360000000004"/>
    <n v="2991.96"/>
    <n v="3470.6736000000001"/>
    <n v="2026"/>
    <s v="enero"/>
    <n v="8"/>
  </r>
  <r>
    <x v="309"/>
    <x v="12"/>
    <x v="2"/>
    <n v="498.66"/>
    <n v="6"/>
    <n v="478.71360000000004"/>
    <n v="2991.96"/>
    <n v="3470.6736000000001"/>
    <n v="2026"/>
    <s v="enero"/>
    <n v="8"/>
  </r>
  <r>
    <x v="309"/>
    <x v="12"/>
    <x v="2"/>
    <n v="498.66"/>
    <n v="6"/>
    <n v="478.71360000000004"/>
    <n v="2991.96"/>
    <n v="3470.6736000000001"/>
    <n v="2026"/>
    <s v="enero"/>
    <n v="8"/>
  </r>
  <r>
    <x v="309"/>
    <x v="12"/>
    <x v="2"/>
    <n v="498.66"/>
    <n v="12"/>
    <n v="957.42720000000008"/>
    <n v="5983.92"/>
    <n v="6941.3472000000002"/>
    <n v="2026"/>
    <s v="enero"/>
    <n v="8"/>
  </r>
  <r>
    <x v="309"/>
    <x v="26"/>
    <x v="17"/>
    <n v="547.24"/>
    <n v="156"/>
    <n v="13659.110400000001"/>
    <n v="85369.44"/>
    <n v="99028.550400000007"/>
    <n v="2026"/>
    <s v="enero"/>
    <n v="8"/>
  </r>
  <r>
    <x v="309"/>
    <x v="16"/>
    <x v="6"/>
    <n v="137.79499999999999"/>
    <n v="2"/>
    <n v="44.0944"/>
    <n v="275.58999999999997"/>
    <n v="319.68439999999998"/>
    <n v="2026"/>
    <s v="enero"/>
    <n v="8"/>
  </r>
  <r>
    <x v="309"/>
    <x v="7"/>
    <x v="6"/>
    <n v="137.79"/>
    <n v="1"/>
    <n v="22.046399999999998"/>
    <n v="137.79"/>
    <n v="159.8364"/>
    <n v="2026"/>
    <s v="enero"/>
    <n v="8"/>
  </r>
  <r>
    <x v="309"/>
    <x v="7"/>
    <x v="19"/>
    <n v="81.89"/>
    <n v="240"/>
    <n v="3144.5760000000005"/>
    <n v="19653.599999999999"/>
    <n v="22798.175999999999"/>
    <n v="2026"/>
    <s v="enero"/>
    <n v="8"/>
  </r>
  <r>
    <x v="309"/>
    <x v="7"/>
    <x v="19"/>
    <n v="81.89"/>
    <n v="1440"/>
    <n v="18867.456000000002"/>
    <n v="117921.60000000001"/>
    <n v="136789.05600000001"/>
    <n v="2026"/>
    <s v="enero"/>
    <n v="8"/>
  </r>
  <r>
    <x v="309"/>
    <x v="7"/>
    <x v="5"/>
    <n v="90.54"/>
    <n v="24"/>
    <n v="347.67360000000002"/>
    <n v="2172.96"/>
    <n v="2520.6336000000001"/>
    <n v="2026"/>
    <s v="enero"/>
    <n v="8"/>
  </r>
  <r>
    <x v="309"/>
    <x v="7"/>
    <x v="2"/>
    <n v="70.05"/>
    <n v="240"/>
    <n v="2689.92"/>
    <n v="16812"/>
    <n v="19501.919999999998"/>
    <n v="2026"/>
    <s v="enero"/>
    <n v="8"/>
  </r>
  <r>
    <x v="309"/>
    <x v="8"/>
    <x v="6"/>
    <n v="137.79"/>
    <n v="1"/>
    <n v="22.046399999999998"/>
    <n v="137.79"/>
    <n v="159.8364"/>
    <n v="2026"/>
    <s v="enero"/>
    <n v="8"/>
  </r>
  <r>
    <x v="309"/>
    <x v="8"/>
    <x v="19"/>
    <n v="81.89"/>
    <n v="240"/>
    <n v="3144.5760000000005"/>
    <n v="19653.599999999999"/>
    <n v="22798.175999999999"/>
    <n v="2026"/>
    <s v="enero"/>
    <n v="8"/>
  </r>
  <r>
    <x v="309"/>
    <x v="8"/>
    <x v="19"/>
    <n v="81.89"/>
    <n v="1440"/>
    <n v="18867.456000000002"/>
    <n v="117921.60000000001"/>
    <n v="136789.05600000001"/>
    <n v="2026"/>
    <s v="enero"/>
    <n v="8"/>
  </r>
  <r>
    <x v="309"/>
    <x v="8"/>
    <x v="5"/>
    <n v="90.54"/>
    <n v="24"/>
    <n v="347.67360000000002"/>
    <n v="2172.96"/>
    <n v="2520.6336000000001"/>
    <n v="2026"/>
    <s v="enero"/>
    <n v="8"/>
  </r>
  <r>
    <x v="309"/>
    <x v="13"/>
    <x v="2"/>
    <n v="525.59"/>
    <n v="6"/>
    <n v="504.56640000000004"/>
    <n v="3153.54"/>
    <n v="3658.1064000000001"/>
    <n v="2026"/>
    <s v="enero"/>
    <n v="8"/>
  </r>
  <r>
    <x v="309"/>
    <x v="13"/>
    <x v="2"/>
    <n v="525.59"/>
    <n v="6"/>
    <n v="504.56640000000004"/>
    <n v="3153.54"/>
    <n v="3658.1064000000001"/>
    <n v="2026"/>
    <s v="enero"/>
    <n v="8"/>
  </r>
  <r>
    <x v="309"/>
    <x v="13"/>
    <x v="2"/>
    <n v="525.59"/>
    <n v="6"/>
    <n v="504.56640000000004"/>
    <n v="3153.54"/>
    <n v="3658.1064000000001"/>
    <n v="2026"/>
    <s v="enero"/>
    <n v="8"/>
  </r>
  <r>
    <x v="309"/>
    <x v="13"/>
    <x v="2"/>
    <n v="525.59"/>
    <n v="12"/>
    <n v="1009.1328000000001"/>
    <n v="6307.08"/>
    <n v="7316.2128000000002"/>
    <n v="2026"/>
    <s v="enero"/>
    <n v="8"/>
  </r>
  <r>
    <x v="309"/>
    <x v="13"/>
    <x v="2"/>
    <n v="525.59"/>
    <n v="12"/>
    <n v="1009.1328000000001"/>
    <n v="6307.08"/>
    <n v="7316.2128000000002"/>
    <n v="2026"/>
    <s v="enero"/>
    <n v="8"/>
  </r>
  <r>
    <x v="309"/>
    <x v="13"/>
    <x v="5"/>
    <n v="697"/>
    <n v="6"/>
    <n v="669.12"/>
    <n v="4182"/>
    <n v="4851.12"/>
    <n v="2026"/>
    <s v="enero"/>
    <n v="8"/>
  </r>
  <r>
    <x v="309"/>
    <x v="13"/>
    <x v="5"/>
    <n v="697"/>
    <n v="12"/>
    <n v="1338.24"/>
    <n v="8364"/>
    <n v="9702.24"/>
    <n v="2026"/>
    <s v="enero"/>
    <n v="8"/>
  </r>
  <r>
    <x v="309"/>
    <x v="0"/>
    <x v="6"/>
    <n v="1706.9"/>
    <n v="1"/>
    <n v="273.10400000000004"/>
    <n v="1706.9"/>
    <n v="1980.0040000000001"/>
    <n v="2026"/>
    <s v="enero"/>
    <n v="8"/>
  </r>
  <r>
    <x v="309"/>
    <x v="0"/>
    <x v="6"/>
    <n v="1706.9"/>
    <n v="1"/>
    <n v="273.10400000000004"/>
    <n v="1706.9"/>
    <n v="1980.0040000000001"/>
    <n v="2026"/>
    <s v="enero"/>
    <n v="8"/>
  </r>
  <r>
    <x v="309"/>
    <x v="15"/>
    <x v="5"/>
    <n v="697"/>
    <n v="6"/>
    <n v="669.12"/>
    <n v="4182"/>
    <n v="4851.12"/>
    <n v="2026"/>
    <s v="enero"/>
    <n v="8"/>
  </r>
  <r>
    <x v="309"/>
    <x v="15"/>
    <x v="5"/>
    <n v="697"/>
    <n v="6"/>
    <n v="669.12"/>
    <n v="4182"/>
    <n v="4851.12"/>
    <n v="2026"/>
    <s v="enero"/>
    <n v="8"/>
  </r>
  <r>
    <x v="309"/>
    <x v="15"/>
    <x v="5"/>
    <n v="697"/>
    <n v="12"/>
    <n v="1338.24"/>
    <n v="8364"/>
    <n v="9702.24"/>
    <n v="2026"/>
    <s v="enero"/>
    <n v="8"/>
  </r>
  <r>
    <x v="310"/>
    <x v="16"/>
    <x v="6"/>
    <n v="137.79"/>
    <n v="1"/>
    <n v="22.046399999999998"/>
    <n v="137.79"/>
    <n v="159.8364"/>
    <n v="2026"/>
    <s v="enero"/>
    <n v="9"/>
  </r>
  <r>
    <x v="310"/>
    <x v="7"/>
    <x v="6"/>
    <n v="137.79"/>
    <n v="1"/>
    <n v="22.046399999999998"/>
    <n v="137.79"/>
    <n v="159.8364"/>
    <n v="2026"/>
    <s v="enero"/>
    <n v="9"/>
  </r>
  <r>
    <x v="310"/>
    <x v="8"/>
    <x v="6"/>
    <n v="137.79"/>
    <n v="1"/>
    <n v="22.046399999999998"/>
    <n v="137.79"/>
    <n v="159.8364"/>
    <n v="2026"/>
    <s v="enero"/>
    <n v="9"/>
  </r>
  <r>
    <x v="310"/>
    <x v="0"/>
    <x v="6"/>
    <n v="1706.9"/>
    <n v="1"/>
    <n v="273.10400000000004"/>
    <n v="1706.9"/>
    <n v="1980.0040000000001"/>
    <n v="2026"/>
    <s v="enero"/>
    <n v="9"/>
  </r>
  <r>
    <x v="310"/>
    <x v="11"/>
    <x v="6"/>
    <n v="137.79"/>
    <n v="1"/>
    <n v="22.046399999999998"/>
    <n v="137.79"/>
    <n v="159.8364"/>
    <n v="2026"/>
    <s v="enero"/>
    <n v="9"/>
  </r>
  <r>
    <x v="311"/>
    <x v="3"/>
    <x v="6"/>
    <n v="905.16"/>
    <n v="1"/>
    <n v="144.82560000000001"/>
    <n v="905.16"/>
    <n v="1049.9856"/>
    <n v="2026"/>
    <s v="enero"/>
    <n v="12"/>
  </r>
  <r>
    <x v="311"/>
    <x v="22"/>
    <x v="0"/>
    <n v="814.02"/>
    <n v="6"/>
    <n v="781.45920000000001"/>
    <n v="4884.12"/>
    <n v="5665.5792000000001"/>
    <n v="2026"/>
    <s v="enero"/>
    <n v="12"/>
  </r>
  <r>
    <x v="311"/>
    <x v="16"/>
    <x v="6"/>
    <n v="137.79"/>
    <n v="1"/>
    <n v="22.046399999999998"/>
    <n v="137.79"/>
    <n v="159.8364"/>
    <n v="2026"/>
    <s v="enero"/>
    <n v="12"/>
  </r>
  <r>
    <x v="311"/>
    <x v="6"/>
    <x v="0"/>
    <n v="211.23"/>
    <n v="6"/>
    <n v="202.7808"/>
    <n v="1267.3800000000001"/>
    <n v="1470.1608000000001"/>
    <n v="2026"/>
    <s v="enero"/>
    <n v="12"/>
  </r>
  <r>
    <x v="311"/>
    <x v="7"/>
    <x v="6"/>
    <n v="137.79"/>
    <n v="1"/>
    <n v="22.046399999999998"/>
    <n v="137.79"/>
    <n v="159.8364"/>
    <n v="2026"/>
    <s v="enero"/>
    <n v="12"/>
  </r>
  <r>
    <x v="311"/>
    <x v="23"/>
    <x v="0"/>
    <n v="16.16"/>
    <n v="120"/>
    <n v="310.27199999999999"/>
    <n v="1939.2"/>
    <n v="2249.4720000000002"/>
    <n v="2026"/>
    <s v="enero"/>
    <n v="12"/>
  </r>
  <r>
    <x v="311"/>
    <x v="5"/>
    <x v="0"/>
    <n v="211.23"/>
    <n v="6"/>
    <n v="202.7808"/>
    <n v="1267.3800000000001"/>
    <n v="1470.1608000000001"/>
    <n v="2026"/>
    <s v="enero"/>
    <n v="12"/>
  </r>
  <r>
    <x v="311"/>
    <x v="8"/>
    <x v="6"/>
    <n v="137.79"/>
    <n v="1"/>
    <n v="22.046399999999998"/>
    <n v="137.79"/>
    <n v="159.8364"/>
    <n v="2026"/>
    <s v="enero"/>
    <n v="12"/>
  </r>
  <r>
    <x v="311"/>
    <x v="11"/>
    <x v="0"/>
    <n v="103.34"/>
    <n v="240"/>
    <n v="3968.2560000000003"/>
    <n v="24801.599999999999"/>
    <n v="28769.856"/>
    <n v="2026"/>
    <s v="enero"/>
    <n v="12"/>
  </r>
  <r>
    <x v="312"/>
    <x v="3"/>
    <x v="6"/>
    <n v="905.16"/>
    <n v="1"/>
    <n v="144.82560000000001"/>
    <n v="905.16"/>
    <n v="1049.9856"/>
    <n v="2026"/>
    <s v="enero"/>
    <n v="13"/>
  </r>
  <r>
    <x v="312"/>
    <x v="3"/>
    <x v="5"/>
    <n v="697"/>
    <n v="12"/>
    <n v="1338.24"/>
    <n v="8364"/>
    <n v="9702.24"/>
    <n v="2026"/>
    <s v="enero"/>
    <n v="13"/>
  </r>
  <r>
    <x v="312"/>
    <x v="14"/>
    <x v="5"/>
    <n v="632.99"/>
    <n v="8"/>
    <n v="810.22720000000004"/>
    <n v="5063.92"/>
    <n v="5874.1472000000003"/>
    <n v="2026"/>
    <s v="enero"/>
    <n v="13"/>
  </r>
  <r>
    <x v="312"/>
    <x v="14"/>
    <x v="17"/>
    <n v="505.86"/>
    <n v="52"/>
    <n v="4208.7552000000005"/>
    <n v="26304.720000000001"/>
    <n v="30513.475200000001"/>
    <n v="2026"/>
    <s v="enero"/>
    <n v="13"/>
  </r>
  <r>
    <x v="312"/>
    <x v="26"/>
    <x v="17"/>
    <n v="547.24"/>
    <n v="42"/>
    <n v="3677.4528"/>
    <n v="22984.080000000002"/>
    <n v="26661.532800000001"/>
    <n v="2026"/>
    <s v="enero"/>
    <n v="13"/>
  </r>
  <r>
    <x v="312"/>
    <x v="22"/>
    <x v="6"/>
    <n v="957.67"/>
    <n v="1"/>
    <n v="153.22720000000001"/>
    <n v="957.67"/>
    <n v="1110.8971999999999"/>
    <n v="2026"/>
    <s v="enero"/>
    <n v="13"/>
  </r>
  <r>
    <x v="312"/>
    <x v="16"/>
    <x v="6"/>
    <n v="137.79"/>
    <n v="1"/>
    <n v="22.046399999999998"/>
    <n v="137.79"/>
    <n v="159.8364"/>
    <n v="2026"/>
    <s v="enero"/>
    <n v="13"/>
  </r>
  <r>
    <x v="312"/>
    <x v="16"/>
    <x v="6"/>
    <n v="137.79"/>
    <n v="1"/>
    <n v="22.046399999999998"/>
    <n v="137.79"/>
    <n v="159.8364"/>
    <n v="2026"/>
    <s v="enero"/>
    <n v="13"/>
  </r>
  <r>
    <x v="312"/>
    <x v="6"/>
    <x v="6"/>
    <n v="343.97"/>
    <n v="1"/>
    <n v="55.035200000000003"/>
    <n v="343.97"/>
    <n v="399.00520000000006"/>
    <n v="2026"/>
    <s v="enero"/>
    <n v="13"/>
  </r>
  <r>
    <x v="312"/>
    <x v="7"/>
    <x v="6"/>
    <n v="137.79"/>
    <n v="1"/>
    <n v="22.046399999999998"/>
    <n v="137.79"/>
    <n v="159.8364"/>
    <n v="2026"/>
    <s v="enero"/>
    <n v="13"/>
  </r>
  <r>
    <x v="312"/>
    <x v="7"/>
    <x v="6"/>
    <n v="137.79"/>
    <n v="1"/>
    <n v="22.046399999999998"/>
    <n v="137.79"/>
    <n v="159.8364"/>
    <n v="2026"/>
    <s v="enero"/>
    <n v="13"/>
  </r>
  <r>
    <x v="312"/>
    <x v="7"/>
    <x v="5"/>
    <n v="90.54"/>
    <n v="108"/>
    <n v="1564.5312000000001"/>
    <n v="9778.32"/>
    <n v="11342.851199999999"/>
    <n v="2026"/>
    <s v="enero"/>
    <n v="13"/>
  </r>
  <r>
    <x v="312"/>
    <x v="8"/>
    <x v="6"/>
    <n v="137.79"/>
    <n v="1"/>
    <n v="22.046399999999998"/>
    <n v="137.79"/>
    <n v="159.8364"/>
    <n v="2026"/>
    <s v="enero"/>
    <n v="13"/>
  </r>
  <r>
    <x v="312"/>
    <x v="8"/>
    <x v="6"/>
    <n v="137.79"/>
    <n v="1"/>
    <n v="22.046399999999998"/>
    <n v="137.79"/>
    <n v="159.8364"/>
    <n v="2026"/>
    <s v="enero"/>
    <n v="13"/>
  </r>
  <r>
    <x v="312"/>
    <x v="8"/>
    <x v="6"/>
    <n v="137.79"/>
    <n v="1"/>
    <n v="22.046399999999998"/>
    <n v="137.79"/>
    <n v="159.8364"/>
    <n v="2026"/>
    <s v="enero"/>
    <n v="13"/>
  </r>
  <r>
    <x v="312"/>
    <x v="8"/>
    <x v="6"/>
    <n v="137.79"/>
    <n v="1"/>
    <n v="22.046399999999998"/>
    <n v="137.79"/>
    <n v="159.8364"/>
    <n v="2026"/>
    <s v="enero"/>
    <n v="13"/>
  </r>
  <r>
    <x v="312"/>
    <x v="8"/>
    <x v="5"/>
    <n v="90.54"/>
    <n v="114"/>
    <n v="1651.4496000000001"/>
    <n v="10321.56"/>
    <n v="11973.009599999999"/>
    <n v="2026"/>
    <s v="enero"/>
    <n v="13"/>
  </r>
  <r>
    <x v="312"/>
    <x v="13"/>
    <x v="5"/>
    <n v="697"/>
    <n v="6"/>
    <n v="669.12"/>
    <n v="4182"/>
    <n v="4851.12"/>
    <n v="2026"/>
    <s v="enero"/>
    <n v="13"/>
  </r>
  <r>
    <x v="312"/>
    <x v="9"/>
    <x v="6"/>
    <n v="343.97"/>
    <n v="1"/>
    <n v="55.035200000000003"/>
    <n v="343.97"/>
    <n v="399.00520000000006"/>
    <n v="2026"/>
    <s v="enero"/>
    <n v="13"/>
  </r>
  <r>
    <x v="312"/>
    <x v="11"/>
    <x v="6"/>
    <n v="137.79"/>
    <n v="1"/>
    <n v="22.046399999999998"/>
    <n v="137.79"/>
    <n v="159.8364"/>
    <n v="2026"/>
    <s v="enero"/>
    <n v="13"/>
  </r>
  <r>
    <x v="312"/>
    <x v="11"/>
    <x v="6"/>
    <n v="137.79"/>
    <n v="1"/>
    <n v="22.046399999999998"/>
    <n v="137.79"/>
    <n v="159.8364"/>
    <n v="2026"/>
    <s v="enero"/>
    <n v="13"/>
  </r>
  <r>
    <x v="313"/>
    <x v="12"/>
    <x v="2"/>
    <n v="498.66"/>
    <n v="6"/>
    <n v="478.71360000000004"/>
    <n v="2991.96"/>
    <n v="3470.6736000000001"/>
    <n v="2026"/>
    <s v="enero"/>
    <n v="14"/>
  </r>
  <r>
    <x v="313"/>
    <x v="12"/>
    <x v="2"/>
    <n v="498.66"/>
    <n v="12"/>
    <n v="957.42720000000008"/>
    <n v="5983.92"/>
    <n v="6941.3472000000002"/>
    <n v="2026"/>
    <s v="enero"/>
    <n v="14"/>
  </r>
  <r>
    <x v="313"/>
    <x v="12"/>
    <x v="2"/>
    <n v="498.66"/>
    <n v="36"/>
    <n v="2872.2816000000003"/>
    <n v="17951.759999999998"/>
    <n v="20824.041599999997"/>
    <n v="2026"/>
    <s v="enero"/>
    <n v="14"/>
  </r>
  <r>
    <x v="313"/>
    <x v="12"/>
    <x v="2"/>
    <n v="498.66"/>
    <n v="12"/>
    <n v="957.42720000000008"/>
    <n v="5983.92"/>
    <n v="6941.3472000000002"/>
    <n v="2026"/>
    <s v="enero"/>
    <n v="14"/>
  </r>
  <r>
    <x v="313"/>
    <x v="12"/>
    <x v="2"/>
    <n v="498.66"/>
    <n v="42"/>
    <n v="3350.9952000000003"/>
    <n v="20943.72"/>
    <n v="24294.715200000002"/>
    <n v="2026"/>
    <s v="enero"/>
    <n v="14"/>
  </r>
  <r>
    <x v="313"/>
    <x v="12"/>
    <x v="2"/>
    <n v="498.66"/>
    <n v="12"/>
    <n v="957.42720000000008"/>
    <n v="5983.92"/>
    <n v="6941.3472000000002"/>
    <n v="2026"/>
    <s v="enero"/>
    <n v="14"/>
  </r>
  <r>
    <x v="313"/>
    <x v="12"/>
    <x v="2"/>
    <n v="498.66"/>
    <n v="6"/>
    <n v="478.71360000000004"/>
    <n v="2991.96"/>
    <n v="3470.6736000000001"/>
    <n v="2026"/>
    <s v="enero"/>
    <n v="14"/>
  </r>
  <r>
    <x v="313"/>
    <x v="12"/>
    <x v="2"/>
    <n v="498.66"/>
    <n v="6"/>
    <n v="478.71360000000004"/>
    <n v="2991.96"/>
    <n v="3470.6736000000001"/>
    <n v="2026"/>
    <s v="enero"/>
    <n v="14"/>
  </r>
  <r>
    <x v="313"/>
    <x v="12"/>
    <x v="2"/>
    <n v="498.66"/>
    <n v="12"/>
    <n v="957.42720000000008"/>
    <n v="5983.92"/>
    <n v="6941.3472000000002"/>
    <n v="2026"/>
    <s v="enero"/>
    <n v="14"/>
  </r>
  <r>
    <x v="313"/>
    <x v="12"/>
    <x v="2"/>
    <n v="498.66"/>
    <n v="18"/>
    <n v="1436.1408000000001"/>
    <n v="8975.8799999999992"/>
    <n v="10412.020799999998"/>
    <n v="2026"/>
    <s v="enero"/>
    <n v="14"/>
  </r>
  <r>
    <x v="313"/>
    <x v="12"/>
    <x v="2"/>
    <n v="498.66"/>
    <n v="12"/>
    <n v="957.42720000000008"/>
    <n v="5983.92"/>
    <n v="6941.3472000000002"/>
    <n v="2026"/>
    <s v="enero"/>
    <n v="14"/>
  </r>
  <r>
    <x v="313"/>
    <x v="16"/>
    <x v="6"/>
    <n v="137.79"/>
    <n v="1"/>
    <n v="22.046399999999998"/>
    <n v="137.79"/>
    <n v="159.8364"/>
    <n v="2026"/>
    <s v="enero"/>
    <n v="14"/>
  </r>
  <r>
    <x v="313"/>
    <x v="7"/>
    <x v="6"/>
    <n v="137.79"/>
    <n v="1"/>
    <n v="22.046399999999998"/>
    <n v="137.79"/>
    <n v="159.8364"/>
    <n v="2026"/>
    <s v="enero"/>
    <n v="14"/>
  </r>
  <r>
    <x v="313"/>
    <x v="8"/>
    <x v="6"/>
    <n v="137.79"/>
    <n v="1"/>
    <n v="22.046399999999998"/>
    <n v="137.79"/>
    <n v="159.8364"/>
    <n v="2026"/>
    <s v="enero"/>
    <n v="14"/>
  </r>
  <r>
    <x v="313"/>
    <x v="10"/>
    <x v="2"/>
    <n v="70.05"/>
    <n v="240"/>
    <n v="2689.92"/>
    <n v="16812"/>
    <n v="19501.919999999998"/>
    <n v="2026"/>
    <s v="enero"/>
    <n v="14"/>
  </r>
  <r>
    <x v="313"/>
    <x v="10"/>
    <x v="2"/>
    <n v="70.05"/>
    <n v="240"/>
    <n v="2689.92"/>
    <n v="16812"/>
    <n v="19501.919999999998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3"/>
    <x v="13"/>
    <x v="2"/>
    <n v="525.59"/>
    <n v="36"/>
    <n v="3027.3984"/>
    <n v="18921.240000000002"/>
    <n v="21948.638400000003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3"/>
    <x v="13"/>
    <x v="2"/>
    <n v="525.59"/>
    <n v="6"/>
    <n v="504.56640000000004"/>
    <n v="3153.54"/>
    <n v="3658.1064000000001"/>
    <n v="2026"/>
    <s v="enero"/>
    <n v="14"/>
  </r>
  <r>
    <x v="314"/>
    <x v="8"/>
    <x v="6"/>
    <n v="137.79"/>
    <n v="1"/>
    <n v="22.046399999999998"/>
    <n v="137.79"/>
    <n v="159.8364"/>
    <n v="2026"/>
    <s v="enero"/>
    <n v="15"/>
  </r>
  <r>
    <x v="314"/>
    <x v="10"/>
    <x v="6"/>
    <n v="137.79"/>
    <n v="1"/>
    <n v="22.046399999999998"/>
    <n v="137.79"/>
    <n v="159.8364"/>
    <n v="2026"/>
    <s v="enero"/>
    <n v="15"/>
  </r>
  <r>
    <x v="315"/>
    <x v="8"/>
    <x v="6"/>
    <n v="137.79"/>
    <n v="1"/>
    <n v="22.046399999999998"/>
    <n v="137.79"/>
    <n v="159.8364"/>
    <n v="2026"/>
    <s v="enero"/>
    <n v="16"/>
  </r>
  <r>
    <x v="315"/>
    <x v="7"/>
    <x v="6"/>
    <n v="137.79"/>
    <n v="1"/>
    <n v="22.046399999999998"/>
    <n v="137.79"/>
    <n v="159.8364"/>
    <n v="2026"/>
    <s v="enero"/>
    <n v="16"/>
  </r>
  <r>
    <x v="315"/>
    <x v="16"/>
    <x v="6"/>
    <n v="137.79"/>
    <n v="1"/>
    <n v="22.046399999999998"/>
    <n v="137.79"/>
    <n v="159.8364"/>
    <n v="2026"/>
    <s v="enero"/>
    <n v="16"/>
  </r>
  <r>
    <x v="316"/>
    <x v="8"/>
    <x v="6"/>
    <n v="137.79"/>
    <n v="1"/>
    <n v="22.046399999999998"/>
    <n v="137.79"/>
    <n v="159.8364"/>
    <n v="2026"/>
    <s v="enero"/>
    <n v="19"/>
  </r>
  <r>
    <x v="316"/>
    <x v="8"/>
    <x v="6"/>
    <n v="137.79"/>
    <n v="1"/>
    <n v="22.046399999999998"/>
    <n v="137.79"/>
    <n v="159.8364"/>
    <n v="2026"/>
    <s v="enero"/>
    <n v="19"/>
  </r>
  <r>
    <x v="316"/>
    <x v="8"/>
    <x v="6"/>
    <n v="137.79"/>
    <n v="1"/>
    <n v="22.046399999999998"/>
    <n v="137.79"/>
    <n v="159.8364"/>
    <n v="2026"/>
    <s v="enero"/>
    <n v="19"/>
  </r>
  <r>
    <x v="316"/>
    <x v="8"/>
    <x v="6"/>
    <n v="137.79"/>
    <n v="1"/>
    <n v="22.046399999999998"/>
    <n v="137.79"/>
    <n v="159.8364"/>
    <n v="2026"/>
    <s v="enero"/>
    <n v="19"/>
  </r>
  <r>
    <x v="316"/>
    <x v="8"/>
    <x v="6"/>
    <n v="137.79"/>
    <n v="1"/>
    <n v="22.046399999999998"/>
    <n v="137.79"/>
    <n v="159.8364"/>
    <n v="2026"/>
    <s v="enero"/>
    <n v="19"/>
  </r>
  <r>
    <x v="316"/>
    <x v="8"/>
    <x v="6"/>
    <n v="137.79"/>
    <n v="1"/>
    <n v="22.046399999999998"/>
    <n v="137.79"/>
    <n v="159.8364"/>
    <n v="2026"/>
    <s v="enero"/>
    <n v="19"/>
  </r>
  <r>
    <x v="316"/>
    <x v="8"/>
    <x v="6"/>
    <n v="137.79"/>
    <n v="1"/>
    <n v="22.046399999999998"/>
    <n v="137.79"/>
    <n v="159.8364"/>
    <n v="2026"/>
    <s v="enero"/>
    <n v="19"/>
  </r>
  <r>
    <x v="316"/>
    <x v="7"/>
    <x v="6"/>
    <n v="137.79"/>
    <n v="1"/>
    <n v="22.046399999999998"/>
    <n v="137.79"/>
    <n v="159.8364"/>
    <n v="2026"/>
    <s v="enero"/>
    <n v="19"/>
  </r>
  <r>
    <x v="316"/>
    <x v="7"/>
    <x v="6"/>
    <n v="137.79"/>
    <n v="1"/>
    <n v="22.046399999999998"/>
    <n v="137.79"/>
    <n v="159.8364"/>
    <n v="2026"/>
    <s v="enero"/>
    <n v="19"/>
  </r>
  <r>
    <x v="316"/>
    <x v="7"/>
    <x v="6"/>
    <n v="137.79"/>
    <n v="1"/>
    <n v="22.046399999999998"/>
    <n v="137.79"/>
    <n v="159.8364"/>
    <n v="2026"/>
    <s v="enero"/>
    <n v="19"/>
  </r>
  <r>
    <x v="316"/>
    <x v="10"/>
    <x v="6"/>
    <n v="137.79"/>
    <n v="1"/>
    <n v="22.046399999999998"/>
    <n v="137.79"/>
    <n v="159.8364"/>
    <n v="2026"/>
    <s v="enero"/>
    <n v="19"/>
  </r>
  <r>
    <x v="316"/>
    <x v="10"/>
    <x v="6"/>
    <n v="137.79"/>
    <n v="1"/>
    <n v="22.046399999999998"/>
    <n v="137.79"/>
    <n v="159.8364"/>
    <n v="2026"/>
    <s v="enero"/>
    <n v="19"/>
  </r>
  <r>
    <x v="316"/>
    <x v="11"/>
    <x v="6"/>
    <n v="137.79"/>
    <n v="1"/>
    <n v="22.046399999999998"/>
    <n v="137.79"/>
    <n v="159.8364"/>
    <n v="2026"/>
    <s v="enero"/>
    <n v="19"/>
  </r>
  <r>
    <x v="316"/>
    <x v="11"/>
    <x v="6"/>
    <n v="137.79"/>
    <n v="1"/>
    <n v="22.046399999999998"/>
    <n v="137.79"/>
    <n v="159.8364"/>
    <n v="2026"/>
    <s v="enero"/>
    <n v="19"/>
  </r>
  <r>
    <x v="316"/>
    <x v="11"/>
    <x v="6"/>
    <n v="137.79"/>
    <n v="1"/>
    <n v="22.046399999999998"/>
    <n v="137.79"/>
    <n v="159.8364"/>
    <n v="2026"/>
    <s v="enero"/>
    <n v="19"/>
  </r>
  <r>
    <x v="316"/>
    <x v="12"/>
    <x v="6"/>
    <n v="905.16"/>
    <n v="1"/>
    <n v="144.82560000000001"/>
    <n v="905.16"/>
    <n v="1049.9856"/>
    <n v="2026"/>
    <s v="enero"/>
    <n v="19"/>
  </r>
  <r>
    <x v="316"/>
    <x v="12"/>
    <x v="6"/>
    <n v="905.16"/>
    <n v="1"/>
    <n v="144.82560000000001"/>
    <n v="905.16"/>
    <n v="1049.9856"/>
    <n v="2026"/>
    <s v="enero"/>
    <n v="19"/>
  </r>
  <r>
    <x v="316"/>
    <x v="0"/>
    <x v="6"/>
    <n v="1706.9"/>
    <n v="1"/>
    <n v="273.10400000000004"/>
    <n v="1706.9"/>
    <n v="1980.0040000000001"/>
    <n v="2026"/>
    <s v="enero"/>
    <n v="19"/>
  </r>
  <r>
    <x v="316"/>
    <x v="9"/>
    <x v="0"/>
    <n v="211.23"/>
    <n v="6"/>
    <n v="202.7808"/>
    <n v="1267.3800000000001"/>
    <n v="1470.1608000000001"/>
    <n v="2026"/>
    <s v="enero"/>
    <n v="19"/>
  </r>
  <r>
    <x v="316"/>
    <x v="5"/>
    <x v="0"/>
    <n v="211.23"/>
    <n v="6"/>
    <n v="202.7808"/>
    <n v="1267.3800000000001"/>
    <n v="1470.1608000000001"/>
    <n v="2026"/>
    <s v="enero"/>
    <n v="19"/>
  </r>
  <r>
    <x v="316"/>
    <x v="25"/>
    <x v="6"/>
    <n v="94.82"/>
    <n v="1"/>
    <n v="15.171199999999999"/>
    <n v="94.82"/>
    <n v="109.99119999999999"/>
    <n v="2026"/>
    <s v="enero"/>
    <n v="19"/>
  </r>
  <r>
    <x v="316"/>
    <x v="16"/>
    <x v="6"/>
    <n v="137.79"/>
    <n v="1"/>
    <n v="22.046399999999998"/>
    <n v="137.79"/>
    <n v="159.8364"/>
    <n v="2026"/>
    <s v="enero"/>
    <n v="19"/>
  </r>
  <r>
    <x v="316"/>
    <x v="16"/>
    <x v="6"/>
    <n v="137.79"/>
    <n v="1"/>
    <n v="22.046399999999998"/>
    <n v="137.79"/>
    <n v="159.8364"/>
    <n v="2026"/>
    <s v="enero"/>
    <n v="19"/>
  </r>
  <r>
    <x v="316"/>
    <x v="16"/>
    <x v="6"/>
    <n v="137.79"/>
    <n v="1"/>
    <n v="22.046399999999998"/>
    <n v="137.79"/>
    <n v="159.8364"/>
    <n v="2026"/>
    <s v="enero"/>
    <n v="19"/>
  </r>
  <r>
    <x v="316"/>
    <x v="16"/>
    <x v="6"/>
    <n v="137.79"/>
    <n v="1"/>
    <n v="22.046399999999998"/>
    <n v="137.79"/>
    <n v="159.8364"/>
    <n v="2026"/>
    <s v="enero"/>
    <n v="19"/>
  </r>
  <r>
    <x v="316"/>
    <x v="16"/>
    <x v="6"/>
    <n v="137.79"/>
    <n v="1"/>
    <n v="22.046399999999998"/>
    <n v="137.79"/>
    <n v="159.8364"/>
    <n v="2026"/>
    <s v="enero"/>
    <n v="19"/>
  </r>
  <r>
    <x v="316"/>
    <x v="22"/>
    <x v="6"/>
    <n v="957.67"/>
    <n v="1"/>
    <n v="153.22720000000001"/>
    <n v="957.67"/>
    <n v="1110.8971999999999"/>
    <n v="2026"/>
    <s v="enero"/>
    <n v="19"/>
  </r>
  <r>
    <x v="317"/>
    <x v="1"/>
    <x v="6"/>
    <n v="1048.28"/>
    <n v="1"/>
    <n v="167.72479999999999"/>
    <n v="1048.28"/>
    <n v="1216.0047999999999"/>
    <m/>
    <m/>
    <m/>
  </r>
  <r>
    <x v="317"/>
    <x v="13"/>
    <x v="2"/>
    <n v="525.59"/>
    <n v="6"/>
    <n v="504.56640000000004"/>
    <n v="3153.54"/>
    <n v="3658.1064000000001"/>
    <n v="2026"/>
    <s v="enero"/>
    <n v="21"/>
  </r>
  <r>
    <x v="317"/>
    <x v="13"/>
    <x v="2"/>
    <n v="525.59"/>
    <n v="24"/>
    <n v="2018.2656000000002"/>
    <n v="12614.16"/>
    <n v="14632.4256"/>
    <n v="2026"/>
    <s v="enero"/>
    <n v="21"/>
  </r>
  <r>
    <x v="317"/>
    <x v="13"/>
    <x v="2"/>
    <n v="525.59"/>
    <n v="6"/>
    <n v="504.56640000000004"/>
    <n v="3153.54"/>
    <n v="3658.1064000000001"/>
    <n v="2026"/>
    <s v="enero"/>
    <n v="21"/>
  </r>
  <r>
    <x v="317"/>
    <x v="13"/>
    <x v="2"/>
    <n v="525.59"/>
    <n v="6"/>
    <n v="504.56640000000004"/>
    <n v="3153.54"/>
    <n v="3658.1064000000001"/>
    <n v="2026"/>
    <s v="enero"/>
    <n v="21"/>
  </r>
  <r>
    <x v="317"/>
    <x v="13"/>
    <x v="2"/>
    <n v="525.59"/>
    <n v="12"/>
    <n v="1009.1328000000001"/>
    <n v="6307.08"/>
    <n v="7316.2128000000002"/>
    <n v="2026"/>
    <s v="enero"/>
    <n v="21"/>
  </r>
  <r>
    <x v="317"/>
    <x v="13"/>
    <x v="2"/>
    <n v="525.59"/>
    <n v="6"/>
    <n v="504.56640000000004"/>
    <n v="3153.54"/>
    <n v="3658.1064000000001"/>
    <n v="2026"/>
    <s v="enero"/>
    <n v="21"/>
  </r>
  <r>
    <x v="317"/>
    <x v="8"/>
    <x v="6"/>
    <n v="137.79"/>
    <n v="1"/>
    <n v="22.046399999999998"/>
    <n v="137.79"/>
    <n v="159.8364"/>
    <n v="2026"/>
    <s v="enero"/>
    <n v="21"/>
  </r>
  <r>
    <x v="317"/>
    <x v="8"/>
    <x v="6"/>
    <n v="137.79"/>
    <n v="1"/>
    <n v="22.046399999999998"/>
    <n v="137.79"/>
    <n v="159.8364"/>
    <n v="2026"/>
    <s v="enero"/>
    <n v="21"/>
  </r>
  <r>
    <x v="317"/>
    <x v="8"/>
    <x v="6"/>
    <n v="137.79"/>
    <n v="1"/>
    <n v="22.046399999999998"/>
    <n v="137.79"/>
    <n v="159.8364"/>
    <n v="2026"/>
    <s v="enero"/>
    <n v="21"/>
  </r>
  <r>
    <x v="317"/>
    <x v="8"/>
    <x v="6"/>
    <n v="137.79"/>
    <n v="1"/>
    <n v="22.046399999999998"/>
    <n v="137.79"/>
    <n v="159.8364"/>
    <n v="2026"/>
    <s v="enero"/>
    <n v="21"/>
  </r>
  <r>
    <x v="317"/>
    <x v="7"/>
    <x v="6"/>
    <n v="137.79"/>
    <n v="1"/>
    <n v="22.046399999999998"/>
    <n v="137.79"/>
    <n v="159.8364"/>
    <n v="2026"/>
    <s v="enero"/>
    <n v="21"/>
  </r>
  <r>
    <x v="317"/>
    <x v="7"/>
    <x v="6"/>
    <n v="137.79"/>
    <n v="1"/>
    <n v="22.046399999999998"/>
    <n v="137.79"/>
    <n v="159.8364"/>
    <n v="2026"/>
    <s v="enero"/>
    <n v="21"/>
  </r>
  <r>
    <x v="317"/>
    <x v="10"/>
    <x v="6"/>
    <n v="137.79"/>
    <n v="1"/>
    <n v="22.046399999999998"/>
    <n v="137.79"/>
    <n v="159.8364"/>
    <n v="2026"/>
    <s v="enero"/>
    <n v="21"/>
  </r>
  <r>
    <x v="317"/>
    <x v="11"/>
    <x v="6"/>
    <n v="137.79"/>
    <n v="1"/>
    <n v="22.046399999999998"/>
    <n v="137.79"/>
    <n v="159.8364"/>
    <n v="2026"/>
    <s v="enero"/>
    <n v="21"/>
  </r>
  <r>
    <x v="317"/>
    <x v="11"/>
    <x v="6"/>
    <n v="137.79"/>
    <n v="1"/>
    <n v="22.046399999999998"/>
    <n v="137.79"/>
    <n v="159.8364"/>
    <n v="2026"/>
    <s v="enero"/>
    <n v="21"/>
  </r>
  <r>
    <x v="317"/>
    <x v="12"/>
    <x v="6"/>
    <n v="905.16"/>
    <n v="1"/>
    <n v="144.82560000000001"/>
    <n v="905.16"/>
    <n v="1049.9856"/>
    <n v="2026"/>
    <s v="enero"/>
    <n v="21"/>
  </r>
  <r>
    <x v="317"/>
    <x v="12"/>
    <x v="6"/>
    <n v="905.16"/>
    <n v="1"/>
    <n v="144.82560000000001"/>
    <n v="905.16"/>
    <n v="1049.9856"/>
    <n v="2026"/>
    <s v="enero"/>
    <n v="21"/>
  </r>
  <r>
    <x v="317"/>
    <x v="12"/>
    <x v="6"/>
    <n v="905.16"/>
    <n v="1"/>
    <n v="144.82560000000001"/>
    <n v="905.16"/>
    <n v="1049.9856"/>
    <n v="2026"/>
    <s v="enero"/>
    <n v="21"/>
  </r>
  <r>
    <x v="317"/>
    <x v="0"/>
    <x v="6"/>
    <n v="1706.9"/>
    <n v="1"/>
    <n v="273.10400000000004"/>
    <n v="1706.9"/>
    <n v="1980.0040000000001"/>
    <n v="2026"/>
    <s v="enero"/>
    <n v="21"/>
  </r>
  <r>
    <x v="317"/>
    <x v="0"/>
    <x v="6"/>
    <n v="1706.9"/>
    <n v="1"/>
    <n v="273.10400000000004"/>
    <n v="1706.9"/>
    <n v="1980.0040000000001"/>
    <n v="2026"/>
    <s v="enero"/>
    <n v="21"/>
  </r>
  <r>
    <x v="317"/>
    <x v="0"/>
    <x v="6"/>
    <n v="1706.9"/>
    <n v="1"/>
    <n v="273.10400000000004"/>
    <n v="1706.9"/>
    <n v="1980.0040000000001"/>
    <n v="2026"/>
    <s v="enero"/>
    <n v="21"/>
  </r>
  <r>
    <x v="317"/>
    <x v="3"/>
    <x v="2"/>
    <n v="498.66"/>
    <n v="18"/>
    <n v="1436.1408000000001"/>
    <n v="8975.8799999999992"/>
    <n v="10412.020799999998"/>
    <n v="2026"/>
    <s v="enero"/>
    <n v="21"/>
  </r>
  <r>
    <x v="317"/>
    <x v="3"/>
    <x v="2"/>
    <n v="498.66"/>
    <n v="48"/>
    <n v="3829.7088000000003"/>
    <n v="23935.68"/>
    <n v="27765.388800000001"/>
    <n v="2026"/>
    <s v="enero"/>
    <n v="21"/>
  </r>
  <r>
    <x v="317"/>
    <x v="3"/>
    <x v="2"/>
    <n v="498.66"/>
    <n v="12"/>
    <n v="957.42720000000008"/>
    <n v="5983.92"/>
    <n v="6941.3472000000002"/>
    <n v="2026"/>
    <s v="enero"/>
    <n v="21"/>
  </r>
  <r>
    <x v="317"/>
    <x v="3"/>
    <x v="2"/>
    <n v="498.66"/>
    <n v="6"/>
    <n v="478.71360000000004"/>
    <n v="2991.96"/>
    <n v="3470.6736000000001"/>
    <n v="2026"/>
    <s v="enero"/>
    <n v="21"/>
  </r>
  <r>
    <x v="317"/>
    <x v="3"/>
    <x v="2"/>
    <n v="498.66"/>
    <n v="24"/>
    <n v="1914.8544000000002"/>
    <n v="11967.84"/>
    <n v="13882.6944"/>
    <n v="2026"/>
    <s v="enero"/>
    <n v="21"/>
  </r>
  <r>
    <x v="317"/>
    <x v="3"/>
    <x v="2"/>
    <n v="498.66"/>
    <n v="12"/>
    <n v="957.42720000000008"/>
    <n v="5983.92"/>
    <n v="6941.3472000000002"/>
    <n v="2026"/>
    <s v="enero"/>
    <n v="21"/>
  </r>
  <r>
    <x v="317"/>
    <x v="16"/>
    <x v="6"/>
    <n v="137.79"/>
    <n v="1"/>
    <n v="22.046399999999998"/>
    <n v="137.79"/>
    <n v="159.8364"/>
    <n v="2026"/>
    <s v="enero"/>
    <n v="21"/>
  </r>
  <r>
    <x v="317"/>
    <x v="16"/>
    <x v="6"/>
    <n v="137.79"/>
    <n v="1"/>
    <n v="22.046399999999998"/>
    <n v="137.79"/>
    <n v="159.8364"/>
    <n v="2026"/>
    <s v="enero"/>
    <n v="21"/>
  </r>
  <r>
    <x v="318"/>
    <x v="13"/>
    <x v="2"/>
    <n v="525.59"/>
    <n v="6"/>
    <n v="504.56640000000004"/>
    <n v="3153.54"/>
    <n v="3658.1064000000001"/>
    <n v="2026"/>
    <s v="enero"/>
    <n v="22"/>
  </r>
  <r>
    <x v="318"/>
    <x v="13"/>
    <x v="2"/>
    <n v="525.59"/>
    <n v="6"/>
    <n v="504.56640000000004"/>
    <n v="3153.54"/>
    <n v="3658.1064000000001"/>
    <n v="2026"/>
    <s v="enero"/>
    <n v="22"/>
  </r>
  <r>
    <x v="318"/>
    <x v="13"/>
    <x v="2"/>
    <n v="525.59"/>
    <n v="6"/>
    <n v="504.56640000000004"/>
    <n v="3153.54"/>
    <n v="3658.1064000000001"/>
    <n v="2026"/>
    <s v="enero"/>
    <n v="22"/>
  </r>
  <r>
    <x v="318"/>
    <x v="13"/>
    <x v="2"/>
    <n v="525.59"/>
    <n v="6"/>
    <n v="504.56640000000004"/>
    <n v="3153.54"/>
    <n v="3658.1064000000001"/>
    <n v="2026"/>
    <s v="enero"/>
    <n v="22"/>
  </r>
  <r>
    <x v="318"/>
    <x v="13"/>
    <x v="2"/>
    <n v="525.59"/>
    <n v="6"/>
    <n v="504.56640000000004"/>
    <n v="3153.54"/>
    <n v="3658.1064000000001"/>
    <n v="2026"/>
    <s v="enero"/>
    <n v="22"/>
  </r>
  <r>
    <x v="318"/>
    <x v="8"/>
    <x v="6"/>
    <n v="137.79"/>
    <n v="1"/>
    <n v="22.046399999999998"/>
    <n v="137.79"/>
    <n v="159.8364"/>
    <n v="2026"/>
    <s v="enero"/>
    <n v="22"/>
  </r>
  <r>
    <x v="318"/>
    <x v="8"/>
    <x v="6"/>
    <n v="137.79"/>
    <n v="1"/>
    <n v="22.046399999999998"/>
    <n v="137.79"/>
    <n v="159.8364"/>
    <n v="2026"/>
    <s v="enero"/>
    <n v="22"/>
  </r>
  <r>
    <x v="318"/>
    <x v="8"/>
    <x v="6"/>
    <n v="137.79"/>
    <n v="1"/>
    <n v="22.046399999999998"/>
    <n v="137.79"/>
    <n v="159.8364"/>
    <n v="2026"/>
    <s v="enero"/>
    <n v="22"/>
  </r>
  <r>
    <x v="318"/>
    <x v="8"/>
    <x v="6"/>
    <n v="137.79"/>
    <n v="1"/>
    <n v="22.046399999999998"/>
    <n v="137.79"/>
    <n v="159.8364"/>
    <n v="2026"/>
    <s v="enero"/>
    <n v="22"/>
  </r>
  <r>
    <x v="318"/>
    <x v="7"/>
    <x v="6"/>
    <n v="137.79"/>
    <n v="1"/>
    <n v="22.046399999999998"/>
    <n v="137.79"/>
    <n v="159.8364"/>
    <n v="2026"/>
    <s v="enero"/>
    <n v="22"/>
  </r>
  <r>
    <x v="318"/>
    <x v="7"/>
    <x v="6"/>
    <n v="137.79"/>
    <n v="1"/>
    <n v="22.046399999999998"/>
    <n v="137.79"/>
    <n v="159.8364"/>
    <n v="2026"/>
    <s v="enero"/>
    <n v="22"/>
  </r>
  <r>
    <x v="318"/>
    <x v="7"/>
    <x v="6"/>
    <n v="137.79"/>
    <n v="1"/>
    <n v="22.046399999999998"/>
    <n v="137.79"/>
    <n v="159.8364"/>
    <n v="2026"/>
    <s v="enero"/>
    <n v="22"/>
  </r>
  <r>
    <x v="318"/>
    <x v="10"/>
    <x v="2"/>
    <n v="70.05"/>
    <n v="240"/>
    <n v="2689.92"/>
    <n v="16812"/>
    <n v="19501.919999999998"/>
    <n v="2026"/>
    <s v="enero"/>
    <n v="22"/>
  </r>
  <r>
    <x v="318"/>
    <x v="10"/>
    <x v="6"/>
    <n v="137.79"/>
    <n v="1"/>
    <n v="22.046399999999998"/>
    <n v="137.79"/>
    <n v="159.8364"/>
    <n v="2026"/>
    <s v="enero"/>
    <n v="22"/>
  </r>
  <r>
    <x v="318"/>
    <x v="10"/>
    <x v="6"/>
    <n v="137.79"/>
    <n v="1"/>
    <n v="22.046399999999998"/>
    <n v="137.79"/>
    <n v="159.8364"/>
    <n v="2026"/>
    <s v="enero"/>
    <n v="22"/>
  </r>
  <r>
    <x v="318"/>
    <x v="10"/>
    <x v="6"/>
    <n v="137.79"/>
    <n v="1"/>
    <n v="22.046399999999998"/>
    <n v="137.79"/>
    <n v="159.8364"/>
    <n v="2026"/>
    <s v="enero"/>
    <n v="22"/>
  </r>
  <r>
    <x v="318"/>
    <x v="12"/>
    <x v="6"/>
    <n v="905.16"/>
    <n v="1"/>
    <n v="144.82560000000001"/>
    <n v="905.16"/>
    <n v="1049.9856"/>
    <n v="2026"/>
    <s v="enero"/>
    <n v="22"/>
  </r>
  <r>
    <x v="318"/>
    <x v="9"/>
    <x v="0"/>
    <n v="211.23"/>
    <n v="6"/>
    <n v="202.7808"/>
    <n v="1267.3800000000001"/>
    <n v="1470.1608000000001"/>
    <n v="2026"/>
    <s v="enero"/>
    <n v="22"/>
  </r>
  <r>
    <x v="318"/>
    <x v="3"/>
    <x v="2"/>
    <n v="498.66"/>
    <n v="12"/>
    <n v="957.42720000000008"/>
    <n v="5983.92"/>
    <n v="6941.3472000000002"/>
    <n v="2026"/>
    <s v="enero"/>
    <n v="22"/>
  </r>
  <r>
    <x v="318"/>
    <x v="3"/>
    <x v="2"/>
    <n v="498.66"/>
    <n v="18"/>
    <n v="1436.1408000000001"/>
    <n v="8975.8799999999992"/>
    <n v="10412.020799999998"/>
    <n v="2026"/>
    <s v="enero"/>
    <n v="22"/>
  </r>
  <r>
    <x v="318"/>
    <x v="3"/>
    <x v="2"/>
    <n v="498.66"/>
    <n v="12"/>
    <n v="957.42720000000008"/>
    <n v="5983.92"/>
    <n v="6941.3472000000002"/>
    <n v="2026"/>
    <s v="enero"/>
    <n v="22"/>
  </r>
  <r>
    <x v="318"/>
    <x v="3"/>
    <x v="2"/>
    <n v="498.66"/>
    <n v="6"/>
    <n v="478.71360000000004"/>
    <n v="2991.96"/>
    <n v="3470.6736000000001"/>
    <n v="2026"/>
    <s v="enero"/>
    <n v="22"/>
  </r>
  <r>
    <x v="318"/>
    <x v="16"/>
    <x v="6"/>
    <n v="137.79"/>
    <n v="1"/>
    <n v="22.046399999999998"/>
    <n v="137.79"/>
    <n v="159.8364"/>
    <n v="2026"/>
    <s v="enero"/>
    <n v="22"/>
  </r>
  <r>
    <x v="318"/>
    <x v="3"/>
    <x v="6"/>
    <n v="905.16"/>
    <n v="1"/>
    <n v="144.82560000000001"/>
    <n v="905.16"/>
    <n v="1049.9856"/>
    <n v="2026"/>
    <s v="enero"/>
    <n v="22"/>
  </r>
  <r>
    <x v="318"/>
    <x v="22"/>
    <x v="6"/>
    <n v="957.67"/>
    <n v="1"/>
    <n v="153.22720000000001"/>
    <n v="957.67"/>
    <n v="1110.8971999999999"/>
    <n v="2026"/>
    <s v="enero"/>
    <n v="22"/>
  </r>
  <r>
    <x v="318"/>
    <x v="21"/>
    <x v="6"/>
    <n v="957.67"/>
    <n v="1"/>
    <n v="153.22720000000001"/>
    <n v="957.67"/>
    <n v="1110.8971999999999"/>
    <n v="2026"/>
    <s v="enero"/>
    <n v="22"/>
  </r>
  <r>
    <x v="319"/>
    <x v="15"/>
    <x v="5"/>
    <n v="697"/>
    <n v="6"/>
    <n v="669.12"/>
    <n v="4182"/>
    <n v="4851.12"/>
    <n v="2026"/>
    <s v="enero"/>
    <n v="23"/>
  </r>
  <r>
    <x v="319"/>
    <x v="13"/>
    <x v="5"/>
    <n v="697"/>
    <n v="6"/>
    <n v="669.12"/>
    <n v="4182"/>
    <n v="4851.12"/>
    <n v="2026"/>
    <s v="enero"/>
    <n v="23"/>
  </r>
  <r>
    <x v="319"/>
    <x v="8"/>
    <x v="6"/>
    <n v="137.79"/>
    <n v="1"/>
    <n v="22.046399999999998"/>
    <n v="137.79"/>
    <n v="159.8364"/>
    <n v="2026"/>
    <s v="enero"/>
    <n v="23"/>
  </r>
  <r>
    <x v="319"/>
    <x v="7"/>
    <x v="6"/>
    <n v="137.79"/>
    <n v="1"/>
    <n v="22.046399999999998"/>
    <n v="137.79"/>
    <n v="159.8364"/>
    <n v="2026"/>
    <s v="enero"/>
    <n v="23"/>
  </r>
  <r>
    <x v="319"/>
    <x v="7"/>
    <x v="6"/>
    <n v="137.79"/>
    <n v="1"/>
    <n v="22.046399999999998"/>
    <n v="137.79"/>
    <n v="159.8364"/>
    <n v="2026"/>
    <s v="enero"/>
    <n v="23"/>
  </r>
  <r>
    <x v="319"/>
    <x v="12"/>
    <x v="5"/>
    <n v="697"/>
    <n v="12"/>
    <n v="1338.24"/>
    <n v="8364"/>
    <n v="9702.24"/>
    <n v="2026"/>
    <s v="enero"/>
    <n v="23"/>
  </r>
  <r>
    <x v="319"/>
    <x v="12"/>
    <x v="6"/>
    <n v="905.16"/>
    <n v="1"/>
    <n v="144.82560000000001"/>
    <n v="905.16"/>
    <n v="1049.9856"/>
    <n v="2026"/>
    <s v="enero"/>
    <n v="23"/>
  </r>
  <r>
    <x v="319"/>
    <x v="14"/>
    <x v="5"/>
    <n v="632.99"/>
    <n v="8"/>
    <n v="810.22720000000004"/>
    <n v="5063.92"/>
    <n v="5874.1472000000003"/>
    <n v="2026"/>
    <s v="enero"/>
    <n v="23"/>
  </r>
  <r>
    <x v="319"/>
    <x v="14"/>
    <x v="17"/>
    <n v="505.86"/>
    <n v="109"/>
    <n v="8822.1984000000011"/>
    <n v="55138.74"/>
    <n v="63960.938399999999"/>
    <n v="2026"/>
    <s v="enero"/>
    <n v="23"/>
  </r>
  <r>
    <x v="319"/>
    <x v="3"/>
    <x v="6"/>
    <n v="905.16"/>
    <n v="1"/>
    <n v="144.82560000000001"/>
    <n v="905.16"/>
    <n v="1049.9856"/>
    <n v="2026"/>
    <s v="enero"/>
    <n v="23"/>
  </r>
  <r>
    <x v="319"/>
    <x v="26"/>
    <x v="17"/>
    <n v="547.24"/>
    <n v="60"/>
    <n v="5253.5040000000008"/>
    <n v="32834.400000000001"/>
    <n v="38087.904000000002"/>
    <n v="2026"/>
    <s v="enero"/>
    <n v="23"/>
  </r>
  <r>
    <x v="320"/>
    <x v="15"/>
    <x v="6"/>
    <n v="957.67"/>
    <n v="1"/>
    <n v="153.22720000000001"/>
    <n v="957.67"/>
    <n v="1110.8971999999999"/>
    <n v="2026"/>
    <s v="enero"/>
    <n v="26"/>
  </r>
  <r>
    <x v="320"/>
    <x v="8"/>
    <x v="0"/>
    <n v="103.34"/>
    <n v="240"/>
    <n v="3968.2560000000003"/>
    <n v="24801.599999999999"/>
    <n v="28769.856"/>
    <n v="2026"/>
    <s v="enero"/>
    <n v="26"/>
  </r>
  <r>
    <x v="320"/>
    <x v="8"/>
    <x v="6"/>
    <n v="137.79"/>
    <n v="1"/>
    <n v="22.046399999999998"/>
    <n v="137.79"/>
    <n v="159.8364"/>
    <n v="2026"/>
    <s v="enero"/>
    <n v="26"/>
  </r>
  <r>
    <x v="320"/>
    <x v="8"/>
    <x v="6"/>
    <n v="137.79"/>
    <n v="1"/>
    <n v="22.046399999999998"/>
    <n v="137.79"/>
    <n v="159.8364"/>
    <n v="2026"/>
    <s v="enero"/>
    <n v="26"/>
  </r>
  <r>
    <x v="320"/>
    <x v="8"/>
    <x v="6"/>
    <n v="137.79"/>
    <n v="1"/>
    <n v="22.046399999999998"/>
    <n v="137.79"/>
    <n v="159.8364"/>
    <n v="2026"/>
    <s v="enero"/>
    <n v="26"/>
  </r>
  <r>
    <x v="320"/>
    <x v="8"/>
    <x v="14"/>
    <n v="77.069999999999993"/>
    <n v="2"/>
    <n v="24.662399999999998"/>
    <n v="154.13999999999999"/>
    <n v="178.80239999999998"/>
    <n v="2026"/>
    <s v="enero"/>
    <n v="26"/>
  </r>
  <r>
    <x v="320"/>
    <x v="7"/>
    <x v="0"/>
    <n v="103.34"/>
    <n v="240"/>
    <n v="3968.2560000000003"/>
    <n v="24801.599999999999"/>
    <n v="28769.856"/>
    <n v="2026"/>
    <s v="enero"/>
    <n v="26"/>
  </r>
  <r>
    <x v="320"/>
    <x v="7"/>
    <x v="6"/>
    <n v="137.79"/>
    <n v="1"/>
    <n v="22.046399999999998"/>
    <n v="137.79"/>
    <n v="159.8364"/>
    <n v="2026"/>
    <s v="enero"/>
    <n v="26"/>
  </r>
  <r>
    <x v="320"/>
    <x v="7"/>
    <x v="6"/>
    <n v="137.79"/>
    <n v="1"/>
    <n v="22.046399999999998"/>
    <n v="137.79"/>
    <n v="159.8364"/>
    <n v="2026"/>
    <s v="enero"/>
    <n v="26"/>
  </r>
  <r>
    <x v="320"/>
    <x v="7"/>
    <x v="6"/>
    <n v="137.79"/>
    <n v="1"/>
    <n v="22.046399999999998"/>
    <n v="137.79"/>
    <n v="159.8364"/>
    <n v="2026"/>
    <s v="enero"/>
    <n v="26"/>
  </r>
  <r>
    <x v="320"/>
    <x v="7"/>
    <x v="6"/>
    <n v="137.79"/>
    <n v="1"/>
    <n v="22.046399999999998"/>
    <n v="137.79"/>
    <n v="159.8364"/>
    <n v="2026"/>
    <s v="enero"/>
    <n v="26"/>
  </r>
  <r>
    <x v="320"/>
    <x v="7"/>
    <x v="6"/>
    <n v="137.79"/>
    <n v="1"/>
    <n v="22.046399999999998"/>
    <n v="137.79"/>
    <n v="159.8364"/>
    <n v="2026"/>
    <s v="enero"/>
    <n v="26"/>
  </r>
  <r>
    <x v="320"/>
    <x v="7"/>
    <x v="14"/>
    <n v="77.069999999999993"/>
    <n v="1"/>
    <n v="12.331199999999999"/>
    <n v="77.069999999999993"/>
    <n v="89.401199999999989"/>
    <n v="2026"/>
    <s v="enero"/>
    <n v="26"/>
  </r>
  <r>
    <x v="320"/>
    <x v="10"/>
    <x v="0"/>
    <n v="103.34"/>
    <n v="240"/>
    <n v="3968.2560000000003"/>
    <n v="24801.599999999999"/>
    <n v="28769.856"/>
    <n v="2026"/>
    <s v="enero"/>
    <n v="26"/>
  </r>
  <r>
    <x v="320"/>
    <x v="10"/>
    <x v="6"/>
    <n v="137.79499999999999"/>
    <n v="2"/>
    <n v="44.0944"/>
    <n v="275.58999999999997"/>
    <n v="319.68439999999998"/>
    <n v="2026"/>
    <s v="enero"/>
    <n v="26"/>
  </r>
  <r>
    <x v="320"/>
    <x v="10"/>
    <x v="6"/>
    <n v="137.79"/>
    <n v="1"/>
    <n v="22.046399999999998"/>
    <n v="137.79"/>
    <n v="159.8364"/>
    <n v="2026"/>
    <s v="enero"/>
    <n v="26"/>
  </r>
  <r>
    <x v="320"/>
    <x v="10"/>
    <x v="6"/>
    <n v="137.79"/>
    <n v="1"/>
    <n v="22.046399999999998"/>
    <n v="137.79"/>
    <n v="159.8364"/>
    <n v="2026"/>
    <s v="enero"/>
    <n v="26"/>
  </r>
  <r>
    <x v="320"/>
    <x v="10"/>
    <x v="6"/>
    <n v="137.79"/>
    <n v="1"/>
    <n v="22.046399999999998"/>
    <n v="137.79"/>
    <n v="159.8364"/>
    <n v="2026"/>
    <s v="enero"/>
    <n v="26"/>
  </r>
  <r>
    <x v="320"/>
    <x v="10"/>
    <x v="6"/>
    <n v="137.79"/>
    <n v="1"/>
    <n v="22.046399999999998"/>
    <n v="137.79"/>
    <n v="159.8364"/>
    <n v="2026"/>
    <s v="enero"/>
    <n v="26"/>
  </r>
  <r>
    <x v="320"/>
    <x v="11"/>
    <x v="6"/>
    <n v="137.79499999999999"/>
    <n v="2"/>
    <n v="44.0944"/>
    <n v="275.58999999999997"/>
    <n v="319.68439999999998"/>
    <n v="2026"/>
    <s v="enero"/>
    <n v="26"/>
  </r>
  <r>
    <x v="320"/>
    <x v="11"/>
    <x v="6"/>
    <n v="137.79"/>
    <n v="1"/>
    <n v="22.046399999999998"/>
    <n v="137.79"/>
    <n v="159.8364"/>
    <n v="2026"/>
    <s v="enero"/>
    <n v="26"/>
  </r>
  <r>
    <x v="320"/>
    <x v="11"/>
    <x v="6"/>
    <n v="137.79"/>
    <n v="1"/>
    <n v="22.046399999999998"/>
    <n v="137.79"/>
    <n v="159.8364"/>
    <n v="2026"/>
    <s v="enero"/>
    <n v="26"/>
  </r>
  <r>
    <x v="320"/>
    <x v="11"/>
    <x v="6"/>
    <n v="137.79"/>
    <n v="1"/>
    <n v="22.046399999999998"/>
    <n v="137.79"/>
    <n v="159.8364"/>
    <n v="2026"/>
    <s v="enero"/>
    <n v="26"/>
  </r>
  <r>
    <x v="320"/>
    <x v="9"/>
    <x v="6"/>
    <n v="343.97"/>
    <n v="1"/>
    <n v="55.035200000000003"/>
    <n v="343.97"/>
    <n v="399.00520000000006"/>
    <n v="2026"/>
    <s v="enero"/>
    <n v="26"/>
  </r>
  <r>
    <x v="320"/>
    <x v="5"/>
    <x v="0"/>
    <n v="211.23"/>
    <n v="6"/>
    <n v="202.7808"/>
    <n v="1267.3800000000001"/>
    <n v="1470.1608000000001"/>
    <n v="2026"/>
    <s v="enero"/>
    <n v="26"/>
  </r>
  <r>
    <x v="320"/>
    <x v="6"/>
    <x v="0"/>
    <n v="211.23"/>
    <n v="6"/>
    <n v="202.7808"/>
    <n v="1267.3800000000001"/>
    <n v="1470.1608000000001"/>
    <n v="2026"/>
    <s v="enero"/>
    <n v="26"/>
  </r>
  <r>
    <x v="320"/>
    <x v="6"/>
    <x v="6"/>
    <n v="343.97"/>
    <n v="1"/>
    <n v="55.035200000000003"/>
    <n v="343.97"/>
    <n v="399.00520000000006"/>
    <n v="2026"/>
    <s v="enero"/>
    <n v="26"/>
  </r>
  <r>
    <x v="320"/>
    <x v="16"/>
    <x v="6"/>
    <n v="137.79"/>
    <n v="1"/>
    <n v="22.046399999999998"/>
    <n v="137.79"/>
    <n v="159.8364"/>
    <n v="2026"/>
    <s v="enero"/>
    <n v="26"/>
  </r>
  <r>
    <x v="320"/>
    <x v="16"/>
    <x v="6"/>
    <n v="137.79499999999999"/>
    <n v="2"/>
    <n v="44.0944"/>
    <n v="275.58999999999997"/>
    <n v="319.68439999999998"/>
    <n v="2026"/>
    <s v="enero"/>
    <n v="26"/>
  </r>
  <r>
    <x v="320"/>
    <x v="16"/>
    <x v="6"/>
    <n v="137.79"/>
    <n v="1"/>
    <n v="22.046399999999998"/>
    <n v="137.79"/>
    <n v="159.8364"/>
    <n v="2026"/>
    <s v="enero"/>
    <n v="26"/>
  </r>
  <r>
    <x v="320"/>
    <x v="16"/>
    <x v="6"/>
    <n v="137.79499999999999"/>
    <n v="2"/>
    <n v="44.0944"/>
    <n v="275.58999999999997"/>
    <n v="319.68439999999998"/>
    <n v="2026"/>
    <s v="enero"/>
    <n v="26"/>
  </r>
  <r>
    <x v="320"/>
    <x v="16"/>
    <x v="6"/>
    <n v="137.79"/>
    <n v="1"/>
    <n v="22.046399999999998"/>
    <n v="137.79"/>
    <n v="159.8364"/>
    <n v="2026"/>
    <s v="enero"/>
    <n v="26"/>
  </r>
  <r>
    <x v="320"/>
    <x v="16"/>
    <x v="6"/>
    <n v="137.79"/>
    <n v="1"/>
    <n v="22.046399999999998"/>
    <n v="137.79"/>
    <n v="159.8364"/>
    <n v="2026"/>
    <s v="enero"/>
    <n v="26"/>
  </r>
  <r>
    <x v="320"/>
    <x v="26"/>
    <x v="14"/>
    <n v="568.97329999999999"/>
    <n v="3"/>
    <n v="273.10718400000002"/>
    <n v="1706.92"/>
    <n v="1980.027184"/>
    <n v="2026"/>
    <s v="enero"/>
    <n v="26"/>
  </r>
  <r>
    <x v="320"/>
    <x v="26"/>
    <x v="14"/>
    <n v="568.97500000000002"/>
    <n v="2"/>
    <n v="182.072"/>
    <n v="1137.95"/>
    <n v="1320.0219999999999"/>
    <n v="2026"/>
    <s v="enero"/>
    <n v="26"/>
  </r>
  <r>
    <x v="320"/>
    <x v="22"/>
    <x v="0"/>
    <n v="814.02"/>
    <n v="6"/>
    <n v="781.45920000000001"/>
    <n v="4884.12"/>
    <n v="5665.5792000000001"/>
    <n v="2026"/>
    <s v="enero"/>
    <n v="26"/>
  </r>
  <r>
    <x v="320"/>
    <x v="21"/>
    <x v="6"/>
    <n v="957.67"/>
    <n v="1"/>
    <n v="153.22720000000001"/>
    <n v="957.67"/>
    <n v="1110.8971999999999"/>
    <n v="2026"/>
    <s v="enero"/>
    <n v="26"/>
  </r>
  <r>
    <x v="320"/>
    <x v="21"/>
    <x v="6"/>
    <n v="957.67"/>
    <n v="1"/>
    <n v="153.22720000000001"/>
    <n v="957.67"/>
    <n v="1110.8971999999999"/>
    <n v="2026"/>
    <s v="enero"/>
    <n v="26"/>
  </r>
  <r>
    <x v="321"/>
    <x v="4"/>
    <x v="20"/>
    <n v="0"/>
    <n v="15"/>
    <n v="0"/>
    <n v="0"/>
    <n v="0"/>
    <n v="2026"/>
    <s v="enero"/>
    <n v="27"/>
  </r>
  <r>
    <x v="322"/>
    <x v="3"/>
    <x v="6"/>
    <n v="905.16"/>
    <n v="1"/>
    <n v="144.82560000000001"/>
    <n v="905.16"/>
    <n v="1049.9856"/>
    <n v="2026"/>
    <s v="enero"/>
    <n v="28"/>
  </r>
  <r>
    <x v="323"/>
    <x v="3"/>
    <x v="6"/>
    <n v="905.16"/>
    <n v="1"/>
    <n v="144.82560000000001"/>
    <n v="905.16"/>
    <n v="1049.9856"/>
    <n v="2026"/>
    <s v="enero"/>
    <n v="29"/>
  </r>
  <r>
    <x v="323"/>
    <x v="3"/>
    <x v="6"/>
    <n v="905.16"/>
    <n v="1"/>
    <n v="144.82560000000001"/>
    <n v="905.16"/>
    <n v="1049.9856"/>
    <n v="2026"/>
    <s v="enero"/>
    <n v="29"/>
  </r>
  <r>
    <x v="323"/>
    <x v="3"/>
    <x v="6"/>
    <n v="905.16"/>
    <n v="1"/>
    <n v="144.82560000000001"/>
    <n v="905.16"/>
    <n v="1049.9856"/>
    <n v="2026"/>
    <s v="enero"/>
    <n v="29"/>
  </r>
  <r>
    <x v="323"/>
    <x v="3"/>
    <x v="6"/>
    <n v="905.16"/>
    <n v="1"/>
    <n v="144.82560000000001"/>
    <n v="905.16"/>
    <n v="1049.9856"/>
    <n v="2026"/>
    <s v="enero"/>
    <n v="29"/>
  </r>
  <r>
    <x v="323"/>
    <x v="3"/>
    <x v="6"/>
    <n v="905.16"/>
    <n v="1"/>
    <n v="144.82560000000001"/>
    <n v="905.16"/>
    <n v="1049.9856"/>
    <n v="2026"/>
    <s v="enero"/>
    <n v="29"/>
  </r>
  <r>
    <x v="323"/>
    <x v="3"/>
    <x v="5"/>
    <n v="697"/>
    <n v="12"/>
    <n v="1338.24"/>
    <n v="8364"/>
    <n v="9702.24"/>
    <n v="2026"/>
    <s v="enero"/>
    <n v="29"/>
  </r>
  <r>
    <x v="321"/>
    <x v="3"/>
    <x v="6"/>
    <n v="905.16"/>
    <n v="1"/>
    <n v="144.82560000000001"/>
    <n v="905.16"/>
    <n v="1049.9856"/>
    <n v="2026"/>
    <s v="enero"/>
    <n v="27"/>
  </r>
  <r>
    <x v="323"/>
    <x v="3"/>
    <x v="6"/>
    <n v="905.16"/>
    <n v="1"/>
    <n v="144.82560000000001"/>
    <n v="905.16"/>
    <n v="1049.9856"/>
    <n v="2026"/>
    <s v="enero"/>
    <n v="29"/>
  </r>
  <r>
    <x v="323"/>
    <x v="14"/>
    <x v="5"/>
    <n v="632.99"/>
    <n v="32"/>
    <n v="3240.9088000000002"/>
    <n v="20255.68"/>
    <n v="23496.588800000001"/>
    <n v="2026"/>
    <s v="enero"/>
    <n v="29"/>
  </r>
  <r>
    <x v="322"/>
    <x v="14"/>
    <x v="17"/>
    <n v="505.86"/>
    <n v="86"/>
    <n v="6960.6336000000001"/>
    <n v="43503.96"/>
    <n v="50464.5936"/>
    <n v="2026"/>
    <s v="enero"/>
    <n v="28"/>
  </r>
  <r>
    <x v="322"/>
    <x v="14"/>
    <x v="2"/>
    <n v="498.66"/>
    <n v="6"/>
    <n v="478.71360000000004"/>
    <n v="2991.96"/>
    <n v="3470.6736000000001"/>
    <n v="2026"/>
    <s v="enero"/>
    <n v="28"/>
  </r>
  <r>
    <x v="322"/>
    <x v="14"/>
    <x v="2"/>
    <n v="498.66"/>
    <n v="24"/>
    <n v="1914.8544000000002"/>
    <n v="11967.84"/>
    <n v="13882.6944"/>
    <n v="2026"/>
    <s v="enero"/>
    <n v="28"/>
  </r>
  <r>
    <x v="322"/>
    <x v="14"/>
    <x v="2"/>
    <n v="498.66"/>
    <n v="12"/>
    <n v="957.42720000000008"/>
    <n v="5983.92"/>
    <n v="6941.3472000000002"/>
    <n v="2026"/>
    <s v="enero"/>
    <n v="28"/>
  </r>
  <r>
    <x v="322"/>
    <x v="14"/>
    <x v="2"/>
    <n v="498.66"/>
    <n v="6"/>
    <n v="478.71360000000004"/>
    <n v="2991.96"/>
    <n v="3470.6736000000001"/>
    <n v="2026"/>
    <s v="enero"/>
    <n v="28"/>
  </r>
  <r>
    <x v="322"/>
    <x v="14"/>
    <x v="2"/>
    <n v="498.66"/>
    <n v="12"/>
    <n v="957.42720000000008"/>
    <n v="5983.92"/>
    <n v="6941.3472000000002"/>
    <n v="2026"/>
    <s v="enero"/>
    <n v="28"/>
  </r>
  <r>
    <x v="323"/>
    <x v="14"/>
    <x v="2"/>
    <n v="498.66"/>
    <n v="6"/>
    <n v="478.71360000000004"/>
    <n v="2991.96"/>
    <n v="3470.6736000000001"/>
    <n v="2026"/>
    <s v="enero"/>
    <n v="29"/>
  </r>
  <r>
    <x v="323"/>
    <x v="14"/>
    <x v="2"/>
    <n v="498.66"/>
    <n v="6"/>
    <n v="478.71360000000004"/>
    <n v="2991.96"/>
    <n v="3470.6736000000001"/>
    <n v="2026"/>
    <s v="enero"/>
    <n v="29"/>
  </r>
  <r>
    <x v="323"/>
    <x v="14"/>
    <x v="2"/>
    <n v="498.66"/>
    <n v="6"/>
    <n v="478.71360000000004"/>
    <n v="2991.96"/>
    <n v="3470.6736000000001"/>
    <n v="2026"/>
    <s v="enero"/>
    <n v="29"/>
  </r>
  <r>
    <x v="323"/>
    <x v="14"/>
    <x v="2"/>
    <n v="498.66"/>
    <n v="6"/>
    <n v="478.71360000000004"/>
    <n v="2991.96"/>
    <n v="3470.6736000000001"/>
    <n v="2026"/>
    <s v="enero"/>
    <n v="29"/>
  </r>
  <r>
    <x v="323"/>
    <x v="14"/>
    <x v="2"/>
    <n v="498.66"/>
    <n v="6"/>
    <n v="478.71360000000004"/>
    <n v="2991.96"/>
    <n v="3470.6736000000001"/>
    <n v="2026"/>
    <s v="enero"/>
    <n v="29"/>
  </r>
  <r>
    <x v="323"/>
    <x v="14"/>
    <x v="2"/>
    <n v="498.66"/>
    <n v="18"/>
    <n v="1436.1408000000001"/>
    <n v="8975.8799999999992"/>
    <n v="10412.020799999998"/>
    <n v="2026"/>
    <s v="enero"/>
    <n v="29"/>
  </r>
  <r>
    <x v="323"/>
    <x v="14"/>
    <x v="2"/>
    <n v="498.66"/>
    <n v="6"/>
    <n v="478.71360000000004"/>
    <n v="2991.96"/>
    <n v="3470.6736000000001"/>
    <n v="2026"/>
    <s v="enero"/>
    <n v="29"/>
  </r>
  <r>
    <x v="322"/>
    <x v="26"/>
    <x v="17"/>
    <n v="547.24"/>
    <n v="42"/>
    <n v="3677.4528"/>
    <n v="22984.080000000002"/>
    <n v="26661.532800000001"/>
    <n v="2026"/>
    <s v="enero"/>
    <n v="28"/>
  </r>
  <r>
    <x v="323"/>
    <x v="22"/>
    <x v="6"/>
    <n v="957.67"/>
    <n v="1"/>
    <n v="153.22720000000001"/>
    <n v="957.67"/>
    <n v="1110.8971999999999"/>
    <n v="2026"/>
    <s v="enero"/>
    <n v="29"/>
  </r>
  <r>
    <x v="323"/>
    <x v="21"/>
    <x v="5"/>
    <n v="697"/>
    <n v="6"/>
    <n v="669.12"/>
    <n v="4182"/>
    <n v="4851.12"/>
    <n v="2026"/>
    <s v="enero"/>
    <n v="29"/>
  </r>
  <r>
    <x v="322"/>
    <x v="21"/>
    <x v="2"/>
    <n v="525.59"/>
    <n v="12"/>
    <n v="1009.1328000000001"/>
    <n v="6307.08"/>
    <n v="7316.2128000000002"/>
    <n v="2026"/>
    <s v="enero"/>
    <n v="28"/>
  </r>
  <r>
    <x v="322"/>
    <x v="21"/>
    <x v="2"/>
    <n v="525.59"/>
    <n v="6"/>
    <n v="504.56640000000004"/>
    <n v="3153.54"/>
    <n v="3658.1064000000001"/>
    <n v="2026"/>
    <s v="enero"/>
    <n v="28"/>
  </r>
  <r>
    <x v="323"/>
    <x v="21"/>
    <x v="2"/>
    <n v="525.59"/>
    <n v="18"/>
    <n v="1513.6992"/>
    <n v="9460.6200000000008"/>
    <n v="10974.319200000002"/>
    <n v="2026"/>
    <s v="enero"/>
    <n v="29"/>
  </r>
  <r>
    <x v="323"/>
    <x v="21"/>
    <x v="2"/>
    <n v="525.59"/>
    <n v="6"/>
    <n v="504.56640000000004"/>
    <n v="3153.54"/>
    <n v="3658.1064000000001"/>
    <n v="2026"/>
    <s v="enero"/>
    <n v="29"/>
  </r>
  <r>
    <x v="323"/>
    <x v="21"/>
    <x v="2"/>
    <n v="525.59"/>
    <n v="6"/>
    <n v="504.56640000000004"/>
    <n v="3153.54"/>
    <n v="3658.1064000000001"/>
    <n v="2026"/>
    <s v="enero"/>
    <n v="29"/>
  </r>
  <r>
    <x v="323"/>
    <x v="15"/>
    <x v="5"/>
    <n v="697"/>
    <n v="6"/>
    <n v="669.12"/>
    <n v="4182"/>
    <n v="4851.12"/>
    <n v="2026"/>
    <s v="enero"/>
    <n v="29"/>
  </r>
  <r>
    <x v="323"/>
    <x v="25"/>
    <x v="21"/>
    <n v="57.54"/>
    <n v="40"/>
    <n v="368.25600000000003"/>
    <n v="2301.6"/>
    <n v="2669.8559999999998"/>
    <n v="2026"/>
    <s v="enero"/>
    <n v="29"/>
  </r>
  <r>
    <x v="321"/>
    <x v="2"/>
    <x v="20"/>
    <n v="1809.74"/>
    <n v="15"/>
    <n v="4343.3760000000002"/>
    <n v="27146.1"/>
    <n v="31489.475999999999"/>
    <n v="2026"/>
    <s v="enero"/>
    <n v="27"/>
  </r>
  <r>
    <x v="323"/>
    <x v="16"/>
    <x v="21"/>
    <n v="84.04"/>
    <n v="60"/>
    <n v="806.78399999999999"/>
    <n v="5042.3999999999996"/>
    <n v="5849.1839999999993"/>
    <n v="2026"/>
    <s v="enero"/>
    <n v="29"/>
  </r>
  <r>
    <x v="322"/>
    <x v="16"/>
    <x v="6"/>
    <n v="137.79"/>
    <n v="1"/>
    <n v="22.046399999999998"/>
    <n v="137.79"/>
    <n v="159.8364"/>
    <n v="2026"/>
    <s v="enero"/>
    <n v="28"/>
  </r>
  <r>
    <x v="322"/>
    <x v="16"/>
    <x v="6"/>
    <n v="137.79"/>
    <n v="1"/>
    <n v="22.046399999999998"/>
    <n v="137.79"/>
    <n v="159.8364"/>
    <n v="2026"/>
    <s v="enero"/>
    <n v="28"/>
  </r>
  <r>
    <x v="323"/>
    <x v="7"/>
    <x v="21"/>
    <n v="84.05"/>
    <n v="60"/>
    <n v="806.88"/>
    <n v="5043"/>
    <n v="5849.88"/>
    <n v="2026"/>
    <s v="enero"/>
    <n v="29"/>
  </r>
  <r>
    <x v="323"/>
    <x v="8"/>
    <x v="21"/>
    <n v="84.05"/>
    <n v="60"/>
    <n v="806.88"/>
    <n v="5043"/>
    <n v="5849.88"/>
    <n v="2026"/>
    <s v="enero"/>
    <n v="29"/>
  </r>
  <r>
    <x v="323"/>
    <x v="8"/>
    <x v="6"/>
    <n v="137.79"/>
    <n v="1"/>
    <n v="22.046399999999998"/>
    <n v="137.79"/>
    <n v="159.8364"/>
    <n v="2026"/>
    <s v="enero"/>
    <n v="29"/>
  </r>
  <r>
    <x v="323"/>
    <x v="8"/>
    <x v="6"/>
    <n v="137.79"/>
    <n v="1"/>
    <n v="22.046399999999998"/>
    <n v="137.79"/>
    <n v="159.8364"/>
    <n v="2026"/>
    <s v="enero"/>
    <n v="29"/>
  </r>
  <r>
    <x v="323"/>
    <x v="8"/>
    <x v="6"/>
    <n v="137.79"/>
    <n v="1"/>
    <n v="22.046399999999998"/>
    <n v="137.79"/>
    <n v="159.8364"/>
    <n v="2026"/>
    <s v="enero"/>
    <n v="29"/>
  </r>
  <r>
    <x v="323"/>
    <x v="8"/>
    <x v="5"/>
    <n v="90.54"/>
    <n v="6"/>
    <n v="86.918400000000005"/>
    <n v="543.24"/>
    <n v="630.15840000000003"/>
    <n v="2026"/>
    <s v="enero"/>
    <n v="29"/>
  </r>
  <r>
    <x v="323"/>
    <x v="10"/>
    <x v="21"/>
    <n v="84.05"/>
    <n v="60"/>
    <n v="806.88"/>
    <n v="5043"/>
    <n v="5849.88"/>
    <n v="2026"/>
    <s v="enero"/>
    <n v="29"/>
  </r>
  <r>
    <x v="322"/>
    <x v="10"/>
    <x v="6"/>
    <n v="137.79"/>
    <n v="1"/>
    <n v="22.046399999999998"/>
    <n v="137.79"/>
    <n v="159.8364"/>
    <n v="2026"/>
    <s v="enero"/>
    <n v="28"/>
  </r>
  <r>
    <x v="322"/>
    <x v="10"/>
    <x v="6"/>
    <n v="137.79"/>
    <n v="1"/>
    <n v="22.046399999999998"/>
    <n v="137.79"/>
    <n v="159.8364"/>
    <n v="2026"/>
    <s v="enero"/>
    <n v="28"/>
  </r>
  <r>
    <x v="322"/>
    <x v="10"/>
    <x v="6"/>
    <n v="137.79"/>
    <n v="1"/>
    <n v="22.046399999999998"/>
    <n v="137.79"/>
    <n v="159.8364"/>
    <n v="2026"/>
    <s v="enero"/>
    <n v="28"/>
  </r>
  <r>
    <x v="323"/>
    <x v="10"/>
    <x v="6"/>
    <n v="137.79"/>
    <n v="1"/>
    <n v="22.046399999999998"/>
    <n v="137.79"/>
    <n v="159.8364"/>
    <n v="2026"/>
    <s v="enero"/>
    <n v="29"/>
  </r>
  <r>
    <x v="323"/>
    <x v="11"/>
    <x v="21"/>
    <n v="84.05"/>
    <n v="60"/>
    <n v="806.88"/>
    <n v="5043"/>
    <n v="5849.88"/>
    <n v="2026"/>
    <s v="enero"/>
    <n v="29"/>
  </r>
  <r>
    <x v="322"/>
    <x v="11"/>
    <x v="6"/>
    <n v="137.79"/>
    <n v="1"/>
    <n v="22.046399999999998"/>
    <n v="137.79"/>
    <n v="159.8364"/>
    <n v="2026"/>
    <s v="enero"/>
    <n v="28"/>
  </r>
  <r>
    <x v="322"/>
    <x v="11"/>
    <x v="6"/>
    <n v="137.79"/>
    <n v="1"/>
    <n v="22.046399999999998"/>
    <n v="137.79"/>
    <n v="159.8364"/>
    <n v="2026"/>
    <s v="enero"/>
    <n v="28"/>
  </r>
  <r>
    <x v="323"/>
    <x v="11"/>
    <x v="6"/>
    <n v="137.79"/>
    <n v="1"/>
    <n v="22.046399999999998"/>
    <n v="137.79"/>
    <n v="159.8364"/>
    <n v="2026"/>
    <s v="enero"/>
    <n v="29"/>
  </r>
  <r>
    <x v="323"/>
    <x v="11"/>
    <x v="6"/>
    <n v="137.79"/>
    <n v="1"/>
    <n v="22.046399999999998"/>
    <n v="137.79"/>
    <n v="159.8364"/>
    <n v="2026"/>
    <s v="enero"/>
    <n v="29"/>
  </r>
  <r>
    <x v="323"/>
    <x v="11"/>
    <x v="6"/>
    <n v="137.79"/>
    <n v="1"/>
    <n v="22.046399999999998"/>
    <n v="137.79"/>
    <n v="159.8364"/>
    <n v="2026"/>
    <s v="enero"/>
    <n v="29"/>
  </r>
  <r>
    <x v="324"/>
    <x v="8"/>
    <x v="6"/>
    <n v="137.79"/>
    <n v="1"/>
    <n v="22.046399999999998"/>
    <n v="137.79"/>
    <n v="159.8364"/>
    <n v="2026"/>
    <s v="enero"/>
    <n v="30"/>
  </r>
  <r>
    <x v="324"/>
    <x v="8"/>
    <x v="6"/>
    <n v="137.79"/>
    <n v="1"/>
    <n v="22.046399999999998"/>
    <n v="137.79"/>
    <n v="159.8364"/>
    <n v="2026"/>
    <s v="enero"/>
    <n v="30"/>
  </r>
  <r>
    <x v="324"/>
    <x v="10"/>
    <x v="6"/>
    <n v="137.79"/>
    <n v="1"/>
    <n v="22.046399999999998"/>
    <n v="137.79"/>
    <n v="159.8364"/>
    <n v="2026"/>
    <s v="enero"/>
    <n v="30"/>
  </r>
  <r>
    <x v="324"/>
    <x v="10"/>
    <x v="6"/>
    <n v="137.79"/>
    <n v="1"/>
    <n v="22.046399999999998"/>
    <n v="137.79"/>
    <n v="159.8364"/>
    <n v="2026"/>
    <s v="enero"/>
    <n v="30"/>
  </r>
  <r>
    <x v="324"/>
    <x v="11"/>
    <x v="6"/>
    <n v="137.79"/>
    <n v="1"/>
    <n v="22.046399999999998"/>
    <n v="137.79"/>
    <n v="159.8364"/>
    <n v="2026"/>
    <s v="enero"/>
    <n v="30"/>
  </r>
  <r>
    <x v="324"/>
    <x v="11"/>
    <x v="6"/>
    <n v="137.79"/>
    <n v="1"/>
    <n v="22.046399999999998"/>
    <n v="137.79"/>
    <n v="159.8364"/>
    <n v="2026"/>
    <s v="enero"/>
    <n v="30"/>
  </r>
  <r>
    <x v="324"/>
    <x v="3"/>
    <x v="6"/>
    <n v="905.16"/>
    <n v="1"/>
    <n v="144.82560000000001"/>
    <n v="905.16"/>
    <n v="1049.9856"/>
    <n v="2026"/>
    <s v="enero"/>
    <n v="30"/>
  </r>
  <r>
    <x v="324"/>
    <x v="3"/>
    <x v="6"/>
    <n v="905.16"/>
    <n v="1"/>
    <n v="144.82560000000001"/>
    <n v="905.16"/>
    <n v="1049.9856"/>
    <n v="2026"/>
    <s v="enero"/>
    <n v="30"/>
  </r>
  <r>
    <x v="325"/>
    <x v="15"/>
    <x v="5"/>
    <n v="697"/>
    <n v="60"/>
    <n v="6691.2"/>
    <n v="41820"/>
    <n v="48511.199999999997"/>
    <n v="2026"/>
    <s v="febrero"/>
    <n v="3"/>
  </r>
  <r>
    <x v="325"/>
    <x v="13"/>
    <x v="5"/>
    <n v="697"/>
    <n v="60"/>
    <n v="6691.2"/>
    <n v="41820"/>
    <n v="48511.199999999997"/>
    <n v="2026"/>
    <s v="febrero"/>
    <n v="3"/>
  </r>
  <r>
    <x v="325"/>
    <x v="8"/>
    <x v="6"/>
    <n v="137.79"/>
    <n v="1"/>
    <n v="22.046399999999998"/>
    <n v="137.79"/>
    <n v="159.8364"/>
    <n v="2026"/>
    <s v="febrero"/>
    <n v="3"/>
  </r>
  <r>
    <x v="325"/>
    <x v="8"/>
    <x v="6"/>
    <n v="137.79"/>
    <n v="1"/>
    <n v="22.046399999999998"/>
    <n v="137.79"/>
    <n v="159.8364"/>
    <n v="2026"/>
    <s v="febrero"/>
    <n v="3"/>
  </r>
  <r>
    <x v="325"/>
    <x v="8"/>
    <x v="6"/>
    <n v="137.79"/>
    <n v="1"/>
    <n v="22.046399999999998"/>
    <n v="137.79"/>
    <n v="159.8364"/>
    <n v="2026"/>
    <s v="febrero"/>
    <n v="3"/>
  </r>
  <r>
    <x v="325"/>
    <x v="8"/>
    <x v="6"/>
    <n v="137.79"/>
    <n v="1"/>
    <n v="22.046399999999998"/>
    <n v="137.79"/>
    <n v="159.8364"/>
    <n v="2026"/>
    <s v="febrero"/>
    <n v="3"/>
  </r>
  <r>
    <x v="325"/>
    <x v="8"/>
    <x v="6"/>
    <n v="137.79"/>
    <n v="1"/>
    <n v="22.046399999999998"/>
    <n v="137.79"/>
    <n v="159.8364"/>
    <n v="2026"/>
    <s v="febrero"/>
    <n v="3"/>
  </r>
  <r>
    <x v="325"/>
    <x v="8"/>
    <x v="6"/>
    <n v="137.79"/>
    <n v="1"/>
    <n v="22.046399999999998"/>
    <n v="137.79"/>
    <n v="159.8364"/>
    <n v="2026"/>
    <s v="febrero"/>
    <n v="3"/>
  </r>
  <r>
    <x v="325"/>
    <x v="8"/>
    <x v="6"/>
    <n v="137.79"/>
    <n v="1"/>
    <n v="22.046399999999998"/>
    <n v="137.79"/>
    <n v="159.8364"/>
    <n v="2026"/>
    <s v="febrero"/>
    <n v="3"/>
  </r>
  <r>
    <x v="325"/>
    <x v="8"/>
    <x v="6"/>
    <n v="137.79"/>
    <n v="1"/>
    <n v="22.046399999999998"/>
    <n v="137.79"/>
    <n v="159.8364"/>
    <n v="2026"/>
    <s v="febrero"/>
    <n v="3"/>
  </r>
  <r>
    <x v="325"/>
    <x v="8"/>
    <x v="5"/>
    <n v="90.54"/>
    <n v="12"/>
    <n v="173.83680000000001"/>
    <n v="1086.48"/>
    <n v="1260.3168000000001"/>
    <n v="2026"/>
    <s v="febrero"/>
    <n v="3"/>
  </r>
  <r>
    <x v="325"/>
    <x v="7"/>
    <x v="6"/>
    <n v="137.79"/>
    <n v="1"/>
    <n v="22.046399999999998"/>
    <n v="137.79"/>
    <n v="159.8364"/>
    <n v="2026"/>
    <s v="febrero"/>
    <n v="3"/>
  </r>
  <r>
    <x v="325"/>
    <x v="7"/>
    <x v="6"/>
    <n v="137.79"/>
    <n v="1"/>
    <n v="22.046399999999998"/>
    <n v="137.79"/>
    <n v="159.8364"/>
    <n v="2026"/>
    <s v="febrero"/>
    <n v="3"/>
  </r>
  <r>
    <x v="325"/>
    <x v="7"/>
    <x v="6"/>
    <n v="137.79"/>
    <n v="1"/>
    <n v="22.046399999999998"/>
    <n v="137.79"/>
    <n v="159.8364"/>
    <n v="2026"/>
    <s v="febrero"/>
    <n v="3"/>
  </r>
  <r>
    <x v="325"/>
    <x v="7"/>
    <x v="5"/>
    <n v="90.54"/>
    <n v="60"/>
    <n v="869.18400000000008"/>
    <n v="5432.4"/>
    <n v="6301.5839999999998"/>
    <n v="2026"/>
    <s v="febrero"/>
    <n v="3"/>
  </r>
  <r>
    <x v="325"/>
    <x v="7"/>
    <x v="5"/>
    <n v="90.54"/>
    <n v="12"/>
    <n v="173.83680000000001"/>
    <n v="1086.48"/>
    <n v="1260.3168000000001"/>
    <n v="2026"/>
    <s v="febrero"/>
    <n v="3"/>
  </r>
  <r>
    <x v="325"/>
    <x v="10"/>
    <x v="6"/>
    <n v="137.79"/>
    <n v="1"/>
    <n v="22.046399999999998"/>
    <n v="137.79"/>
    <n v="159.8364"/>
    <n v="2026"/>
    <s v="febrero"/>
    <n v="3"/>
  </r>
  <r>
    <x v="325"/>
    <x v="10"/>
    <x v="6"/>
    <n v="137.79"/>
    <n v="1"/>
    <n v="22.046399999999998"/>
    <n v="137.79"/>
    <n v="159.8364"/>
    <n v="2026"/>
    <s v="febrero"/>
    <n v="3"/>
  </r>
  <r>
    <x v="325"/>
    <x v="10"/>
    <x v="6"/>
    <n v="137.79"/>
    <n v="1"/>
    <n v="22.046399999999998"/>
    <n v="137.79"/>
    <n v="159.8364"/>
    <n v="2026"/>
    <s v="febrero"/>
    <n v="3"/>
  </r>
  <r>
    <x v="325"/>
    <x v="10"/>
    <x v="6"/>
    <n v="137.79"/>
    <n v="1"/>
    <n v="22.046399999999998"/>
    <n v="137.79"/>
    <n v="159.8364"/>
    <n v="2026"/>
    <s v="febrero"/>
    <n v="3"/>
  </r>
  <r>
    <x v="325"/>
    <x v="11"/>
    <x v="6"/>
    <n v="137.79"/>
    <n v="1"/>
    <n v="22.046399999999998"/>
    <n v="137.79"/>
    <n v="159.8364"/>
    <n v="2026"/>
    <s v="febrero"/>
    <n v="3"/>
  </r>
  <r>
    <x v="325"/>
    <x v="6"/>
    <x v="0"/>
    <n v="211.23"/>
    <n v="6"/>
    <n v="202.7808"/>
    <n v="1267.3800000000001"/>
    <n v="1470.1608000000001"/>
    <n v="2026"/>
    <s v="febrero"/>
    <n v="3"/>
  </r>
  <r>
    <x v="325"/>
    <x v="14"/>
    <x v="5"/>
    <n v="632.99"/>
    <n v="8"/>
    <n v="810.22720000000004"/>
    <n v="5063.92"/>
    <n v="5874.1472000000003"/>
    <n v="2026"/>
    <s v="febrero"/>
    <n v="3"/>
  </r>
  <r>
    <x v="325"/>
    <x v="25"/>
    <x v="0"/>
    <n v="70.47"/>
    <n v="100"/>
    <n v="1127.52"/>
    <n v="7047"/>
    <n v="8174.52"/>
    <n v="2026"/>
    <s v="febrero"/>
    <n v="3"/>
  </r>
  <r>
    <x v="325"/>
    <x v="25"/>
    <x v="6"/>
    <n v="94.82"/>
    <n v="1"/>
    <n v="15.171199999999999"/>
    <n v="94.82"/>
    <n v="109.99119999999999"/>
    <n v="2026"/>
    <s v="febrero"/>
    <n v="3"/>
  </r>
  <r>
    <x v="325"/>
    <x v="16"/>
    <x v="6"/>
    <n v="137.79"/>
    <n v="1"/>
    <n v="22.046399999999998"/>
    <n v="137.79"/>
    <n v="159.8364"/>
    <n v="2026"/>
    <s v="febrero"/>
    <n v="3"/>
  </r>
  <r>
    <x v="325"/>
    <x v="16"/>
    <x v="6"/>
    <n v="137.79"/>
    <n v="1"/>
    <n v="22.046399999999998"/>
    <n v="137.79"/>
    <n v="159.8364"/>
    <n v="2026"/>
    <s v="febrero"/>
    <n v="3"/>
  </r>
  <r>
    <x v="325"/>
    <x v="16"/>
    <x v="6"/>
    <n v="137.79"/>
    <n v="1"/>
    <n v="22.046399999999998"/>
    <n v="137.79"/>
    <n v="159.8364"/>
    <n v="2026"/>
    <s v="febrero"/>
    <n v="3"/>
  </r>
  <r>
    <x v="325"/>
    <x v="22"/>
    <x v="0"/>
    <n v="814.02"/>
    <n v="6"/>
    <n v="781.45920000000001"/>
    <n v="4884.12"/>
    <n v="5665.5792000000001"/>
    <n v="2026"/>
    <s v="febrero"/>
    <n v="3"/>
  </r>
  <r>
    <x v="325"/>
    <x v="22"/>
    <x v="6"/>
    <n v="957.67"/>
    <n v="1"/>
    <n v="153.22720000000001"/>
    <n v="957.67"/>
    <n v="1110.8971999999999"/>
    <n v="2026"/>
    <s v="febrero"/>
    <n v="3"/>
  </r>
  <r>
    <x v="325"/>
    <x v="22"/>
    <x v="6"/>
    <n v="957.67"/>
    <n v="1"/>
    <n v="153.22720000000001"/>
    <n v="957.67"/>
    <n v="1110.8971999999999"/>
    <n v="2026"/>
    <s v="febrero"/>
    <n v="3"/>
  </r>
  <r>
    <x v="325"/>
    <x v="22"/>
    <x v="6"/>
    <n v="957.67"/>
    <n v="1"/>
    <n v="153.22720000000001"/>
    <n v="957.67"/>
    <n v="1110.8971999999999"/>
    <n v="2026"/>
    <s v="febrero"/>
    <n v="3"/>
  </r>
  <r>
    <x v="325"/>
    <x v="22"/>
    <x v="6"/>
    <n v="957.67"/>
    <n v="1"/>
    <n v="153.22720000000001"/>
    <n v="957.67"/>
    <n v="1110.8971999999999"/>
    <n v="2026"/>
    <s v="febrero"/>
    <n v="3"/>
  </r>
  <r>
    <x v="325"/>
    <x v="22"/>
    <x v="6"/>
    <n v="957.67"/>
    <n v="1"/>
    <n v="153.22720000000001"/>
    <n v="957.67"/>
    <n v="1110.8971999999999"/>
    <n v="2026"/>
    <s v="febrero"/>
    <n v="3"/>
  </r>
  <r>
    <x v="325"/>
    <x v="21"/>
    <x v="0"/>
    <n v="814.02"/>
    <n v="6"/>
    <n v="781.45920000000001"/>
    <n v="4884.12"/>
    <n v="5665.5792000000001"/>
    <n v="2026"/>
    <s v="febrero"/>
    <n v="3"/>
  </r>
  <r>
    <x v="325"/>
    <x v="21"/>
    <x v="6"/>
    <n v="957.67"/>
    <n v="1"/>
    <n v="153.22720000000001"/>
    <n v="957.67"/>
    <n v="1110.8971999999999"/>
    <n v="2026"/>
    <s v="febrero"/>
    <n v="3"/>
  </r>
  <r>
    <x v="326"/>
    <x v="13"/>
    <x v="2"/>
    <n v="525.59"/>
    <n v="6"/>
    <n v="504.56640000000004"/>
    <n v="3153.54"/>
    <n v="3658.1064000000001"/>
    <n v="2026"/>
    <s v="febrero"/>
    <n v="4"/>
  </r>
  <r>
    <x v="326"/>
    <x v="13"/>
    <x v="2"/>
    <n v="525.59"/>
    <n v="6"/>
    <n v="504.56640000000004"/>
    <n v="3153.54"/>
    <n v="3658.1064000000001"/>
    <n v="2026"/>
    <s v="febrero"/>
    <n v="4"/>
  </r>
  <r>
    <x v="326"/>
    <x v="13"/>
    <x v="2"/>
    <n v="525.59"/>
    <n v="6"/>
    <n v="504.56640000000004"/>
    <n v="3153.54"/>
    <n v="3658.1064000000001"/>
    <n v="2026"/>
    <s v="febrero"/>
    <n v="4"/>
  </r>
  <r>
    <x v="326"/>
    <x v="13"/>
    <x v="2"/>
    <n v="525.59"/>
    <n v="30"/>
    <n v="2522.8320000000003"/>
    <n v="15767.7"/>
    <n v="18290.531999999999"/>
    <n v="2026"/>
    <s v="febrero"/>
    <n v="4"/>
  </r>
  <r>
    <x v="326"/>
    <x v="13"/>
    <x v="2"/>
    <n v="525.59"/>
    <n v="36"/>
    <n v="3027.3984"/>
    <n v="18921.240000000002"/>
    <n v="21948.638400000003"/>
    <n v="2026"/>
    <s v="febrero"/>
    <n v="4"/>
  </r>
  <r>
    <x v="326"/>
    <x v="13"/>
    <x v="2"/>
    <n v="525.59"/>
    <n v="12"/>
    <n v="1009.1328000000001"/>
    <n v="6307.08"/>
    <n v="7316.2128000000002"/>
    <n v="2026"/>
    <s v="febrero"/>
    <n v="4"/>
  </r>
  <r>
    <x v="326"/>
    <x v="13"/>
    <x v="2"/>
    <n v="525.59"/>
    <n v="6"/>
    <n v="504.56640000000004"/>
    <n v="3153.54"/>
    <n v="3658.1064000000001"/>
    <n v="2026"/>
    <s v="febrero"/>
    <n v="4"/>
  </r>
  <r>
    <x v="326"/>
    <x v="13"/>
    <x v="2"/>
    <n v="525.59"/>
    <n v="24"/>
    <n v="2018.2656000000002"/>
    <n v="12614.16"/>
    <n v="14632.4256"/>
    <n v="2026"/>
    <s v="febrero"/>
    <n v="4"/>
  </r>
  <r>
    <x v="326"/>
    <x v="13"/>
    <x v="2"/>
    <n v="525.59"/>
    <n v="24"/>
    <n v="2018.2656000000002"/>
    <n v="12614.16"/>
    <n v="14632.4256"/>
    <n v="2026"/>
    <s v="febrero"/>
    <n v="4"/>
  </r>
  <r>
    <x v="326"/>
    <x v="13"/>
    <x v="2"/>
    <n v="525.59"/>
    <n v="12"/>
    <n v="1009.1328000000001"/>
    <n v="6307.08"/>
    <n v="7316.2128000000002"/>
    <n v="2026"/>
    <s v="febrero"/>
    <n v="4"/>
  </r>
  <r>
    <x v="326"/>
    <x v="8"/>
    <x v="6"/>
    <n v="137.79"/>
    <n v="1"/>
    <n v="22.046399999999998"/>
    <n v="137.79"/>
    <n v="159.8364"/>
    <n v="2026"/>
    <s v="febrero"/>
    <n v="4"/>
  </r>
  <r>
    <x v="326"/>
    <x v="8"/>
    <x v="6"/>
    <n v="137.79"/>
    <n v="1"/>
    <n v="22.046399999999998"/>
    <n v="137.79"/>
    <n v="159.8364"/>
    <n v="2026"/>
    <s v="febrero"/>
    <n v="4"/>
  </r>
  <r>
    <x v="326"/>
    <x v="8"/>
    <x v="6"/>
    <n v="137.79"/>
    <n v="1"/>
    <n v="22.046399999999998"/>
    <n v="137.79"/>
    <n v="159.8364"/>
    <n v="2026"/>
    <s v="febrero"/>
    <n v="4"/>
  </r>
  <r>
    <x v="326"/>
    <x v="8"/>
    <x v="6"/>
    <n v="137.79"/>
    <n v="1"/>
    <n v="22.046399999999998"/>
    <n v="137.79"/>
    <n v="159.8364"/>
    <n v="2026"/>
    <s v="febrero"/>
    <n v="4"/>
  </r>
  <r>
    <x v="326"/>
    <x v="8"/>
    <x v="6"/>
    <n v="137.79499999999999"/>
    <n v="2"/>
    <n v="44.0944"/>
    <n v="275.58999999999997"/>
    <n v="319.68439999999998"/>
    <n v="2026"/>
    <s v="febrero"/>
    <n v="4"/>
  </r>
  <r>
    <x v="326"/>
    <x v="8"/>
    <x v="6"/>
    <n v="137.79"/>
    <n v="1"/>
    <n v="22.046399999999998"/>
    <n v="137.79"/>
    <n v="159.8364"/>
    <n v="2026"/>
    <s v="febrero"/>
    <n v="4"/>
  </r>
  <r>
    <x v="326"/>
    <x v="7"/>
    <x v="6"/>
    <n v="137.79"/>
    <n v="1"/>
    <n v="22.046399999999998"/>
    <n v="137.79"/>
    <n v="159.8364"/>
    <n v="2026"/>
    <s v="febrero"/>
    <n v="4"/>
  </r>
  <r>
    <x v="326"/>
    <x v="7"/>
    <x v="6"/>
    <n v="137.79"/>
    <n v="1"/>
    <n v="22.046399999999998"/>
    <n v="137.79"/>
    <n v="159.8364"/>
    <n v="2026"/>
    <s v="febrero"/>
    <n v="4"/>
  </r>
  <r>
    <x v="326"/>
    <x v="7"/>
    <x v="6"/>
    <n v="137.79"/>
    <n v="1"/>
    <n v="22.046399999999998"/>
    <n v="137.79"/>
    <n v="159.8364"/>
    <n v="2026"/>
    <s v="febrero"/>
    <n v="4"/>
  </r>
  <r>
    <x v="326"/>
    <x v="10"/>
    <x v="2"/>
    <n v="70.05"/>
    <n v="240"/>
    <n v="2689.92"/>
    <n v="16812"/>
    <n v="19501.919999999998"/>
    <n v="2026"/>
    <s v="febrero"/>
    <n v="4"/>
  </r>
  <r>
    <x v="326"/>
    <x v="10"/>
    <x v="2"/>
    <n v="70.05"/>
    <n v="240"/>
    <n v="2689.92"/>
    <n v="16812"/>
    <n v="19501.919999999998"/>
    <n v="2026"/>
    <s v="febrero"/>
    <n v="4"/>
  </r>
  <r>
    <x v="326"/>
    <x v="10"/>
    <x v="2"/>
    <n v="70.05"/>
    <n v="240"/>
    <n v="2689.92"/>
    <n v="16812"/>
    <n v="19501.919999999998"/>
    <n v="2026"/>
    <s v="febrero"/>
    <n v="4"/>
  </r>
  <r>
    <x v="326"/>
    <x v="10"/>
    <x v="2"/>
    <n v="70.05"/>
    <n v="240"/>
    <n v="2689.92"/>
    <n v="16812"/>
    <n v="19501.919999999998"/>
    <n v="2026"/>
    <s v="febrero"/>
    <n v="4"/>
  </r>
  <r>
    <x v="326"/>
    <x v="11"/>
    <x v="6"/>
    <n v="137.79"/>
    <n v="1"/>
    <n v="22.046399999999998"/>
    <n v="137.79"/>
    <n v="159.8364"/>
    <n v="2026"/>
    <s v="febrero"/>
    <n v="4"/>
  </r>
  <r>
    <x v="326"/>
    <x v="11"/>
    <x v="6"/>
    <n v="137.79"/>
    <n v="1"/>
    <n v="22.046399999999998"/>
    <n v="137.79"/>
    <n v="159.8364"/>
    <n v="2026"/>
    <s v="febrero"/>
    <n v="4"/>
  </r>
  <r>
    <x v="326"/>
    <x v="6"/>
    <x v="6"/>
    <n v="343.97"/>
    <n v="1"/>
    <n v="55.035200000000003"/>
    <n v="343.97"/>
    <n v="399.00520000000006"/>
    <n v="2026"/>
    <s v="febrero"/>
    <n v="4"/>
  </r>
  <r>
    <x v="326"/>
    <x v="12"/>
    <x v="2"/>
    <n v="498.66"/>
    <n v="18"/>
    <n v="1436.1408000000001"/>
    <n v="8975.8799999999992"/>
    <n v="10412.020799999998"/>
    <n v="2026"/>
    <s v="febrero"/>
    <n v="4"/>
  </r>
  <r>
    <x v="326"/>
    <x v="12"/>
    <x v="2"/>
    <n v="498.66"/>
    <n v="6"/>
    <n v="478.71360000000004"/>
    <n v="2991.96"/>
    <n v="3470.6736000000001"/>
    <n v="2026"/>
    <s v="febrero"/>
    <n v="4"/>
  </r>
  <r>
    <x v="326"/>
    <x v="12"/>
    <x v="2"/>
    <n v="498.66"/>
    <n v="12"/>
    <n v="957.42720000000008"/>
    <n v="5983.92"/>
    <n v="6941.3472000000002"/>
    <n v="2026"/>
    <s v="febrero"/>
    <n v="4"/>
  </r>
  <r>
    <x v="326"/>
    <x v="12"/>
    <x v="2"/>
    <n v="498.66"/>
    <n v="36"/>
    <n v="2872.2816000000003"/>
    <n v="17951.759999999998"/>
    <n v="20824.041599999997"/>
    <n v="2026"/>
    <s v="febrero"/>
    <n v="4"/>
  </r>
  <r>
    <x v="326"/>
    <x v="12"/>
    <x v="2"/>
    <n v="498.66"/>
    <n v="24"/>
    <n v="1914.8544000000002"/>
    <n v="11967.84"/>
    <n v="13882.6944"/>
    <n v="2026"/>
    <s v="febrero"/>
    <n v="4"/>
  </r>
  <r>
    <x v="326"/>
    <x v="12"/>
    <x v="2"/>
    <n v="498.66"/>
    <n v="6"/>
    <n v="478.71360000000004"/>
    <n v="2991.96"/>
    <n v="3470.6736000000001"/>
    <n v="2026"/>
    <s v="febrero"/>
    <n v="4"/>
  </r>
  <r>
    <x v="326"/>
    <x v="12"/>
    <x v="2"/>
    <n v="498.66"/>
    <n v="18"/>
    <n v="1436.1408000000001"/>
    <n v="8975.8799999999992"/>
    <n v="10412.020799999998"/>
    <n v="2026"/>
    <s v="febrero"/>
    <n v="4"/>
  </r>
  <r>
    <x v="326"/>
    <x v="12"/>
    <x v="2"/>
    <n v="498.66"/>
    <n v="12"/>
    <n v="957.42720000000008"/>
    <n v="5983.92"/>
    <n v="6941.3472000000002"/>
    <n v="2026"/>
    <s v="febrero"/>
    <n v="4"/>
  </r>
  <r>
    <x v="326"/>
    <x v="12"/>
    <x v="2"/>
    <n v="498.66"/>
    <n v="12"/>
    <n v="957.42720000000008"/>
    <n v="5983.92"/>
    <n v="6941.3472000000002"/>
    <n v="2026"/>
    <s v="febrero"/>
    <n v="4"/>
  </r>
  <r>
    <x v="326"/>
    <x v="12"/>
    <x v="2"/>
    <n v="498.66"/>
    <n v="42"/>
    <n v="3350.9952000000003"/>
    <n v="20943.72"/>
    <n v="24294.715200000002"/>
    <n v="2026"/>
    <s v="febrero"/>
    <n v="4"/>
  </r>
  <r>
    <x v="326"/>
    <x v="12"/>
    <x v="2"/>
    <n v="498.66"/>
    <n v="18"/>
    <n v="1436.1408000000001"/>
    <n v="8975.8799999999992"/>
    <n v="10412.020799999998"/>
    <n v="2026"/>
    <s v="febrero"/>
    <n v="4"/>
  </r>
  <r>
    <x v="326"/>
    <x v="12"/>
    <x v="2"/>
    <n v="498.66"/>
    <n v="12"/>
    <n v="957.42720000000008"/>
    <n v="5983.92"/>
    <n v="6941.3472000000002"/>
    <n v="2026"/>
    <s v="febrero"/>
    <n v="4"/>
  </r>
  <r>
    <x v="326"/>
    <x v="16"/>
    <x v="6"/>
    <n v="137.79"/>
    <n v="1"/>
    <n v="22.046399999999998"/>
    <n v="137.79"/>
    <n v="159.8364"/>
    <n v="2026"/>
    <s v="febrero"/>
    <n v="4"/>
  </r>
  <r>
    <x v="326"/>
    <x v="16"/>
    <x v="6"/>
    <n v="137.79"/>
    <n v="1"/>
    <n v="22.046399999999998"/>
    <n v="137.79"/>
    <n v="159.8364"/>
    <n v="2026"/>
    <s v="febrero"/>
    <n v="4"/>
  </r>
  <r>
    <x v="326"/>
    <x v="16"/>
    <x v="6"/>
    <n v="137.79"/>
    <n v="1"/>
    <n v="22.046399999999998"/>
    <n v="137.79"/>
    <n v="159.8364"/>
    <n v="2026"/>
    <s v="febrero"/>
    <n v="4"/>
  </r>
  <r>
    <x v="326"/>
    <x v="16"/>
    <x v="6"/>
    <n v="137.79"/>
    <n v="1"/>
    <n v="22.046399999999998"/>
    <n v="137.79"/>
    <n v="159.8364"/>
    <n v="2026"/>
    <s v="febrero"/>
    <n v="4"/>
  </r>
  <r>
    <x v="327"/>
    <x v="8"/>
    <x v="6"/>
    <n v="137.79"/>
    <n v="1"/>
    <n v="22.046399999999998"/>
    <n v="137.79"/>
    <n v="159.8364"/>
    <n v="2026"/>
    <s v="febrero"/>
    <n v="5"/>
  </r>
  <r>
    <x v="327"/>
    <x v="8"/>
    <x v="6"/>
    <n v="137.79"/>
    <n v="1"/>
    <n v="22.046399999999998"/>
    <n v="137.79"/>
    <n v="159.8364"/>
    <n v="2026"/>
    <s v="febrero"/>
    <n v="5"/>
  </r>
  <r>
    <x v="327"/>
    <x v="8"/>
    <x v="6"/>
    <n v="137.79"/>
    <n v="1"/>
    <n v="22.046399999999998"/>
    <n v="137.79"/>
    <n v="159.8364"/>
    <n v="2026"/>
    <s v="febrero"/>
    <n v="5"/>
  </r>
  <r>
    <x v="327"/>
    <x v="7"/>
    <x v="6"/>
    <n v="137.79"/>
    <n v="1"/>
    <n v="22.046399999999998"/>
    <n v="137.79"/>
    <n v="159.8364"/>
    <n v="2026"/>
    <s v="febrero"/>
    <n v="5"/>
  </r>
  <r>
    <x v="327"/>
    <x v="11"/>
    <x v="6"/>
    <n v="137.79"/>
    <n v="1"/>
    <n v="22.046399999999998"/>
    <n v="137.79"/>
    <n v="159.8364"/>
    <n v="2026"/>
    <s v="febrero"/>
    <n v="5"/>
  </r>
  <r>
    <x v="327"/>
    <x v="3"/>
    <x v="6"/>
    <n v="905.16"/>
    <n v="1"/>
    <n v="144.82560000000001"/>
    <n v="905.16"/>
    <n v="1049.9856"/>
    <n v="2026"/>
    <s v="febrero"/>
    <n v="5"/>
  </r>
  <r>
    <x v="327"/>
    <x v="3"/>
    <x v="6"/>
    <n v="905.16"/>
    <n v="1"/>
    <n v="144.82560000000001"/>
    <n v="905.16"/>
    <n v="1049.9856"/>
    <n v="2026"/>
    <s v="febrero"/>
    <n v="5"/>
  </r>
  <r>
    <x v="327"/>
    <x v="3"/>
    <x v="7"/>
    <n v="905.17"/>
    <n v="1"/>
    <n v="144.8272"/>
    <n v="905.17"/>
    <n v="1049.9972"/>
    <n v="2026"/>
    <s v="febrero"/>
    <n v="5"/>
  </r>
  <r>
    <x v="327"/>
    <x v="9"/>
    <x v="9"/>
    <n v="343.97"/>
    <n v="1"/>
    <n v="55.035200000000003"/>
    <n v="343.97"/>
    <n v="399.00520000000006"/>
    <n v="2026"/>
    <s v="febrero"/>
    <n v="5"/>
  </r>
  <r>
    <x v="327"/>
    <x v="16"/>
    <x v="6"/>
    <n v="137.79"/>
    <n v="1"/>
    <n v="22.046399999999998"/>
    <n v="137.79"/>
    <n v="159.8364"/>
    <n v="2026"/>
    <s v="febrero"/>
    <n v="5"/>
  </r>
  <r>
    <x v="327"/>
    <x v="16"/>
    <x v="6"/>
    <n v="137.79"/>
    <n v="1"/>
    <n v="22.046399999999998"/>
    <n v="137.79"/>
    <n v="159.8364"/>
    <n v="2026"/>
    <s v="febrero"/>
    <n v="5"/>
  </r>
  <r>
    <x v="327"/>
    <x v="21"/>
    <x v="6"/>
    <n v="957.67"/>
    <n v="1"/>
    <n v="153.22720000000001"/>
    <n v="957.67"/>
    <n v="1110.8971999999999"/>
    <n v="2026"/>
    <s v="febrero"/>
    <n v="5"/>
  </r>
  <r>
    <x v="328"/>
    <x v="8"/>
    <x v="6"/>
    <n v="137.79"/>
    <n v="1"/>
    <n v="22.046399999999998"/>
    <n v="137.79"/>
    <n v="159.8364"/>
    <n v="2026"/>
    <s v="febrero"/>
    <n v="6"/>
  </r>
  <r>
    <x v="328"/>
    <x v="8"/>
    <x v="6"/>
    <n v="137.79"/>
    <n v="1"/>
    <n v="22.046399999999998"/>
    <n v="137.79"/>
    <n v="159.8364"/>
    <n v="2026"/>
    <s v="febrero"/>
    <n v="6"/>
  </r>
  <r>
    <x v="328"/>
    <x v="7"/>
    <x v="6"/>
    <n v="137.79"/>
    <n v="1"/>
    <n v="22.046399999999998"/>
    <n v="137.79"/>
    <n v="159.8364"/>
    <n v="2026"/>
    <s v="febrero"/>
    <n v="6"/>
  </r>
  <r>
    <x v="328"/>
    <x v="11"/>
    <x v="6"/>
    <n v="137.79"/>
    <n v="1"/>
    <n v="22.046399999999998"/>
    <n v="137.79"/>
    <n v="159.8364"/>
    <n v="2026"/>
    <s v="febrero"/>
    <n v="6"/>
  </r>
  <r>
    <x v="328"/>
    <x v="14"/>
    <x v="17"/>
    <n v="505.86"/>
    <n v="83"/>
    <n v="6717.8208000000004"/>
    <n v="41986.38"/>
    <n v="48704.200799999999"/>
    <n v="2026"/>
    <s v="febrero"/>
    <n v="6"/>
  </r>
  <r>
    <x v="328"/>
    <x v="16"/>
    <x v="6"/>
    <n v="137.79"/>
    <n v="1"/>
    <n v="22.046399999999998"/>
    <n v="137.79"/>
    <n v="159.8364"/>
    <n v="2026"/>
    <s v="febrero"/>
    <n v="6"/>
  </r>
  <r>
    <x v="328"/>
    <x v="26"/>
    <x v="17"/>
    <n v="547.24"/>
    <n v="36"/>
    <n v="3152.1024000000002"/>
    <n v="19700.64"/>
    <n v="22852.742399999999"/>
    <n v="2026"/>
    <s v="febrero"/>
    <n v="6"/>
  </r>
  <r>
    <x v="328"/>
    <x v="21"/>
    <x v="6"/>
    <n v="957.67"/>
    <n v="1"/>
    <n v="153.22720000000001"/>
    <n v="957.67"/>
    <n v="1110.8971999999999"/>
    <n v="2026"/>
    <s v="febrero"/>
    <n v="6"/>
  </r>
  <r>
    <x v="329"/>
    <x v="2"/>
    <x v="16"/>
    <n v="1810.34"/>
    <n v="1"/>
    <n v="289.65440000000001"/>
    <n v="1810.34"/>
    <n v="2099.9944"/>
    <n v="2026"/>
    <s v="febrero"/>
    <n v="9"/>
  </r>
  <r>
    <x v="329"/>
    <x v="8"/>
    <x v="6"/>
    <n v="137.79"/>
    <n v="1"/>
    <n v="22.046399999999998"/>
    <n v="137.79"/>
    <n v="159.8364"/>
    <n v="2026"/>
    <s v="febrero"/>
    <n v="9"/>
  </r>
  <r>
    <x v="329"/>
    <x v="8"/>
    <x v="6"/>
    <n v="137.79"/>
    <n v="1"/>
    <n v="22.046399999999998"/>
    <n v="137.79"/>
    <n v="159.8364"/>
    <n v="2026"/>
    <s v="febrero"/>
    <n v="9"/>
  </r>
  <r>
    <x v="329"/>
    <x v="8"/>
    <x v="6"/>
    <n v="137.79"/>
    <n v="1"/>
    <n v="22.046399999999998"/>
    <n v="137.79"/>
    <n v="159.8364"/>
    <n v="2026"/>
    <s v="febrero"/>
    <n v="9"/>
  </r>
  <r>
    <x v="329"/>
    <x v="8"/>
    <x v="6"/>
    <n v="137.79"/>
    <n v="1"/>
    <n v="22.046399999999998"/>
    <n v="137.79"/>
    <n v="159.8364"/>
    <n v="2026"/>
    <s v="febrero"/>
    <n v="9"/>
  </r>
  <r>
    <x v="329"/>
    <x v="8"/>
    <x v="6"/>
    <n v="137.79"/>
    <n v="1"/>
    <n v="22.046399999999998"/>
    <n v="137.79"/>
    <n v="159.8364"/>
    <n v="2026"/>
    <s v="febrero"/>
    <n v="9"/>
  </r>
  <r>
    <x v="329"/>
    <x v="8"/>
    <x v="6"/>
    <n v="137.79"/>
    <n v="1"/>
    <n v="22.046399999999998"/>
    <n v="137.79"/>
    <n v="159.8364"/>
    <n v="2026"/>
    <s v="febrero"/>
    <n v="9"/>
  </r>
  <r>
    <x v="329"/>
    <x v="7"/>
    <x v="6"/>
    <n v="137.79"/>
    <n v="1"/>
    <n v="22.046399999999998"/>
    <n v="137.79"/>
    <n v="159.8364"/>
    <n v="2026"/>
    <s v="febrero"/>
    <n v="9"/>
  </r>
  <r>
    <x v="329"/>
    <x v="7"/>
    <x v="6"/>
    <n v="137.79"/>
    <n v="1"/>
    <n v="22.046399999999998"/>
    <n v="137.79"/>
    <n v="159.8364"/>
    <n v="2026"/>
    <s v="febrero"/>
    <n v="9"/>
  </r>
  <r>
    <x v="329"/>
    <x v="7"/>
    <x v="0"/>
    <n v="103.34"/>
    <n v="240"/>
    <n v="3968.2560000000003"/>
    <n v="24801.599999999999"/>
    <n v="28769.856"/>
    <n v="2026"/>
    <s v="febrero"/>
    <n v="9"/>
  </r>
  <r>
    <x v="329"/>
    <x v="10"/>
    <x v="6"/>
    <n v="137.79"/>
    <n v="1"/>
    <n v="22.046399999999998"/>
    <n v="137.79"/>
    <n v="159.8364"/>
    <n v="2026"/>
    <s v="febrero"/>
    <n v="9"/>
  </r>
  <r>
    <x v="329"/>
    <x v="11"/>
    <x v="6"/>
    <n v="137.79"/>
    <n v="1"/>
    <n v="22.046399999999998"/>
    <n v="137.79"/>
    <n v="159.8364"/>
    <n v="2026"/>
    <s v="febrero"/>
    <n v="9"/>
  </r>
  <r>
    <x v="329"/>
    <x v="11"/>
    <x v="6"/>
    <n v="137.79"/>
    <n v="1"/>
    <n v="22.046399999999998"/>
    <n v="137.79"/>
    <n v="159.8364"/>
    <n v="2026"/>
    <s v="febrero"/>
    <n v="9"/>
  </r>
  <r>
    <x v="329"/>
    <x v="3"/>
    <x v="6"/>
    <n v="905.16"/>
    <n v="1"/>
    <n v="144.82560000000001"/>
    <n v="905.16"/>
    <n v="1049.9856"/>
    <n v="2026"/>
    <s v="febrero"/>
    <n v="9"/>
  </r>
  <r>
    <x v="329"/>
    <x v="3"/>
    <x v="6"/>
    <n v="905.16"/>
    <n v="1"/>
    <n v="144.82560000000001"/>
    <n v="905.16"/>
    <n v="1049.9856"/>
    <n v="2026"/>
    <s v="febrero"/>
    <n v="9"/>
  </r>
  <r>
    <x v="329"/>
    <x v="3"/>
    <x v="6"/>
    <n v="905.16"/>
    <n v="1"/>
    <n v="144.82560000000001"/>
    <n v="905.16"/>
    <n v="1049.9856"/>
    <n v="2026"/>
    <s v="febrero"/>
    <n v="9"/>
  </r>
  <r>
    <x v="329"/>
    <x v="4"/>
    <x v="16"/>
    <n v="0"/>
    <n v="1"/>
    <n v="0"/>
    <n v="0"/>
    <n v="0"/>
    <n v="2026"/>
    <s v="febrero"/>
    <n v="9"/>
  </r>
  <r>
    <x v="329"/>
    <x v="25"/>
    <x v="6"/>
    <n v="94.82"/>
    <n v="1"/>
    <n v="15.171199999999999"/>
    <n v="94.82"/>
    <n v="109.99119999999999"/>
    <n v="2026"/>
    <s v="febrero"/>
    <n v="9"/>
  </r>
  <r>
    <x v="329"/>
    <x v="16"/>
    <x v="6"/>
    <n v="137.79"/>
    <n v="1"/>
    <n v="22.046399999999998"/>
    <n v="137.79"/>
    <n v="159.8364"/>
    <n v="2026"/>
    <s v="febrero"/>
    <n v="9"/>
  </r>
  <r>
    <x v="330"/>
    <x v="8"/>
    <x v="6"/>
    <n v="137.79"/>
    <n v="1"/>
    <n v="22.046399999999998"/>
    <n v="137.79"/>
    <n v="159.8364"/>
    <n v="2026"/>
    <s v="febrero"/>
    <n v="10"/>
  </r>
  <r>
    <x v="330"/>
    <x v="8"/>
    <x v="6"/>
    <n v="137.79"/>
    <n v="1"/>
    <n v="22.046399999999998"/>
    <n v="137.79"/>
    <n v="159.8364"/>
    <n v="2026"/>
    <s v="febrero"/>
    <n v="10"/>
  </r>
  <r>
    <x v="330"/>
    <x v="8"/>
    <x v="6"/>
    <n v="137.79"/>
    <n v="1"/>
    <n v="22.046399999999998"/>
    <n v="137.79"/>
    <n v="159.8364"/>
    <n v="2026"/>
    <s v="febrero"/>
    <n v="10"/>
  </r>
  <r>
    <x v="330"/>
    <x v="7"/>
    <x v="6"/>
    <n v="137.79"/>
    <n v="1"/>
    <n v="22.046399999999998"/>
    <n v="137.79"/>
    <n v="159.8364"/>
    <n v="2026"/>
    <s v="febrero"/>
    <n v="10"/>
  </r>
  <r>
    <x v="330"/>
    <x v="7"/>
    <x v="6"/>
    <n v="137.79"/>
    <n v="1"/>
    <n v="22.046399999999998"/>
    <n v="137.79"/>
    <n v="159.8364"/>
    <n v="2026"/>
    <s v="febrero"/>
    <n v="10"/>
  </r>
  <r>
    <x v="330"/>
    <x v="7"/>
    <x v="6"/>
    <n v="137.79"/>
    <n v="1"/>
    <n v="22.046399999999998"/>
    <n v="137.79"/>
    <n v="159.8364"/>
    <n v="2026"/>
    <s v="febrero"/>
    <n v="10"/>
  </r>
  <r>
    <x v="330"/>
    <x v="10"/>
    <x v="6"/>
    <n v="137.79"/>
    <n v="1"/>
    <n v="22.046399999999998"/>
    <n v="137.79"/>
    <n v="159.8364"/>
    <n v="2026"/>
    <s v="febrero"/>
    <n v="10"/>
  </r>
  <r>
    <x v="330"/>
    <x v="3"/>
    <x v="6"/>
    <n v="905.16"/>
    <n v="1"/>
    <n v="144.82560000000001"/>
    <n v="905.16"/>
    <n v="1049.9856"/>
    <n v="2026"/>
    <s v="febrero"/>
    <n v="10"/>
  </r>
  <r>
    <x v="330"/>
    <x v="25"/>
    <x v="0"/>
    <n v="70.47"/>
    <n v="100"/>
    <n v="1127.52"/>
    <n v="7047"/>
    <n v="8174.52"/>
    <n v="2026"/>
    <s v="febrero"/>
    <n v="10"/>
  </r>
  <r>
    <x v="330"/>
    <x v="27"/>
    <x v="6"/>
    <n v="905.16"/>
    <n v="1"/>
    <n v="144.82560000000001"/>
    <n v="905.16"/>
    <n v="1049.9856"/>
    <n v="2026"/>
    <s v="febrero"/>
    <n v="10"/>
  </r>
  <r>
    <x v="331"/>
    <x v="13"/>
    <x v="2"/>
    <n v="525.59"/>
    <n v="6"/>
    <n v="504.56640000000004"/>
    <n v="3153.54"/>
    <n v="3658.1064000000001"/>
    <n v="2026"/>
    <s v="febrero"/>
    <n v="11"/>
  </r>
  <r>
    <x v="331"/>
    <x v="13"/>
    <x v="2"/>
    <n v="525.59"/>
    <n v="12"/>
    <n v="1009.1328000000001"/>
    <n v="6307.08"/>
    <n v="7316.2128000000002"/>
    <n v="2026"/>
    <s v="febrero"/>
    <n v="11"/>
  </r>
  <r>
    <x v="331"/>
    <x v="13"/>
    <x v="2"/>
    <n v="525.59"/>
    <n v="6"/>
    <n v="504.56640000000004"/>
    <n v="3153.54"/>
    <n v="3658.1064000000001"/>
    <n v="2026"/>
    <s v="febrero"/>
    <n v="11"/>
  </r>
  <r>
    <x v="331"/>
    <x v="13"/>
    <x v="2"/>
    <n v="525.59"/>
    <n v="6"/>
    <n v="504.56640000000004"/>
    <n v="3153.54"/>
    <n v="3658.1064000000001"/>
    <n v="2026"/>
    <s v="febrero"/>
    <n v="11"/>
  </r>
  <r>
    <x v="331"/>
    <x v="13"/>
    <x v="2"/>
    <n v="525.59"/>
    <n v="12"/>
    <n v="1009.1328000000001"/>
    <n v="6307.08"/>
    <n v="7316.2128000000002"/>
    <n v="2026"/>
    <s v="febrero"/>
    <n v="11"/>
  </r>
  <r>
    <x v="331"/>
    <x v="8"/>
    <x v="6"/>
    <n v="137.79"/>
    <n v="1"/>
    <n v="22.046399999999998"/>
    <n v="137.79"/>
    <n v="159.8364"/>
    <n v="2026"/>
    <s v="febrero"/>
    <n v="11"/>
  </r>
  <r>
    <x v="331"/>
    <x v="8"/>
    <x v="6"/>
    <n v="137.79"/>
    <n v="1"/>
    <n v="22.046399999999998"/>
    <n v="137.79"/>
    <n v="159.8364"/>
    <n v="2026"/>
    <s v="febrero"/>
    <n v="11"/>
  </r>
  <r>
    <x v="331"/>
    <x v="8"/>
    <x v="5"/>
    <n v="90.54"/>
    <n v="6"/>
    <n v="86.918400000000005"/>
    <n v="543.24"/>
    <n v="630.15840000000003"/>
    <n v="2026"/>
    <s v="febrero"/>
    <n v="11"/>
  </r>
  <r>
    <x v="331"/>
    <x v="7"/>
    <x v="6"/>
    <n v="137.79"/>
    <n v="1"/>
    <n v="22.046399999999998"/>
    <n v="137.79"/>
    <n v="159.8364"/>
    <n v="2026"/>
    <s v="febrero"/>
    <n v="11"/>
  </r>
  <r>
    <x v="331"/>
    <x v="7"/>
    <x v="6"/>
    <n v="137.79"/>
    <n v="1"/>
    <n v="22.046399999999998"/>
    <n v="137.79"/>
    <n v="159.8364"/>
    <n v="2026"/>
    <s v="febrero"/>
    <n v="11"/>
  </r>
  <r>
    <x v="331"/>
    <x v="11"/>
    <x v="6"/>
    <n v="137.79"/>
    <n v="1"/>
    <n v="22.046399999999998"/>
    <n v="137.79"/>
    <n v="159.8364"/>
    <n v="2026"/>
    <s v="febrero"/>
    <n v="11"/>
  </r>
  <r>
    <x v="331"/>
    <x v="11"/>
    <x v="6"/>
    <n v="137.79"/>
    <n v="1"/>
    <n v="22.046399999999998"/>
    <n v="137.79"/>
    <n v="159.8364"/>
    <n v="2026"/>
    <s v="febrero"/>
    <n v="11"/>
  </r>
  <r>
    <x v="331"/>
    <x v="3"/>
    <x v="6"/>
    <n v="905.16"/>
    <n v="1"/>
    <n v="144.82560000000001"/>
    <n v="905.16"/>
    <n v="1049.9856"/>
    <n v="2026"/>
    <s v="febrero"/>
    <n v="11"/>
  </r>
  <r>
    <x v="331"/>
    <x v="3"/>
    <x v="6"/>
    <n v="905.16"/>
    <n v="1"/>
    <n v="144.82560000000001"/>
    <n v="905.16"/>
    <n v="1049.9856"/>
    <n v="2026"/>
    <s v="febrero"/>
    <n v="11"/>
  </r>
  <r>
    <x v="331"/>
    <x v="12"/>
    <x v="2"/>
    <n v="498.66"/>
    <n v="6"/>
    <n v="478.71360000000004"/>
    <n v="2991.96"/>
    <n v="3470.6736000000001"/>
    <n v="2026"/>
    <s v="febrero"/>
    <n v="11"/>
  </r>
  <r>
    <x v="331"/>
    <x v="12"/>
    <x v="2"/>
    <n v="498.66"/>
    <n v="30"/>
    <n v="2393.5680000000002"/>
    <n v="14959.8"/>
    <n v="17353.367999999999"/>
    <n v="2026"/>
    <s v="febrero"/>
    <n v="11"/>
  </r>
  <r>
    <x v="331"/>
    <x v="12"/>
    <x v="2"/>
    <n v="498.66"/>
    <n v="12"/>
    <n v="957.42720000000008"/>
    <n v="5983.92"/>
    <n v="6941.3472000000002"/>
    <n v="2026"/>
    <s v="febrero"/>
    <n v="11"/>
  </r>
  <r>
    <x v="331"/>
    <x v="12"/>
    <x v="2"/>
    <n v="498.66"/>
    <n v="18"/>
    <n v="1436.1408000000001"/>
    <n v="8975.8799999999992"/>
    <n v="10412.020799999998"/>
    <n v="2026"/>
    <s v="febrero"/>
    <n v="11"/>
  </r>
  <r>
    <x v="331"/>
    <x v="12"/>
    <x v="2"/>
    <n v="498.66"/>
    <n v="24"/>
    <n v="1914.8544000000002"/>
    <n v="11967.84"/>
    <n v="13882.6944"/>
    <n v="2026"/>
    <s v="febrero"/>
    <n v="11"/>
  </r>
  <r>
    <x v="331"/>
    <x v="16"/>
    <x v="6"/>
    <n v="137.79"/>
    <n v="1"/>
    <n v="22.046399999999998"/>
    <n v="137.79"/>
    <n v="159.8364"/>
    <n v="2026"/>
    <s v="febrero"/>
    <n v="11"/>
  </r>
  <r>
    <x v="331"/>
    <x v="27"/>
    <x v="6"/>
    <n v="905.16"/>
    <n v="1"/>
    <n v="144.82560000000001"/>
    <n v="905.16"/>
    <n v="1049.9856"/>
    <n v="2026"/>
    <s v="febrero"/>
    <n v="11"/>
  </r>
  <r>
    <x v="332"/>
    <x v="13"/>
    <x v="2"/>
    <n v="525.59"/>
    <n v="6"/>
    <n v="504.56640000000004"/>
    <n v="3153.54"/>
    <n v="3658.1064000000001"/>
    <n v="2026"/>
    <s v="febrero"/>
    <n v="12"/>
  </r>
  <r>
    <x v="332"/>
    <x v="13"/>
    <x v="2"/>
    <n v="525.59"/>
    <n v="6"/>
    <n v="504.56640000000004"/>
    <n v="3153.54"/>
    <n v="3658.1064000000001"/>
    <n v="2026"/>
    <s v="febrero"/>
    <n v="12"/>
  </r>
  <r>
    <x v="332"/>
    <x v="13"/>
    <x v="2"/>
    <n v="525.59"/>
    <n v="6"/>
    <n v="504.56640000000004"/>
    <n v="3153.54"/>
    <n v="3658.1064000000001"/>
    <n v="2026"/>
    <s v="febrero"/>
    <n v="12"/>
  </r>
  <r>
    <x v="332"/>
    <x v="13"/>
    <x v="2"/>
    <n v="525.59"/>
    <n v="12"/>
    <n v="1009.1328000000001"/>
    <n v="6307.08"/>
    <n v="7316.2128000000002"/>
    <n v="2026"/>
    <s v="febrero"/>
    <n v="12"/>
  </r>
  <r>
    <x v="332"/>
    <x v="13"/>
    <x v="2"/>
    <n v="525.59"/>
    <n v="6"/>
    <n v="504.56640000000004"/>
    <n v="3153.54"/>
    <n v="3658.1064000000001"/>
    <n v="2026"/>
    <s v="febrero"/>
    <n v="12"/>
  </r>
  <r>
    <x v="332"/>
    <x v="13"/>
    <x v="2"/>
    <n v="525.59"/>
    <n v="6"/>
    <n v="504.56640000000004"/>
    <n v="3153.54"/>
    <n v="3658.1064000000001"/>
    <n v="2026"/>
    <s v="febrero"/>
    <n v="12"/>
  </r>
  <r>
    <x v="332"/>
    <x v="13"/>
    <x v="2"/>
    <n v="525.59"/>
    <n v="6"/>
    <n v="504.56640000000004"/>
    <n v="3153.54"/>
    <n v="3658.1064000000001"/>
    <n v="2026"/>
    <s v="febrero"/>
    <n v="12"/>
  </r>
  <r>
    <x v="332"/>
    <x v="13"/>
    <x v="2"/>
    <n v="525.59"/>
    <n v="36"/>
    <n v="3027.3984"/>
    <n v="18921.240000000002"/>
    <n v="21948.638400000003"/>
    <n v="2026"/>
    <s v="febrero"/>
    <n v="12"/>
  </r>
  <r>
    <x v="332"/>
    <x v="8"/>
    <x v="6"/>
    <n v="137.79"/>
    <n v="1"/>
    <n v="22.046399999999998"/>
    <n v="137.79"/>
    <n v="159.8364"/>
    <n v="2026"/>
    <s v="febrero"/>
    <n v="12"/>
  </r>
  <r>
    <x v="332"/>
    <x v="7"/>
    <x v="6"/>
    <n v="137.79"/>
    <n v="1"/>
    <n v="22.046399999999998"/>
    <n v="137.79"/>
    <n v="159.8364"/>
    <n v="2026"/>
    <s v="febrero"/>
    <n v="12"/>
  </r>
  <r>
    <x v="332"/>
    <x v="10"/>
    <x v="6"/>
    <n v="137.79"/>
    <n v="1"/>
    <n v="22.046399999999998"/>
    <n v="137.79"/>
    <n v="159.8364"/>
    <n v="2026"/>
    <s v="febrero"/>
    <n v="12"/>
  </r>
  <r>
    <x v="332"/>
    <x v="10"/>
    <x v="6"/>
    <n v="137.79"/>
    <n v="1"/>
    <n v="22.046399999999998"/>
    <n v="137.79"/>
    <n v="159.8364"/>
    <n v="2026"/>
    <s v="febrero"/>
    <n v="12"/>
  </r>
  <r>
    <x v="332"/>
    <x v="10"/>
    <x v="2"/>
    <n v="70.05"/>
    <n v="240"/>
    <n v="2689.92"/>
    <n v="16812"/>
    <n v="19501.919999999998"/>
    <n v="2026"/>
    <s v="febrero"/>
    <n v="12"/>
  </r>
  <r>
    <x v="332"/>
    <x v="10"/>
    <x v="2"/>
    <n v="70.05"/>
    <n v="240"/>
    <n v="2689.92"/>
    <n v="16812"/>
    <n v="19501.919999999998"/>
    <n v="2026"/>
    <s v="febrero"/>
    <n v="12"/>
  </r>
  <r>
    <x v="332"/>
    <x v="10"/>
    <x v="2"/>
    <n v="70.05"/>
    <n v="240"/>
    <n v="2689.92"/>
    <n v="16812"/>
    <n v="19501.919999999998"/>
    <n v="2026"/>
    <s v="febrero"/>
    <n v="12"/>
  </r>
  <r>
    <x v="332"/>
    <x v="12"/>
    <x v="2"/>
    <n v="498.66"/>
    <n v="6"/>
    <n v="478.71360000000004"/>
    <n v="2991.96"/>
    <n v="3470.6736000000001"/>
    <n v="2026"/>
    <s v="febrero"/>
    <n v="12"/>
  </r>
  <r>
    <x v="332"/>
    <x v="12"/>
    <x v="2"/>
    <n v="498.66"/>
    <n v="6"/>
    <n v="478.71360000000004"/>
    <n v="2991.96"/>
    <n v="3470.6736000000001"/>
    <n v="2026"/>
    <s v="febrero"/>
    <n v="12"/>
  </r>
  <r>
    <x v="332"/>
    <x v="12"/>
    <x v="2"/>
    <n v="498.66"/>
    <n v="12"/>
    <n v="957.42720000000008"/>
    <n v="5983.92"/>
    <n v="6941.3472000000002"/>
    <n v="2026"/>
    <s v="febrero"/>
    <n v="12"/>
  </r>
  <r>
    <x v="332"/>
    <x v="12"/>
    <x v="2"/>
    <n v="498.66"/>
    <n v="6"/>
    <n v="478.71360000000004"/>
    <n v="2991.96"/>
    <n v="3470.6736000000001"/>
    <n v="2026"/>
    <s v="febrero"/>
    <n v="12"/>
  </r>
  <r>
    <x v="332"/>
    <x v="12"/>
    <x v="2"/>
    <n v="498.66"/>
    <n v="36"/>
    <n v="2872.2816000000003"/>
    <n v="17951.759999999998"/>
    <n v="20824.041599999997"/>
    <n v="2026"/>
    <s v="febrero"/>
    <n v="12"/>
  </r>
  <r>
    <x v="332"/>
    <x v="12"/>
    <x v="2"/>
    <n v="498.66"/>
    <n v="24"/>
    <n v="1914.8544000000002"/>
    <n v="11967.84"/>
    <n v="13882.6944"/>
    <n v="2026"/>
    <s v="febrero"/>
    <n v="12"/>
  </r>
  <r>
    <x v="332"/>
    <x v="12"/>
    <x v="2"/>
    <n v="498.66"/>
    <n v="6"/>
    <n v="478.71360000000004"/>
    <n v="2991.96"/>
    <n v="3470.6736000000001"/>
    <n v="2026"/>
    <s v="febrero"/>
    <n v="12"/>
  </r>
  <r>
    <x v="332"/>
    <x v="12"/>
    <x v="2"/>
    <n v="498.66"/>
    <n v="24"/>
    <n v="1914.8544000000002"/>
    <n v="11967.84"/>
    <n v="13882.6944"/>
    <n v="2026"/>
    <s v="febrero"/>
    <n v="12"/>
  </r>
  <r>
    <x v="332"/>
    <x v="16"/>
    <x v="6"/>
    <n v="137.79"/>
    <n v="1"/>
    <n v="22.046399999999998"/>
    <n v="137.79"/>
    <n v="159.8364"/>
    <n v="2026"/>
    <s v="febrero"/>
    <n v="12"/>
  </r>
  <r>
    <x v="333"/>
    <x v="2"/>
    <x v="16"/>
    <n v="1810.34"/>
    <n v="1"/>
    <n v="289.65440000000001"/>
    <n v="1810.34"/>
    <n v="2099.9944"/>
    <n v="2026"/>
    <s v="febrero"/>
    <n v="13"/>
  </r>
  <r>
    <x v="333"/>
    <x v="8"/>
    <x v="6"/>
    <n v="137.79"/>
    <n v="1"/>
    <n v="22.046399999999998"/>
    <n v="137.79"/>
    <n v="159.8364"/>
    <n v="2026"/>
    <s v="febrero"/>
    <n v="13"/>
  </r>
  <r>
    <x v="333"/>
    <x v="8"/>
    <x v="6"/>
    <n v="137.79"/>
    <n v="1"/>
    <n v="22.046399999999998"/>
    <n v="137.79"/>
    <n v="159.8364"/>
    <n v="2026"/>
    <s v="febrero"/>
    <n v="13"/>
  </r>
  <r>
    <x v="333"/>
    <x v="7"/>
    <x v="6"/>
    <n v="137.79"/>
    <n v="1"/>
    <n v="22.046399999999998"/>
    <n v="137.79"/>
    <n v="159.8364"/>
    <n v="2026"/>
    <s v="febrero"/>
    <n v="13"/>
  </r>
  <r>
    <x v="333"/>
    <x v="10"/>
    <x v="6"/>
    <n v="137.79"/>
    <n v="1"/>
    <n v="22.046399999999998"/>
    <n v="137.79"/>
    <n v="159.8364"/>
    <n v="2026"/>
    <s v="febrero"/>
    <n v="13"/>
  </r>
  <r>
    <x v="333"/>
    <x v="10"/>
    <x v="6"/>
    <n v="137.79"/>
    <n v="1"/>
    <n v="22.046399999999998"/>
    <n v="137.79"/>
    <n v="159.8364"/>
    <n v="2026"/>
    <s v="febrero"/>
    <n v="13"/>
  </r>
  <r>
    <x v="333"/>
    <x v="3"/>
    <x v="6"/>
    <n v="905.16"/>
    <n v="1"/>
    <n v="144.82560000000001"/>
    <n v="905.16"/>
    <n v="1049.9856"/>
    <n v="2026"/>
    <s v="febrero"/>
    <n v="13"/>
  </r>
  <r>
    <x v="333"/>
    <x v="4"/>
    <x v="16"/>
    <n v="0"/>
    <n v="1"/>
    <n v="0"/>
    <n v="0"/>
    <n v="0"/>
    <n v="2026"/>
    <s v="febrero"/>
    <n v="13"/>
  </r>
  <r>
    <x v="333"/>
    <x v="25"/>
    <x v="6"/>
    <n v="77.88"/>
    <n v="1"/>
    <n v="12.460799999999999"/>
    <n v="77.88"/>
    <n v="90.340800000000002"/>
    <n v="2026"/>
    <s v="febrero"/>
    <n v="13"/>
  </r>
  <r>
    <x v="333"/>
    <x v="25"/>
    <x v="6"/>
    <n v="77.88"/>
    <n v="1"/>
    <n v="12.460799999999999"/>
    <n v="77.88"/>
    <n v="90.340800000000002"/>
    <n v="2026"/>
    <s v="febrero"/>
    <n v="13"/>
  </r>
  <r>
    <x v="333"/>
    <x v="25"/>
    <x v="6"/>
    <n v="77.88"/>
    <n v="1"/>
    <n v="12.460799999999999"/>
    <n v="77.88"/>
    <n v="90.340800000000002"/>
    <n v="2026"/>
    <s v="febrero"/>
    <n v="13"/>
  </r>
  <r>
    <x v="333"/>
    <x v="16"/>
    <x v="6"/>
    <n v="137.79"/>
    <n v="1"/>
    <n v="22.046399999999998"/>
    <n v="137.79"/>
    <n v="159.8364"/>
    <n v="2026"/>
    <s v="febrero"/>
    <n v="13"/>
  </r>
  <r>
    <x v="333"/>
    <x v="16"/>
    <x v="6"/>
    <n v="137.79"/>
    <n v="1"/>
    <n v="22.046399999999998"/>
    <n v="137.79"/>
    <n v="159.8364"/>
    <n v="2026"/>
    <s v="febrero"/>
    <n v="13"/>
  </r>
  <r>
    <x v="333"/>
    <x v="22"/>
    <x v="6"/>
    <n v="957.67"/>
    <n v="1"/>
    <n v="153.22720000000001"/>
    <n v="957.67"/>
    <n v="1110.8971999999999"/>
    <n v="2026"/>
    <s v="febrero"/>
    <n v="13"/>
  </r>
  <r>
    <x v="334"/>
    <x v="8"/>
    <x v="0"/>
    <n v="103.34"/>
    <n v="240"/>
    <n v="3968.2560000000003"/>
    <n v="24801.599999999999"/>
    <n v="28769.856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8"/>
    <x v="6"/>
    <n v="137.79"/>
    <n v="1"/>
    <n v="22.046399999999998"/>
    <n v="137.79"/>
    <n v="159.8364"/>
    <n v="2026"/>
    <s v="febrero"/>
    <n v="16"/>
  </r>
  <r>
    <x v="334"/>
    <x v="7"/>
    <x v="6"/>
    <n v="137.79"/>
    <n v="1"/>
    <n v="22.046399999999998"/>
    <n v="137.79"/>
    <n v="159.8364"/>
    <n v="2026"/>
    <s v="febrero"/>
    <n v="16"/>
  </r>
  <r>
    <x v="334"/>
    <x v="10"/>
    <x v="6"/>
    <n v="137.79"/>
    <n v="1"/>
    <n v="22.046399999999998"/>
    <n v="137.79"/>
    <n v="159.8364"/>
    <n v="2026"/>
    <s v="febrero"/>
    <n v="16"/>
  </r>
  <r>
    <x v="334"/>
    <x v="11"/>
    <x v="6"/>
    <n v="137.79"/>
    <n v="1"/>
    <n v="22.046399999999998"/>
    <n v="137.79"/>
    <n v="159.8364"/>
    <n v="2026"/>
    <s v="febrero"/>
    <n v="16"/>
  </r>
  <r>
    <x v="334"/>
    <x v="11"/>
    <x v="6"/>
    <n v="137.79"/>
    <n v="1"/>
    <n v="22.046399999999998"/>
    <n v="137.79"/>
    <n v="159.8364"/>
    <n v="2026"/>
    <s v="febrero"/>
    <n v="16"/>
  </r>
  <r>
    <x v="334"/>
    <x v="11"/>
    <x v="6"/>
    <n v="137.79"/>
    <n v="1"/>
    <n v="22.046399999999998"/>
    <n v="137.79"/>
    <n v="159.8364"/>
    <n v="2026"/>
    <s v="febrero"/>
    <n v="16"/>
  </r>
  <r>
    <x v="334"/>
    <x v="11"/>
    <x v="6"/>
    <n v="137.79"/>
    <n v="1"/>
    <n v="22.046399999999998"/>
    <n v="137.79"/>
    <n v="159.8364"/>
    <n v="2026"/>
    <s v="febrero"/>
    <n v="16"/>
  </r>
  <r>
    <x v="334"/>
    <x v="11"/>
    <x v="6"/>
    <n v="137.79"/>
    <n v="1"/>
    <n v="22.046399999999998"/>
    <n v="137.79"/>
    <n v="159.8364"/>
    <n v="2026"/>
    <s v="febrero"/>
    <n v="16"/>
  </r>
  <r>
    <x v="334"/>
    <x v="11"/>
    <x v="6"/>
    <n v="137.79"/>
    <n v="1"/>
    <n v="22.046399999999998"/>
    <n v="137.79"/>
    <n v="159.8364"/>
    <n v="2026"/>
    <s v="febrero"/>
    <n v="16"/>
  </r>
  <r>
    <x v="334"/>
    <x v="11"/>
    <x v="6"/>
    <n v="137.79"/>
    <n v="1"/>
    <n v="22.046399999999998"/>
    <n v="137.79"/>
    <n v="159.8364"/>
    <n v="2026"/>
    <s v="febrero"/>
    <n v="16"/>
  </r>
  <r>
    <x v="334"/>
    <x v="3"/>
    <x v="6"/>
    <n v="905.16"/>
    <n v="1"/>
    <n v="144.82560000000001"/>
    <n v="905.16"/>
    <n v="1049.9856"/>
    <n v="2026"/>
    <s v="febrero"/>
    <n v="16"/>
  </r>
  <r>
    <x v="334"/>
    <x v="3"/>
    <x v="6"/>
    <n v="905.16499999999996"/>
    <n v="2"/>
    <n v="289.65280000000001"/>
    <n v="1810.33"/>
    <n v="2099.9827999999998"/>
    <n v="2026"/>
    <s v="febrero"/>
    <n v="16"/>
  </r>
  <r>
    <x v="334"/>
    <x v="25"/>
    <x v="0"/>
    <n v="70.47"/>
    <n v="100"/>
    <n v="1127.52"/>
    <n v="7047"/>
    <n v="8174.52"/>
    <n v="2026"/>
    <s v="febrero"/>
    <n v="16"/>
  </r>
  <r>
    <x v="334"/>
    <x v="25"/>
    <x v="6"/>
    <n v="77.88"/>
    <n v="1"/>
    <n v="12.460799999999999"/>
    <n v="77.88"/>
    <n v="90.340800000000002"/>
    <n v="2026"/>
    <s v="febrero"/>
    <n v="16"/>
  </r>
  <r>
    <x v="334"/>
    <x v="25"/>
    <x v="6"/>
    <n v="77.88"/>
    <n v="1"/>
    <n v="12.460799999999999"/>
    <n v="77.88"/>
    <n v="90.340800000000002"/>
    <n v="2026"/>
    <s v="febrero"/>
    <n v="16"/>
  </r>
  <r>
    <x v="334"/>
    <x v="25"/>
    <x v="6"/>
    <n v="77.88"/>
    <n v="1"/>
    <n v="12.460799999999999"/>
    <n v="77.88"/>
    <n v="90.340800000000002"/>
    <n v="2026"/>
    <s v="febrero"/>
    <n v="16"/>
  </r>
  <r>
    <x v="334"/>
    <x v="25"/>
    <x v="6"/>
    <n v="77.89"/>
    <n v="1"/>
    <n v="12.462400000000001"/>
    <n v="77.89"/>
    <n v="90.352400000000003"/>
    <n v="2026"/>
    <s v="febrero"/>
    <n v="16"/>
  </r>
  <r>
    <x v="334"/>
    <x v="16"/>
    <x v="6"/>
    <n v="137.79"/>
    <n v="1"/>
    <n v="22.046399999999998"/>
    <n v="137.79"/>
    <n v="159.8364"/>
    <n v="2026"/>
    <s v="febrero"/>
    <n v="16"/>
  </r>
  <r>
    <x v="334"/>
    <x v="16"/>
    <x v="6"/>
    <n v="137.79"/>
    <n v="1"/>
    <n v="22.046399999999998"/>
    <n v="137.79"/>
    <n v="159.8364"/>
    <n v="2026"/>
    <s v="febrero"/>
    <n v="16"/>
  </r>
  <r>
    <x v="334"/>
    <x v="16"/>
    <x v="6"/>
    <n v="137.79"/>
    <n v="1"/>
    <n v="22.046399999999998"/>
    <n v="137.79"/>
    <n v="159.8364"/>
    <n v="2026"/>
    <s v="febrero"/>
    <n v="16"/>
  </r>
  <r>
    <x v="334"/>
    <x v="16"/>
    <x v="6"/>
    <n v="137.79"/>
    <n v="1"/>
    <n v="22.046399999999998"/>
    <n v="137.79"/>
    <n v="159.8364"/>
    <n v="2026"/>
    <s v="febrero"/>
    <n v="16"/>
  </r>
  <r>
    <x v="334"/>
    <x v="27"/>
    <x v="6"/>
    <n v="886.27"/>
    <n v="1"/>
    <n v="141.8032"/>
    <n v="886.27"/>
    <n v="1028.0732"/>
    <n v="2026"/>
    <s v="febrero"/>
    <n v="16"/>
  </r>
  <r>
    <x v="334"/>
    <x v="27"/>
    <x v="6"/>
    <n v="886.27"/>
    <n v="1"/>
    <n v="141.8032"/>
    <n v="886.27"/>
    <n v="1028.0732"/>
    <n v="2026"/>
    <s v="febrero"/>
    <n v="16"/>
  </r>
  <r>
    <x v="334"/>
    <x v="21"/>
    <x v="6"/>
    <n v="957.67"/>
    <n v="1"/>
    <n v="153.22720000000001"/>
    <n v="957.67"/>
    <n v="1110.8971999999999"/>
    <n v="2026"/>
    <s v="febrero"/>
    <n v="16"/>
  </r>
  <r>
    <x v="334"/>
    <x v="21"/>
    <x v="6"/>
    <n v="957.67"/>
    <n v="1"/>
    <n v="153.22720000000001"/>
    <n v="957.67"/>
    <n v="1110.8971999999999"/>
    <n v="2026"/>
    <s v="febrero"/>
    <n v="16"/>
  </r>
  <r>
    <x v="335"/>
    <x v="15"/>
    <x v="5"/>
    <n v="697"/>
    <n v="6"/>
    <n v="669.12"/>
    <n v="4182"/>
    <n v="4851.12"/>
    <n v="2026"/>
    <s v="febrero"/>
    <n v="18"/>
  </r>
  <r>
    <x v="335"/>
    <x v="13"/>
    <x v="2"/>
    <n v="525.59"/>
    <n v="12"/>
    <n v="1009.1328000000001"/>
    <n v="6307.08"/>
    <n v="7316.2128000000002"/>
    <n v="2026"/>
    <s v="febrero"/>
    <n v="18"/>
  </r>
  <r>
    <x v="335"/>
    <x v="13"/>
    <x v="2"/>
    <n v="525.59"/>
    <n v="6"/>
    <n v="504.56640000000004"/>
    <n v="3153.54"/>
    <n v="3658.1064000000001"/>
    <n v="2026"/>
    <s v="febrero"/>
    <n v="18"/>
  </r>
  <r>
    <x v="335"/>
    <x v="13"/>
    <x v="2"/>
    <n v="525.59"/>
    <n v="6"/>
    <n v="504.56640000000004"/>
    <n v="3153.54"/>
    <n v="3658.1064000000001"/>
    <n v="2026"/>
    <s v="febrero"/>
    <n v="18"/>
  </r>
  <r>
    <x v="335"/>
    <x v="13"/>
    <x v="2"/>
    <n v="525.59"/>
    <n v="6"/>
    <n v="504.56640000000004"/>
    <n v="3153.54"/>
    <n v="3658.1064000000001"/>
    <n v="2026"/>
    <s v="febrero"/>
    <n v="18"/>
  </r>
  <r>
    <x v="335"/>
    <x v="13"/>
    <x v="2"/>
    <n v="525.59"/>
    <n v="6"/>
    <n v="504.56640000000004"/>
    <n v="3153.54"/>
    <n v="3658.1064000000001"/>
    <n v="2026"/>
    <s v="febrero"/>
    <n v="18"/>
  </r>
  <r>
    <x v="335"/>
    <x v="13"/>
    <x v="2"/>
    <n v="525.59"/>
    <n v="6"/>
    <n v="504.56640000000004"/>
    <n v="3153.54"/>
    <n v="3658.1064000000001"/>
    <n v="2026"/>
    <s v="febrero"/>
    <n v="18"/>
  </r>
  <r>
    <x v="335"/>
    <x v="13"/>
    <x v="2"/>
    <n v="525.59"/>
    <n v="6"/>
    <n v="504.56640000000004"/>
    <n v="3153.54"/>
    <n v="3658.1064000000001"/>
    <n v="2026"/>
    <s v="febrero"/>
    <n v="18"/>
  </r>
  <r>
    <x v="335"/>
    <x v="13"/>
    <x v="2"/>
    <n v="525.59"/>
    <n v="6"/>
    <n v="504.56640000000004"/>
    <n v="3153.54"/>
    <n v="3658.1064000000001"/>
    <n v="2026"/>
    <s v="febrero"/>
    <n v="18"/>
  </r>
  <r>
    <x v="335"/>
    <x v="13"/>
    <x v="2"/>
    <n v="525.59"/>
    <n v="6"/>
    <n v="504.56640000000004"/>
    <n v="3153.54"/>
    <n v="3658.1064000000001"/>
    <n v="2026"/>
    <s v="febrero"/>
    <n v="18"/>
  </r>
  <r>
    <x v="335"/>
    <x v="13"/>
    <x v="5"/>
    <n v="697"/>
    <n v="6"/>
    <n v="669.12"/>
    <n v="4182"/>
    <n v="4851.12"/>
    <n v="2026"/>
    <s v="febrero"/>
    <n v="18"/>
  </r>
  <r>
    <x v="336"/>
    <x v="8"/>
    <x v="6"/>
    <n v="137.79"/>
    <n v="1"/>
    <n v="22.046399999999998"/>
    <n v="137.79"/>
    <n v="159.8364"/>
    <n v="2026"/>
    <s v="febrero"/>
    <n v="17"/>
  </r>
  <r>
    <x v="336"/>
    <x v="8"/>
    <x v="6"/>
    <n v="137.79"/>
    <n v="1"/>
    <n v="22.046399999999998"/>
    <n v="137.79"/>
    <n v="159.8364"/>
    <n v="2026"/>
    <s v="febrero"/>
    <n v="17"/>
  </r>
  <r>
    <x v="336"/>
    <x v="8"/>
    <x v="6"/>
    <n v="137.79"/>
    <n v="1"/>
    <n v="22.046399999999998"/>
    <n v="137.79"/>
    <n v="159.8364"/>
    <n v="2026"/>
    <s v="febrero"/>
    <n v="17"/>
  </r>
  <r>
    <x v="335"/>
    <x v="8"/>
    <x v="6"/>
    <n v="137.79"/>
    <n v="1"/>
    <n v="22.046399999999998"/>
    <n v="137.79"/>
    <n v="159.8364"/>
    <n v="2026"/>
    <s v="febrero"/>
    <n v="18"/>
  </r>
  <r>
    <x v="335"/>
    <x v="8"/>
    <x v="5"/>
    <n v="90.54"/>
    <n v="20"/>
    <n v="289.72800000000001"/>
    <n v="1810.8"/>
    <n v="2100.5279999999998"/>
    <n v="2026"/>
    <s v="febrero"/>
    <n v="18"/>
  </r>
  <r>
    <x v="336"/>
    <x v="7"/>
    <x v="6"/>
    <n v="137.79"/>
    <n v="1"/>
    <n v="22.046399999999998"/>
    <n v="137.79"/>
    <n v="159.8364"/>
    <n v="2026"/>
    <s v="febrero"/>
    <n v="17"/>
  </r>
  <r>
    <x v="336"/>
    <x v="7"/>
    <x v="6"/>
    <n v="137.79"/>
    <n v="1"/>
    <n v="22.046399999999998"/>
    <n v="137.79"/>
    <n v="159.8364"/>
    <n v="2026"/>
    <s v="febrero"/>
    <n v="17"/>
  </r>
  <r>
    <x v="335"/>
    <x v="7"/>
    <x v="6"/>
    <n v="137.79499999999999"/>
    <n v="2"/>
    <n v="44.0944"/>
    <n v="275.58999999999997"/>
    <n v="319.68439999999998"/>
    <n v="2026"/>
    <s v="febrero"/>
    <n v="18"/>
  </r>
  <r>
    <x v="335"/>
    <x v="7"/>
    <x v="5"/>
    <n v="90.54"/>
    <n v="20"/>
    <n v="289.72800000000001"/>
    <n v="1810.8"/>
    <n v="2100.5279999999998"/>
    <n v="2026"/>
    <s v="febrero"/>
    <n v="18"/>
  </r>
  <r>
    <x v="335"/>
    <x v="10"/>
    <x v="6"/>
    <n v="137.79"/>
    <n v="1"/>
    <n v="22.046399999999998"/>
    <n v="137.79"/>
    <n v="159.8364"/>
    <n v="2026"/>
    <s v="febrero"/>
    <n v="18"/>
  </r>
  <r>
    <x v="335"/>
    <x v="10"/>
    <x v="6"/>
    <n v="137.79"/>
    <n v="1"/>
    <n v="22.046399999999998"/>
    <n v="137.79"/>
    <n v="159.8364"/>
    <n v="2026"/>
    <s v="febrero"/>
    <n v="18"/>
  </r>
  <r>
    <x v="335"/>
    <x v="10"/>
    <x v="2"/>
    <n v="70.05"/>
    <n v="240"/>
    <n v="2689.92"/>
    <n v="16812"/>
    <n v="19501.919999999998"/>
    <n v="2026"/>
    <s v="febrero"/>
    <n v="18"/>
  </r>
  <r>
    <x v="336"/>
    <x v="11"/>
    <x v="6"/>
    <n v="137.79"/>
    <n v="1"/>
    <n v="22.046399999999998"/>
    <n v="137.79"/>
    <n v="159.8364"/>
    <n v="2026"/>
    <s v="febrero"/>
    <n v="17"/>
  </r>
  <r>
    <x v="336"/>
    <x v="11"/>
    <x v="6"/>
    <n v="137.79"/>
    <n v="1"/>
    <n v="22.046399999999998"/>
    <n v="137.79"/>
    <n v="159.8364"/>
    <n v="2026"/>
    <s v="febrero"/>
    <n v="17"/>
  </r>
  <r>
    <x v="335"/>
    <x v="11"/>
    <x v="6"/>
    <n v="137.79"/>
    <n v="1"/>
    <n v="22.046399999999998"/>
    <n v="137.79"/>
    <n v="159.8364"/>
    <n v="2026"/>
    <s v="febrero"/>
    <n v="18"/>
  </r>
  <r>
    <x v="335"/>
    <x v="11"/>
    <x v="6"/>
    <n v="137.79"/>
    <n v="1"/>
    <n v="22.046399999999998"/>
    <n v="137.79"/>
    <n v="159.8364"/>
    <n v="2026"/>
    <s v="febrero"/>
    <n v="18"/>
  </r>
  <r>
    <x v="336"/>
    <x v="3"/>
    <x v="6"/>
    <n v="905.16"/>
    <n v="1"/>
    <n v="144.82560000000001"/>
    <n v="905.16"/>
    <n v="1049.9856"/>
    <n v="2026"/>
    <s v="febrero"/>
    <n v="17"/>
  </r>
  <r>
    <x v="336"/>
    <x v="3"/>
    <x v="6"/>
    <n v="905.16"/>
    <n v="1"/>
    <n v="144.82560000000001"/>
    <n v="905.16"/>
    <n v="1049.9856"/>
    <n v="2026"/>
    <s v="febrero"/>
    <n v="17"/>
  </r>
  <r>
    <x v="335"/>
    <x v="3"/>
    <x v="6"/>
    <n v="905.16"/>
    <n v="1"/>
    <n v="144.82560000000001"/>
    <n v="905.16"/>
    <n v="1049.9856"/>
    <n v="2026"/>
    <s v="febrero"/>
    <n v="18"/>
  </r>
  <r>
    <x v="335"/>
    <x v="3"/>
    <x v="6"/>
    <n v="905.16"/>
    <n v="1"/>
    <n v="144.82560000000001"/>
    <n v="905.16"/>
    <n v="1049.9856"/>
    <n v="2026"/>
    <s v="febrero"/>
    <n v="18"/>
  </r>
  <r>
    <x v="335"/>
    <x v="3"/>
    <x v="6"/>
    <n v="905.16"/>
    <n v="1"/>
    <n v="144.82560000000001"/>
    <n v="905.16"/>
    <n v="1049.9856"/>
    <n v="2026"/>
    <s v="febrero"/>
    <n v="18"/>
  </r>
  <r>
    <x v="335"/>
    <x v="3"/>
    <x v="6"/>
    <n v="905.16"/>
    <n v="1"/>
    <n v="144.82560000000001"/>
    <n v="905.16"/>
    <n v="1049.9856"/>
    <n v="2026"/>
    <s v="febrero"/>
    <n v="18"/>
  </r>
  <r>
    <x v="335"/>
    <x v="12"/>
    <x v="2"/>
    <n v="498.66"/>
    <n v="6"/>
    <n v="478.71360000000004"/>
    <n v="2991.96"/>
    <n v="3470.6736000000001"/>
    <n v="2026"/>
    <s v="febrero"/>
    <n v="18"/>
  </r>
  <r>
    <x v="335"/>
    <x v="12"/>
    <x v="2"/>
    <n v="498.66"/>
    <n v="12"/>
    <n v="957.42720000000008"/>
    <n v="5983.92"/>
    <n v="6941.3472000000002"/>
    <n v="2026"/>
    <s v="febrero"/>
    <n v="18"/>
  </r>
  <r>
    <x v="335"/>
    <x v="12"/>
    <x v="2"/>
    <n v="498.66"/>
    <n v="24"/>
    <n v="1914.8544000000002"/>
    <n v="11967.84"/>
    <n v="13882.6944"/>
    <n v="2026"/>
    <s v="febrero"/>
    <n v="18"/>
  </r>
  <r>
    <x v="335"/>
    <x v="12"/>
    <x v="2"/>
    <n v="498.66"/>
    <n v="6"/>
    <n v="478.71360000000004"/>
    <n v="2991.96"/>
    <n v="3470.6736000000001"/>
    <n v="2026"/>
    <s v="febrero"/>
    <n v="18"/>
  </r>
  <r>
    <x v="335"/>
    <x v="12"/>
    <x v="2"/>
    <n v="498.66"/>
    <n v="6"/>
    <n v="478.71360000000004"/>
    <n v="2991.96"/>
    <n v="3470.6736000000001"/>
    <n v="2026"/>
    <s v="febrero"/>
    <n v="18"/>
  </r>
  <r>
    <x v="335"/>
    <x v="12"/>
    <x v="2"/>
    <n v="498.66"/>
    <n v="6"/>
    <n v="478.71360000000004"/>
    <n v="2991.96"/>
    <n v="3470.6736000000001"/>
    <n v="2026"/>
    <s v="febrero"/>
    <n v="18"/>
  </r>
  <r>
    <x v="335"/>
    <x v="12"/>
    <x v="2"/>
    <n v="498.66"/>
    <n v="6"/>
    <n v="478.71360000000004"/>
    <n v="2991.96"/>
    <n v="3470.6736000000001"/>
    <n v="2026"/>
    <s v="febrero"/>
    <n v="18"/>
  </r>
  <r>
    <x v="335"/>
    <x v="12"/>
    <x v="2"/>
    <n v="498.66"/>
    <n v="6"/>
    <n v="478.71360000000004"/>
    <n v="2991.96"/>
    <n v="3470.6736000000001"/>
    <n v="2026"/>
    <s v="febrero"/>
    <n v="18"/>
  </r>
  <r>
    <x v="335"/>
    <x v="12"/>
    <x v="2"/>
    <n v="498.66"/>
    <n v="6"/>
    <n v="478.71360000000004"/>
    <n v="2991.96"/>
    <n v="3470.6736000000001"/>
    <n v="2026"/>
    <s v="febrero"/>
    <n v="18"/>
  </r>
  <r>
    <x v="335"/>
    <x v="12"/>
    <x v="2"/>
    <n v="498.66"/>
    <n v="12"/>
    <n v="957.42720000000008"/>
    <n v="5983.92"/>
    <n v="6941.3472000000002"/>
    <n v="2026"/>
    <s v="febrero"/>
    <n v="18"/>
  </r>
  <r>
    <x v="335"/>
    <x v="12"/>
    <x v="2"/>
    <n v="498.66"/>
    <n v="12"/>
    <n v="957.42720000000008"/>
    <n v="5983.92"/>
    <n v="6941.3472000000002"/>
    <n v="2026"/>
    <s v="febrero"/>
    <n v="18"/>
  </r>
  <r>
    <x v="335"/>
    <x v="14"/>
    <x v="5"/>
    <n v="632.99"/>
    <n v="32"/>
    <n v="3240.9088000000002"/>
    <n v="20255.68"/>
    <n v="23496.588800000001"/>
    <n v="2026"/>
    <s v="febrero"/>
    <n v="18"/>
  </r>
  <r>
    <x v="336"/>
    <x v="16"/>
    <x v="6"/>
    <n v="137.79"/>
    <n v="1"/>
    <n v="22.046399999999998"/>
    <n v="137.79"/>
    <n v="159.8364"/>
    <n v="2026"/>
    <s v="febrero"/>
    <n v="17"/>
  </r>
  <r>
    <x v="336"/>
    <x v="16"/>
    <x v="6"/>
    <n v="137.79"/>
    <n v="1"/>
    <n v="22.046399999999998"/>
    <n v="137.79"/>
    <n v="159.8364"/>
    <n v="2026"/>
    <s v="febrero"/>
    <n v="17"/>
  </r>
  <r>
    <x v="336"/>
    <x v="16"/>
    <x v="6"/>
    <n v="137.79"/>
    <n v="1"/>
    <n v="22.046399999999998"/>
    <n v="137.79"/>
    <n v="159.8364"/>
    <n v="2026"/>
    <s v="febrero"/>
    <n v="17"/>
  </r>
  <r>
    <x v="335"/>
    <x v="16"/>
    <x v="6"/>
    <n v="137.79"/>
    <n v="1"/>
    <n v="22.046399999999998"/>
    <n v="137.79"/>
    <n v="159.8364"/>
    <n v="2026"/>
    <s v="febrero"/>
    <n v="18"/>
  </r>
  <r>
    <x v="335"/>
    <x v="16"/>
    <x v="6"/>
    <n v="137.79"/>
    <n v="1"/>
    <n v="22.046399999999998"/>
    <n v="137.79"/>
    <n v="159.8364"/>
    <n v="2026"/>
    <s v="febrero"/>
    <n v="18"/>
  </r>
  <r>
    <x v="335"/>
    <x v="16"/>
    <x v="6"/>
    <n v="137.79"/>
    <n v="1"/>
    <n v="22.046399999999998"/>
    <n v="137.79"/>
    <n v="159.8364"/>
    <n v="2026"/>
    <s v="febrero"/>
    <n v="18"/>
  </r>
  <r>
    <x v="336"/>
    <x v="27"/>
    <x v="6"/>
    <n v="886.27"/>
    <n v="1"/>
    <n v="141.8032"/>
    <n v="886.27"/>
    <n v="1028.0732"/>
    <n v="2026"/>
    <s v="febrero"/>
    <n v="17"/>
  </r>
  <r>
    <x v="336"/>
    <x v="21"/>
    <x v="6"/>
    <n v="957.67"/>
    <n v="1"/>
    <n v="153.22720000000001"/>
    <n v="957.67"/>
    <n v="1110.8971999999999"/>
    <n v="2026"/>
    <s v="febrero"/>
    <n v="17"/>
  </r>
  <r>
    <x v="335"/>
    <x v="21"/>
    <x v="6"/>
    <n v="957.67"/>
    <n v="1"/>
    <n v="153.22720000000001"/>
    <n v="957.67"/>
    <n v="1110.8971999999999"/>
    <n v="2026"/>
    <s v="febrero"/>
    <n v="18"/>
  </r>
  <r>
    <x v="337"/>
    <x v="8"/>
    <x v="6"/>
    <n v="137.79"/>
    <n v="1"/>
    <n v="22.046399999999998"/>
    <n v="137.79"/>
    <n v="159.8364"/>
    <n v="2026"/>
    <s v="febrero"/>
    <n v="19"/>
  </r>
  <r>
    <x v="337"/>
    <x v="8"/>
    <x v="6"/>
    <n v="137.79"/>
    <n v="1"/>
    <n v="22.046399999999998"/>
    <n v="137.79"/>
    <n v="159.8364"/>
    <n v="2026"/>
    <s v="febrero"/>
    <n v="19"/>
  </r>
  <r>
    <x v="337"/>
    <x v="8"/>
    <x v="6"/>
    <n v="137.79"/>
    <n v="1"/>
    <n v="22.046399999999998"/>
    <n v="137.79"/>
    <n v="159.8364"/>
    <n v="2026"/>
    <s v="febrero"/>
    <n v="19"/>
  </r>
  <r>
    <x v="337"/>
    <x v="8"/>
    <x v="6"/>
    <n v="137.79"/>
    <n v="1"/>
    <n v="22.046399999999998"/>
    <n v="137.79"/>
    <n v="159.8364"/>
    <n v="2026"/>
    <s v="febrero"/>
    <n v="19"/>
  </r>
  <r>
    <x v="337"/>
    <x v="7"/>
    <x v="6"/>
    <n v="137.79"/>
    <n v="1"/>
    <n v="22.046399999999998"/>
    <n v="137.79"/>
    <n v="159.8364"/>
    <n v="2026"/>
    <s v="febrero"/>
    <n v="19"/>
  </r>
  <r>
    <x v="337"/>
    <x v="11"/>
    <x v="6"/>
    <n v="137.79"/>
    <n v="1"/>
    <n v="22.046399999999998"/>
    <n v="137.79"/>
    <n v="159.8364"/>
    <n v="2026"/>
    <s v="febrero"/>
    <n v="19"/>
  </r>
  <r>
    <x v="337"/>
    <x v="11"/>
    <x v="6"/>
    <n v="137.79"/>
    <n v="1"/>
    <n v="22.046399999999998"/>
    <n v="137.79"/>
    <n v="159.8364"/>
    <n v="2026"/>
    <s v="febrero"/>
    <n v="19"/>
  </r>
  <r>
    <x v="337"/>
    <x v="3"/>
    <x v="6"/>
    <n v="905.16"/>
    <n v="1"/>
    <n v="144.82560000000001"/>
    <n v="905.16"/>
    <n v="1049.9856"/>
    <n v="2026"/>
    <s v="febrero"/>
    <n v="19"/>
  </r>
  <r>
    <x v="337"/>
    <x v="16"/>
    <x v="6"/>
    <n v="137.79"/>
    <n v="1"/>
    <n v="22.046399999999998"/>
    <n v="137.79"/>
    <n v="159.8364"/>
    <n v="2026"/>
    <s v="febrero"/>
    <n v="19"/>
  </r>
  <r>
    <x v="337"/>
    <x v="16"/>
    <x v="6"/>
    <n v="137.79"/>
    <n v="1"/>
    <n v="22.046399999999998"/>
    <n v="137.79"/>
    <n v="159.8364"/>
    <n v="2026"/>
    <s v="febrero"/>
    <n v="19"/>
  </r>
  <r>
    <x v="338"/>
    <x v="8"/>
    <x v="6"/>
    <n v="137.79"/>
    <n v="1"/>
    <n v="22.046399999999998"/>
    <n v="137.79"/>
    <n v="159.8364"/>
    <n v="2026"/>
    <s v="febrero"/>
    <n v="20"/>
  </r>
  <r>
    <x v="338"/>
    <x v="8"/>
    <x v="6"/>
    <n v="137.79"/>
    <n v="1"/>
    <n v="22.046399999999998"/>
    <n v="137.79"/>
    <n v="159.8364"/>
    <n v="2026"/>
    <s v="febrero"/>
    <n v="20"/>
  </r>
  <r>
    <x v="338"/>
    <x v="8"/>
    <x v="6"/>
    <n v="137.79"/>
    <n v="1"/>
    <n v="22.046399999999998"/>
    <n v="137.79"/>
    <n v="159.8364"/>
    <n v="2026"/>
    <s v="febrero"/>
    <n v="20"/>
  </r>
  <r>
    <x v="338"/>
    <x v="8"/>
    <x v="6"/>
    <n v="137.79"/>
    <n v="1"/>
    <n v="22.046399999999998"/>
    <n v="137.79"/>
    <n v="159.8364"/>
    <n v="2026"/>
    <s v="febrero"/>
    <n v="20"/>
  </r>
  <r>
    <x v="338"/>
    <x v="8"/>
    <x v="6"/>
    <n v="137.79"/>
    <n v="1"/>
    <n v="22.046399999999998"/>
    <n v="137.79"/>
    <n v="159.8364"/>
    <n v="2026"/>
    <s v="febrero"/>
    <n v="20"/>
  </r>
  <r>
    <x v="338"/>
    <x v="8"/>
    <x v="6"/>
    <n v="137.79"/>
    <n v="1"/>
    <n v="22.046399999999998"/>
    <n v="137.79"/>
    <n v="159.8364"/>
    <n v="2026"/>
    <s v="febrero"/>
    <n v="20"/>
  </r>
  <r>
    <x v="338"/>
    <x v="7"/>
    <x v="6"/>
    <n v="137.79"/>
    <n v="1"/>
    <n v="22.046399999999998"/>
    <n v="137.79"/>
    <n v="159.8364"/>
    <n v="2026"/>
    <s v="febrero"/>
    <n v="20"/>
  </r>
  <r>
    <x v="338"/>
    <x v="7"/>
    <x v="6"/>
    <n v="137.79"/>
    <n v="1"/>
    <n v="22.046399999999998"/>
    <n v="137.79"/>
    <n v="159.8364"/>
    <n v="2026"/>
    <s v="febrero"/>
    <n v="20"/>
  </r>
  <r>
    <x v="338"/>
    <x v="3"/>
    <x v="6"/>
    <n v="905.16"/>
    <n v="1"/>
    <n v="144.82560000000001"/>
    <n v="905.16"/>
    <n v="1049.9856"/>
    <n v="2026"/>
    <s v="febrero"/>
    <n v="20"/>
  </r>
  <r>
    <x v="338"/>
    <x v="3"/>
    <x v="6"/>
    <n v="905.16"/>
    <n v="1"/>
    <n v="144.82560000000001"/>
    <n v="905.16"/>
    <n v="1049.9856"/>
    <n v="2026"/>
    <s v="febrero"/>
    <n v="20"/>
  </r>
  <r>
    <x v="338"/>
    <x v="25"/>
    <x v="6"/>
    <n v="77.89"/>
    <n v="1"/>
    <n v="12.462400000000001"/>
    <n v="77.89"/>
    <n v="90.352400000000003"/>
    <n v="2026"/>
    <s v="febrero"/>
    <n v="20"/>
  </r>
  <r>
    <x v="338"/>
    <x v="16"/>
    <x v="6"/>
    <n v="137.79"/>
    <n v="1"/>
    <n v="22.046399999999998"/>
    <n v="137.79"/>
    <n v="159.8364"/>
    <n v="2026"/>
    <s v="febrero"/>
    <n v="20"/>
  </r>
  <r>
    <x v="338"/>
    <x v="16"/>
    <x v="6"/>
    <n v="137.79"/>
    <n v="1"/>
    <n v="22.046399999999998"/>
    <n v="137.79"/>
    <n v="159.8364"/>
    <n v="2026"/>
    <s v="febrero"/>
    <n v="20"/>
  </r>
  <r>
    <x v="338"/>
    <x v="16"/>
    <x v="6"/>
    <n v="137.79"/>
    <n v="1"/>
    <n v="22.046399999999998"/>
    <n v="137.79"/>
    <n v="159.8364"/>
    <n v="2026"/>
    <s v="febrero"/>
    <n v="20"/>
  </r>
  <r>
    <x v="338"/>
    <x v="22"/>
    <x v="6"/>
    <n v="957.67"/>
    <n v="2"/>
    <n v="306.45440000000002"/>
    <n v="1915.34"/>
    <n v="2221.7943999999998"/>
    <n v="2026"/>
    <s v="febrero"/>
    <n v="20"/>
  </r>
  <r>
    <x v="339"/>
    <x v="7"/>
    <x v="6"/>
    <n v="137.79"/>
    <n v="1"/>
    <n v="22.046399999999998"/>
    <n v="137.79"/>
    <n v="159.8364"/>
    <n v="2026"/>
    <s v="febrero"/>
    <n v="23"/>
  </r>
  <r>
    <x v="339"/>
    <x v="7"/>
    <x v="6"/>
    <n v="137.79"/>
    <n v="1"/>
    <n v="22.046399999999998"/>
    <n v="137.79"/>
    <n v="159.8364"/>
    <n v="2026"/>
    <s v="febrero"/>
    <n v="23"/>
  </r>
  <r>
    <x v="339"/>
    <x v="7"/>
    <x v="6"/>
    <n v="137.79"/>
    <n v="1"/>
    <n v="22.046399999999998"/>
    <n v="137.79"/>
    <n v="159.8364"/>
    <n v="2026"/>
    <s v="febrero"/>
    <n v="23"/>
  </r>
  <r>
    <x v="339"/>
    <x v="7"/>
    <x v="6"/>
    <n v="137.79"/>
    <n v="1"/>
    <n v="22.046399999999998"/>
    <n v="137.79"/>
    <n v="159.8364"/>
    <n v="2026"/>
    <s v="febrero"/>
    <n v="23"/>
  </r>
  <r>
    <x v="339"/>
    <x v="7"/>
    <x v="6"/>
    <n v="137.79"/>
    <n v="1"/>
    <n v="22.046399999999998"/>
    <n v="137.79"/>
    <n v="159.8364"/>
    <n v="2026"/>
    <s v="febrero"/>
    <n v="23"/>
  </r>
  <r>
    <x v="339"/>
    <x v="7"/>
    <x v="6"/>
    <n v="137.79"/>
    <n v="1"/>
    <n v="22.046399999999998"/>
    <n v="137.79"/>
    <n v="159.8364"/>
    <n v="2026"/>
    <s v="febrero"/>
    <n v="23"/>
  </r>
  <r>
    <x v="339"/>
    <x v="7"/>
    <x v="6"/>
    <n v="137.79"/>
    <n v="1"/>
    <n v="22.046399999999998"/>
    <n v="137.79"/>
    <n v="159.8364"/>
    <n v="2026"/>
    <s v="febrero"/>
    <n v="23"/>
  </r>
  <r>
    <x v="339"/>
    <x v="10"/>
    <x v="6"/>
    <n v="137.79"/>
    <n v="1"/>
    <n v="22.046399999999998"/>
    <n v="137.79"/>
    <n v="159.8364"/>
    <n v="2026"/>
    <s v="febrero"/>
    <n v="23"/>
  </r>
  <r>
    <x v="339"/>
    <x v="11"/>
    <x v="6"/>
    <n v="137.79"/>
    <n v="1"/>
    <n v="22.046399999999998"/>
    <n v="137.79"/>
    <n v="159.8364"/>
    <n v="2026"/>
    <s v="febrero"/>
    <n v="23"/>
  </r>
  <r>
    <x v="339"/>
    <x v="11"/>
    <x v="6"/>
    <n v="137.79"/>
    <n v="1"/>
    <n v="22.046399999999998"/>
    <n v="137.79"/>
    <n v="159.8364"/>
    <n v="2026"/>
    <s v="febrero"/>
    <n v="23"/>
  </r>
  <r>
    <x v="340"/>
    <x v="11"/>
    <x v="6"/>
    <n v="137.79"/>
    <n v="1"/>
    <n v="22.046399999999998"/>
    <n v="137.79"/>
    <n v="159.8364"/>
    <n v="2026"/>
    <s v="febrero"/>
    <n v="24"/>
  </r>
  <r>
    <x v="339"/>
    <x v="25"/>
    <x v="6"/>
    <n v="77.89"/>
    <n v="1"/>
    <n v="12.462400000000001"/>
    <n v="77.89"/>
    <n v="90.352400000000003"/>
    <n v="2026"/>
    <s v="febrero"/>
    <n v="23"/>
  </r>
  <r>
    <x v="339"/>
    <x v="25"/>
    <x v="6"/>
    <n v="77.89"/>
    <n v="1"/>
    <n v="12.462400000000001"/>
    <n v="77.89"/>
    <n v="90.352400000000003"/>
    <n v="2026"/>
    <s v="febrero"/>
    <n v="23"/>
  </r>
  <r>
    <x v="339"/>
    <x v="25"/>
    <x v="6"/>
    <n v="77.89"/>
    <n v="1"/>
    <n v="12.462400000000001"/>
    <n v="77.89"/>
    <n v="90.352400000000003"/>
    <n v="2026"/>
    <s v="febrero"/>
    <n v="23"/>
  </r>
  <r>
    <x v="339"/>
    <x v="25"/>
    <x v="6"/>
    <n v="77.89"/>
    <n v="1"/>
    <n v="12.462400000000001"/>
    <n v="77.89"/>
    <n v="90.352400000000003"/>
    <n v="2026"/>
    <s v="febrero"/>
    <n v="23"/>
  </r>
  <r>
    <x v="339"/>
    <x v="25"/>
    <x v="6"/>
    <n v="77.89"/>
    <n v="1"/>
    <n v="12.462400000000001"/>
    <n v="77.89"/>
    <n v="90.352400000000003"/>
    <n v="2026"/>
    <s v="febrero"/>
    <n v="23"/>
  </r>
  <r>
    <x v="340"/>
    <x v="25"/>
    <x v="6"/>
    <n v="77.89"/>
    <n v="1"/>
    <n v="12.462400000000001"/>
    <n v="77.89"/>
    <n v="90.352400000000003"/>
    <n v="2026"/>
    <s v="febrero"/>
    <n v="24"/>
  </r>
  <r>
    <x v="339"/>
    <x v="16"/>
    <x v="6"/>
    <n v="137.79"/>
    <n v="1"/>
    <n v="22.046399999999998"/>
    <n v="137.79"/>
    <n v="159.8364"/>
    <n v="2026"/>
    <s v="febrero"/>
    <n v="23"/>
  </r>
  <r>
    <x v="339"/>
    <x v="16"/>
    <x v="6"/>
    <n v="137.79"/>
    <n v="1"/>
    <n v="22.046399999999998"/>
    <n v="137.79"/>
    <n v="159.8364"/>
    <n v="2026"/>
    <s v="febrero"/>
    <n v="23"/>
  </r>
  <r>
    <x v="340"/>
    <x v="16"/>
    <x v="6"/>
    <n v="137.79"/>
    <n v="1"/>
    <n v="22.046399999999998"/>
    <n v="137.79"/>
    <n v="159.8364"/>
    <n v="2026"/>
    <s v="febrero"/>
    <n v="24"/>
  </r>
  <r>
    <x v="339"/>
    <x v="3"/>
    <x v="6"/>
    <n v="886.24"/>
    <n v="1"/>
    <n v="141.79840000000002"/>
    <n v="886.24"/>
    <n v="1028.0383999999999"/>
    <n v="2026"/>
    <s v="febrero"/>
    <n v="23"/>
  </r>
  <r>
    <x v="339"/>
    <x v="22"/>
    <x v="6"/>
    <n v="957.67"/>
    <n v="1"/>
    <n v="153.22720000000001"/>
    <n v="957.67"/>
    <n v="1110.8971999999999"/>
    <n v="2026"/>
    <s v="febrero"/>
    <n v="23"/>
  </r>
  <r>
    <x v="341"/>
    <x v="13"/>
    <x v="2"/>
    <n v="525.59"/>
    <n v="6"/>
    <n v="504.56640000000004"/>
    <n v="3153.54"/>
    <n v="3658.1064000000001"/>
    <n v="2026"/>
    <s v="febrero"/>
    <n v="25"/>
  </r>
  <r>
    <x v="341"/>
    <x v="13"/>
    <x v="2"/>
    <n v="525.59"/>
    <n v="6"/>
    <n v="504.56640000000004"/>
    <n v="3153.54"/>
    <n v="3658.1064000000001"/>
    <n v="2026"/>
    <s v="febrero"/>
    <n v="25"/>
  </r>
  <r>
    <x v="341"/>
    <x v="13"/>
    <x v="2"/>
    <n v="525.59"/>
    <n v="6"/>
    <n v="504.56640000000004"/>
    <n v="3153.54"/>
    <n v="3658.1064000000001"/>
    <n v="2026"/>
    <s v="febrero"/>
    <n v="25"/>
  </r>
  <r>
    <x v="341"/>
    <x v="13"/>
    <x v="2"/>
    <n v="525.59"/>
    <n v="6"/>
    <n v="504.56640000000004"/>
    <n v="3153.54"/>
    <n v="3658.1064000000001"/>
    <n v="2026"/>
    <s v="febrero"/>
    <n v="25"/>
  </r>
  <r>
    <x v="341"/>
    <x v="13"/>
    <x v="2"/>
    <n v="525.59"/>
    <n v="6"/>
    <n v="504.56640000000004"/>
    <n v="3153.54"/>
    <n v="3658.1064000000001"/>
    <n v="2026"/>
    <s v="febrero"/>
    <n v="25"/>
  </r>
  <r>
    <x v="341"/>
    <x v="13"/>
    <x v="2"/>
    <n v="525.59"/>
    <n v="6"/>
    <n v="504.56640000000004"/>
    <n v="3153.54"/>
    <n v="3658.1064000000001"/>
    <n v="2026"/>
    <s v="febrero"/>
    <n v="25"/>
  </r>
  <r>
    <x v="341"/>
    <x v="13"/>
    <x v="2"/>
    <n v="525.59"/>
    <n v="6"/>
    <n v="504.56640000000004"/>
    <n v="3153.54"/>
    <n v="3658.1064000000001"/>
    <n v="2026"/>
    <s v="febrero"/>
    <n v="25"/>
  </r>
  <r>
    <x v="341"/>
    <x v="8"/>
    <x v="6"/>
    <n v="137.79"/>
    <n v="1"/>
    <n v="22.046399999999998"/>
    <n v="137.79"/>
    <n v="159.8364"/>
    <n v="2026"/>
    <s v="febrero"/>
    <n v="25"/>
  </r>
  <r>
    <x v="341"/>
    <x v="8"/>
    <x v="6"/>
    <n v="137.79"/>
    <n v="1"/>
    <n v="22.046399999999998"/>
    <n v="137.79"/>
    <n v="159.8364"/>
    <n v="2026"/>
    <s v="febrero"/>
    <n v="25"/>
  </r>
  <r>
    <x v="341"/>
    <x v="8"/>
    <x v="6"/>
    <n v="137.79"/>
    <n v="1"/>
    <n v="22.046399999999998"/>
    <n v="137.79"/>
    <n v="159.8364"/>
    <n v="2026"/>
    <s v="febrero"/>
    <n v="25"/>
  </r>
  <r>
    <x v="341"/>
    <x v="8"/>
    <x v="5"/>
    <n v="90.54"/>
    <n v="20"/>
    <n v="289.72800000000001"/>
    <n v="1810.8"/>
    <n v="2100.5279999999998"/>
    <n v="2026"/>
    <s v="febrero"/>
    <n v="25"/>
  </r>
  <r>
    <x v="341"/>
    <x v="7"/>
    <x v="6"/>
    <n v="137.79"/>
    <n v="1"/>
    <n v="22.046399999999998"/>
    <n v="137.79"/>
    <n v="159.8364"/>
    <n v="2026"/>
    <s v="febrero"/>
    <n v="25"/>
  </r>
  <r>
    <x v="341"/>
    <x v="7"/>
    <x v="6"/>
    <n v="137.79"/>
    <n v="1"/>
    <n v="22.046399999999998"/>
    <n v="137.79"/>
    <n v="159.8364"/>
    <n v="2026"/>
    <s v="febrero"/>
    <n v="25"/>
  </r>
  <r>
    <x v="341"/>
    <x v="10"/>
    <x v="6"/>
    <n v="137.79"/>
    <n v="1"/>
    <n v="22.046399999999998"/>
    <n v="137.79"/>
    <n v="159.8364"/>
    <n v="2026"/>
    <s v="febrero"/>
    <n v="25"/>
  </r>
  <r>
    <x v="341"/>
    <x v="10"/>
    <x v="6"/>
    <n v="137.79"/>
    <n v="1"/>
    <n v="22.046399999999998"/>
    <n v="137.79"/>
    <n v="159.8364"/>
    <n v="2026"/>
    <s v="febrero"/>
    <n v="25"/>
  </r>
  <r>
    <x v="341"/>
    <x v="10"/>
    <x v="2"/>
    <n v="70.05"/>
    <n v="240"/>
    <n v="2689.92"/>
    <n v="16812"/>
    <n v="19501.919999999998"/>
    <n v="2026"/>
    <s v="febrero"/>
    <n v="25"/>
  </r>
  <r>
    <x v="341"/>
    <x v="11"/>
    <x v="6"/>
    <n v="137.79"/>
    <n v="1"/>
    <n v="22.046399999999998"/>
    <n v="137.79"/>
    <n v="159.8364"/>
    <n v="2026"/>
    <s v="febrero"/>
    <n v="25"/>
  </r>
  <r>
    <x v="341"/>
    <x v="3"/>
    <x v="6"/>
    <n v="905.16"/>
    <n v="1"/>
    <n v="144.82560000000001"/>
    <n v="905.16"/>
    <n v="1049.9856"/>
    <n v="2026"/>
    <s v="febrero"/>
    <n v="25"/>
  </r>
  <r>
    <x v="341"/>
    <x v="12"/>
    <x v="2"/>
    <n v="498.66"/>
    <n v="24"/>
    <n v="1914.8544000000002"/>
    <n v="11967.84"/>
    <n v="13882.6944"/>
    <n v="2026"/>
    <s v="febrero"/>
    <n v="25"/>
  </r>
  <r>
    <x v="341"/>
    <x v="12"/>
    <x v="2"/>
    <n v="498.66"/>
    <n v="6"/>
    <n v="478.71360000000004"/>
    <n v="2991.96"/>
    <n v="3470.6736000000001"/>
    <n v="2026"/>
    <s v="febrero"/>
    <n v="25"/>
  </r>
  <r>
    <x v="341"/>
    <x v="12"/>
    <x v="2"/>
    <n v="498.66"/>
    <n v="12"/>
    <n v="957.42720000000008"/>
    <n v="5983.92"/>
    <n v="6941.3472000000002"/>
    <n v="2026"/>
    <s v="febrero"/>
    <n v="25"/>
  </r>
  <r>
    <x v="341"/>
    <x v="12"/>
    <x v="2"/>
    <n v="498.66"/>
    <n v="6"/>
    <n v="478.71360000000004"/>
    <n v="2991.96"/>
    <n v="3470.6736000000001"/>
    <n v="2026"/>
    <s v="febrero"/>
    <n v="25"/>
  </r>
  <r>
    <x v="341"/>
    <x v="12"/>
    <x v="2"/>
    <n v="498.66"/>
    <n v="6"/>
    <n v="478.71360000000004"/>
    <n v="2991.96"/>
    <n v="3470.6736000000001"/>
    <n v="2026"/>
    <s v="febrero"/>
    <n v="25"/>
  </r>
  <r>
    <x v="341"/>
    <x v="12"/>
    <x v="2"/>
    <n v="498.66"/>
    <n v="6"/>
    <n v="478.71360000000004"/>
    <n v="2991.96"/>
    <n v="3470.6736000000001"/>
    <n v="2026"/>
    <s v="febrero"/>
    <n v="25"/>
  </r>
  <r>
    <x v="341"/>
    <x v="12"/>
    <x v="2"/>
    <n v="498.66"/>
    <n v="6"/>
    <n v="478.71360000000004"/>
    <n v="2991.96"/>
    <n v="3470.6736000000001"/>
    <n v="2026"/>
    <s v="febrero"/>
    <n v="25"/>
  </r>
  <r>
    <x v="341"/>
    <x v="12"/>
    <x v="2"/>
    <n v="498.66"/>
    <n v="6"/>
    <n v="478.71360000000004"/>
    <n v="2991.96"/>
    <n v="3470.6736000000001"/>
    <n v="2026"/>
    <s v="febrero"/>
    <n v="25"/>
  </r>
  <r>
    <x v="341"/>
    <x v="12"/>
    <x v="5"/>
    <n v="632.99"/>
    <n v="8"/>
    <n v="810.22720000000004"/>
    <n v="5063.92"/>
    <n v="5874.1472000000003"/>
    <n v="2026"/>
    <s v="febrero"/>
    <n v="25"/>
  </r>
  <r>
    <x v="341"/>
    <x v="25"/>
    <x v="6"/>
    <n v="77.89"/>
    <n v="1"/>
    <n v="12.462400000000001"/>
    <n v="77.89"/>
    <n v="90.352400000000003"/>
    <n v="2026"/>
    <s v="febrero"/>
    <n v="25"/>
  </r>
  <r>
    <x v="341"/>
    <x v="25"/>
    <x v="6"/>
    <n v="77.89"/>
    <n v="1"/>
    <n v="12.462400000000001"/>
    <n v="77.89"/>
    <n v="90.352400000000003"/>
    <n v="2026"/>
    <s v="febrero"/>
    <n v="25"/>
  </r>
  <r>
    <x v="341"/>
    <x v="16"/>
    <x v="6"/>
    <n v="137.79"/>
    <n v="1"/>
    <n v="22.046399999999998"/>
    <n v="137.79"/>
    <n v="159.8364"/>
    <n v="2026"/>
    <s v="febrero"/>
    <n v="25"/>
  </r>
  <r>
    <x v="341"/>
    <x v="16"/>
    <x v="6"/>
    <n v="137.79"/>
    <n v="1"/>
    <n v="22.046399999999998"/>
    <n v="137.79"/>
    <n v="159.8364"/>
    <n v="2026"/>
    <s v="febrero"/>
    <n v="25"/>
  </r>
  <r>
    <x v="342"/>
    <x v="15"/>
    <x v="0"/>
    <n v="718.25"/>
    <n v="6"/>
    <n v="689.52"/>
    <n v="4309.5"/>
    <n v="4999.0200000000004"/>
    <n v="2026"/>
    <s v="febrero"/>
    <n v="26"/>
  </r>
  <r>
    <x v="342"/>
    <x v="8"/>
    <x v="6"/>
    <n v="137.79"/>
    <n v="1"/>
    <n v="22.046399999999998"/>
    <n v="137.79"/>
    <n v="159.8364"/>
    <n v="2026"/>
    <s v="febrero"/>
    <n v="26"/>
  </r>
  <r>
    <x v="342"/>
    <x v="8"/>
    <x v="6"/>
    <n v="137.79"/>
    <n v="1"/>
    <n v="22.046399999999998"/>
    <n v="137.79"/>
    <n v="159.8364"/>
    <n v="2026"/>
    <s v="febrero"/>
    <n v="26"/>
  </r>
  <r>
    <x v="342"/>
    <x v="8"/>
    <x v="6"/>
    <n v="137.79"/>
    <n v="1"/>
    <n v="22.046399999999998"/>
    <n v="137.79"/>
    <n v="159.8364"/>
    <n v="2026"/>
    <s v="febrero"/>
    <n v="26"/>
  </r>
  <r>
    <x v="343"/>
    <x v="8"/>
    <x v="6"/>
    <n v="137.79"/>
    <n v="1"/>
    <n v="22.046399999999998"/>
    <n v="137.79"/>
    <n v="159.8364"/>
    <n v="2026"/>
    <s v="febrero"/>
    <n v="27"/>
  </r>
  <r>
    <x v="343"/>
    <x v="8"/>
    <x v="6"/>
    <n v="137.79"/>
    <n v="1"/>
    <n v="22.046399999999998"/>
    <n v="137.79"/>
    <n v="159.8364"/>
    <n v="2026"/>
    <s v="febrero"/>
    <n v="27"/>
  </r>
  <r>
    <x v="343"/>
    <x v="8"/>
    <x v="6"/>
    <n v="137.79"/>
    <n v="1"/>
    <n v="22.046399999999998"/>
    <n v="137.79"/>
    <n v="159.8364"/>
    <n v="2026"/>
    <s v="febrero"/>
    <n v="27"/>
  </r>
  <r>
    <x v="343"/>
    <x v="8"/>
    <x v="6"/>
    <n v="137.79"/>
    <n v="1"/>
    <n v="22.046399999999998"/>
    <n v="137.79"/>
    <n v="159.8364"/>
    <n v="2026"/>
    <s v="febrero"/>
    <n v="27"/>
  </r>
  <r>
    <x v="342"/>
    <x v="7"/>
    <x v="6"/>
    <n v="137.79"/>
    <n v="1"/>
    <n v="22.046399999999998"/>
    <n v="137.79"/>
    <n v="159.8364"/>
    <n v="2026"/>
    <s v="febrero"/>
    <n v="26"/>
  </r>
  <r>
    <x v="342"/>
    <x v="7"/>
    <x v="6"/>
    <n v="137.79"/>
    <n v="1"/>
    <n v="22.046399999999998"/>
    <n v="137.79"/>
    <n v="159.8364"/>
    <n v="2026"/>
    <s v="febrero"/>
    <n v="26"/>
  </r>
  <r>
    <x v="342"/>
    <x v="7"/>
    <x v="6"/>
    <n v="137.79"/>
    <n v="1"/>
    <n v="22.046399999999998"/>
    <n v="137.79"/>
    <n v="159.8364"/>
    <n v="2026"/>
    <s v="febrero"/>
    <n v="26"/>
  </r>
  <r>
    <x v="342"/>
    <x v="7"/>
    <x v="6"/>
    <n v="137.79"/>
    <n v="1"/>
    <n v="22.046399999999998"/>
    <n v="137.79"/>
    <n v="159.8364"/>
    <n v="2026"/>
    <s v="febrero"/>
    <n v="26"/>
  </r>
  <r>
    <x v="342"/>
    <x v="10"/>
    <x v="6"/>
    <n v="137.79"/>
    <n v="1"/>
    <n v="22.046399999999998"/>
    <n v="137.79"/>
    <n v="159.8364"/>
    <n v="2026"/>
    <s v="febrero"/>
    <n v="26"/>
  </r>
  <r>
    <x v="342"/>
    <x v="10"/>
    <x v="6"/>
    <n v="137.79"/>
    <n v="1"/>
    <n v="22.046399999999998"/>
    <n v="137.79"/>
    <n v="159.8364"/>
    <n v="2026"/>
    <s v="febrero"/>
    <n v="26"/>
  </r>
  <r>
    <x v="342"/>
    <x v="11"/>
    <x v="6"/>
    <n v="137.79"/>
    <n v="1"/>
    <n v="22.046399999999998"/>
    <n v="137.79"/>
    <n v="159.8364"/>
    <n v="2026"/>
    <s v="febrero"/>
    <n v="26"/>
  </r>
  <r>
    <x v="342"/>
    <x v="11"/>
    <x v="6"/>
    <n v="137.79"/>
    <n v="1"/>
    <n v="22.046399999999998"/>
    <n v="137.79"/>
    <n v="159.8364"/>
    <n v="2026"/>
    <s v="febrero"/>
    <n v="26"/>
  </r>
  <r>
    <x v="342"/>
    <x v="11"/>
    <x v="6"/>
    <n v="137.79"/>
    <n v="1"/>
    <n v="22.046399999999998"/>
    <n v="137.79"/>
    <n v="159.8364"/>
    <n v="2026"/>
    <s v="febrero"/>
    <n v="26"/>
  </r>
  <r>
    <x v="342"/>
    <x v="11"/>
    <x v="6"/>
    <n v="137.79"/>
    <n v="1"/>
    <n v="22.046399999999998"/>
    <n v="137.79"/>
    <n v="159.8364"/>
    <n v="2026"/>
    <s v="febrero"/>
    <n v="26"/>
  </r>
  <r>
    <x v="342"/>
    <x v="11"/>
    <x v="6"/>
    <n v="137.79"/>
    <n v="1"/>
    <n v="22.046399999999998"/>
    <n v="137.79"/>
    <n v="159.8364"/>
    <n v="2026"/>
    <s v="febrero"/>
    <n v="26"/>
  </r>
  <r>
    <x v="342"/>
    <x v="3"/>
    <x v="6"/>
    <n v="905.16"/>
    <n v="1"/>
    <n v="144.82560000000001"/>
    <n v="905.16"/>
    <n v="1049.9856"/>
    <n v="2026"/>
    <s v="febrero"/>
    <n v="26"/>
  </r>
  <r>
    <x v="343"/>
    <x v="3"/>
    <x v="6"/>
    <n v="905.16"/>
    <n v="1"/>
    <n v="144.82560000000001"/>
    <n v="905.16"/>
    <n v="1049.9856"/>
    <n v="2026"/>
    <s v="febrero"/>
    <n v="27"/>
  </r>
  <r>
    <x v="342"/>
    <x v="5"/>
    <x v="0"/>
    <n v="211.23"/>
    <n v="6"/>
    <n v="202.7808"/>
    <n v="1267.3800000000001"/>
    <n v="1470.1608000000001"/>
    <n v="2026"/>
    <s v="febrero"/>
    <n v="26"/>
  </r>
  <r>
    <x v="342"/>
    <x v="9"/>
    <x v="0"/>
    <n v="211.23"/>
    <n v="6"/>
    <n v="202.7808"/>
    <n v="1267.3800000000001"/>
    <n v="1470.1608000000001"/>
    <n v="2026"/>
    <s v="febrero"/>
    <n v="26"/>
  </r>
  <r>
    <x v="342"/>
    <x v="25"/>
    <x v="6"/>
    <n v="77.89"/>
    <n v="1"/>
    <n v="12.462400000000001"/>
    <n v="77.89"/>
    <n v="90.352400000000003"/>
    <n v="2026"/>
    <s v="febrero"/>
    <n v="26"/>
  </r>
  <r>
    <x v="342"/>
    <x v="25"/>
    <x v="6"/>
    <n v="77.89"/>
    <n v="1"/>
    <n v="12.462400000000001"/>
    <n v="77.89"/>
    <n v="90.352400000000003"/>
    <n v="2026"/>
    <s v="febrero"/>
    <n v="26"/>
  </r>
  <r>
    <x v="343"/>
    <x v="25"/>
    <x v="6"/>
    <n v="77.89"/>
    <n v="1"/>
    <n v="12.462400000000001"/>
    <n v="77.89"/>
    <n v="90.352400000000003"/>
    <n v="2026"/>
    <s v="febrero"/>
    <n v="27"/>
  </r>
  <r>
    <x v="342"/>
    <x v="16"/>
    <x v="6"/>
    <n v="137.79"/>
    <n v="1"/>
    <n v="22.046399999999998"/>
    <n v="137.79"/>
    <n v="159.8364"/>
    <n v="2026"/>
    <s v="febrero"/>
    <n v="26"/>
  </r>
  <r>
    <x v="343"/>
    <x v="26"/>
    <x v="17"/>
    <n v="547.24"/>
    <n v="12"/>
    <n v="1050.7008000000001"/>
    <n v="6566.88"/>
    <n v="7617.5807999999997"/>
    <n v="2026"/>
    <s v="febrero"/>
    <n v="27"/>
  </r>
  <r>
    <x v="344"/>
    <x v="13"/>
    <x v="2"/>
    <n v="525.59"/>
    <n v="12"/>
    <n v="1009.1328000000001"/>
    <n v="6307.08"/>
    <n v="7316.2128000000002"/>
    <n v="2026"/>
    <s v="marzo"/>
    <n v="3"/>
  </r>
  <r>
    <x v="344"/>
    <x v="13"/>
    <x v="2"/>
    <n v="525.59"/>
    <n v="6"/>
    <n v="504.56640000000004"/>
    <n v="3153.54"/>
    <n v="3658.1064000000001"/>
    <n v="2026"/>
    <s v="marzo"/>
    <n v="3"/>
  </r>
  <r>
    <x v="345"/>
    <x v="8"/>
    <x v="6"/>
    <n v="137.79310000000001"/>
    <n v="1"/>
    <n v="22.046896"/>
    <n v="137.79"/>
    <n v="159.836896"/>
    <n v="2026"/>
    <s v="marzo"/>
    <n v="2"/>
  </r>
  <r>
    <x v="345"/>
    <x v="8"/>
    <x v="6"/>
    <n v="137.79310000000001"/>
    <n v="1"/>
    <n v="22.046896"/>
    <n v="137.79"/>
    <n v="159.836896"/>
    <n v="2026"/>
    <s v="marzo"/>
    <n v="2"/>
  </r>
  <r>
    <x v="345"/>
    <x v="8"/>
    <x v="6"/>
    <n v="137.79310000000001"/>
    <n v="1"/>
    <n v="22.046896"/>
    <n v="137.79"/>
    <n v="159.836896"/>
    <n v="2026"/>
    <s v="marzo"/>
    <n v="2"/>
  </r>
  <r>
    <x v="345"/>
    <x v="8"/>
    <x v="6"/>
    <n v="137.79310000000001"/>
    <n v="1"/>
    <n v="22.046896"/>
    <n v="137.79"/>
    <n v="159.836896"/>
    <n v="2026"/>
    <s v="marzo"/>
    <n v="2"/>
  </r>
  <r>
    <x v="345"/>
    <x v="8"/>
    <x v="6"/>
    <n v="137.79310000000001"/>
    <n v="1"/>
    <n v="22.046896"/>
    <n v="137.79"/>
    <n v="159.836896"/>
    <n v="2026"/>
    <s v="marzo"/>
    <n v="2"/>
  </r>
  <r>
    <x v="345"/>
    <x v="8"/>
    <x v="6"/>
    <n v="137.79310000000001"/>
    <n v="1"/>
    <n v="22.046896"/>
    <n v="137.79"/>
    <n v="159.836896"/>
    <n v="2026"/>
    <s v="marzo"/>
    <n v="2"/>
  </r>
  <r>
    <x v="345"/>
    <x v="8"/>
    <x v="6"/>
    <n v="137.79310000000001"/>
    <n v="1"/>
    <n v="22.046896"/>
    <n v="137.79"/>
    <n v="159.836896"/>
    <n v="2026"/>
    <s v="marzo"/>
    <n v="2"/>
  </r>
  <r>
    <x v="345"/>
    <x v="8"/>
    <x v="6"/>
    <n v="137.79310000000001"/>
    <n v="1"/>
    <n v="22.046896"/>
    <n v="137.79"/>
    <n v="159.836896"/>
    <n v="2026"/>
    <s v="marzo"/>
    <n v="2"/>
  </r>
  <r>
    <x v="345"/>
    <x v="8"/>
    <x v="6"/>
    <n v="137.79310000000001"/>
    <n v="2"/>
    <n v="44.093792000000001"/>
    <n v="275.58999999999997"/>
    <n v="319.68379199999998"/>
    <n v="2026"/>
    <s v="marzo"/>
    <n v="2"/>
  </r>
  <r>
    <x v="345"/>
    <x v="7"/>
    <x v="6"/>
    <n v="137.79310000000001"/>
    <n v="1"/>
    <n v="22.046896"/>
    <n v="137.79"/>
    <n v="159.836896"/>
    <n v="2026"/>
    <s v="marzo"/>
    <n v="2"/>
  </r>
  <r>
    <x v="345"/>
    <x v="7"/>
    <x v="6"/>
    <n v="137.79310000000001"/>
    <n v="1"/>
    <n v="22.046896"/>
    <n v="137.79"/>
    <n v="159.836896"/>
    <n v="2026"/>
    <s v="marzo"/>
    <n v="2"/>
  </r>
  <r>
    <x v="345"/>
    <x v="7"/>
    <x v="6"/>
    <n v="137.79310000000001"/>
    <n v="1"/>
    <n v="22.046896"/>
    <n v="137.79"/>
    <n v="159.836896"/>
    <n v="2026"/>
    <s v="marzo"/>
    <n v="2"/>
  </r>
  <r>
    <x v="345"/>
    <x v="7"/>
    <x v="6"/>
    <n v="137.79310000000001"/>
    <n v="1"/>
    <n v="22.046896"/>
    <n v="137.79"/>
    <n v="159.836896"/>
    <n v="2026"/>
    <s v="marzo"/>
    <n v="2"/>
  </r>
  <r>
    <x v="345"/>
    <x v="7"/>
    <x v="6"/>
    <n v="137.79310000000001"/>
    <n v="1"/>
    <n v="22.046896"/>
    <n v="137.79"/>
    <n v="159.836896"/>
    <n v="2026"/>
    <s v="marzo"/>
    <n v="2"/>
  </r>
  <r>
    <x v="345"/>
    <x v="7"/>
    <x v="6"/>
    <n v="137.79310000000001"/>
    <n v="1"/>
    <n v="22.046896"/>
    <n v="137.79"/>
    <n v="159.836896"/>
    <n v="2026"/>
    <s v="marzo"/>
    <n v="2"/>
  </r>
  <r>
    <x v="345"/>
    <x v="7"/>
    <x v="6"/>
    <n v="137.79310000000001"/>
    <n v="1"/>
    <n v="22.046896"/>
    <n v="137.79"/>
    <n v="159.836896"/>
    <n v="2026"/>
    <s v="marzo"/>
    <n v="2"/>
  </r>
  <r>
    <x v="345"/>
    <x v="7"/>
    <x v="6"/>
    <n v="137.79310000000001"/>
    <n v="1"/>
    <n v="22.046896"/>
    <n v="137.79"/>
    <n v="159.836896"/>
    <n v="2026"/>
    <s v="marzo"/>
    <n v="2"/>
  </r>
  <r>
    <x v="345"/>
    <x v="10"/>
    <x v="6"/>
    <n v="137.79310000000001"/>
    <n v="1"/>
    <n v="22.046896"/>
    <n v="137.79"/>
    <n v="159.836896"/>
    <n v="2026"/>
    <s v="marzo"/>
    <n v="2"/>
  </r>
  <r>
    <x v="345"/>
    <x v="10"/>
    <x v="6"/>
    <n v="137.79310000000001"/>
    <n v="1"/>
    <n v="22.046896"/>
    <n v="137.79"/>
    <n v="159.836896"/>
    <n v="2026"/>
    <s v="marzo"/>
    <n v="2"/>
  </r>
  <r>
    <x v="345"/>
    <x v="10"/>
    <x v="6"/>
    <n v="137.79310000000001"/>
    <n v="1"/>
    <n v="22.046896"/>
    <n v="137.79"/>
    <n v="159.836896"/>
    <n v="2026"/>
    <s v="marzo"/>
    <n v="2"/>
  </r>
  <r>
    <x v="345"/>
    <x v="10"/>
    <x v="6"/>
    <n v="137.79310000000001"/>
    <n v="1"/>
    <n v="22.046896"/>
    <n v="137.79"/>
    <n v="159.836896"/>
    <n v="2026"/>
    <s v="marzo"/>
    <n v="2"/>
  </r>
  <r>
    <x v="344"/>
    <x v="10"/>
    <x v="6"/>
    <n v="137.79310000000001"/>
    <n v="1"/>
    <n v="22.046896"/>
    <n v="137.79"/>
    <n v="159.836896"/>
    <n v="2026"/>
    <s v="marzo"/>
    <n v="3"/>
  </r>
  <r>
    <x v="344"/>
    <x v="10"/>
    <x v="6"/>
    <n v="137.79310000000001"/>
    <n v="1"/>
    <n v="22.046896"/>
    <n v="137.79"/>
    <n v="159.836896"/>
    <n v="2026"/>
    <s v="marzo"/>
    <n v="3"/>
  </r>
  <r>
    <x v="345"/>
    <x v="11"/>
    <x v="6"/>
    <n v="137.79310000000001"/>
    <n v="1"/>
    <n v="22.046896"/>
    <n v="137.79"/>
    <n v="159.836896"/>
    <n v="2026"/>
    <s v="marzo"/>
    <n v="2"/>
  </r>
  <r>
    <x v="345"/>
    <x v="11"/>
    <x v="6"/>
    <n v="137.79310000000001"/>
    <n v="2"/>
    <n v="44.093792000000001"/>
    <n v="275.58999999999997"/>
    <n v="319.68379199999998"/>
    <n v="2026"/>
    <s v="marzo"/>
    <n v="2"/>
  </r>
  <r>
    <x v="345"/>
    <x v="11"/>
    <x v="6"/>
    <n v="137.79310000000001"/>
    <n v="1"/>
    <n v="22.046896"/>
    <n v="137.79"/>
    <n v="159.836896"/>
    <n v="2026"/>
    <s v="marzo"/>
    <n v="2"/>
  </r>
  <r>
    <x v="345"/>
    <x v="3"/>
    <x v="6"/>
    <n v="905.16369999999995"/>
    <n v="1"/>
    <n v="144.82619199999999"/>
    <n v="905.16"/>
    <n v="1049.9861919999998"/>
    <n v="2026"/>
    <s v="marzo"/>
    <n v="2"/>
  </r>
  <r>
    <x v="345"/>
    <x v="3"/>
    <x v="6"/>
    <n v="905.16369999999995"/>
    <n v="2"/>
    <n v="289.65238399999998"/>
    <n v="1810.33"/>
    <n v="2099.9823839999999"/>
    <n v="2026"/>
    <s v="marzo"/>
    <n v="2"/>
  </r>
  <r>
    <x v="345"/>
    <x v="3"/>
    <x v="6"/>
    <n v="905.16369999999995"/>
    <n v="1"/>
    <n v="144.82619199999999"/>
    <n v="905.16"/>
    <n v="1049.9861919999998"/>
    <n v="2026"/>
    <s v="marzo"/>
    <n v="2"/>
  </r>
  <r>
    <x v="344"/>
    <x v="3"/>
    <x v="19"/>
    <n v="549.02"/>
    <n v="45"/>
    <n v="3952.944"/>
    <n v="24705.9"/>
    <n v="28658.844000000001"/>
    <n v="2026"/>
    <s v="marzo"/>
    <n v="3"/>
  </r>
  <r>
    <x v="344"/>
    <x v="3"/>
    <x v="19"/>
    <n v="549.02"/>
    <n v="5"/>
    <n v="439.21600000000001"/>
    <n v="2745.1"/>
    <n v="3184.3159999999998"/>
    <n v="2026"/>
    <s v="marzo"/>
    <n v="3"/>
  </r>
  <r>
    <x v="344"/>
    <x v="3"/>
    <x v="6"/>
    <n v="905.16369999999995"/>
    <n v="1"/>
    <n v="144.82619199999999"/>
    <n v="905.16"/>
    <n v="1049.9861919999998"/>
    <n v="2026"/>
    <s v="marzo"/>
    <n v="3"/>
  </r>
  <r>
    <x v="344"/>
    <x v="3"/>
    <x v="6"/>
    <n v="905.16369999999995"/>
    <n v="1"/>
    <n v="144.82619199999999"/>
    <n v="905.16"/>
    <n v="1049.9861919999998"/>
    <n v="2026"/>
    <s v="marzo"/>
    <n v="3"/>
  </r>
  <r>
    <x v="344"/>
    <x v="12"/>
    <x v="2"/>
    <n v="498.66"/>
    <n v="18"/>
    <n v="1436.1408000000001"/>
    <n v="8975.8799999999992"/>
    <n v="10412.020799999998"/>
    <n v="2026"/>
    <s v="marzo"/>
    <n v="3"/>
  </r>
  <r>
    <x v="344"/>
    <x v="12"/>
    <x v="2"/>
    <n v="498.66"/>
    <n v="6"/>
    <n v="478.71360000000004"/>
    <n v="2991.96"/>
    <n v="3470.6736000000001"/>
    <n v="2026"/>
    <s v="marzo"/>
    <n v="3"/>
  </r>
  <r>
    <x v="344"/>
    <x v="12"/>
    <x v="2"/>
    <n v="498.66"/>
    <n v="6"/>
    <n v="478.71360000000004"/>
    <n v="2991.96"/>
    <n v="3470.6736000000001"/>
    <n v="2026"/>
    <s v="marzo"/>
    <n v="3"/>
  </r>
  <r>
    <x v="344"/>
    <x v="12"/>
    <x v="2"/>
    <n v="498.66"/>
    <n v="12"/>
    <n v="957.42720000000008"/>
    <n v="5983.92"/>
    <n v="6941.3472000000002"/>
    <n v="2026"/>
    <s v="marzo"/>
    <n v="3"/>
  </r>
  <r>
    <x v="344"/>
    <x v="12"/>
    <x v="2"/>
    <n v="498.66"/>
    <n v="6"/>
    <n v="478.71360000000004"/>
    <n v="2991.96"/>
    <n v="3470.6736000000001"/>
    <n v="2026"/>
    <s v="marzo"/>
    <n v="3"/>
  </r>
  <r>
    <x v="344"/>
    <x v="14"/>
    <x v="19"/>
    <n v="538.03"/>
    <n v="45"/>
    <n v="3873.8160000000003"/>
    <n v="24211.35"/>
    <n v="28085.165999999997"/>
    <n v="2026"/>
    <s v="marzo"/>
    <n v="3"/>
  </r>
  <r>
    <x v="344"/>
    <x v="14"/>
    <x v="19"/>
    <n v="538.03"/>
    <n v="5"/>
    <n v="430.42399999999998"/>
    <n v="2690.15"/>
    <n v="3120.5740000000001"/>
    <n v="2026"/>
    <s v="marzo"/>
    <n v="3"/>
  </r>
  <r>
    <x v="345"/>
    <x v="25"/>
    <x v="6"/>
    <n v="77.893726349999994"/>
    <n v="1"/>
    <n v="12.462996215999999"/>
    <n v="77.89"/>
    <n v="90.352996215999994"/>
    <n v="2026"/>
    <s v="marzo"/>
    <n v="2"/>
  </r>
  <r>
    <x v="345"/>
    <x v="25"/>
    <x v="6"/>
    <n v="77.893726349999994"/>
    <n v="1"/>
    <n v="12.462996215999999"/>
    <n v="77.89"/>
    <n v="90.352996215999994"/>
    <n v="2026"/>
    <s v="marzo"/>
    <n v="2"/>
  </r>
  <r>
    <x v="345"/>
    <x v="25"/>
    <x v="6"/>
    <n v="77.893726349999994"/>
    <n v="1"/>
    <n v="12.462996215999999"/>
    <n v="77.89"/>
    <n v="90.352996215999994"/>
    <n v="2026"/>
    <s v="marzo"/>
    <n v="2"/>
  </r>
  <r>
    <x v="345"/>
    <x v="25"/>
    <x v="6"/>
    <n v="77.893726349999994"/>
    <n v="1"/>
    <n v="12.462996215999999"/>
    <n v="77.89"/>
    <n v="90.352996215999994"/>
    <n v="2026"/>
    <s v="marzo"/>
    <n v="2"/>
  </r>
  <r>
    <x v="345"/>
    <x v="25"/>
    <x v="6"/>
    <n v="77.893726349999994"/>
    <n v="1"/>
    <n v="12.462996215999999"/>
    <n v="77.89"/>
    <n v="90.352996215999994"/>
    <n v="2026"/>
    <s v="marzo"/>
    <n v="2"/>
  </r>
  <r>
    <x v="344"/>
    <x v="25"/>
    <x v="6"/>
    <n v="77.893726349999994"/>
    <n v="1"/>
    <n v="12.462996215999999"/>
    <n v="77.89"/>
    <n v="90.352996215999994"/>
    <n v="2026"/>
    <s v="marzo"/>
    <n v="3"/>
  </r>
  <r>
    <x v="344"/>
    <x v="25"/>
    <x v="6"/>
    <n v="77.893726349999994"/>
    <n v="1"/>
    <n v="12.462996215999999"/>
    <n v="77.89"/>
    <n v="90.352996215999994"/>
    <n v="2026"/>
    <s v="marzo"/>
    <n v="3"/>
  </r>
  <r>
    <x v="345"/>
    <x v="16"/>
    <x v="6"/>
    <n v="137.79310000000001"/>
    <n v="1"/>
    <n v="22.046896"/>
    <n v="137.79"/>
    <n v="159.836896"/>
    <n v="2026"/>
    <s v="marzo"/>
    <n v="2"/>
  </r>
  <r>
    <x v="345"/>
    <x v="16"/>
    <x v="6"/>
    <n v="137.79310000000001"/>
    <n v="1"/>
    <n v="22.046896"/>
    <n v="137.79"/>
    <n v="159.836896"/>
    <n v="2026"/>
    <s v="marzo"/>
    <n v="2"/>
  </r>
  <r>
    <x v="345"/>
    <x v="16"/>
    <x v="6"/>
    <n v="137.79310000000001"/>
    <n v="1"/>
    <n v="22.046896"/>
    <n v="137.79"/>
    <n v="159.836896"/>
    <n v="2026"/>
    <s v="marzo"/>
    <n v="2"/>
  </r>
  <r>
    <x v="345"/>
    <x v="16"/>
    <x v="6"/>
    <n v="137.79310000000001"/>
    <n v="1"/>
    <n v="22.046896"/>
    <n v="137.79"/>
    <n v="159.836896"/>
    <n v="2026"/>
    <s v="marzo"/>
    <n v="2"/>
  </r>
  <r>
    <x v="345"/>
    <x v="16"/>
    <x v="6"/>
    <n v="137.79310000000001"/>
    <n v="1"/>
    <n v="22.046896"/>
    <n v="137.79"/>
    <n v="159.836896"/>
    <n v="2026"/>
    <s v="marzo"/>
    <n v="2"/>
  </r>
  <r>
    <x v="344"/>
    <x v="16"/>
    <x v="6"/>
    <n v="137.79310000000001"/>
    <n v="1"/>
    <n v="22.046896"/>
    <n v="137.79"/>
    <n v="159.836896"/>
    <n v="2026"/>
    <s v="marzo"/>
    <n v="3"/>
  </r>
  <r>
    <x v="344"/>
    <x v="16"/>
    <x v="6"/>
    <n v="137.79310000000001"/>
    <n v="1"/>
    <n v="22.046896"/>
    <n v="137.79"/>
    <n v="159.836896"/>
    <n v="2026"/>
    <s v="marzo"/>
    <n v="3"/>
  </r>
  <r>
    <x v="344"/>
    <x v="16"/>
    <x v="6"/>
    <n v="130.13180363999999"/>
    <n v="1"/>
    <n v="20.821088582399998"/>
    <n v="130.13"/>
    <n v="150.95108858239999"/>
    <n v="2026"/>
    <s v="marzo"/>
    <n v="3"/>
  </r>
  <r>
    <x v="345"/>
    <x v="27"/>
    <x v="6"/>
    <n v="905.16369999999995"/>
    <n v="1"/>
    <n v="144.82619199999999"/>
    <n v="905.16"/>
    <n v="1049.9861919999998"/>
    <n v="2026"/>
    <s v="marzo"/>
    <n v="2"/>
  </r>
  <r>
    <x v="344"/>
    <x v="27"/>
    <x v="6"/>
    <n v="885.46174900000005"/>
    <n v="1"/>
    <n v="141.67387984000001"/>
    <n v="885.47"/>
    <n v="1027.14387984"/>
    <n v="2026"/>
    <s v="marzo"/>
    <n v="3"/>
  </r>
  <r>
    <x v="344"/>
    <x v="22"/>
    <x v="6"/>
    <n v="904.34666700000002"/>
    <n v="1"/>
    <n v="144.69546672000001"/>
    <n v="904.35"/>
    <n v="1049.0454667200001"/>
    <n v="2026"/>
    <s v="marzo"/>
    <n v="3"/>
  </r>
  <r>
    <x v="346"/>
    <x v="13"/>
    <x v="2"/>
    <n v="525.59"/>
    <n v="6"/>
    <n v="504.56640000000004"/>
    <n v="3153.54"/>
    <n v="3658.1064000000001"/>
    <n v="2026"/>
    <s v="marzo"/>
    <n v="5"/>
  </r>
  <r>
    <x v="346"/>
    <x v="13"/>
    <x v="2"/>
    <n v="525.59"/>
    <n v="6"/>
    <n v="504.56640000000004"/>
    <n v="3153.54"/>
    <n v="3658.1064000000001"/>
    <n v="2026"/>
    <s v="marzo"/>
    <n v="5"/>
  </r>
  <r>
    <x v="346"/>
    <x v="13"/>
    <x v="2"/>
    <n v="525.59"/>
    <n v="6"/>
    <n v="504.56640000000004"/>
    <n v="3153.54"/>
    <n v="3658.1064000000001"/>
    <n v="2026"/>
    <s v="marzo"/>
    <n v="5"/>
  </r>
  <r>
    <x v="346"/>
    <x v="13"/>
    <x v="2"/>
    <n v="525.59"/>
    <n v="6"/>
    <n v="504.56640000000004"/>
    <n v="3153.54"/>
    <n v="3658.1064000000001"/>
    <n v="2026"/>
    <s v="marzo"/>
    <n v="5"/>
  </r>
  <r>
    <x v="346"/>
    <x v="13"/>
    <x v="2"/>
    <n v="525.59"/>
    <n v="6"/>
    <n v="504.56640000000004"/>
    <n v="3153.54"/>
    <n v="3658.1064000000001"/>
    <n v="2026"/>
    <s v="marzo"/>
    <n v="5"/>
  </r>
  <r>
    <x v="346"/>
    <x v="13"/>
    <x v="2"/>
    <n v="525.59"/>
    <n v="6"/>
    <n v="504.56640000000004"/>
    <n v="3153.54"/>
    <n v="3658.1064000000001"/>
    <n v="2026"/>
    <s v="marzo"/>
    <n v="5"/>
  </r>
  <r>
    <x v="346"/>
    <x v="13"/>
    <x v="2"/>
    <n v="525.59"/>
    <n v="6"/>
    <n v="504.56640000000004"/>
    <n v="3153.54"/>
    <n v="3658.1064000000001"/>
    <n v="2026"/>
    <s v="marzo"/>
    <n v="5"/>
  </r>
  <r>
    <x v="347"/>
    <x v="8"/>
    <x v="6"/>
    <n v="137.79"/>
    <n v="1"/>
    <n v="22.046399999999998"/>
    <n v="137.79"/>
    <n v="159.8364"/>
    <n v="2026"/>
    <s v="marzo"/>
    <n v="6"/>
  </r>
  <r>
    <x v="347"/>
    <x v="8"/>
    <x v="6"/>
    <n v="137.79"/>
    <n v="1"/>
    <n v="22.046399999999998"/>
    <n v="137.79"/>
    <n v="159.8364"/>
    <n v="2026"/>
    <s v="marzo"/>
    <n v="6"/>
  </r>
  <r>
    <x v="347"/>
    <x v="8"/>
    <x v="6"/>
    <n v="137.79"/>
    <n v="1"/>
    <n v="22.046399999999998"/>
    <n v="137.79"/>
    <n v="159.8364"/>
    <n v="2026"/>
    <s v="marzo"/>
    <n v="6"/>
  </r>
  <r>
    <x v="347"/>
    <x v="8"/>
    <x v="6"/>
    <n v="137.79"/>
    <n v="1"/>
    <n v="22.046399999999998"/>
    <n v="137.79"/>
    <n v="159.8364"/>
    <n v="2026"/>
    <s v="marzo"/>
    <n v="6"/>
  </r>
  <r>
    <x v="347"/>
    <x v="8"/>
    <x v="6"/>
    <n v="137.79"/>
    <n v="1"/>
    <n v="22.046399999999998"/>
    <n v="137.79"/>
    <n v="159.8364"/>
    <n v="2026"/>
    <s v="marzo"/>
    <n v="6"/>
  </r>
  <r>
    <x v="347"/>
    <x v="8"/>
    <x v="6"/>
    <n v="137.79"/>
    <n v="1"/>
    <n v="22.046399999999998"/>
    <n v="137.79"/>
    <n v="159.8364"/>
    <n v="2026"/>
    <s v="marzo"/>
    <n v="6"/>
  </r>
  <r>
    <x v="347"/>
    <x v="7"/>
    <x v="6"/>
    <n v="137.79"/>
    <n v="1"/>
    <n v="22.046399999999998"/>
    <n v="137.79"/>
    <n v="159.8364"/>
    <n v="2026"/>
    <s v="marzo"/>
    <n v="6"/>
  </r>
  <r>
    <x v="347"/>
    <x v="7"/>
    <x v="6"/>
    <n v="137.79"/>
    <n v="1"/>
    <n v="22.046399999999998"/>
    <n v="137.79"/>
    <n v="159.8364"/>
    <n v="2026"/>
    <s v="marzo"/>
    <n v="6"/>
  </r>
  <r>
    <x v="348"/>
    <x v="10"/>
    <x v="6"/>
    <n v="137.79"/>
    <n v="1"/>
    <n v="22.046399999999998"/>
    <n v="137.79"/>
    <n v="159.8364"/>
    <n v="2026"/>
    <s v="marzo"/>
    <n v="4"/>
  </r>
  <r>
    <x v="348"/>
    <x v="10"/>
    <x v="6"/>
    <n v="137.79"/>
    <n v="1"/>
    <n v="22.046399999999998"/>
    <n v="137.79"/>
    <n v="159.8364"/>
    <n v="2026"/>
    <s v="marzo"/>
    <n v="4"/>
  </r>
  <r>
    <x v="348"/>
    <x v="10"/>
    <x v="6"/>
    <n v="137.79"/>
    <n v="1"/>
    <n v="22.046399999999998"/>
    <n v="137.79"/>
    <n v="159.8364"/>
    <n v="2026"/>
    <s v="marzo"/>
    <n v="4"/>
  </r>
  <r>
    <x v="348"/>
    <x v="10"/>
    <x v="6"/>
    <n v="137.79"/>
    <n v="1"/>
    <n v="22.046399999999998"/>
    <n v="137.79"/>
    <n v="159.8364"/>
    <n v="2026"/>
    <s v="marzo"/>
    <n v="4"/>
  </r>
  <r>
    <x v="346"/>
    <x v="10"/>
    <x v="6"/>
    <n v="137.79"/>
    <n v="1"/>
    <n v="22.046399999999998"/>
    <n v="137.79"/>
    <n v="159.8364"/>
    <n v="2026"/>
    <s v="marzo"/>
    <n v="5"/>
  </r>
  <r>
    <x v="346"/>
    <x v="10"/>
    <x v="6"/>
    <n v="137.79"/>
    <n v="1"/>
    <n v="22.046399999999998"/>
    <n v="137.79"/>
    <n v="159.8364"/>
    <n v="2026"/>
    <s v="marzo"/>
    <n v="5"/>
  </r>
  <r>
    <x v="346"/>
    <x v="10"/>
    <x v="2"/>
    <n v="70.05"/>
    <n v="240"/>
    <n v="2689.92"/>
    <n v="16812"/>
    <n v="19501.919999999998"/>
    <n v="2026"/>
    <s v="marzo"/>
    <n v="5"/>
  </r>
  <r>
    <x v="347"/>
    <x v="10"/>
    <x v="6"/>
    <n v="137.79"/>
    <n v="1"/>
    <n v="22.046399999999998"/>
    <n v="137.79"/>
    <n v="159.8364"/>
    <n v="2026"/>
    <s v="marzo"/>
    <n v="6"/>
  </r>
  <r>
    <x v="346"/>
    <x v="11"/>
    <x v="6"/>
    <n v="137.79"/>
    <n v="1"/>
    <n v="22.046399999999998"/>
    <n v="137.79"/>
    <n v="159.8364"/>
    <n v="2026"/>
    <s v="marzo"/>
    <n v="5"/>
  </r>
  <r>
    <x v="347"/>
    <x v="11"/>
    <x v="6"/>
    <n v="137.79"/>
    <n v="1"/>
    <n v="22.046399999999998"/>
    <n v="137.79"/>
    <n v="159.8364"/>
    <n v="2026"/>
    <s v="marzo"/>
    <n v="6"/>
  </r>
  <r>
    <x v="347"/>
    <x v="11"/>
    <x v="6"/>
    <n v="137.79"/>
    <n v="1"/>
    <n v="22.046399999999998"/>
    <n v="137.79"/>
    <n v="159.8364"/>
    <n v="2026"/>
    <s v="marzo"/>
    <n v="6"/>
  </r>
  <r>
    <x v="347"/>
    <x v="11"/>
    <x v="6"/>
    <n v="137.79"/>
    <n v="1"/>
    <n v="22.046399999999998"/>
    <n v="137.79"/>
    <n v="159.8364"/>
    <n v="2026"/>
    <s v="marzo"/>
    <n v="6"/>
  </r>
  <r>
    <x v="347"/>
    <x v="3"/>
    <x v="6"/>
    <n v="905.16499999999996"/>
    <n v="2"/>
    <n v="289.65280000000001"/>
    <n v="1810.33"/>
    <n v="2099.9827999999998"/>
    <n v="2026"/>
    <s v="marzo"/>
    <n v="6"/>
  </r>
  <r>
    <x v="347"/>
    <x v="3"/>
    <x v="6"/>
    <n v="905.16"/>
    <n v="1"/>
    <n v="144.82560000000001"/>
    <n v="905.16"/>
    <n v="1049.9856"/>
    <n v="2026"/>
    <s v="marzo"/>
    <n v="6"/>
  </r>
  <r>
    <x v="346"/>
    <x v="12"/>
    <x v="2"/>
    <n v="498.66"/>
    <n v="6"/>
    <n v="478.71360000000004"/>
    <n v="2991.96"/>
    <n v="3470.6736000000001"/>
    <n v="2026"/>
    <s v="marzo"/>
    <n v="5"/>
  </r>
  <r>
    <x v="346"/>
    <x v="12"/>
    <x v="2"/>
    <n v="498.66"/>
    <n v="6"/>
    <n v="478.71360000000004"/>
    <n v="2991.96"/>
    <n v="3470.6736000000001"/>
    <n v="2026"/>
    <s v="marzo"/>
    <n v="5"/>
  </r>
  <r>
    <x v="346"/>
    <x v="12"/>
    <x v="2"/>
    <n v="498.66"/>
    <n v="6"/>
    <n v="478.71360000000004"/>
    <n v="2991.96"/>
    <n v="3470.6736000000001"/>
    <n v="2026"/>
    <s v="marzo"/>
    <n v="5"/>
  </r>
  <r>
    <x v="346"/>
    <x v="12"/>
    <x v="2"/>
    <n v="498.66"/>
    <n v="6"/>
    <n v="478.71360000000004"/>
    <n v="2991.96"/>
    <n v="3470.6736000000001"/>
    <n v="2026"/>
    <s v="marzo"/>
    <n v="5"/>
  </r>
  <r>
    <x v="346"/>
    <x v="12"/>
    <x v="2"/>
    <n v="498.66"/>
    <n v="24"/>
    <n v="1914.8544000000002"/>
    <n v="11967.84"/>
    <n v="13882.6944"/>
    <n v="2026"/>
    <s v="marzo"/>
    <n v="5"/>
  </r>
  <r>
    <x v="346"/>
    <x v="12"/>
    <x v="2"/>
    <n v="498.66"/>
    <n v="12"/>
    <n v="957.42720000000008"/>
    <n v="5983.92"/>
    <n v="6941.3472000000002"/>
    <n v="2026"/>
    <s v="marzo"/>
    <n v="5"/>
  </r>
  <r>
    <x v="346"/>
    <x v="12"/>
    <x v="2"/>
    <n v="498.66"/>
    <n v="12"/>
    <n v="957.42720000000008"/>
    <n v="5983.92"/>
    <n v="6941.3472000000002"/>
    <n v="2026"/>
    <s v="marzo"/>
    <n v="5"/>
  </r>
  <r>
    <x v="348"/>
    <x v="25"/>
    <x v="6"/>
    <n v="77.89"/>
    <n v="1"/>
    <n v="12.462400000000001"/>
    <n v="77.89"/>
    <n v="90.352400000000003"/>
    <n v="2026"/>
    <s v="marzo"/>
    <n v="4"/>
  </r>
  <r>
    <x v="347"/>
    <x v="25"/>
    <x v="6"/>
    <n v="77.89"/>
    <n v="1"/>
    <n v="12.462400000000001"/>
    <n v="77.89"/>
    <n v="90.352400000000003"/>
    <n v="2026"/>
    <s v="marzo"/>
    <n v="6"/>
  </r>
  <r>
    <x v="348"/>
    <x v="16"/>
    <x v="6"/>
    <n v="137.79"/>
    <n v="1"/>
    <n v="22.046399999999998"/>
    <n v="137.79"/>
    <n v="159.8364"/>
    <n v="2026"/>
    <s v="marzo"/>
    <n v="4"/>
  </r>
  <r>
    <x v="348"/>
    <x v="16"/>
    <x v="6"/>
    <n v="137.79"/>
    <n v="1"/>
    <n v="22.046399999999998"/>
    <n v="137.79"/>
    <n v="159.8364"/>
    <n v="2026"/>
    <s v="marzo"/>
    <n v="4"/>
  </r>
  <r>
    <x v="346"/>
    <x v="16"/>
    <x v="6"/>
    <n v="137.79"/>
    <n v="1"/>
    <n v="22.046399999999998"/>
    <n v="137.79"/>
    <n v="159.8364"/>
    <n v="2026"/>
    <s v="marzo"/>
    <n v="5"/>
  </r>
  <r>
    <x v="346"/>
    <x v="16"/>
    <x v="6"/>
    <n v="137.79"/>
    <n v="1"/>
    <n v="22.046399999999998"/>
    <n v="137.79"/>
    <n v="159.8364"/>
    <n v="2026"/>
    <s v="marzo"/>
    <n v="5"/>
  </r>
  <r>
    <x v="347"/>
    <x v="16"/>
    <x v="6"/>
    <n v="137.79"/>
    <n v="1"/>
    <n v="22.046399999999998"/>
    <n v="137.79"/>
    <n v="159.8364"/>
    <n v="2026"/>
    <s v="marzo"/>
    <n v="6"/>
  </r>
  <r>
    <x v="347"/>
    <x v="16"/>
    <x v="6"/>
    <n v="137.79"/>
    <n v="1"/>
    <n v="22.046399999999998"/>
    <n v="137.79"/>
    <n v="159.8364"/>
    <n v="2026"/>
    <s v="marzo"/>
    <n v="6"/>
  </r>
  <r>
    <x v="347"/>
    <x v="16"/>
    <x v="6"/>
    <n v="137.79"/>
    <n v="1"/>
    <n v="22.046399999999998"/>
    <n v="137.79"/>
    <n v="159.8364"/>
    <n v="2026"/>
    <s v="marzo"/>
    <n v="6"/>
  </r>
  <r>
    <x v="348"/>
    <x v="27"/>
    <x v="6"/>
    <n v="885.46500000000003"/>
    <n v="2"/>
    <n v="283.34880000000004"/>
    <n v="1770.93"/>
    <n v="2054.2788"/>
    <n v="2026"/>
    <s v="marzo"/>
    <n v="4"/>
  </r>
  <r>
    <x v="346"/>
    <x v="27"/>
    <x v="6"/>
    <n v="885.46500000000003"/>
    <n v="2"/>
    <n v="283.34880000000004"/>
    <n v="1770.93"/>
    <n v="2054.2788"/>
    <n v="2026"/>
    <s v="marzo"/>
    <n v="5"/>
  </r>
  <r>
    <x v="349"/>
    <x v="13"/>
    <x v="2"/>
    <n v="525.59"/>
    <n v="6"/>
    <n v="504.56640000000004"/>
    <n v="3153.54"/>
    <n v="3658.1064000000001"/>
    <n v="2026"/>
    <s v="marzo"/>
    <n v="11"/>
  </r>
  <r>
    <x v="349"/>
    <x v="13"/>
    <x v="2"/>
    <n v="525.59"/>
    <n v="6"/>
    <n v="504.56640000000004"/>
    <n v="3153.54"/>
    <n v="3658.1064000000001"/>
    <n v="2026"/>
    <s v="marzo"/>
    <n v="11"/>
  </r>
  <r>
    <x v="349"/>
    <x v="13"/>
    <x v="2"/>
    <n v="525.59"/>
    <n v="6"/>
    <n v="504.56640000000004"/>
    <n v="3153.54"/>
    <n v="3658.1064000000001"/>
    <n v="2026"/>
    <s v="marzo"/>
    <n v="11"/>
  </r>
  <r>
    <x v="349"/>
    <x v="13"/>
    <x v="2"/>
    <n v="525.59"/>
    <n v="12"/>
    <n v="1009.1328000000001"/>
    <n v="6307.08"/>
    <n v="7316.2128000000002"/>
    <n v="2026"/>
    <s v="marzo"/>
    <n v="11"/>
  </r>
  <r>
    <x v="349"/>
    <x v="13"/>
    <x v="2"/>
    <n v="525.59"/>
    <n v="6"/>
    <n v="504.56640000000004"/>
    <n v="3153.54"/>
    <n v="3658.1064000000001"/>
    <n v="2026"/>
    <s v="marzo"/>
    <n v="11"/>
  </r>
  <r>
    <x v="349"/>
    <x v="13"/>
    <x v="2"/>
    <n v="525.59"/>
    <n v="12"/>
    <n v="1009.1328000000001"/>
    <n v="6307.08"/>
    <n v="7316.2128000000002"/>
    <n v="2026"/>
    <s v="marzo"/>
    <n v="11"/>
  </r>
  <r>
    <x v="349"/>
    <x v="13"/>
    <x v="2"/>
    <n v="525.59"/>
    <n v="6"/>
    <n v="504.56640000000004"/>
    <n v="3153.54"/>
    <n v="3658.1064000000001"/>
    <n v="2026"/>
    <s v="marzo"/>
    <n v="11"/>
  </r>
  <r>
    <x v="349"/>
    <x v="13"/>
    <x v="2"/>
    <n v="525.59"/>
    <n v="6"/>
    <n v="504.56640000000004"/>
    <n v="3153.54"/>
    <n v="3658.1064000000001"/>
    <n v="2026"/>
    <s v="marzo"/>
    <n v="11"/>
  </r>
  <r>
    <x v="350"/>
    <x v="8"/>
    <x v="6"/>
    <n v="137.79310000000001"/>
    <n v="1"/>
    <n v="22.046896"/>
    <n v="137.79"/>
    <n v="159.836896"/>
    <n v="2026"/>
    <s v="marzo"/>
    <n v="9"/>
  </r>
  <r>
    <x v="350"/>
    <x v="8"/>
    <x v="6"/>
    <n v="137.79310000000001"/>
    <n v="1"/>
    <n v="22.046896"/>
    <n v="137.79"/>
    <n v="159.836896"/>
    <n v="2026"/>
    <s v="marzo"/>
    <n v="9"/>
  </r>
  <r>
    <x v="350"/>
    <x v="8"/>
    <x v="6"/>
    <n v="137.79310000000001"/>
    <n v="1"/>
    <n v="22.046896"/>
    <n v="137.79"/>
    <n v="159.836896"/>
    <n v="2026"/>
    <s v="marzo"/>
    <n v="9"/>
  </r>
  <r>
    <x v="350"/>
    <x v="8"/>
    <x v="6"/>
    <n v="137.79310000000001"/>
    <n v="1"/>
    <n v="22.046896"/>
    <n v="137.79"/>
    <n v="159.836896"/>
    <n v="2026"/>
    <s v="marzo"/>
    <n v="9"/>
  </r>
  <r>
    <x v="350"/>
    <x v="8"/>
    <x v="6"/>
    <n v="137.79310000000001"/>
    <n v="1"/>
    <n v="22.046896"/>
    <n v="137.79"/>
    <n v="159.836896"/>
    <n v="2026"/>
    <s v="marzo"/>
    <n v="9"/>
  </r>
  <r>
    <x v="350"/>
    <x v="8"/>
    <x v="6"/>
    <n v="137.79310000000001"/>
    <n v="1"/>
    <n v="22.046896"/>
    <n v="137.79"/>
    <n v="159.836896"/>
    <n v="2026"/>
    <s v="marzo"/>
    <n v="9"/>
  </r>
  <r>
    <x v="351"/>
    <x v="8"/>
    <x v="5"/>
    <n v="90.54"/>
    <n v="20"/>
    <n v="289.72800000000001"/>
    <n v="1810.8"/>
    <n v="2100.5279999999998"/>
    <n v="2026"/>
    <s v="marzo"/>
    <n v="10"/>
  </r>
  <r>
    <x v="351"/>
    <x v="8"/>
    <x v="6"/>
    <n v="137.79310000000001"/>
    <n v="1"/>
    <n v="22.046896"/>
    <n v="137.79"/>
    <n v="159.836896"/>
    <n v="2026"/>
    <s v="marzo"/>
    <n v="10"/>
  </r>
  <r>
    <x v="351"/>
    <x v="8"/>
    <x v="6"/>
    <n v="137.79310000000001"/>
    <n v="1"/>
    <n v="22.046896"/>
    <n v="137.79"/>
    <n v="159.836896"/>
    <n v="2026"/>
    <s v="marzo"/>
    <n v="10"/>
  </r>
  <r>
    <x v="351"/>
    <x v="8"/>
    <x v="6"/>
    <n v="137.79310000000001"/>
    <n v="1"/>
    <n v="22.046896"/>
    <n v="137.79"/>
    <n v="159.836896"/>
    <n v="2026"/>
    <s v="marzo"/>
    <n v="10"/>
  </r>
  <r>
    <x v="351"/>
    <x v="8"/>
    <x v="6"/>
    <n v="137.79310000000001"/>
    <n v="1"/>
    <n v="22.046896"/>
    <n v="137.79"/>
    <n v="159.836896"/>
    <n v="2026"/>
    <s v="marzo"/>
    <n v="10"/>
  </r>
  <r>
    <x v="351"/>
    <x v="8"/>
    <x v="6"/>
    <n v="137.79310000000001"/>
    <n v="1"/>
    <n v="22.046896"/>
    <n v="137.79"/>
    <n v="159.836896"/>
    <n v="2026"/>
    <s v="marzo"/>
    <n v="10"/>
  </r>
  <r>
    <x v="351"/>
    <x v="8"/>
    <x v="6"/>
    <n v="137.79310000000001"/>
    <n v="1"/>
    <n v="22.046896"/>
    <n v="137.79"/>
    <n v="159.836896"/>
    <n v="2026"/>
    <s v="marzo"/>
    <n v="10"/>
  </r>
  <r>
    <x v="351"/>
    <x v="8"/>
    <x v="6"/>
    <n v="137.79310000000001"/>
    <n v="1"/>
    <n v="22.046896"/>
    <n v="137.79"/>
    <n v="159.836896"/>
    <n v="2026"/>
    <s v="marzo"/>
    <n v="10"/>
  </r>
  <r>
    <x v="349"/>
    <x v="8"/>
    <x v="6"/>
    <n v="137.79310000000001"/>
    <n v="1"/>
    <n v="22.046896"/>
    <n v="137.79"/>
    <n v="159.836896"/>
    <n v="2026"/>
    <s v="marzo"/>
    <n v="11"/>
  </r>
  <r>
    <x v="349"/>
    <x v="8"/>
    <x v="6"/>
    <n v="137.79310000000001"/>
    <n v="1"/>
    <n v="22.046896"/>
    <n v="137.79"/>
    <n v="159.836896"/>
    <n v="2026"/>
    <s v="marzo"/>
    <n v="11"/>
  </r>
  <r>
    <x v="349"/>
    <x v="8"/>
    <x v="6"/>
    <n v="137.79310000000001"/>
    <n v="1"/>
    <n v="22.046896"/>
    <n v="137.79"/>
    <n v="159.836896"/>
    <n v="2026"/>
    <s v="marzo"/>
    <n v="11"/>
  </r>
  <r>
    <x v="349"/>
    <x v="8"/>
    <x v="6"/>
    <n v="137.79310000000001"/>
    <n v="1"/>
    <n v="22.046896"/>
    <n v="137.79"/>
    <n v="159.836896"/>
    <n v="2026"/>
    <s v="marzo"/>
    <n v="11"/>
  </r>
  <r>
    <x v="349"/>
    <x v="8"/>
    <x v="6"/>
    <n v="137.79310000000001"/>
    <n v="1"/>
    <n v="22.046896"/>
    <n v="137.79"/>
    <n v="159.836896"/>
    <n v="2026"/>
    <s v="marzo"/>
    <n v="11"/>
  </r>
  <r>
    <x v="350"/>
    <x v="7"/>
    <x v="6"/>
    <n v="137.79310000000001"/>
    <n v="1"/>
    <n v="22.046896"/>
    <n v="137.79"/>
    <n v="159.836896"/>
    <n v="2026"/>
    <s v="marzo"/>
    <n v="9"/>
  </r>
  <r>
    <x v="350"/>
    <x v="7"/>
    <x v="6"/>
    <n v="137.79310000000001"/>
    <n v="1"/>
    <n v="22.046896"/>
    <n v="137.79"/>
    <n v="159.836896"/>
    <n v="2026"/>
    <s v="marzo"/>
    <n v="9"/>
  </r>
  <r>
    <x v="350"/>
    <x v="7"/>
    <x v="6"/>
    <n v="137.79310000000001"/>
    <n v="1"/>
    <n v="22.046896"/>
    <n v="137.79"/>
    <n v="159.836896"/>
    <n v="2026"/>
    <s v="marzo"/>
    <n v="9"/>
  </r>
  <r>
    <x v="350"/>
    <x v="7"/>
    <x v="6"/>
    <n v="137.79310000000001"/>
    <n v="1"/>
    <n v="22.046896"/>
    <n v="137.79"/>
    <n v="159.836896"/>
    <n v="2026"/>
    <s v="marzo"/>
    <n v="9"/>
  </r>
  <r>
    <x v="350"/>
    <x v="7"/>
    <x v="6"/>
    <n v="137.79310000000001"/>
    <n v="1"/>
    <n v="22.046896"/>
    <n v="137.79"/>
    <n v="159.836896"/>
    <n v="2026"/>
    <s v="marzo"/>
    <n v="9"/>
  </r>
  <r>
    <x v="350"/>
    <x v="7"/>
    <x v="6"/>
    <n v="137.79340999999999"/>
    <n v="1"/>
    <n v="22.046945600000001"/>
    <n v="137.79"/>
    <n v="159.83694559999998"/>
    <n v="2026"/>
    <s v="marzo"/>
    <n v="9"/>
  </r>
  <r>
    <x v="351"/>
    <x v="7"/>
    <x v="5"/>
    <n v="90.54"/>
    <n v="20"/>
    <n v="289.72800000000001"/>
    <n v="1810.8"/>
    <n v="2100.5279999999998"/>
    <n v="2026"/>
    <s v="marzo"/>
    <n v="10"/>
  </r>
  <r>
    <x v="351"/>
    <x v="7"/>
    <x v="6"/>
    <n v="137.79310000000001"/>
    <n v="1"/>
    <n v="22.046896"/>
    <n v="137.79"/>
    <n v="159.836896"/>
    <n v="2026"/>
    <s v="marzo"/>
    <n v="10"/>
  </r>
  <r>
    <x v="350"/>
    <x v="11"/>
    <x v="6"/>
    <n v="137.79310000000001"/>
    <n v="1"/>
    <n v="22.046896"/>
    <n v="137.79"/>
    <n v="159.836896"/>
    <n v="2026"/>
    <s v="marzo"/>
    <n v="9"/>
  </r>
  <r>
    <x v="350"/>
    <x v="11"/>
    <x v="6"/>
    <n v="137.79310000000001"/>
    <n v="1"/>
    <n v="22.046896"/>
    <n v="137.79"/>
    <n v="159.836896"/>
    <n v="2026"/>
    <s v="marzo"/>
    <n v="9"/>
  </r>
  <r>
    <x v="350"/>
    <x v="11"/>
    <x v="6"/>
    <n v="137.79310000000001"/>
    <n v="1"/>
    <n v="22.046896"/>
    <n v="137.79"/>
    <n v="159.836896"/>
    <n v="2026"/>
    <s v="marzo"/>
    <n v="9"/>
  </r>
  <r>
    <x v="350"/>
    <x v="11"/>
    <x v="6"/>
    <n v="137.79310000000001"/>
    <n v="1"/>
    <n v="22.046896"/>
    <n v="137.79"/>
    <n v="159.836896"/>
    <n v="2026"/>
    <s v="marzo"/>
    <n v="9"/>
  </r>
  <r>
    <x v="351"/>
    <x v="11"/>
    <x v="6"/>
    <n v="137.79310000000001"/>
    <n v="1"/>
    <n v="22.046896"/>
    <n v="137.79"/>
    <n v="159.836896"/>
    <n v="2026"/>
    <s v="marzo"/>
    <n v="10"/>
  </r>
  <r>
    <x v="351"/>
    <x v="11"/>
    <x v="6"/>
    <n v="137.79310000000001"/>
    <n v="1"/>
    <n v="22.046896"/>
    <n v="137.79"/>
    <n v="159.836896"/>
    <n v="2026"/>
    <s v="marzo"/>
    <n v="10"/>
  </r>
  <r>
    <x v="350"/>
    <x v="3"/>
    <x v="6"/>
    <n v="905.16369999999995"/>
    <n v="1"/>
    <n v="144.82619199999999"/>
    <n v="905.16"/>
    <n v="1049.9861919999998"/>
    <n v="2026"/>
    <s v="marzo"/>
    <n v="9"/>
  </r>
  <r>
    <x v="350"/>
    <x v="3"/>
    <x v="6"/>
    <n v="905.16369999999995"/>
    <n v="1"/>
    <n v="144.82619199999999"/>
    <n v="905.16"/>
    <n v="1049.9861919999998"/>
    <n v="2026"/>
    <s v="marzo"/>
    <n v="9"/>
  </r>
  <r>
    <x v="350"/>
    <x v="3"/>
    <x v="6"/>
    <n v="905.16369999999995"/>
    <n v="1"/>
    <n v="144.82619199999999"/>
    <n v="905.16"/>
    <n v="1049.9861919999998"/>
    <n v="2026"/>
    <s v="marzo"/>
    <n v="9"/>
  </r>
  <r>
    <x v="351"/>
    <x v="3"/>
    <x v="5"/>
    <n v="697"/>
    <n v="6"/>
    <n v="669.12"/>
    <n v="4182"/>
    <n v="4851.12"/>
    <n v="2026"/>
    <s v="marzo"/>
    <n v="10"/>
  </r>
  <r>
    <x v="351"/>
    <x v="3"/>
    <x v="5"/>
    <n v="697"/>
    <n v="6"/>
    <n v="669.12"/>
    <n v="4182"/>
    <n v="4851.12"/>
    <n v="2026"/>
    <s v="marzo"/>
    <n v="10"/>
  </r>
  <r>
    <x v="351"/>
    <x v="3"/>
    <x v="6"/>
    <n v="905.16369999999995"/>
    <n v="1"/>
    <n v="144.82619199999999"/>
    <n v="905.16"/>
    <n v="1049.9861919999998"/>
    <n v="2026"/>
    <s v="marzo"/>
    <n v="10"/>
  </r>
  <r>
    <x v="351"/>
    <x v="3"/>
    <x v="6"/>
    <n v="905.16369999999995"/>
    <n v="1"/>
    <n v="144.82619199999999"/>
    <n v="905.16"/>
    <n v="1049.9861919999998"/>
    <n v="2026"/>
    <s v="marzo"/>
    <n v="10"/>
  </r>
  <r>
    <x v="351"/>
    <x v="3"/>
    <x v="6"/>
    <n v="905.16369999999995"/>
    <n v="1"/>
    <n v="144.82619199999999"/>
    <n v="905.16"/>
    <n v="1049.9861919999998"/>
    <n v="2026"/>
    <s v="marzo"/>
    <n v="10"/>
  </r>
  <r>
    <x v="351"/>
    <x v="3"/>
    <x v="6"/>
    <n v="905.16369999999995"/>
    <n v="1"/>
    <n v="144.82619199999999"/>
    <n v="905.16"/>
    <n v="1049.9861919999998"/>
    <n v="2026"/>
    <s v="marzo"/>
    <n v="10"/>
  </r>
  <r>
    <x v="349"/>
    <x v="3"/>
    <x v="6"/>
    <n v="905.16369999999995"/>
    <n v="1"/>
    <n v="144.82619199999999"/>
    <n v="905.16"/>
    <n v="1049.9861919999998"/>
    <n v="2026"/>
    <s v="marzo"/>
    <n v="11"/>
  </r>
  <r>
    <x v="350"/>
    <x v="9"/>
    <x v="6"/>
    <n v="309.56894999999997"/>
    <n v="1"/>
    <n v="49.531031999999996"/>
    <n v="309.57"/>
    <n v="359.10103199999998"/>
    <n v="2026"/>
    <s v="marzo"/>
    <n v="9"/>
  </r>
  <r>
    <x v="350"/>
    <x v="9"/>
    <x v="9"/>
    <n v="343.96550000000002"/>
    <n v="1"/>
    <n v="55.034480000000002"/>
    <n v="343.97"/>
    <n v="399.00448000000006"/>
    <n v="2026"/>
    <s v="marzo"/>
    <n v="9"/>
  </r>
  <r>
    <x v="349"/>
    <x v="14"/>
    <x v="2"/>
    <n v="498.66"/>
    <n v="6"/>
    <n v="478.71360000000004"/>
    <n v="2991.96"/>
    <n v="3470.6736000000001"/>
    <n v="2026"/>
    <s v="marzo"/>
    <n v="11"/>
  </r>
  <r>
    <x v="349"/>
    <x v="14"/>
    <x v="2"/>
    <n v="498.66"/>
    <n v="6"/>
    <n v="478.71360000000004"/>
    <n v="2991.96"/>
    <n v="3470.6736000000001"/>
    <n v="2026"/>
    <s v="marzo"/>
    <n v="11"/>
  </r>
  <r>
    <x v="349"/>
    <x v="14"/>
    <x v="2"/>
    <n v="498.66"/>
    <n v="12"/>
    <n v="957.42720000000008"/>
    <n v="5983.92"/>
    <n v="6941.3472000000002"/>
    <n v="2026"/>
    <s v="marzo"/>
    <n v="11"/>
  </r>
  <r>
    <x v="349"/>
    <x v="14"/>
    <x v="2"/>
    <n v="498.66"/>
    <n v="18"/>
    <n v="1436.1408000000001"/>
    <n v="8975.8799999999992"/>
    <n v="10412.020799999998"/>
    <n v="2026"/>
    <s v="marzo"/>
    <n v="11"/>
  </r>
  <r>
    <x v="349"/>
    <x v="14"/>
    <x v="2"/>
    <n v="498.66"/>
    <n v="12"/>
    <n v="957.42720000000008"/>
    <n v="5983.92"/>
    <n v="6941.3472000000002"/>
    <n v="2026"/>
    <s v="marzo"/>
    <n v="11"/>
  </r>
  <r>
    <x v="349"/>
    <x v="14"/>
    <x v="2"/>
    <n v="498.66"/>
    <n v="6"/>
    <n v="478.71360000000004"/>
    <n v="2991.96"/>
    <n v="3470.6736000000001"/>
    <n v="2026"/>
    <s v="marzo"/>
    <n v="11"/>
  </r>
  <r>
    <x v="349"/>
    <x v="14"/>
    <x v="2"/>
    <n v="498.66"/>
    <n v="6"/>
    <n v="478.71360000000004"/>
    <n v="2991.96"/>
    <n v="3470.6736000000001"/>
    <n v="2026"/>
    <s v="marzo"/>
    <n v="11"/>
  </r>
  <r>
    <x v="349"/>
    <x v="14"/>
    <x v="2"/>
    <n v="498.66"/>
    <n v="12"/>
    <n v="957.42720000000008"/>
    <n v="5983.92"/>
    <n v="6941.3472000000002"/>
    <n v="2026"/>
    <s v="marzo"/>
    <n v="11"/>
  </r>
  <r>
    <x v="349"/>
    <x v="14"/>
    <x v="2"/>
    <n v="498.66"/>
    <n v="12"/>
    <n v="957.42720000000008"/>
    <n v="5983.92"/>
    <n v="6941.3472000000002"/>
    <n v="2026"/>
    <s v="marzo"/>
    <n v="11"/>
  </r>
  <r>
    <x v="349"/>
    <x v="14"/>
    <x v="2"/>
    <n v="498.66"/>
    <n v="18"/>
    <n v="1436.1408000000001"/>
    <n v="8975.8799999999992"/>
    <n v="10412.020799999998"/>
    <n v="2026"/>
    <s v="marzo"/>
    <n v="11"/>
  </r>
  <r>
    <x v="351"/>
    <x v="14"/>
    <x v="5"/>
    <n v="632.99"/>
    <n v="8"/>
    <n v="810.22720000000004"/>
    <n v="5063.92"/>
    <n v="5874.1472000000003"/>
    <n v="2026"/>
    <s v="marzo"/>
    <n v="10"/>
  </r>
  <r>
    <x v="351"/>
    <x v="14"/>
    <x v="5"/>
    <n v="632.99"/>
    <n v="8"/>
    <n v="810.22720000000004"/>
    <n v="5063.92"/>
    <n v="5874.1472000000003"/>
    <n v="2026"/>
    <s v="marzo"/>
    <n v="10"/>
  </r>
  <r>
    <x v="350"/>
    <x v="16"/>
    <x v="6"/>
    <n v="137.79310000000001"/>
    <n v="1"/>
    <n v="22.046896"/>
    <n v="137.79"/>
    <n v="159.836896"/>
    <n v="2026"/>
    <s v="marzo"/>
    <n v="9"/>
  </r>
  <r>
    <x v="349"/>
    <x v="27"/>
    <x v="6"/>
    <n v="885.46174900000005"/>
    <n v="1"/>
    <n v="141.67387984000001"/>
    <n v="885.47"/>
    <n v="1027.14387984"/>
    <n v="2026"/>
    <s v="marzo"/>
    <n v="11"/>
  </r>
  <r>
    <x v="349"/>
    <x v="22"/>
    <x v="6"/>
    <n v="931.336409"/>
    <n v="1"/>
    <n v="149.01382544000001"/>
    <n v="931.33"/>
    <n v="1080.34382544"/>
    <n v="2026"/>
    <s v="marzo"/>
    <n v="11"/>
  </r>
  <r>
    <x v="351"/>
    <x v="21"/>
    <x v="6"/>
    <n v="922.23852120000004"/>
    <n v="1"/>
    <n v="147.55816339200001"/>
    <n v="922.24"/>
    <n v="1069.7981633920001"/>
    <n v="2026"/>
    <s v="marzo"/>
    <n v="10"/>
  </r>
  <r>
    <x v="352"/>
    <x v="8"/>
    <x v="6"/>
    <n v="137.79310000000001"/>
    <n v="1"/>
    <n v="22.046896"/>
    <n v="137.79"/>
    <n v="159.836896"/>
    <n v="2026"/>
    <s v="marzo"/>
    <n v="12"/>
  </r>
  <r>
    <x v="352"/>
    <x v="8"/>
    <x v="6"/>
    <n v="137.79310000000001"/>
    <n v="1"/>
    <n v="22.046896"/>
    <n v="137.79"/>
    <n v="159.836896"/>
    <n v="2026"/>
    <s v="marzo"/>
    <n v="12"/>
  </r>
  <r>
    <x v="352"/>
    <x v="8"/>
    <x v="6"/>
    <n v="137.79310000000001"/>
    <n v="1"/>
    <n v="22.046896"/>
    <n v="137.79"/>
    <n v="159.836896"/>
    <n v="2026"/>
    <s v="marzo"/>
    <n v="12"/>
  </r>
  <r>
    <x v="352"/>
    <x v="8"/>
    <x v="6"/>
    <n v="137.79310000000001"/>
    <n v="1"/>
    <n v="22.046896"/>
    <n v="137.79"/>
    <n v="159.836896"/>
    <n v="2026"/>
    <s v="marzo"/>
    <n v="12"/>
  </r>
  <r>
    <x v="352"/>
    <x v="8"/>
    <x v="6"/>
    <n v="137.79310000000001"/>
    <n v="1"/>
    <n v="22.046896"/>
    <n v="137.79"/>
    <n v="159.836896"/>
    <n v="2026"/>
    <s v="marzo"/>
    <n v="12"/>
  </r>
  <r>
    <x v="352"/>
    <x v="8"/>
    <x v="6"/>
    <n v="137.79310000000001"/>
    <n v="1"/>
    <n v="22.046896"/>
    <n v="137.79"/>
    <n v="159.836896"/>
    <n v="2026"/>
    <s v="marzo"/>
    <n v="12"/>
  </r>
  <r>
    <x v="353"/>
    <x v="8"/>
    <x v="6"/>
    <n v="137.79310000000001"/>
    <n v="1"/>
    <n v="22.046896"/>
    <n v="137.79"/>
    <n v="159.836896"/>
    <n v="2026"/>
    <s v="marzo"/>
    <n v="13"/>
  </r>
  <r>
    <x v="353"/>
    <x v="8"/>
    <x v="6"/>
    <n v="137.79310000000001"/>
    <n v="1"/>
    <n v="22.046896"/>
    <n v="137.79"/>
    <n v="159.836896"/>
    <n v="2026"/>
    <s v="marzo"/>
    <n v="13"/>
  </r>
  <r>
    <x v="352"/>
    <x v="7"/>
    <x v="6"/>
    <n v="137.79310000000001"/>
    <n v="1"/>
    <n v="22.046896"/>
    <n v="137.79"/>
    <n v="159.836896"/>
    <n v="2026"/>
    <s v="marzo"/>
    <n v="12"/>
  </r>
  <r>
    <x v="353"/>
    <x v="7"/>
    <x v="6"/>
    <n v="137.79310000000001"/>
    <n v="1"/>
    <n v="22.046896"/>
    <n v="137.79"/>
    <n v="159.836896"/>
    <n v="2026"/>
    <s v="marzo"/>
    <n v="13"/>
  </r>
  <r>
    <x v="352"/>
    <x v="3"/>
    <x v="6"/>
    <n v="905.16369999999995"/>
    <n v="1"/>
    <n v="144.82619199999999"/>
    <n v="905.16"/>
    <n v="1049.9861919999998"/>
    <n v="2026"/>
    <s v="marzo"/>
    <n v="12"/>
  </r>
  <r>
    <x v="352"/>
    <x v="5"/>
    <x v="0"/>
    <n v="211.23"/>
    <n v="6"/>
    <n v="202.7808"/>
    <n v="1267.3800000000001"/>
    <n v="1470.1608000000001"/>
    <n v="2026"/>
    <s v="marzo"/>
    <n v="12"/>
  </r>
  <r>
    <x v="353"/>
    <x v="16"/>
    <x v="6"/>
    <n v="137.79310000000001"/>
    <n v="1"/>
    <n v="22.046896"/>
    <n v="137.79"/>
    <n v="159.836896"/>
    <n v="2026"/>
    <s v="marzo"/>
    <n v="13"/>
  </r>
  <r>
    <x v="352"/>
    <x v="27"/>
    <x v="6"/>
    <n v="885.46174900000005"/>
    <n v="1"/>
    <n v="141.67387984000001"/>
    <n v="885.47"/>
    <n v="1027.14387984"/>
    <n v="2026"/>
    <s v="marzo"/>
    <n v="12"/>
  </r>
  <r>
    <x v="352"/>
    <x v="22"/>
    <x v="6"/>
    <n v="931.336409"/>
    <n v="1"/>
    <n v="149.01382544000001"/>
    <n v="931.33"/>
    <n v="1080.34382544"/>
    <n v="2026"/>
    <s v="marzo"/>
    <n v="12"/>
  </r>
  <r>
    <x v="354"/>
    <x v="2"/>
    <x v="16"/>
    <n v="724.14"/>
    <n v="1"/>
    <n v="115.86239999999999"/>
    <n v="724.14"/>
    <n v="840.00239999999997"/>
    <n v="2026"/>
    <s v="marzo"/>
    <n v="18"/>
  </r>
  <r>
    <x v="354"/>
    <x v="15"/>
    <x v="5"/>
    <n v="697"/>
    <n v="18"/>
    <n v="2007.36"/>
    <n v="12546"/>
    <n v="14553.36"/>
    <n v="2026"/>
    <s v="marzo"/>
    <n v="18"/>
  </r>
  <r>
    <x v="354"/>
    <x v="15"/>
    <x v="5"/>
    <n v="697"/>
    <n v="48"/>
    <n v="5352.96"/>
    <n v="33456"/>
    <n v="38808.959999999999"/>
    <n v="2026"/>
    <s v="marzo"/>
    <n v="18"/>
  </r>
  <r>
    <x v="355"/>
    <x v="13"/>
    <x v="2"/>
    <n v="525.59"/>
    <n v="6"/>
    <n v="504.56640000000004"/>
    <n v="3153.54"/>
    <n v="3658.1064000000001"/>
    <n v="2026"/>
    <s v="marzo"/>
    <n v="17"/>
  </r>
  <r>
    <x v="355"/>
    <x v="13"/>
    <x v="2"/>
    <n v="525.59"/>
    <n v="6"/>
    <n v="504.56640000000004"/>
    <n v="3153.54"/>
    <n v="3658.1064000000001"/>
    <n v="2026"/>
    <s v="marzo"/>
    <n v="17"/>
  </r>
  <r>
    <x v="355"/>
    <x v="13"/>
    <x v="2"/>
    <n v="525.59"/>
    <n v="12"/>
    <n v="1009.1328000000001"/>
    <n v="6307.08"/>
    <n v="7316.2128000000002"/>
    <n v="2026"/>
    <s v="marzo"/>
    <n v="17"/>
  </r>
  <r>
    <x v="355"/>
    <x v="13"/>
    <x v="2"/>
    <n v="525.59"/>
    <n v="6"/>
    <n v="504.56640000000004"/>
    <n v="3153.54"/>
    <n v="3658.1064000000001"/>
    <n v="2026"/>
    <s v="marzo"/>
    <n v="17"/>
  </r>
  <r>
    <x v="355"/>
    <x v="13"/>
    <x v="2"/>
    <n v="525.59"/>
    <n v="12"/>
    <n v="1009.1328000000001"/>
    <n v="6307.08"/>
    <n v="7316.2128000000002"/>
    <n v="2026"/>
    <s v="marzo"/>
    <n v="17"/>
  </r>
  <r>
    <x v="354"/>
    <x v="13"/>
    <x v="5"/>
    <n v="697"/>
    <n v="18"/>
    <n v="2007.36"/>
    <n v="12546"/>
    <n v="14553.36"/>
    <n v="2026"/>
    <s v="marzo"/>
    <n v="18"/>
  </r>
  <r>
    <x v="354"/>
    <x v="13"/>
    <x v="5"/>
    <n v="697"/>
    <n v="48"/>
    <n v="5352.96"/>
    <n v="33456"/>
    <n v="38808.959999999999"/>
    <n v="2026"/>
    <s v="marzo"/>
    <n v="18"/>
  </r>
  <r>
    <x v="356"/>
    <x v="13"/>
    <x v="2"/>
    <n v="525.59"/>
    <n v="12"/>
    <n v="1009.1328000000001"/>
    <n v="6307.08"/>
    <n v="7316.2128000000002"/>
    <n v="2026"/>
    <s v="marzo"/>
    <n v="19"/>
  </r>
  <r>
    <x v="356"/>
    <x v="13"/>
    <x v="2"/>
    <n v="525.59"/>
    <n v="6"/>
    <n v="504.56640000000004"/>
    <n v="3153.54"/>
    <n v="3658.1064000000001"/>
    <n v="2026"/>
    <s v="marzo"/>
    <n v="19"/>
  </r>
  <r>
    <x v="356"/>
    <x v="13"/>
    <x v="2"/>
    <n v="525.59"/>
    <n v="6"/>
    <n v="504.56640000000004"/>
    <n v="3153.54"/>
    <n v="3658.1064000000001"/>
    <n v="2026"/>
    <s v="marzo"/>
    <n v="19"/>
  </r>
  <r>
    <x v="356"/>
    <x v="13"/>
    <x v="2"/>
    <n v="525.59"/>
    <n v="6"/>
    <n v="504.56640000000004"/>
    <n v="3153.54"/>
    <n v="3658.1064000000001"/>
    <n v="2026"/>
    <s v="marzo"/>
    <n v="19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5"/>
    <x v="8"/>
    <x v="6"/>
    <n v="137.79"/>
    <n v="1"/>
    <n v="22.046399999999998"/>
    <n v="137.79"/>
    <n v="159.8364"/>
    <n v="2026"/>
    <s v="marzo"/>
    <n v="17"/>
  </r>
  <r>
    <x v="354"/>
    <x v="8"/>
    <x v="5"/>
    <n v="90.54"/>
    <n v="20"/>
    <n v="289.72800000000001"/>
    <n v="1810.8"/>
    <n v="2100.5279999999998"/>
    <n v="2026"/>
    <s v="marzo"/>
    <n v="18"/>
  </r>
  <r>
    <x v="354"/>
    <x v="8"/>
    <x v="5"/>
    <n v="90.54"/>
    <n v="100"/>
    <n v="1448.64"/>
    <n v="9054"/>
    <n v="10502.64"/>
    <n v="2026"/>
    <s v="marzo"/>
    <n v="18"/>
  </r>
  <r>
    <x v="354"/>
    <x v="8"/>
    <x v="6"/>
    <n v="137.79"/>
    <n v="1"/>
    <n v="22.046399999999998"/>
    <n v="137.79"/>
    <n v="159.8364"/>
    <n v="2026"/>
    <s v="marzo"/>
    <n v="18"/>
  </r>
  <r>
    <x v="354"/>
    <x v="8"/>
    <x v="6"/>
    <n v="137.79"/>
    <n v="1"/>
    <n v="22.046399999999998"/>
    <n v="137.79"/>
    <n v="159.8364"/>
    <n v="2026"/>
    <s v="marzo"/>
    <n v="18"/>
  </r>
  <r>
    <x v="354"/>
    <x v="8"/>
    <x v="6"/>
    <n v="137.79"/>
    <n v="1"/>
    <n v="22.046399999999998"/>
    <n v="137.79"/>
    <n v="159.8364"/>
    <n v="2026"/>
    <s v="marzo"/>
    <n v="18"/>
  </r>
  <r>
    <x v="356"/>
    <x v="8"/>
    <x v="6"/>
    <n v="137.79"/>
    <n v="1"/>
    <n v="22.046399999999998"/>
    <n v="137.79"/>
    <n v="159.8364"/>
    <n v="2026"/>
    <s v="marzo"/>
    <n v="19"/>
  </r>
  <r>
    <x v="356"/>
    <x v="8"/>
    <x v="6"/>
    <n v="137.79"/>
    <n v="1"/>
    <n v="22.046399999999998"/>
    <n v="137.79"/>
    <n v="159.8364"/>
    <n v="2026"/>
    <s v="marzo"/>
    <n v="19"/>
  </r>
  <r>
    <x v="356"/>
    <x v="8"/>
    <x v="6"/>
    <n v="137.79"/>
    <n v="1"/>
    <n v="22.046399999999998"/>
    <n v="137.79"/>
    <n v="159.8364"/>
    <n v="2026"/>
    <s v="marzo"/>
    <n v="19"/>
  </r>
  <r>
    <x v="356"/>
    <x v="8"/>
    <x v="6"/>
    <n v="137.79"/>
    <n v="1"/>
    <n v="22.046399999999998"/>
    <n v="137.79"/>
    <n v="159.8364"/>
    <n v="2026"/>
    <s v="marzo"/>
    <n v="19"/>
  </r>
  <r>
    <x v="356"/>
    <x v="8"/>
    <x v="6"/>
    <n v="137.79"/>
    <n v="1"/>
    <n v="22.046399999999998"/>
    <n v="137.79"/>
    <n v="159.8364"/>
    <n v="2026"/>
    <s v="marzo"/>
    <n v="19"/>
  </r>
  <r>
    <x v="356"/>
    <x v="8"/>
    <x v="11"/>
    <n v="89.870500000000007"/>
    <n v="38"/>
    <n v="546.41264000000001"/>
    <n v="3415.08"/>
    <n v="3961.4926399999999"/>
    <n v="2026"/>
    <s v="marzo"/>
    <n v="19"/>
  </r>
  <r>
    <x v="357"/>
    <x v="8"/>
    <x v="6"/>
    <n v="137.79"/>
    <n v="1"/>
    <n v="22.046399999999998"/>
    <n v="137.79"/>
    <n v="159.8364"/>
    <n v="2026"/>
    <s v="marzo"/>
    <n v="20"/>
  </r>
  <r>
    <x v="357"/>
    <x v="8"/>
    <x v="6"/>
    <n v="137.79"/>
    <n v="1"/>
    <n v="22.046399999999998"/>
    <n v="137.79"/>
    <n v="159.8364"/>
    <n v="2026"/>
    <s v="marzo"/>
    <n v="20"/>
  </r>
  <r>
    <x v="357"/>
    <x v="8"/>
    <x v="6"/>
    <n v="137.79"/>
    <n v="1"/>
    <n v="22.046399999999998"/>
    <n v="137.79"/>
    <n v="159.8364"/>
    <n v="2026"/>
    <s v="marzo"/>
    <n v="20"/>
  </r>
  <r>
    <x v="355"/>
    <x v="7"/>
    <x v="6"/>
    <n v="137.79"/>
    <n v="1"/>
    <n v="22.046399999999998"/>
    <n v="137.79"/>
    <n v="159.8364"/>
    <n v="2026"/>
    <s v="marzo"/>
    <n v="17"/>
  </r>
  <r>
    <x v="355"/>
    <x v="7"/>
    <x v="6"/>
    <n v="137.79"/>
    <n v="1"/>
    <n v="22.046399999999998"/>
    <n v="137.79"/>
    <n v="159.8364"/>
    <n v="2026"/>
    <s v="marzo"/>
    <n v="17"/>
  </r>
  <r>
    <x v="354"/>
    <x v="7"/>
    <x v="5"/>
    <n v="90.54"/>
    <n v="20"/>
    <n v="289.72800000000001"/>
    <n v="1810.8"/>
    <n v="2100.5279999999998"/>
    <n v="2026"/>
    <s v="marzo"/>
    <n v="18"/>
  </r>
  <r>
    <x v="354"/>
    <x v="7"/>
    <x v="5"/>
    <n v="90.54"/>
    <n v="100"/>
    <n v="1448.64"/>
    <n v="9054"/>
    <n v="10502.64"/>
    <n v="2026"/>
    <s v="marzo"/>
    <n v="18"/>
  </r>
  <r>
    <x v="354"/>
    <x v="7"/>
    <x v="6"/>
    <n v="137.79"/>
    <n v="1"/>
    <n v="22.046399999999998"/>
    <n v="137.79"/>
    <n v="159.8364"/>
    <n v="2026"/>
    <s v="marzo"/>
    <n v="18"/>
  </r>
  <r>
    <x v="356"/>
    <x v="7"/>
    <x v="11"/>
    <n v="89.870599999999996"/>
    <n v="51"/>
    <n v="733.34409600000004"/>
    <n v="4583.3999999999996"/>
    <n v="5316.7440959999994"/>
    <n v="2026"/>
    <s v="marzo"/>
    <n v="19"/>
  </r>
  <r>
    <x v="357"/>
    <x v="7"/>
    <x v="6"/>
    <n v="137.79"/>
    <n v="1"/>
    <n v="22.046399999999998"/>
    <n v="137.79"/>
    <n v="159.8364"/>
    <n v="2026"/>
    <s v="marzo"/>
    <n v="20"/>
  </r>
  <r>
    <x v="357"/>
    <x v="7"/>
    <x v="6"/>
    <n v="137.79"/>
    <n v="1"/>
    <n v="22.046399999999998"/>
    <n v="137.79"/>
    <n v="159.8364"/>
    <n v="2026"/>
    <s v="marzo"/>
    <n v="20"/>
  </r>
  <r>
    <x v="357"/>
    <x v="7"/>
    <x v="6"/>
    <n v="137.79"/>
    <n v="1"/>
    <n v="22.046399999999998"/>
    <n v="137.79"/>
    <n v="159.8364"/>
    <n v="2026"/>
    <s v="marzo"/>
    <n v="20"/>
  </r>
  <r>
    <x v="355"/>
    <x v="10"/>
    <x v="6"/>
    <n v="137.79"/>
    <n v="1"/>
    <n v="22.046399999999998"/>
    <n v="137.79"/>
    <n v="159.8364"/>
    <n v="2026"/>
    <s v="marzo"/>
    <n v="17"/>
  </r>
  <r>
    <x v="355"/>
    <x v="10"/>
    <x v="6"/>
    <n v="137.79"/>
    <n v="1"/>
    <n v="22.046399999999998"/>
    <n v="137.79"/>
    <n v="159.8364"/>
    <n v="2026"/>
    <s v="marzo"/>
    <n v="17"/>
  </r>
  <r>
    <x v="355"/>
    <x v="10"/>
    <x v="2"/>
    <n v="70.05"/>
    <n v="240"/>
    <n v="2689.92"/>
    <n v="16812"/>
    <n v="19501.919999999998"/>
    <n v="2026"/>
    <s v="marzo"/>
    <n v="17"/>
  </r>
  <r>
    <x v="356"/>
    <x v="10"/>
    <x v="6"/>
    <n v="137.79"/>
    <n v="1"/>
    <n v="22.046399999999998"/>
    <n v="137.79"/>
    <n v="159.8364"/>
    <n v="2026"/>
    <s v="marzo"/>
    <n v="19"/>
  </r>
  <r>
    <x v="356"/>
    <x v="10"/>
    <x v="6"/>
    <n v="137.79"/>
    <n v="1"/>
    <n v="22.046399999999998"/>
    <n v="137.79"/>
    <n v="159.8364"/>
    <n v="2026"/>
    <s v="marzo"/>
    <n v="19"/>
  </r>
  <r>
    <x v="355"/>
    <x v="11"/>
    <x v="6"/>
    <n v="137.79499999999999"/>
    <n v="2"/>
    <n v="44.0944"/>
    <n v="275.58999999999997"/>
    <n v="319.68439999999998"/>
    <n v="2026"/>
    <s v="marzo"/>
    <n v="17"/>
  </r>
  <r>
    <x v="355"/>
    <x v="11"/>
    <x v="6"/>
    <n v="137.79"/>
    <n v="1"/>
    <n v="22.046399999999998"/>
    <n v="137.79"/>
    <n v="159.8364"/>
    <n v="2026"/>
    <s v="marzo"/>
    <n v="17"/>
  </r>
  <r>
    <x v="355"/>
    <x v="11"/>
    <x v="6"/>
    <n v="137.79"/>
    <n v="1"/>
    <n v="22.046399999999998"/>
    <n v="137.79"/>
    <n v="159.8364"/>
    <n v="2026"/>
    <s v="marzo"/>
    <n v="17"/>
  </r>
  <r>
    <x v="355"/>
    <x v="11"/>
    <x v="6"/>
    <n v="137.79"/>
    <n v="1"/>
    <n v="22.046399999999998"/>
    <n v="137.79"/>
    <n v="159.8364"/>
    <n v="2026"/>
    <s v="marzo"/>
    <n v="17"/>
  </r>
  <r>
    <x v="355"/>
    <x v="11"/>
    <x v="6"/>
    <n v="137.79"/>
    <n v="1"/>
    <n v="22.046399999999998"/>
    <n v="137.79"/>
    <n v="159.8364"/>
    <n v="2026"/>
    <s v="marzo"/>
    <n v="17"/>
  </r>
  <r>
    <x v="356"/>
    <x v="11"/>
    <x v="6"/>
    <n v="137.79"/>
    <n v="1"/>
    <n v="22.046399999999998"/>
    <n v="137.79"/>
    <n v="159.8364"/>
    <n v="2026"/>
    <s v="marzo"/>
    <n v="19"/>
  </r>
  <r>
    <x v="356"/>
    <x v="11"/>
    <x v="6"/>
    <n v="137.79"/>
    <n v="1"/>
    <n v="22.046399999999998"/>
    <n v="137.79"/>
    <n v="159.8364"/>
    <n v="2026"/>
    <s v="marzo"/>
    <n v="19"/>
  </r>
  <r>
    <x v="356"/>
    <x v="11"/>
    <x v="6"/>
    <n v="137.79"/>
    <n v="1"/>
    <n v="22.046399999999998"/>
    <n v="137.79"/>
    <n v="159.8364"/>
    <n v="2026"/>
    <s v="marzo"/>
    <n v="19"/>
  </r>
  <r>
    <x v="356"/>
    <x v="11"/>
    <x v="11"/>
    <n v="89.870500000000007"/>
    <n v="21"/>
    <n v="301.96488000000005"/>
    <n v="1887.28"/>
    <n v="2189.2448800000002"/>
    <n v="2026"/>
    <s v="marzo"/>
    <n v="19"/>
  </r>
  <r>
    <x v="355"/>
    <x v="3"/>
    <x v="6"/>
    <n v="905.16"/>
    <n v="1"/>
    <n v="144.82560000000001"/>
    <n v="905.16"/>
    <n v="1049.9856"/>
    <n v="2026"/>
    <s v="marzo"/>
    <n v="17"/>
  </r>
  <r>
    <x v="355"/>
    <x v="3"/>
    <x v="6"/>
    <n v="905.16"/>
    <n v="1"/>
    <n v="144.82560000000001"/>
    <n v="905.16"/>
    <n v="1049.9856"/>
    <n v="2026"/>
    <s v="marzo"/>
    <n v="17"/>
  </r>
  <r>
    <x v="355"/>
    <x v="3"/>
    <x v="6"/>
    <n v="905.16"/>
    <n v="1"/>
    <n v="144.82560000000001"/>
    <n v="905.16"/>
    <n v="1049.9856"/>
    <n v="2026"/>
    <s v="marzo"/>
    <n v="17"/>
  </r>
  <r>
    <x v="355"/>
    <x v="3"/>
    <x v="6"/>
    <n v="905.16"/>
    <n v="1"/>
    <n v="144.82560000000001"/>
    <n v="905.16"/>
    <n v="1049.9856"/>
    <n v="2026"/>
    <s v="marzo"/>
    <n v="17"/>
  </r>
  <r>
    <x v="354"/>
    <x v="3"/>
    <x v="5"/>
    <n v="697"/>
    <n v="18"/>
    <n v="2007.36"/>
    <n v="12546"/>
    <n v="14553.36"/>
    <n v="2026"/>
    <s v="marzo"/>
    <n v="18"/>
  </r>
  <r>
    <x v="354"/>
    <x v="3"/>
    <x v="5"/>
    <n v="697"/>
    <n v="48"/>
    <n v="5352.96"/>
    <n v="33456"/>
    <n v="38808.959999999999"/>
    <n v="2026"/>
    <s v="marzo"/>
    <n v="18"/>
  </r>
  <r>
    <x v="354"/>
    <x v="3"/>
    <x v="16"/>
    <n v="743.1"/>
    <n v="1"/>
    <n v="118.896"/>
    <n v="743.1"/>
    <n v="861.99599999999998"/>
    <n v="2026"/>
    <s v="marzo"/>
    <n v="18"/>
  </r>
  <r>
    <x v="356"/>
    <x v="3"/>
    <x v="6"/>
    <n v="905.16"/>
    <n v="1"/>
    <n v="144.82560000000001"/>
    <n v="905.16"/>
    <n v="1049.9856"/>
    <n v="2026"/>
    <s v="marzo"/>
    <n v="19"/>
  </r>
  <r>
    <x v="356"/>
    <x v="3"/>
    <x v="6"/>
    <n v="905.16"/>
    <n v="1"/>
    <n v="144.82560000000001"/>
    <n v="905.16"/>
    <n v="1049.9856"/>
    <n v="2026"/>
    <s v="marzo"/>
    <n v="19"/>
  </r>
  <r>
    <x v="356"/>
    <x v="3"/>
    <x v="11"/>
    <n v="646.55190000000005"/>
    <n v="21"/>
    <n v="2172.4143840000002"/>
    <n v="13577.59"/>
    <n v="15750.004384"/>
    <n v="2026"/>
    <s v="marzo"/>
    <n v="19"/>
  </r>
  <r>
    <x v="357"/>
    <x v="3"/>
    <x v="6"/>
    <n v="905.16"/>
    <n v="1"/>
    <n v="144.82560000000001"/>
    <n v="905.16"/>
    <n v="1049.9856"/>
    <n v="2026"/>
    <s v="marzo"/>
    <n v="20"/>
  </r>
  <r>
    <x v="354"/>
    <x v="9"/>
    <x v="6"/>
    <n v="309.57"/>
    <n v="1"/>
    <n v="49.531199999999998"/>
    <n v="309.57"/>
    <n v="359.10120000000001"/>
    <n v="2026"/>
    <s v="marzo"/>
    <n v="18"/>
  </r>
  <r>
    <x v="354"/>
    <x v="9"/>
    <x v="16"/>
    <n v="244.83"/>
    <n v="2"/>
    <n v="78.345600000000005"/>
    <n v="489.66"/>
    <n v="568.00560000000007"/>
    <n v="2026"/>
    <s v="marzo"/>
    <n v="18"/>
  </r>
  <r>
    <x v="356"/>
    <x v="5"/>
    <x v="11"/>
    <n v="193.3186"/>
    <n v="7"/>
    <n v="216.51683200000002"/>
    <n v="1353.23"/>
    <n v="1569.746832"/>
    <n v="2026"/>
    <s v="marzo"/>
    <n v="19"/>
  </r>
  <r>
    <x v="356"/>
    <x v="9"/>
    <x v="11"/>
    <n v="193.3186"/>
    <n v="7"/>
    <n v="216.51683200000002"/>
    <n v="1353.23"/>
    <n v="1569.746832"/>
    <n v="2026"/>
    <s v="marzo"/>
    <n v="19"/>
  </r>
  <r>
    <x v="355"/>
    <x v="12"/>
    <x v="2"/>
    <n v="498.66"/>
    <n v="12"/>
    <n v="957.42720000000008"/>
    <n v="5983.92"/>
    <n v="6941.3472000000002"/>
    <n v="2026"/>
    <s v="marzo"/>
    <n v="17"/>
  </r>
  <r>
    <x v="355"/>
    <x v="12"/>
    <x v="2"/>
    <n v="498.66"/>
    <n v="6"/>
    <n v="478.71360000000004"/>
    <n v="2991.96"/>
    <n v="3470.6736000000001"/>
    <n v="2026"/>
    <s v="marzo"/>
    <n v="17"/>
  </r>
  <r>
    <x v="355"/>
    <x v="12"/>
    <x v="2"/>
    <n v="498.66"/>
    <n v="24"/>
    <n v="1914.8544000000002"/>
    <n v="11967.84"/>
    <n v="13882.6944"/>
    <n v="2026"/>
    <s v="marzo"/>
    <n v="17"/>
  </r>
  <r>
    <x v="355"/>
    <x v="12"/>
    <x v="2"/>
    <n v="498.66"/>
    <n v="18"/>
    <n v="1436.1408000000001"/>
    <n v="8975.8799999999992"/>
    <n v="10412.020799999998"/>
    <n v="2026"/>
    <s v="marzo"/>
    <n v="17"/>
  </r>
  <r>
    <x v="355"/>
    <x v="12"/>
    <x v="2"/>
    <n v="498.66"/>
    <n v="6"/>
    <n v="478.71360000000004"/>
    <n v="2991.96"/>
    <n v="3470.6736000000001"/>
    <n v="2026"/>
    <s v="marzo"/>
    <n v="17"/>
  </r>
  <r>
    <x v="354"/>
    <x v="12"/>
    <x v="2"/>
    <n v="498.66"/>
    <n v="6"/>
    <n v="478.71360000000004"/>
    <n v="2991.96"/>
    <n v="3470.6736000000001"/>
    <n v="2026"/>
    <s v="marzo"/>
    <n v="18"/>
  </r>
  <r>
    <x v="356"/>
    <x v="12"/>
    <x v="2"/>
    <n v="498.66"/>
    <n v="6"/>
    <n v="478.71360000000004"/>
    <n v="2991.96"/>
    <n v="3470.6736000000001"/>
    <n v="2026"/>
    <s v="marzo"/>
    <n v="19"/>
  </r>
  <r>
    <x v="356"/>
    <x v="12"/>
    <x v="2"/>
    <n v="498.66"/>
    <n v="12"/>
    <n v="957.42720000000008"/>
    <n v="5983.92"/>
    <n v="6941.3472000000002"/>
    <n v="2026"/>
    <s v="marzo"/>
    <n v="19"/>
  </r>
  <r>
    <x v="356"/>
    <x v="12"/>
    <x v="2"/>
    <n v="498.66"/>
    <n v="6"/>
    <n v="478.71360000000004"/>
    <n v="2991.96"/>
    <n v="3470.6736000000001"/>
    <n v="2026"/>
    <s v="marzo"/>
    <n v="19"/>
  </r>
  <r>
    <x v="356"/>
    <x v="12"/>
    <x v="2"/>
    <n v="498.66"/>
    <n v="6"/>
    <n v="478.71360000000004"/>
    <n v="2991.96"/>
    <n v="3470.6736000000001"/>
    <n v="2026"/>
    <s v="marzo"/>
    <n v="19"/>
  </r>
  <r>
    <x v="354"/>
    <x v="14"/>
    <x v="5"/>
    <n v="632.99"/>
    <n v="24"/>
    <n v="2430.6815999999999"/>
    <n v="15191.76"/>
    <n v="17622.441599999998"/>
    <n v="2026"/>
    <s v="marzo"/>
    <n v="18"/>
  </r>
  <r>
    <x v="354"/>
    <x v="14"/>
    <x v="5"/>
    <n v="632.99"/>
    <n v="40"/>
    <n v="4051.1360000000004"/>
    <n v="25319.599999999999"/>
    <n v="29370.735999999997"/>
    <n v="2026"/>
    <s v="marzo"/>
    <n v="18"/>
  </r>
  <r>
    <x v="356"/>
    <x v="14"/>
    <x v="11"/>
    <n v="633.61"/>
    <n v="7"/>
    <n v="709.64319999999998"/>
    <n v="4435.2700000000004"/>
    <n v="5144.9132000000009"/>
    <n v="2026"/>
    <s v="marzo"/>
    <n v="19"/>
  </r>
  <r>
    <x v="354"/>
    <x v="25"/>
    <x v="6"/>
    <n v="94.82"/>
    <n v="1"/>
    <n v="15.171199999999999"/>
    <n v="94.82"/>
    <n v="109.99119999999999"/>
    <n v="2026"/>
    <s v="marzo"/>
    <n v="18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5"/>
    <x v="16"/>
    <x v="6"/>
    <n v="137.79"/>
    <n v="1"/>
    <n v="22.046399999999998"/>
    <n v="137.79"/>
    <n v="159.8364"/>
    <n v="2026"/>
    <s v="marzo"/>
    <n v="17"/>
  </r>
  <r>
    <x v="354"/>
    <x v="16"/>
    <x v="6"/>
    <n v="137.79"/>
    <n v="1"/>
    <n v="22.046399999999998"/>
    <n v="137.79"/>
    <n v="159.8364"/>
    <n v="2026"/>
    <s v="marzo"/>
    <n v="18"/>
  </r>
  <r>
    <x v="356"/>
    <x v="16"/>
    <x v="11"/>
    <n v="89.870800000000003"/>
    <n v="26"/>
    <n v="373.862528"/>
    <n v="2336.64"/>
    <n v="2710.502528"/>
    <n v="2026"/>
    <s v="marzo"/>
    <n v="19"/>
  </r>
  <r>
    <x v="357"/>
    <x v="16"/>
    <x v="6"/>
    <n v="137.79"/>
    <n v="1"/>
    <n v="22.046399999999998"/>
    <n v="137.79"/>
    <n v="159.8364"/>
    <n v="2026"/>
    <s v="marzo"/>
    <n v="20"/>
  </r>
  <r>
    <x v="357"/>
    <x v="16"/>
    <x v="6"/>
    <n v="137.79"/>
    <n v="1"/>
    <n v="22.046399999999998"/>
    <n v="137.79"/>
    <n v="159.8364"/>
    <n v="2026"/>
    <s v="marzo"/>
    <n v="20"/>
  </r>
  <r>
    <x v="357"/>
    <x v="16"/>
    <x v="6"/>
    <n v="137.79"/>
    <n v="1"/>
    <n v="22.046399999999998"/>
    <n v="137.79"/>
    <n v="159.8364"/>
    <n v="2026"/>
    <s v="marzo"/>
    <n v="20"/>
  </r>
  <r>
    <x v="355"/>
    <x v="27"/>
    <x v="6"/>
    <n v="905.16"/>
    <n v="1"/>
    <n v="144.82560000000001"/>
    <n v="905.16"/>
    <n v="1049.9856"/>
    <n v="2026"/>
    <s v="marzo"/>
    <n v="17"/>
  </r>
  <r>
    <x v="355"/>
    <x v="27"/>
    <x v="6"/>
    <n v="885.47"/>
    <n v="1"/>
    <n v="141.67520000000002"/>
    <n v="885.47"/>
    <n v="1027.1451999999999"/>
    <n v="2026"/>
    <s v="marzo"/>
    <n v="17"/>
  </r>
  <r>
    <x v="357"/>
    <x v="27"/>
    <x v="6"/>
    <n v="885.47"/>
    <n v="1"/>
    <n v="141.67520000000002"/>
    <n v="885.47"/>
    <n v="1027.1451999999999"/>
    <n v="2026"/>
    <s v="marzo"/>
    <n v="20"/>
  </r>
  <r>
    <x v="354"/>
    <x v="22"/>
    <x v="16"/>
    <n v="750"/>
    <n v="1"/>
    <n v="120"/>
    <n v="750"/>
    <n v="870"/>
    <n v="2026"/>
    <s v="marzo"/>
    <n v="18"/>
  </r>
  <r>
    <x v="356"/>
    <x v="21"/>
    <x v="6"/>
    <n v="957.67"/>
    <n v="1"/>
    <n v="153.22720000000001"/>
    <n v="957.67"/>
    <n v="1110.8971999999999"/>
    <n v="2026"/>
    <s v="marzo"/>
    <n v="19"/>
  </r>
  <r>
    <x v="356"/>
    <x v="17"/>
    <x v="11"/>
    <n v="14.23"/>
    <n v="2"/>
    <n v="4.5536000000000003"/>
    <n v="28.46"/>
    <n v="33.013600000000004"/>
    <n v="2026"/>
    <s v="marzo"/>
    <n v="19"/>
  </r>
  <r>
    <x v="356"/>
    <x v="23"/>
    <x v="11"/>
    <n v="14.22"/>
    <n v="18"/>
    <n v="40.953600000000009"/>
    <n v="255.96"/>
    <n v="296.91360000000003"/>
    <n v="2026"/>
    <s v="marzo"/>
    <n v="19"/>
  </r>
  <r>
    <x v="356"/>
    <x v="24"/>
    <x v="11"/>
    <n v="14.22"/>
    <n v="22"/>
    <n v="50.054400000000008"/>
    <n v="312.83999999999997"/>
    <n v="362.89439999999996"/>
    <n v="2026"/>
    <s v="marzo"/>
    <n v="19"/>
  </r>
  <r>
    <x v="358"/>
    <x v="8"/>
    <x v="6"/>
    <n v="137.79"/>
    <n v="1"/>
    <n v="22.046399999999998"/>
    <n v="137.79"/>
    <n v="159.8364"/>
    <n v="2026"/>
    <s v="marzo"/>
    <n v="23"/>
  </r>
  <r>
    <x v="358"/>
    <x v="8"/>
    <x v="6"/>
    <n v="137.79"/>
    <n v="1"/>
    <n v="22.046399999999998"/>
    <n v="137.79"/>
    <n v="159.8364"/>
    <n v="2026"/>
    <s v="marzo"/>
    <n v="23"/>
  </r>
  <r>
    <x v="358"/>
    <x v="8"/>
    <x v="6"/>
    <n v="137.79"/>
    <n v="1"/>
    <n v="22.046399999999998"/>
    <n v="137.79"/>
    <n v="159.8364"/>
    <n v="2026"/>
    <s v="marzo"/>
    <n v="23"/>
  </r>
  <r>
    <x v="358"/>
    <x v="8"/>
    <x v="6"/>
    <n v="137.79"/>
    <n v="1"/>
    <n v="22.046399999999998"/>
    <n v="137.79"/>
    <n v="159.8364"/>
    <n v="2026"/>
    <s v="marzo"/>
    <n v="23"/>
  </r>
  <r>
    <x v="358"/>
    <x v="8"/>
    <x v="6"/>
    <n v="137.79"/>
    <n v="1"/>
    <n v="22.046399999999998"/>
    <n v="137.79"/>
    <n v="159.8364"/>
    <n v="2026"/>
    <s v="marzo"/>
    <n v="23"/>
  </r>
  <r>
    <x v="358"/>
    <x v="8"/>
    <x v="6"/>
    <n v="137.79"/>
    <n v="1"/>
    <n v="22.046399999999998"/>
    <n v="137.79"/>
    <n v="159.8364"/>
    <n v="2026"/>
    <s v="marzo"/>
    <n v="23"/>
  </r>
  <r>
    <x v="358"/>
    <x v="8"/>
    <x v="6"/>
    <n v="137.79"/>
    <n v="1"/>
    <n v="22.046399999999998"/>
    <n v="137.79"/>
    <n v="159.8364"/>
    <n v="2026"/>
    <s v="marzo"/>
    <n v="23"/>
  </r>
  <r>
    <x v="358"/>
    <x v="8"/>
    <x v="6"/>
    <n v="137.79"/>
    <n v="1"/>
    <n v="22.046399999999998"/>
    <n v="137.79"/>
    <n v="159.8364"/>
    <n v="2026"/>
    <s v="marzo"/>
    <n v="23"/>
  </r>
  <r>
    <x v="358"/>
    <x v="8"/>
    <x v="6"/>
    <n v="137.79"/>
    <n v="1"/>
    <n v="22.046399999999998"/>
    <n v="137.79"/>
    <n v="159.8364"/>
    <n v="2026"/>
    <s v="marzo"/>
    <n v="23"/>
  </r>
  <r>
    <x v="358"/>
    <x v="7"/>
    <x v="6"/>
    <n v="137.79"/>
    <n v="1"/>
    <n v="22.046399999999998"/>
    <n v="137.79"/>
    <n v="159.8364"/>
    <n v="2026"/>
    <s v="marzo"/>
    <n v="23"/>
  </r>
  <r>
    <x v="358"/>
    <x v="7"/>
    <x v="6"/>
    <n v="137.79"/>
    <n v="1"/>
    <n v="22.046399999999998"/>
    <n v="137.79"/>
    <n v="159.8364"/>
    <n v="2026"/>
    <s v="marzo"/>
    <n v="23"/>
  </r>
  <r>
    <x v="358"/>
    <x v="7"/>
    <x v="6"/>
    <n v="137.79"/>
    <n v="1"/>
    <n v="22.046399999999998"/>
    <n v="137.79"/>
    <n v="159.8364"/>
    <n v="2026"/>
    <s v="marzo"/>
    <n v="23"/>
  </r>
  <r>
    <x v="358"/>
    <x v="7"/>
    <x v="6"/>
    <n v="137.79"/>
    <n v="1"/>
    <n v="22.046399999999998"/>
    <n v="137.79"/>
    <n v="159.8364"/>
    <n v="2026"/>
    <s v="marzo"/>
    <n v="23"/>
  </r>
  <r>
    <x v="358"/>
    <x v="7"/>
    <x v="6"/>
    <n v="137.79"/>
    <n v="1"/>
    <n v="22.046399999999998"/>
    <n v="137.79"/>
    <n v="159.8364"/>
    <n v="2026"/>
    <s v="marzo"/>
    <n v="23"/>
  </r>
  <r>
    <x v="358"/>
    <x v="7"/>
    <x v="6"/>
    <n v="137.79"/>
    <n v="1"/>
    <n v="22.046399999999998"/>
    <n v="137.79"/>
    <n v="159.8364"/>
    <n v="2026"/>
    <s v="marzo"/>
    <n v="23"/>
  </r>
  <r>
    <x v="358"/>
    <x v="7"/>
    <x v="6"/>
    <n v="137.79"/>
    <n v="1"/>
    <n v="22.046399999999998"/>
    <n v="137.79"/>
    <n v="159.8364"/>
    <n v="2026"/>
    <s v="marzo"/>
    <n v="23"/>
  </r>
  <r>
    <x v="358"/>
    <x v="10"/>
    <x v="6"/>
    <n v="137.79"/>
    <n v="1"/>
    <n v="22.046399999999998"/>
    <n v="137.79"/>
    <n v="159.8364"/>
    <n v="2026"/>
    <s v="marzo"/>
    <n v="23"/>
  </r>
  <r>
    <x v="358"/>
    <x v="11"/>
    <x v="6"/>
    <n v="137.79"/>
    <n v="1"/>
    <n v="22.046399999999998"/>
    <n v="137.79"/>
    <n v="159.8364"/>
    <n v="2026"/>
    <s v="marzo"/>
    <n v="23"/>
  </r>
  <r>
    <x v="358"/>
    <x v="11"/>
    <x v="6"/>
    <n v="137.79"/>
    <n v="1"/>
    <n v="22.046399999999998"/>
    <n v="137.79"/>
    <n v="159.8364"/>
    <n v="2026"/>
    <s v="marzo"/>
    <n v="23"/>
  </r>
  <r>
    <x v="358"/>
    <x v="3"/>
    <x v="6"/>
    <n v="905.16"/>
    <n v="1"/>
    <n v="144.82560000000001"/>
    <n v="905.16"/>
    <n v="1049.9856"/>
    <n v="2026"/>
    <s v="marzo"/>
    <n v="23"/>
  </r>
  <r>
    <x v="358"/>
    <x v="3"/>
    <x v="6"/>
    <n v="905.16"/>
    <n v="1"/>
    <n v="144.82560000000001"/>
    <n v="905.16"/>
    <n v="1049.9856"/>
    <n v="2026"/>
    <s v="marzo"/>
    <n v="23"/>
  </r>
  <r>
    <x v="358"/>
    <x v="3"/>
    <x v="6"/>
    <n v="905.16"/>
    <n v="1"/>
    <n v="144.82560000000001"/>
    <n v="905.16"/>
    <n v="1049.9856"/>
    <n v="2026"/>
    <s v="marzo"/>
    <n v="23"/>
  </r>
  <r>
    <x v="358"/>
    <x v="9"/>
    <x v="6"/>
    <n v="309.57"/>
    <n v="1"/>
    <n v="49.531199999999998"/>
    <n v="309.57"/>
    <n v="359.10120000000001"/>
    <n v="2026"/>
    <s v="marzo"/>
    <n v="23"/>
  </r>
  <r>
    <x v="358"/>
    <x v="3"/>
    <x v="0"/>
    <n v="211.23"/>
    <n v="6"/>
    <n v="202.7808"/>
    <n v="1267.3800000000001"/>
    <n v="1470.1608000000001"/>
    <n v="2026"/>
    <s v="marzo"/>
    <n v="23"/>
  </r>
  <r>
    <x v="358"/>
    <x v="16"/>
    <x v="6"/>
    <n v="137.79"/>
    <n v="1"/>
    <n v="22.046399999999998"/>
    <n v="137.79"/>
    <n v="159.8364"/>
    <n v="2026"/>
    <s v="marzo"/>
    <n v="23"/>
  </r>
  <r>
    <x v="358"/>
    <x v="16"/>
    <x v="6"/>
    <n v="137.79"/>
    <n v="1"/>
    <n v="22.046399999999998"/>
    <n v="137.79"/>
    <n v="159.8364"/>
    <n v="2026"/>
    <s v="marzo"/>
    <n v="23"/>
  </r>
  <r>
    <x v="358"/>
    <x v="16"/>
    <x v="6"/>
    <n v="137.79"/>
    <n v="1"/>
    <n v="22.046399999999998"/>
    <n v="137.79"/>
    <n v="159.8364"/>
    <n v="2026"/>
    <s v="marzo"/>
    <n v="23"/>
  </r>
  <r>
    <x v="358"/>
    <x v="26"/>
    <x v="17"/>
    <n v="547.24"/>
    <n v="6"/>
    <n v="525.35040000000004"/>
    <n v="3283.44"/>
    <n v="3808.7903999999999"/>
    <n v="2026"/>
    <s v="marzo"/>
    <n v="23"/>
  </r>
  <r>
    <x v="358"/>
    <x v="22"/>
    <x v="7"/>
    <n v="964.66"/>
    <n v="1"/>
    <n v="154.34559999999999"/>
    <n v="964.66"/>
    <n v="1119.0056"/>
    <n v="2026"/>
    <s v="marzo"/>
    <n v="23"/>
  </r>
  <r>
    <x v="358"/>
    <x v="23"/>
    <x v="0"/>
    <n v="16.16"/>
    <n v="120"/>
    <n v="310.27199999999999"/>
    <n v="1939.2"/>
    <n v="2249.4720000000002"/>
    <n v="2026"/>
    <s v="marzo"/>
    <n v="23"/>
  </r>
  <r>
    <x v="358"/>
    <x v="24"/>
    <x v="0"/>
    <n v="16.16"/>
    <n v="120"/>
    <n v="310.27199999999999"/>
    <n v="1939.2"/>
    <n v="2249.4720000000002"/>
    <n v="2026"/>
    <s v="marzo"/>
    <n v="23"/>
  </r>
  <r>
    <x v="359"/>
    <x v="1"/>
    <x v="6"/>
    <n v="786.21"/>
    <n v="1"/>
    <n v="125.79360000000001"/>
    <n v="786.21"/>
    <n v="912.00360000000001"/>
    <n v="2026"/>
    <s v="marzo"/>
    <n v="24"/>
  </r>
  <r>
    <x v="359"/>
    <x v="13"/>
    <x v="2"/>
    <n v="525.59"/>
    <n v="6"/>
    <n v="504.56640000000004"/>
    <n v="3153.54"/>
    <n v="3658.1064000000001"/>
    <n v="2026"/>
    <s v="marzo"/>
    <n v="24"/>
  </r>
  <r>
    <x v="359"/>
    <x v="8"/>
    <x v="6"/>
    <n v="137.79"/>
    <n v="1"/>
    <n v="22.046399999999998"/>
    <n v="137.79"/>
    <n v="159.8364"/>
    <n v="2026"/>
    <s v="marzo"/>
    <n v="24"/>
  </r>
  <r>
    <x v="359"/>
    <x v="8"/>
    <x v="6"/>
    <n v="137.79"/>
    <n v="1"/>
    <n v="22.046399999999998"/>
    <n v="137.79"/>
    <n v="159.8364"/>
    <n v="2026"/>
    <s v="marzo"/>
    <n v="24"/>
  </r>
  <r>
    <x v="359"/>
    <x v="8"/>
    <x v="6"/>
    <n v="137.79"/>
    <n v="1"/>
    <n v="22.046399999999998"/>
    <n v="137.79"/>
    <n v="159.8364"/>
    <n v="2026"/>
    <s v="marzo"/>
    <n v="24"/>
  </r>
  <r>
    <x v="359"/>
    <x v="8"/>
    <x v="6"/>
    <n v="137.79"/>
    <n v="1"/>
    <n v="22.046399999999998"/>
    <n v="137.79"/>
    <n v="159.8364"/>
    <n v="2026"/>
    <s v="marzo"/>
    <n v="24"/>
  </r>
  <r>
    <x v="359"/>
    <x v="8"/>
    <x v="6"/>
    <n v="137.79"/>
    <n v="1"/>
    <n v="22.046399999999998"/>
    <n v="137.79"/>
    <n v="159.8364"/>
    <n v="2026"/>
    <s v="marzo"/>
    <n v="24"/>
  </r>
  <r>
    <x v="359"/>
    <x v="8"/>
    <x v="6"/>
    <n v="137.79"/>
    <n v="1"/>
    <n v="22.046399999999998"/>
    <n v="137.79"/>
    <n v="159.8364"/>
    <n v="2026"/>
    <s v="marzo"/>
    <n v="24"/>
  </r>
  <r>
    <x v="359"/>
    <x v="7"/>
    <x v="6"/>
    <n v="137.79"/>
    <n v="1"/>
    <n v="22.046399999999998"/>
    <n v="137.79"/>
    <n v="159.8364"/>
    <n v="2026"/>
    <s v="marzo"/>
    <n v="24"/>
  </r>
  <r>
    <x v="359"/>
    <x v="7"/>
    <x v="6"/>
    <n v="137.79"/>
    <n v="1"/>
    <n v="22.046399999999998"/>
    <n v="137.79"/>
    <n v="159.8364"/>
    <n v="2026"/>
    <s v="marzo"/>
    <n v="24"/>
  </r>
  <r>
    <x v="359"/>
    <x v="11"/>
    <x v="6"/>
    <n v="137.79"/>
    <n v="1"/>
    <n v="22.046399999999998"/>
    <n v="137.79"/>
    <n v="159.8364"/>
    <n v="2026"/>
    <s v="marzo"/>
    <n v="24"/>
  </r>
  <r>
    <x v="359"/>
    <x v="5"/>
    <x v="9"/>
    <n v="343.97"/>
    <n v="1"/>
    <n v="55.035200000000003"/>
    <n v="343.97"/>
    <n v="399.00520000000006"/>
    <n v="2026"/>
    <s v="marzo"/>
    <n v="24"/>
  </r>
  <r>
    <x v="359"/>
    <x v="14"/>
    <x v="2"/>
    <n v="498.66"/>
    <n v="12"/>
    <n v="957.42720000000008"/>
    <n v="5983.92"/>
    <n v="6941.3472000000002"/>
    <n v="2026"/>
    <s v="marzo"/>
    <n v="24"/>
  </r>
  <r>
    <x v="359"/>
    <x v="14"/>
    <x v="2"/>
    <n v="498.66"/>
    <n v="6"/>
    <n v="478.71360000000004"/>
    <n v="2991.96"/>
    <n v="3470.6736000000001"/>
    <n v="2026"/>
    <s v="marzo"/>
    <n v="24"/>
  </r>
  <r>
    <x v="359"/>
    <x v="14"/>
    <x v="2"/>
    <n v="498.66"/>
    <n v="12"/>
    <n v="957.42720000000008"/>
    <n v="5983.92"/>
    <n v="6941.3472000000002"/>
    <n v="2026"/>
    <s v="marzo"/>
    <n v="24"/>
  </r>
  <r>
    <x v="359"/>
    <x v="14"/>
    <x v="2"/>
    <n v="498.66"/>
    <n v="12"/>
    <n v="957.42720000000008"/>
    <n v="5983.92"/>
    <n v="6941.3472000000002"/>
    <n v="2026"/>
    <s v="marzo"/>
    <n v="24"/>
  </r>
  <r>
    <x v="359"/>
    <x v="25"/>
    <x v="6"/>
    <n v="94.82"/>
    <n v="1"/>
    <n v="15.171199999999999"/>
    <n v="94.82"/>
    <n v="109.99119999999999"/>
    <n v="2026"/>
    <s v="marzo"/>
    <n v="24"/>
  </r>
  <r>
    <x v="359"/>
    <x v="16"/>
    <x v="6"/>
    <n v="137.79"/>
    <n v="1"/>
    <n v="22.046399999999998"/>
    <n v="137.79"/>
    <n v="159.8364"/>
    <n v="2026"/>
    <s v="marzo"/>
    <n v="24"/>
  </r>
  <r>
    <x v="359"/>
    <x v="16"/>
    <x v="6"/>
    <n v="137.79"/>
    <n v="1"/>
    <n v="22.046399999999998"/>
    <n v="137.79"/>
    <n v="159.8364"/>
    <n v="2026"/>
    <s v="marzo"/>
    <n v="24"/>
  </r>
  <r>
    <x v="359"/>
    <x v="16"/>
    <x v="6"/>
    <n v="137.79"/>
    <n v="1"/>
    <n v="22.046399999999998"/>
    <n v="137.79"/>
    <n v="159.8364"/>
    <n v="2026"/>
    <s v="marzo"/>
    <n v="24"/>
  </r>
  <r>
    <x v="359"/>
    <x v="27"/>
    <x v="6"/>
    <n v="885.47"/>
    <n v="1"/>
    <n v="141.67520000000002"/>
    <n v="885.47"/>
    <n v="1027.1451999999999"/>
    <n v="2026"/>
    <s v="marzo"/>
    <n v="24"/>
  </r>
  <r>
    <x v="360"/>
    <x v="13"/>
    <x v="2"/>
    <n v="525.59"/>
    <n v="6"/>
    <n v="504.56640000000004"/>
    <n v="3153.54"/>
    <n v="3658.1064000000001"/>
    <n v="2026"/>
    <s v="marzo"/>
    <n v="25"/>
  </r>
  <r>
    <x v="360"/>
    <x v="8"/>
    <x v="6"/>
    <n v="137.79"/>
    <n v="1"/>
    <n v="22.046399999999998"/>
    <n v="137.79"/>
    <n v="159.8364"/>
    <n v="2026"/>
    <s v="marzo"/>
    <n v="25"/>
  </r>
  <r>
    <x v="360"/>
    <x v="8"/>
    <x v="6"/>
    <n v="137.79"/>
    <n v="1"/>
    <n v="22.046399999999998"/>
    <n v="137.79"/>
    <n v="159.8364"/>
    <n v="2026"/>
    <s v="marzo"/>
    <n v="25"/>
  </r>
  <r>
    <x v="360"/>
    <x v="8"/>
    <x v="6"/>
    <n v="137.79"/>
    <n v="1"/>
    <n v="22.046399999999998"/>
    <n v="137.79"/>
    <n v="159.8364"/>
    <n v="2026"/>
    <s v="marzo"/>
    <n v="25"/>
  </r>
  <r>
    <x v="360"/>
    <x v="8"/>
    <x v="6"/>
    <n v="137.79"/>
    <n v="1"/>
    <n v="22.046399999999998"/>
    <n v="137.79"/>
    <n v="159.8364"/>
    <n v="2026"/>
    <s v="marzo"/>
    <n v="25"/>
  </r>
  <r>
    <x v="360"/>
    <x v="8"/>
    <x v="6"/>
    <n v="137.79"/>
    <n v="1"/>
    <n v="22.046399999999998"/>
    <n v="137.79"/>
    <n v="159.8364"/>
    <n v="2026"/>
    <s v="marzo"/>
    <n v="25"/>
  </r>
  <r>
    <x v="360"/>
    <x v="7"/>
    <x v="6"/>
    <n v="137.79"/>
    <n v="1"/>
    <n v="22.046399999999998"/>
    <n v="137.79"/>
    <n v="159.8364"/>
    <n v="2026"/>
    <s v="marzo"/>
    <n v="25"/>
  </r>
  <r>
    <x v="360"/>
    <x v="11"/>
    <x v="6"/>
    <n v="137.79"/>
    <n v="1"/>
    <n v="22.046399999999998"/>
    <n v="137.79"/>
    <n v="159.8364"/>
    <n v="2026"/>
    <s v="marzo"/>
    <n v="25"/>
  </r>
  <r>
    <x v="360"/>
    <x v="3"/>
    <x v="6"/>
    <n v="905.16"/>
    <n v="1"/>
    <n v="144.82560000000001"/>
    <n v="905.16"/>
    <n v="1049.9856"/>
    <n v="2026"/>
    <s v="marzo"/>
    <n v="25"/>
  </r>
  <r>
    <x v="360"/>
    <x v="3"/>
    <x v="6"/>
    <n v="905.16"/>
    <n v="1"/>
    <n v="144.82560000000001"/>
    <n v="905.16"/>
    <n v="1049.9856"/>
    <n v="2026"/>
    <s v="marzo"/>
    <n v="25"/>
  </r>
  <r>
    <x v="360"/>
    <x v="12"/>
    <x v="2"/>
    <n v="498.66"/>
    <n v="6"/>
    <n v="478.71360000000004"/>
    <n v="2991.96"/>
    <n v="3470.6736000000001"/>
    <n v="2026"/>
    <s v="marzo"/>
    <n v="25"/>
  </r>
  <r>
    <x v="360"/>
    <x v="12"/>
    <x v="2"/>
    <n v="498.66"/>
    <n v="6"/>
    <n v="478.71360000000004"/>
    <n v="2991.96"/>
    <n v="3470.6736000000001"/>
    <n v="2026"/>
    <s v="marzo"/>
    <n v="25"/>
  </r>
  <r>
    <x v="360"/>
    <x v="12"/>
    <x v="2"/>
    <n v="498.66"/>
    <n v="12"/>
    <n v="957.42720000000008"/>
    <n v="5983.92"/>
    <n v="6941.3472000000002"/>
    <n v="2026"/>
    <s v="marzo"/>
    <n v="25"/>
  </r>
  <r>
    <x v="360"/>
    <x v="25"/>
    <x v="6"/>
    <n v="94.82"/>
    <n v="1"/>
    <n v="15.171199999999999"/>
    <n v="94.82"/>
    <n v="109.99119999999999"/>
    <n v="2026"/>
    <s v="marzo"/>
    <n v="25"/>
  </r>
  <r>
    <x v="360"/>
    <x v="25"/>
    <x v="6"/>
    <n v="94.82"/>
    <n v="1"/>
    <n v="15.171199999999999"/>
    <n v="94.82"/>
    <n v="109.99119999999999"/>
    <n v="2026"/>
    <s v="marzo"/>
    <n v="25"/>
  </r>
  <r>
    <x v="360"/>
    <x v="25"/>
    <x v="6"/>
    <n v="94.82"/>
    <n v="1"/>
    <n v="15.171199999999999"/>
    <n v="94.82"/>
    <n v="109.99119999999999"/>
    <n v="2026"/>
    <s v="marzo"/>
    <n v="25"/>
  </r>
  <r>
    <x v="360"/>
    <x v="16"/>
    <x v="6"/>
    <n v="137.79"/>
    <n v="1"/>
    <n v="22.046399999999998"/>
    <n v="137.79"/>
    <n v="159.8364"/>
    <n v="2026"/>
    <s v="marzo"/>
    <n v="25"/>
  </r>
  <r>
    <x v="360"/>
    <x v="22"/>
    <x v="6"/>
    <n v="957.67"/>
    <n v="1"/>
    <n v="153.22720000000001"/>
    <n v="957.67"/>
    <n v="1110.8971999999999"/>
    <n v="2026"/>
    <s v="marzo"/>
    <n v="25"/>
  </r>
  <r>
    <x v="361"/>
    <x v="8"/>
    <x v="6"/>
    <n v="137.79"/>
    <n v="1"/>
    <n v="22.046399999999998"/>
    <n v="137.79"/>
    <n v="159.8364"/>
    <n v="2026"/>
    <s v="marzo"/>
    <n v="27"/>
  </r>
  <r>
    <x v="361"/>
    <x v="8"/>
    <x v="6"/>
    <n v="137.79"/>
    <n v="1"/>
    <n v="22.046399999999998"/>
    <n v="137.79"/>
    <n v="159.8364"/>
    <n v="2026"/>
    <s v="marzo"/>
    <n v="27"/>
  </r>
  <r>
    <x v="361"/>
    <x v="8"/>
    <x v="6"/>
    <n v="137.79"/>
    <n v="1"/>
    <n v="22.046399999999998"/>
    <n v="137.79"/>
    <n v="159.8364"/>
    <n v="2026"/>
    <s v="marzo"/>
    <n v="27"/>
  </r>
  <r>
    <x v="361"/>
    <x v="8"/>
    <x v="6"/>
    <n v="137.79"/>
    <n v="1"/>
    <n v="22.046399999999998"/>
    <n v="137.79"/>
    <n v="159.8364"/>
    <n v="2026"/>
    <s v="marzo"/>
    <n v="27"/>
  </r>
  <r>
    <x v="361"/>
    <x v="8"/>
    <x v="6"/>
    <n v="137.79"/>
    <n v="1"/>
    <n v="22.046399999999998"/>
    <n v="137.79"/>
    <n v="159.8364"/>
    <n v="2026"/>
    <s v="marzo"/>
    <n v="27"/>
  </r>
  <r>
    <x v="361"/>
    <x v="8"/>
    <x v="6"/>
    <n v="137.79"/>
    <n v="1"/>
    <n v="22.046399999999998"/>
    <n v="137.79"/>
    <n v="159.8364"/>
    <n v="2026"/>
    <s v="marzo"/>
    <n v="27"/>
  </r>
  <r>
    <x v="361"/>
    <x v="8"/>
    <x v="6"/>
    <n v="137.79"/>
    <n v="1"/>
    <n v="22.046399999999998"/>
    <n v="137.79"/>
    <n v="159.8364"/>
    <n v="2026"/>
    <s v="marzo"/>
    <n v="27"/>
  </r>
  <r>
    <x v="361"/>
    <x v="8"/>
    <x v="6"/>
    <n v="137.79"/>
    <n v="1"/>
    <n v="22.046399999999998"/>
    <n v="137.79"/>
    <n v="159.8364"/>
    <n v="2026"/>
    <s v="marzo"/>
    <n v="27"/>
  </r>
  <r>
    <x v="361"/>
    <x v="7"/>
    <x v="6"/>
    <n v="137.79"/>
    <n v="1"/>
    <n v="22.046399999999998"/>
    <n v="137.79"/>
    <n v="159.8364"/>
    <n v="2026"/>
    <s v="marzo"/>
    <n v="27"/>
  </r>
  <r>
    <x v="361"/>
    <x v="7"/>
    <x v="6"/>
    <n v="137.79"/>
    <n v="1"/>
    <n v="22.046399999999998"/>
    <n v="137.79"/>
    <n v="159.8364"/>
    <n v="2026"/>
    <s v="marzo"/>
    <n v="27"/>
  </r>
  <r>
    <x v="361"/>
    <x v="7"/>
    <x v="6"/>
    <n v="137.79"/>
    <n v="1"/>
    <n v="22.046399999999998"/>
    <n v="137.79"/>
    <n v="159.8364"/>
    <n v="2026"/>
    <s v="marzo"/>
    <n v="27"/>
  </r>
  <r>
    <x v="361"/>
    <x v="7"/>
    <x v="6"/>
    <n v="137.79"/>
    <n v="1"/>
    <n v="22.046399999999998"/>
    <n v="137.79"/>
    <n v="159.8364"/>
    <n v="2026"/>
    <s v="marzo"/>
    <n v="27"/>
  </r>
  <r>
    <x v="361"/>
    <x v="7"/>
    <x v="6"/>
    <n v="137.79"/>
    <n v="1"/>
    <n v="22.046399999999998"/>
    <n v="137.79"/>
    <n v="159.8364"/>
    <n v="2026"/>
    <s v="marzo"/>
    <n v="27"/>
  </r>
  <r>
    <x v="361"/>
    <x v="7"/>
    <x v="6"/>
    <n v="137.79"/>
    <n v="1"/>
    <n v="22.046399999999998"/>
    <n v="137.79"/>
    <n v="159.8364"/>
    <n v="2026"/>
    <s v="marzo"/>
    <n v="27"/>
  </r>
  <r>
    <x v="361"/>
    <x v="10"/>
    <x v="6"/>
    <n v="137.79"/>
    <n v="1"/>
    <n v="22.046399999999998"/>
    <n v="137.79"/>
    <n v="159.8364"/>
    <n v="2026"/>
    <s v="marzo"/>
    <n v="27"/>
  </r>
  <r>
    <x v="361"/>
    <x v="9"/>
    <x v="9"/>
    <n v="343.97"/>
    <n v="1"/>
    <n v="55.035200000000003"/>
    <n v="343.97"/>
    <n v="399.00520000000006"/>
    <n v="2026"/>
    <s v="marzo"/>
    <n v="27"/>
  </r>
  <r>
    <x v="361"/>
    <x v="25"/>
    <x v="6"/>
    <n v="94.82"/>
    <n v="1"/>
    <n v="15.171199999999999"/>
    <n v="94.82"/>
    <n v="109.99119999999999"/>
    <n v="2026"/>
    <s v="marzo"/>
    <n v="27"/>
  </r>
  <r>
    <x v="361"/>
    <x v="25"/>
    <x v="6"/>
    <n v="61.634999999999998"/>
    <n v="2"/>
    <n v="19.723199999999999"/>
    <n v="123.27"/>
    <n v="142.9932"/>
    <n v="2026"/>
    <s v="marzo"/>
    <n v="27"/>
  </r>
  <r>
    <x v="361"/>
    <x v="25"/>
    <x v="6"/>
    <n v="94.82"/>
    <n v="1"/>
    <n v="15.171199999999999"/>
    <n v="94.82"/>
    <n v="109.99119999999999"/>
    <n v="2026"/>
    <s v="marzo"/>
    <n v="27"/>
  </r>
  <r>
    <x v="361"/>
    <x v="16"/>
    <x v="6"/>
    <n v="137.79"/>
    <n v="1"/>
    <n v="22.046399999999998"/>
    <n v="137.79"/>
    <n v="159.8364"/>
    <n v="2026"/>
    <s v="marzo"/>
    <n v="27"/>
  </r>
  <r>
    <x v="362"/>
    <x v="8"/>
    <x v="6"/>
    <n v="137.79"/>
    <n v="1"/>
    <n v="22.046399999999998"/>
    <n v="137.79"/>
    <n v="159.8364"/>
    <n v="2026"/>
    <s v="marzo"/>
    <n v="30"/>
  </r>
  <r>
    <x v="362"/>
    <x v="8"/>
    <x v="6"/>
    <n v="137.79"/>
    <n v="1"/>
    <n v="22.046399999999998"/>
    <n v="137.79"/>
    <n v="159.8364"/>
    <n v="2026"/>
    <s v="marzo"/>
    <n v="30"/>
  </r>
  <r>
    <x v="362"/>
    <x v="8"/>
    <x v="6"/>
    <n v="137.79"/>
    <n v="1"/>
    <n v="22.046399999999998"/>
    <n v="137.79"/>
    <n v="159.8364"/>
    <n v="2026"/>
    <s v="marzo"/>
    <n v="30"/>
  </r>
  <r>
    <x v="362"/>
    <x v="8"/>
    <x v="6"/>
    <n v="137.79"/>
    <n v="1"/>
    <n v="22.046399999999998"/>
    <n v="137.79"/>
    <n v="159.8364"/>
    <n v="2026"/>
    <s v="marzo"/>
    <n v="30"/>
  </r>
  <r>
    <x v="362"/>
    <x v="8"/>
    <x v="6"/>
    <n v="137.79"/>
    <n v="1"/>
    <n v="22.046399999999998"/>
    <n v="137.79"/>
    <n v="159.8364"/>
    <n v="2026"/>
    <s v="marzo"/>
    <n v="30"/>
  </r>
  <r>
    <x v="362"/>
    <x v="8"/>
    <x v="6"/>
    <n v="137.79"/>
    <n v="1"/>
    <n v="22.046399999999998"/>
    <n v="137.79"/>
    <n v="159.8364"/>
    <n v="2026"/>
    <s v="marzo"/>
    <n v="30"/>
  </r>
  <r>
    <x v="362"/>
    <x v="8"/>
    <x v="6"/>
    <n v="137.79"/>
    <n v="1"/>
    <n v="22.046399999999998"/>
    <n v="137.79"/>
    <n v="159.8364"/>
    <n v="2026"/>
    <s v="marzo"/>
    <n v="30"/>
  </r>
  <r>
    <x v="362"/>
    <x v="8"/>
    <x v="6"/>
    <n v="137.79"/>
    <n v="1"/>
    <n v="22.046399999999998"/>
    <n v="137.79"/>
    <n v="159.8364"/>
    <n v="2026"/>
    <s v="marzo"/>
    <n v="30"/>
  </r>
  <r>
    <x v="362"/>
    <x v="8"/>
    <x v="6"/>
    <n v="137.79"/>
    <n v="1"/>
    <n v="22.046399999999998"/>
    <n v="137.79"/>
    <n v="159.8364"/>
    <n v="2026"/>
    <s v="marzo"/>
    <n v="30"/>
  </r>
  <r>
    <x v="362"/>
    <x v="7"/>
    <x v="6"/>
    <n v="137.79"/>
    <n v="1"/>
    <n v="22.046399999999998"/>
    <n v="137.79"/>
    <n v="159.8364"/>
    <n v="2026"/>
    <s v="marzo"/>
    <n v="30"/>
  </r>
  <r>
    <x v="362"/>
    <x v="7"/>
    <x v="6"/>
    <n v="137.79"/>
    <n v="1"/>
    <n v="22.046399999999998"/>
    <n v="137.79"/>
    <n v="159.8364"/>
    <n v="2026"/>
    <s v="marzo"/>
    <n v="30"/>
  </r>
  <r>
    <x v="362"/>
    <x v="7"/>
    <x v="6"/>
    <n v="137.79"/>
    <n v="1"/>
    <n v="22.046399999999998"/>
    <n v="137.79"/>
    <n v="159.8364"/>
    <n v="2026"/>
    <s v="marzo"/>
    <n v="30"/>
  </r>
  <r>
    <x v="362"/>
    <x v="7"/>
    <x v="6"/>
    <n v="137.79"/>
    <n v="1"/>
    <n v="22.046399999999998"/>
    <n v="137.79"/>
    <n v="159.8364"/>
    <n v="2026"/>
    <s v="marzo"/>
    <n v="30"/>
  </r>
  <r>
    <x v="362"/>
    <x v="7"/>
    <x v="6"/>
    <n v="137.79"/>
    <n v="1"/>
    <n v="22.046399999999998"/>
    <n v="137.79"/>
    <n v="159.8364"/>
    <n v="2026"/>
    <s v="marzo"/>
    <n v="30"/>
  </r>
  <r>
    <x v="362"/>
    <x v="7"/>
    <x v="6"/>
    <n v="137.79"/>
    <n v="1"/>
    <n v="22.046399999999998"/>
    <n v="137.79"/>
    <n v="159.8364"/>
    <n v="2026"/>
    <s v="marzo"/>
    <n v="30"/>
  </r>
  <r>
    <x v="362"/>
    <x v="10"/>
    <x v="6"/>
    <n v="137.79"/>
    <n v="1"/>
    <n v="22.046399999999998"/>
    <n v="137.79"/>
    <n v="159.8364"/>
    <n v="2026"/>
    <s v="marzo"/>
    <n v="30"/>
  </r>
  <r>
    <x v="362"/>
    <x v="10"/>
    <x v="6"/>
    <n v="137.79"/>
    <n v="1"/>
    <n v="22.046399999999998"/>
    <n v="137.79"/>
    <n v="159.8364"/>
    <n v="2026"/>
    <s v="marzo"/>
    <n v="30"/>
  </r>
  <r>
    <x v="362"/>
    <x v="10"/>
    <x v="6"/>
    <n v="137.79499999999999"/>
    <n v="2"/>
    <n v="44.0944"/>
    <n v="275.58999999999997"/>
    <n v="319.68439999999998"/>
    <n v="2026"/>
    <s v="marzo"/>
    <n v="30"/>
  </r>
  <r>
    <x v="362"/>
    <x v="11"/>
    <x v="6"/>
    <n v="137.79"/>
    <n v="1"/>
    <n v="22.046399999999998"/>
    <n v="137.79"/>
    <n v="159.8364"/>
    <n v="2026"/>
    <s v="marzo"/>
    <n v="30"/>
  </r>
  <r>
    <x v="362"/>
    <x v="11"/>
    <x v="6"/>
    <n v="137.79"/>
    <n v="1"/>
    <n v="22.046399999999998"/>
    <n v="137.79"/>
    <n v="159.8364"/>
    <n v="2026"/>
    <s v="marzo"/>
    <n v="30"/>
  </r>
  <r>
    <x v="362"/>
    <x v="11"/>
    <x v="6"/>
    <n v="137.79"/>
    <n v="1"/>
    <n v="22.046399999999998"/>
    <n v="137.79"/>
    <n v="159.8364"/>
    <n v="2026"/>
    <s v="marzo"/>
    <n v="30"/>
  </r>
  <r>
    <x v="362"/>
    <x v="3"/>
    <x v="6"/>
    <n v="814.65"/>
    <n v="1"/>
    <n v="130.34399999999999"/>
    <n v="814.65"/>
    <n v="944.99399999999991"/>
    <n v="2026"/>
    <s v="marzo"/>
    <n v="30"/>
  </r>
  <r>
    <x v="362"/>
    <x v="3"/>
    <x v="6"/>
    <n v="814.65"/>
    <n v="1"/>
    <n v="130.34399999999999"/>
    <n v="814.65"/>
    <n v="944.99399999999991"/>
    <n v="2026"/>
    <s v="marzo"/>
    <n v="30"/>
  </r>
  <r>
    <x v="362"/>
    <x v="25"/>
    <x v="6"/>
    <n v="61.634999999999998"/>
    <n v="2"/>
    <n v="19.723199999999999"/>
    <n v="123.27"/>
    <n v="142.9932"/>
    <n v="2026"/>
    <s v="marzo"/>
    <n v="30"/>
  </r>
  <r>
    <x v="362"/>
    <x v="16"/>
    <x v="6"/>
    <n v="137.79"/>
    <n v="1"/>
    <n v="22.046399999999998"/>
    <n v="137.79"/>
    <n v="159.8364"/>
    <n v="2026"/>
    <s v="marzo"/>
    <n v="30"/>
  </r>
  <r>
    <x v="362"/>
    <x v="16"/>
    <x v="6"/>
    <n v="137.79"/>
    <n v="1"/>
    <n v="22.046399999999998"/>
    <n v="137.79"/>
    <n v="159.8364"/>
    <n v="2026"/>
    <s v="marzo"/>
    <n v="30"/>
  </r>
  <r>
    <x v="362"/>
    <x v="16"/>
    <x v="6"/>
    <n v="137.79"/>
    <n v="1"/>
    <n v="22.046399999999998"/>
    <n v="137.79"/>
    <n v="159.8364"/>
    <n v="2026"/>
    <s v="marzo"/>
    <n v="30"/>
  </r>
  <r>
    <x v="362"/>
    <x v="26"/>
    <x v="17"/>
    <n v="547.24"/>
    <n v="18"/>
    <n v="1576.0512000000001"/>
    <n v="9850.32"/>
    <n v="11426.3712"/>
    <n v="2026"/>
    <s v="marzo"/>
    <n v="30"/>
  </r>
  <r>
    <x v="362"/>
    <x v="22"/>
    <x v="6"/>
    <n v="957.67"/>
    <n v="1"/>
    <n v="153.22720000000001"/>
    <n v="957.67"/>
    <n v="1110.8971999999999"/>
    <n v="2026"/>
    <s v="marzo"/>
    <n v="30"/>
  </r>
  <r>
    <x v="363"/>
    <x v="8"/>
    <x v="6"/>
    <n v="137.79"/>
    <n v="1"/>
    <n v="22.046399999999998"/>
    <n v="137.79"/>
    <n v="159.8364"/>
    <n v="2026"/>
    <s v="marzo"/>
    <n v="31"/>
  </r>
  <r>
    <x v="363"/>
    <x v="8"/>
    <x v="6"/>
    <n v="137.79"/>
    <n v="1"/>
    <n v="22.046399999999998"/>
    <n v="137.79"/>
    <n v="159.8364"/>
    <n v="2026"/>
    <s v="marzo"/>
    <n v="31"/>
  </r>
  <r>
    <x v="363"/>
    <x v="8"/>
    <x v="6"/>
    <n v="137.79"/>
    <n v="1"/>
    <n v="22.046399999999998"/>
    <n v="137.79"/>
    <n v="159.8364"/>
    <n v="2026"/>
    <s v="marzo"/>
    <n v="31"/>
  </r>
  <r>
    <x v="363"/>
    <x v="7"/>
    <x v="6"/>
    <n v="137.79"/>
    <n v="1"/>
    <n v="22.046399999999998"/>
    <n v="137.79"/>
    <n v="159.8364"/>
    <n v="2026"/>
    <s v="marzo"/>
    <n v="31"/>
  </r>
  <r>
    <x v="363"/>
    <x v="10"/>
    <x v="6"/>
    <n v="137.79"/>
    <n v="1"/>
    <n v="22.046399999999998"/>
    <n v="137.79"/>
    <n v="159.8364"/>
    <n v="2026"/>
    <s v="marzo"/>
    <n v="31"/>
  </r>
  <r>
    <x v="363"/>
    <x v="11"/>
    <x v="6"/>
    <n v="137.79"/>
    <n v="1"/>
    <n v="22.046399999999998"/>
    <n v="137.79"/>
    <n v="159.8364"/>
    <n v="2026"/>
    <s v="marzo"/>
    <n v="31"/>
  </r>
  <r>
    <x v="363"/>
    <x v="25"/>
    <x v="6"/>
    <n v="94.82"/>
    <n v="1"/>
    <n v="15.171199999999999"/>
    <n v="94.82"/>
    <n v="109.99119999999999"/>
    <n v="2026"/>
    <s v="marzo"/>
    <n v="31"/>
  </r>
  <r>
    <x v="363"/>
    <x v="25"/>
    <x v="6"/>
    <n v="94.82"/>
    <n v="1"/>
    <n v="15.171199999999999"/>
    <n v="94.82"/>
    <n v="109.99119999999999"/>
    <n v="2026"/>
    <s v="marzo"/>
    <n v="31"/>
  </r>
  <r>
    <x v="363"/>
    <x v="16"/>
    <x v="6"/>
    <n v="137.79"/>
    <n v="1"/>
    <n v="22.046399999999998"/>
    <n v="137.79"/>
    <n v="159.8364"/>
    <n v="2026"/>
    <s v="marzo"/>
    <n v="31"/>
  </r>
  <r>
    <x v="363"/>
    <x v="27"/>
    <x v="6"/>
    <n v="885.47"/>
    <n v="1"/>
    <n v="141.67520000000002"/>
    <n v="885.47"/>
    <n v="1027.1451999999999"/>
    <n v="2026"/>
    <s v="marzo"/>
    <n v="31"/>
  </r>
  <r>
    <x v="364"/>
    <x v="13"/>
    <x v="2"/>
    <n v="525.59"/>
    <n v="6"/>
    <n v="504.56640000000004"/>
    <n v="3153.54"/>
    <n v="3658.1064000000001"/>
    <n v="2026"/>
    <s v="abril"/>
    <n v="1"/>
  </r>
  <r>
    <x v="364"/>
    <x v="13"/>
    <x v="2"/>
    <n v="525.59"/>
    <n v="6"/>
    <n v="504.56640000000004"/>
    <n v="3153.54"/>
    <n v="3658.1064000000001"/>
    <n v="2026"/>
    <s v="abril"/>
    <n v="1"/>
  </r>
  <r>
    <x v="364"/>
    <x v="13"/>
    <x v="2"/>
    <n v="525.59"/>
    <n v="12"/>
    <n v="1009.1328000000001"/>
    <n v="6307.08"/>
    <n v="7316.2128000000002"/>
    <n v="2026"/>
    <s v="abril"/>
    <n v="1"/>
  </r>
  <r>
    <x v="364"/>
    <x v="13"/>
    <x v="2"/>
    <n v="525.59"/>
    <n v="6"/>
    <n v="504.56640000000004"/>
    <n v="3153.54"/>
    <n v="3658.1064000000001"/>
    <n v="2026"/>
    <s v="abril"/>
    <n v="1"/>
  </r>
  <r>
    <x v="364"/>
    <x v="13"/>
    <x v="2"/>
    <n v="525.59"/>
    <n v="6"/>
    <n v="504.56640000000004"/>
    <n v="3153.54"/>
    <n v="3658.1064000000001"/>
    <n v="2026"/>
    <s v="abril"/>
    <n v="1"/>
  </r>
  <r>
    <x v="364"/>
    <x v="13"/>
    <x v="2"/>
    <n v="525.59"/>
    <n v="6"/>
    <n v="504.56640000000004"/>
    <n v="3153.54"/>
    <n v="3658.1064000000001"/>
    <n v="2026"/>
    <s v="abril"/>
    <n v="1"/>
  </r>
  <r>
    <x v="364"/>
    <x v="13"/>
    <x v="2"/>
    <n v="525.59"/>
    <n v="6"/>
    <n v="504.56640000000004"/>
    <n v="3153.54"/>
    <n v="3658.1064000000001"/>
    <n v="2026"/>
    <s v="abril"/>
    <n v="1"/>
  </r>
  <r>
    <x v="364"/>
    <x v="8"/>
    <x v="6"/>
    <n v="137.79"/>
    <n v="1"/>
    <n v="22.046399999999998"/>
    <n v="137.79"/>
    <n v="159.8364"/>
    <n v="2026"/>
    <s v="abril"/>
    <n v="1"/>
  </r>
  <r>
    <x v="364"/>
    <x v="8"/>
    <x v="6"/>
    <n v="137.79"/>
    <n v="1"/>
    <n v="22.046399999999998"/>
    <n v="137.79"/>
    <n v="159.8364"/>
    <n v="2026"/>
    <s v="abril"/>
    <n v="1"/>
  </r>
  <r>
    <x v="364"/>
    <x v="8"/>
    <x v="6"/>
    <n v="137.79"/>
    <n v="1"/>
    <n v="22.046399999999998"/>
    <n v="137.79"/>
    <n v="159.8364"/>
    <n v="2026"/>
    <s v="abril"/>
    <n v="1"/>
  </r>
  <r>
    <x v="364"/>
    <x v="8"/>
    <x v="6"/>
    <n v="137.79"/>
    <n v="1"/>
    <n v="22.046399999999998"/>
    <n v="137.79"/>
    <n v="159.8364"/>
    <n v="2026"/>
    <s v="abril"/>
    <n v="1"/>
  </r>
  <r>
    <x v="364"/>
    <x v="8"/>
    <x v="6"/>
    <n v="137.79"/>
    <n v="1"/>
    <n v="22.046399999999998"/>
    <n v="137.79"/>
    <n v="159.8364"/>
    <n v="2026"/>
    <s v="abril"/>
    <n v="1"/>
  </r>
  <r>
    <x v="364"/>
    <x v="8"/>
    <x v="6"/>
    <n v="137.79"/>
    <n v="1"/>
    <n v="22.046399999999998"/>
    <n v="137.79"/>
    <n v="159.8364"/>
    <n v="2026"/>
    <s v="abril"/>
    <n v="1"/>
  </r>
  <r>
    <x v="364"/>
    <x v="8"/>
    <x v="5"/>
    <n v="90.54"/>
    <n v="100"/>
    <n v="1448.64"/>
    <n v="9054"/>
    <n v="10502.64"/>
    <n v="2026"/>
    <s v="abril"/>
    <n v="1"/>
  </r>
  <r>
    <x v="364"/>
    <x v="7"/>
    <x v="5"/>
    <n v="90.54"/>
    <n v="100"/>
    <n v="1448.64"/>
    <n v="9054"/>
    <n v="10502.64"/>
    <n v="2026"/>
    <s v="abril"/>
    <n v="1"/>
  </r>
  <r>
    <x v="364"/>
    <x v="10"/>
    <x v="6"/>
    <n v="137.79"/>
    <n v="1"/>
    <n v="22.046399999999998"/>
    <n v="137.79"/>
    <n v="159.8364"/>
    <n v="2026"/>
    <s v="abril"/>
    <n v="1"/>
  </r>
  <r>
    <x v="364"/>
    <x v="10"/>
    <x v="2"/>
    <n v="70.05"/>
    <n v="240"/>
    <n v="2689.92"/>
    <n v="16812"/>
    <n v="19501.919999999998"/>
    <n v="2026"/>
    <s v="abril"/>
    <n v="1"/>
  </r>
  <r>
    <x v="364"/>
    <x v="10"/>
    <x v="2"/>
    <n v="70.05"/>
    <n v="240"/>
    <n v="2689.92"/>
    <n v="16812"/>
    <n v="19501.919999999998"/>
    <n v="2026"/>
    <s v="abril"/>
    <n v="1"/>
  </r>
  <r>
    <x v="364"/>
    <x v="10"/>
    <x v="6"/>
    <n v="137.79"/>
    <n v="1"/>
    <n v="22.046399999999998"/>
    <n v="137.79"/>
    <n v="159.8364"/>
    <n v="2026"/>
    <s v="abril"/>
    <n v="1"/>
  </r>
  <r>
    <x v="364"/>
    <x v="11"/>
    <x v="6"/>
    <n v="137.79"/>
    <n v="1"/>
    <n v="22.046399999999998"/>
    <n v="137.79"/>
    <n v="159.8364"/>
    <n v="2026"/>
    <s v="abril"/>
    <n v="1"/>
  </r>
  <r>
    <x v="364"/>
    <x v="11"/>
    <x v="6"/>
    <n v="137.79"/>
    <n v="1"/>
    <n v="22.046399999999998"/>
    <n v="137.79"/>
    <n v="159.8364"/>
    <n v="2026"/>
    <s v="abril"/>
    <n v="1"/>
  </r>
  <r>
    <x v="364"/>
    <x v="12"/>
    <x v="2"/>
    <n v="498.66"/>
    <n v="6"/>
    <n v="478.71360000000004"/>
    <n v="2991.96"/>
    <n v="3470.6736000000001"/>
    <n v="2026"/>
    <s v="abril"/>
    <n v="1"/>
  </r>
  <r>
    <x v="364"/>
    <x v="12"/>
    <x v="2"/>
    <n v="498.66"/>
    <n v="12"/>
    <n v="957.42720000000008"/>
    <n v="5983.92"/>
    <n v="6941.3472000000002"/>
    <n v="2026"/>
    <s v="abril"/>
    <n v="1"/>
  </r>
  <r>
    <x v="364"/>
    <x v="12"/>
    <x v="2"/>
    <n v="498.66"/>
    <n v="6"/>
    <n v="478.71360000000004"/>
    <n v="2991.96"/>
    <n v="3470.6736000000001"/>
    <n v="2026"/>
    <s v="abril"/>
    <n v="1"/>
  </r>
  <r>
    <x v="364"/>
    <x v="12"/>
    <x v="2"/>
    <n v="498.66"/>
    <n v="6"/>
    <n v="478.71360000000004"/>
    <n v="2991.96"/>
    <n v="3470.6736000000001"/>
    <n v="2026"/>
    <s v="abril"/>
    <n v="1"/>
  </r>
  <r>
    <x v="364"/>
    <x v="12"/>
    <x v="2"/>
    <n v="498.66"/>
    <n v="6"/>
    <n v="478.71360000000004"/>
    <n v="2991.96"/>
    <n v="3470.6736000000001"/>
    <n v="2026"/>
    <s v="abril"/>
    <n v="1"/>
  </r>
  <r>
    <x v="364"/>
    <x v="12"/>
    <x v="2"/>
    <n v="498.66"/>
    <n v="6"/>
    <n v="478.71360000000004"/>
    <n v="2991.96"/>
    <n v="3470.6736000000001"/>
    <n v="2026"/>
    <s v="abril"/>
    <n v="1"/>
  </r>
  <r>
    <x v="364"/>
    <x v="12"/>
    <x v="2"/>
    <n v="498.66"/>
    <n v="6"/>
    <n v="478.71360000000004"/>
    <n v="2991.96"/>
    <n v="3470.6736000000001"/>
    <n v="2026"/>
    <s v="abril"/>
    <n v="1"/>
  </r>
  <r>
    <x v="364"/>
    <x v="12"/>
    <x v="2"/>
    <n v="498.66"/>
    <n v="6"/>
    <n v="478.71360000000004"/>
    <n v="2991.96"/>
    <n v="3470.6736000000001"/>
    <n v="2026"/>
    <s v="abril"/>
    <n v="1"/>
  </r>
  <r>
    <x v="364"/>
    <x v="25"/>
    <x v="6"/>
    <n v="94.82"/>
    <n v="1"/>
    <n v="15.171199999999999"/>
    <n v="94.82"/>
    <n v="109.99119999999999"/>
    <n v="2026"/>
    <s v="abril"/>
    <n v="1"/>
  </r>
  <r>
    <x v="364"/>
    <x v="25"/>
    <x v="6"/>
    <n v="94.82"/>
    <n v="1"/>
    <n v="15.171199999999999"/>
    <n v="94.82"/>
    <n v="109.99119999999999"/>
    <n v="2026"/>
    <s v="abril"/>
    <n v="1"/>
  </r>
  <r>
    <x v="364"/>
    <x v="25"/>
    <x v="6"/>
    <n v="94.82"/>
    <n v="1"/>
    <n v="15.171199999999999"/>
    <n v="94.82"/>
    <n v="109.99119999999999"/>
    <n v="2026"/>
    <s v="abril"/>
    <n v="1"/>
  </r>
  <r>
    <x v="364"/>
    <x v="25"/>
    <x v="6"/>
    <n v="94.82"/>
    <n v="1"/>
    <n v="15.171199999999999"/>
    <n v="94.82"/>
    <n v="109.99119999999999"/>
    <n v="2026"/>
    <s v="abril"/>
    <n v="1"/>
  </r>
  <r>
    <x v="364"/>
    <x v="16"/>
    <x v="6"/>
    <n v="137.79"/>
    <n v="1"/>
    <n v="22.046399999999998"/>
    <n v="137.79"/>
    <n v="159.8364"/>
    <n v="2026"/>
    <s v="abril"/>
    <n v="1"/>
  </r>
  <r>
    <x v="364"/>
    <x v="26"/>
    <x v="17"/>
    <n v="547.24"/>
    <n v="24"/>
    <n v="2101.4016000000001"/>
    <n v="13133.76"/>
    <n v="15235.161599999999"/>
    <n v="2026"/>
    <s v="abril"/>
    <n v="1"/>
  </r>
  <r>
    <x v="365"/>
    <x v="7"/>
    <x v="0"/>
    <n v="87.84"/>
    <n v="240"/>
    <n v="3373.0560000000005"/>
    <n v="21081.599999999999"/>
    <n v="24454.655999999999"/>
    <n v="2026"/>
    <s v="abril"/>
    <n v="6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8"/>
    <x v="6"/>
    <n v="137.79"/>
    <n v="1"/>
    <n v="22.046399999999998"/>
    <n v="137.79"/>
    <n v="159.8364"/>
    <n v="2026"/>
    <s v="abril"/>
    <n v="7"/>
  </r>
  <r>
    <x v="366"/>
    <x v="7"/>
    <x v="6"/>
    <n v="137.79"/>
    <n v="1"/>
    <n v="22.046399999999998"/>
    <n v="137.79"/>
    <n v="159.8364"/>
    <n v="2026"/>
    <s v="abril"/>
    <n v="7"/>
  </r>
  <r>
    <x v="366"/>
    <x v="7"/>
    <x v="6"/>
    <n v="137.79"/>
    <n v="1"/>
    <n v="22.046399999999998"/>
    <n v="137.79"/>
    <n v="159.8364"/>
    <n v="2026"/>
    <s v="abril"/>
    <n v="7"/>
  </r>
  <r>
    <x v="366"/>
    <x v="7"/>
    <x v="6"/>
    <n v="137.79"/>
    <n v="1"/>
    <n v="22.046399999999998"/>
    <n v="137.79"/>
    <n v="159.8364"/>
    <n v="2026"/>
    <s v="abril"/>
    <n v="7"/>
  </r>
  <r>
    <x v="366"/>
    <x v="7"/>
    <x v="6"/>
    <n v="137.79"/>
    <n v="1"/>
    <n v="22.046399999999998"/>
    <n v="137.79"/>
    <n v="159.8364"/>
    <n v="2026"/>
    <s v="abril"/>
    <n v="7"/>
  </r>
  <r>
    <x v="366"/>
    <x v="7"/>
    <x v="6"/>
    <n v="137.79"/>
    <n v="1"/>
    <n v="22.046399999999998"/>
    <n v="137.79"/>
    <n v="159.8364"/>
    <n v="2026"/>
    <s v="abril"/>
    <n v="7"/>
  </r>
  <r>
    <x v="366"/>
    <x v="7"/>
    <x v="6"/>
    <n v="137.79"/>
    <n v="1"/>
    <n v="22.046399999999998"/>
    <n v="137.79"/>
    <n v="159.8364"/>
    <n v="2026"/>
    <s v="abril"/>
    <n v="7"/>
  </r>
  <r>
    <x v="366"/>
    <x v="7"/>
    <x v="6"/>
    <n v="137.79"/>
    <n v="1"/>
    <n v="22.046399999999998"/>
    <n v="137.79"/>
    <n v="159.8364"/>
    <n v="2026"/>
    <s v="abril"/>
    <n v="7"/>
  </r>
  <r>
    <x v="366"/>
    <x v="7"/>
    <x v="6"/>
    <n v="137.79"/>
    <n v="1"/>
    <n v="22.046399999999998"/>
    <n v="137.79"/>
    <n v="159.8364"/>
    <n v="2026"/>
    <s v="abril"/>
    <n v="7"/>
  </r>
  <r>
    <x v="366"/>
    <x v="7"/>
    <x v="6"/>
    <n v="137.79"/>
    <n v="1"/>
    <n v="22.046399999999998"/>
    <n v="137.79"/>
    <n v="159.8364"/>
    <n v="2026"/>
    <s v="abril"/>
    <n v="7"/>
  </r>
  <r>
    <x v="366"/>
    <x v="10"/>
    <x v="6"/>
    <n v="137.79"/>
    <n v="1"/>
    <n v="22.046399999999998"/>
    <n v="137.79"/>
    <n v="159.8364"/>
    <n v="2026"/>
    <s v="abril"/>
    <n v="7"/>
  </r>
  <r>
    <x v="366"/>
    <x v="10"/>
    <x v="6"/>
    <n v="137.79"/>
    <n v="1"/>
    <n v="22.046399999999998"/>
    <n v="137.79"/>
    <n v="159.8364"/>
    <n v="2026"/>
    <s v="abril"/>
    <n v="7"/>
  </r>
  <r>
    <x v="366"/>
    <x v="11"/>
    <x v="6"/>
    <n v="137.79"/>
    <n v="1"/>
    <n v="22.046399999999998"/>
    <n v="137.79"/>
    <n v="159.8364"/>
    <n v="2026"/>
    <s v="abril"/>
    <n v="7"/>
  </r>
  <r>
    <x v="366"/>
    <x v="11"/>
    <x v="6"/>
    <n v="137.79"/>
    <n v="1"/>
    <n v="22.046399999999998"/>
    <n v="137.79"/>
    <n v="159.8364"/>
    <n v="2026"/>
    <s v="abril"/>
    <n v="7"/>
  </r>
  <r>
    <x v="366"/>
    <x v="11"/>
    <x v="6"/>
    <n v="137.79"/>
    <n v="1"/>
    <n v="22.046399999999998"/>
    <n v="137.79"/>
    <n v="159.8364"/>
    <n v="2026"/>
    <s v="abril"/>
    <n v="7"/>
  </r>
  <r>
    <x v="366"/>
    <x v="11"/>
    <x v="6"/>
    <n v="137.79"/>
    <n v="1"/>
    <n v="22.046399999999998"/>
    <n v="137.79"/>
    <n v="159.8364"/>
    <n v="2026"/>
    <s v="abril"/>
    <n v="7"/>
  </r>
  <r>
    <x v="366"/>
    <x v="3"/>
    <x v="6"/>
    <n v="814.65"/>
    <n v="1"/>
    <n v="130.34399999999999"/>
    <n v="814.65"/>
    <n v="944.99399999999991"/>
    <n v="2026"/>
    <s v="abril"/>
    <n v="7"/>
  </r>
  <r>
    <x v="366"/>
    <x v="3"/>
    <x v="6"/>
    <n v="814.65"/>
    <n v="1"/>
    <n v="130.34399999999999"/>
    <n v="814.65"/>
    <n v="944.99399999999991"/>
    <n v="2026"/>
    <s v="abril"/>
    <n v="7"/>
  </r>
  <r>
    <x v="366"/>
    <x v="9"/>
    <x v="6"/>
    <n v="309.57"/>
    <n v="1"/>
    <n v="49.531199999999998"/>
    <n v="309.57"/>
    <n v="359.10120000000001"/>
    <n v="2026"/>
    <s v="abril"/>
    <n v="7"/>
  </r>
  <r>
    <x v="366"/>
    <x v="9"/>
    <x v="6"/>
    <n v="309.57"/>
    <n v="1"/>
    <n v="49.531199999999998"/>
    <n v="309.57"/>
    <n v="359.10120000000001"/>
    <n v="2026"/>
    <s v="abril"/>
    <n v="7"/>
  </r>
  <r>
    <x v="366"/>
    <x v="25"/>
    <x v="6"/>
    <n v="94.82"/>
    <n v="1"/>
    <n v="15.171199999999999"/>
    <n v="94.82"/>
    <n v="109.99119999999999"/>
    <n v="2026"/>
    <s v="abril"/>
    <n v="7"/>
  </r>
  <r>
    <x v="366"/>
    <x v="25"/>
    <x v="6"/>
    <n v="94.82"/>
    <n v="1"/>
    <n v="15.171199999999999"/>
    <n v="94.82"/>
    <n v="109.99119999999999"/>
    <n v="2026"/>
    <s v="abril"/>
    <n v="7"/>
  </r>
  <r>
    <x v="366"/>
    <x v="25"/>
    <x v="6"/>
    <n v="94.82"/>
    <n v="1"/>
    <n v="15.171199999999999"/>
    <n v="94.82"/>
    <n v="109.99119999999999"/>
    <n v="2026"/>
    <s v="abril"/>
    <n v="7"/>
  </r>
  <r>
    <x v="366"/>
    <x v="16"/>
    <x v="6"/>
    <n v="137.79"/>
    <n v="1"/>
    <n v="22.046399999999998"/>
    <n v="137.79"/>
    <n v="159.8364"/>
    <n v="2026"/>
    <s v="abril"/>
    <n v="7"/>
  </r>
  <r>
    <x v="366"/>
    <x v="16"/>
    <x v="6"/>
    <n v="137.79"/>
    <n v="1"/>
    <n v="22.046399999999998"/>
    <n v="137.79"/>
    <n v="159.8364"/>
    <n v="2026"/>
    <s v="abril"/>
    <n v="7"/>
  </r>
  <r>
    <x v="366"/>
    <x v="16"/>
    <x v="6"/>
    <n v="137.79"/>
    <n v="1"/>
    <n v="22.046399999999998"/>
    <n v="137.79"/>
    <n v="159.8364"/>
    <n v="2026"/>
    <s v="abril"/>
    <n v="7"/>
  </r>
  <r>
    <x v="366"/>
    <x v="16"/>
    <x v="6"/>
    <n v="137.79"/>
    <n v="1"/>
    <n v="22.046399999999998"/>
    <n v="137.79"/>
    <n v="159.8364"/>
    <n v="2026"/>
    <s v="abril"/>
    <n v="7"/>
  </r>
  <r>
    <x v="366"/>
    <x v="16"/>
    <x v="6"/>
    <n v="137.79"/>
    <n v="1"/>
    <n v="22.046399999999998"/>
    <n v="137.79"/>
    <n v="159.8364"/>
    <n v="2026"/>
    <s v="abril"/>
    <n v="7"/>
  </r>
  <r>
    <x v="366"/>
    <x v="16"/>
    <x v="6"/>
    <n v="137.79"/>
    <n v="1"/>
    <n v="22.046399999999998"/>
    <n v="137.79"/>
    <n v="159.8364"/>
    <n v="2026"/>
    <s v="abril"/>
    <n v="7"/>
  </r>
  <r>
    <x v="366"/>
    <x v="16"/>
    <x v="6"/>
    <n v="137.79"/>
    <n v="1"/>
    <n v="22.046399999999998"/>
    <n v="137.79"/>
    <n v="159.8364"/>
    <n v="2026"/>
    <s v="abril"/>
    <n v="7"/>
  </r>
  <r>
    <x v="367"/>
    <x v="13"/>
    <x v="2"/>
    <n v="525.59"/>
    <n v="6"/>
    <n v="504.56640000000004"/>
    <n v="3153.54"/>
    <n v="3658.1064000000001"/>
    <n v="2026"/>
    <s v="abril"/>
    <n v="8"/>
  </r>
  <r>
    <x v="367"/>
    <x v="13"/>
    <x v="2"/>
    <n v="525.59"/>
    <n v="6"/>
    <n v="504.56640000000004"/>
    <n v="3153.54"/>
    <n v="3658.1064000000001"/>
    <n v="2026"/>
    <s v="abril"/>
    <n v="8"/>
  </r>
  <r>
    <x v="367"/>
    <x v="13"/>
    <x v="2"/>
    <n v="525.59"/>
    <n v="6"/>
    <n v="504.56640000000004"/>
    <n v="3153.54"/>
    <n v="3658.1064000000001"/>
    <n v="2026"/>
    <s v="abril"/>
    <n v="8"/>
  </r>
  <r>
    <x v="367"/>
    <x v="8"/>
    <x v="6"/>
    <n v="137.79"/>
    <n v="1"/>
    <n v="22.046399999999998"/>
    <n v="137.79"/>
    <n v="159.8364"/>
    <n v="2026"/>
    <s v="abril"/>
    <n v="8"/>
  </r>
  <r>
    <x v="367"/>
    <x v="8"/>
    <x v="6"/>
    <n v="137.79"/>
    <n v="1"/>
    <n v="22.046399999999998"/>
    <n v="137.79"/>
    <n v="159.8364"/>
    <n v="2026"/>
    <s v="abril"/>
    <n v="8"/>
  </r>
  <r>
    <x v="367"/>
    <x v="8"/>
    <x v="6"/>
    <n v="137.79"/>
    <n v="1"/>
    <n v="22.046399999999998"/>
    <n v="137.79"/>
    <n v="159.8364"/>
    <n v="2026"/>
    <s v="abril"/>
    <n v="8"/>
  </r>
  <r>
    <x v="367"/>
    <x v="8"/>
    <x v="6"/>
    <n v="137.79"/>
    <n v="1"/>
    <n v="22.046399999999998"/>
    <n v="137.79"/>
    <n v="159.8364"/>
    <n v="2026"/>
    <s v="abril"/>
    <n v="8"/>
  </r>
  <r>
    <x v="367"/>
    <x v="8"/>
    <x v="6"/>
    <n v="137.79"/>
    <n v="1"/>
    <n v="22.046399999999998"/>
    <n v="137.79"/>
    <n v="159.8364"/>
    <n v="2026"/>
    <s v="abril"/>
    <n v="8"/>
  </r>
  <r>
    <x v="367"/>
    <x v="8"/>
    <x v="6"/>
    <n v="137.79"/>
    <n v="1"/>
    <n v="22.046399999999998"/>
    <n v="137.79"/>
    <n v="159.8364"/>
    <n v="2026"/>
    <s v="abril"/>
    <n v="8"/>
  </r>
  <r>
    <x v="367"/>
    <x v="8"/>
    <x v="6"/>
    <n v="137.79"/>
    <n v="1"/>
    <n v="22.046399999999998"/>
    <n v="137.79"/>
    <n v="159.8364"/>
    <n v="2026"/>
    <s v="abril"/>
    <n v="8"/>
  </r>
  <r>
    <x v="367"/>
    <x v="7"/>
    <x v="6"/>
    <n v="137.79"/>
    <n v="1"/>
    <n v="22.046399999999998"/>
    <n v="137.79"/>
    <n v="159.8364"/>
    <n v="2026"/>
    <s v="abril"/>
    <n v="8"/>
  </r>
  <r>
    <x v="367"/>
    <x v="7"/>
    <x v="6"/>
    <n v="137.79"/>
    <n v="1"/>
    <n v="22.046399999999998"/>
    <n v="137.79"/>
    <n v="159.8364"/>
    <n v="2026"/>
    <s v="abril"/>
    <n v="8"/>
  </r>
  <r>
    <x v="367"/>
    <x v="11"/>
    <x v="6"/>
    <n v="137.79"/>
    <n v="1"/>
    <n v="22.046399999999998"/>
    <n v="137.79"/>
    <n v="159.8364"/>
    <n v="2026"/>
    <s v="abril"/>
    <n v="8"/>
  </r>
  <r>
    <x v="367"/>
    <x v="3"/>
    <x v="6"/>
    <n v="814.65"/>
    <n v="1"/>
    <n v="130.34399999999999"/>
    <n v="814.65"/>
    <n v="944.99399999999991"/>
    <n v="2026"/>
    <s v="abril"/>
    <n v="8"/>
  </r>
  <r>
    <x v="367"/>
    <x v="3"/>
    <x v="6"/>
    <n v="814.65"/>
    <n v="1"/>
    <n v="130.34399999999999"/>
    <n v="814.65"/>
    <n v="944.99399999999991"/>
    <n v="2026"/>
    <s v="abril"/>
    <n v="8"/>
  </r>
  <r>
    <x v="367"/>
    <x v="3"/>
    <x v="5"/>
    <n v="697"/>
    <n v="6"/>
    <n v="669.12"/>
    <n v="4182"/>
    <n v="4851.12"/>
    <n v="2026"/>
    <s v="abril"/>
    <n v="8"/>
  </r>
  <r>
    <x v="367"/>
    <x v="9"/>
    <x v="9"/>
    <n v="343.97"/>
    <n v="1"/>
    <n v="55.035200000000003"/>
    <n v="343.97"/>
    <n v="399.00520000000006"/>
    <n v="2026"/>
    <s v="abril"/>
    <n v="8"/>
  </r>
  <r>
    <x v="367"/>
    <x v="12"/>
    <x v="2"/>
    <n v="498.66"/>
    <n v="6"/>
    <n v="478.71360000000004"/>
    <n v="2991.96"/>
    <n v="3470.6736000000001"/>
    <n v="2026"/>
    <s v="abril"/>
    <n v="8"/>
  </r>
  <r>
    <x v="367"/>
    <x v="12"/>
    <x v="2"/>
    <n v="498.66"/>
    <n v="18"/>
    <n v="1436.1408000000001"/>
    <n v="8975.8799999999992"/>
    <n v="10412.020799999998"/>
    <n v="2026"/>
    <s v="abril"/>
    <n v="8"/>
  </r>
  <r>
    <x v="367"/>
    <x v="12"/>
    <x v="2"/>
    <n v="498.66"/>
    <n v="6"/>
    <n v="478.71360000000004"/>
    <n v="2991.96"/>
    <n v="3470.6736000000001"/>
    <n v="2026"/>
    <s v="abril"/>
    <n v="8"/>
  </r>
  <r>
    <x v="367"/>
    <x v="12"/>
    <x v="2"/>
    <n v="498.66"/>
    <n v="6"/>
    <n v="478.71360000000004"/>
    <n v="2991.96"/>
    <n v="3470.6736000000001"/>
    <n v="2026"/>
    <s v="abril"/>
    <n v="8"/>
  </r>
  <r>
    <x v="367"/>
    <x v="12"/>
    <x v="2"/>
    <n v="498.66"/>
    <n v="6"/>
    <n v="478.71360000000004"/>
    <n v="2991.96"/>
    <n v="3470.6736000000001"/>
    <n v="2026"/>
    <s v="abril"/>
    <n v="8"/>
  </r>
  <r>
    <x v="367"/>
    <x v="12"/>
    <x v="2"/>
    <n v="498.66"/>
    <n v="6"/>
    <n v="478.71360000000004"/>
    <n v="2991.96"/>
    <n v="3470.6736000000001"/>
    <n v="2026"/>
    <s v="abril"/>
    <n v="8"/>
  </r>
  <r>
    <x v="367"/>
    <x v="12"/>
    <x v="2"/>
    <n v="498.66"/>
    <n v="6"/>
    <n v="478.71360000000004"/>
    <n v="2991.96"/>
    <n v="3470.6736000000001"/>
    <n v="2026"/>
    <s v="abril"/>
    <n v="8"/>
  </r>
  <r>
    <x v="367"/>
    <x v="14"/>
    <x v="5"/>
    <n v="632.99"/>
    <n v="8"/>
    <n v="810.22720000000004"/>
    <n v="5063.92"/>
    <n v="5874.1472000000003"/>
    <n v="2026"/>
    <s v="abril"/>
    <n v="8"/>
  </r>
  <r>
    <x v="367"/>
    <x v="25"/>
    <x v="6"/>
    <n v="94.82"/>
    <n v="1"/>
    <n v="15.171199999999999"/>
    <n v="94.82"/>
    <n v="109.99119999999999"/>
    <n v="2026"/>
    <s v="abril"/>
    <n v="8"/>
  </r>
  <r>
    <x v="367"/>
    <x v="25"/>
    <x v="6"/>
    <n v="94.82"/>
    <n v="1"/>
    <n v="15.171199999999999"/>
    <n v="94.82"/>
    <n v="109.99119999999999"/>
    <n v="2026"/>
    <s v="abril"/>
    <n v="8"/>
  </r>
  <r>
    <x v="367"/>
    <x v="25"/>
    <x v="6"/>
    <n v="94.82"/>
    <n v="1"/>
    <n v="15.171199999999999"/>
    <n v="94.82"/>
    <n v="109.99119999999999"/>
    <n v="2026"/>
    <s v="abril"/>
    <n v="8"/>
  </r>
  <r>
    <x v="367"/>
    <x v="16"/>
    <x v="6"/>
    <n v="137.79"/>
    <n v="1"/>
    <n v="22.046399999999998"/>
    <n v="137.79"/>
    <n v="159.8364"/>
    <n v="2026"/>
    <s v="abril"/>
    <n v="8"/>
  </r>
  <r>
    <x v="368"/>
    <x v="8"/>
    <x v="6"/>
    <n v="137.79"/>
    <n v="1"/>
    <n v="22.046399999999998"/>
    <n v="137.79"/>
    <n v="159.8364"/>
    <n v="2026"/>
    <s v="abril"/>
    <n v="9"/>
  </r>
  <r>
    <x v="368"/>
    <x v="8"/>
    <x v="6"/>
    <n v="137.79"/>
    <n v="1"/>
    <n v="22.046399999999998"/>
    <n v="137.79"/>
    <n v="159.8364"/>
    <n v="2026"/>
    <s v="abril"/>
    <n v="9"/>
  </r>
  <r>
    <x v="368"/>
    <x v="8"/>
    <x v="6"/>
    <n v="137.79"/>
    <n v="1"/>
    <n v="22.046399999999998"/>
    <n v="137.79"/>
    <n v="159.8364"/>
    <n v="2026"/>
    <s v="abril"/>
    <n v="9"/>
  </r>
  <r>
    <x v="368"/>
    <x v="7"/>
    <x v="6"/>
    <n v="137.79"/>
    <n v="1"/>
    <n v="22.046399999999998"/>
    <n v="137.79"/>
    <n v="159.8364"/>
    <n v="2026"/>
    <s v="abril"/>
    <n v="9"/>
  </r>
  <r>
    <x v="368"/>
    <x v="7"/>
    <x v="6"/>
    <n v="137.79"/>
    <n v="1"/>
    <n v="22.046399999999998"/>
    <n v="137.79"/>
    <n v="159.8364"/>
    <n v="2026"/>
    <s v="abril"/>
    <n v="9"/>
  </r>
  <r>
    <x v="368"/>
    <x v="10"/>
    <x v="6"/>
    <n v="137.79"/>
    <n v="1"/>
    <n v="22.046399999999998"/>
    <n v="137.79"/>
    <n v="159.8364"/>
    <n v="2026"/>
    <s v="abril"/>
    <n v="9"/>
  </r>
  <r>
    <x v="368"/>
    <x v="10"/>
    <x v="6"/>
    <n v="137.79"/>
    <n v="1"/>
    <n v="22.046399999999998"/>
    <n v="137.79"/>
    <n v="159.8364"/>
    <n v="2026"/>
    <s v="abril"/>
    <n v="9"/>
  </r>
  <r>
    <x v="368"/>
    <x v="10"/>
    <x v="6"/>
    <n v="137.79"/>
    <n v="1"/>
    <n v="22.046399999999998"/>
    <n v="137.79"/>
    <n v="159.8364"/>
    <n v="2026"/>
    <s v="abril"/>
    <n v="9"/>
  </r>
  <r>
    <x v="368"/>
    <x v="10"/>
    <x v="6"/>
    <n v="137.79"/>
    <n v="1"/>
    <n v="22.046399999999998"/>
    <n v="137.79"/>
    <n v="159.8364"/>
    <n v="2026"/>
    <s v="abril"/>
    <n v="9"/>
  </r>
  <r>
    <x v="368"/>
    <x v="10"/>
    <x v="6"/>
    <n v="137.79"/>
    <n v="1"/>
    <n v="22.046399999999998"/>
    <n v="137.79"/>
    <n v="159.8364"/>
    <n v="2026"/>
    <s v="abril"/>
    <n v="9"/>
  </r>
  <r>
    <x v="368"/>
    <x v="3"/>
    <x v="6"/>
    <n v="814.65"/>
    <n v="1"/>
    <n v="130.34399999999999"/>
    <n v="814.65"/>
    <n v="944.99399999999991"/>
    <n v="2026"/>
    <s v="abril"/>
    <n v="9"/>
  </r>
  <r>
    <x v="368"/>
    <x v="9"/>
    <x v="6"/>
    <n v="343.97"/>
    <n v="1"/>
    <n v="55.035200000000003"/>
    <n v="343.97"/>
    <n v="399.00520000000006"/>
    <n v="2026"/>
    <s v="abril"/>
    <n v="9"/>
  </r>
  <r>
    <x v="368"/>
    <x v="25"/>
    <x v="6"/>
    <n v="61.634999999999998"/>
    <n v="2"/>
    <n v="19.723199999999999"/>
    <n v="123.27"/>
    <n v="142.9932"/>
    <n v="2026"/>
    <s v="abril"/>
    <n v="9"/>
  </r>
  <r>
    <x v="368"/>
    <x v="25"/>
    <x v="6"/>
    <n v="94.82"/>
    <n v="1"/>
    <n v="15.171199999999999"/>
    <n v="94.82"/>
    <n v="109.99119999999999"/>
    <n v="2026"/>
    <s v="abril"/>
    <n v="9"/>
  </r>
  <r>
    <x v="368"/>
    <x v="16"/>
    <x v="6"/>
    <n v="137.79"/>
    <n v="1"/>
    <n v="22.046399999999998"/>
    <n v="137.79"/>
    <n v="159.8364"/>
    <n v="2026"/>
    <s v="abril"/>
    <n v="9"/>
  </r>
  <r>
    <x v="368"/>
    <x v="16"/>
    <x v="6"/>
    <n v="137.79"/>
    <n v="1"/>
    <n v="22.046399999999998"/>
    <n v="137.79"/>
    <n v="159.8364"/>
    <n v="2026"/>
    <s v="abril"/>
    <n v="9"/>
  </r>
  <r>
    <x v="369"/>
    <x v="8"/>
    <x v="6"/>
    <n v="137.79"/>
    <n v="1"/>
    <n v="22.046399999999998"/>
    <n v="137.79"/>
    <n v="159.8364"/>
    <n v="2026"/>
    <s v="abril"/>
    <n v="10"/>
  </r>
  <r>
    <x v="369"/>
    <x v="8"/>
    <x v="6"/>
    <n v="137.79"/>
    <n v="1"/>
    <n v="22.046399999999998"/>
    <n v="137.79"/>
    <n v="159.8364"/>
    <n v="2026"/>
    <s v="abril"/>
    <n v="10"/>
  </r>
  <r>
    <x v="369"/>
    <x v="8"/>
    <x v="6"/>
    <n v="137.79"/>
    <n v="1"/>
    <n v="22.046399999999998"/>
    <n v="137.79"/>
    <n v="159.8364"/>
    <n v="2026"/>
    <s v="abril"/>
    <n v="10"/>
  </r>
  <r>
    <x v="369"/>
    <x v="8"/>
    <x v="6"/>
    <n v="137.79"/>
    <n v="1"/>
    <n v="22.046399999999998"/>
    <n v="137.79"/>
    <n v="159.8364"/>
    <n v="2026"/>
    <s v="abril"/>
    <n v="10"/>
  </r>
  <r>
    <x v="369"/>
    <x v="8"/>
    <x v="6"/>
    <n v="137.79"/>
    <n v="1"/>
    <n v="22.046399999999998"/>
    <n v="137.79"/>
    <n v="159.8364"/>
    <n v="2026"/>
    <s v="abril"/>
    <n v="10"/>
  </r>
  <r>
    <x v="369"/>
    <x v="8"/>
    <x v="6"/>
    <n v="137.79"/>
    <n v="1"/>
    <n v="22.046399999999998"/>
    <n v="137.79"/>
    <n v="159.8364"/>
    <n v="2026"/>
    <s v="abril"/>
    <n v="10"/>
  </r>
  <r>
    <x v="369"/>
    <x v="8"/>
    <x v="6"/>
    <n v="137.79"/>
    <n v="1"/>
    <n v="22.046399999999998"/>
    <n v="137.79"/>
    <n v="159.8364"/>
    <n v="2026"/>
    <s v="abril"/>
    <n v="10"/>
  </r>
  <r>
    <x v="369"/>
    <x v="8"/>
    <x v="6"/>
    <n v="137.79"/>
    <n v="1"/>
    <n v="22.046399999999998"/>
    <n v="137.79"/>
    <n v="159.8364"/>
    <n v="2026"/>
    <s v="abril"/>
    <n v="10"/>
  </r>
  <r>
    <x v="369"/>
    <x v="8"/>
    <x v="6"/>
    <n v="137.79"/>
    <n v="1"/>
    <n v="22.046399999999998"/>
    <n v="137.79"/>
    <n v="159.8364"/>
    <n v="2026"/>
    <s v="abril"/>
    <n v="10"/>
  </r>
  <r>
    <x v="369"/>
    <x v="11"/>
    <x v="6"/>
    <n v="137.79"/>
    <n v="1"/>
    <n v="22.046399999999998"/>
    <n v="137.79"/>
    <n v="159.8364"/>
    <n v="2026"/>
    <s v="abril"/>
    <n v="10"/>
  </r>
  <r>
    <x v="369"/>
    <x v="16"/>
    <x v="6"/>
    <n v="137.79"/>
    <n v="1"/>
    <n v="22.046399999999998"/>
    <n v="137.79"/>
    <n v="159.8364"/>
    <n v="2026"/>
    <s v="abril"/>
    <n v="10"/>
  </r>
  <r>
    <x v="370"/>
    <x v="8"/>
    <x v="6"/>
    <n v="137.79"/>
    <n v="1"/>
    <n v="22.046399999999998"/>
    <n v="137.79"/>
    <n v="159.8364"/>
    <n v="2026"/>
    <s v="abril"/>
    <n v="13"/>
  </r>
  <r>
    <x v="370"/>
    <x v="8"/>
    <x v="6"/>
    <n v="137.79"/>
    <n v="1"/>
    <n v="22.046399999999998"/>
    <n v="137.79"/>
    <n v="159.8364"/>
    <n v="2026"/>
    <s v="abril"/>
    <n v="13"/>
  </r>
  <r>
    <x v="370"/>
    <x v="8"/>
    <x v="6"/>
    <n v="137.79"/>
    <n v="1"/>
    <n v="22.046399999999998"/>
    <n v="137.79"/>
    <n v="159.8364"/>
    <n v="2026"/>
    <s v="abril"/>
    <n v="13"/>
  </r>
  <r>
    <x v="370"/>
    <x v="8"/>
    <x v="6"/>
    <n v="137.79"/>
    <n v="1"/>
    <n v="22.046399999999998"/>
    <n v="137.79"/>
    <n v="159.8364"/>
    <n v="2026"/>
    <s v="abril"/>
    <n v="13"/>
  </r>
  <r>
    <x v="370"/>
    <x v="8"/>
    <x v="6"/>
    <n v="137.79"/>
    <n v="1"/>
    <n v="22.046399999999998"/>
    <n v="137.79"/>
    <n v="159.8364"/>
    <n v="2026"/>
    <s v="abril"/>
    <n v="13"/>
  </r>
  <r>
    <x v="370"/>
    <x v="8"/>
    <x v="6"/>
    <n v="137.79"/>
    <n v="1"/>
    <n v="22.046399999999998"/>
    <n v="137.79"/>
    <n v="159.8364"/>
    <n v="2026"/>
    <s v="abril"/>
    <n v="13"/>
  </r>
  <r>
    <x v="370"/>
    <x v="8"/>
    <x v="6"/>
    <n v="137.79"/>
    <n v="1"/>
    <n v="22.046399999999998"/>
    <n v="137.79"/>
    <n v="159.8364"/>
    <n v="2026"/>
    <s v="abril"/>
    <n v="13"/>
  </r>
  <r>
    <x v="370"/>
    <x v="8"/>
    <x v="6"/>
    <n v="137.79499999999999"/>
    <n v="2"/>
    <n v="44.0944"/>
    <n v="275.58999999999997"/>
    <n v="319.68439999999998"/>
    <n v="2026"/>
    <s v="abril"/>
    <n v="13"/>
  </r>
  <r>
    <x v="370"/>
    <x v="8"/>
    <x v="6"/>
    <n v="137.79"/>
    <n v="1"/>
    <n v="22.046399999999998"/>
    <n v="137.79"/>
    <n v="159.8364"/>
    <n v="2026"/>
    <s v="abril"/>
    <n v="13"/>
  </r>
  <r>
    <x v="370"/>
    <x v="8"/>
    <x v="6"/>
    <n v="137.79"/>
    <n v="1"/>
    <n v="22.046399999999998"/>
    <n v="137.79"/>
    <n v="159.8364"/>
    <n v="2026"/>
    <s v="abril"/>
    <n v="13"/>
  </r>
  <r>
    <x v="370"/>
    <x v="8"/>
    <x v="6"/>
    <n v="137.79"/>
    <n v="1"/>
    <n v="22.046399999999998"/>
    <n v="137.79"/>
    <n v="159.8364"/>
    <n v="2026"/>
    <s v="abril"/>
    <n v="13"/>
  </r>
  <r>
    <x v="370"/>
    <x v="7"/>
    <x v="6"/>
    <n v="137.79"/>
    <n v="1"/>
    <n v="22.046399999999998"/>
    <n v="137.79"/>
    <n v="159.8364"/>
    <n v="2026"/>
    <s v="abril"/>
    <n v="13"/>
  </r>
  <r>
    <x v="370"/>
    <x v="7"/>
    <x v="6"/>
    <n v="137.79"/>
    <n v="1"/>
    <n v="22.046399999999998"/>
    <n v="137.79"/>
    <n v="159.8364"/>
    <n v="2026"/>
    <s v="abril"/>
    <n v="13"/>
  </r>
  <r>
    <x v="370"/>
    <x v="7"/>
    <x v="6"/>
    <n v="137.79"/>
    <n v="1"/>
    <n v="22.046399999999998"/>
    <n v="137.79"/>
    <n v="159.8364"/>
    <n v="2026"/>
    <s v="abril"/>
    <n v="13"/>
  </r>
  <r>
    <x v="370"/>
    <x v="7"/>
    <x v="6"/>
    <n v="137.79"/>
    <n v="1"/>
    <n v="22.046399999999998"/>
    <n v="137.79"/>
    <n v="159.8364"/>
    <n v="2026"/>
    <s v="abril"/>
    <n v="13"/>
  </r>
  <r>
    <x v="370"/>
    <x v="7"/>
    <x v="6"/>
    <n v="137.79"/>
    <n v="1"/>
    <n v="22.046399999999998"/>
    <n v="137.79"/>
    <n v="159.8364"/>
    <n v="2026"/>
    <s v="abril"/>
    <n v="13"/>
  </r>
  <r>
    <x v="370"/>
    <x v="7"/>
    <x v="6"/>
    <n v="137.79"/>
    <n v="1"/>
    <n v="22.046399999999998"/>
    <n v="137.79"/>
    <n v="159.8364"/>
    <n v="2026"/>
    <s v="abril"/>
    <n v="13"/>
  </r>
  <r>
    <x v="370"/>
    <x v="7"/>
    <x v="6"/>
    <n v="137.79"/>
    <n v="1"/>
    <n v="22.046399999999998"/>
    <n v="137.79"/>
    <n v="159.8364"/>
    <n v="2026"/>
    <s v="abril"/>
    <n v="13"/>
  </r>
  <r>
    <x v="370"/>
    <x v="10"/>
    <x v="6"/>
    <n v="137.79"/>
    <n v="1"/>
    <n v="22.046399999999998"/>
    <n v="137.79"/>
    <n v="159.8364"/>
    <n v="2026"/>
    <s v="abril"/>
    <n v="13"/>
  </r>
  <r>
    <x v="370"/>
    <x v="10"/>
    <x v="6"/>
    <n v="137.79"/>
    <n v="1"/>
    <n v="22.046399999999998"/>
    <n v="137.79"/>
    <n v="159.8364"/>
    <n v="2026"/>
    <s v="abril"/>
    <n v="13"/>
  </r>
  <r>
    <x v="370"/>
    <x v="10"/>
    <x v="6"/>
    <n v="137.79"/>
    <n v="1"/>
    <n v="22.046399999999998"/>
    <n v="137.79"/>
    <n v="159.8364"/>
    <n v="2026"/>
    <s v="abril"/>
    <n v="13"/>
  </r>
  <r>
    <x v="370"/>
    <x v="10"/>
    <x v="6"/>
    <n v="137.79"/>
    <n v="1"/>
    <n v="22.046399999999998"/>
    <n v="137.79"/>
    <n v="159.8364"/>
    <n v="2026"/>
    <s v="abril"/>
    <n v="13"/>
  </r>
  <r>
    <x v="370"/>
    <x v="10"/>
    <x v="6"/>
    <n v="137.79"/>
    <n v="1"/>
    <n v="22.046399999999998"/>
    <n v="137.79"/>
    <n v="159.8364"/>
    <n v="2026"/>
    <s v="abril"/>
    <n v="13"/>
  </r>
  <r>
    <x v="370"/>
    <x v="11"/>
    <x v="6"/>
    <n v="137.79"/>
    <n v="1"/>
    <n v="22.046399999999998"/>
    <n v="137.79"/>
    <n v="159.8364"/>
    <n v="2026"/>
    <s v="abril"/>
    <n v="13"/>
  </r>
  <r>
    <x v="370"/>
    <x v="11"/>
    <x v="6"/>
    <n v="137.79"/>
    <n v="1"/>
    <n v="22.046399999999998"/>
    <n v="137.79"/>
    <n v="159.8364"/>
    <n v="2026"/>
    <s v="abril"/>
    <n v="13"/>
  </r>
  <r>
    <x v="370"/>
    <x v="3"/>
    <x v="6"/>
    <n v="814.65"/>
    <n v="1"/>
    <n v="130.34399999999999"/>
    <n v="814.65"/>
    <n v="944.99399999999991"/>
    <n v="2026"/>
    <s v="abril"/>
    <n v="13"/>
  </r>
  <r>
    <x v="370"/>
    <x v="3"/>
    <x v="6"/>
    <n v="814.65"/>
    <n v="1"/>
    <n v="130.34399999999999"/>
    <n v="814.65"/>
    <n v="944.99399999999991"/>
    <n v="2026"/>
    <s v="abril"/>
    <n v="13"/>
  </r>
  <r>
    <x v="370"/>
    <x v="5"/>
    <x v="6"/>
    <n v="309.57"/>
    <n v="1"/>
    <n v="49.531199999999998"/>
    <n v="309.57"/>
    <n v="359.10120000000001"/>
    <n v="2026"/>
    <s v="abril"/>
    <n v="13"/>
  </r>
  <r>
    <x v="370"/>
    <x v="5"/>
    <x v="6"/>
    <n v="309.57"/>
    <n v="1"/>
    <n v="49.531199999999998"/>
    <n v="309.57"/>
    <n v="359.10120000000001"/>
    <n v="2026"/>
    <s v="abril"/>
    <n v="13"/>
  </r>
  <r>
    <x v="370"/>
    <x v="5"/>
    <x v="6"/>
    <n v="309.57"/>
    <n v="1"/>
    <n v="49.531199999999998"/>
    <n v="309.57"/>
    <n v="359.10120000000001"/>
    <n v="2026"/>
    <s v="abril"/>
    <n v="13"/>
  </r>
  <r>
    <x v="370"/>
    <x v="6"/>
    <x v="6"/>
    <n v="309.57"/>
    <n v="1"/>
    <n v="49.531199999999998"/>
    <n v="309.57"/>
    <n v="359.10120000000001"/>
    <n v="2026"/>
    <s v="abril"/>
    <n v="13"/>
  </r>
  <r>
    <x v="370"/>
    <x v="6"/>
    <x v="6"/>
    <n v="309.57"/>
    <n v="1"/>
    <n v="49.531199999999998"/>
    <n v="309.57"/>
    <n v="359.10120000000001"/>
    <n v="2026"/>
    <s v="abril"/>
    <n v="13"/>
  </r>
  <r>
    <x v="370"/>
    <x v="25"/>
    <x v="6"/>
    <n v="94.82"/>
    <n v="1"/>
    <n v="15.171199999999999"/>
    <n v="94.82"/>
    <n v="109.99119999999999"/>
    <n v="2026"/>
    <s v="abril"/>
    <n v="13"/>
  </r>
  <r>
    <x v="370"/>
    <x v="25"/>
    <x v="6"/>
    <n v="94.82"/>
    <n v="1"/>
    <n v="15.171199999999999"/>
    <n v="94.82"/>
    <n v="109.99119999999999"/>
    <n v="2026"/>
    <s v="abril"/>
    <n v="13"/>
  </r>
  <r>
    <x v="370"/>
    <x v="25"/>
    <x v="6"/>
    <n v="94.82"/>
    <n v="1"/>
    <n v="15.171199999999999"/>
    <n v="94.82"/>
    <n v="109.99119999999999"/>
    <n v="2026"/>
    <s v="abril"/>
    <n v="13"/>
  </r>
  <r>
    <x v="370"/>
    <x v="16"/>
    <x v="6"/>
    <n v="137.79"/>
    <n v="1"/>
    <n v="22.046399999999998"/>
    <n v="137.79"/>
    <n v="159.8364"/>
    <n v="2026"/>
    <s v="abril"/>
    <n v="13"/>
  </r>
  <r>
    <x v="370"/>
    <x v="16"/>
    <x v="6"/>
    <n v="137.79"/>
    <n v="1"/>
    <n v="22.046399999999998"/>
    <n v="137.79"/>
    <n v="159.8364"/>
    <n v="2026"/>
    <s v="abril"/>
    <n v="13"/>
  </r>
  <r>
    <x v="370"/>
    <x v="16"/>
    <x v="6"/>
    <n v="137.79"/>
    <n v="1"/>
    <n v="22.046399999999998"/>
    <n v="137.79"/>
    <n v="159.8364"/>
    <n v="2026"/>
    <s v="abril"/>
    <n v="13"/>
  </r>
  <r>
    <x v="370"/>
    <x v="16"/>
    <x v="6"/>
    <n v="137.79"/>
    <n v="1"/>
    <n v="22.046399999999998"/>
    <n v="137.79"/>
    <n v="159.8364"/>
    <n v="2026"/>
    <s v="abril"/>
    <n v="13"/>
  </r>
  <r>
    <x v="370"/>
    <x v="16"/>
    <x v="6"/>
    <n v="137.79"/>
    <n v="1"/>
    <n v="22.046399999999998"/>
    <n v="137.79"/>
    <n v="159.8364"/>
    <n v="2026"/>
    <s v="abril"/>
    <n v="13"/>
  </r>
  <r>
    <x v="370"/>
    <x v="22"/>
    <x v="6"/>
    <n v="957.67"/>
    <n v="1"/>
    <n v="153.22720000000001"/>
    <n v="957.67"/>
    <n v="1110.8971999999999"/>
    <n v="2026"/>
    <s v="abril"/>
    <n v="13"/>
  </r>
  <r>
    <x v="370"/>
    <x v="21"/>
    <x v="6"/>
    <n v="957.67"/>
    <n v="1"/>
    <n v="153.22720000000001"/>
    <n v="957.67"/>
    <n v="1110.8971999999999"/>
    <n v="2026"/>
    <s v="abril"/>
    <n v="13"/>
  </r>
  <r>
    <x v="371"/>
    <x v="13"/>
    <x v="2"/>
    <n v="525.59"/>
    <n v="6"/>
    <n v="504.56640000000004"/>
    <n v="3153.54"/>
    <n v="3658.1064000000001"/>
    <n v="2026"/>
    <s v="abril"/>
    <n v="14"/>
  </r>
  <r>
    <x v="371"/>
    <x v="13"/>
    <x v="2"/>
    <n v="525.59"/>
    <n v="6"/>
    <n v="504.56640000000004"/>
    <n v="3153.54"/>
    <n v="3658.1064000000001"/>
    <n v="2026"/>
    <s v="abril"/>
    <n v="14"/>
  </r>
  <r>
    <x v="371"/>
    <x v="13"/>
    <x v="2"/>
    <n v="525.59"/>
    <n v="6"/>
    <n v="504.56640000000004"/>
    <n v="3153.54"/>
    <n v="3658.1064000000001"/>
    <n v="2026"/>
    <s v="abril"/>
    <n v="14"/>
  </r>
  <r>
    <x v="371"/>
    <x v="8"/>
    <x v="6"/>
    <n v="137.79"/>
    <n v="1"/>
    <n v="22.046399999999998"/>
    <n v="137.79"/>
    <n v="159.8364"/>
    <n v="2026"/>
    <s v="abril"/>
    <n v="14"/>
  </r>
  <r>
    <x v="371"/>
    <x v="8"/>
    <x v="6"/>
    <n v="137.79"/>
    <n v="1"/>
    <n v="22.046399999999998"/>
    <n v="137.79"/>
    <n v="159.8364"/>
    <n v="2026"/>
    <s v="abril"/>
    <n v="14"/>
  </r>
  <r>
    <x v="371"/>
    <x v="8"/>
    <x v="6"/>
    <n v="137.79"/>
    <n v="1"/>
    <n v="22.046399999999998"/>
    <n v="137.79"/>
    <n v="159.8364"/>
    <n v="2026"/>
    <s v="abril"/>
    <n v="14"/>
  </r>
  <r>
    <x v="371"/>
    <x v="8"/>
    <x v="6"/>
    <n v="137.79"/>
    <n v="1"/>
    <n v="22.046399999999998"/>
    <n v="137.79"/>
    <n v="159.8364"/>
    <n v="2026"/>
    <s v="abril"/>
    <n v="14"/>
  </r>
  <r>
    <x v="371"/>
    <x v="8"/>
    <x v="6"/>
    <n v="137.79"/>
    <n v="1"/>
    <n v="22.046399999999998"/>
    <n v="137.79"/>
    <n v="159.8364"/>
    <n v="2026"/>
    <s v="abril"/>
    <n v="14"/>
  </r>
  <r>
    <x v="371"/>
    <x v="8"/>
    <x v="6"/>
    <n v="137.79"/>
    <n v="1"/>
    <n v="22.046399999999998"/>
    <n v="137.79"/>
    <n v="159.8364"/>
    <n v="2026"/>
    <s v="abril"/>
    <n v="14"/>
  </r>
  <r>
    <x v="371"/>
    <x v="7"/>
    <x v="6"/>
    <n v="137.79499999999999"/>
    <n v="2"/>
    <n v="44.0944"/>
    <n v="275.58999999999997"/>
    <n v="319.68439999999998"/>
    <n v="2026"/>
    <s v="abril"/>
    <n v="14"/>
  </r>
  <r>
    <x v="371"/>
    <x v="7"/>
    <x v="6"/>
    <n v="137.79"/>
    <n v="1"/>
    <n v="22.046399999999998"/>
    <n v="137.79"/>
    <n v="159.8364"/>
    <n v="2026"/>
    <s v="abril"/>
    <n v="14"/>
  </r>
  <r>
    <x v="371"/>
    <x v="10"/>
    <x v="2"/>
    <n v="70.05"/>
    <n v="240"/>
    <n v="2689.92"/>
    <n v="16812"/>
    <n v="19501.919999999998"/>
    <n v="2026"/>
    <s v="abril"/>
    <n v="14"/>
  </r>
  <r>
    <x v="371"/>
    <x v="11"/>
    <x v="6"/>
    <n v="137.79"/>
    <n v="1"/>
    <n v="22.046399999999998"/>
    <n v="137.79"/>
    <n v="159.8364"/>
    <n v="2026"/>
    <s v="abril"/>
    <n v="14"/>
  </r>
  <r>
    <x v="371"/>
    <x v="11"/>
    <x v="6"/>
    <n v="137.79"/>
    <n v="1"/>
    <n v="22.046399999999998"/>
    <n v="137.79"/>
    <n v="159.8364"/>
    <n v="2026"/>
    <s v="abril"/>
    <n v="14"/>
  </r>
  <r>
    <x v="371"/>
    <x v="3"/>
    <x v="6"/>
    <n v="814.65"/>
    <n v="1"/>
    <n v="130.34399999999999"/>
    <n v="814.65"/>
    <n v="944.99399999999991"/>
    <n v="2026"/>
    <s v="abril"/>
    <n v="14"/>
  </r>
  <r>
    <x v="371"/>
    <x v="3"/>
    <x v="6"/>
    <n v="814.65"/>
    <n v="1"/>
    <n v="130.34399999999999"/>
    <n v="814.65"/>
    <n v="944.99399999999991"/>
    <n v="2026"/>
    <s v="abril"/>
    <n v="14"/>
  </r>
  <r>
    <x v="371"/>
    <x v="3"/>
    <x v="6"/>
    <n v="905.16"/>
    <n v="1"/>
    <n v="144.82560000000001"/>
    <n v="905.16"/>
    <n v="1049.9856"/>
    <n v="2026"/>
    <s v="abril"/>
    <n v="14"/>
  </r>
  <r>
    <x v="371"/>
    <x v="3"/>
    <x v="19"/>
    <n v="549.02"/>
    <n v="5"/>
    <n v="439.21600000000001"/>
    <n v="2745.1"/>
    <n v="3184.3159999999998"/>
    <n v="2026"/>
    <s v="abril"/>
    <n v="14"/>
  </r>
  <r>
    <x v="371"/>
    <x v="9"/>
    <x v="6"/>
    <n v="309.57"/>
    <n v="1"/>
    <n v="49.531199999999998"/>
    <n v="309.57"/>
    <n v="359.10120000000001"/>
    <n v="2026"/>
    <s v="abril"/>
    <n v="14"/>
  </r>
  <r>
    <x v="371"/>
    <x v="12"/>
    <x v="2"/>
    <n v="498.66"/>
    <n v="6"/>
    <n v="478.71360000000004"/>
    <n v="2991.96"/>
    <n v="3470.6736000000001"/>
    <n v="2026"/>
    <s v="abril"/>
    <n v="14"/>
  </r>
  <r>
    <x v="371"/>
    <x v="12"/>
    <x v="2"/>
    <n v="498.66"/>
    <n v="6"/>
    <n v="478.71360000000004"/>
    <n v="2991.96"/>
    <n v="3470.6736000000001"/>
    <n v="2026"/>
    <s v="abril"/>
    <n v="14"/>
  </r>
  <r>
    <x v="371"/>
    <x v="12"/>
    <x v="19"/>
    <n v="538.03"/>
    <n v="5"/>
    <n v="430.42399999999998"/>
    <n v="2690.15"/>
    <n v="3120.5740000000001"/>
    <n v="2026"/>
    <s v="abril"/>
    <n v="14"/>
  </r>
  <r>
    <x v="371"/>
    <x v="25"/>
    <x v="6"/>
    <n v="94.82"/>
    <n v="1"/>
    <n v="15.171199999999999"/>
    <n v="94.82"/>
    <n v="109.99119999999999"/>
    <n v="2026"/>
    <s v="abril"/>
    <n v="14"/>
  </r>
  <r>
    <x v="371"/>
    <x v="16"/>
    <x v="6"/>
    <n v="137.79499999999999"/>
    <n v="2"/>
    <n v="44.0944"/>
    <n v="275.58999999999997"/>
    <n v="319.68439999999998"/>
    <n v="2026"/>
    <s v="abril"/>
    <n v="14"/>
  </r>
  <r>
    <x v="371"/>
    <x v="16"/>
    <x v="6"/>
    <n v="137.79"/>
    <n v="1"/>
    <n v="22.046399999999998"/>
    <n v="137.79"/>
    <n v="159.8364"/>
    <n v="2026"/>
    <s v="abril"/>
    <n v="14"/>
  </r>
  <r>
    <x v="372"/>
    <x v="13"/>
    <x v="2"/>
    <n v="525.59"/>
    <n v="6"/>
    <n v="504.56640000000004"/>
    <n v="3153.54"/>
    <n v="3658.1064000000001"/>
    <n v="2026"/>
    <s v="abril"/>
    <n v="16"/>
  </r>
  <r>
    <x v="372"/>
    <x v="13"/>
    <x v="2"/>
    <n v="525.59"/>
    <n v="6"/>
    <n v="504.56640000000004"/>
    <n v="3153.54"/>
    <n v="3658.1064000000001"/>
    <n v="2026"/>
    <s v="abril"/>
    <n v="16"/>
  </r>
  <r>
    <x v="372"/>
    <x v="13"/>
    <x v="2"/>
    <n v="525.59"/>
    <n v="6"/>
    <n v="504.56640000000004"/>
    <n v="3153.54"/>
    <n v="3658.1064000000001"/>
    <n v="2026"/>
    <s v="abril"/>
    <n v="16"/>
  </r>
  <r>
    <x v="373"/>
    <x v="8"/>
    <x v="6"/>
    <n v="137.79"/>
    <n v="1"/>
    <n v="22.046399999999998"/>
    <n v="137.79"/>
    <n v="159.8364"/>
    <n v="2026"/>
    <s v="abril"/>
    <n v="15"/>
  </r>
  <r>
    <x v="373"/>
    <x v="8"/>
    <x v="6"/>
    <n v="137.79"/>
    <n v="1"/>
    <n v="22.046399999999998"/>
    <n v="137.79"/>
    <n v="159.8364"/>
    <n v="2026"/>
    <s v="abril"/>
    <n v="15"/>
  </r>
  <r>
    <x v="373"/>
    <x v="8"/>
    <x v="6"/>
    <n v="137.79"/>
    <n v="1"/>
    <n v="22.046399999999998"/>
    <n v="137.79"/>
    <n v="159.8364"/>
    <n v="2026"/>
    <s v="abril"/>
    <n v="15"/>
  </r>
  <r>
    <x v="373"/>
    <x v="8"/>
    <x v="6"/>
    <n v="137.79"/>
    <n v="1"/>
    <n v="22.046399999999998"/>
    <n v="137.79"/>
    <n v="159.8364"/>
    <n v="2026"/>
    <s v="abril"/>
    <n v="15"/>
  </r>
  <r>
    <x v="372"/>
    <x v="8"/>
    <x v="6"/>
    <n v="137.79"/>
    <n v="1"/>
    <n v="22.046399999999998"/>
    <n v="137.79"/>
    <n v="159.8364"/>
    <n v="2026"/>
    <s v="abril"/>
    <n v="16"/>
  </r>
  <r>
    <x v="372"/>
    <x v="8"/>
    <x v="6"/>
    <n v="137.79"/>
    <n v="1"/>
    <n v="22.046399999999998"/>
    <n v="137.79"/>
    <n v="159.8364"/>
    <n v="2026"/>
    <s v="abril"/>
    <n v="16"/>
  </r>
  <r>
    <x v="372"/>
    <x v="8"/>
    <x v="6"/>
    <n v="137.79"/>
    <n v="1"/>
    <n v="22.046399999999998"/>
    <n v="137.79"/>
    <n v="159.8364"/>
    <n v="2026"/>
    <s v="abril"/>
    <n v="16"/>
  </r>
  <r>
    <x v="372"/>
    <x v="8"/>
    <x v="6"/>
    <n v="137.79"/>
    <n v="1"/>
    <n v="22.046399999999998"/>
    <n v="137.79"/>
    <n v="159.8364"/>
    <n v="2026"/>
    <s v="abril"/>
    <n v="16"/>
  </r>
  <r>
    <x v="372"/>
    <x v="8"/>
    <x v="6"/>
    <n v="137.79"/>
    <n v="1"/>
    <n v="22.046399999999998"/>
    <n v="137.79"/>
    <n v="159.8364"/>
    <n v="2026"/>
    <s v="abril"/>
    <n v="16"/>
  </r>
  <r>
    <x v="372"/>
    <x v="8"/>
    <x v="6"/>
    <n v="137.79"/>
    <n v="1"/>
    <n v="22.046399999999998"/>
    <n v="137.79"/>
    <n v="159.8364"/>
    <n v="2026"/>
    <s v="abril"/>
    <n v="16"/>
  </r>
  <r>
    <x v="372"/>
    <x v="8"/>
    <x v="16"/>
    <n v="84.05"/>
    <n v="2"/>
    <n v="26.896000000000001"/>
    <n v="168.1"/>
    <n v="194.99599999999998"/>
    <n v="2026"/>
    <s v="abril"/>
    <n v="16"/>
  </r>
  <r>
    <x v="373"/>
    <x v="7"/>
    <x v="6"/>
    <n v="137.79"/>
    <n v="1"/>
    <n v="22.046399999999998"/>
    <n v="137.79"/>
    <n v="159.8364"/>
    <n v="2026"/>
    <s v="abril"/>
    <n v="15"/>
  </r>
  <r>
    <x v="373"/>
    <x v="7"/>
    <x v="6"/>
    <n v="137.79"/>
    <n v="1"/>
    <n v="22.046399999999998"/>
    <n v="137.79"/>
    <n v="159.8364"/>
    <n v="2026"/>
    <s v="abril"/>
    <n v="15"/>
  </r>
  <r>
    <x v="372"/>
    <x v="7"/>
    <x v="6"/>
    <n v="137.79"/>
    <n v="1"/>
    <n v="22.046399999999998"/>
    <n v="137.79"/>
    <n v="159.8364"/>
    <n v="2026"/>
    <s v="abril"/>
    <n v="16"/>
  </r>
  <r>
    <x v="372"/>
    <x v="7"/>
    <x v="16"/>
    <n v="84.05"/>
    <n v="2"/>
    <n v="26.896000000000001"/>
    <n v="168.1"/>
    <n v="194.99599999999998"/>
    <n v="2026"/>
    <s v="abril"/>
    <n v="16"/>
  </r>
  <r>
    <x v="373"/>
    <x v="11"/>
    <x v="6"/>
    <n v="137.79"/>
    <n v="1"/>
    <n v="22.046399999999998"/>
    <n v="137.79"/>
    <n v="159.8364"/>
    <n v="2026"/>
    <s v="abril"/>
    <n v="15"/>
  </r>
  <r>
    <x v="373"/>
    <x v="11"/>
    <x v="6"/>
    <n v="137.79"/>
    <n v="1"/>
    <n v="22.046399999999998"/>
    <n v="137.79"/>
    <n v="159.8364"/>
    <n v="2026"/>
    <s v="abril"/>
    <n v="15"/>
  </r>
  <r>
    <x v="373"/>
    <x v="11"/>
    <x v="6"/>
    <n v="137.79"/>
    <n v="1"/>
    <n v="22.046399999999998"/>
    <n v="137.79"/>
    <n v="159.8364"/>
    <n v="2026"/>
    <s v="abril"/>
    <n v="15"/>
  </r>
  <r>
    <x v="372"/>
    <x v="11"/>
    <x v="6"/>
    <n v="137.79"/>
    <n v="1"/>
    <n v="22.046399999999998"/>
    <n v="137.79"/>
    <n v="159.8364"/>
    <n v="2026"/>
    <s v="abril"/>
    <n v="16"/>
  </r>
  <r>
    <x v="373"/>
    <x v="3"/>
    <x v="6"/>
    <n v="905.16"/>
    <n v="1"/>
    <n v="144.82560000000001"/>
    <n v="905.16"/>
    <n v="1049.9856"/>
    <n v="2026"/>
    <s v="abril"/>
    <n v="15"/>
  </r>
  <r>
    <x v="372"/>
    <x v="3"/>
    <x v="6"/>
    <n v="905.16"/>
    <n v="1"/>
    <n v="144.82560000000001"/>
    <n v="905.16"/>
    <n v="1049.9856"/>
    <n v="2026"/>
    <s v="abril"/>
    <n v="16"/>
  </r>
  <r>
    <x v="373"/>
    <x v="9"/>
    <x v="6"/>
    <n v="343.97"/>
    <n v="1"/>
    <n v="55.035200000000003"/>
    <n v="343.97"/>
    <n v="399.00520000000006"/>
    <n v="2026"/>
    <s v="abril"/>
    <n v="15"/>
  </r>
  <r>
    <x v="372"/>
    <x v="9"/>
    <x v="6"/>
    <n v="343.97"/>
    <n v="1"/>
    <n v="55.035200000000003"/>
    <n v="343.97"/>
    <n v="399.00520000000006"/>
    <n v="2026"/>
    <s v="abril"/>
    <n v="16"/>
  </r>
  <r>
    <x v="372"/>
    <x v="5"/>
    <x v="9"/>
    <n v="343.97"/>
    <n v="1"/>
    <n v="55.035200000000003"/>
    <n v="343.97"/>
    <n v="399.00520000000006"/>
    <n v="2026"/>
    <s v="abril"/>
    <n v="16"/>
  </r>
  <r>
    <x v="372"/>
    <x v="12"/>
    <x v="2"/>
    <n v="498.66"/>
    <n v="6"/>
    <n v="478.71360000000004"/>
    <n v="2991.96"/>
    <n v="3470.6736000000001"/>
    <n v="2026"/>
    <s v="abril"/>
    <n v="16"/>
  </r>
  <r>
    <x v="372"/>
    <x v="12"/>
    <x v="2"/>
    <n v="498.66"/>
    <n v="6"/>
    <n v="478.71360000000004"/>
    <n v="2991.96"/>
    <n v="3470.6736000000001"/>
    <n v="2026"/>
    <s v="abril"/>
    <n v="16"/>
  </r>
  <r>
    <x v="372"/>
    <x v="12"/>
    <x v="2"/>
    <n v="498.66"/>
    <n v="6"/>
    <n v="478.71360000000004"/>
    <n v="2991.96"/>
    <n v="3470.6736000000001"/>
    <n v="2026"/>
    <s v="abril"/>
    <n v="16"/>
  </r>
  <r>
    <x v="372"/>
    <x v="25"/>
    <x v="6"/>
    <n v="94.82"/>
    <n v="1"/>
    <n v="15.171199999999999"/>
    <n v="94.82"/>
    <n v="109.99119999999999"/>
    <n v="2026"/>
    <s v="abril"/>
    <n v="16"/>
  </r>
  <r>
    <x v="372"/>
    <x v="25"/>
    <x v="6"/>
    <n v="61.634999999999998"/>
    <n v="2"/>
    <n v="19.723199999999999"/>
    <n v="123.27"/>
    <n v="142.9932"/>
    <n v="2026"/>
    <s v="abril"/>
    <n v="16"/>
  </r>
  <r>
    <x v="373"/>
    <x v="16"/>
    <x v="6"/>
    <n v="137.79"/>
    <n v="1"/>
    <n v="22.046399999999998"/>
    <n v="137.79"/>
    <n v="159.8364"/>
    <n v="2026"/>
    <s v="abril"/>
    <n v="15"/>
  </r>
  <r>
    <x v="372"/>
    <x v="16"/>
    <x v="6"/>
    <n v="137.79"/>
    <n v="1"/>
    <n v="22.046399999999998"/>
    <n v="137.79"/>
    <n v="159.8364"/>
    <n v="2026"/>
    <s v="abril"/>
    <n v="16"/>
  </r>
  <r>
    <x v="372"/>
    <x v="16"/>
    <x v="6"/>
    <n v="137.79"/>
    <n v="1"/>
    <n v="22.046399999999998"/>
    <n v="137.79"/>
    <n v="159.8364"/>
    <n v="2026"/>
    <s v="abril"/>
    <n v="16"/>
  </r>
  <r>
    <x v="373"/>
    <x v="22"/>
    <x v="6"/>
    <n v="957.67"/>
    <n v="1"/>
    <n v="153.22720000000001"/>
    <n v="957.67"/>
    <n v="1110.8971999999999"/>
    <n v="2026"/>
    <s v="abril"/>
    <n v="15"/>
  </r>
  <r>
    <x v="372"/>
    <x v="21"/>
    <x v="6"/>
    <n v="922.25"/>
    <n v="1"/>
    <n v="147.56"/>
    <n v="922.25"/>
    <n v="1069.81"/>
    <n v="2026"/>
    <s v="abril"/>
    <n v="16"/>
  </r>
  <r>
    <x v="374"/>
    <x v="15"/>
    <x v="5"/>
    <n v="697"/>
    <n v="72"/>
    <n v="8029.44"/>
    <n v="50184"/>
    <n v="58213.440000000002"/>
    <n v="2026"/>
    <s v="abril"/>
    <n v="17"/>
  </r>
  <r>
    <x v="374"/>
    <x v="13"/>
    <x v="5"/>
    <n v="697"/>
    <n v="72"/>
    <n v="8029.44"/>
    <n v="50184"/>
    <n v="58213.440000000002"/>
    <n v="2026"/>
    <s v="abril"/>
    <n v="17"/>
  </r>
  <r>
    <x v="374"/>
    <x v="8"/>
    <x v="6"/>
    <n v="137.79"/>
    <n v="1"/>
    <n v="22.046399999999998"/>
    <n v="137.79"/>
    <n v="159.8364"/>
    <n v="2026"/>
    <s v="abril"/>
    <n v="17"/>
  </r>
  <r>
    <x v="374"/>
    <x v="8"/>
    <x v="6"/>
    <n v="137.79"/>
    <n v="1"/>
    <n v="22.046399999999998"/>
    <n v="137.79"/>
    <n v="159.8364"/>
    <n v="2026"/>
    <s v="abril"/>
    <n v="17"/>
  </r>
  <r>
    <x v="374"/>
    <x v="8"/>
    <x v="6"/>
    <n v="137.79"/>
    <n v="1"/>
    <n v="22.046399999999998"/>
    <n v="137.79"/>
    <n v="159.8364"/>
    <n v="2026"/>
    <s v="abril"/>
    <n v="17"/>
  </r>
  <r>
    <x v="374"/>
    <x v="8"/>
    <x v="5"/>
    <n v="90.54"/>
    <n v="580"/>
    <n v="8402.112000000001"/>
    <n v="52513.2"/>
    <n v="60915.311999999998"/>
    <n v="2026"/>
    <s v="abril"/>
    <n v="17"/>
  </r>
  <r>
    <x v="374"/>
    <x v="8"/>
    <x v="5"/>
    <n v="90.54"/>
    <n v="60"/>
    <n v="869.18400000000008"/>
    <n v="5432.4"/>
    <n v="6301.5839999999998"/>
    <n v="2026"/>
    <s v="abril"/>
    <n v="17"/>
  </r>
  <r>
    <x v="374"/>
    <x v="7"/>
    <x v="6"/>
    <n v="137.79"/>
    <n v="1"/>
    <n v="22.046399999999998"/>
    <n v="137.79"/>
    <n v="159.8364"/>
    <n v="2026"/>
    <s v="abril"/>
    <n v="17"/>
  </r>
  <r>
    <x v="374"/>
    <x v="7"/>
    <x v="5"/>
    <n v="90.54"/>
    <n v="20"/>
    <n v="289.72800000000001"/>
    <n v="1810.8"/>
    <n v="2100.5279999999998"/>
    <n v="2026"/>
    <s v="abril"/>
    <n v="17"/>
  </r>
  <r>
    <x v="374"/>
    <x v="7"/>
    <x v="5"/>
    <n v="90.54"/>
    <n v="580"/>
    <n v="8402.112000000001"/>
    <n v="52513.2"/>
    <n v="60915.311999999998"/>
    <n v="2026"/>
    <s v="abril"/>
    <n v="17"/>
  </r>
  <r>
    <x v="374"/>
    <x v="7"/>
    <x v="5"/>
    <n v="90.54"/>
    <n v="60"/>
    <n v="869.18400000000008"/>
    <n v="5432.4"/>
    <n v="6301.5839999999998"/>
    <n v="2026"/>
    <s v="abril"/>
    <n v="17"/>
  </r>
  <r>
    <x v="374"/>
    <x v="10"/>
    <x v="6"/>
    <n v="137.79"/>
    <n v="1"/>
    <n v="22.046399999999998"/>
    <n v="137.79"/>
    <n v="159.8364"/>
    <n v="2026"/>
    <s v="abril"/>
    <n v="17"/>
  </r>
  <r>
    <x v="374"/>
    <x v="10"/>
    <x v="6"/>
    <n v="137.79"/>
    <n v="1"/>
    <n v="22.046399999999998"/>
    <n v="137.79"/>
    <n v="159.8364"/>
    <n v="2026"/>
    <s v="abril"/>
    <n v="17"/>
  </r>
  <r>
    <x v="374"/>
    <x v="11"/>
    <x v="6"/>
    <n v="137.79"/>
    <n v="1"/>
    <n v="22.046399999999998"/>
    <n v="137.79"/>
    <n v="159.8364"/>
    <n v="2026"/>
    <s v="abril"/>
    <n v="17"/>
  </r>
  <r>
    <x v="374"/>
    <x v="11"/>
    <x v="6"/>
    <n v="137.79"/>
    <n v="1"/>
    <n v="22.046399999999998"/>
    <n v="137.79"/>
    <n v="159.8364"/>
    <n v="2026"/>
    <s v="abril"/>
    <n v="17"/>
  </r>
  <r>
    <x v="374"/>
    <x v="3"/>
    <x v="6"/>
    <n v="905.16"/>
    <n v="1"/>
    <n v="144.82560000000001"/>
    <n v="905.16"/>
    <n v="1049.9856"/>
    <n v="2026"/>
    <s v="abril"/>
    <n v="17"/>
  </r>
  <r>
    <x v="374"/>
    <x v="3"/>
    <x v="5"/>
    <n v="697"/>
    <n v="6"/>
    <n v="669.12"/>
    <n v="4182"/>
    <n v="4851.12"/>
    <n v="2026"/>
    <s v="abril"/>
    <n v="17"/>
  </r>
  <r>
    <x v="374"/>
    <x v="3"/>
    <x v="5"/>
    <n v="697"/>
    <n v="30"/>
    <n v="3345.6"/>
    <n v="20910"/>
    <n v="24255.599999999999"/>
    <n v="2026"/>
    <s v="abril"/>
    <n v="17"/>
  </r>
  <r>
    <x v="374"/>
    <x v="14"/>
    <x v="5"/>
    <n v="632.99"/>
    <n v="32"/>
    <n v="3240.9088000000002"/>
    <n v="20255.68"/>
    <n v="23496.588800000001"/>
    <n v="2026"/>
    <s v="abril"/>
    <n v="17"/>
  </r>
  <r>
    <x v="374"/>
    <x v="25"/>
    <x v="6"/>
    <n v="94.82"/>
    <n v="1"/>
    <n v="15.171199999999999"/>
    <n v="94.82"/>
    <n v="109.99119999999999"/>
    <n v="2026"/>
    <s v="abril"/>
    <n v="17"/>
  </r>
  <r>
    <x v="374"/>
    <x v="25"/>
    <x v="6"/>
    <n v="94.82"/>
    <n v="1"/>
    <n v="15.171199999999999"/>
    <n v="94.82"/>
    <n v="109.99119999999999"/>
    <n v="2026"/>
    <s v="abril"/>
    <n v="17"/>
  </r>
  <r>
    <x v="374"/>
    <x v="25"/>
    <x v="6"/>
    <n v="94.82"/>
    <n v="1"/>
    <n v="15.171199999999999"/>
    <n v="94.82"/>
    <n v="109.99119999999999"/>
    <n v="2026"/>
    <s v="abril"/>
    <n v="17"/>
  </r>
  <r>
    <x v="374"/>
    <x v="16"/>
    <x v="6"/>
    <n v="137.79"/>
    <n v="1"/>
    <n v="22.046399999999998"/>
    <n v="137.79"/>
    <n v="159.8364"/>
    <n v="2026"/>
    <s v="abril"/>
    <n v="17"/>
  </r>
  <r>
    <x v="374"/>
    <x v="16"/>
    <x v="6"/>
    <n v="137.79"/>
    <n v="1"/>
    <n v="22.046399999999998"/>
    <n v="137.79"/>
    <n v="159.8364"/>
    <n v="2026"/>
    <s v="abril"/>
    <n v="17"/>
  </r>
  <r>
    <x v="375"/>
    <x v="8"/>
    <x v="6"/>
    <n v="137.79"/>
    <n v="1"/>
    <n v="22.046399999999998"/>
    <n v="137.79"/>
    <n v="159.8364"/>
    <n v="2026"/>
    <s v="abril"/>
    <n v="20"/>
  </r>
  <r>
    <x v="375"/>
    <x v="8"/>
    <x v="6"/>
    <n v="137.79"/>
    <n v="1"/>
    <n v="22.046399999999998"/>
    <n v="137.79"/>
    <n v="159.8364"/>
    <n v="2026"/>
    <s v="abril"/>
    <n v="20"/>
  </r>
  <r>
    <x v="375"/>
    <x v="8"/>
    <x v="6"/>
    <n v="137.79"/>
    <n v="1"/>
    <n v="22.046399999999998"/>
    <n v="137.79"/>
    <n v="159.8364"/>
    <n v="2026"/>
    <s v="abril"/>
    <n v="20"/>
  </r>
  <r>
    <x v="375"/>
    <x v="8"/>
    <x v="6"/>
    <n v="137.79"/>
    <n v="1"/>
    <n v="22.046399999999998"/>
    <n v="137.79"/>
    <n v="159.8364"/>
    <n v="2026"/>
    <s v="abril"/>
    <n v="20"/>
  </r>
  <r>
    <x v="375"/>
    <x v="8"/>
    <x v="6"/>
    <n v="137.79"/>
    <n v="1"/>
    <n v="22.046399999999998"/>
    <n v="137.79"/>
    <n v="159.8364"/>
    <n v="2026"/>
    <s v="abril"/>
    <n v="20"/>
  </r>
  <r>
    <x v="375"/>
    <x v="8"/>
    <x v="6"/>
    <n v="137.79"/>
    <n v="1"/>
    <n v="22.046399999999998"/>
    <n v="137.79"/>
    <n v="159.8364"/>
    <n v="2026"/>
    <s v="abril"/>
    <n v="20"/>
  </r>
  <r>
    <x v="375"/>
    <x v="8"/>
    <x v="6"/>
    <n v="137.79499999999999"/>
    <n v="2"/>
    <n v="44.0944"/>
    <n v="275.58999999999997"/>
    <n v="319.68439999999998"/>
    <n v="2026"/>
    <s v="abril"/>
    <n v="20"/>
  </r>
  <r>
    <x v="375"/>
    <x v="8"/>
    <x v="6"/>
    <n v="137.79"/>
    <n v="1"/>
    <n v="22.046399999999998"/>
    <n v="137.79"/>
    <n v="159.8364"/>
    <n v="2026"/>
    <s v="abril"/>
    <n v="20"/>
  </r>
  <r>
    <x v="375"/>
    <x v="8"/>
    <x v="6"/>
    <n v="137.79"/>
    <n v="1"/>
    <n v="22.046399999999998"/>
    <n v="137.79"/>
    <n v="159.8364"/>
    <n v="2026"/>
    <s v="abril"/>
    <n v="20"/>
  </r>
  <r>
    <x v="375"/>
    <x v="8"/>
    <x v="6"/>
    <n v="137.79"/>
    <n v="1"/>
    <n v="22.046399999999998"/>
    <n v="137.79"/>
    <n v="159.8364"/>
    <n v="2026"/>
    <s v="abril"/>
    <n v="20"/>
  </r>
  <r>
    <x v="375"/>
    <x v="8"/>
    <x v="6"/>
    <n v="137.79"/>
    <n v="1"/>
    <n v="22.046399999999998"/>
    <n v="137.79"/>
    <n v="159.8364"/>
    <n v="2026"/>
    <s v="abril"/>
    <n v="20"/>
  </r>
  <r>
    <x v="375"/>
    <x v="7"/>
    <x v="6"/>
    <n v="137.79"/>
    <n v="1"/>
    <n v="22.046399999999998"/>
    <n v="137.79"/>
    <n v="159.8364"/>
    <n v="2026"/>
    <s v="abril"/>
    <n v="20"/>
  </r>
  <r>
    <x v="375"/>
    <x v="7"/>
    <x v="6"/>
    <n v="137.79"/>
    <n v="1"/>
    <n v="22.046399999999998"/>
    <n v="137.79"/>
    <n v="159.8364"/>
    <n v="2026"/>
    <s v="abril"/>
    <n v="20"/>
  </r>
  <r>
    <x v="375"/>
    <x v="7"/>
    <x v="6"/>
    <n v="137.79"/>
    <n v="1"/>
    <n v="22.046399999999998"/>
    <n v="137.79"/>
    <n v="159.8364"/>
    <n v="2026"/>
    <s v="abril"/>
    <n v="20"/>
  </r>
  <r>
    <x v="375"/>
    <x v="7"/>
    <x v="6"/>
    <n v="137.79"/>
    <n v="1"/>
    <n v="22.046399999999998"/>
    <n v="137.79"/>
    <n v="159.8364"/>
    <n v="2026"/>
    <s v="abril"/>
    <n v="20"/>
  </r>
  <r>
    <x v="375"/>
    <x v="7"/>
    <x v="6"/>
    <n v="137.79"/>
    <n v="1"/>
    <n v="22.046399999999998"/>
    <n v="137.79"/>
    <n v="159.8364"/>
    <n v="2026"/>
    <s v="abril"/>
    <n v="20"/>
  </r>
  <r>
    <x v="375"/>
    <x v="7"/>
    <x v="6"/>
    <n v="137.79"/>
    <n v="1"/>
    <n v="22.046399999999998"/>
    <n v="137.79"/>
    <n v="159.8364"/>
    <n v="2026"/>
    <s v="abril"/>
    <n v="20"/>
  </r>
  <r>
    <x v="375"/>
    <x v="7"/>
    <x v="6"/>
    <n v="137.79"/>
    <n v="1"/>
    <n v="22.046399999999998"/>
    <n v="137.79"/>
    <n v="159.8364"/>
    <n v="2026"/>
    <s v="abril"/>
    <n v="20"/>
  </r>
  <r>
    <x v="375"/>
    <x v="7"/>
    <x v="6"/>
    <n v="137.79"/>
    <n v="1"/>
    <n v="22.046399999999998"/>
    <n v="137.79"/>
    <n v="159.8364"/>
    <n v="2026"/>
    <s v="abril"/>
    <n v="20"/>
  </r>
  <r>
    <x v="375"/>
    <x v="7"/>
    <x v="6"/>
    <n v="137.79"/>
    <n v="1"/>
    <n v="22.046399999999998"/>
    <n v="137.79"/>
    <n v="159.8364"/>
    <n v="2026"/>
    <s v="abril"/>
    <n v="20"/>
  </r>
  <r>
    <x v="375"/>
    <x v="10"/>
    <x v="6"/>
    <n v="137.79"/>
    <n v="1"/>
    <n v="22.046399999999998"/>
    <n v="137.79"/>
    <n v="159.8364"/>
    <n v="2026"/>
    <s v="abril"/>
    <n v="20"/>
  </r>
  <r>
    <x v="375"/>
    <x v="10"/>
    <x v="6"/>
    <n v="137.79"/>
    <n v="1"/>
    <n v="22.046399999999998"/>
    <n v="137.79"/>
    <n v="159.8364"/>
    <n v="2026"/>
    <s v="abril"/>
    <n v="20"/>
  </r>
  <r>
    <x v="375"/>
    <x v="11"/>
    <x v="6"/>
    <n v="137.79"/>
    <n v="1"/>
    <n v="22.046399999999998"/>
    <n v="137.79"/>
    <n v="159.8364"/>
    <n v="2026"/>
    <s v="abril"/>
    <n v="20"/>
  </r>
  <r>
    <x v="375"/>
    <x v="11"/>
    <x v="6"/>
    <n v="137.79"/>
    <n v="1"/>
    <n v="22.046399999999998"/>
    <n v="137.79"/>
    <n v="159.8364"/>
    <n v="2026"/>
    <s v="abril"/>
    <n v="20"/>
  </r>
  <r>
    <x v="375"/>
    <x v="11"/>
    <x v="6"/>
    <n v="137.79499999999999"/>
    <n v="2"/>
    <n v="44.0944"/>
    <n v="275.58999999999997"/>
    <n v="319.68439999999998"/>
    <n v="2026"/>
    <s v="abril"/>
    <n v="20"/>
  </r>
  <r>
    <x v="375"/>
    <x v="11"/>
    <x v="6"/>
    <n v="137.79"/>
    <n v="1"/>
    <n v="22.046399999999998"/>
    <n v="137.79"/>
    <n v="159.8364"/>
    <n v="2026"/>
    <s v="abril"/>
    <n v="20"/>
  </r>
  <r>
    <x v="375"/>
    <x v="11"/>
    <x v="6"/>
    <n v="137.79"/>
    <n v="1"/>
    <n v="22.046399999999998"/>
    <n v="137.79"/>
    <n v="159.8364"/>
    <n v="2026"/>
    <s v="abril"/>
    <n v="20"/>
  </r>
  <r>
    <x v="375"/>
    <x v="3"/>
    <x v="6"/>
    <n v="905.16"/>
    <n v="1"/>
    <n v="144.82560000000001"/>
    <n v="905.16"/>
    <n v="1049.9856"/>
    <n v="2026"/>
    <s v="abril"/>
    <n v="20"/>
  </r>
  <r>
    <x v="375"/>
    <x v="3"/>
    <x v="6"/>
    <n v="905.16"/>
    <n v="1"/>
    <n v="144.82560000000001"/>
    <n v="905.16"/>
    <n v="1049.9856"/>
    <n v="2026"/>
    <s v="abril"/>
    <n v="20"/>
  </r>
  <r>
    <x v="375"/>
    <x v="3"/>
    <x v="6"/>
    <n v="905.16"/>
    <n v="1"/>
    <n v="144.82560000000001"/>
    <n v="905.16"/>
    <n v="1049.9856"/>
    <n v="2026"/>
    <s v="abril"/>
    <n v="20"/>
  </r>
  <r>
    <x v="375"/>
    <x v="9"/>
    <x v="6"/>
    <n v="343.97"/>
    <n v="1"/>
    <n v="55.035200000000003"/>
    <n v="343.97"/>
    <n v="399.00520000000006"/>
    <n v="2026"/>
    <s v="abril"/>
    <n v="20"/>
  </r>
  <r>
    <x v="375"/>
    <x v="5"/>
    <x v="6"/>
    <n v="343.97"/>
    <n v="1"/>
    <n v="55.035200000000003"/>
    <n v="343.97"/>
    <n v="399.00520000000006"/>
    <n v="2026"/>
    <s v="abril"/>
    <n v="20"/>
  </r>
  <r>
    <x v="375"/>
    <x v="6"/>
    <x v="6"/>
    <n v="343.97"/>
    <n v="1"/>
    <n v="55.035200000000003"/>
    <n v="343.97"/>
    <n v="399.00520000000006"/>
    <n v="2026"/>
    <s v="abril"/>
    <n v="20"/>
  </r>
  <r>
    <x v="375"/>
    <x v="25"/>
    <x v="6"/>
    <n v="94.82"/>
    <n v="1"/>
    <n v="15.171199999999999"/>
    <n v="94.82"/>
    <n v="109.99119999999999"/>
    <n v="2026"/>
    <s v="abril"/>
    <n v="20"/>
  </r>
  <r>
    <x v="375"/>
    <x v="25"/>
    <x v="6"/>
    <n v="94.82"/>
    <n v="1"/>
    <n v="15.171199999999999"/>
    <n v="94.82"/>
    <n v="109.99119999999999"/>
    <n v="2026"/>
    <s v="abril"/>
    <n v="20"/>
  </r>
  <r>
    <x v="375"/>
    <x v="25"/>
    <x v="6"/>
    <n v="94.82"/>
    <n v="1"/>
    <n v="15.171199999999999"/>
    <n v="94.82"/>
    <n v="109.99119999999999"/>
    <n v="2026"/>
    <s v="abril"/>
    <n v="20"/>
  </r>
  <r>
    <x v="375"/>
    <x v="25"/>
    <x v="6"/>
    <n v="94.82"/>
    <n v="1"/>
    <n v="15.171199999999999"/>
    <n v="94.82"/>
    <n v="109.99119999999999"/>
    <n v="2026"/>
    <s v="abril"/>
    <n v="20"/>
  </r>
  <r>
    <x v="375"/>
    <x v="16"/>
    <x v="6"/>
    <n v="137.79"/>
    <n v="1"/>
    <n v="22.046399999999998"/>
    <n v="137.79"/>
    <n v="159.8364"/>
    <n v="2026"/>
    <s v="abril"/>
    <n v="20"/>
  </r>
  <r>
    <x v="375"/>
    <x v="16"/>
    <x v="6"/>
    <n v="137.79"/>
    <n v="1"/>
    <n v="22.046399999999998"/>
    <n v="137.79"/>
    <n v="159.8364"/>
    <n v="2026"/>
    <s v="abril"/>
    <n v="20"/>
  </r>
  <r>
    <x v="375"/>
    <x v="16"/>
    <x v="6"/>
    <n v="137.79"/>
    <n v="1"/>
    <n v="22.046399999999998"/>
    <n v="137.79"/>
    <n v="159.8364"/>
    <n v="2026"/>
    <s v="abril"/>
    <n v="20"/>
  </r>
  <r>
    <x v="375"/>
    <x v="16"/>
    <x v="6"/>
    <n v="137.79"/>
    <n v="1"/>
    <n v="22.046399999999998"/>
    <n v="137.79"/>
    <n v="159.8364"/>
    <n v="2026"/>
    <s v="abril"/>
    <n v="20"/>
  </r>
  <r>
    <x v="375"/>
    <x v="16"/>
    <x v="6"/>
    <n v="137.79"/>
    <n v="1"/>
    <n v="22.046399999999998"/>
    <n v="137.79"/>
    <n v="159.8364"/>
    <n v="2026"/>
    <s v="abril"/>
    <n v="20"/>
  </r>
  <r>
    <x v="375"/>
    <x v="16"/>
    <x v="6"/>
    <n v="137.79"/>
    <n v="1"/>
    <n v="22.046399999999998"/>
    <n v="137.79"/>
    <n v="159.8364"/>
    <n v="2026"/>
    <s v="abril"/>
    <n v="20"/>
  </r>
  <r>
    <x v="375"/>
    <x v="27"/>
    <x v="6"/>
    <n v="905.16"/>
    <n v="1"/>
    <n v="144.82560000000001"/>
    <n v="905.16"/>
    <n v="1049.9856"/>
    <n v="2026"/>
    <s v="abril"/>
    <n v="20"/>
  </r>
  <r>
    <x v="376"/>
    <x v="8"/>
    <x v="6"/>
    <n v="137.79"/>
    <n v="1"/>
    <n v="22.046399999999998"/>
    <n v="137.79"/>
    <n v="159.8364"/>
    <n v="2026"/>
    <s v="abril"/>
    <n v="21"/>
  </r>
  <r>
    <x v="376"/>
    <x v="8"/>
    <x v="6"/>
    <n v="137.79"/>
    <n v="1"/>
    <n v="22.046399999999998"/>
    <n v="137.79"/>
    <n v="159.8364"/>
    <n v="2026"/>
    <s v="abril"/>
    <n v="21"/>
  </r>
  <r>
    <x v="376"/>
    <x v="7"/>
    <x v="6"/>
    <n v="137.79"/>
    <n v="1"/>
    <n v="22.046399999999998"/>
    <n v="137.79"/>
    <n v="159.8364"/>
    <n v="2026"/>
    <s v="abril"/>
    <n v="21"/>
  </r>
  <r>
    <x v="376"/>
    <x v="11"/>
    <x v="6"/>
    <n v="137.79"/>
    <n v="1"/>
    <n v="22.046399999999998"/>
    <n v="137.79"/>
    <n v="159.8364"/>
    <n v="2026"/>
    <s v="abril"/>
    <n v="21"/>
  </r>
  <r>
    <x v="376"/>
    <x v="11"/>
    <x v="6"/>
    <n v="137.79"/>
    <n v="1"/>
    <n v="22.046399999999998"/>
    <n v="137.79"/>
    <n v="159.8364"/>
    <n v="2026"/>
    <s v="abril"/>
    <n v="21"/>
  </r>
  <r>
    <x v="377"/>
    <x v="13"/>
    <x v="2"/>
    <n v="525.59"/>
    <n v="6"/>
    <n v="504.56640000000004"/>
    <n v="3153.54"/>
    <n v="3658.1064000000001"/>
    <n v="2026"/>
    <s v="abril"/>
    <n v="22"/>
  </r>
  <r>
    <x v="377"/>
    <x v="13"/>
    <x v="2"/>
    <n v="525.59"/>
    <n v="6"/>
    <n v="504.56640000000004"/>
    <n v="3153.54"/>
    <n v="3658.1064000000001"/>
    <n v="2026"/>
    <s v="abril"/>
    <n v="22"/>
  </r>
  <r>
    <x v="377"/>
    <x v="13"/>
    <x v="2"/>
    <n v="525.59"/>
    <n v="6"/>
    <n v="504.56640000000004"/>
    <n v="3153.54"/>
    <n v="3658.1064000000001"/>
    <n v="2026"/>
    <s v="abril"/>
    <n v="22"/>
  </r>
  <r>
    <x v="377"/>
    <x v="8"/>
    <x v="6"/>
    <n v="137.79"/>
    <n v="1"/>
    <n v="22.046399999999998"/>
    <n v="137.79"/>
    <n v="159.8364"/>
    <n v="2026"/>
    <s v="abril"/>
    <n v="22"/>
  </r>
  <r>
    <x v="377"/>
    <x v="8"/>
    <x v="6"/>
    <n v="137.79"/>
    <n v="1"/>
    <n v="22.046399999999998"/>
    <n v="137.79"/>
    <n v="159.8364"/>
    <n v="2026"/>
    <s v="abril"/>
    <n v="22"/>
  </r>
  <r>
    <x v="377"/>
    <x v="8"/>
    <x v="6"/>
    <n v="137.79"/>
    <n v="1"/>
    <n v="22.046399999999998"/>
    <n v="137.79"/>
    <n v="159.8364"/>
    <n v="2026"/>
    <s v="abril"/>
    <n v="22"/>
  </r>
  <r>
    <x v="377"/>
    <x v="8"/>
    <x v="6"/>
    <n v="137.79"/>
    <n v="1"/>
    <n v="22.046399999999998"/>
    <n v="137.79"/>
    <n v="159.8364"/>
    <n v="2026"/>
    <s v="abril"/>
    <n v="22"/>
  </r>
  <r>
    <x v="377"/>
    <x v="7"/>
    <x v="6"/>
    <n v="137.79"/>
    <n v="1"/>
    <n v="22.046399999999998"/>
    <n v="137.79"/>
    <n v="159.8364"/>
    <n v="2026"/>
    <s v="abril"/>
    <n v="22"/>
  </r>
  <r>
    <x v="377"/>
    <x v="7"/>
    <x v="6"/>
    <n v="137.79"/>
    <n v="1"/>
    <n v="22.046399999999998"/>
    <n v="137.79"/>
    <n v="159.8364"/>
    <n v="2026"/>
    <s v="abril"/>
    <n v="22"/>
  </r>
  <r>
    <x v="377"/>
    <x v="7"/>
    <x v="6"/>
    <n v="137.79"/>
    <n v="1"/>
    <n v="22.046399999999998"/>
    <n v="137.79"/>
    <n v="159.8364"/>
    <n v="2026"/>
    <s v="abril"/>
    <n v="22"/>
  </r>
  <r>
    <x v="377"/>
    <x v="10"/>
    <x v="2"/>
    <n v="70.05"/>
    <n v="240"/>
    <n v="2689.92"/>
    <n v="16812"/>
    <n v="19501.919999999998"/>
    <n v="2026"/>
    <s v="abril"/>
    <n v="22"/>
  </r>
  <r>
    <x v="377"/>
    <x v="11"/>
    <x v="6"/>
    <n v="137.79"/>
    <n v="1"/>
    <n v="22.046399999999998"/>
    <n v="137.79"/>
    <n v="159.8364"/>
    <n v="2026"/>
    <s v="abril"/>
    <n v="22"/>
  </r>
  <r>
    <x v="377"/>
    <x v="11"/>
    <x v="6"/>
    <n v="137.79"/>
    <n v="1"/>
    <n v="22.046399999999998"/>
    <n v="137.79"/>
    <n v="159.8364"/>
    <n v="2026"/>
    <s v="abril"/>
    <n v="22"/>
  </r>
  <r>
    <x v="377"/>
    <x v="11"/>
    <x v="6"/>
    <n v="137.79"/>
    <n v="1"/>
    <n v="22.046399999999998"/>
    <n v="137.79"/>
    <n v="159.8364"/>
    <n v="2026"/>
    <s v="abril"/>
    <n v="22"/>
  </r>
  <r>
    <x v="377"/>
    <x v="3"/>
    <x v="6"/>
    <n v="905.16"/>
    <n v="1"/>
    <n v="144.82560000000001"/>
    <n v="905.16"/>
    <n v="1049.9856"/>
    <n v="2026"/>
    <s v="abril"/>
    <n v="22"/>
  </r>
  <r>
    <x v="377"/>
    <x v="3"/>
    <x v="6"/>
    <n v="905.16"/>
    <n v="1"/>
    <n v="144.82560000000001"/>
    <n v="905.16"/>
    <n v="1049.9856"/>
    <n v="2026"/>
    <s v="abril"/>
    <n v="22"/>
  </r>
  <r>
    <x v="377"/>
    <x v="3"/>
    <x v="6"/>
    <n v="905.16"/>
    <n v="1"/>
    <n v="144.82560000000001"/>
    <n v="905.16"/>
    <n v="1049.9856"/>
    <n v="2026"/>
    <s v="abril"/>
    <n v="22"/>
  </r>
  <r>
    <x v="377"/>
    <x v="3"/>
    <x v="6"/>
    <n v="873.48"/>
    <n v="1"/>
    <n v="139.7568"/>
    <n v="873.48"/>
    <n v="1013.2368"/>
    <n v="2026"/>
    <s v="abril"/>
    <n v="22"/>
  </r>
  <r>
    <x v="377"/>
    <x v="3"/>
    <x v="6"/>
    <n v="873.48"/>
    <n v="1"/>
    <n v="139.7568"/>
    <n v="873.48"/>
    <n v="1013.2368"/>
    <n v="2026"/>
    <s v="abril"/>
    <n v="22"/>
  </r>
  <r>
    <x v="377"/>
    <x v="9"/>
    <x v="6"/>
    <n v="343.97"/>
    <n v="1"/>
    <n v="55.035200000000003"/>
    <n v="343.97"/>
    <n v="399.00520000000006"/>
    <n v="2026"/>
    <s v="abril"/>
    <n v="22"/>
  </r>
  <r>
    <x v="377"/>
    <x v="6"/>
    <x v="6"/>
    <n v="343.97"/>
    <n v="1"/>
    <n v="55.035200000000003"/>
    <n v="343.97"/>
    <n v="399.00520000000006"/>
    <n v="2026"/>
    <s v="abril"/>
    <n v="22"/>
  </r>
  <r>
    <x v="377"/>
    <x v="12"/>
    <x v="2"/>
    <n v="498.66"/>
    <n v="6"/>
    <n v="478.71360000000004"/>
    <n v="2991.96"/>
    <n v="3470.6736000000001"/>
    <n v="2026"/>
    <s v="abril"/>
    <n v="22"/>
  </r>
  <r>
    <x v="377"/>
    <x v="12"/>
    <x v="2"/>
    <n v="498.66"/>
    <n v="6"/>
    <n v="478.71360000000004"/>
    <n v="2991.96"/>
    <n v="3470.6736000000001"/>
    <n v="2026"/>
    <s v="abril"/>
    <n v="22"/>
  </r>
  <r>
    <x v="377"/>
    <x v="12"/>
    <x v="2"/>
    <n v="498.66"/>
    <n v="6"/>
    <n v="478.71360000000004"/>
    <n v="2991.96"/>
    <n v="3470.6736000000001"/>
    <n v="2026"/>
    <s v="abril"/>
    <n v="22"/>
  </r>
  <r>
    <x v="377"/>
    <x v="12"/>
    <x v="2"/>
    <n v="498.66"/>
    <n v="6"/>
    <n v="478.71360000000004"/>
    <n v="2991.96"/>
    <n v="3470.6736000000001"/>
    <n v="2026"/>
    <s v="abril"/>
    <n v="22"/>
  </r>
  <r>
    <x v="377"/>
    <x v="12"/>
    <x v="2"/>
    <n v="498.66"/>
    <n v="6"/>
    <n v="478.71360000000004"/>
    <n v="2991.96"/>
    <n v="3470.6736000000001"/>
    <n v="2026"/>
    <s v="abril"/>
    <n v="22"/>
  </r>
  <r>
    <x v="377"/>
    <x v="12"/>
    <x v="2"/>
    <n v="498.66"/>
    <n v="6"/>
    <n v="478.71360000000004"/>
    <n v="2991.96"/>
    <n v="3470.6736000000001"/>
    <n v="2026"/>
    <s v="abril"/>
    <n v="22"/>
  </r>
  <r>
    <x v="377"/>
    <x v="12"/>
    <x v="2"/>
    <n v="498.66"/>
    <n v="12"/>
    <n v="957.42720000000008"/>
    <n v="5983.92"/>
    <n v="6941.3472000000002"/>
    <n v="2026"/>
    <s v="abril"/>
    <n v="22"/>
  </r>
  <r>
    <x v="377"/>
    <x v="25"/>
    <x v="6"/>
    <n v="94.82"/>
    <n v="1"/>
    <n v="15.171199999999999"/>
    <n v="94.82"/>
    <n v="109.99119999999999"/>
    <n v="2026"/>
    <s v="abril"/>
    <n v="22"/>
  </r>
  <r>
    <x v="377"/>
    <x v="25"/>
    <x v="6"/>
    <n v="94.82"/>
    <n v="2"/>
    <n v="30.342399999999998"/>
    <n v="189.64"/>
    <n v="219.98239999999998"/>
    <n v="2026"/>
    <s v="abril"/>
    <n v="22"/>
  </r>
  <r>
    <x v="377"/>
    <x v="25"/>
    <x v="6"/>
    <n v="94.82"/>
    <n v="1"/>
    <n v="15.171199999999999"/>
    <n v="94.82"/>
    <n v="109.99119999999999"/>
    <n v="2026"/>
    <s v="abril"/>
    <n v="22"/>
  </r>
  <r>
    <x v="377"/>
    <x v="25"/>
    <x v="6"/>
    <n v="94.82"/>
    <n v="1"/>
    <n v="15.171199999999999"/>
    <n v="94.82"/>
    <n v="109.99119999999999"/>
    <n v="2026"/>
    <s v="abril"/>
    <n v="22"/>
  </r>
  <r>
    <x v="377"/>
    <x v="25"/>
    <x v="6"/>
    <n v="94.82"/>
    <n v="1"/>
    <n v="15.171199999999999"/>
    <n v="94.82"/>
    <n v="109.99119999999999"/>
    <n v="2026"/>
    <s v="abril"/>
    <n v="22"/>
  </r>
  <r>
    <x v="377"/>
    <x v="25"/>
    <x v="6"/>
    <n v="94.82"/>
    <n v="1"/>
    <n v="15.171199999999999"/>
    <n v="94.82"/>
    <n v="109.99119999999999"/>
    <n v="2026"/>
    <s v="abril"/>
    <n v="22"/>
  </r>
  <r>
    <x v="378"/>
    <x v="8"/>
    <x v="6"/>
    <n v="137.79"/>
    <n v="1"/>
    <n v="22.046399999999998"/>
    <n v="137.79"/>
    <n v="159.8364"/>
    <n v="2026"/>
    <s v="abril"/>
    <n v="23"/>
  </r>
  <r>
    <x v="378"/>
    <x v="8"/>
    <x v="6"/>
    <n v="137.79"/>
    <n v="1"/>
    <n v="22.046399999999998"/>
    <n v="137.79"/>
    <n v="159.8364"/>
    <n v="2026"/>
    <s v="abril"/>
    <n v="23"/>
  </r>
  <r>
    <x v="378"/>
    <x v="11"/>
    <x v="6"/>
    <n v="137.79"/>
    <n v="1"/>
    <n v="22.046399999999998"/>
    <n v="137.79"/>
    <n v="159.8364"/>
    <n v="2026"/>
    <s v="abril"/>
    <n v="23"/>
  </r>
  <r>
    <x v="378"/>
    <x v="6"/>
    <x v="6"/>
    <n v="343.97"/>
    <n v="1"/>
    <n v="55.035200000000003"/>
    <n v="343.97"/>
    <n v="399.00520000000006"/>
    <n v="2026"/>
    <s v="abril"/>
    <n v="23"/>
  </r>
  <r>
    <x v="378"/>
    <x v="25"/>
    <x v="6"/>
    <n v="94.82"/>
    <n v="1"/>
    <n v="15.171199999999999"/>
    <n v="94.82"/>
    <n v="109.99119999999999"/>
    <n v="2026"/>
    <s v="abril"/>
    <n v="23"/>
  </r>
  <r>
    <x v="379"/>
    <x v="8"/>
    <x v="6"/>
    <n v="137.79"/>
    <n v="1"/>
    <n v="22.046399999999998"/>
    <n v="137.79"/>
    <n v="159.8364"/>
    <n v="2026"/>
    <s v="abril"/>
    <n v="24"/>
  </r>
  <r>
    <x v="379"/>
    <x v="8"/>
    <x v="6"/>
    <n v="137.79"/>
    <n v="1"/>
    <n v="22.046399999999998"/>
    <n v="137.79"/>
    <n v="159.8364"/>
    <n v="2026"/>
    <s v="abril"/>
    <n v="24"/>
  </r>
  <r>
    <x v="379"/>
    <x v="8"/>
    <x v="6"/>
    <n v="137.79"/>
    <n v="1"/>
    <n v="22.046399999999998"/>
    <n v="137.79"/>
    <n v="159.8364"/>
    <n v="2026"/>
    <s v="abril"/>
    <n v="24"/>
  </r>
  <r>
    <x v="379"/>
    <x v="8"/>
    <x v="6"/>
    <n v="137.79"/>
    <n v="1"/>
    <n v="22.046399999999998"/>
    <n v="137.79"/>
    <n v="159.8364"/>
    <n v="2026"/>
    <s v="abril"/>
    <n v="24"/>
  </r>
  <r>
    <x v="379"/>
    <x v="8"/>
    <x v="6"/>
    <n v="137.79"/>
    <n v="1"/>
    <n v="22.046399999999998"/>
    <n v="137.79"/>
    <n v="159.8364"/>
    <n v="2026"/>
    <s v="abril"/>
    <n v="24"/>
  </r>
  <r>
    <x v="379"/>
    <x v="7"/>
    <x v="6"/>
    <n v="137.79"/>
    <n v="1"/>
    <n v="22.046399999999998"/>
    <n v="137.79"/>
    <n v="159.8364"/>
    <n v="2026"/>
    <s v="abril"/>
    <n v="24"/>
  </r>
  <r>
    <x v="379"/>
    <x v="7"/>
    <x v="6"/>
    <n v="137.79"/>
    <n v="1"/>
    <n v="22.046399999999998"/>
    <n v="137.79"/>
    <n v="159.8364"/>
    <n v="2026"/>
    <s v="abril"/>
    <n v="24"/>
  </r>
  <r>
    <x v="379"/>
    <x v="10"/>
    <x v="6"/>
    <n v="135.72"/>
    <n v="1"/>
    <n v="21.715199999999999"/>
    <n v="135.72"/>
    <n v="157.43520000000001"/>
    <n v="2026"/>
    <s v="abril"/>
    <n v="24"/>
  </r>
  <r>
    <x v="379"/>
    <x v="11"/>
    <x v="6"/>
    <n v="137.79"/>
    <n v="1"/>
    <n v="22.046399999999998"/>
    <n v="137.79"/>
    <n v="159.8364"/>
    <n v="2026"/>
    <s v="abril"/>
    <n v="24"/>
  </r>
  <r>
    <x v="379"/>
    <x v="11"/>
    <x v="6"/>
    <n v="137.79"/>
    <n v="1"/>
    <n v="22.046399999999998"/>
    <n v="137.79"/>
    <n v="159.8364"/>
    <n v="2026"/>
    <s v="abril"/>
    <n v="24"/>
  </r>
  <r>
    <x v="379"/>
    <x v="5"/>
    <x v="6"/>
    <n v="343.97"/>
    <n v="1"/>
    <n v="55.035200000000003"/>
    <n v="343.97"/>
    <n v="399.00520000000006"/>
    <n v="2026"/>
    <s v="abril"/>
    <n v="24"/>
  </r>
  <r>
    <x v="379"/>
    <x v="6"/>
    <x v="6"/>
    <n v="343.97"/>
    <n v="1"/>
    <n v="55.035200000000003"/>
    <n v="343.97"/>
    <n v="399.00520000000006"/>
    <n v="2026"/>
    <s v="abril"/>
    <n v="24"/>
  </r>
  <r>
    <x v="379"/>
    <x v="6"/>
    <x v="6"/>
    <n v="343.97"/>
    <n v="1"/>
    <n v="55.035200000000003"/>
    <n v="343.97"/>
    <n v="399.00520000000006"/>
    <n v="2026"/>
    <s v="abril"/>
    <n v="24"/>
  </r>
  <r>
    <x v="379"/>
    <x v="25"/>
    <x v="6"/>
    <n v="94.82"/>
    <n v="1"/>
    <n v="15.171199999999999"/>
    <n v="94.82"/>
    <n v="109.99119999999999"/>
    <n v="2026"/>
    <s v="abril"/>
    <n v="24"/>
  </r>
  <r>
    <x v="379"/>
    <x v="16"/>
    <x v="6"/>
    <n v="137.79"/>
    <n v="1"/>
    <n v="22.046399999999998"/>
    <n v="137.79"/>
    <n v="159.8364"/>
    <n v="2026"/>
    <s v="abril"/>
    <n v="24"/>
  </r>
  <r>
    <x v="380"/>
    <x v="8"/>
    <x v="16"/>
    <n v="137.79"/>
    <n v="1"/>
    <n v="22.046399999999998"/>
    <n v="137.79"/>
    <n v="159.8364"/>
    <n v="2026"/>
    <s v="abril"/>
    <n v="27"/>
  </r>
  <r>
    <x v="380"/>
    <x v="8"/>
    <x v="16"/>
    <n v="137.79"/>
    <n v="1"/>
    <n v="22.046399999999998"/>
    <n v="137.79"/>
    <n v="159.8364"/>
    <n v="2026"/>
    <s v="abril"/>
    <n v="27"/>
  </r>
  <r>
    <x v="380"/>
    <x v="8"/>
    <x v="16"/>
    <n v="137.79"/>
    <n v="1"/>
    <n v="22.046399999999998"/>
    <n v="137.79"/>
    <n v="159.8364"/>
    <n v="2026"/>
    <s v="abril"/>
    <n v="27"/>
  </r>
  <r>
    <x v="380"/>
    <x v="8"/>
    <x v="16"/>
    <n v="137.79"/>
    <n v="1"/>
    <n v="22.046399999999998"/>
    <n v="137.79"/>
    <n v="159.8364"/>
    <n v="2026"/>
    <s v="abril"/>
    <n v="27"/>
  </r>
  <r>
    <x v="380"/>
    <x v="8"/>
    <x v="16"/>
    <n v="137.79"/>
    <n v="1"/>
    <n v="22.046399999999998"/>
    <n v="137.79"/>
    <n v="159.8364"/>
    <n v="2026"/>
    <s v="abril"/>
    <n v="27"/>
  </r>
  <r>
    <x v="380"/>
    <x v="8"/>
    <x v="16"/>
    <n v="137.79"/>
    <n v="1"/>
    <n v="22.046399999999998"/>
    <n v="137.79"/>
    <n v="159.8364"/>
    <n v="2026"/>
    <s v="abril"/>
    <n v="27"/>
  </r>
  <r>
    <x v="380"/>
    <x v="8"/>
    <x v="16"/>
    <n v="137.79"/>
    <n v="1"/>
    <n v="22.046399999999998"/>
    <n v="137.79"/>
    <n v="159.8364"/>
    <n v="2026"/>
    <s v="abril"/>
    <n v="27"/>
  </r>
  <r>
    <x v="380"/>
    <x v="8"/>
    <x v="16"/>
    <n v="137.79"/>
    <n v="1"/>
    <n v="22.046399999999998"/>
    <n v="137.79"/>
    <n v="159.8364"/>
    <n v="2026"/>
    <s v="abril"/>
    <n v="27"/>
  </r>
  <r>
    <x v="380"/>
    <x v="7"/>
    <x v="16"/>
    <n v="137.79"/>
    <n v="1"/>
    <n v="22.046399999999998"/>
    <n v="137.79"/>
    <n v="159.8364"/>
    <n v="2026"/>
    <s v="abril"/>
    <n v="27"/>
  </r>
  <r>
    <x v="380"/>
    <x v="7"/>
    <x v="16"/>
    <n v="137.79"/>
    <n v="1"/>
    <n v="22.046399999999998"/>
    <n v="137.79"/>
    <n v="159.8364"/>
    <n v="2026"/>
    <s v="abril"/>
    <n v="27"/>
  </r>
  <r>
    <x v="380"/>
    <x v="7"/>
    <x v="16"/>
    <n v="137.79"/>
    <n v="1"/>
    <n v="22.046399999999998"/>
    <n v="137.79"/>
    <n v="159.8364"/>
    <n v="2026"/>
    <s v="abril"/>
    <n v="27"/>
  </r>
  <r>
    <x v="380"/>
    <x v="7"/>
    <x v="16"/>
    <n v="137.79"/>
    <n v="1"/>
    <n v="22.046399999999998"/>
    <n v="137.79"/>
    <n v="159.8364"/>
    <n v="2026"/>
    <s v="abril"/>
    <n v="27"/>
  </r>
  <r>
    <x v="380"/>
    <x v="10"/>
    <x v="16"/>
    <n v="135.72"/>
    <n v="1"/>
    <n v="21.715199999999999"/>
    <n v="135.72"/>
    <n v="157.43520000000001"/>
    <n v="2026"/>
    <s v="abril"/>
    <n v="27"/>
  </r>
  <r>
    <x v="380"/>
    <x v="10"/>
    <x v="16"/>
    <n v="135.72"/>
    <n v="1"/>
    <n v="21.715199999999999"/>
    <n v="135.72"/>
    <n v="157.43520000000001"/>
    <n v="2026"/>
    <s v="abril"/>
    <n v="27"/>
  </r>
  <r>
    <x v="380"/>
    <x v="11"/>
    <x v="16"/>
    <n v="137.79"/>
    <n v="1"/>
    <n v="22.046399999999998"/>
    <n v="137.79"/>
    <n v="159.8364"/>
    <n v="2026"/>
    <s v="abril"/>
    <n v="27"/>
  </r>
  <r>
    <x v="380"/>
    <x v="11"/>
    <x v="16"/>
    <n v="137.79"/>
    <n v="1"/>
    <n v="22.046399999999998"/>
    <n v="137.79"/>
    <n v="159.8364"/>
    <n v="2026"/>
    <s v="abril"/>
    <n v="27"/>
  </r>
  <r>
    <x v="380"/>
    <x v="11"/>
    <x v="16"/>
    <n v="137.79"/>
    <n v="1"/>
    <n v="22.046399999999998"/>
    <n v="137.79"/>
    <n v="159.8364"/>
    <n v="2026"/>
    <s v="abril"/>
    <n v="27"/>
  </r>
  <r>
    <x v="380"/>
    <x v="11"/>
    <x v="16"/>
    <n v="137.79"/>
    <n v="1"/>
    <n v="22.046399999999998"/>
    <n v="137.79"/>
    <n v="159.8364"/>
    <n v="2026"/>
    <s v="abril"/>
    <n v="27"/>
  </r>
  <r>
    <x v="380"/>
    <x v="3"/>
    <x v="16"/>
    <n v="905.16"/>
    <n v="1"/>
    <n v="144.82560000000001"/>
    <n v="905.16"/>
    <n v="1049.9856"/>
    <n v="2026"/>
    <s v="abril"/>
    <n v="27"/>
  </r>
  <r>
    <x v="380"/>
    <x v="9"/>
    <x v="16"/>
    <n v="343.97"/>
    <n v="1"/>
    <n v="55.035200000000003"/>
    <n v="343.97"/>
    <n v="399.00520000000006"/>
    <n v="2026"/>
    <s v="abril"/>
    <n v="27"/>
  </r>
  <r>
    <x v="380"/>
    <x v="9"/>
    <x v="16"/>
    <n v="343.97"/>
    <n v="1"/>
    <n v="55.035200000000003"/>
    <n v="343.97"/>
    <n v="399.00520000000006"/>
    <n v="2026"/>
    <s v="abril"/>
    <n v="27"/>
  </r>
  <r>
    <x v="380"/>
    <x v="5"/>
    <x v="16"/>
    <n v="343.97"/>
    <n v="1"/>
    <n v="55.035200000000003"/>
    <n v="343.97"/>
    <n v="399.00520000000006"/>
    <n v="2026"/>
    <s v="abril"/>
    <n v="27"/>
  </r>
  <r>
    <x v="380"/>
    <x v="6"/>
    <x v="16"/>
    <n v="343.97"/>
    <n v="1"/>
    <n v="55.035200000000003"/>
    <n v="343.97"/>
    <n v="399.00520000000006"/>
    <n v="2026"/>
    <s v="abril"/>
    <n v="27"/>
  </r>
  <r>
    <x v="380"/>
    <x v="6"/>
    <x v="16"/>
    <n v="343.97"/>
    <n v="1"/>
    <n v="55.035200000000003"/>
    <n v="343.97"/>
    <n v="399.00520000000006"/>
    <n v="2026"/>
    <s v="abril"/>
    <n v="27"/>
  </r>
  <r>
    <x v="380"/>
    <x v="6"/>
    <x v="16"/>
    <n v="343.97"/>
    <n v="1"/>
    <n v="55.035200000000003"/>
    <n v="343.97"/>
    <n v="399.00520000000006"/>
    <n v="2026"/>
    <s v="abril"/>
    <n v="27"/>
  </r>
  <r>
    <x v="380"/>
    <x v="6"/>
    <x v="16"/>
    <n v="343.97"/>
    <n v="1"/>
    <n v="55.035200000000003"/>
    <n v="343.97"/>
    <n v="399.00520000000006"/>
    <n v="2026"/>
    <s v="abril"/>
    <n v="27"/>
  </r>
  <r>
    <x v="380"/>
    <x v="6"/>
    <x v="16"/>
    <n v="343.97"/>
    <n v="1"/>
    <n v="55.035200000000003"/>
    <n v="343.97"/>
    <n v="399.00520000000006"/>
    <n v="2026"/>
    <s v="abril"/>
    <n v="27"/>
  </r>
  <r>
    <x v="380"/>
    <x v="25"/>
    <x v="16"/>
    <n v="94.82"/>
    <n v="1"/>
    <n v="15.171199999999999"/>
    <n v="94.82"/>
    <n v="109.99119999999999"/>
    <n v="2026"/>
    <s v="abril"/>
    <n v="27"/>
  </r>
  <r>
    <x v="380"/>
    <x v="25"/>
    <x v="16"/>
    <n v="94.82"/>
    <n v="1"/>
    <n v="15.171199999999999"/>
    <n v="94.82"/>
    <n v="109.99119999999999"/>
    <n v="2026"/>
    <s v="abril"/>
    <n v="27"/>
  </r>
  <r>
    <x v="380"/>
    <x v="25"/>
    <x v="16"/>
    <n v="94.82"/>
    <n v="2"/>
    <n v="30.342399999999998"/>
    <n v="189.64"/>
    <n v="219.98239999999998"/>
    <n v="2026"/>
    <s v="abril"/>
    <n v="27"/>
  </r>
  <r>
    <x v="380"/>
    <x v="16"/>
    <x v="16"/>
    <n v="137.79"/>
    <n v="1"/>
    <n v="22.046399999999998"/>
    <n v="137.79"/>
    <n v="159.8364"/>
    <n v="2026"/>
    <s v="abril"/>
    <n v="27"/>
  </r>
  <r>
    <x v="380"/>
    <x v="16"/>
    <x v="16"/>
    <n v="137.79"/>
    <n v="1"/>
    <n v="22.046399999999998"/>
    <n v="137.79"/>
    <n v="159.8364"/>
    <n v="2026"/>
    <s v="abril"/>
    <n v="27"/>
  </r>
  <r>
    <x v="380"/>
    <x v="16"/>
    <x v="16"/>
    <n v="137.79"/>
    <n v="1"/>
    <n v="22.046399999999998"/>
    <n v="137.79"/>
    <n v="159.8364"/>
    <n v="2026"/>
    <s v="abril"/>
    <n v="27"/>
  </r>
  <r>
    <x v="380"/>
    <x v="16"/>
    <x v="16"/>
    <n v="137.79"/>
    <n v="1"/>
    <n v="22.046399999999998"/>
    <n v="137.79"/>
    <n v="159.8364"/>
    <n v="2026"/>
    <s v="abril"/>
    <n v="27"/>
  </r>
  <r>
    <x v="381"/>
    <x v="8"/>
    <x v="16"/>
    <n v="137.79"/>
    <n v="1"/>
    <n v="22.046399999999998"/>
    <n v="137.79"/>
    <n v="159.8364"/>
    <n v="2026"/>
    <s v="abril"/>
    <n v="28"/>
  </r>
  <r>
    <x v="381"/>
    <x v="8"/>
    <x v="16"/>
    <n v="137.79"/>
    <n v="1"/>
    <n v="22.046399999999998"/>
    <n v="137.79"/>
    <n v="159.8364"/>
    <n v="2026"/>
    <s v="abril"/>
    <n v="28"/>
  </r>
  <r>
    <x v="381"/>
    <x v="8"/>
    <x v="16"/>
    <n v="137.79"/>
    <n v="1"/>
    <n v="22.046399999999998"/>
    <n v="137.79"/>
    <n v="159.8364"/>
    <n v="2026"/>
    <s v="abril"/>
    <n v="28"/>
  </r>
  <r>
    <x v="381"/>
    <x v="8"/>
    <x v="16"/>
    <n v="137.79"/>
    <n v="1"/>
    <n v="22.046399999999998"/>
    <n v="137.79"/>
    <n v="159.8364"/>
    <n v="2026"/>
    <s v="abril"/>
    <n v="28"/>
  </r>
  <r>
    <x v="381"/>
    <x v="8"/>
    <x v="16"/>
    <n v="137.79"/>
    <n v="1"/>
    <n v="22.046399999999998"/>
    <n v="137.79"/>
    <n v="159.8364"/>
    <n v="2026"/>
    <s v="abril"/>
    <n v="28"/>
  </r>
  <r>
    <x v="381"/>
    <x v="8"/>
    <x v="16"/>
    <n v="137.79"/>
    <n v="1"/>
    <n v="22.046399999999998"/>
    <n v="137.79"/>
    <n v="159.8364"/>
    <n v="2026"/>
    <s v="abril"/>
    <n v="28"/>
  </r>
  <r>
    <x v="381"/>
    <x v="8"/>
    <x v="16"/>
    <n v="137.79"/>
    <n v="1"/>
    <n v="22.046399999999998"/>
    <n v="137.79"/>
    <n v="159.8364"/>
    <n v="2026"/>
    <s v="abril"/>
    <n v="28"/>
  </r>
  <r>
    <x v="381"/>
    <x v="8"/>
    <x v="16"/>
    <n v="137.79"/>
    <n v="1"/>
    <n v="22.046399999999998"/>
    <n v="137.79"/>
    <n v="159.8364"/>
    <n v="2026"/>
    <s v="abril"/>
    <n v="28"/>
  </r>
  <r>
    <x v="381"/>
    <x v="7"/>
    <x v="16"/>
    <n v="137.79"/>
    <n v="1"/>
    <n v="22.046399999999998"/>
    <n v="137.79"/>
    <n v="159.8364"/>
    <n v="2026"/>
    <s v="abril"/>
    <n v="28"/>
  </r>
  <r>
    <x v="381"/>
    <x v="11"/>
    <x v="16"/>
    <n v="137.79"/>
    <n v="1"/>
    <n v="22.046399999999998"/>
    <n v="137.79"/>
    <n v="159.8364"/>
    <n v="2026"/>
    <s v="abril"/>
    <n v="28"/>
  </r>
  <r>
    <x v="381"/>
    <x v="5"/>
    <x v="16"/>
    <n v="343.97"/>
    <n v="1"/>
    <n v="55.035200000000003"/>
    <n v="343.97"/>
    <n v="399.00520000000006"/>
    <n v="2026"/>
    <s v="abril"/>
    <n v="28"/>
  </r>
  <r>
    <x v="381"/>
    <x v="5"/>
    <x v="16"/>
    <n v="343.97"/>
    <n v="1"/>
    <n v="55.035200000000003"/>
    <n v="343.97"/>
    <n v="399.00520000000006"/>
    <n v="2026"/>
    <s v="abril"/>
    <n v="28"/>
  </r>
  <r>
    <x v="381"/>
    <x v="5"/>
    <x v="16"/>
    <n v="343.97"/>
    <n v="1"/>
    <n v="55.035200000000003"/>
    <n v="343.97"/>
    <n v="399.00520000000006"/>
    <n v="2026"/>
    <s v="abril"/>
    <n v="28"/>
  </r>
  <r>
    <x v="381"/>
    <x v="16"/>
    <x v="16"/>
    <n v="137.79"/>
    <n v="1"/>
    <n v="22.046399999999998"/>
    <n v="137.79"/>
    <n v="159.8364"/>
    <n v="2026"/>
    <s v="abril"/>
    <n v="28"/>
  </r>
  <r>
    <x v="381"/>
    <x v="16"/>
    <x v="16"/>
    <n v="137.79"/>
    <n v="1"/>
    <n v="22.046399999999998"/>
    <n v="137.79"/>
    <n v="159.8364"/>
    <n v="2026"/>
    <s v="abril"/>
    <n v="28"/>
  </r>
  <r>
    <x v="381"/>
    <x v="16"/>
    <x v="16"/>
    <n v="137.79"/>
    <n v="1"/>
    <n v="22.046399999999998"/>
    <n v="137.79"/>
    <n v="159.8364"/>
    <n v="2026"/>
    <s v="abril"/>
    <n v="28"/>
  </r>
  <r>
    <x v="381"/>
    <x v="16"/>
    <x v="16"/>
    <n v="137.79"/>
    <n v="1"/>
    <n v="22.046399999999998"/>
    <n v="137.79"/>
    <n v="159.8364"/>
    <n v="2026"/>
    <s v="abril"/>
    <n v="28"/>
  </r>
  <r>
    <x v="382"/>
    <x v="13"/>
    <x v="2"/>
    <n v="525.59"/>
    <n v="6"/>
    <n v="504.56640000000004"/>
    <n v="3153.54"/>
    <n v="3658.1064000000001"/>
    <n v="2026"/>
    <s v="abril"/>
    <n v="29"/>
  </r>
  <r>
    <x v="382"/>
    <x v="13"/>
    <x v="2"/>
    <n v="525.59"/>
    <n v="6"/>
    <n v="504.56640000000004"/>
    <n v="3153.54"/>
    <n v="3658.1064000000001"/>
    <n v="2026"/>
    <s v="abril"/>
    <n v="29"/>
  </r>
  <r>
    <x v="382"/>
    <x v="13"/>
    <x v="2"/>
    <n v="525.59"/>
    <n v="6"/>
    <n v="504.56640000000004"/>
    <n v="3153.54"/>
    <n v="3658.1064000000001"/>
    <n v="2026"/>
    <s v="abril"/>
    <n v="29"/>
  </r>
  <r>
    <x v="382"/>
    <x v="13"/>
    <x v="2"/>
    <n v="525.59"/>
    <n v="6"/>
    <n v="504.56640000000004"/>
    <n v="3153.54"/>
    <n v="3658.1064000000001"/>
    <n v="2026"/>
    <s v="abril"/>
    <n v="29"/>
  </r>
  <r>
    <x v="382"/>
    <x v="13"/>
    <x v="2"/>
    <n v="525.59"/>
    <n v="6"/>
    <n v="504.56640000000004"/>
    <n v="3153.54"/>
    <n v="3658.1064000000001"/>
    <n v="2026"/>
    <s v="abril"/>
    <n v="29"/>
  </r>
  <r>
    <x v="382"/>
    <x v="13"/>
    <x v="2"/>
    <n v="525.59"/>
    <n v="6"/>
    <n v="504.56640000000004"/>
    <n v="3153.54"/>
    <n v="3658.1064000000001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8"/>
    <x v="6"/>
    <n v="137.79"/>
    <n v="1"/>
    <n v="22.046399999999998"/>
    <n v="137.79"/>
    <n v="159.8364"/>
    <n v="2026"/>
    <s v="abril"/>
    <n v="29"/>
  </r>
  <r>
    <x v="382"/>
    <x v="7"/>
    <x v="6"/>
    <n v="137.79249999999999"/>
    <n v="4"/>
    <n v="88.18719999999999"/>
    <n v="551.16999999999996"/>
    <n v="639.35719999999992"/>
    <n v="2026"/>
    <s v="abril"/>
    <n v="29"/>
  </r>
  <r>
    <x v="382"/>
    <x v="11"/>
    <x v="6"/>
    <n v="137.79499999999999"/>
    <n v="2"/>
    <n v="44.0944"/>
    <n v="275.58999999999997"/>
    <n v="319.68439999999998"/>
    <n v="2026"/>
    <s v="abril"/>
    <n v="29"/>
  </r>
  <r>
    <x v="382"/>
    <x v="11"/>
    <x v="6"/>
    <n v="137.79"/>
    <n v="1"/>
    <n v="22.046399999999998"/>
    <n v="137.79"/>
    <n v="159.8364"/>
    <n v="2026"/>
    <s v="abril"/>
    <n v="29"/>
  </r>
  <r>
    <x v="382"/>
    <x v="11"/>
    <x v="6"/>
    <n v="137.79"/>
    <n v="1"/>
    <n v="22.046399999999998"/>
    <n v="137.79"/>
    <n v="159.8364"/>
    <n v="2026"/>
    <s v="abril"/>
    <n v="29"/>
  </r>
  <r>
    <x v="382"/>
    <x v="12"/>
    <x v="2"/>
    <n v="498.66"/>
    <n v="6"/>
    <n v="478.71360000000004"/>
    <n v="2991.96"/>
    <n v="3470.6736000000001"/>
    <n v="2026"/>
    <s v="abril"/>
    <n v="29"/>
  </r>
  <r>
    <x v="382"/>
    <x v="12"/>
    <x v="2"/>
    <n v="498.66"/>
    <n v="12"/>
    <n v="957.42720000000008"/>
    <n v="5983.92"/>
    <n v="6941.3472000000002"/>
    <n v="2026"/>
    <s v="abril"/>
    <n v="29"/>
  </r>
  <r>
    <x v="382"/>
    <x v="12"/>
    <x v="2"/>
    <n v="498.66"/>
    <n v="6"/>
    <n v="478.71360000000004"/>
    <n v="2991.96"/>
    <n v="3470.6736000000001"/>
    <n v="2026"/>
    <s v="abril"/>
    <n v="29"/>
  </r>
  <r>
    <x v="382"/>
    <x v="12"/>
    <x v="2"/>
    <n v="498.66"/>
    <n v="6"/>
    <n v="478.71360000000004"/>
    <n v="2991.96"/>
    <n v="3470.6736000000001"/>
    <n v="2026"/>
    <s v="abril"/>
    <n v="29"/>
  </r>
  <r>
    <x v="382"/>
    <x v="12"/>
    <x v="2"/>
    <n v="498.66"/>
    <n v="6"/>
    <n v="478.71360000000004"/>
    <n v="2991.96"/>
    <n v="3470.6736000000001"/>
    <n v="2026"/>
    <s v="abril"/>
    <n v="29"/>
  </r>
  <r>
    <x v="382"/>
    <x v="12"/>
    <x v="2"/>
    <n v="498.66"/>
    <n v="6"/>
    <n v="478.71360000000004"/>
    <n v="2991.96"/>
    <n v="3470.6736000000001"/>
    <n v="2026"/>
    <s v="abril"/>
    <n v="29"/>
  </r>
  <r>
    <x v="382"/>
    <x v="12"/>
    <x v="2"/>
    <n v="498.66"/>
    <n v="6"/>
    <n v="478.71360000000004"/>
    <n v="2991.96"/>
    <n v="3470.6736000000001"/>
    <n v="2026"/>
    <s v="abril"/>
    <n v="29"/>
  </r>
  <r>
    <x v="382"/>
    <x v="12"/>
    <x v="2"/>
    <n v="498.66"/>
    <n v="6"/>
    <n v="478.71360000000004"/>
    <n v="2991.96"/>
    <n v="3470.6736000000001"/>
    <n v="2026"/>
    <s v="abril"/>
    <n v="29"/>
  </r>
  <r>
    <x v="382"/>
    <x v="12"/>
    <x v="2"/>
    <n v="498.66"/>
    <n v="6"/>
    <n v="478.71360000000004"/>
    <n v="2991.96"/>
    <n v="3470.6736000000001"/>
    <n v="2026"/>
    <s v="abril"/>
    <n v="29"/>
  </r>
  <r>
    <x v="382"/>
    <x v="12"/>
    <x v="2"/>
    <n v="498.66"/>
    <n v="6"/>
    <n v="478.71360000000004"/>
    <n v="2991.96"/>
    <n v="3470.6736000000001"/>
    <n v="2026"/>
    <s v="abril"/>
    <n v="29"/>
  </r>
  <r>
    <x v="382"/>
    <x v="16"/>
    <x v="6"/>
    <n v="137.79"/>
    <n v="1"/>
    <n v="22.046399999999998"/>
    <n v="137.79"/>
    <n v="159.8364"/>
    <n v="2026"/>
    <s v="abril"/>
    <n v="29"/>
  </r>
  <r>
    <x v="382"/>
    <x v="16"/>
    <x v="6"/>
    <n v="137.79499999999999"/>
    <n v="2"/>
    <n v="44.0944"/>
    <n v="275.58999999999997"/>
    <n v="319.68439999999998"/>
    <n v="2026"/>
    <s v="abril"/>
    <n v="29"/>
  </r>
  <r>
    <x v="382"/>
    <x v="16"/>
    <x v="6"/>
    <n v="137.79"/>
    <n v="1"/>
    <n v="22.046399999999998"/>
    <n v="137.79"/>
    <n v="159.8364"/>
    <n v="2026"/>
    <s v="abril"/>
    <n v="29"/>
  </r>
  <r>
    <x v="383"/>
    <x v="8"/>
    <x v="6"/>
    <n v="137.79"/>
    <n v="1"/>
    <n v="22.046399999999998"/>
    <n v="137.79"/>
    <n v="159.8364"/>
    <n v="2026"/>
    <s v="abril"/>
    <n v="30"/>
  </r>
  <r>
    <x v="383"/>
    <x v="8"/>
    <x v="6"/>
    <n v="137.79"/>
    <n v="1"/>
    <n v="22.046399999999998"/>
    <n v="137.79"/>
    <n v="159.8364"/>
    <n v="2026"/>
    <s v="abril"/>
    <n v="30"/>
  </r>
  <r>
    <x v="383"/>
    <x v="8"/>
    <x v="6"/>
    <n v="137.79"/>
    <n v="1"/>
    <n v="22.046399999999998"/>
    <n v="137.79"/>
    <n v="159.8364"/>
    <n v="2026"/>
    <s v="abril"/>
    <n v="30"/>
  </r>
  <r>
    <x v="383"/>
    <x v="7"/>
    <x v="6"/>
    <n v="137.79499999999999"/>
    <n v="1"/>
    <n v="22.0472"/>
    <n v="275.58999999999997"/>
    <n v="297.63719999999995"/>
    <n v="2026"/>
    <s v="abril"/>
    <n v="30"/>
  </r>
  <r>
    <x v="383"/>
    <x v="7"/>
    <x v="6"/>
    <n v="137.79"/>
    <n v="1"/>
    <n v="22.046399999999998"/>
    <n v="137.79"/>
    <n v="159.8364"/>
    <n v="2026"/>
    <s v="abril"/>
    <n v="30"/>
  </r>
  <r>
    <x v="383"/>
    <x v="10"/>
    <x v="6"/>
    <n v="3"/>
    <n v="1"/>
    <n v="0.48"/>
    <n v="3"/>
    <n v="3.48"/>
    <n v="2026"/>
    <s v="abril"/>
    <n v="30"/>
  </r>
  <r>
    <x v="383"/>
    <x v="10"/>
    <x v="6"/>
    <n v="135.72"/>
    <n v="1"/>
    <n v="21.715199999999999"/>
    <n v="135.72"/>
    <n v="157.43520000000001"/>
    <n v="2026"/>
    <s v="abril"/>
    <n v="30"/>
  </r>
  <r>
    <x v="383"/>
    <x v="11"/>
    <x v="6"/>
    <n v="137.79"/>
    <n v="1"/>
    <n v="22.046399999999998"/>
    <n v="137.79"/>
    <n v="159.8364"/>
    <n v="2026"/>
    <s v="abril"/>
    <n v="30"/>
  </r>
  <r>
    <x v="383"/>
    <x v="5"/>
    <x v="6"/>
    <n v="343.97"/>
    <n v="1"/>
    <n v="55.035200000000003"/>
    <n v="343.97"/>
    <n v="399.00520000000006"/>
    <n v="2026"/>
    <s v="abril"/>
    <n v="30"/>
  </r>
  <r>
    <x v="383"/>
    <x v="5"/>
    <x v="6"/>
    <n v="343.97"/>
    <n v="1"/>
    <n v="55.035200000000003"/>
    <n v="343.97"/>
    <n v="399.00520000000006"/>
    <n v="2026"/>
    <s v="abril"/>
    <n v="30"/>
  </r>
  <r>
    <x v="383"/>
    <x v="5"/>
    <x v="6"/>
    <n v="343.97"/>
    <n v="1"/>
    <n v="55.035200000000003"/>
    <n v="343.97"/>
    <n v="399.00520000000006"/>
    <n v="2026"/>
    <s v="abril"/>
    <n v="30"/>
  </r>
  <r>
    <x v="383"/>
    <x v="25"/>
    <x v="6"/>
    <n v="94.82"/>
    <n v="1"/>
    <n v="15.171199999999999"/>
    <n v="94.82"/>
    <n v="109.99119999999999"/>
    <n v="2026"/>
    <s v="abril"/>
    <n v="30"/>
  </r>
  <r>
    <x v="383"/>
    <x v="16"/>
    <x v="6"/>
    <n v="137.79"/>
    <n v="1"/>
    <n v="22.046399999999998"/>
    <n v="137.79"/>
    <n v="159.8364"/>
    <n v="2026"/>
    <s v="abril"/>
    <n v="30"/>
  </r>
  <r>
    <x v="384"/>
    <x v="15"/>
    <x v="19"/>
    <n v="576.5"/>
    <n v="30"/>
    <n v="2767.2"/>
    <n v="17295"/>
    <n v="20062.2"/>
    <n v="2026"/>
    <s v="mayo"/>
    <n v="4"/>
  </r>
  <r>
    <x v="384"/>
    <x v="15"/>
    <x v="19"/>
    <n v="576.5"/>
    <n v="96"/>
    <n v="8855.0399999999991"/>
    <n v="55344"/>
    <n v="64199.040000000001"/>
    <n v="2026"/>
    <s v="mayo"/>
    <n v="4"/>
  </r>
  <r>
    <x v="384"/>
    <x v="13"/>
    <x v="19"/>
    <n v="576.5"/>
    <n v="42"/>
    <n v="3874.08"/>
    <n v="24213"/>
    <n v="28087.08"/>
    <n v="2026"/>
    <s v="mayo"/>
    <n v="4"/>
  </r>
  <r>
    <x v="384"/>
    <x v="13"/>
    <x v="19"/>
    <n v="576.5"/>
    <n v="138"/>
    <n v="12729.119999999999"/>
    <n v="79557"/>
    <n v="92286.12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8"/>
    <x v="6"/>
    <n v="137.79"/>
    <n v="1"/>
    <n v="22.046399999999998"/>
    <n v="137.79"/>
    <n v="159.8364"/>
    <n v="2026"/>
    <s v="mayo"/>
    <n v="4"/>
  </r>
  <r>
    <x v="384"/>
    <x v="7"/>
    <x v="0"/>
    <n v="87.84"/>
    <n v="480"/>
    <n v="6746.112000000001"/>
    <n v="42163.199999999997"/>
    <n v="48909.311999999998"/>
    <n v="2026"/>
    <s v="mayo"/>
    <n v="4"/>
  </r>
  <r>
    <x v="384"/>
    <x v="7"/>
    <x v="6"/>
    <n v="137.79"/>
    <n v="1"/>
    <n v="22.046399999999998"/>
    <n v="137.79"/>
    <n v="159.8364"/>
    <n v="2026"/>
    <s v="mayo"/>
    <n v="4"/>
  </r>
  <r>
    <x v="384"/>
    <x v="7"/>
    <x v="6"/>
    <n v="137.79"/>
    <n v="1"/>
    <n v="22.046399999999998"/>
    <n v="137.79"/>
    <n v="159.8364"/>
    <n v="2026"/>
    <s v="mayo"/>
    <n v="4"/>
  </r>
  <r>
    <x v="384"/>
    <x v="7"/>
    <x v="6"/>
    <n v="137.79"/>
    <n v="1"/>
    <n v="22.046399999999998"/>
    <n v="137.79"/>
    <n v="159.8364"/>
    <n v="2026"/>
    <s v="mayo"/>
    <n v="4"/>
  </r>
  <r>
    <x v="384"/>
    <x v="7"/>
    <x v="6"/>
    <n v="137.79"/>
    <n v="1"/>
    <n v="22.046399999999998"/>
    <n v="137.79"/>
    <n v="159.8364"/>
    <n v="2026"/>
    <s v="mayo"/>
    <n v="4"/>
  </r>
  <r>
    <x v="384"/>
    <x v="7"/>
    <x v="6"/>
    <n v="137.79"/>
    <n v="1"/>
    <n v="22.046399999999998"/>
    <n v="137.79"/>
    <n v="159.8364"/>
    <n v="2026"/>
    <s v="mayo"/>
    <n v="4"/>
  </r>
  <r>
    <x v="384"/>
    <x v="7"/>
    <x v="6"/>
    <n v="137.79"/>
    <n v="1"/>
    <n v="22.046399999999998"/>
    <n v="137.79"/>
    <n v="159.8364"/>
    <n v="2026"/>
    <s v="mayo"/>
    <n v="4"/>
  </r>
  <r>
    <x v="384"/>
    <x v="10"/>
    <x v="6"/>
    <n v="135.72"/>
    <n v="1"/>
    <n v="21.715199999999999"/>
    <n v="135.72"/>
    <n v="157.43520000000001"/>
    <n v="2026"/>
    <s v="mayo"/>
    <n v="4"/>
  </r>
  <r>
    <x v="384"/>
    <x v="10"/>
    <x v="6"/>
    <n v="135.72"/>
    <n v="1"/>
    <n v="21.715199999999999"/>
    <n v="135.72"/>
    <n v="157.43520000000001"/>
    <n v="2026"/>
    <s v="mayo"/>
    <n v="4"/>
  </r>
  <r>
    <x v="384"/>
    <x v="10"/>
    <x v="6"/>
    <n v="135.72"/>
    <n v="1"/>
    <n v="21.715199999999999"/>
    <n v="135.72"/>
    <n v="157.43520000000001"/>
    <n v="2026"/>
    <s v="mayo"/>
    <n v="4"/>
  </r>
  <r>
    <x v="384"/>
    <x v="11"/>
    <x v="6"/>
    <n v="137.79"/>
    <n v="1"/>
    <n v="22.046399999999998"/>
    <n v="137.79"/>
    <n v="159.8364"/>
    <n v="2026"/>
    <s v="mayo"/>
    <n v="4"/>
  </r>
  <r>
    <x v="384"/>
    <x v="11"/>
    <x v="6"/>
    <n v="137.79"/>
    <n v="1"/>
    <n v="22.046399999999998"/>
    <n v="137.79"/>
    <n v="159.8364"/>
    <n v="2026"/>
    <s v="mayo"/>
    <n v="4"/>
  </r>
  <r>
    <x v="384"/>
    <x v="11"/>
    <x v="6"/>
    <n v="137.79"/>
    <n v="1"/>
    <n v="22.046399999999998"/>
    <n v="137.79"/>
    <n v="159.8364"/>
    <n v="2026"/>
    <s v="mayo"/>
    <n v="4"/>
  </r>
  <r>
    <x v="384"/>
    <x v="11"/>
    <x v="6"/>
    <n v="137.79"/>
    <n v="1"/>
    <n v="22.046399999999998"/>
    <n v="137.79"/>
    <n v="159.8364"/>
    <n v="2026"/>
    <s v="mayo"/>
    <n v="4"/>
  </r>
  <r>
    <x v="384"/>
    <x v="11"/>
    <x v="6"/>
    <n v="137.79"/>
    <n v="1"/>
    <n v="22.046399999999998"/>
    <n v="137.79"/>
    <n v="159.8364"/>
    <n v="2026"/>
    <s v="mayo"/>
    <n v="4"/>
  </r>
  <r>
    <x v="384"/>
    <x v="11"/>
    <x v="6"/>
    <n v="137.79"/>
    <n v="1"/>
    <n v="22.046399999999998"/>
    <n v="137.79"/>
    <n v="159.8364"/>
    <n v="2026"/>
    <s v="mayo"/>
    <n v="4"/>
  </r>
  <r>
    <x v="384"/>
    <x v="25"/>
    <x v="6"/>
    <n v="94.82"/>
    <n v="1"/>
    <n v="15.171199999999999"/>
    <n v="94.82"/>
    <n v="109.99119999999999"/>
    <n v="2026"/>
    <s v="mayo"/>
    <n v="4"/>
  </r>
  <r>
    <x v="384"/>
    <x v="25"/>
    <x v="6"/>
    <n v="94.82"/>
    <n v="2"/>
    <n v="30.342399999999998"/>
    <n v="189.64"/>
    <n v="219.98239999999998"/>
    <n v="2026"/>
    <s v="mayo"/>
    <n v="4"/>
  </r>
  <r>
    <x v="384"/>
    <x v="25"/>
    <x v="19"/>
    <n v="54.51"/>
    <n v="40"/>
    <n v="348.86400000000003"/>
    <n v="2180.4"/>
    <n v="2529.2640000000001"/>
    <n v="2026"/>
    <s v="mayo"/>
    <n v="4"/>
  </r>
  <r>
    <x v="384"/>
    <x v="25"/>
    <x v="19"/>
    <n v="54.51"/>
    <n v="220"/>
    <n v="1918.7520000000002"/>
    <n v="11992.2"/>
    <n v="13910.952000000001"/>
    <n v="2026"/>
    <s v="mayo"/>
    <n v="4"/>
  </r>
  <r>
    <x v="384"/>
    <x v="16"/>
    <x v="6"/>
    <n v="137.79"/>
    <n v="1"/>
    <n v="22.046399999999998"/>
    <n v="137.79"/>
    <n v="159.8364"/>
    <n v="2026"/>
    <s v="mayo"/>
    <n v="4"/>
  </r>
  <r>
    <x v="384"/>
    <x v="16"/>
    <x v="6"/>
    <n v="137.79"/>
    <n v="1"/>
    <n v="22.046399999999998"/>
    <n v="137.79"/>
    <n v="159.8364"/>
    <n v="2026"/>
    <s v="mayo"/>
    <n v="4"/>
  </r>
  <r>
    <x v="384"/>
    <x v="16"/>
    <x v="6"/>
    <n v="137.79"/>
    <n v="1"/>
    <n v="22.046399999999998"/>
    <n v="137.79"/>
    <n v="159.8364"/>
    <n v="2026"/>
    <s v="mayo"/>
    <n v="4"/>
  </r>
  <r>
    <x v="384"/>
    <x v="16"/>
    <x v="6"/>
    <n v="137.79"/>
    <n v="1"/>
    <n v="22.046399999999998"/>
    <n v="137.79"/>
    <n v="159.8364"/>
    <n v="2026"/>
    <s v="mayo"/>
    <n v="4"/>
  </r>
  <r>
    <x v="384"/>
    <x v="16"/>
    <x v="6"/>
    <n v="137.79"/>
    <n v="1"/>
    <n v="22.046399999999998"/>
    <n v="137.79"/>
    <n v="159.8364"/>
    <n v="2026"/>
    <s v="mayo"/>
    <n v="4"/>
  </r>
  <r>
    <x v="384"/>
    <x v="16"/>
    <x v="6"/>
    <n v="137.79"/>
    <n v="1"/>
    <n v="22.046399999999998"/>
    <n v="137.79"/>
    <n v="159.8364"/>
    <n v="2026"/>
    <s v="mayo"/>
    <n v="4"/>
  </r>
  <r>
    <x v="385"/>
    <x v="8"/>
    <x v="6"/>
    <n v="137.79"/>
    <n v="1"/>
    <n v="22.046399999999998"/>
    <n v="137.79"/>
    <n v="159.8364"/>
    <n v="2026"/>
    <s v="mayo"/>
    <n v="5"/>
  </r>
  <r>
    <x v="385"/>
    <x v="8"/>
    <x v="6"/>
    <n v="137.79"/>
    <n v="1"/>
    <n v="22.046399999999998"/>
    <n v="137.79"/>
    <n v="159.8364"/>
    <n v="2026"/>
    <s v="mayo"/>
    <n v="5"/>
  </r>
  <r>
    <x v="385"/>
    <x v="8"/>
    <x v="6"/>
    <n v="137.79"/>
    <n v="1"/>
    <n v="22.046399999999998"/>
    <n v="137.79"/>
    <n v="159.8364"/>
    <n v="2026"/>
    <s v="mayo"/>
    <n v="5"/>
  </r>
  <r>
    <x v="385"/>
    <x v="7"/>
    <x v="6"/>
    <n v="137.79"/>
    <n v="1"/>
    <n v="22.046399999999998"/>
    <n v="137.79"/>
    <n v="159.8364"/>
    <n v="2026"/>
    <s v="mayo"/>
    <n v="5"/>
  </r>
  <r>
    <x v="385"/>
    <x v="10"/>
    <x v="6"/>
    <n v="135.72"/>
    <n v="1"/>
    <n v="21.715199999999999"/>
    <n v="135.72"/>
    <n v="157.43520000000001"/>
    <n v="2026"/>
    <s v="mayo"/>
    <n v="5"/>
  </r>
  <r>
    <x v="385"/>
    <x v="10"/>
    <x v="6"/>
    <n v="135.72"/>
    <n v="1"/>
    <n v="21.715199999999999"/>
    <n v="135.72"/>
    <n v="157.43520000000001"/>
    <n v="2026"/>
    <s v="mayo"/>
    <n v="5"/>
  </r>
  <r>
    <x v="385"/>
    <x v="11"/>
    <x v="6"/>
    <n v="137.79"/>
    <n v="1"/>
    <n v="22.046399999999998"/>
    <n v="137.79"/>
    <n v="159.8364"/>
    <n v="2026"/>
    <s v="mayo"/>
    <n v="5"/>
  </r>
  <r>
    <x v="385"/>
    <x v="6"/>
    <x v="0"/>
    <n v="211.23"/>
    <n v="6"/>
    <n v="202.7808"/>
    <n v="1267.3800000000001"/>
    <n v="1470.1608000000001"/>
    <n v="2026"/>
    <s v="mayo"/>
    <n v="5"/>
  </r>
  <r>
    <x v="385"/>
    <x v="25"/>
    <x v="0"/>
    <n v="70.47"/>
    <n v="100"/>
    <n v="1127.52"/>
    <n v="7047"/>
    <n v="8174.52"/>
    <n v="2026"/>
    <s v="mayo"/>
    <n v="5"/>
  </r>
  <r>
    <x v="385"/>
    <x v="25"/>
    <x v="6"/>
    <n v="94.82"/>
    <n v="1"/>
    <n v="15.171199999999999"/>
    <n v="94.82"/>
    <n v="109.99119999999999"/>
    <n v="2026"/>
    <s v="mayo"/>
    <n v="5"/>
  </r>
  <r>
    <x v="385"/>
    <x v="25"/>
    <x v="6"/>
    <n v="94.82"/>
    <n v="1"/>
    <n v="15.171199999999999"/>
    <n v="94.82"/>
    <n v="109.99119999999999"/>
    <n v="2026"/>
    <s v="mayo"/>
    <n v="5"/>
  </r>
  <r>
    <x v="385"/>
    <x v="16"/>
    <x v="6"/>
    <n v="137.79"/>
    <n v="1"/>
    <n v="22.046399999999998"/>
    <n v="137.79"/>
    <n v="159.8364"/>
    <n v="2026"/>
    <s v="mayo"/>
    <n v="5"/>
  </r>
  <r>
    <x v="385"/>
    <x v="16"/>
    <x v="6"/>
    <n v="137.79"/>
    <n v="1"/>
    <n v="22.046399999999998"/>
    <n v="137.79"/>
    <n v="159.8364"/>
    <n v="2026"/>
    <s v="mayo"/>
    <n v="5"/>
  </r>
  <r>
    <x v="385"/>
    <x v="27"/>
    <x v="0"/>
    <n v="769.39"/>
    <n v="6"/>
    <n v="738.61440000000005"/>
    <n v="4616.34"/>
    <n v="5354.9544000000005"/>
    <n v="2026"/>
    <s v="mayo"/>
    <n v="5"/>
  </r>
  <r>
    <x v="385"/>
    <x v="23"/>
    <x v="0"/>
    <n v="16.16"/>
    <n v="120"/>
    <n v="310.27199999999999"/>
    <n v="1939.2"/>
    <n v="2249.4720000000002"/>
    <n v="2026"/>
    <s v="mayo"/>
    <n v="5"/>
  </r>
  <r>
    <x v="386"/>
    <x v="13"/>
    <x v="2"/>
    <n v="525.59"/>
    <n v="6"/>
    <n v="504.56640000000004"/>
    <n v="3153.54"/>
    <n v="3658.1064000000001"/>
    <n v="2026"/>
    <s v="mayo"/>
    <n v="6"/>
  </r>
  <r>
    <x v="386"/>
    <x v="8"/>
    <x v="0"/>
    <n v="87.52"/>
    <n v="240"/>
    <n v="3360.768"/>
    <n v="21004.799999999999"/>
    <n v="24365.567999999999"/>
    <n v="2026"/>
    <s v="mayo"/>
    <n v="6"/>
  </r>
  <r>
    <x v="386"/>
    <x v="8"/>
    <x v="6"/>
    <n v="137.79"/>
    <n v="1"/>
    <n v="22.046399999999998"/>
    <n v="137.79"/>
    <n v="159.8364"/>
    <n v="2026"/>
    <s v="mayo"/>
    <n v="6"/>
  </r>
  <r>
    <x v="386"/>
    <x v="8"/>
    <x v="6"/>
    <n v="137.79"/>
    <n v="1"/>
    <n v="22.046399999999998"/>
    <n v="137.79"/>
    <n v="159.8364"/>
    <n v="2026"/>
    <s v="mayo"/>
    <n v="6"/>
  </r>
  <r>
    <x v="386"/>
    <x v="8"/>
    <x v="6"/>
    <n v="137.79"/>
    <n v="1"/>
    <n v="22.046399999999998"/>
    <n v="137.79"/>
    <n v="159.8364"/>
    <n v="2026"/>
    <s v="mayo"/>
    <n v="6"/>
  </r>
  <r>
    <x v="386"/>
    <x v="8"/>
    <x v="6"/>
    <n v="137.79"/>
    <n v="1"/>
    <n v="22.046399999999998"/>
    <n v="137.79"/>
    <n v="159.8364"/>
    <n v="2026"/>
    <s v="mayo"/>
    <n v="6"/>
  </r>
  <r>
    <x v="386"/>
    <x v="8"/>
    <x v="6"/>
    <n v="137.79"/>
    <n v="1"/>
    <n v="22.046399999999998"/>
    <n v="137.79"/>
    <n v="159.8364"/>
    <n v="2026"/>
    <s v="mayo"/>
    <n v="6"/>
  </r>
  <r>
    <x v="386"/>
    <x v="7"/>
    <x v="6"/>
    <n v="137.79"/>
    <n v="1"/>
    <n v="22.046399999999998"/>
    <n v="137.79"/>
    <n v="159.8364"/>
    <n v="2026"/>
    <s v="mayo"/>
    <n v="6"/>
  </r>
  <r>
    <x v="386"/>
    <x v="7"/>
    <x v="6"/>
    <n v="137.79"/>
    <n v="1"/>
    <n v="22.046399999999998"/>
    <n v="137.79"/>
    <n v="159.8364"/>
    <n v="2026"/>
    <s v="mayo"/>
    <n v="6"/>
  </r>
  <r>
    <x v="386"/>
    <x v="6"/>
    <x v="0"/>
    <n v="211.23"/>
    <n v="6"/>
    <n v="202.7808"/>
    <n v="1267.3800000000001"/>
    <n v="1470.1608000000001"/>
    <n v="2026"/>
    <s v="mayo"/>
    <n v="6"/>
  </r>
  <r>
    <x v="386"/>
    <x v="12"/>
    <x v="2"/>
    <n v="498.66"/>
    <n v="6"/>
    <n v="478.71360000000004"/>
    <n v="2991.96"/>
    <n v="3470.6736000000001"/>
    <n v="2026"/>
    <s v="mayo"/>
    <n v="6"/>
  </r>
  <r>
    <x v="386"/>
    <x v="12"/>
    <x v="2"/>
    <n v="498.66"/>
    <n v="6"/>
    <n v="478.71360000000004"/>
    <n v="2991.96"/>
    <n v="3470.6736000000001"/>
    <n v="2026"/>
    <s v="mayo"/>
    <n v="6"/>
  </r>
  <r>
    <x v="386"/>
    <x v="12"/>
    <x v="2"/>
    <n v="498.66"/>
    <n v="6"/>
    <n v="478.71360000000004"/>
    <n v="2991.96"/>
    <n v="3470.6736000000001"/>
    <n v="2026"/>
    <s v="mayo"/>
    <n v="6"/>
  </r>
  <r>
    <x v="386"/>
    <x v="25"/>
    <x v="6"/>
    <n v="94.82"/>
    <n v="1"/>
    <n v="15.171199999999999"/>
    <n v="94.82"/>
    <n v="109.99119999999999"/>
    <n v="2026"/>
    <s v="mayo"/>
    <n v="6"/>
  </r>
  <r>
    <x v="386"/>
    <x v="25"/>
    <x v="6"/>
    <n v="94.82"/>
    <n v="1"/>
    <n v="15.171199999999999"/>
    <n v="94.82"/>
    <n v="109.99119999999999"/>
    <n v="2026"/>
    <s v="mayo"/>
    <n v="6"/>
  </r>
  <r>
    <x v="386"/>
    <x v="25"/>
    <x v="6"/>
    <n v="94.82"/>
    <n v="1"/>
    <n v="15.171199999999999"/>
    <n v="94.82"/>
    <n v="109.99119999999999"/>
    <n v="2026"/>
    <s v="mayo"/>
    <n v="6"/>
  </r>
  <r>
    <x v="386"/>
    <x v="16"/>
    <x v="6"/>
    <n v="137.79"/>
    <n v="1"/>
    <n v="22.046399999999998"/>
    <n v="137.79"/>
    <n v="159.8364"/>
    <n v="2026"/>
    <s v="mayo"/>
    <n v="6"/>
  </r>
  <r>
    <x v="386"/>
    <x v="26"/>
    <x v="17"/>
    <n v="547.24"/>
    <n v="6"/>
    <n v="525.35040000000004"/>
    <n v="3283.44"/>
    <n v="3808.7903999999999"/>
    <n v="2026"/>
    <s v="mayo"/>
    <n v="6"/>
  </r>
  <r>
    <x v="387"/>
    <x v="13"/>
    <x v="2"/>
    <n v="525.59"/>
    <n v="6"/>
    <n v="504.56640000000004"/>
    <n v="3153.54"/>
    <n v="3658.1064000000001"/>
    <n v="2026"/>
    <s v="mayo"/>
    <n v="7"/>
  </r>
  <r>
    <x v="387"/>
    <x v="8"/>
    <x v="6"/>
    <n v="137.79"/>
    <n v="1"/>
    <n v="22.046399999999998"/>
    <n v="137.79"/>
    <n v="159.8364"/>
    <n v="2026"/>
    <s v="mayo"/>
    <n v="7"/>
  </r>
  <r>
    <x v="387"/>
    <x v="8"/>
    <x v="6"/>
    <n v="137.79"/>
    <n v="1"/>
    <n v="22.046399999999998"/>
    <n v="137.79"/>
    <n v="159.8364"/>
    <n v="2026"/>
    <s v="mayo"/>
    <n v="7"/>
  </r>
  <r>
    <x v="388"/>
    <x v="8"/>
    <x v="6"/>
    <n v="137.79"/>
    <n v="1"/>
    <n v="22.046399999999998"/>
    <n v="137.79"/>
    <n v="159.8364"/>
    <n v="2026"/>
    <s v="mayo"/>
    <n v="8"/>
  </r>
  <r>
    <x v="388"/>
    <x v="8"/>
    <x v="6"/>
    <n v="137.79"/>
    <n v="1"/>
    <n v="22.046399999999998"/>
    <n v="137.79"/>
    <n v="159.8364"/>
    <n v="2026"/>
    <s v="mayo"/>
    <n v="8"/>
  </r>
  <r>
    <x v="388"/>
    <x v="8"/>
    <x v="6"/>
    <n v="137.79"/>
    <n v="1"/>
    <n v="22.046399999999998"/>
    <n v="137.79"/>
    <n v="159.8364"/>
    <n v="2026"/>
    <s v="mayo"/>
    <n v="8"/>
  </r>
  <r>
    <x v="388"/>
    <x v="8"/>
    <x v="6"/>
    <n v="137.79"/>
    <n v="1"/>
    <n v="22.046399999999998"/>
    <n v="137.79"/>
    <n v="159.8364"/>
    <n v="2026"/>
    <s v="mayo"/>
    <n v="8"/>
  </r>
  <r>
    <x v="388"/>
    <x v="8"/>
    <x v="6"/>
    <n v="137.79"/>
    <n v="1"/>
    <n v="22.046399999999998"/>
    <n v="137.79"/>
    <n v="159.8364"/>
    <n v="2026"/>
    <s v="mayo"/>
    <n v="8"/>
  </r>
  <r>
    <x v="388"/>
    <x v="8"/>
    <x v="6"/>
    <n v="137.79"/>
    <n v="1"/>
    <n v="22.046399999999998"/>
    <n v="137.79"/>
    <n v="159.8364"/>
    <n v="2026"/>
    <s v="mayo"/>
    <n v="8"/>
  </r>
  <r>
    <x v="387"/>
    <x v="7"/>
    <x v="6"/>
    <n v="137.79"/>
    <n v="1"/>
    <n v="22.046399999999998"/>
    <n v="137.79"/>
    <n v="159.8364"/>
    <n v="2026"/>
    <s v="mayo"/>
    <n v="7"/>
  </r>
  <r>
    <x v="387"/>
    <x v="10"/>
    <x v="6"/>
    <n v="135.72"/>
    <n v="1"/>
    <n v="21.715199999999999"/>
    <n v="135.72"/>
    <n v="157.43520000000001"/>
    <n v="2026"/>
    <s v="mayo"/>
    <n v="7"/>
  </r>
  <r>
    <x v="388"/>
    <x v="10"/>
    <x v="6"/>
    <n v="135.72"/>
    <n v="1"/>
    <n v="21.715199999999999"/>
    <n v="135.72"/>
    <n v="157.43520000000001"/>
    <n v="2026"/>
    <s v="mayo"/>
    <n v="8"/>
  </r>
  <r>
    <x v="388"/>
    <x v="11"/>
    <x v="6"/>
    <n v="137.79"/>
    <n v="1"/>
    <n v="22.046399999999998"/>
    <n v="137.79"/>
    <n v="159.8364"/>
    <n v="2026"/>
    <s v="mayo"/>
    <n v="8"/>
  </r>
  <r>
    <x v="388"/>
    <x v="11"/>
    <x v="6"/>
    <n v="137.79"/>
    <n v="1"/>
    <n v="22.046399999999998"/>
    <n v="137.79"/>
    <n v="159.8364"/>
    <n v="2026"/>
    <s v="mayo"/>
    <n v="8"/>
  </r>
  <r>
    <x v="388"/>
    <x v="11"/>
    <x v="6"/>
    <n v="137.79"/>
    <n v="1"/>
    <n v="22.046399999999998"/>
    <n v="137.79"/>
    <n v="159.8364"/>
    <n v="2026"/>
    <s v="mayo"/>
    <n v="8"/>
  </r>
  <r>
    <x v="387"/>
    <x v="3"/>
    <x v="19"/>
    <n v="549.02"/>
    <n v="5"/>
    <n v="439.21600000000001"/>
    <n v="2745.1"/>
    <n v="3184.3159999999998"/>
    <n v="2026"/>
    <s v="mayo"/>
    <n v="7"/>
  </r>
  <r>
    <x v="388"/>
    <x v="5"/>
    <x v="6"/>
    <n v="343.97"/>
    <n v="1"/>
    <n v="55.035200000000003"/>
    <n v="343.97"/>
    <n v="399.00520000000006"/>
    <n v="2026"/>
    <s v="mayo"/>
    <n v="8"/>
  </r>
  <r>
    <x v="387"/>
    <x v="6"/>
    <x v="6"/>
    <n v="343.97"/>
    <n v="1"/>
    <n v="55.035200000000003"/>
    <n v="343.97"/>
    <n v="399.00520000000006"/>
    <n v="2026"/>
    <s v="mayo"/>
    <n v="7"/>
  </r>
  <r>
    <x v="387"/>
    <x v="6"/>
    <x v="6"/>
    <n v="343.97"/>
    <n v="1"/>
    <n v="55.035200000000003"/>
    <n v="343.97"/>
    <n v="399.00520000000006"/>
    <n v="2026"/>
    <s v="mayo"/>
    <n v="7"/>
  </r>
  <r>
    <x v="387"/>
    <x v="14"/>
    <x v="19"/>
    <n v="538.03"/>
    <n v="6"/>
    <n v="516.50880000000006"/>
    <n v="3228.18"/>
    <n v="3744.6887999999999"/>
    <n v="2026"/>
    <s v="mayo"/>
    <n v="7"/>
  </r>
  <r>
    <x v="387"/>
    <x v="14"/>
    <x v="5"/>
    <n v="632.99"/>
    <n v="8"/>
    <n v="810.22720000000004"/>
    <n v="5063.92"/>
    <n v="5874.1472000000003"/>
    <n v="2026"/>
    <s v="mayo"/>
    <n v="7"/>
  </r>
  <r>
    <x v="387"/>
    <x v="25"/>
    <x v="6"/>
    <n v="94.82"/>
    <n v="1"/>
    <n v="15.171199999999999"/>
    <n v="94.82"/>
    <n v="109.99119999999999"/>
    <n v="2026"/>
    <s v="mayo"/>
    <n v="7"/>
  </r>
  <r>
    <x v="388"/>
    <x v="25"/>
    <x v="6"/>
    <n v="94.82"/>
    <n v="1"/>
    <n v="15.171199999999999"/>
    <n v="94.82"/>
    <n v="109.99119999999999"/>
    <n v="2026"/>
    <s v="mayo"/>
    <n v="8"/>
  </r>
  <r>
    <x v="388"/>
    <x v="25"/>
    <x v="6"/>
    <n v="94.82"/>
    <n v="1"/>
    <n v="15.171199999999999"/>
    <n v="94.82"/>
    <n v="109.99119999999999"/>
    <n v="2026"/>
    <s v="mayo"/>
    <n v="8"/>
  </r>
  <r>
    <x v="387"/>
    <x v="16"/>
    <x v="6"/>
    <n v="137.79"/>
    <n v="1"/>
    <n v="22.046399999999998"/>
    <n v="137.79"/>
    <n v="159.8364"/>
    <n v="2026"/>
    <s v="mayo"/>
    <n v="7"/>
  </r>
  <r>
    <x v="387"/>
    <x v="16"/>
    <x v="6"/>
    <n v="137.79"/>
    <n v="1"/>
    <n v="22.046399999999998"/>
    <n v="137.79"/>
    <n v="159.8364"/>
    <n v="2026"/>
    <s v="mayo"/>
    <n v="7"/>
  </r>
  <r>
    <x v="387"/>
    <x v="16"/>
    <x v="6"/>
    <n v="137.79"/>
    <n v="1"/>
    <n v="22.046399999999998"/>
    <n v="137.79"/>
    <n v="159.8364"/>
    <n v="2026"/>
    <s v="mayo"/>
    <n v="7"/>
  </r>
  <r>
    <x v="387"/>
    <x v="16"/>
    <x v="6"/>
    <n v="137.79"/>
    <n v="1"/>
    <n v="22.046399999999998"/>
    <n v="137.79"/>
    <n v="159.8364"/>
    <n v="2026"/>
    <s v="mayo"/>
    <n v="7"/>
  </r>
  <r>
    <x v="388"/>
    <x v="16"/>
    <x v="6"/>
    <n v="137.79"/>
    <n v="1"/>
    <n v="22.046399999999998"/>
    <n v="137.79"/>
    <n v="159.8364"/>
    <n v="2026"/>
    <s v="mayo"/>
    <n v="8"/>
  </r>
  <r>
    <x v="387"/>
    <x v="27"/>
    <x v="6"/>
    <n v="905.16"/>
    <n v="1"/>
    <n v="144.82560000000001"/>
    <n v="905.16"/>
    <n v="1049.9856"/>
    <n v="2026"/>
    <s v="mayo"/>
    <n v="7"/>
  </r>
  <r>
    <x v="387"/>
    <x v="27"/>
    <x v="6"/>
    <n v="905.16"/>
    <n v="1"/>
    <n v="144.82560000000001"/>
    <n v="905.16"/>
    <n v="1049.9856"/>
    <n v="2026"/>
    <s v="mayo"/>
    <n v="7"/>
  </r>
  <r>
    <x v="389"/>
    <x v="8"/>
    <x v="6"/>
    <n v="137.79"/>
    <n v="1"/>
    <n v="22.046399999999998"/>
    <n v="137.79"/>
    <n v="159.8364"/>
    <n v="2026"/>
    <s v="mayo"/>
    <n v="11"/>
  </r>
  <r>
    <x v="389"/>
    <x v="8"/>
    <x v="6"/>
    <n v="137.79"/>
    <n v="1"/>
    <n v="22.046399999999998"/>
    <n v="137.79"/>
    <n v="159.8364"/>
    <n v="2026"/>
    <s v="mayo"/>
    <n v="11"/>
  </r>
  <r>
    <x v="389"/>
    <x v="8"/>
    <x v="6"/>
    <n v="137.79"/>
    <n v="1"/>
    <n v="22.046399999999998"/>
    <n v="137.79"/>
    <n v="159.8364"/>
    <n v="2026"/>
    <s v="mayo"/>
    <n v="11"/>
  </r>
  <r>
    <x v="389"/>
    <x v="8"/>
    <x v="6"/>
    <n v="137.79"/>
    <n v="1"/>
    <n v="22.046399999999998"/>
    <n v="137.79"/>
    <n v="159.8364"/>
    <n v="2026"/>
    <s v="mayo"/>
    <n v="11"/>
  </r>
  <r>
    <x v="389"/>
    <x v="8"/>
    <x v="6"/>
    <n v="137.79"/>
    <n v="1"/>
    <n v="22.046399999999998"/>
    <n v="137.79"/>
    <n v="159.8364"/>
    <n v="2026"/>
    <s v="mayo"/>
    <n v="11"/>
  </r>
  <r>
    <x v="389"/>
    <x v="8"/>
    <x v="6"/>
    <n v="137.79"/>
    <n v="1"/>
    <n v="22.046399999999998"/>
    <n v="137.79"/>
    <n v="159.8364"/>
    <n v="2026"/>
    <s v="mayo"/>
    <n v="11"/>
  </r>
  <r>
    <x v="389"/>
    <x v="8"/>
    <x v="6"/>
    <n v="137.79329999999999"/>
    <n v="3"/>
    <n v="66.140783999999996"/>
    <n v="413.38"/>
    <n v="479.52078399999999"/>
    <n v="2026"/>
    <s v="mayo"/>
    <n v="11"/>
  </r>
  <r>
    <x v="389"/>
    <x v="8"/>
    <x v="6"/>
    <n v="137.79"/>
    <n v="1"/>
    <n v="22.046399999999998"/>
    <n v="137.79"/>
    <n v="159.8364"/>
    <n v="2026"/>
    <s v="mayo"/>
    <n v="11"/>
  </r>
  <r>
    <x v="389"/>
    <x v="8"/>
    <x v="6"/>
    <n v="137.79"/>
    <n v="1"/>
    <n v="22.046399999999998"/>
    <n v="137.79"/>
    <n v="159.8364"/>
    <n v="2026"/>
    <s v="mayo"/>
    <n v="11"/>
  </r>
  <r>
    <x v="389"/>
    <x v="7"/>
    <x v="6"/>
    <n v="137.79"/>
    <n v="1"/>
    <n v="22.046399999999998"/>
    <n v="137.79"/>
    <n v="159.8364"/>
    <n v="2026"/>
    <s v="mayo"/>
    <n v="11"/>
  </r>
  <r>
    <x v="389"/>
    <x v="7"/>
    <x v="6"/>
    <n v="137.79"/>
    <n v="1"/>
    <n v="22.046399999999998"/>
    <n v="137.79"/>
    <n v="159.8364"/>
    <n v="2026"/>
    <s v="mayo"/>
    <n v="11"/>
  </r>
  <r>
    <x v="389"/>
    <x v="7"/>
    <x v="6"/>
    <n v="137.79249999999999"/>
    <n v="4"/>
    <n v="88.18719999999999"/>
    <n v="551.16999999999996"/>
    <n v="639.35719999999992"/>
    <n v="2026"/>
    <s v="mayo"/>
    <n v="11"/>
  </r>
  <r>
    <x v="389"/>
    <x v="7"/>
    <x v="6"/>
    <n v="137.79"/>
    <n v="1"/>
    <n v="22.046399999999998"/>
    <n v="137.79"/>
    <n v="159.8364"/>
    <n v="2026"/>
    <s v="mayo"/>
    <n v="11"/>
  </r>
  <r>
    <x v="389"/>
    <x v="7"/>
    <x v="6"/>
    <n v="137.79"/>
    <n v="1"/>
    <n v="22.046399999999998"/>
    <n v="137.79"/>
    <n v="159.8364"/>
    <n v="2026"/>
    <s v="mayo"/>
    <n v="11"/>
  </r>
  <r>
    <x v="389"/>
    <x v="7"/>
    <x v="6"/>
    <n v="137.79"/>
    <n v="1"/>
    <n v="22.046399999999998"/>
    <n v="137.79"/>
    <n v="159.8364"/>
    <n v="2026"/>
    <s v="mayo"/>
    <n v="11"/>
  </r>
  <r>
    <x v="389"/>
    <x v="10"/>
    <x v="6"/>
    <n v="135.72"/>
    <n v="1"/>
    <n v="21.715199999999999"/>
    <n v="135.72"/>
    <n v="157.43520000000001"/>
    <n v="2026"/>
    <s v="mayo"/>
    <n v="11"/>
  </r>
  <r>
    <x v="389"/>
    <x v="10"/>
    <x v="6"/>
    <n v="135.72"/>
    <n v="1"/>
    <n v="21.715199999999999"/>
    <n v="135.72"/>
    <n v="157.43520000000001"/>
    <n v="2026"/>
    <s v="mayo"/>
    <n v="11"/>
  </r>
  <r>
    <x v="389"/>
    <x v="11"/>
    <x v="6"/>
    <n v="137.79"/>
    <n v="1"/>
    <n v="22.046399999999998"/>
    <n v="137.79"/>
    <n v="159.8364"/>
    <n v="2026"/>
    <s v="mayo"/>
    <n v="11"/>
  </r>
  <r>
    <x v="389"/>
    <x v="11"/>
    <x v="6"/>
    <n v="137.79"/>
    <n v="1"/>
    <n v="22.046399999999998"/>
    <n v="137.79"/>
    <n v="159.8364"/>
    <n v="2026"/>
    <s v="mayo"/>
    <n v="11"/>
  </r>
  <r>
    <x v="389"/>
    <x v="11"/>
    <x v="6"/>
    <n v="137.79329999999999"/>
    <n v="3"/>
    <n v="66.140783999999996"/>
    <n v="413.38"/>
    <n v="479.52078399999999"/>
    <n v="2026"/>
    <s v="mayo"/>
    <n v="11"/>
  </r>
  <r>
    <x v="389"/>
    <x v="11"/>
    <x v="6"/>
    <n v="137.79329999999999"/>
    <n v="3"/>
    <n v="66.140783999999996"/>
    <n v="413.38"/>
    <n v="479.52078399999999"/>
    <n v="2026"/>
    <s v="mayo"/>
    <n v="11"/>
  </r>
  <r>
    <x v="389"/>
    <x v="11"/>
    <x v="6"/>
    <n v="137.79"/>
    <n v="1"/>
    <n v="22.046399999999998"/>
    <n v="137.79"/>
    <n v="159.8364"/>
    <n v="2026"/>
    <s v="mayo"/>
    <n v="11"/>
  </r>
  <r>
    <x v="389"/>
    <x v="6"/>
    <x v="6"/>
    <n v="343.97"/>
    <n v="1"/>
    <n v="55.035200000000003"/>
    <n v="343.97"/>
    <n v="399.00520000000006"/>
    <n v="2026"/>
    <s v="mayo"/>
    <n v="11"/>
  </r>
  <r>
    <x v="389"/>
    <x v="6"/>
    <x v="6"/>
    <n v="343.97"/>
    <n v="1"/>
    <n v="55.035200000000003"/>
    <n v="343.97"/>
    <n v="399.00520000000006"/>
    <n v="2026"/>
    <s v="mayo"/>
    <n v="11"/>
  </r>
  <r>
    <x v="389"/>
    <x v="25"/>
    <x v="6"/>
    <n v="94.82"/>
    <n v="1"/>
    <n v="15.171199999999999"/>
    <n v="94.82"/>
    <n v="109.99119999999999"/>
    <n v="2026"/>
    <s v="mayo"/>
    <n v="11"/>
  </r>
  <r>
    <x v="389"/>
    <x v="25"/>
    <x v="6"/>
    <n v="94.82"/>
    <n v="1"/>
    <n v="15.171199999999999"/>
    <n v="94.82"/>
    <n v="109.99119999999999"/>
    <n v="2026"/>
    <s v="mayo"/>
    <n v="11"/>
  </r>
  <r>
    <x v="389"/>
    <x v="25"/>
    <x v="6"/>
    <n v="94.82"/>
    <n v="2"/>
    <n v="30.342399999999998"/>
    <n v="189.64"/>
    <n v="219.98239999999998"/>
    <n v="2026"/>
    <s v="mayo"/>
    <n v="11"/>
  </r>
  <r>
    <x v="389"/>
    <x v="16"/>
    <x v="6"/>
    <n v="137.79"/>
    <n v="1"/>
    <n v="22.046399999999998"/>
    <n v="137.79"/>
    <n v="159.8364"/>
    <n v="2026"/>
    <s v="mayo"/>
    <n v="11"/>
  </r>
  <r>
    <x v="389"/>
    <x v="16"/>
    <x v="6"/>
    <n v="137.79"/>
    <n v="1"/>
    <n v="22.046399999999998"/>
    <n v="137.79"/>
    <n v="159.8364"/>
    <n v="2026"/>
    <s v="mayo"/>
    <n v="11"/>
  </r>
  <r>
    <x v="389"/>
    <x v="16"/>
    <x v="6"/>
    <n v="137.79"/>
    <n v="1"/>
    <n v="22.046399999999998"/>
    <n v="137.79"/>
    <n v="159.8364"/>
    <n v="2026"/>
    <s v="mayo"/>
    <n v="11"/>
  </r>
  <r>
    <x v="389"/>
    <x v="16"/>
    <x v="6"/>
    <n v="137.79"/>
    <n v="1"/>
    <n v="22.046399999999998"/>
    <n v="137.79"/>
    <n v="159.8364"/>
    <n v="2026"/>
    <s v="mayo"/>
    <n v="11"/>
  </r>
  <r>
    <x v="390"/>
    <x v="13"/>
    <x v="2"/>
    <n v="525.59"/>
    <n v="6"/>
    <n v="504.56640000000004"/>
    <n v="3153.54"/>
    <n v="3658.1064000000001"/>
    <n v="2026"/>
    <s v="mayo"/>
    <n v="13"/>
  </r>
  <r>
    <x v="390"/>
    <x v="13"/>
    <x v="2"/>
    <n v="525.59"/>
    <n v="6"/>
    <n v="504.56640000000004"/>
    <n v="3153.54"/>
    <n v="3658.1064000000001"/>
    <n v="2026"/>
    <s v="mayo"/>
    <n v="13"/>
  </r>
  <r>
    <x v="390"/>
    <x v="13"/>
    <x v="2"/>
    <n v="525.59"/>
    <n v="6"/>
    <n v="504.56640000000004"/>
    <n v="3153.54"/>
    <n v="3658.1064000000001"/>
    <n v="2026"/>
    <s v="mayo"/>
    <n v="13"/>
  </r>
  <r>
    <x v="390"/>
    <x v="13"/>
    <x v="2"/>
    <n v="525.59"/>
    <n v="6"/>
    <n v="504.56640000000004"/>
    <n v="3153.54"/>
    <n v="3658.1064000000001"/>
    <n v="2026"/>
    <s v="mayo"/>
    <n v="13"/>
  </r>
  <r>
    <x v="390"/>
    <x v="8"/>
    <x v="6"/>
    <n v="137.79"/>
    <n v="1"/>
    <n v="22.046399999999998"/>
    <n v="137.79"/>
    <n v="159.8364"/>
    <n v="2026"/>
    <s v="mayo"/>
    <n v="13"/>
  </r>
  <r>
    <x v="390"/>
    <x v="8"/>
    <x v="6"/>
    <n v="137.79"/>
    <n v="1"/>
    <n v="22.046399999999998"/>
    <n v="137.79"/>
    <n v="159.8364"/>
    <n v="2026"/>
    <s v="mayo"/>
    <n v="13"/>
  </r>
  <r>
    <x v="390"/>
    <x v="8"/>
    <x v="6"/>
    <n v="137.79"/>
    <n v="1"/>
    <n v="22.046399999999998"/>
    <n v="137.79"/>
    <n v="159.8364"/>
    <n v="2026"/>
    <s v="mayo"/>
    <n v="13"/>
  </r>
  <r>
    <x v="390"/>
    <x v="8"/>
    <x v="6"/>
    <n v="137.79"/>
    <n v="1"/>
    <n v="22.046399999999998"/>
    <n v="137.79"/>
    <n v="159.8364"/>
    <n v="2026"/>
    <s v="mayo"/>
    <n v="13"/>
  </r>
  <r>
    <x v="390"/>
    <x v="8"/>
    <x v="6"/>
    <n v="137.79"/>
    <n v="1"/>
    <n v="22.046399999999998"/>
    <n v="137.79"/>
    <n v="159.8364"/>
    <n v="2026"/>
    <s v="mayo"/>
    <n v="13"/>
  </r>
  <r>
    <x v="390"/>
    <x v="8"/>
    <x v="6"/>
    <n v="137.79"/>
    <n v="1"/>
    <n v="22.046399999999998"/>
    <n v="137.79"/>
    <n v="159.8364"/>
    <n v="2026"/>
    <s v="mayo"/>
    <n v="13"/>
  </r>
  <r>
    <x v="390"/>
    <x v="8"/>
    <x v="6"/>
    <n v="137.79"/>
    <n v="1"/>
    <n v="22.046399999999998"/>
    <n v="137.79"/>
    <n v="159.8364"/>
    <n v="2026"/>
    <s v="mayo"/>
    <n v="13"/>
  </r>
  <r>
    <x v="390"/>
    <x v="8"/>
    <x v="6"/>
    <n v="137.79"/>
    <n v="1"/>
    <n v="22.046399999999998"/>
    <n v="137.79"/>
    <n v="159.8364"/>
    <n v="2026"/>
    <s v="mayo"/>
    <n v="13"/>
  </r>
  <r>
    <x v="390"/>
    <x v="8"/>
    <x v="5"/>
    <n v="90.54"/>
    <n v="20"/>
    <n v="289.72800000000001"/>
    <n v="1810.8"/>
    <n v="2100.5279999999998"/>
    <n v="2026"/>
    <s v="mayo"/>
    <n v="13"/>
  </r>
  <r>
    <x v="390"/>
    <x v="7"/>
    <x v="6"/>
    <n v="137.79"/>
    <n v="1"/>
    <n v="22.046399999999998"/>
    <n v="137.79"/>
    <n v="159.8364"/>
    <n v="2026"/>
    <s v="mayo"/>
    <n v="13"/>
  </r>
  <r>
    <x v="390"/>
    <x v="7"/>
    <x v="6"/>
    <n v="137.79"/>
    <n v="1"/>
    <n v="22.046399999999998"/>
    <n v="137.79"/>
    <n v="159.8364"/>
    <n v="2026"/>
    <s v="mayo"/>
    <n v="13"/>
  </r>
  <r>
    <x v="390"/>
    <x v="7"/>
    <x v="6"/>
    <n v="137.79"/>
    <n v="1"/>
    <n v="22.046399999999998"/>
    <n v="137.79"/>
    <n v="159.8364"/>
    <n v="2026"/>
    <s v="mayo"/>
    <n v="13"/>
  </r>
  <r>
    <x v="390"/>
    <x v="7"/>
    <x v="6"/>
    <n v="137.79"/>
    <n v="1"/>
    <n v="22.046399999999998"/>
    <n v="137.79"/>
    <n v="159.8364"/>
    <n v="2026"/>
    <s v="mayo"/>
    <n v="13"/>
  </r>
  <r>
    <x v="390"/>
    <x v="7"/>
    <x v="5"/>
    <n v="90.54"/>
    <n v="40"/>
    <n v="579.45600000000002"/>
    <n v="3621.6"/>
    <n v="4201.0559999999996"/>
    <n v="2026"/>
    <s v="mayo"/>
    <n v="13"/>
  </r>
  <r>
    <x v="390"/>
    <x v="10"/>
    <x v="6"/>
    <n v="135.72"/>
    <n v="1"/>
    <n v="21.715199999999999"/>
    <n v="135.72"/>
    <n v="157.43520000000001"/>
    <n v="2026"/>
    <s v="mayo"/>
    <n v="13"/>
  </r>
  <r>
    <x v="390"/>
    <x v="10"/>
    <x v="6"/>
    <n v="135.72"/>
    <n v="1"/>
    <n v="21.715199999999999"/>
    <n v="135.72"/>
    <n v="157.43520000000001"/>
    <n v="2026"/>
    <s v="mayo"/>
    <n v="13"/>
  </r>
  <r>
    <x v="390"/>
    <x v="10"/>
    <x v="6"/>
    <n v="135.72"/>
    <n v="1"/>
    <n v="21.715199999999999"/>
    <n v="135.72"/>
    <n v="157.43520000000001"/>
    <n v="2026"/>
    <s v="mayo"/>
    <n v="13"/>
  </r>
  <r>
    <x v="390"/>
    <x v="11"/>
    <x v="6"/>
    <n v="137.79"/>
    <n v="1"/>
    <n v="22.046399999999998"/>
    <n v="137.79"/>
    <n v="159.8364"/>
    <n v="2026"/>
    <s v="mayo"/>
    <n v="13"/>
  </r>
  <r>
    <x v="390"/>
    <x v="11"/>
    <x v="6"/>
    <n v="137.79"/>
    <n v="1"/>
    <n v="22.046399999999998"/>
    <n v="137.79"/>
    <n v="159.8364"/>
    <n v="2026"/>
    <s v="mayo"/>
    <n v="13"/>
  </r>
  <r>
    <x v="390"/>
    <x v="11"/>
    <x v="6"/>
    <n v="137.79"/>
    <n v="1"/>
    <n v="22.046399999999998"/>
    <n v="137.79"/>
    <n v="159.8364"/>
    <n v="2026"/>
    <s v="mayo"/>
    <n v="13"/>
  </r>
  <r>
    <x v="390"/>
    <x v="3"/>
    <x v="19"/>
    <n v="549.02"/>
    <n v="10"/>
    <n v="878.43200000000002"/>
    <n v="5490.2"/>
    <n v="6368.6319999999996"/>
    <n v="2026"/>
    <s v="mayo"/>
    <n v="13"/>
  </r>
  <r>
    <x v="390"/>
    <x v="3"/>
    <x v="5"/>
    <n v="697"/>
    <n v="6"/>
    <n v="669.12"/>
    <n v="4182"/>
    <n v="4851.12"/>
    <n v="2026"/>
    <s v="mayo"/>
    <n v="13"/>
  </r>
  <r>
    <x v="390"/>
    <x v="9"/>
    <x v="6"/>
    <n v="343.97"/>
    <n v="1"/>
    <n v="55.035200000000003"/>
    <n v="343.97"/>
    <n v="399.00520000000006"/>
    <n v="2026"/>
    <s v="mayo"/>
    <n v="13"/>
  </r>
  <r>
    <x v="390"/>
    <x v="5"/>
    <x v="6"/>
    <n v="343.97"/>
    <n v="1"/>
    <n v="55.035200000000003"/>
    <n v="343.97"/>
    <n v="399.00520000000006"/>
    <n v="2026"/>
    <s v="mayo"/>
    <n v="13"/>
  </r>
  <r>
    <x v="390"/>
    <x v="12"/>
    <x v="2"/>
    <n v="498.66"/>
    <n v="6"/>
    <n v="478.71360000000004"/>
    <n v="2991.96"/>
    <n v="3470.6736000000001"/>
    <n v="2026"/>
    <s v="mayo"/>
    <n v="13"/>
  </r>
  <r>
    <x v="390"/>
    <x v="12"/>
    <x v="2"/>
    <n v="498.66"/>
    <n v="6"/>
    <n v="478.71360000000004"/>
    <n v="2991.96"/>
    <n v="3470.6736000000001"/>
    <n v="2026"/>
    <s v="mayo"/>
    <n v="13"/>
  </r>
  <r>
    <x v="390"/>
    <x v="12"/>
    <x v="2"/>
    <n v="498.66"/>
    <n v="6"/>
    <n v="478.71360000000004"/>
    <n v="2991.96"/>
    <n v="3470.6736000000001"/>
    <n v="2026"/>
    <s v="mayo"/>
    <n v="13"/>
  </r>
  <r>
    <x v="390"/>
    <x v="12"/>
    <x v="2"/>
    <n v="498.66"/>
    <n v="12"/>
    <n v="957.42720000000008"/>
    <n v="5983.92"/>
    <n v="6941.3472000000002"/>
    <n v="2026"/>
    <s v="mayo"/>
    <n v="13"/>
  </r>
  <r>
    <x v="390"/>
    <x v="12"/>
    <x v="2"/>
    <n v="498.66"/>
    <n v="6"/>
    <n v="478.71360000000004"/>
    <n v="2991.96"/>
    <n v="3470.6736000000001"/>
    <n v="2026"/>
    <s v="mayo"/>
    <n v="13"/>
  </r>
  <r>
    <x v="390"/>
    <x v="12"/>
    <x v="2"/>
    <n v="498.66"/>
    <n v="6"/>
    <n v="478.71360000000004"/>
    <n v="2991.96"/>
    <n v="3470.6736000000001"/>
    <n v="2026"/>
    <s v="mayo"/>
    <n v="13"/>
  </r>
  <r>
    <x v="390"/>
    <x v="14"/>
    <x v="19"/>
    <n v="538.03"/>
    <n v="11"/>
    <n v="946.93280000000004"/>
    <n v="5918.33"/>
    <n v="6865.2628000000004"/>
    <n v="2026"/>
    <s v="mayo"/>
    <n v="13"/>
  </r>
  <r>
    <x v="390"/>
    <x v="25"/>
    <x v="6"/>
    <n v="94.82"/>
    <n v="1"/>
    <n v="15.171199999999999"/>
    <n v="94.82"/>
    <n v="109.99119999999999"/>
    <n v="2026"/>
    <s v="mayo"/>
    <n v="13"/>
  </r>
  <r>
    <x v="390"/>
    <x v="25"/>
    <x v="6"/>
    <n v="94.82"/>
    <n v="1"/>
    <n v="15.171199999999999"/>
    <n v="94.82"/>
    <n v="109.99119999999999"/>
    <n v="2026"/>
    <s v="mayo"/>
    <n v="13"/>
  </r>
  <r>
    <x v="390"/>
    <x v="25"/>
    <x v="6"/>
    <n v="94.82"/>
    <n v="1"/>
    <n v="15.171199999999999"/>
    <n v="94.82"/>
    <n v="109.99119999999999"/>
    <n v="2026"/>
    <s v="mayo"/>
    <n v="13"/>
  </r>
  <r>
    <x v="390"/>
    <x v="16"/>
    <x v="6"/>
    <n v="137.79"/>
    <n v="1"/>
    <n v="22.046399999999998"/>
    <n v="137.79"/>
    <n v="159.8364"/>
    <n v="2026"/>
    <s v="mayo"/>
    <n v="13"/>
  </r>
  <r>
    <x v="390"/>
    <x v="16"/>
    <x v="6"/>
    <n v="137.79"/>
    <n v="1"/>
    <n v="22.046399999999998"/>
    <n v="137.79"/>
    <n v="159.8364"/>
    <n v="2026"/>
    <s v="mayo"/>
    <n v="13"/>
  </r>
  <r>
    <x v="390"/>
    <x v="16"/>
    <x v="6"/>
    <n v="137.79"/>
    <n v="1"/>
    <n v="22.046399999999998"/>
    <n v="137.79"/>
    <n v="159.8364"/>
    <n v="2026"/>
    <s v="mayo"/>
    <n v="13"/>
  </r>
  <r>
    <x v="390"/>
    <x v="16"/>
    <x v="6"/>
    <n v="137.79"/>
    <n v="1"/>
    <n v="22.046399999999998"/>
    <n v="137.79"/>
    <n v="159.8364"/>
    <n v="2026"/>
    <s v="mayo"/>
    <n v="13"/>
  </r>
  <r>
    <x v="390"/>
    <x v="27"/>
    <x v="6"/>
    <n v="905.16499999999996"/>
    <n v="2"/>
    <n v="289.65280000000001"/>
    <n v="1810.33"/>
    <n v="2099.9827999999998"/>
    <n v="2026"/>
    <s v="mayo"/>
    <n v="13"/>
  </r>
  <r>
    <x v="391"/>
    <x v="8"/>
    <x v="6"/>
    <n v="137.79"/>
    <n v="1"/>
    <n v="22.046399999999998"/>
    <n v="137.79"/>
    <n v="159.8364"/>
    <n v="2026"/>
    <s v="mayo"/>
    <n v="14"/>
  </r>
  <r>
    <x v="391"/>
    <x v="8"/>
    <x v="6"/>
    <n v="137.79"/>
    <n v="1"/>
    <n v="22.046399999999998"/>
    <n v="137.79"/>
    <n v="159.8364"/>
    <n v="2026"/>
    <s v="mayo"/>
    <n v="14"/>
  </r>
  <r>
    <x v="391"/>
    <x v="8"/>
    <x v="6"/>
    <n v="137.79"/>
    <n v="1"/>
    <n v="22.046399999999998"/>
    <n v="137.79"/>
    <n v="159.8364"/>
    <n v="2026"/>
    <s v="mayo"/>
    <n v="14"/>
  </r>
  <r>
    <x v="391"/>
    <x v="8"/>
    <x v="6"/>
    <n v="137.79"/>
    <n v="1"/>
    <n v="22.046399999999998"/>
    <n v="137.79"/>
    <n v="159.8364"/>
    <n v="2026"/>
    <s v="mayo"/>
    <n v="14"/>
  </r>
  <r>
    <x v="391"/>
    <x v="8"/>
    <x v="6"/>
    <n v="137.79"/>
    <n v="1"/>
    <n v="22.046399999999998"/>
    <n v="137.79"/>
    <n v="159.8364"/>
    <n v="2026"/>
    <s v="mayo"/>
    <n v="14"/>
  </r>
  <r>
    <x v="391"/>
    <x v="8"/>
    <x v="6"/>
    <n v="137.79"/>
    <n v="1"/>
    <n v="22.046399999999998"/>
    <n v="137.79"/>
    <n v="159.8364"/>
    <n v="2026"/>
    <s v="mayo"/>
    <n v="14"/>
  </r>
  <r>
    <x v="391"/>
    <x v="8"/>
    <x v="6"/>
    <n v="137.79"/>
    <n v="1"/>
    <n v="22.046399999999998"/>
    <n v="137.79"/>
    <n v="159.8364"/>
    <n v="2026"/>
    <s v="mayo"/>
    <n v="14"/>
  </r>
  <r>
    <x v="391"/>
    <x v="8"/>
    <x v="6"/>
    <n v="137.79"/>
    <n v="1"/>
    <n v="22.046399999999998"/>
    <n v="137.79"/>
    <n v="159.8364"/>
    <n v="2026"/>
    <s v="mayo"/>
    <n v="14"/>
  </r>
  <r>
    <x v="391"/>
    <x v="7"/>
    <x v="6"/>
    <n v="137.79499999999999"/>
    <n v="2"/>
    <n v="44.0944"/>
    <n v="275.58999999999997"/>
    <n v="319.68439999999998"/>
    <n v="2026"/>
    <s v="mayo"/>
    <n v="14"/>
  </r>
  <r>
    <x v="391"/>
    <x v="25"/>
    <x v="6"/>
    <n v="94.82"/>
    <n v="1"/>
    <n v="15.171199999999999"/>
    <n v="94.82"/>
    <n v="109.99119999999999"/>
    <n v="2026"/>
    <s v="mayo"/>
    <n v="14"/>
  </r>
  <r>
    <x v="391"/>
    <x v="25"/>
    <x v="6"/>
    <n v="94.82"/>
    <n v="1"/>
    <n v="15.171199999999999"/>
    <n v="94.82"/>
    <n v="109.99119999999999"/>
    <n v="2026"/>
    <s v="mayo"/>
    <n v="14"/>
  </r>
  <r>
    <x v="391"/>
    <x v="16"/>
    <x v="6"/>
    <n v="137.79"/>
    <n v="1"/>
    <n v="22.046399999999998"/>
    <n v="137.79"/>
    <n v="159.8364"/>
    <n v="2026"/>
    <s v="mayo"/>
    <n v="14"/>
  </r>
  <r>
    <x v="391"/>
    <x v="16"/>
    <x v="6"/>
    <n v="137.79"/>
    <n v="1"/>
    <n v="22.046399999999998"/>
    <n v="137.79"/>
    <n v="159.8364"/>
    <n v="2026"/>
    <s v="mayo"/>
    <n v="14"/>
  </r>
  <r>
    <x v="392"/>
    <x v="8"/>
    <x v="6"/>
    <n v="137.79"/>
    <n v="1"/>
    <n v="22.046399999999998"/>
    <n v="137.79"/>
    <n v="159.8364"/>
    <n v="2026"/>
    <s v="mayo"/>
    <n v="15"/>
  </r>
  <r>
    <x v="392"/>
    <x v="8"/>
    <x v="6"/>
    <n v="137.79"/>
    <n v="1"/>
    <n v="22.046399999999998"/>
    <n v="137.79"/>
    <n v="159.8364"/>
    <n v="2026"/>
    <s v="mayo"/>
    <n v="15"/>
  </r>
  <r>
    <x v="392"/>
    <x v="8"/>
    <x v="6"/>
    <n v="137.79"/>
    <n v="1"/>
    <n v="22.046399999999998"/>
    <n v="137.79"/>
    <n v="159.8364"/>
    <n v="2026"/>
    <s v="mayo"/>
    <n v="15"/>
  </r>
  <r>
    <x v="392"/>
    <x v="8"/>
    <x v="6"/>
    <n v="137.79"/>
    <n v="1"/>
    <n v="22.046399999999998"/>
    <n v="137.79"/>
    <n v="159.8364"/>
    <n v="2026"/>
    <s v="mayo"/>
    <n v="15"/>
  </r>
  <r>
    <x v="392"/>
    <x v="8"/>
    <x v="6"/>
    <n v="137.79"/>
    <n v="1"/>
    <n v="22.046399999999998"/>
    <n v="137.79"/>
    <n v="159.8364"/>
    <n v="2026"/>
    <s v="mayo"/>
    <n v="15"/>
  </r>
  <r>
    <x v="392"/>
    <x v="8"/>
    <x v="6"/>
    <n v="137.79"/>
    <n v="1"/>
    <n v="22.046399999999998"/>
    <n v="137.79"/>
    <n v="159.8364"/>
    <n v="2026"/>
    <s v="mayo"/>
    <n v="15"/>
  </r>
  <r>
    <x v="392"/>
    <x v="8"/>
    <x v="6"/>
    <n v="137.79"/>
    <n v="1"/>
    <n v="22.046399999999998"/>
    <n v="137.79"/>
    <n v="159.8364"/>
    <n v="2026"/>
    <s v="mayo"/>
    <n v="15"/>
  </r>
  <r>
    <x v="392"/>
    <x v="7"/>
    <x v="6"/>
    <n v="137.79"/>
    <n v="1"/>
    <n v="22.046399999999998"/>
    <n v="137.79"/>
    <n v="159.8364"/>
    <n v="2026"/>
    <s v="mayo"/>
    <n v="15"/>
  </r>
  <r>
    <x v="392"/>
    <x v="11"/>
    <x v="6"/>
    <n v="137.79"/>
    <n v="1"/>
    <n v="22.046399999999998"/>
    <n v="137.79"/>
    <n v="159.8364"/>
    <n v="2026"/>
    <s v="mayo"/>
    <n v="15"/>
  </r>
  <r>
    <x v="392"/>
    <x v="6"/>
    <x v="6"/>
    <n v="343.97"/>
    <n v="1"/>
    <n v="55.035200000000003"/>
    <n v="343.97"/>
    <n v="399.00520000000006"/>
    <n v="2026"/>
    <s v="mayo"/>
    <n v="15"/>
  </r>
  <r>
    <x v="392"/>
    <x v="25"/>
    <x v="6"/>
    <n v="94.82"/>
    <n v="1"/>
    <n v="15.171199999999999"/>
    <n v="94.82"/>
    <n v="109.99119999999999"/>
    <n v="2026"/>
    <s v="mayo"/>
    <n v="15"/>
  </r>
  <r>
    <x v="392"/>
    <x v="25"/>
    <x v="6"/>
    <n v="94.82"/>
    <n v="1"/>
    <n v="15.171199999999999"/>
    <n v="94.82"/>
    <n v="109.99119999999999"/>
    <n v="2026"/>
    <s v="mayo"/>
    <n v="15"/>
  </r>
  <r>
    <x v="392"/>
    <x v="16"/>
    <x v="6"/>
    <n v="137.79"/>
    <n v="1"/>
    <n v="22.046399999999998"/>
    <n v="137.79"/>
    <n v="159.8364"/>
    <n v="2026"/>
    <s v="mayo"/>
    <n v="15"/>
  </r>
  <r>
    <x v="392"/>
    <x v="16"/>
    <x v="6"/>
    <n v="137.79"/>
    <n v="1"/>
    <n v="22.046399999999998"/>
    <n v="137.79"/>
    <n v="159.8364"/>
    <n v="2026"/>
    <s v="mayo"/>
    <n v="15"/>
  </r>
  <r>
    <x v="392"/>
    <x v="16"/>
    <x v="6"/>
    <n v="137.79"/>
    <n v="1"/>
    <n v="22.046399999999998"/>
    <n v="137.79"/>
    <n v="159.8364"/>
    <n v="2026"/>
    <s v="mayo"/>
    <n v="15"/>
  </r>
  <r>
    <x v="393"/>
    <x v="8"/>
    <x v="6"/>
    <n v="137.79"/>
    <n v="1"/>
    <n v="22.046399999999998"/>
    <n v="137.79"/>
    <n v="159.8364"/>
    <n v="2026"/>
    <s v="mayo"/>
    <n v="18"/>
  </r>
  <r>
    <x v="393"/>
    <x v="8"/>
    <x v="6"/>
    <n v="137.79"/>
    <n v="1"/>
    <n v="22.046399999999998"/>
    <n v="137.79"/>
    <n v="159.8364"/>
    <n v="2026"/>
    <s v="mayo"/>
    <n v="18"/>
  </r>
  <r>
    <x v="393"/>
    <x v="8"/>
    <x v="6"/>
    <n v="137.79"/>
    <n v="1"/>
    <n v="22.046399999999998"/>
    <n v="137.79"/>
    <n v="159.8364"/>
    <n v="2026"/>
    <s v="mayo"/>
    <n v="18"/>
  </r>
  <r>
    <x v="393"/>
    <x v="8"/>
    <x v="6"/>
    <n v="137.79"/>
    <n v="1"/>
    <n v="22.046399999999998"/>
    <n v="137.79"/>
    <n v="159.8364"/>
    <n v="2026"/>
    <s v="mayo"/>
    <n v="18"/>
  </r>
  <r>
    <x v="393"/>
    <x v="8"/>
    <x v="6"/>
    <n v="137.79"/>
    <n v="1"/>
    <n v="22.046399999999998"/>
    <n v="137.79"/>
    <n v="159.8364"/>
    <n v="2026"/>
    <s v="mayo"/>
    <n v="18"/>
  </r>
  <r>
    <x v="393"/>
    <x v="8"/>
    <x v="6"/>
    <n v="137.79"/>
    <n v="1"/>
    <n v="22.046399999999998"/>
    <n v="137.79"/>
    <n v="159.8364"/>
    <n v="2026"/>
    <s v="mayo"/>
    <n v="18"/>
  </r>
  <r>
    <x v="393"/>
    <x v="7"/>
    <x v="6"/>
    <n v="137.79"/>
    <n v="1"/>
    <n v="22.046399999999998"/>
    <n v="137.79"/>
    <n v="159.8364"/>
    <n v="2026"/>
    <s v="mayo"/>
    <n v="18"/>
  </r>
  <r>
    <x v="393"/>
    <x v="7"/>
    <x v="6"/>
    <n v="137.79"/>
    <n v="1"/>
    <n v="22.046399999999998"/>
    <n v="137.79"/>
    <n v="159.8364"/>
    <n v="2026"/>
    <s v="mayo"/>
    <n v="18"/>
  </r>
  <r>
    <x v="393"/>
    <x v="7"/>
    <x v="6"/>
    <n v="137.79"/>
    <n v="1"/>
    <n v="22.046399999999998"/>
    <n v="137.79"/>
    <n v="159.8364"/>
    <n v="2026"/>
    <s v="mayo"/>
    <n v="18"/>
  </r>
  <r>
    <x v="393"/>
    <x v="7"/>
    <x v="6"/>
    <n v="137.79"/>
    <n v="1"/>
    <n v="22.046399999999998"/>
    <n v="137.79"/>
    <n v="159.8364"/>
    <n v="2026"/>
    <s v="mayo"/>
    <n v="18"/>
  </r>
  <r>
    <x v="393"/>
    <x v="7"/>
    <x v="6"/>
    <n v="137.79"/>
    <n v="1"/>
    <n v="22.046399999999998"/>
    <n v="137.79"/>
    <n v="159.8364"/>
    <n v="2026"/>
    <s v="mayo"/>
    <n v="18"/>
  </r>
  <r>
    <x v="393"/>
    <x v="7"/>
    <x v="6"/>
    <n v="137.79"/>
    <n v="1"/>
    <n v="22.046399999999998"/>
    <n v="137.79"/>
    <n v="159.8364"/>
    <n v="2026"/>
    <s v="mayo"/>
    <n v="18"/>
  </r>
  <r>
    <x v="393"/>
    <x v="10"/>
    <x v="6"/>
    <n v="135.72"/>
    <n v="1"/>
    <n v="21.715199999999999"/>
    <n v="135.72"/>
    <n v="157.43520000000001"/>
    <n v="2026"/>
    <s v="mayo"/>
    <n v="18"/>
  </r>
  <r>
    <x v="393"/>
    <x v="11"/>
    <x v="6"/>
    <n v="137.79"/>
    <n v="1"/>
    <n v="22.046399999999998"/>
    <n v="137.79"/>
    <n v="159.8364"/>
    <n v="2026"/>
    <s v="mayo"/>
    <n v="18"/>
  </r>
  <r>
    <x v="393"/>
    <x v="11"/>
    <x v="6"/>
    <n v="905.16"/>
    <n v="1"/>
    <n v="144.82560000000001"/>
    <n v="905.16"/>
    <n v="1049.9856"/>
    <n v="2026"/>
    <s v="mayo"/>
    <n v="18"/>
  </r>
  <r>
    <x v="393"/>
    <x v="25"/>
    <x v="6"/>
    <n v="94.82"/>
    <n v="2"/>
    <n v="30.342399999999998"/>
    <n v="189.64"/>
    <n v="219.98239999999998"/>
    <n v="2026"/>
    <s v="mayo"/>
    <n v="18"/>
  </r>
  <r>
    <x v="394"/>
    <x v="13"/>
    <x v="2"/>
    <n v="525.59"/>
    <n v="6"/>
    <n v="504.56640000000004"/>
    <n v="3153.54"/>
    <n v="3658.1064000000001"/>
    <n v="2026"/>
    <s v="mayo"/>
    <n v="19"/>
  </r>
  <r>
    <x v="394"/>
    <x v="13"/>
    <x v="2"/>
    <n v="525.59"/>
    <n v="6"/>
    <n v="504.56640000000004"/>
    <n v="3153.54"/>
    <n v="3658.1064000000001"/>
    <n v="2026"/>
    <s v="mayo"/>
    <n v="19"/>
  </r>
  <r>
    <x v="394"/>
    <x v="8"/>
    <x v="6"/>
    <n v="137.79499999999999"/>
    <n v="2"/>
    <n v="44.0944"/>
    <n v="275.58999999999997"/>
    <n v="319.68439999999998"/>
    <n v="2026"/>
    <s v="mayo"/>
    <n v="19"/>
  </r>
  <r>
    <x v="394"/>
    <x v="8"/>
    <x v="6"/>
    <n v="137.79"/>
    <n v="1"/>
    <n v="22.046399999999998"/>
    <n v="137.79"/>
    <n v="159.8364"/>
    <n v="2026"/>
    <s v="mayo"/>
    <n v="19"/>
  </r>
  <r>
    <x v="394"/>
    <x v="8"/>
    <x v="6"/>
    <n v="137.79"/>
    <n v="1"/>
    <n v="22.046399999999998"/>
    <n v="137.79"/>
    <n v="159.8364"/>
    <n v="2026"/>
    <s v="mayo"/>
    <n v="19"/>
  </r>
  <r>
    <x v="394"/>
    <x v="8"/>
    <x v="6"/>
    <n v="137.79329999999999"/>
    <n v="3"/>
    <n v="66.140783999999996"/>
    <n v="413.38"/>
    <n v="479.52078399999999"/>
    <n v="2026"/>
    <s v="mayo"/>
    <n v="19"/>
  </r>
  <r>
    <x v="394"/>
    <x v="7"/>
    <x v="6"/>
    <n v="137.79"/>
    <n v="1"/>
    <n v="22.046399999999998"/>
    <n v="137.79"/>
    <n v="159.8364"/>
    <n v="2026"/>
    <s v="mayo"/>
    <n v="19"/>
  </r>
  <r>
    <x v="394"/>
    <x v="7"/>
    <x v="6"/>
    <n v="137.79"/>
    <n v="1"/>
    <n v="22.046399999999998"/>
    <n v="137.79"/>
    <n v="159.8364"/>
    <n v="2026"/>
    <s v="mayo"/>
    <n v="19"/>
  </r>
  <r>
    <x v="394"/>
    <x v="11"/>
    <x v="6"/>
    <n v="137.79329999999999"/>
    <n v="3"/>
    <n v="66.140783999999996"/>
    <n v="413.38"/>
    <n v="479.52078399999999"/>
    <n v="2026"/>
    <s v="mayo"/>
    <n v="19"/>
  </r>
  <r>
    <x v="394"/>
    <x v="9"/>
    <x v="6"/>
    <n v="343.97"/>
    <n v="1"/>
    <n v="55.035200000000003"/>
    <n v="343.97"/>
    <n v="399.00520000000006"/>
    <n v="2026"/>
    <s v="mayo"/>
    <n v="19"/>
  </r>
  <r>
    <x v="394"/>
    <x v="6"/>
    <x v="6"/>
    <n v="343.97"/>
    <n v="1"/>
    <n v="55.035200000000003"/>
    <n v="343.97"/>
    <n v="399.00520000000006"/>
    <n v="2026"/>
    <s v="mayo"/>
    <n v="19"/>
  </r>
  <r>
    <x v="394"/>
    <x v="14"/>
    <x v="2"/>
    <n v="498.66"/>
    <n v="12"/>
    <n v="957.42720000000008"/>
    <n v="5983.92"/>
    <n v="6941.3472000000002"/>
    <n v="2026"/>
    <s v="mayo"/>
    <n v="19"/>
  </r>
  <r>
    <x v="394"/>
    <x v="25"/>
    <x v="6"/>
    <n v="94.82"/>
    <n v="1"/>
    <n v="15.171199999999999"/>
    <n v="94.82"/>
    <n v="109.99119999999999"/>
    <n v="2026"/>
    <s v="mayo"/>
    <n v="19"/>
  </r>
  <r>
    <x v="394"/>
    <x v="25"/>
    <x v="6"/>
    <n v="94.82"/>
    <n v="1"/>
    <n v="15.171199999999999"/>
    <n v="94.82"/>
    <n v="109.99119999999999"/>
    <n v="2026"/>
    <s v="mayo"/>
    <n v="19"/>
  </r>
  <r>
    <x v="394"/>
    <x v="25"/>
    <x v="6"/>
    <n v="94.82"/>
    <n v="1"/>
    <n v="15.171199999999999"/>
    <n v="94.82"/>
    <n v="109.99119999999999"/>
    <n v="2026"/>
    <s v="mayo"/>
    <n v="19"/>
  </r>
  <r>
    <x v="394"/>
    <x v="25"/>
    <x v="6"/>
    <n v="94.82"/>
    <n v="1"/>
    <n v="15.171199999999999"/>
    <n v="94.82"/>
    <n v="109.99119999999999"/>
    <n v="2026"/>
    <s v="mayo"/>
    <n v="19"/>
  </r>
  <r>
    <x v="395"/>
    <x v="13"/>
    <x v="2"/>
    <n v="525.59"/>
    <n v="6"/>
    <n v="504.56640000000004"/>
    <n v="3153.54"/>
    <n v="3658.1064000000001"/>
    <n v="2026"/>
    <s v="mayo"/>
    <n v="20"/>
  </r>
  <r>
    <x v="395"/>
    <x v="13"/>
    <x v="2"/>
    <n v="525.59"/>
    <n v="6"/>
    <n v="504.56640000000004"/>
    <n v="3153.54"/>
    <n v="3658.1064000000001"/>
    <n v="2026"/>
    <s v="mayo"/>
    <n v="20"/>
  </r>
  <r>
    <x v="395"/>
    <x v="13"/>
    <x v="2"/>
    <n v="525.59"/>
    <n v="6"/>
    <n v="504.56640000000004"/>
    <n v="3153.54"/>
    <n v="3658.1064000000001"/>
    <n v="2026"/>
    <s v="mayo"/>
    <n v="20"/>
  </r>
  <r>
    <x v="395"/>
    <x v="8"/>
    <x v="6"/>
    <n v="137.79"/>
    <n v="1"/>
    <n v="22.046399999999998"/>
    <n v="137.79"/>
    <n v="159.8364"/>
    <n v="2026"/>
    <s v="mayo"/>
    <n v="20"/>
  </r>
  <r>
    <x v="395"/>
    <x v="7"/>
    <x v="6"/>
    <n v="137.79"/>
    <n v="1"/>
    <n v="22.046399999999998"/>
    <n v="137.79"/>
    <n v="159.8364"/>
    <n v="2026"/>
    <s v="mayo"/>
    <n v="20"/>
  </r>
  <r>
    <x v="395"/>
    <x v="11"/>
    <x v="6"/>
    <n v="137.79"/>
    <n v="1"/>
    <n v="22.046399999999998"/>
    <n v="137.79"/>
    <n v="159.8364"/>
    <n v="2026"/>
    <s v="mayo"/>
    <n v="20"/>
  </r>
  <r>
    <x v="395"/>
    <x v="11"/>
    <x v="6"/>
    <n v="137.79"/>
    <n v="1"/>
    <n v="22.046399999999998"/>
    <n v="137.79"/>
    <n v="159.8364"/>
    <n v="2026"/>
    <s v="mayo"/>
    <n v="20"/>
  </r>
  <r>
    <x v="395"/>
    <x v="9"/>
    <x v="6"/>
    <n v="343.97"/>
    <n v="1"/>
    <n v="55.035200000000003"/>
    <n v="343.97"/>
    <n v="399.00520000000006"/>
    <n v="2026"/>
    <s v="mayo"/>
    <n v="20"/>
  </r>
  <r>
    <x v="395"/>
    <x v="12"/>
    <x v="2"/>
    <n v="498.66"/>
    <n v="6"/>
    <n v="478.71360000000004"/>
    <n v="2991.96"/>
    <n v="3470.6736000000001"/>
    <n v="2026"/>
    <s v="mayo"/>
    <n v="20"/>
  </r>
  <r>
    <x v="395"/>
    <x v="12"/>
    <x v="2"/>
    <n v="498.66"/>
    <n v="6"/>
    <n v="478.71360000000004"/>
    <n v="2991.96"/>
    <n v="3470.6736000000001"/>
    <n v="2026"/>
    <s v="mayo"/>
    <n v="20"/>
  </r>
  <r>
    <x v="395"/>
    <x v="12"/>
    <x v="2"/>
    <n v="498.66"/>
    <n v="6"/>
    <n v="478.71360000000004"/>
    <n v="2991.96"/>
    <n v="3470.6736000000001"/>
    <n v="2026"/>
    <s v="mayo"/>
    <n v="20"/>
  </r>
  <r>
    <x v="395"/>
    <x v="12"/>
    <x v="2"/>
    <n v="498.66"/>
    <n v="6"/>
    <n v="478.71360000000004"/>
    <n v="2991.96"/>
    <n v="3470.6736000000001"/>
    <n v="2026"/>
    <s v="mayo"/>
    <n v="20"/>
  </r>
  <r>
    <x v="395"/>
    <x v="16"/>
    <x v="6"/>
    <n v="137.79"/>
    <n v="1"/>
    <n v="22.046399999999998"/>
    <n v="137.79"/>
    <n v="159.8364"/>
    <n v="2026"/>
    <s v="mayo"/>
    <n v="20"/>
  </r>
  <r>
    <x v="396"/>
    <x v="8"/>
    <x v="6"/>
    <n v="137.79"/>
    <n v="1"/>
    <n v="22.046399999999998"/>
    <n v="137.79"/>
    <n v="159.8364"/>
    <n v="2026"/>
    <s v="mayo"/>
    <n v="21"/>
  </r>
  <r>
    <x v="396"/>
    <x v="8"/>
    <x v="6"/>
    <n v="137.79"/>
    <n v="1"/>
    <n v="22.046399999999998"/>
    <n v="137.79"/>
    <n v="159.8364"/>
    <n v="2026"/>
    <s v="mayo"/>
    <n v="21"/>
  </r>
  <r>
    <x v="396"/>
    <x v="8"/>
    <x v="5"/>
    <n v="90.54"/>
    <n v="120"/>
    <n v="1738.3680000000002"/>
    <n v="10864.8"/>
    <n v="12603.168"/>
    <n v="2026"/>
    <s v="mayo"/>
    <n v="21"/>
  </r>
  <r>
    <x v="396"/>
    <x v="7"/>
    <x v="6"/>
    <n v="137.79"/>
    <n v="1"/>
    <n v="22.046399999999998"/>
    <n v="137.79"/>
    <n v="159.8364"/>
    <n v="2026"/>
    <s v="mayo"/>
    <n v="21"/>
  </r>
  <r>
    <x v="396"/>
    <x v="7"/>
    <x v="6"/>
    <n v="137.79"/>
    <n v="1"/>
    <n v="22.046399999999998"/>
    <n v="137.79"/>
    <n v="159.8364"/>
    <n v="2026"/>
    <s v="mayo"/>
    <n v="21"/>
  </r>
  <r>
    <x v="396"/>
    <x v="7"/>
    <x v="6"/>
    <n v="137.79"/>
    <n v="1"/>
    <n v="22.046399999999998"/>
    <n v="137.79"/>
    <n v="159.8364"/>
    <n v="2026"/>
    <s v="mayo"/>
    <n v="21"/>
  </r>
  <r>
    <x v="396"/>
    <x v="7"/>
    <x v="5"/>
    <n v="90.54"/>
    <n v="80"/>
    <n v="1158.912"/>
    <n v="7243.2"/>
    <n v="8402.1119999999992"/>
    <n v="2026"/>
    <s v="mayo"/>
    <n v="21"/>
  </r>
  <r>
    <x v="396"/>
    <x v="10"/>
    <x v="0"/>
    <n v="103.34"/>
    <n v="240"/>
    <n v="3968.2560000000003"/>
    <n v="24801.599999999999"/>
    <n v="28769.856"/>
    <n v="2026"/>
    <s v="mayo"/>
    <n v="21"/>
  </r>
  <r>
    <x v="396"/>
    <x v="10"/>
    <x v="6"/>
    <n v="135.72"/>
    <n v="1"/>
    <n v="21.715199999999999"/>
    <n v="135.72"/>
    <n v="157.43520000000001"/>
    <n v="2026"/>
    <s v="mayo"/>
    <n v="21"/>
  </r>
  <r>
    <x v="396"/>
    <x v="11"/>
    <x v="6"/>
    <n v="137.79"/>
    <n v="1"/>
    <n v="22.046399999999998"/>
    <n v="137.79"/>
    <n v="159.8364"/>
    <n v="2026"/>
    <s v="mayo"/>
    <n v="21"/>
  </r>
  <r>
    <x v="396"/>
    <x v="11"/>
    <x v="6"/>
    <n v="137.79"/>
    <n v="1"/>
    <n v="22.046399999999998"/>
    <n v="137.79"/>
    <n v="159.8364"/>
    <n v="2026"/>
    <s v="mayo"/>
    <n v="21"/>
  </r>
  <r>
    <x v="396"/>
    <x v="11"/>
    <x v="6"/>
    <n v="137.79"/>
    <n v="1"/>
    <n v="22.046399999999998"/>
    <n v="137.79"/>
    <n v="159.8364"/>
    <n v="2026"/>
    <s v="mayo"/>
    <n v="21"/>
  </r>
  <r>
    <x v="396"/>
    <x v="3"/>
    <x v="19"/>
    <n v="549.02"/>
    <n v="9"/>
    <n v="790.58879999999999"/>
    <n v="4941.18"/>
    <n v="5731.7687999999998"/>
    <n v="2026"/>
    <s v="mayo"/>
    <n v="21"/>
  </r>
  <r>
    <x v="396"/>
    <x v="9"/>
    <x v="6"/>
    <n v="343.97"/>
    <n v="1"/>
    <n v="55.035200000000003"/>
    <n v="343.97"/>
    <n v="399.00520000000006"/>
    <n v="2026"/>
    <s v="mayo"/>
    <n v="21"/>
  </r>
  <r>
    <x v="396"/>
    <x v="5"/>
    <x v="6"/>
    <n v="343.97"/>
    <n v="1"/>
    <n v="55.035200000000003"/>
    <n v="343.97"/>
    <n v="399.00520000000006"/>
    <n v="2026"/>
    <s v="mayo"/>
    <n v="21"/>
  </r>
  <r>
    <x v="396"/>
    <x v="6"/>
    <x v="0"/>
    <n v="211.23"/>
    <n v="6"/>
    <n v="202.7808"/>
    <n v="1267.3800000000001"/>
    <n v="1470.1608000000001"/>
    <n v="2026"/>
    <s v="mayo"/>
    <n v="21"/>
  </r>
  <r>
    <x v="396"/>
    <x v="14"/>
    <x v="5"/>
    <n v="632.99"/>
    <n v="8"/>
    <n v="810.22720000000004"/>
    <n v="5063.92"/>
    <n v="5874.1472000000003"/>
    <n v="2026"/>
    <s v="mayo"/>
    <n v="21"/>
  </r>
  <r>
    <x v="396"/>
    <x v="14"/>
    <x v="19"/>
    <n v="538.03"/>
    <n v="10"/>
    <n v="860.84799999999996"/>
    <n v="5380.3"/>
    <n v="6241.1480000000001"/>
    <n v="2026"/>
    <s v="mayo"/>
    <n v="21"/>
  </r>
  <r>
    <x v="396"/>
    <x v="25"/>
    <x v="6"/>
    <n v="94.82"/>
    <n v="1"/>
    <n v="15.171199999999999"/>
    <n v="94.82"/>
    <n v="109.99119999999999"/>
    <n v="2026"/>
    <s v="mayo"/>
    <n v="21"/>
  </r>
  <r>
    <x v="396"/>
    <x v="25"/>
    <x v="6"/>
    <n v="94.82"/>
    <n v="1"/>
    <n v="15.171199999999999"/>
    <n v="94.82"/>
    <n v="109.99119999999999"/>
    <n v="2026"/>
    <s v="mayo"/>
    <n v="21"/>
  </r>
  <r>
    <x v="396"/>
    <x v="25"/>
    <x v="6"/>
    <n v="94.82"/>
    <n v="2"/>
    <n v="30.342399999999998"/>
    <n v="189.64"/>
    <n v="219.98239999999998"/>
    <n v="2026"/>
    <s v="mayo"/>
    <n v="21"/>
  </r>
  <r>
    <x v="396"/>
    <x v="16"/>
    <x v="6"/>
    <n v="137.79"/>
    <n v="1"/>
    <n v="22.046399999999998"/>
    <n v="137.79"/>
    <n v="159.8364"/>
    <n v="2026"/>
    <s v="mayo"/>
    <n v="21"/>
  </r>
  <r>
    <x v="396"/>
    <x v="16"/>
    <x v="6"/>
    <n v="137.79"/>
    <n v="1"/>
    <n v="22.046399999999998"/>
    <n v="137.79"/>
    <n v="159.8364"/>
    <n v="2026"/>
    <s v="mayo"/>
    <n v="21"/>
  </r>
  <r>
    <x v="396"/>
    <x v="16"/>
    <x v="6"/>
    <n v="137.79"/>
    <n v="1"/>
    <n v="22.046399999999998"/>
    <n v="137.79"/>
    <n v="159.8364"/>
    <n v="2026"/>
    <s v="mayo"/>
    <n v="21"/>
  </r>
  <r>
    <x v="396"/>
    <x v="26"/>
    <x v="17"/>
    <n v="547.24"/>
    <n v="12"/>
    <n v="1050.7008000000001"/>
    <n v="6566.88"/>
    <n v="7617.5807999999997"/>
    <n v="2026"/>
    <s v="mayo"/>
    <n v="21"/>
  </r>
  <r>
    <x v="397"/>
    <x v="8"/>
    <x v="6"/>
    <n v="137.79"/>
    <n v="1"/>
    <n v="22.046399999999998"/>
    <n v="137.79"/>
    <n v="159.8364"/>
    <n v="2026"/>
    <s v="mayo"/>
    <n v="22"/>
  </r>
  <r>
    <x v="397"/>
    <x v="8"/>
    <x v="6"/>
    <n v="137.79"/>
    <n v="1"/>
    <n v="22.046399999999998"/>
    <n v="137.79"/>
    <n v="159.8364"/>
    <n v="2026"/>
    <s v="mayo"/>
    <n v="22"/>
  </r>
  <r>
    <x v="397"/>
    <x v="7"/>
    <x v="6"/>
    <n v="137.79"/>
    <n v="1"/>
    <n v="22.046399999999998"/>
    <n v="137.79"/>
    <n v="159.8364"/>
    <n v="2026"/>
    <s v="mayo"/>
    <n v="22"/>
  </r>
  <r>
    <x v="397"/>
    <x v="25"/>
    <x v="6"/>
    <n v="94.82"/>
    <n v="1"/>
    <n v="15.171199999999999"/>
    <n v="94.82"/>
    <n v="109.99119999999999"/>
    <n v="2026"/>
    <s v="mayo"/>
    <n v="22"/>
  </r>
  <r>
    <x v="397"/>
    <x v="25"/>
    <x v="6"/>
    <n v="94.82"/>
    <n v="1"/>
    <n v="15.171199999999999"/>
    <n v="94.82"/>
    <n v="109.99119999999999"/>
    <n v="2026"/>
    <s v="mayo"/>
    <n v="22"/>
  </r>
  <r>
    <x v="397"/>
    <x v="25"/>
    <x v="6"/>
    <n v="94.82"/>
    <n v="1"/>
    <n v="15.171199999999999"/>
    <n v="94.82"/>
    <n v="109.99119999999999"/>
    <n v="2026"/>
    <s v="mayo"/>
    <n v="22"/>
  </r>
  <r>
    <x v="397"/>
    <x v="16"/>
    <x v="6"/>
    <n v="137.79"/>
    <n v="1"/>
    <n v="22.046399999999998"/>
    <n v="137.79"/>
    <n v="159.8364"/>
    <n v="2026"/>
    <s v="mayo"/>
    <n v="22"/>
  </r>
  <r>
    <x v="398"/>
    <x v="1"/>
    <x v="6"/>
    <n v="1048.28"/>
    <n v="1"/>
    <n v="167.72479999999999"/>
    <n v="1048.28"/>
    <n v="1216.0047999999999"/>
    <n v="2026"/>
    <s v="mayo"/>
    <n v="25"/>
  </r>
  <r>
    <x v="398"/>
    <x v="8"/>
    <x v="6"/>
    <n v="137.79"/>
    <n v="1"/>
    <n v="22.046399999999998"/>
    <n v="137.79"/>
    <n v="159.8364"/>
    <n v="2026"/>
    <s v="mayo"/>
    <n v="25"/>
  </r>
  <r>
    <x v="398"/>
    <x v="8"/>
    <x v="6"/>
    <n v="137.79"/>
    <n v="1"/>
    <n v="22.046399999999998"/>
    <n v="137.79"/>
    <n v="159.8364"/>
    <n v="2026"/>
    <s v="mayo"/>
    <n v="25"/>
  </r>
  <r>
    <x v="398"/>
    <x v="8"/>
    <x v="6"/>
    <n v="137.79"/>
    <n v="1"/>
    <n v="22.046399999999998"/>
    <n v="137.79"/>
    <n v="159.8364"/>
    <n v="2026"/>
    <s v="mayo"/>
    <n v="25"/>
  </r>
  <r>
    <x v="398"/>
    <x v="8"/>
    <x v="6"/>
    <n v="137.79"/>
    <n v="1"/>
    <n v="22.046399999999998"/>
    <n v="137.79"/>
    <n v="159.8364"/>
    <n v="2026"/>
    <s v="mayo"/>
    <n v="25"/>
  </r>
  <r>
    <x v="398"/>
    <x v="8"/>
    <x v="6"/>
    <n v="137.79"/>
    <n v="1"/>
    <n v="22.046399999999998"/>
    <n v="137.79"/>
    <n v="159.8364"/>
    <n v="2026"/>
    <s v="mayo"/>
    <n v="25"/>
  </r>
  <r>
    <x v="398"/>
    <x v="8"/>
    <x v="6"/>
    <n v="137.79"/>
    <n v="1"/>
    <n v="22.046399999999998"/>
    <n v="137.79"/>
    <n v="159.8364"/>
    <n v="2026"/>
    <s v="mayo"/>
    <n v="25"/>
  </r>
  <r>
    <x v="398"/>
    <x v="8"/>
    <x v="6"/>
    <n v="137.79"/>
    <n v="1"/>
    <n v="22.046399999999998"/>
    <n v="137.79"/>
    <n v="159.8364"/>
    <n v="2026"/>
    <s v="mayo"/>
    <n v="25"/>
  </r>
  <r>
    <x v="398"/>
    <x v="8"/>
    <x v="6"/>
    <n v="137.79"/>
    <n v="1"/>
    <n v="22.046399999999998"/>
    <n v="137.79"/>
    <n v="159.8364"/>
    <n v="2026"/>
    <s v="mayo"/>
    <n v="25"/>
  </r>
  <r>
    <x v="398"/>
    <x v="8"/>
    <x v="6"/>
    <n v="121.94"/>
    <n v="1"/>
    <n v="19.510400000000001"/>
    <n v="121.94"/>
    <n v="141.4504"/>
    <n v="2026"/>
    <s v="mayo"/>
    <n v="25"/>
  </r>
  <r>
    <x v="398"/>
    <x v="7"/>
    <x v="6"/>
    <n v="137.79"/>
    <n v="1"/>
    <n v="22.046399999999998"/>
    <n v="137.79"/>
    <n v="159.8364"/>
    <n v="2026"/>
    <s v="mayo"/>
    <n v="25"/>
  </r>
  <r>
    <x v="398"/>
    <x v="7"/>
    <x v="6"/>
    <n v="137.79"/>
    <n v="1"/>
    <n v="22.046399999999998"/>
    <n v="137.79"/>
    <n v="159.8364"/>
    <n v="2026"/>
    <s v="mayo"/>
    <n v="25"/>
  </r>
  <r>
    <x v="398"/>
    <x v="7"/>
    <x v="6"/>
    <n v="137.79"/>
    <n v="1"/>
    <n v="22.046399999999998"/>
    <n v="137.79"/>
    <n v="159.8364"/>
    <n v="2026"/>
    <s v="mayo"/>
    <n v="25"/>
  </r>
  <r>
    <x v="398"/>
    <x v="7"/>
    <x v="6"/>
    <n v="137.79"/>
    <n v="1"/>
    <n v="22.046399999999998"/>
    <n v="137.79"/>
    <n v="159.8364"/>
    <n v="2026"/>
    <s v="mayo"/>
    <n v="25"/>
  </r>
  <r>
    <x v="398"/>
    <x v="7"/>
    <x v="6"/>
    <n v="137.79"/>
    <n v="1"/>
    <n v="22.046399999999998"/>
    <n v="137.79"/>
    <n v="159.8364"/>
    <n v="2026"/>
    <s v="mayo"/>
    <n v="25"/>
  </r>
  <r>
    <x v="398"/>
    <x v="7"/>
    <x v="6"/>
    <n v="121.94"/>
    <n v="1"/>
    <n v="19.510400000000001"/>
    <n v="121.94"/>
    <n v="141.4504"/>
    <n v="2026"/>
    <s v="mayo"/>
    <n v="25"/>
  </r>
  <r>
    <x v="398"/>
    <x v="11"/>
    <x v="6"/>
    <n v="137.79"/>
    <n v="1"/>
    <n v="22.046399999999998"/>
    <n v="137.79"/>
    <n v="159.8364"/>
    <n v="2026"/>
    <s v="mayo"/>
    <n v="25"/>
  </r>
  <r>
    <x v="398"/>
    <x v="11"/>
    <x v="6"/>
    <n v="137.79"/>
    <n v="1"/>
    <n v="22.046399999999998"/>
    <n v="137.79"/>
    <n v="159.8364"/>
    <n v="2026"/>
    <s v="mayo"/>
    <n v="25"/>
  </r>
  <r>
    <x v="398"/>
    <x v="11"/>
    <x v="6"/>
    <n v="137.79"/>
    <n v="1"/>
    <n v="22.046399999999998"/>
    <n v="137.79"/>
    <n v="159.8364"/>
    <n v="2026"/>
    <s v="mayo"/>
    <n v="25"/>
  </r>
  <r>
    <x v="398"/>
    <x v="11"/>
    <x v="6"/>
    <n v="137.79"/>
    <n v="1"/>
    <n v="22.046399999999998"/>
    <n v="137.79"/>
    <n v="159.8364"/>
    <n v="2026"/>
    <s v="mayo"/>
    <n v="25"/>
  </r>
  <r>
    <x v="398"/>
    <x v="11"/>
    <x v="6"/>
    <n v="137.79"/>
    <n v="1"/>
    <n v="22.046399999999998"/>
    <n v="137.79"/>
    <n v="159.8364"/>
    <n v="2026"/>
    <s v="mayo"/>
    <n v="25"/>
  </r>
  <r>
    <x v="398"/>
    <x v="3"/>
    <x v="6"/>
    <n v="905.16"/>
    <n v="1"/>
    <n v="144.82560000000001"/>
    <n v="905.16"/>
    <n v="1049.9856"/>
    <n v="2026"/>
    <s v="mayo"/>
    <n v="25"/>
  </r>
  <r>
    <x v="398"/>
    <x v="0"/>
    <x v="6"/>
    <n v="1706.9"/>
    <n v="1"/>
    <n v="273.10400000000004"/>
    <n v="1706.9"/>
    <n v="1980.0040000000001"/>
    <n v="2026"/>
    <s v="mayo"/>
    <n v="25"/>
  </r>
  <r>
    <x v="398"/>
    <x v="6"/>
    <x v="0"/>
    <n v="211.23"/>
    <n v="6"/>
    <n v="202.7808"/>
    <n v="1267.3800000000001"/>
    <n v="1470.1608000000001"/>
    <n v="2026"/>
    <s v="mayo"/>
    <n v="25"/>
  </r>
  <r>
    <x v="398"/>
    <x v="25"/>
    <x v="0"/>
    <n v="70.47"/>
    <n v="100"/>
    <n v="1127.52"/>
    <n v="7047"/>
    <n v="8174.52"/>
    <n v="2026"/>
    <s v="mayo"/>
    <n v="25"/>
  </r>
  <r>
    <x v="398"/>
    <x v="25"/>
    <x v="6"/>
    <n v="94.82"/>
    <n v="1"/>
    <n v="15.171199999999999"/>
    <n v="94.82"/>
    <n v="109.99119999999999"/>
    <n v="2026"/>
    <s v="mayo"/>
    <n v="25"/>
  </r>
  <r>
    <x v="398"/>
    <x v="25"/>
    <x v="6"/>
    <n v="94.82"/>
    <n v="1"/>
    <n v="15.171199999999999"/>
    <n v="94.82"/>
    <n v="109.99119999999999"/>
    <n v="2026"/>
    <s v="mayo"/>
    <n v="25"/>
  </r>
  <r>
    <x v="398"/>
    <x v="25"/>
    <x v="6"/>
    <n v="94.82"/>
    <n v="1"/>
    <n v="15.171199999999999"/>
    <n v="94.82"/>
    <n v="109.99119999999999"/>
    <n v="2026"/>
    <s v="mayo"/>
    <n v="25"/>
  </r>
  <r>
    <x v="398"/>
    <x v="25"/>
    <x v="6"/>
    <n v="94.82"/>
    <n v="1"/>
    <n v="15.171199999999999"/>
    <n v="94.82"/>
    <n v="109.99119999999999"/>
    <n v="2026"/>
    <s v="mayo"/>
    <n v="25"/>
  </r>
  <r>
    <x v="398"/>
    <x v="25"/>
    <x v="6"/>
    <n v="94.82"/>
    <n v="1"/>
    <n v="15.171199999999999"/>
    <n v="94.82"/>
    <n v="109.99119999999999"/>
    <n v="2026"/>
    <s v="mayo"/>
    <n v="25"/>
  </r>
  <r>
    <x v="398"/>
    <x v="25"/>
    <x v="6"/>
    <n v="94.82"/>
    <n v="1"/>
    <n v="15.171199999999999"/>
    <n v="94.82"/>
    <n v="109.99119999999999"/>
    <n v="2026"/>
    <s v="mayo"/>
    <n v="25"/>
  </r>
  <r>
    <x v="398"/>
    <x v="25"/>
    <x v="6"/>
    <n v="94.82"/>
    <n v="1"/>
    <n v="15.171199999999999"/>
    <n v="94.82"/>
    <n v="109.99119999999999"/>
    <n v="2026"/>
    <s v="mayo"/>
    <n v="25"/>
  </r>
  <r>
    <x v="398"/>
    <x v="25"/>
    <x v="6"/>
    <n v="94.82"/>
    <n v="1"/>
    <n v="15.171199999999999"/>
    <n v="94.82"/>
    <n v="109.99119999999999"/>
    <n v="2026"/>
    <s v="mayo"/>
    <n v="25"/>
  </r>
  <r>
    <x v="398"/>
    <x v="25"/>
    <x v="6"/>
    <n v="85.34"/>
    <n v="1"/>
    <n v="13.654400000000001"/>
    <n v="85.34"/>
    <n v="98.994399999999999"/>
    <n v="2026"/>
    <s v="mayo"/>
    <n v="25"/>
  </r>
  <r>
    <x v="398"/>
    <x v="16"/>
    <x v="6"/>
    <n v="137.79"/>
    <n v="1"/>
    <n v="22.046399999999998"/>
    <n v="137.79"/>
    <n v="159.8364"/>
    <n v="2026"/>
    <s v="mayo"/>
    <n v="25"/>
  </r>
  <r>
    <x v="398"/>
    <x v="16"/>
    <x v="6"/>
    <n v="121.94"/>
    <n v="1"/>
    <n v="19.510400000000001"/>
    <n v="121.94"/>
    <n v="141.4504"/>
    <n v="2026"/>
    <s v="mayo"/>
    <n v="25"/>
  </r>
  <r>
    <x v="399"/>
    <x v="2"/>
    <x v="20"/>
    <n v="1809.7415000000001"/>
    <n v="13"/>
    <n v="3764.2623200000003"/>
    <n v="23526.639999999999"/>
    <n v="27290.902320000001"/>
    <n v="2026"/>
    <s v="mayo"/>
    <n v="26"/>
  </r>
  <r>
    <x v="399"/>
    <x v="1"/>
    <x v="20"/>
    <n v="896.12"/>
    <n v="5"/>
    <n v="716.89599999999996"/>
    <n v="4480.6000000000004"/>
    <n v="5197.4960000000001"/>
    <n v="2026"/>
    <s v="mayo"/>
    <n v="26"/>
  </r>
  <r>
    <x v="399"/>
    <x v="8"/>
    <x v="6"/>
    <n v="121.94"/>
    <n v="1"/>
    <n v="19.510400000000001"/>
    <n v="121.94"/>
    <n v="141.4504"/>
    <n v="2026"/>
    <s v="mayo"/>
    <n v="26"/>
  </r>
  <r>
    <x v="399"/>
    <x v="8"/>
    <x v="6"/>
    <n v="121.94"/>
    <n v="1"/>
    <n v="19.510400000000001"/>
    <n v="121.94"/>
    <n v="141.4504"/>
    <n v="2026"/>
    <s v="mayo"/>
    <n v="26"/>
  </r>
  <r>
    <x v="399"/>
    <x v="8"/>
    <x v="6"/>
    <n v="121.94"/>
    <n v="1"/>
    <n v="19.510400000000001"/>
    <n v="121.94"/>
    <n v="141.4504"/>
    <n v="2026"/>
    <s v="mayo"/>
    <n v="26"/>
  </r>
  <r>
    <x v="399"/>
    <x v="7"/>
    <x v="6"/>
    <n v="121.94"/>
    <n v="1"/>
    <n v="19.510400000000001"/>
    <n v="121.94"/>
    <n v="141.4504"/>
    <n v="2026"/>
    <s v="mayo"/>
    <n v="26"/>
  </r>
  <r>
    <x v="399"/>
    <x v="10"/>
    <x v="20"/>
    <n v="85.377300000000005"/>
    <n v="30"/>
    <n v="409.81104000000005"/>
    <n v="2561.3200000000002"/>
    <n v="2971.1310400000002"/>
    <n v="2026"/>
    <s v="mayo"/>
    <n v="26"/>
  </r>
  <r>
    <x v="399"/>
    <x v="11"/>
    <x v="6"/>
    <n v="121.94"/>
    <n v="1"/>
    <n v="19.510400000000001"/>
    <n v="121.94"/>
    <n v="141.4504"/>
    <n v="2026"/>
    <s v="mayo"/>
    <n v="26"/>
  </r>
  <r>
    <x v="399"/>
    <x v="11"/>
    <x v="20"/>
    <n v="85.377300000000005"/>
    <n v="30"/>
    <n v="409.81104000000005"/>
    <n v="2561.3200000000002"/>
    <n v="2971.1310400000002"/>
    <n v="2026"/>
    <s v="mayo"/>
    <n v="26"/>
  </r>
  <r>
    <x v="399"/>
    <x v="3"/>
    <x v="6"/>
    <n v="737.71"/>
    <n v="1"/>
    <n v="118.03360000000001"/>
    <n v="737.71"/>
    <n v="855.74360000000001"/>
    <n v="2026"/>
    <s v="mayo"/>
    <n v="26"/>
  </r>
  <r>
    <x v="399"/>
    <x v="3"/>
    <x v="6"/>
    <n v="737.71"/>
    <n v="1"/>
    <n v="118.03360000000001"/>
    <n v="737.71"/>
    <n v="855.74360000000001"/>
    <n v="2026"/>
    <s v="mayo"/>
    <n v="26"/>
  </r>
  <r>
    <x v="399"/>
    <x v="3"/>
    <x v="6"/>
    <n v="737.71"/>
    <n v="1"/>
    <n v="118.03360000000001"/>
    <n v="737.71"/>
    <n v="855.74360000000001"/>
    <n v="2026"/>
    <s v="mayo"/>
    <n v="26"/>
  </r>
  <r>
    <x v="399"/>
    <x v="4"/>
    <x v="20"/>
    <n v="0"/>
    <n v="13"/>
    <n v="0"/>
    <n v="0"/>
    <n v="0"/>
    <n v="2026"/>
    <s v="mayo"/>
    <n v="26"/>
  </r>
  <r>
    <x v="399"/>
    <x v="25"/>
    <x v="6"/>
    <n v="85.34"/>
    <n v="1"/>
    <n v="13.654400000000001"/>
    <n v="85.34"/>
    <n v="98.994399999999999"/>
    <n v="2026"/>
    <s v="mayo"/>
    <n v="26"/>
  </r>
  <r>
    <x v="399"/>
    <x v="25"/>
    <x v="6"/>
    <n v="85.34"/>
    <n v="1"/>
    <n v="13.654400000000001"/>
    <n v="85.34"/>
    <n v="98.994399999999999"/>
    <n v="2026"/>
    <s v="mayo"/>
    <n v="26"/>
  </r>
  <r>
    <x v="399"/>
    <x v="25"/>
    <x v="6"/>
    <n v="85.34"/>
    <n v="1"/>
    <n v="13.654400000000001"/>
    <n v="85.34"/>
    <n v="98.994399999999999"/>
    <n v="2026"/>
    <s v="mayo"/>
    <n v="26"/>
  </r>
  <r>
    <x v="399"/>
    <x v="25"/>
    <x v="6"/>
    <n v="85.34"/>
    <n v="1"/>
    <n v="13.654400000000001"/>
    <n v="85.34"/>
    <n v="98.994399999999999"/>
    <n v="2026"/>
    <s v="mayo"/>
    <n v="26"/>
  </r>
  <r>
    <x v="399"/>
    <x v="25"/>
    <x v="6"/>
    <n v="85.34"/>
    <n v="1"/>
    <n v="13.654400000000001"/>
    <n v="85.34"/>
    <n v="98.994399999999999"/>
    <n v="2026"/>
    <s v="mayo"/>
    <n v="26"/>
  </r>
  <r>
    <x v="399"/>
    <x v="25"/>
    <x v="6"/>
    <n v="85.34"/>
    <n v="1"/>
    <n v="13.654400000000001"/>
    <n v="85.34"/>
    <n v="98.994399999999999"/>
    <n v="2026"/>
    <s v="mayo"/>
    <n v="26"/>
  </r>
  <r>
    <x v="399"/>
    <x v="16"/>
    <x v="6"/>
    <n v="121.94"/>
    <n v="1"/>
    <n v="19.510400000000001"/>
    <n v="121.94"/>
    <n v="141.4504"/>
    <n v="2026"/>
    <s v="mayo"/>
    <n v="26"/>
  </r>
  <r>
    <x v="399"/>
    <x v="16"/>
    <x v="6"/>
    <n v="121.94"/>
    <n v="1"/>
    <n v="19.510400000000001"/>
    <n v="121.94"/>
    <n v="141.4504"/>
    <n v="2026"/>
    <s v="mayo"/>
    <n v="26"/>
  </r>
  <r>
    <x v="399"/>
    <x v="16"/>
    <x v="6"/>
    <n v="121.94"/>
    <n v="1"/>
    <n v="19.510400000000001"/>
    <n v="121.94"/>
    <n v="141.4504"/>
    <n v="2026"/>
    <s v="mayo"/>
    <n v="26"/>
  </r>
  <r>
    <x v="399"/>
    <x v="16"/>
    <x v="20"/>
    <n v="85.377300000000005"/>
    <n v="30"/>
    <n v="409.81104000000005"/>
    <n v="2561.3200000000002"/>
    <n v="2971.1310400000002"/>
    <n v="2026"/>
    <s v="mayo"/>
    <n v="26"/>
  </r>
  <r>
    <x v="399"/>
    <x v="24"/>
    <x v="0"/>
    <n v="16.16"/>
    <n v="120"/>
    <n v="310.27199999999999"/>
    <n v="1939.2"/>
    <n v="2249.4720000000002"/>
    <n v="2026"/>
    <s v="mayo"/>
    <n v="26"/>
  </r>
  <r>
    <x v="400"/>
    <x v="8"/>
    <x v="6"/>
    <n v="121.94"/>
    <n v="1"/>
    <n v="19.510400000000001"/>
    <n v="121.94"/>
    <n v="141.4504"/>
    <n v="2026"/>
    <s v="mayo"/>
    <n v="27"/>
  </r>
  <r>
    <x v="400"/>
    <x v="8"/>
    <x v="6"/>
    <n v="121.94"/>
    <n v="1"/>
    <n v="19.510400000000001"/>
    <n v="121.94"/>
    <n v="141.4504"/>
    <n v="2026"/>
    <s v="mayo"/>
    <n v="27"/>
  </r>
  <r>
    <x v="400"/>
    <x v="8"/>
    <x v="6"/>
    <n v="121.94"/>
    <n v="1"/>
    <n v="19.510400000000001"/>
    <n v="121.94"/>
    <n v="141.4504"/>
    <n v="2026"/>
    <s v="mayo"/>
    <n v="27"/>
  </r>
  <r>
    <x v="400"/>
    <x v="8"/>
    <x v="6"/>
    <n v="121.94"/>
    <n v="1"/>
    <n v="19.510400000000001"/>
    <n v="121.94"/>
    <n v="141.4504"/>
    <n v="2026"/>
    <s v="mayo"/>
    <n v="27"/>
  </r>
  <r>
    <x v="400"/>
    <x v="8"/>
    <x v="6"/>
    <n v="121.94"/>
    <n v="1"/>
    <n v="19.510400000000001"/>
    <n v="121.94"/>
    <n v="141.4504"/>
    <n v="2026"/>
    <s v="mayo"/>
    <n v="27"/>
  </r>
  <r>
    <x v="400"/>
    <x v="7"/>
    <x v="6"/>
    <n v="121.94"/>
    <n v="1"/>
    <n v="19.510400000000001"/>
    <n v="121.94"/>
    <n v="141.4504"/>
    <n v="2026"/>
    <s v="mayo"/>
    <n v="27"/>
  </r>
  <r>
    <x v="400"/>
    <x v="7"/>
    <x v="6"/>
    <n v="121.94"/>
    <n v="1"/>
    <n v="19.510400000000001"/>
    <n v="121.94"/>
    <n v="141.4504"/>
    <n v="2026"/>
    <s v="mayo"/>
    <n v="27"/>
  </r>
  <r>
    <x v="400"/>
    <x v="10"/>
    <x v="6"/>
    <n v="121.94"/>
    <n v="1"/>
    <n v="19.510400000000001"/>
    <n v="121.94"/>
    <n v="141.4504"/>
    <n v="2026"/>
    <s v="mayo"/>
    <n v="27"/>
  </r>
  <r>
    <x v="400"/>
    <x v="25"/>
    <x v="6"/>
    <n v="85.34"/>
    <n v="1"/>
    <n v="13.654400000000001"/>
    <n v="85.34"/>
    <n v="98.994399999999999"/>
    <n v="2026"/>
    <s v="mayo"/>
    <n v="27"/>
  </r>
  <r>
    <x v="400"/>
    <x v="16"/>
    <x v="6"/>
    <n v="121.94"/>
    <n v="1"/>
    <n v="19.510400000000001"/>
    <n v="121.94"/>
    <n v="141.4504"/>
    <n v="2026"/>
    <s v="mayo"/>
    <n v="27"/>
  </r>
  <r>
    <x v="400"/>
    <x v="16"/>
    <x v="6"/>
    <n v="121.94"/>
    <n v="1"/>
    <n v="19.510400000000001"/>
    <n v="121.94"/>
    <n v="141.4504"/>
    <n v="2026"/>
    <s v="mayo"/>
    <n v="27"/>
  </r>
  <r>
    <x v="400"/>
    <x v="16"/>
    <x v="6"/>
    <n v="121.94"/>
    <n v="1"/>
    <n v="19.510400000000001"/>
    <n v="121.94"/>
    <n v="141.4504"/>
    <n v="2026"/>
    <s v="mayo"/>
    <n v="27"/>
  </r>
  <r>
    <x v="400"/>
    <x v="16"/>
    <x v="6"/>
    <n v="121.94"/>
    <n v="1"/>
    <n v="19.510400000000001"/>
    <n v="121.94"/>
    <n v="141.4504"/>
    <n v="2026"/>
    <s v="mayo"/>
    <n v="27"/>
  </r>
  <r>
    <x v="400"/>
    <x v="16"/>
    <x v="6"/>
    <n v="121.94"/>
    <n v="1"/>
    <n v="19.510400000000001"/>
    <n v="121.94"/>
    <n v="141.4504"/>
    <n v="2026"/>
    <s v="mayo"/>
    <n v="27"/>
  </r>
  <r>
    <x v="401"/>
    <x v="1"/>
    <x v="6"/>
    <n v="762.62"/>
    <n v="1"/>
    <n v="122.0192"/>
    <n v="762.62"/>
    <n v="884.63919999999996"/>
    <n v="2026"/>
    <s v="mayo"/>
    <n v="28"/>
  </r>
  <r>
    <x v="401"/>
    <x v="15"/>
    <x v="6"/>
    <n v="691.49"/>
    <n v="1"/>
    <n v="110.6384"/>
    <n v="691.49"/>
    <n v="802.12840000000006"/>
    <n v="2026"/>
    <s v="mayo"/>
    <n v="28"/>
  </r>
  <r>
    <x v="401"/>
    <x v="13"/>
    <x v="2"/>
    <n v="525.59"/>
    <n v="6"/>
    <n v="504.56640000000004"/>
    <n v="3153.54"/>
    <n v="3658.1064000000001"/>
    <n v="2026"/>
    <s v="mayo"/>
    <n v="28"/>
  </r>
  <r>
    <x v="401"/>
    <x v="13"/>
    <x v="2"/>
    <n v="525.59"/>
    <n v="6"/>
    <n v="504.56640000000004"/>
    <n v="3153.54"/>
    <n v="3658.1064000000001"/>
    <n v="2026"/>
    <s v="mayo"/>
    <n v="28"/>
  </r>
  <r>
    <x v="401"/>
    <x v="13"/>
    <x v="2"/>
    <n v="525.59"/>
    <n v="6"/>
    <n v="504.56640000000004"/>
    <n v="3153.54"/>
    <n v="3658.1064000000001"/>
    <n v="2026"/>
    <s v="mayo"/>
    <n v="28"/>
  </r>
  <r>
    <x v="401"/>
    <x v="13"/>
    <x v="2"/>
    <n v="525.59"/>
    <n v="6"/>
    <n v="504.56640000000004"/>
    <n v="3153.54"/>
    <n v="3658.1064000000001"/>
    <n v="2026"/>
    <s v="mayo"/>
    <n v="28"/>
  </r>
  <r>
    <x v="401"/>
    <x v="13"/>
    <x v="2"/>
    <n v="525.59"/>
    <n v="6"/>
    <n v="504.56640000000004"/>
    <n v="3153.54"/>
    <n v="3658.1064000000001"/>
    <n v="2026"/>
    <s v="mayo"/>
    <n v="28"/>
  </r>
  <r>
    <x v="401"/>
    <x v="13"/>
    <x v="2"/>
    <n v="525.59"/>
    <n v="6"/>
    <n v="504.56640000000004"/>
    <n v="3153.54"/>
    <n v="3658.1064000000001"/>
    <n v="2026"/>
    <s v="mayo"/>
    <n v="28"/>
  </r>
  <r>
    <x v="401"/>
    <x v="13"/>
    <x v="2"/>
    <n v="525.59"/>
    <n v="6"/>
    <n v="504.56640000000004"/>
    <n v="3153.54"/>
    <n v="3658.1064000000001"/>
    <n v="2026"/>
    <s v="mayo"/>
    <n v="28"/>
  </r>
  <r>
    <x v="401"/>
    <x v="13"/>
    <x v="2"/>
    <n v="525.59"/>
    <n v="6"/>
    <n v="504.56640000000004"/>
    <n v="3153.54"/>
    <n v="3658.1064000000001"/>
    <n v="2026"/>
    <s v="mayo"/>
    <n v="28"/>
  </r>
  <r>
    <x v="401"/>
    <x v="13"/>
    <x v="2"/>
    <n v="525.59"/>
    <n v="6"/>
    <n v="504.56640000000004"/>
    <n v="3153.54"/>
    <n v="3658.1064000000001"/>
    <n v="2026"/>
    <s v="mayo"/>
    <n v="28"/>
  </r>
  <r>
    <x v="401"/>
    <x v="8"/>
    <x v="6"/>
    <n v="121.94"/>
    <n v="1"/>
    <n v="19.510400000000001"/>
    <n v="121.94"/>
    <n v="141.4504"/>
    <n v="2026"/>
    <s v="mayo"/>
    <n v="28"/>
  </r>
  <r>
    <x v="401"/>
    <x v="8"/>
    <x v="6"/>
    <n v="121.94"/>
    <n v="1"/>
    <n v="19.510400000000001"/>
    <n v="121.94"/>
    <n v="141.4504"/>
    <n v="2026"/>
    <s v="mayo"/>
    <n v="28"/>
  </r>
  <r>
    <x v="401"/>
    <x v="8"/>
    <x v="6"/>
    <n v="121.94"/>
    <n v="1"/>
    <n v="19.510400000000001"/>
    <n v="121.94"/>
    <n v="141.4504"/>
    <n v="2026"/>
    <s v="mayo"/>
    <n v="28"/>
  </r>
  <r>
    <x v="401"/>
    <x v="8"/>
    <x v="6"/>
    <n v="121.94"/>
    <n v="1"/>
    <n v="19.510400000000001"/>
    <n v="121.94"/>
    <n v="141.4504"/>
    <n v="2026"/>
    <s v="mayo"/>
    <n v="28"/>
  </r>
  <r>
    <x v="401"/>
    <x v="8"/>
    <x v="6"/>
    <n v="121.94"/>
    <n v="1"/>
    <n v="19.510400000000001"/>
    <n v="121.94"/>
    <n v="141.4504"/>
    <n v="2026"/>
    <s v="mayo"/>
    <n v="28"/>
  </r>
  <r>
    <x v="401"/>
    <x v="8"/>
    <x v="6"/>
    <n v="121.94"/>
    <n v="1"/>
    <n v="19.510400000000001"/>
    <n v="121.94"/>
    <n v="141.4504"/>
    <n v="2026"/>
    <s v="mayo"/>
    <n v="28"/>
  </r>
  <r>
    <x v="401"/>
    <x v="7"/>
    <x v="6"/>
    <n v="121.94"/>
    <n v="1"/>
    <n v="19.510400000000001"/>
    <n v="121.94"/>
    <n v="141.4504"/>
    <n v="2026"/>
    <s v="mayo"/>
    <n v="28"/>
  </r>
  <r>
    <x v="401"/>
    <x v="7"/>
    <x v="6"/>
    <n v="121.94"/>
    <n v="1"/>
    <n v="19.510400000000001"/>
    <n v="121.94"/>
    <n v="141.4504"/>
    <n v="2026"/>
    <s v="mayo"/>
    <n v="28"/>
  </r>
  <r>
    <x v="401"/>
    <x v="7"/>
    <x v="6"/>
    <n v="121.94"/>
    <n v="1"/>
    <n v="19.510400000000001"/>
    <n v="121.94"/>
    <n v="141.4504"/>
    <n v="2026"/>
    <s v="mayo"/>
    <n v="28"/>
  </r>
  <r>
    <x v="401"/>
    <x v="7"/>
    <x v="6"/>
    <n v="121.94"/>
    <n v="1"/>
    <n v="19.510400000000001"/>
    <n v="121.94"/>
    <n v="141.4504"/>
    <n v="2026"/>
    <s v="mayo"/>
    <n v="28"/>
  </r>
  <r>
    <x v="401"/>
    <x v="10"/>
    <x v="6"/>
    <n v="121.94"/>
    <n v="1"/>
    <n v="19.510400000000001"/>
    <n v="121.94"/>
    <n v="141.4504"/>
    <n v="2026"/>
    <s v="mayo"/>
    <n v="28"/>
  </r>
  <r>
    <x v="401"/>
    <x v="10"/>
    <x v="6"/>
    <n v="121.94"/>
    <n v="1"/>
    <n v="19.510400000000001"/>
    <n v="121.94"/>
    <n v="141.4504"/>
    <n v="2026"/>
    <s v="mayo"/>
    <n v="28"/>
  </r>
  <r>
    <x v="401"/>
    <x v="10"/>
    <x v="2"/>
    <n v="70.05"/>
    <n v="240"/>
    <n v="2689.92"/>
    <n v="16812"/>
    <n v="19501.919999999998"/>
    <n v="2026"/>
    <s v="mayo"/>
    <n v="28"/>
  </r>
  <r>
    <x v="401"/>
    <x v="10"/>
    <x v="2"/>
    <n v="70.05"/>
    <n v="240"/>
    <n v="2689.92"/>
    <n v="16812"/>
    <n v="19501.919999999998"/>
    <n v="2026"/>
    <s v="mayo"/>
    <n v="28"/>
  </r>
  <r>
    <x v="401"/>
    <x v="11"/>
    <x v="6"/>
    <n v="121.94"/>
    <n v="1"/>
    <n v="19.510400000000001"/>
    <n v="121.94"/>
    <n v="141.4504"/>
    <n v="2026"/>
    <s v="mayo"/>
    <n v="28"/>
  </r>
  <r>
    <x v="401"/>
    <x v="11"/>
    <x v="6"/>
    <n v="121.94"/>
    <n v="1"/>
    <n v="19.510400000000001"/>
    <n v="121.94"/>
    <n v="141.4504"/>
    <n v="2026"/>
    <s v="mayo"/>
    <n v="28"/>
  </r>
  <r>
    <x v="401"/>
    <x v="9"/>
    <x v="6"/>
    <n v="276.47000000000003"/>
    <n v="1"/>
    <n v="44.235200000000006"/>
    <n v="276.47000000000003"/>
    <n v="320.70520000000005"/>
    <n v="2026"/>
    <s v="mayo"/>
    <n v="28"/>
  </r>
  <r>
    <x v="401"/>
    <x v="5"/>
    <x v="6"/>
    <n v="276.47000000000003"/>
    <n v="1"/>
    <n v="44.235200000000006"/>
    <n v="276.47000000000003"/>
    <n v="320.70520000000005"/>
    <n v="2026"/>
    <s v="mayo"/>
    <n v="28"/>
  </r>
  <r>
    <x v="401"/>
    <x v="5"/>
    <x v="6"/>
    <n v="276.47000000000003"/>
    <n v="1"/>
    <n v="44.235200000000006"/>
    <n v="276.47000000000003"/>
    <n v="320.70520000000005"/>
    <n v="2026"/>
    <s v="mayo"/>
    <n v="28"/>
  </r>
  <r>
    <x v="401"/>
    <x v="6"/>
    <x v="6"/>
    <n v="276.48"/>
    <n v="1"/>
    <n v="44.236800000000002"/>
    <n v="276.48"/>
    <n v="320.71680000000003"/>
    <n v="2026"/>
    <s v="mayo"/>
    <n v="28"/>
  </r>
  <r>
    <x v="401"/>
    <x v="6"/>
    <x v="6"/>
    <n v="276.47000000000003"/>
    <n v="1"/>
    <n v="44.235200000000006"/>
    <n v="276.47000000000003"/>
    <n v="320.70520000000005"/>
    <n v="2026"/>
    <s v="mayo"/>
    <n v="28"/>
  </r>
  <r>
    <x v="401"/>
    <x v="14"/>
    <x v="2"/>
    <n v="498.66"/>
    <n v="12"/>
    <n v="957.42720000000008"/>
    <n v="5983.92"/>
    <n v="6941.3472000000002"/>
    <n v="2026"/>
    <s v="mayo"/>
    <n v="28"/>
  </r>
  <r>
    <x v="401"/>
    <x v="14"/>
    <x v="2"/>
    <n v="498.66"/>
    <n v="6"/>
    <n v="478.71360000000004"/>
    <n v="2991.96"/>
    <n v="3470.6736000000001"/>
    <n v="2026"/>
    <s v="mayo"/>
    <n v="28"/>
  </r>
  <r>
    <x v="401"/>
    <x v="14"/>
    <x v="2"/>
    <n v="498.66"/>
    <n v="6"/>
    <n v="478.71360000000004"/>
    <n v="2991.96"/>
    <n v="3470.6736000000001"/>
    <n v="2026"/>
    <s v="mayo"/>
    <n v="28"/>
  </r>
  <r>
    <x v="401"/>
    <x v="14"/>
    <x v="2"/>
    <n v="498.66"/>
    <n v="6"/>
    <n v="478.71360000000004"/>
    <n v="2991.96"/>
    <n v="3470.6736000000001"/>
    <n v="2026"/>
    <s v="mayo"/>
    <n v="28"/>
  </r>
  <r>
    <x v="401"/>
    <x v="14"/>
    <x v="2"/>
    <n v="498.66"/>
    <n v="6"/>
    <n v="478.71360000000004"/>
    <n v="2991.96"/>
    <n v="3470.6736000000001"/>
    <n v="2026"/>
    <s v="mayo"/>
    <n v="28"/>
  </r>
  <r>
    <x v="401"/>
    <x v="14"/>
    <x v="2"/>
    <n v="498.66"/>
    <n v="12"/>
    <n v="957.42720000000008"/>
    <n v="5983.92"/>
    <n v="6941.3472000000002"/>
    <n v="2026"/>
    <s v="mayo"/>
    <n v="28"/>
  </r>
  <r>
    <x v="401"/>
    <x v="14"/>
    <x v="2"/>
    <n v="498.66"/>
    <n v="12"/>
    <n v="957.42720000000008"/>
    <n v="5983.92"/>
    <n v="6941.3472000000002"/>
    <n v="2026"/>
    <s v="mayo"/>
    <n v="28"/>
  </r>
  <r>
    <x v="401"/>
    <x v="14"/>
    <x v="2"/>
    <n v="498.66"/>
    <n v="6"/>
    <n v="478.71360000000004"/>
    <n v="2991.96"/>
    <n v="3470.6736000000001"/>
    <n v="2026"/>
    <s v="mayo"/>
    <n v="28"/>
  </r>
  <r>
    <x v="401"/>
    <x v="14"/>
    <x v="2"/>
    <n v="498.66"/>
    <n v="6"/>
    <n v="478.71360000000004"/>
    <n v="2991.96"/>
    <n v="3470.6736000000001"/>
    <n v="2026"/>
    <s v="mayo"/>
    <n v="28"/>
  </r>
  <r>
    <x v="401"/>
    <x v="14"/>
    <x v="2"/>
    <n v="498.66"/>
    <n v="6"/>
    <n v="478.71360000000004"/>
    <n v="2991.96"/>
    <n v="3470.6736000000001"/>
    <n v="2026"/>
    <s v="mayo"/>
    <n v="28"/>
  </r>
  <r>
    <x v="401"/>
    <x v="14"/>
    <x v="2"/>
    <n v="498.66"/>
    <n v="6"/>
    <n v="478.71360000000004"/>
    <n v="2991.96"/>
    <n v="3470.6736000000001"/>
    <n v="2026"/>
    <s v="mayo"/>
    <n v="28"/>
  </r>
  <r>
    <x v="401"/>
    <x v="25"/>
    <x v="6"/>
    <n v="85.336699999999993"/>
    <n v="3"/>
    <n v="40.961615999999999"/>
    <n v="256.01"/>
    <n v="296.97161599999998"/>
    <n v="2026"/>
    <s v="mayo"/>
    <n v="28"/>
  </r>
  <r>
    <x v="401"/>
    <x v="25"/>
    <x v="6"/>
    <n v="85.34"/>
    <n v="1"/>
    <n v="13.654400000000001"/>
    <n v="85.34"/>
    <n v="98.994399999999999"/>
    <n v="2026"/>
    <s v="mayo"/>
    <n v="28"/>
  </r>
  <r>
    <x v="401"/>
    <x v="25"/>
    <x v="6"/>
    <n v="85.34"/>
    <n v="2"/>
    <n v="27.308800000000002"/>
    <n v="170.68"/>
    <n v="197.9888"/>
    <n v="2026"/>
    <s v="mayo"/>
    <n v="28"/>
  </r>
  <r>
    <x v="401"/>
    <x v="16"/>
    <x v="6"/>
    <n v="121.94"/>
    <n v="1"/>
    <n v="19.510400000000001"/>
    <n v="121.94"/>
    <n v="141.4504"/>
    <n v="2026"/>
    <s v="mayo"/>
    <n v="28"/>
  </r>
  <r>
    <x v="401"/>
    <x v="16"/>
    <x v="6"/>
    <n v="121.94"/>
    <n v="1"/>
    <n v="19.510400000000001"/>
    <n v="121.94"/>
    <n v="141.4504"/>
    <n v="2026"/>
    <s v="mayo"/>
    <n v="28"/>
  </r>
  <r>
    <x v="401"/>
    <x v="16"/>
    <x v="6"/>
    <n v="121.94"/>
    <n v="1"/>
    <n v="19.510400000000001"/>
    <n v="121.94"/>
    <n v="141.4504"/>
    <n v="2026"/>
    <s v="mayo"/>
    <n v="28"/>
  </r>
  <r>
    <x v="401"/>
    <x v="16"/>
    <x v="6"/>
    <n v="121.94"/>
    <n v="1"/>
    <n v="19.510400000000001"/>
    <n v="121.94"/>
    <n v="141.4504"/>
    <n v="2026"/>
    <s v="mayo"/>
    <n v="28"/>
  </r>
  <r>
    <x v="402"/>
    <x v="15"/>
    <x v="5"/>
    <n v="697"/>
    <n v="6"/>
    <n v="669.12"/>
    <n v="4182"/>
    <n v="4851.12"/>
    <n v="2026"/>
    <s v="mayo"/>
    <n v="29"/>
  </r>
  <r>
    <x v="402"/>
    <x v="8"/>
    <x v="5"/>
    <n v="90.54"/>
    <n v="140"/>
    <n v="2028.0960000000002"/>
    <n v="12675.6"/>
    <n v="14703.696"/>
    <n v="2026"/>
    <s v="mayo"/>
    <n v="29"/>
  </r>
  <r>
    <x v="402"/>
    <x v="7"/>
    <x v="5"/>
    <n v="90.54"/>
    <n v="100"/>
    <n v="1448.64"/>
    <n v="9054"/>
    <n v="10502.64"/>
    <n v="2026"/>
    <s v="mayo"/>
    <n v="29"/>
  </r>
  <r>
    <x v="402"/>
    <x v="3"/>
    <x v="5"/>
    <n v="697"/>
    <n v="6"/>
    <n v="669.12"/>
    <n v="4182"/>
    <n v="4851.12"/>
    <n v="2026"/>
    <s v="mayo"/>
    <n v="29"/>
  </r>
  <r>
    <x v="402"/>
    <x v="12"/>
    <x v="5"/>
    <n v="632.99"/>
    <n v="16"/>
    <n v="1620.4544000000001"/>
    <n v="10127.84"/>
    <n v="11748.294400000001"/>
    <n v="2026"/>
    <s v="mayo"/>
    <n v="29"/>
  </r>
  <r>
    <x v="403"/>
    <x v="6"/>
    <x v="6"/>
    <n v="276.47000000000003"/>
    <n v="1"/>
    <n v="44.235200000000006"/>
    <n v="276.47000000000003"/>
    <n v="320.70520000000005"/>
    <n v="2026"/>
    <s v="junio"/>
    <n v="1"/>
  </r>
  <r>
    <x v="403"/>
    <x v="6"/>
    <x v="6"/>
    <n v="276.47000000000003"/>
    <n v="1"/>
    <n v="44.235200000000006"/>
    <n v="276.47000000000003"/>
    <n v="320.70520000000005"/>
    <n v="2026"/>
    <s v="junio"/>
    <n v="1"/>
  </r>
  <r>
    <x v="403"/>
    <x v="6"/>
    <x v="6"/>
    <n v="276.47000000000003"/>
    <n v="1"/>
    <n v="44.235200000000006"/>
    <n v="276.47000000000003"/>
    <n v="320.70520000000005"/>
    <n v="2026"/>
    <s v="junio"/>
    <n v="1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4"/>
    <x v="6"/>
    <x v="6"/>
    <n v="276.47000000000003"/>
    <n v="1"/>
    <n v="44.235200000000006"/>
    <n v="276.47000000000003"/>
    <n v="320.70520000000005"/>
    <n v="2026"/>
    <s v="junio"/>
    <n v="2"/>
  </r>
  <r>
    <x v="405"/>
    <x v="6"/>
    <x v="6"/>
    <n v="276.47000000000003"/>
    <n v="1"/>
    <n v="44.235200000000006"/>
    <n v="276.47000000000003"/>
    <n v="320.70520000000005"/>
    <n v="2026"/>
    <s v="junio"/>
    <n v="3"/>
  </r>
  <r>
    <x v="406"/>
    <x v="6"/>
    <x v="22"/>
    <n v="196.72"/>
    <n v="3"/>
    <n v="94.425600000000003"/>
    <n v="590.16"/>
    <n v="684.5856"/>
    <n v="2026"/>
    <s v="junio"/>
    <n v="4"/>
  </r>
  <r>
    <x v="406"/>
    <x v="6"/>
    <x v="0"/>
    <n v="211.23"/>
    <n v="6"/>
    <n v="202.7808"/>
    <n v="1267.3800000000001"/>
    <n v="1470.1608000000001"/>
    <n v="2026"/>
    <s v="junio"/>
    <n v="4"/>
  </r>
  <r>
    <x v="407"/>
    <x v="6"/>
    <x v="0"/>
    <n v="211.23"/>
    <n v="6"/>
    <n v="202.7808"/>
    <n v="1267.3800000000001"/>
    <n v="1470.1608000000001"/>
    <n v="2026"/>
    <s v="junio"/>
    <n v="5"/>
  </r>
  <r>
    <x v="408"/>
    <x v="6"/>
    <x v="6"/>
    <n v="276.47000000000003"/>
    <n v="1"/>
    <n v="44.235200000000006"/>
    <n v="276.47000000000003"/>
    <n v="320.70520000000005"/>
    <n v="2026"/>
    <s v="junio"/>
    <n v="8"/>
  </r>
  <r>
    <x v="408"/>
    <x v="6"/>
    <x v="6"/>
    <n v="276.47000000000003"/>
    <n v="1"/>
    <n v="44.235200000000006"/>
    <n v="276.47000000000003"/>
    <n v="320.70520000000005"/>
    <n v="2026"/>
    <s v="junio"/>
    <n v="8"/>
  </r>
  <r>
    <x v="408"/>
    <x v="6"/>
    <x v="6"/>
    <n v="276.47000000000003"/>
    <n v="1"/>
    <n v="44.235200000000006"/>
    <n v="276.47000000000003"/>
    <n v="320.70520000000005"/>
    <n v="2026"/>
    <s v="junio"/>
    <n v="8"/>
  </r>
  <r>
    <x v="408"/>
    <x v="6"/>
    <x v="0"/>
    <n v="211.23"/>
    <n v="12"/>
    <n v="405.5616"/>
    <n v="2534.7600000000002"/>
    <n v="2940.3216000000002"/>
    <n v="2026"/>
    <s v="junio"/>
    <n v="8"/>
  </r>
  <r>
    <x v="408"/>
    <x v="6"/>
    <x v="23"/>
    <n v="212.72"/>
    <n v="2"/>
    <n v="68.070400000000006"/>
    <n v="425.44"/>
    <n v="493.5104"/>
    <n v="2026"/>
    <s v="junio"/>
    <n v="8"/>
  </r>
  <r>
    <x v="409"/>
    <x v="6"/>
    <x v="6"/>
    <n v="276.47000000000003"/>
    <n v="1"/>
    <n v="44.235200000000006"/>
    <n v="276.47000000000003"/>
    <n v="320.70520000000005"/>
    <n v="2026"/>
    <s v="junio"/>
    <n v="10"/>
  </r>
  <r>
    <x v="409"/>
    <x v="6"/>
    <x v="6"/>
    <n v="276.47000000000003"/>
    <n v="1"/>
    <n v="44.235200000000006"/>
    <n v="276.47000000000003"/>
    <n v="320.70520000000005"/>
    <n v="2026"/>
    <s v="junio"/>
    <n v="10"/>
  </r>
  <r>
    <x v="409"/>
    <x v="6"/>
    <x v="6"/>
    <n v="276.47000000000003"/>
    <n v="1"/>
    <n v="44.235200000000006"/>
    <n v="276.47000000000003"/>
    <n v="320.70520000000005"/>
    <n v="2026"/>
    <s v="junio"/>
    <n v="10"/>
  </r>
  <r>
    <x v="409"/>
    <x v="6"/>
    <x v="6"/>
    <n v="276.47000000000003"/>
    <n v="1"/>
    <n v="44.235200000000006"/>
    <n v="276.47000000000003"/>
    <n v="320.70520000000005"/>
    <n v="2026"/>
    <s v="junio"/>
    <n v="10"/>
  </r>
  <r>
    <x v="409"/>
    <x v="6"/>
    <x v="6"/>
    <n v="276.47000000000003"/>
    <n v="1"/>
    <n v="44.235200000000006"/>
    <n v="276.47000000000003"/>
    <n v="320.70520000000005"/>
    <n v="2026"/>
    <s v="junio"/>
    <n v="10"/>
  </r>
  <r>
    <x v="410"/>
    <x v="6"/>
    <x v="0"/>
    <n v="211.23"/>
    <n v="6"/>
    <n v="202.7808"/>
    <n v="1267.3800000000001"/>
    <n v="1470.1608000000001"/>
    <n v="2026"/>
    <s v="junio"/>
    <n v="11"/>
  </r>
  <r>
    <x v="411"/>
    <x v="6"/>
    <x v="6"/>
    <n v="276.47000000000003"/>
    <n v="1"/>
    <n v="44.235200000000006"/>
    <n v="276.47000000000003"/>
    <n v="320.70520000000005"/>
    <n v="2026"/>
    <s v="junio"/>
    <n v="15"/>
  </r>
  <r>
    <x v="411"/>
    <x v="6"/>
    <x v="0"/>
    <n v="211.23"/>
    <n v="6"/>
    <n v="202.7808"/>
    <n v="1267.3800000000001"/>
    <n v="1470.1608000000001"/>
    <n v="2026"/>
    <s v="junio"/>
    <n v="15"/>
  </r>
  <r>
    <x v="412"/>
    <x v="6"/>
    <x v="6"/>
    <n v="276.47000000000003"/>
    <n v="1"/>
    <n v="44.235200000000006"/>
    <n v="276.47000000000003"/>
    <n v="320.70520000000005"/>
    <n v="2026"/>
    <s v="junio"/>
    <n v="16"/>
  </r>
  <r>
    <x v="412"/>
    <x v="6"/>
    <x v="6"/>
    <n v="276.47000000000003"/>
    <n v="1"/>
    <n v="44.235200000000006"/>
    <n v="276.47000000000003"/>
    <n v="320.70520000000005"/>
    <n v="2026"/>
    <s v="junio"/>
    <n v="16"/>
  </r>
  <r>
    <x v="413"/>
    <x v="6"/>
    <x v="11"/>
    <n v="193.32"/>
    <n v="7"/>
    <n v="216.51840000000001"/>
    <n v="1353.24"/>
    <n v="1569.7583999999999"/>
    <n v="2026"/>
    <s v="junio"/>
    <n v="19"/>
  </r>
  <r>
    <x v="413"/>
    <x v="6"/>
    <x v="6"/>
    <n v="276.47000000000003"/>
    <n v="1"/>
    <n v="44.235200000000006"/>
    <n v="276.47000000000003"/>
    <n v="320.70520000000005"/>
    <n v="2026"/>
    <s v="junio"/>
    <n v="19"/>
  </r>
  <r>
    <x v="413"/>
    <x v="6"/>
    <x v="6"/>
    <n v="276.47000000000003"/>
    <n v="1"/>
    <n v="44.235200000000006"/>
    <n v="276.47000000000003"/>
    <n v="320.70520000000005"/>
    <n v="2026"/>
    <s v="junio"/>
    <n v="19"/>
  </r>
  <r>
    <x v="413"/>
    <x v="6"/>
    <x v="6"/>
    <n v="276.47000000000003"/>
    <n v="1"/>
    <n v="44.235200000000006"/>
    <n v="276.47000000000003"/>
    <n v="320.70520000000005"/>
    <n v="2026"/>
    <s v="junio"/>
    <n v="19"/>
  </r>
  <r>
    <x v="404"/>
    <x v="5"/>
    <x v="6"/>
    <n v="276.47000000000003"/>
    <n v="1"/>
    <n v="44.235200000000006"/>
    <n v="276.47000000000003"/>
    <n v="320.70520000000005"/>
    <n v="2026"/>
    <s v="junio"/>
    <n v="2"/>
  </r>
  <r>
    <x v="404"/>
    <x v="5"/>
    <x v="6"/>
    <n v="276.47000000000003"/>
    <n v="1"/>
    <n v="44.235200000000006"/>
    <n v="276.47000000000003"/>
    <n v="320.70520000000005"/>
    <n v="2026"/>
    <s v="junio"/>
    <n v="2"/>
  </r>
  <r>
    <x v="404"/>
    <x v="5"/>
    <x v="6"/>
    <n v="276.47000000000003"/>
    <n v="1"/>
    <n v="44.235200000000006"/>
    <n v="276.47000000000003"/>
    <n v="320.70520000000005"/>
    <n v="2026"/>
    <s v="junio"/>
    <n v="2"/>
  </r>
  <r>
    <x v="404"/>
    <x v="5"/>
    <x v="6"/>
    <n v="276.47000000000003"/>
    <n v="1"/>
    <n v="44.235200000000006"/>
    <n v="276.47000000000003"/>
    <n v="320.70520000000005"/>
    <n v="2026"/>
    <s v="junio"/>
    <n v="2"/>
  </r>
  <r>
    <x v="405"/>
    <x v="5"/>
    <x v="6"/>
    <n v="276.47000000000003"/>
    <n v="1"/>
    <n v="44.235200000000006"/>
    <n v="276.47000000000003"/>
    <n v="320.70520000000005"/>
    <n v="2026"/>
    <s v="junio"/>
    <n v="3"/>
  </r>
  <r>
    <x v="405"/>
    <x v="5"/>
    <x v="6"/>
    <n v="276.47000000000003"/>
    <n v="1"/>
    <n v="44.235200000000006"/>
    <n v="276.47000000000003"/>
    <n v="320.70520000000005"/>
    <n v="2026"/>
    <s v="junio"/>
    <n v="3"/>
  </r>
  <r>
    <x v="405"/>
    <x v="5"/>
    <x v="6"/>
    <n v="276.47000000000003"/>
    <n v="1"/>
    <n v="44.235200000000006"/>
    <n v="276.47000000000003"/>
    <n v="320.70520000000005"/>
    <n v="2026"/>
    <s v="junio"/>
    <n v="3"/>
  </r>
  <r>
    <x v="405"/>
    <x v="5"/>
    <x v="6"/>
    <n v="276.47000000000003"/>
    <n v="1"/>
    <n v="44.235200000000006"/>
    <n v="276.47000000000003"/>
    <n v="320.70520000000005"/>
    <n v="2026"/>
    <s v="junio"/>
    <n v="3"/>
  </r>
  <r>
    <x v="405"/>
    <x v="5"/>
    <x v="6"/>
    <n v="276.47000000000003"/>
    <n v="1"/>
    <n v="44.235200000000006"/>
    <n v="276.47000000000003"/>
    <n v="320.70520000000005"/>
    <n v="2026"/>
    <s v="junio"/>
    <n v="3"/>
  </r>
  <r>
    <x v="405"/>
    <x v="5"/>
    <x v="6"/>
    <n v="276.47000000000003"/>
    <n v="1"/>
    <n v="44.235200000000006"/>
    <n v="276.47000000000003"/>
    <n v="320.70520000000005"/>
    <n v="2026"/>
    <s v="junio"/>
    <n v="3"/>
  </r>
  <r>
    <x v="405"/>
    <x v="5"/>
    <x v="0"/>
    <n v="211.23"/>
    <n v="6"/>
    <n v="202.7808"/>
    <n v="1267.3800000000001"/>
    <n v="1470.1608000000001"/>
    <n v="2026"/>
    <s v="junio"/>
    <n v="3"/>
  </r>
  <r>
    <x v="407"/>
    <x v="5"/>
    <x v="6"/>
    <n v="276.47000000000003"/>
    <n v="1"/>
    <n v="44.235200000000006"/>
    <n v="276.47000000000003"/>
    <n v="320.70520000000005"/>
    <n v="2026"/>
    <s v="junio"/>
    <n v="5"/>
  </r>
  <r>
    <x v="407"/>
    <x v="5"/>
    <x v="6"/>
    <n v="276.47000000000003"/>
    <n v="1"/>
    <n v="44.235200000000006"/>
    <n v="276.47000000000003"/>
    <n v="320.70520000000005"/>
    <n v="2026"/>
    <s v="junio"/>
    <n v="5"/>
  </r>
  <r>
    <x v="407"/>
    <x v="5"/>
    <x v="6"/>
    <n v="276.47000000000003"/>
    <n v="1"/>
    <n v="44.235200000000006"/>
    <n v="276.47000000000003"/>
    <n v="320.70520000000005"/>
    <n v="2026"/>
    <s v="junio"/>
    <n v="5"/>
  </r>
  <r>
    <x v="408"/>
    <x v="5"/>
    <x v="23"/>
    <n v="212.72"/>
    <n v="2"/>
    <n v="68.070400000000006"/>
    <n v="425.44"/>
    <n v="493.5104"/>
    <n v="2026"/>
    <s v="junio"/>
    <n v="8"/>
  </r>
  <r>
    <x v="409"/>
    <x v="5"/>
    <x v="6"/>
    <n v="276.47000000000003"/>
    <n v="1"/>
    <n v="44.235200000000006"/>
    <n v="276.47000000000003"/>
    <n v="320.70520000000005"/>
    <n v="2026"/>
    <s v="junio"/>
    <n v="10"/>
  </r>
  <r>
    <x v="409"/>
    <x v="5"/>
    <x v="6"/>
    <n v="276.47000000000003"/>
    <n v="1"/>
    <n v="44.235200000000006"/>
    <n v="276.47000000000003"/>
    <n v="320.70520000000005"/>
    <n v="2026"/>
    <s v="junio"/>
    <n v="10"/>
  </r>
  <r>
    <x v="409"/>
    <x v="5"/>
    <x v="6"/>
    <n v="276.47000000000003"/>
    <n v="1"/>
    <n v="44.235200000000006"/>
    <n v="276.47000000000003"/>
    <n v="320.70520000000005"/>
    <n v="2026"/>
    <s v="junio"/>
    <n v="10"/>
  </r>
  <r>
    <x v="409"/>
    <x v="5"/>
    <x v="0"/>
    <n v="211.23"/>
    <n v="6"/>
    <n v="202.7808"/>
    <n v="1267.3800000000001"/>
    <n v="1470.1608000000001"/>
    <n v="2026"/>
    <s v="junio"/>
    <n v="10"/>
  </r>
  <r>
    <x v="410"/>
    <x v="5"/>
    <x v="6"/>
    <n v="276.47000000000003"/>
    <n v="1"/>
    <n v="44.235200000000006"/>
    <n v="276.47000000000003"/>
    <n v="320.70520000000005"/>
    <n v="2026"/>
    <s v="junio"/>
    <n v="11"/>
  </r>
  <r>
    <x v="411"/>
    <x v="5"/>
    <x v="6"/>
    <n v="276.47000000000003"/>
    <n v="1"/>
    <n v="44.235200000000006"/>
    <n v="276.47000000000003"/>
    <n v="320.70520000000005"/>
    <n v="2026"/>
    <s v="junio"/>
    <n v="15"/>
  </r>
  <r>
    <x v="411"/>
    <x v="5"/>
    <x v="6"/>
    <n v="276.47500000000002"/>
    <n v="2"/>
    <n v="88.472000000000008"/>
    <n v="552.95000000000005"/>
    <n v="641.42200000000003"/>
    <n v="2026"/>
    <s v="junio"/>
    <n v="15"/>
  </r>
  <r>
    <x v="414"/>
    <x v="5"/>
    <x v="6"/>
    <n v="276.47000000000003"/>
    <n v="1"/>
    <n v="44.235200000000006"/>
    <n v="276.47000000000003"/>
    <n v="320.70520000000005"/>
    <n v="2026"/>
    <s v="junio"/>
    <n v="17"/>
  </r>
  <r>
    <x v="413"/>
    <x v="5"/>
    <x v="11"/>
    <n v="193.32"/>
    <n v="5"/>
    <n v="154.65600000000001"/>
    <n v="966.6"/>
    <n v="1121.2560000000001"/>
    <n v="2026"/>
    <s v="junio"/>
    <n v="19"/>
  </r>
  <r>
    <x v="413"/>
    <x v="5"/>
    <x v="6"/>
    <n v="276.47000000000003"/>
    <n v="1"/>
    <n v="44.235200000000006"/>
    <n v="276.47000000000003"/>
    <n v="320.70520000000005"/>
    <n v="2026"/>
    <s v="junio"/>
    <n v="19"/>
  </r>
  <r>
    <x v="404"/>
    <x v="9"/>
    <x v="6"/>
    <n v="276.47000000000003"/>
    <n v="1"/>
    <n v="44.235200000000006"/>
    <n v="276.47000000000003"/>
    <n v="320.70520000000005"/>
    <n v="2026"/>
    <s v="junio"/>
    <n v="2"/>
  </r>
  <r>
    <x v="404"/>
    <x v="9"/>
    <x v="6"/>
    <n v="276.47000000000003"/>
    <n v="1"/>
    <n v="44.235200000000006"/>
    <n v="276.47000000000003"/>
    <n v="320.70520000000005"/>
    <n v="2026"/>
    <s v="junio"/>
    <n v="2"/>
  </r>
  <r>
    <x v="404"/>
    <x v="9"/>
    <x v="6"/>
    <n v="276.47000000000003"/>
    <n v="1"/>
    <n v="44.235200000000006"/>
    <n v="276.47000000000003"/>
    <n v="320.70520000000005"/>
    <n v="2026"/>
    <s v="junio"/>
    <n v="2"/>
  </r>
  <r>
    <x v="404"/>
    <x v="9"/>
    <x v="6"/>
    <n v="276.47000000000003"/>
    <n v="1"/>
    <n v="44.235200000000006"/>
    <n v="276.47000000000003"/>
    <n v="320.70520000000005"/>
    <n v="2026"/>
    <s v="junio"/>
    <n v="2"/>
  </r>
  <r>
    <x v="404"/>
    <x v="9"/>
    <x v="6"/>
    <n v="276.47000000000003"/>
    <n v="1"/>
    <n v="44.235200000000006"/>
    <n v="276.47000000000003"/>
    <n v="320.70520000000005"/>
    <n v="2026"/>
    <s v="junio"/>
    <n v="2"/>
  </r>
  <r>
    <x v="404"/>
    <x v="9"/>
    <x v="6"/>
    <n v="276.47000000000003"/>
    <n v="1"/>
    <n v="44.235200000000006"/>
    <n v="276.47000000000003"/>
    <n v="320.70520000000005"/>
    <n v="2026"/>
    <s v="junio"/>
    <n v="2"/>
  </r>
  <r>
    <x v="404"/>
    <x v="9"/>
    <x v="6"/>
    <n v="276.47000000000003"/>
    <n v="1"/>
    <n v="44.235200000000006"/>
    <n v="276.47000000000003"/>
    <n v="320.70520000000005"/>
    <n v="2026"/>
    <s v="junio"/>
    <n v="2"/>
  </r>
  <r>
    <x v="405"/>
    <x v="9"/>
    <x v="0"/>
    <n v="211.23"/>
    <n v="6"/>
    <n v="202.7808"/>
    <n v="1267.3800000000001"/>
    <n v="1470.1608000000001"/>
    <n v="2026"/>
    <s v="junio"/>
    <n v="3"/>
  </r>
  <r>
    <x v="408"/>
    <x v="9"/>
    <x v="6"/>
    <n v="276.47000000000003"/>
    <n v="1"/>
    <n v="44.235200000000006"/>
    <n v="276.47000000000003"/>
    <n v="320.70520000000005"/>
    <n v="2026"/>
    <s v="junio"/>
    <n v="8"/>
  </r>
  <r>
    <x v="408"/>
    <x v="9"/>
    <x v="6"/>
    <n v="276.47000000000003"/>
    <n v="1"/>
    <n v="44.235200000000006"/>
    <n v="276.47000000000003"/>
    <n v="320.70520000000005"/>
    <n v="2026"/>
    <s v="junio"/>
    <n v="8"/>
  </r>
  <r>
    <x v="408"/>
    <x v="9"/>
    <x v="6"/>
    <n v="276.47000000000003"/>
    <n v="1"/>
    <n v="44.235200000000006"/>
    <n v="276.47000000000003"/>
    <n v="320.70520000000005"/>
    <n v="2026"/>
    <s v="junio"/>
    <n v="8"/>
  </r>
  <r>
    <x v="408"/>
    <x v="9"/>
    <x v="6"/>
    <n v="276.47000000000003"/>
    <n v="1"/>
    <n v="44.235200000000006"/>
    <n v="276.47000000000003"/>
    <n v="320.70520000000005"/>
    <n v="2026"/>
    <s v="junio"/>
    <n v="8"/>
  </r>
  <r>
    <x v="408"/>
    <x v="9"/>
    <x v="0"/>
    <n v="211.23"/>
    <n v="6"/>
    <n v="202.7808"/>
    <n v="1267.3800000000001"/>
    <n v="1470.1608000000001"/>
    <n v="2026"/>
    <s v="junio"/>
    <n v="8"/>
  </r>
  <r>
    <x v="408"/>
    <x v="9"/>
    <x v="23"/>
    <n v="212.72"/>
    <n v="2"/>
    <n v="68.070400000000006"/>
    <n v="425.44"/>
    <n v="493.5104"/>
    <n v="2026"/>
    <s v="junio"/>
    <n v="8"/>
  </r>
  <r>
    <x v="409"/>
    <x v="9"/>
    <x v="6"/>
    <n v="276.47000000000003"/>
    <n v="1"/>
    <n v="44.235200000000006"/>
    <n v="276.47000000000003"/>
    <n v="320.70520000000005"/>
    <n v="2026"/>
    <s v="junio"/>
    <n v="10"/>
  </r>
  <r>
    <x v="409"/>
    <x v="9"/>
    <x v="6"/>
    <n v="276.47000000000003"/>
    <n v="1"/>
    <n v="44.235200000000006"/>
    <n v="276.47000000000003"/>
    <n v="320.70520000000005"/>
    <n v="2026"/>
    <s v="junio"/>
    <n v="10"/>
  </r>
  <r>
    <x v="409"/>
    <x v="9"/>
    <x v="6"/>
    <n v="276.47000000000003"/>
    <n v="1"/>
    <n v="44.235200000000006"/>
    <n v="276.47000000000003"/>
    <n v="320.70520000000005"/>
    <n v="2026"/>
    <s v="junio"/>
    <n v="10"/>
  </r>
  <r>
    <x v="409"/>
    <x v="9"/>
    <x v="6"/>
    <n v="276.47000000000003"/>
    <n v="1"/>
    <n v="44.235200000000006"/>
    <n v="276.47000000000003"/>
    <n v="320.70520000000005"/>
    <n v="2026"/>
    <s v="junio"/>
    <n v="10"/>
  </r>
  <r>
    <x v="410"/>
    <x v="9"/>
    <x v="6"/>
    <n v="276.47000000000003"/>
    <n v="1"/>
    <n v="44.235200000000006"/>
    <n v="276.47000000000003"/>
    <n v="320.70520000000005"/>
    <n v="2026"/>
    <s v="junio"/>
    <n v="11"/>
  </r>
  <r>
    <x v="411"/>
    <x v="9"/>
    <x v="6"/>
    <n v="276.47000000000003"/>
    <n v="1"/>
    <n v="44.235200000000006"/>
    <n v="276.47000000000003"/>
    <n v="320.70520000000005"/>
    <n v="2026"/>
    <s v="junio"/>
    <n v="15"/>
  </r>
  <r>
    <x v="412"/>
    <x v="9"/>
    <x v="6"/>
    <n v="276.47000000000003"/>
    <n v="1"/>
    <n v="44.235200000000006"/>
    <n v="276.47000000000003"/>
    <n v="320.70520000000005"/>
    <n v="2026"/>
    <s v="junio"/>
    <n v="16"/>
  </r>
  <r>
    <x v="413"/>
    <x v="9"/>
    <x v="6"/>
    <n v="276.47000000000003"/>
    <n v="1"/>
    <n v="44.235200000000006"/>
    <n v="276.47000000000003"/>
    <n v="320.70520000000005"/>
    <n v="2026"/>
    <s v="junio"/>
    <n v="19"/>
  </r>
  <r>
    <x v="405"/>
    <x v="28"/>
    <x v="0"/>
    <n v="72.41"/>
    <n v="100"/>
    <n v="1158.56"/>
    <n v="7241"/>
    <n v="8399.56"/>
    <n v="2026"/>
    <s v="junio"/>
    <n v="3"/>
  </r>
  <r>
    <x v="406"/>
    <x v="28"/>
    <x v="22"/>
    <n v="54.96"/>
    <n v="5"/>
    <n v="43.967999999999996"/>
    <n v="274.8"/>
    <n v="318.76800000000003"/>
    <n v="2026"/>
    <s v="junio"/>
    <n v="4"/>
  </r>
  <r>
    <x v="405"/>
    <x v="29"/>
    <x v="0"/>
    <n v="72.41"/>
    <n v="100"/>
    <n v="1158.56"/>
    <n v="7241"/>
    <n v="8399.56"/>
    <n v="2026"/>
    <s v="junio"/>
    <n v="3"/>
  </r>
  <r>
    <x v="406"/>
    <x v="29"/>
    <x v="22"/>
    <n v="54.96"/>
    <n v="5"/>
    <n v="43.967999999999996"/>
    <n v="274.8"/>
    <n v="318.76800000000003"/>
    <n v="2026"/>
    <s v="junio"/>
    <n v="4"/>
  </r>
  <r>
    <x v="403"/>
    <x v="3"/>
    <x v="6"/>
    <n v="737.71"/>
    <n v="1"/>
    <n v="118.03360000000001"/>
    <n v="737.71"/>
    <n v="855.74360000000001"/>
    <n v="2026"/>
    <s v="junio"/>
    <n v="1"/>
  </r>
  <r>
    <x v="403"/>
    <x v="3"/>
    <x v="6"/>
    <n v="737.71"/>
    <n v="1"/>
    <n v="118.03360000000001"/>
    <n v="737.71"/>
    <n v="855.74360000000001"/>
    <n v="2026"/>
    <s v="junio"/>
    <n v="1"/>
  </r>
  <r>
    <x v="404"/>
    <x v="3"/>
    <x v="6"/>
    <n v="814.65"/>
    <n v="1"/>
    <n v="130.34399999999999"/>
    <n v="814.65"/>
    <n v="944.99399999999991"/>
    <n v="2026"/>
    <s v="junio"/>
    <n v="2"/>
  </r>
  <r>
    <x v="406"/>
    <x v="3"/>
    <x v="19"/>
    <n v="549.02"/>
    <n v="6"/>
    <n v="527.05919999999992"/>
    <n v="3294.12"/>
    <n v="3821.1791999999996"/>
    <n v="2026"/>
    <s v="junio"/>
    <n v="4"/>
  </r>
  <r>
    <x v="406"/>
    <x v="3"/>
    <x v="22"/>
    <n v="603.45000000000005"/>
    <n v="3"/>
    <n v="289.65600000000001"/>
    <n v="1810.35"/>
    <n v="2100.0059999999999"/>
    <n v="2026"/>
    <s v="junio"/>
    <n v="4"/>
  </r>
  <r>
    <x v="406"/>
    <x v="3"/>
    <x v="5"/>
    <n v="697"/>
    <n v="12"/>
    <n v="1338.24"/>
    <n v="8364"/>
    <n v="9702.24"/>
    <n v="2026"/>
    <s v="junio"/>
    <n v="4"/>
  </r>
  <r>
    <x v="407"/>
    <x v="3"/>
    <x v="6"/>
    <n v="737.71"/>
    <n v="1"/>
    <n v="118.03360000000001"/>
    <n v="737.71"/>
    <n v="855.74360000000001"/>
    <n v="2026"/>
    <s v="junio"/>
    <n v="5"/>
  </r>
  <r>
    <x v="407"/>
    <x v="3"/>
    <x v="6"/>
    <n v="737.71"/>
    <n v="1"/>
    <n v="118.03360000000001"/>
    <n v="737.71"/>
    <n v="855.74360000000001"/>
    <n v="2026"/>
    <s v="junio"/>
    <n v="5"/>
  </r>
  <r>
    <x v="415"/>
    <x v="3"/>
    <x v="19"/>
    <n v="549.02"/>
    <n v="20"/>
    <n v="1756.864"/>
    <n v="10980.4"/>
    <n v="12737.263999999999"/>
    <n v="2026"/>
    <s v="junio"/>
    <n v="9"/>
  </r>
  <r>
    <x v="409"/>
    <x v="3"/>
    <x v="6"/>
    <n v="737.71"/>
    <n v="1"/>
    <n v="118.03360000000001"/>
    <n v="737.71"/>
    <n v="855.74360000000001"/>
    <n v="2026"/>
    <s v="junio"/>
    <n v="10"/>
  </r>
  <r>
    <x v="410"/>
    <x v="3"/>
    <x v="5"/>
    <n v="697"/>
    <n v="6"/>
    <n v="669.12"/>
    <n v="4182"/>
    <n v="4851.12"/>
    <n v="2026"/>
    <s v="junio"/>
    <n v="11"/>
  </r>
  <r>
    <x v="411"/>
    <x v="3"/>
    <x v="6"/>
    <n v="737.71"/>
    <n v="1"/>
    <n v="118.03360000000001"/>
    <n v="737.71"/>
    <n v="855.74360000000001"/>
    <n v="2026"/>
    <s v="junio"/>
    <n v="15"/>
  </r>
  <r>
    <x v="414"/>
    <x v="3"/>
    <x v="6"/>
    <n v="737.71"/>
    <n v="1"/>
    <n v="118.03360000000001"/>
    <n v="737.71"/>
    <n v="855.74360000000001"/>
    <n v="2026"/>
    <s v="junio"/>
    <n v="17"/>
  </r>
  <r>
    <x v="413"/>
    <x v="3"/>
    <x v="11"/>
    <n v="646.54999999999995"/>
    <n v="1"/>
    <n v="103.44799999999999"/>
    <n v="646.54999999999995"/>
    <n v="749.99799999999993"/>
    <n v="2026"/>
    <s v="junio"/>
    <n v="19"/>
  </r>
  <r>
    <x v="413"/>
    <x v="3"/>
    <x v="19"/>
    <n v="549.02"/>
    <n v="8"/>
    <n v="702.74559999999997"/>
    <n v="4392.16"/>
    <n v="5094.9056"/>
    <n v="2026"/>
    <s v="junio"/>
    <n v="19"/>
  </r>
  <r>
    <x v="414"/>
    <x v="25"/>
    <x v="6"/>
    <n v="814.65"/>
    <n v="2"/>
    <n v="260.68799999999999"/>
    <n v="1629.3"/>
    <n v="1889.9879999999998"/>
    <n v="2026"/>
    <s v="junio"/>
    <n v="17"/>
  </r>
  <r>
    <x v="406"/>
    <x v="14"/>
    <x v="19"/>
    <n v="538.03"/>
    <n v="9"/>
    <n v="774.76319999999998"/>
    <n v="4842.2700000000004"/>
    <n v="5617.0332000000008"/>
    <n v="2026"/>
    <s v="junio"/>
    <n v="4"/>
  </r>
  <r>
    <x v="406"/>
    <x v="14"/>
    <x v="22"/>
    <n v="590.78"/>
    <n v="4"/>
    <n v="378.0992"/>
    <n v="2363.12"/>
    <n v="2741.2192"/>
    <n v="2026"/>
    <s v="junio"/>
    <n v="4"/>
  </r>
  <r>
    <x v="406"/>
    <x v="14"/>
    <x v="5"/>
    <n v="632.99"/>
    <n v="24"/>
    <n v="2430.6815999999999"/>
    <n v="15191.76"/>
    <n v="17622.441599999998"/>
    <n v="2026"/>
    <s v="junio"/>
    <n v="4"/>
  </r>
  <r>
    <x v="415"/>
    <x v="14"/>
    <x v="19"/>
    <n v="538.03"/>
    <n v="20"/>
    <n v="1721.6959999999999"/>
    <n v="10760.6"/>
    <n v="12482.296"/>
    <n v="2026"/>
    <s v="junio"/>
    <n v="9"/>
  </r>
  <r>
    <x v="409"/>
    <x v="14"/>
    <x v="17"/>
    <n v="505.86"/>
    <n v="12"/>
    <n v="971.25120000000004"/>
    <n v="6070.32"/>
    <n v="7041.5711999999994"/>
    <n v="2026"/>
    <s v="junio"/>
    <n v="10"/>
  </r>
  <r>
    <x v="410"/>
    <x v="14"/>
    <x v="5"/>
    <n v="632.99"/>
    <n v="16"/>
    <n v="1620.4544000000001"/>
    <n v="10127.84"/>
    <n v="11748.294400000001"/>
    <n v="2026"/>
    <s v="junio"/>
    <n v="11"/>
  </r>
  <r>
    <x v="412"/>
    <x v="14"/>
    <x v="17"/>
    <n v="505.86"/>
    <n v="21"/>
    <n v="1699.6896000000002"/>
    <n v="10623.06"/>
    <n v="12322.749599999999"/>
    <n v="2026"/>
    <s v="junio"/>
    <n v="16"/>
  </r>
  <r>
    <x v="413"/>
    <x v="14"/>
    <x v="11"/>
    <n v="633.62"/>
    <n v="2"/>
    <n v="202.75839999999999"/>
    <n v="1267.24"/>
    <n v="1469.9983999999999"/>
    <n v="2026"/>
    <s v="junio"/>
    <n v="19"/>
  </r>
  <r>
    <x v="413"/>
    <x v="14"/>
    <x v="19"/>
    <n v="538.03"/>
    <n v="10"/>
    <n v="860.84799999999996"/>
    <n v="5380.3"/>
    <n v="6241.1480000000001"/>
    <n v="2026"/>
    <s v="junio"/>
    <n v="19"/>
  </r>
  <r>
    <x v="406"/>
    <x v="12"/>
    <x v="2"/>
    <n v="498.66"/>
    <n v="6"/>
    <n v="478.71360000000004"/>
    <n v="2991.96"/>
    <n v="3470.6736000000001"/>
    <n v="2026"/>
    <s v="junio"/>
    <n v="4"/>
  </r>
  <r>
    <x v="406"/>
    <x v="12"/>
    <x v="2"/>
    <n v="498.66"/>
    <n v="6"/>
    <n v="478.71360000000004"/>
    <n v="2991.96"/>
    <n v="3470.6736000000001"/>
    <n v="2026"/>
    <s v="junio"/>
    <n v="4"/>
  </r>
  <r>
    <x v="406"/>
    <x v="12"/>
    <x v="2"/>
    <n v="498.66"/>
    <n v="6"/>
    <n v="478.71360000000004"/>
    <n v="2991.96"/>
    <n v="3470.6736000000001"/>
    <n v="2026"/>
    <s v="junio"/>
    <n v="4"/>
  </r>
  <r>
    <x v="406"/>
    <x v="12"/>
    <x v="2"/>
    <n v="498.66"/>
    <n v="6"/>
    <n v="478.71360000000004"/>
    <n v="2991.96"/>
    <n v="3470.6736000000001"/>
    <n v="2026"/>
    <s v="junio"/>
    <n v="4"/>
  </r>
  <r>
    <x v="406"/>
    <x v="12"/>
    <x v="2"/>
    <n v="498.66"/>
    <n v="6"/>
    <n v="478.71360000000004"/>
    <n v="2991.96"/>
    <n v="3470.6736000000001"/>
    <n v="2026"/>
    <s v="junio"/>
    <n v="4"/>
  </r>
  <r>
    <x v="406"/>
    <x v="12"/>
    <x v="2"/>
    <n v="498.66"/>
    <n v="6"/>
    <n v="478.71360000000004"/>
    <n v="2991.96"/>
    <n v="3470.6736000000001"/>
    <n v="2026"/>
    <s v="junio"/>
    <n v="4"/>
  </r>
  <r>
    <x v="406"/>
    <x v="12"/>
    <x v="2"/>
    <n v="498.66"/>
    <n v="6"/>
    <n v="478.71360000000004"/>
    <n v="2991.96"/>
    <n v="3470.6736000000001"/>
    <n v="2026"/>
    <s v="junio"/>
    <n v="4"/>
  </r>
  <r>
    <x v="406"/>
    <x v="12"/>
    <x v="2"/>
    <n v="498.66"/>
    <n v="6"/>
    <n v="478.71360000000004"/>
    <n v="2991.96"/>
    <n v="3470.6736000000001"/>
    <n v="2026"/>
    <s v="junio"/>
    <n v="4"/>
  </r>
  <r>
    <x v="410"/>
    <x v="12"/>
    <x v="2"/>
    <n v="498.66"/>
    <n v="6"/>
    <n v="478.71360000000004"/>
    <n v="2991.96"/>
    <n v="3470.6736000000001"/>
    <n v="2026"/>
    <s v="junio"/>
    <n v="11"/>
  </r>
  <r>
    <x v="410"/>
    <x v="12"/>
    <x v="2"/>
    <n v="498.66"/>
    <n v="6"/>
    <n v="478.71360000000004"/>
    <n v="2991.96"/>
    <n v="3470.6736000000001"/>
    <n v="2026"/>
    <s v="junio"/>
    <n v="11"/>
  </r>
  <r>
    <x v="410"/>
    <x v="12"/>
    <x v="2"/>
    <n v="498.66"/>
    <n v="6"/>
    <n v="478.71360000000004"/>
    <n v="2991.96"/>
    <n v="3470.6736000000001"/>
    <n v="2026"/>
    <s v="junio"/>
    <n v="11"/>
  </r>
  <r>
    <x v="410"/>
    <x v="12"/>
    <x v="2"/>
    <n v="498.66"/>
    <n v="12"/>
    <n v="957.42720000000008"/>
    <n v="5983.92"/>
    <n v="6941.3472000000002"/>
    <n v="2026"/>
    <s v="junio"/>
    <n v="11"/>
  </r>
  <r>
    <x v="410"/>
    <x v="12"/>
    <x v="2"/>
    <n v="498.66"/>
    <n v="12"/>
    <n v="957.42720000000008"/>
    <n v="5983.92"/>
    <n v="6941.3472000000002"/>
    <n v="2026"/>
    <s v="junio"/>
    <n v="11"/>
  </r>
  <r>
    <x v="412"/>
    <x v="12"/>
    <x v="2"/>
    <n v="498.66"/>
    <n v="30"/>
    <n v="2393.5680000000002"/>
    <n v="14959.8"/>
    <n v="17353.367999999999"/>
    <n v="2026"/>
    <s v="junio"/>
    <n v="16"/>
  </r>
  <r>
    <x v="412"/>
    <x v="12"/>
    <x v="2"/>
    <n v="498.66"/>
    <n v="12"/>
    <n v="957.42720000000008"/>
    <n v="5983.92"/>
    <n v="6941.3472000000002"/>
    <n v="2026"/>
    <s v="junio"/>
    <n v="16"/>
  </r>
  <r>
    <x v="412"/>
    <x v="12"/>
    <x v="2"/>
    <n v="498.66"/>
    <n v="54"/>
    <n v="4308.4224000000004"/>
    <n v="26927.64"/>
    <n v="31236.062399999999"/>
    <n v="2026"/>
    <s v="junio"/>
    <n v="16"/>
  </r>
  <r>
    <x v="412"/>
    <x v="12"/>
    <x v="2"/>
    <n v="498.66"/>
    <n v="6"/>
    <n v="478.71360000000004"/>
    <n v="2991.96"/>
    <n v="3470.6736000000001"/>
    <n v="2026"/>
    <s v="junio"/>
    <n v="16"/>
  </r>
  <r>
    <x v="412"/>
    <x v="12"/>
    <x v="2"/>
    <n v="498.66"/>
    <n v="6"/>
    <n v="478.71360000000004"/>
    <n v="2991.96"/>
    <n v="3470.6736000000001"/>
    <n v="2026"/>
    <s v="junio"/>
    <n v="16"/>
  </r>
  <r>
    <x v="414"/>
    <x v="12"/>
    <x v="2"/>
    <n v="498.66"/>
    <n v="6"/>
    <n v="478.71360000000004"/>
    <n v="2991.96"/>
    <n v="3470.6736000000001"/>
    <n v="2026"/>
    <s v="junio"/>
    <n v="17"/>
  </r>
  <r>
    <x v="414"/>
    <x v="12"/>
    <x v="2"/>
    <n v="498.66"/>
    <n v="6"/>
    <n v="478.71360000000004"/>
    <n v="2991.96"/>
    <n v="3470.6736000000001"/>
    <n v="2026"/>
    <s v="junio"/>
    <n v="17"/>
  </r>
  <r>
    <x v="414"/>
    <x v="12"/>
    <x v="2"/>
    <n v="498.66"/>
    <n v="12"/>
    <n v="957.42720000000008"/>
    <n v="5983.92"/>
    <n v="6941.3472000000002"/>
    <n v="2026"/>
    <s v="junio"/>
    <n v="17"/>
  </r>
  <r>
    <x v="414"/>
    <x v="12"/>
    <x v="2"/>
    <n v="498.66"/>
    <n v="6"/>
    <n v="478.71360000000004"/>
    <n v="2991.96"/>
    <n v="3470.6736000000001"/>
    <n v="2026"/>
    <s v="junio"/>
    <n v="17"/>
  </r>
  <r>
    <x v="414"/>
    <x v="12"/>
    <x v="2"/>
    <n v="498.66"/>
    <n v="6"/>
    <n v="478.71360000000004"/>
    <n v="2991.96"/>
    <n v="3470.6736000000001"/>
    <n v="2026"/>
    <s v="junio"/>
    <n v="17"/>
  </r>
  <r>
    <x v="405"/>
    <x v="26"/>
    <x v="17"/>
    <n v="547.24"/>
    <n v="18"/>
    <n v="1576.0512000000001"/>
    <n v="9850.32"/>
    <n v="11426.3712"/>
    <n v="2026"/>
    <s v="junio"/>
    <n v="3"/>
  </r>
  <r>
    <x v="406"/>
    <x v="26"/>
    <x v="22"/>
    <n v="633.62"/>
    <n v="3"/>
    <n v="304.13760000000002"/>
    <n v="1900.86"/>
    <n v="2204.9975999999997"/>
    <n v="2026"/>
    <s v="junio"/>
    <n v="4"/>
  </r>
  <r>
    <x v="412"/>
    <x v="26"/>
    <x v="17"/>
    <n v="547.24"/>
    <n v="42"/>
    <n v="3677.4528"/>
    <n v="22984.080000000002"/>
    <n v="26661.532800000001"/>
    <n v="2026"/>
    <s v="junio"/>
    <n v="16"/>
  </r>
  <r>
    <x v="406"/>
    <x v="13"/>
    <x v="5"/>
    <n v="697"/>
    <n v="6"/>
    <n v="669.12"/>
    <n v="4182"/>
    <n v="4851.12"/>
    <n v="2026"/>
    <s v="junio"/>
    <n v="4"/>
  </r>
  <r>
    <x v="406"/>
    <x v="13"/>
    <x v="2"/>
    <n v="525.59"/>
    <n v="6"/>
    <n v="504.56640000000004"/>
    <n v="3153.54"/>
    <n v="3658.1064000000001"/>
    <n v="2026"/>
    <s v="junio"/>
    <n v="4"/>
  </r>
  <r>
    <x v="406"/>
    <x v="13"/>
    <x v="2"/>
    <n v="525.59"/>
    <n v="6"/>
    <n v="504.56640000000004"/>
    <n v="3153.54"/>
    <n v="3658.1064000000001"/>
    <n v="2026"/>
    <s v="junio"/>
    <n v="4"/>
  </r>
  <r>
    <x v="406"/>
    <x v="13"/>
    <x v="2"/>
    <n v="525.59"/>
    <n v="6"/>
    <n v="504.56640000000004"/>
    <n v="3153.54"/>
    <n v="3658.1064000000001"/>
    <n v="2026"/>
    <s v="junio"/>
    <n v="4"/>
  </r>
  <r>
    <x v="415"/>
    <x v="13"/>
    <x v="19"/>
    <n v="576.5"/>
    <n v="20"/>
    <n v="1844.8"/>
    <n v="11530"/>
    <n v="13374.8"/>
    <n v="2026"/>
    <s v="junio"/>
    <n v="9"/>
  </r>
  <r>
    <x v="410"/>
    <x v="13"/>
    <x v="2"/>
    <n v="525.59"/>
    <n v="6"/>
    <n v="504.56640000000004"/>
    <n v="3153.54"/>
    <n v="3658.1064000000001"/>
    <n v="2026"/>
    <s v="junio"/>
    <n v="11"/>
  </r>
  <r>
    <x v="410"/>
    <x v="13"/>
    <x v="2"/>
    <n v="525.59"/>
    <n v="6"/>
    <n v="504.56640000000004"/>
    <n v="3153.54"/>
    <n v="3658.1064000000001"/>
    <n v="2026"/>
    <s v="junio"/>
    <n v="11"/>
  </r>
  <r>
    <x v="410"/>
    <x v="13"/>
    <x v="2"/>
    <n v="525.59"/>
    <n v="6"/>
    <n v="504.56640000000004"/>
    <n v="3153.54"/>
    <n v="3658.1064000000001"/>
    <n v="2026"/>
    <s v="junio"/>
    <n v="11"/>
  </r>
  <r>
    <x v="410"/>
    <x v="13"/>
    <x v="2"/>
    <n v="525.59"/>
    <n v="6"/>
    <n v="504.56640000000004"/>
    <n v="3153.54"/>
    <n v="3658.1064000000001"/>
    <n v="2026"/>
    <s v="junio"/>
    <n v="11"/>
  </r>
  <r>
    <x v="410"/>
    <x v="13"/>
    <x v="2"/>
    <n v="525.59"/>
    <n v="6"/>
    <n v="504.56640000000004"/>
    <n v="3153.54"/>
    <n v="3658.1064000000001"/>
    <n v="2026"/>
    <s v="junio"/>
    <n v="11"/>
  </r>
  <r>
    <x v="410"/>
    <x v="13"/>
    <x v="2"/>
    <n v="525.59"/>
    <n v="6"/>
    <n v="504.56640000000004"/>
    <n v="3153.54"/>
    <n v="3658.1064000000001"/>
    <n v="2026"/>
    <s v="junio"/>
    <n v="11"/>
  </r>
  <r>
    <x v="412"/>
    <x v="13"/>
    <x v="2"/>
    <n v="525.59"/>
    <n v="36"/>
    <n v="3027.3984"/>
    <n v="18921.240000000002"/>
    <n v="21948.638400000003"/>
    <n v="2026"/>
    <s v="junio"/>
    <n v="16"/>
  </r>
  <r>
    <x v="412"/>
    <x v="13"/>
    <x v="2"/>
    <n v="525.59"/>
    <n v="6"/>
    <n v="504.56640000000004"/>
    <n v="3153.54"/>
    <n v="3658.1064000000001"/>
    <n v="2026"/>
    <s v="junio"/>
    <n v="16"/>
  </r>
  <r>
    <x v="412"/>
    <x v="13"/>
    <x v="2"/>
    <n v="525.59"/>
    <n v="90"/>
    <n v="7568.496000000001"/>
    <n v="47303.1"/>
    <n v="54871.595999999998"/>
    <n v="2026"/>
    <s v="junio"/>
    <n v="16"/>
  </r>
  <r>
    <x v="412"/>
    <x v="13"/>
    <x v="2"/>
    <n v="525.59"/>
    <n v="12"/>
    <n v="1009.1328000000001"/>
    <n v="6307.08"/>
    <n v="7316.2128000000002"/>
    <n v="2026"/>
    <s v="junio"/>
    <n v="16"/>
  </r>
  <r>
    <x v="414"/>
    <x v="13"/>
    <x v="2"/>
    <n v="525.59"/>
    <n v="6"/>
    <n v="504.56640000000004"/>
    <n v="3153.54"/>
    <n v="3658.1064000000001"/>
    <n v="2026"/>
    <s v="junio"/>
    <n v="17"/>
  </r>
  <r>
    <x v="414"/>
    <x v="13"/>
    <x v="2"/>
    <n v="525.59"/>
    <n v="6"/>
    <n v="504.56640000000004"/>
    <n v="3153.54"/>
    <n v="3658.1064000000001"/>
    <n v="2026"/>
    <s v="junio"/>
    <n v="17"/>
  </r>
  <r>
    <x v="414"/>
    <x v="13"/>
    <x v="2"/>
    <n v="525.59"/>
    <n v="18"/>
    <n v="1513.6992"/>
    <n v="9460.6200000000008"/>
    <n v="10974.319200000002"/>
    <n v="2026"/>
    <s v="junio"/>
    <n v="17"/>
  </r>
  <r>
    <x v="414"/>
    <x v="13"/>
    <x v="2"/>
    <n v="525.59"/>
    <n v="6"/>
    <n v="504.56640000000004"/>
    <n v="3153.54"/>
    <n v="3658.1064000000001"/>
    <n v="2026"/>
    <s v="junio"/>
    <n v="17"/>
  </r>
  <r>
    <x v="414"/>
    <x v="13"/>
    <x v="2"/>
    <n v="525.59"/>
    <n v="18"/>
    <n v="1513.6992"/>
    <n v="9460.6200000000008"/>
    <n v="10974.319200000002"/>
    <n v="2026"/>
    <s v="junio"/>
    <n v="17"/>
  </r>
  <r>
    <x v="414"/>
    <x v="13"/>
    <x v="2"/>
    <n v="525.59"/>
    <n v="6"/>
    <n v="504.56640000000004"/>
    <n v="3153.54"/>
    <n v="3658.1064000000001"/>
    <n v="2026"/>
    <s v="junio"/>
    <n v="17"/>
  </r>
  <r>
    <x v="415"/>
    <x v="15"/>
    <x v="19"/>
    <n v="576.5"/>
    <n v="20"/>
    <n v="1844.8"/>
    <n v="11530"/>
    <n v="13374.8"/>
    <n v="2026"/>
    <s v="junio"/>
    <n v="9"/>
  </r>
  <r>
    <x v="410"/>
    <x v="15"/>
    <x v="5"/>
    <n v="697"/>
    <n v="6"/>
    <n v="669.12"/>
    <n v="4182"/>
    <n v="4851.12"/>
    <n v="2026"/>
    <s v="junio"/>
    <n v="11"/>
  </r>
  <r>
    <x v="403"/>
    <x v="25"/>
    <x v="6"/>
    <n v="85.34"/>
    <n v="1"/>
    <n v="13.654400000000001"/>
    <n v="85.34"/>
    <n v="98.994399999999999"/>
    <n v="2026"/>
    <s v="junio"/>
    <n v="1"/>
  </r>
  <r>
    <x v="403"/>
    <x v="25"/>
    <x v="6"/>
    <n v="85.34"/>
    <n v="2"/>
    <n v="27.308800000000002"/>
    <n v="170.68"/>
    <n v="197.9888"/>
    <n v="2026"/>
    <s v="junio"/>
    <n v="1"/>
  </r>
  <r>
    <x v="403"/>
    <x v="25"/>
    <x v="6"/>
    <n v="85.34"/>
    <n v="1"/>
    <n v="13.654400000000001"/>
    <n v="85.34"/>
    <n v="98.994399999999999"/>
    <n v="2026"/>
    <s v="junio"/>
    <n v="1"/>
  </r>
  <r>
    <x v="403"/>
    <x v="25"/>
    <x v="6"/>
    <n v="85.34"/>
    <n v="1"/>
    <n v="13.654400000000001"/>
    <n v="85.34"/>
    <n v="98.994399999999999"/>
    <n v="2026"/>
    <s v="junio"/>
    <n v="1"/>
  </r>
  <r>
    <x v="403"/>
    <x v="25"/>
    <x v="6"/>
    <n v="85.34"/>
    <n v="1"/>
    <n v="13.654400000000001"/>
    <n v="85.34"/>
    <n v="98.994399999999999"/>
    <n v="2026"/>
    <s v="junio"/>
    <n v="1"/>
  </r>
  <r>
    <x v="403"/>
    <x v="25"/>
    <x v="6"/>
    <n v="85.34"/>
    <n v="1"/>
    <n v="13.654400000000001"/>
    <n v="85.34"/>
    <n v="98.994399999999999"/>
    <n v="2026"/>
    <s v="junio"/>
    <n v="1"/>
  </r>
  <r>
    <x v="404"/>
    <x v="25"/>
    <x v="6"/>
    <n v="85.34"/>
    <n v="1"/>
    <n v="13.654400000000001"/>
    <n v="85.34"/>
    <n v="98.994399999999999"/>
    <n v="2026"/>
    <s v="junio"/>
    <n v="2"/>
  </r>
  <r>
    <x v="404"/>
    <x v="25"/>
    <x v="6"/>
    <n v="85.34"/>
    <n v="1"/>
    <n v="13.654400000000001"/>
    <n v="85.34"/>
    <n v="98.994399999999999"/>
    <n v="2026"/>
    <s v="junio"/>
    <n v="2"/>
  </r>
  <r>
    <x v="404"/>
    <x v="25"/>
    <x v="6"/>
    <n v="85.34"/>
    <n v="1"/>
    <n v="13.654400000000001"/>
    <n v="85.34"/>
    <n v="98.994399999999999"/>
    <n v="2026"/>
    <s v="junio"/>
    <n v="2"/>
  </r>
  <r>
    <x v="404"/>
    <x v="25"/>
    <x v="6"/>
    <n v="85.34"/>
    <n v="1"/>
    <n v="13.654400000000001"/>
    <n v="85.34"/>
    <n v="98.994399999999999"/>
    <n v="2026"/>
    <s v="junio"/>
    <n v="2"/>
  </r>
  <r>
    <x v="404"/>
    <x v="25"/>
    <x v="6"/>
    <n v="85.34"/>
    <n v="1"/>
    <n v="13.654400000000001"/>
    <n v="85.34"/>
    <n v="98.994399999999999"/>
    <n v="2026"/>
    <s v="junio"/>
    <n v="2"/>
  </r>
  <r>
    <x v="404"/>
    <x v="25"/>
    <x v="6"/>
    <n v="85.34"/>
    <n v="1"/>
    <n v="13.654400000000001"/>
    <n v="85.34"/>
    <n v="98.994399999999999"/>
    <n v="2026"/>
    <s v="junio"/>
    <n v="2"/>
  </r>
  <r>
    <x v="404"/>
    <x v="25"/>
    <x v="6"/>
    <n v="85.34"/>
    <n v="1"/>
    <n v="13.654400000000001"/>
    <n v="85.34"/>
    <n v="98.994399999999999"/>
    <n v="2026"/>
    <s v="junio"/>
    <n v="2"/>
  </r>
  <r>
    <x v="404"/>
    <x v="25"/>
    <x v="6"/>
    <n v="85.34"/>
    <n v="1"/>
    <n v="13.654400000000001"/>
    <n v="85.34"/>
    <n v="98.994399999999999"/>
    <n v="2026"/>
    <s v="junio"/>
    <n v="2"/>
  </r>
  <r>
    <x v="405"/>
    <x v="25"/>
    <x v="6"/>
    <n v="85.34"/>
    <n v="1"/>
    <n v="13.654400000000001"/>
    <n v="85.34"/>
    <n v="98.994399999999999"/>
    <n v="2026"/>
    <s v="junio"/>
    <n v="3"/>
  </r>
  <r>
    <x v="405"/>
    <x v="25"/>
    <x v="6"/>
    <n v="85.34"/>
    <n v="1"/>
    <n v="13.654400000000001"/>
    <n v="85.34"/>
    <n v="98.994399999999999"/>
    <n v="2026"/>
    <s v="junio"/>
    <n v="3"/>
  </r>
  <r>
    <x v="406"/>
    <x v="25"/>
    <x v="22"/>
    <n v="54.31"/>
    <n v="20"/>
    <n v="173.792"/>
    <n v="1086.2"/>
    <n v="1259.992"/>
    <n v="2026"/>
    <s v="junio"/>
    <n v="4"/>
  </r>
  <r>
    <x v="406"/>
    <x v="25"/>
    <x v="6"/>
    <n v="85.34"/>
    <n v="2"/>
    <n v="27.308800000000002"/>
    <n v="170.68"/>
    <n v="197.9888"/>
    <n v="2026"/>
    <s v="junio"/>
    <n v="4"/>
  </r>
  <r>
    <x v="407"/>
    <x v="25"/>
    <x v="6"/>
    <n v="85.34"/>
    <n v="1"/>
    <n v="13.654400000000001"/>
    <n v="85.34"/>
    <n v="98.994399999999999"/>
    <n v="2026"/>
    <s v="junio"/>
    <n v="5"/>
  </r>
  <r>
    <x v="407"/>
    <x v="25"/>
    <x v="6"/>
    <n v="85.34"/>
    <n v="1"/>
    <n v="13.654400000000001"/>
    <n v="85.34"/>
    <n v="98.994399999999999"/>
    <n v="2026"/>
    <s v="junio"/>
    <n v="5"/>
  </r>
  <r>
    <x v="408"/>
    <x v="25"/>
    <x v="6"/>
    <n v="85.34"/>
    <n v="1"/>
    <n v="13.654400000000001"/>
    <n v="85.34"/>
    <n v="98.994399999999999"/>
    <n v="2026"/>
    <s v="junio"/>
    <n v="8"/>
  </r>
  <r>
    <x v="408"/>
    <x v="25"/>
    <x v="6"/>
    <n v="85.34"/>
    <n v="1"/>
    <n v="13.654400000000001"/>
    <n v="85.34"/>
    <n v="98.994399999999999"/>
    <n v="2026"/>
    <s v="junio"/>
    <n v="8"/>
  </r>
  <r>
    <x v="408"/>
    <x v="25"/>
    <x v="6"/>
    <n v="85.34"/>
    <n v="2"/>
    <n v="27.308800000000002"/>
    <n v="170.68"/>
    <n v="197.9888"/>
    <n v="2026"/>
    <s v="junio"/>
    <n v="8"/>
  </r>
  <r>
    <x v="408"/>
    <x v="25"/>
    <x v="6"/>
    <n v="85.34"/>
    <n v="1"/>
    <n v="13.654400000000001"/>
    <n v="85.34"/>
    <n v="98.994399999999999"/>
    <n v="2026"/>
    <s v="junio"/>
    <n v="8"/>
  </r>
  <r>
    <x v="408"/>
    <x v="25"/>
    <x v="6"/>
    <n v="85.34"/>
    <n v="1"/>
    <n v="13.654400000000001"/>
    <n v="85.34"/>
    <n v="98.994399999999999"/>
    <n v="2026"/>
    <s v="junio"/>
    <n v="8"/>
  </r>
  <r>
    <x v="408"/>
    <x v="25"/>
    <x v="6"/>
    <n v="85.34"/>
    <n v="2"/>
    <n v="27.308800000000002"/>
    <n v="170.68"/>
    <n v="197.9888"/>
    <n v="2026"/>
    <s v="junio"/>
    <n v="8"/>
  </r>
  <r>
    <x v="408"/>
    <x v="25"/>
    <x v="6"/>
    <n v="85.34"/>
    <n v="1"/>
    <n v="13.654400000000001"/>
    <n v="85.34"/>
    <n v="98.994399999999999"/>
    <n v="2026"/>
    <s v="junio"/>
    <n v="8"/>
  </r>
  <r>
    <x v="408"/>
    <x v="25"/>
    <x v="23"/>
    <n v="58.19"/>
    <n v="6"/>
    <n v="55.862399999999994"/>
    <n v="349.14"/>
    <n v="405.00239999999997"/>
    <n v="2026"/>
    <s v="junio"/>
    <n v="8"/>
  </r>
  <r>
    <x v="415"/>
    <x v="25"/>
    <x v="19"/>
    <n v="54.51"/>
    <n v="400"/>
    <n v="3488.6400000000003"/>
    <n v="21804"/>
    <n v="25292.639999999999"/>
    <n v="2026"/>
    <s v="junio"/>
    <n v="9"/>
  </r>
  <r>
    <x v="409"/>
    <x v="25"/>
    <x v="6"/>
    <n v="85.34"/>
    <n v="1"/>
    <n v="13.654400000000001"/>
    <n v="85.34"/>
    <n v="98.994399999999999"/>
    <n v="2026"/>
    <s v="junio"/>
    <n v="10"/>
  </r>
  <r>
    <x v="410"/>
    <x v="25"/>
    <x v="6"/>
    <n v="85.34"/>
    <n v="1"/>
    <n v="13.654400000000001"/>
    <n v="85.34"/>
    <n v="98.994399999999999"/>
    <n v="2026"/>
    <s v="junio"/>
    <n v="11"/>
  </r>
  <r>
    <x v="410"/>
    <x v="25"/>
    <x v="6"/>
    <n v="85.34"/>
    <n v="2"/>
    <n v="27.308800000000002"/>
    <n v="170.68"/>
    <n v="197.9888"/>
    <n v="2026"/>
    <s v="junio"/>
    <n v="11"/>
  </r>
  <r>
    <x v="410"/>
    <x v="25"/>
    <x v="6"/>
    <n v="85.34"/>
    <n v="2"/>
    <n v="27.308800000000002"/>
    <n v="170.68"/>
    <n v="197.9888"/>
    <n v="2026"/>
    <s v="junio"/>
    <n v="11"/>
  </r>
  <r>
    <x v="411"/>
    <x v="25"/>
    <x v="6"/>
    <n v="85.34"/>
    <n v="1"/>
    <n v="13.654400000000001"/>
    <n v="85.34"/>
    <n v="98.994399999999999"/>
    <n v="2026"/>
    <s v="junio"/>
    <n v="15"/>
  </r>
  <r>
    <x v="411"/>
    <x v="25"/>
    <x v="6"/>
    <n v="85.34"/>
    <n v="1"/>
    <n v="13.654400000000001"/>
    <n v="85.34"/>
    <n v="98.994399999999999"/>
    <n v="2026"/>
    <s v="junio"/>
    <n v="15"/>
  </r>
  <r>
    <x v="413"/>
    <x v="25"/>
    <x v="6"/>
    <n v="85.34"/>
    <n v="2"/>
    <n v="27.308800000000002"/>
    <n v="170.68"/>
    <n v="197.9888"/>
    <n v="2026"/>
    <s v="junio"/>
    <n v="19"/>
  </r>
  <r>
    <x v="404"/>
    <x v="1"/>
    <x v="6"/>
    <n v="762.62"/>
    <n v="1"/>
    <n v="122.0192"/>
    <n v="762.62"/>
    <n v="884.63919999999996"/>
    <n v="2026"/>
    <s v="junio"/>
    <n v="2"/>
  </r>
  <r>
    <x v="403"/>
    <x v="16"/>
    <x v="6"/>
    <n v="121.94"/>
    <n v="1"/>
    <n v="19.510400000000001"/>
    <n v="121.94"/>
    <n v="141.4504"/>
    <n v="2026"/>
    <s v="junio"/>
    <n v="1"/>
  </r>
  <r>
    <x v="403"/>
    <x v="16"/>
    <x v="6"/>
    <n v="121.94"/>
    <n v="1"/>
    <n v="19.510400000000001"/>
    <n v="121.94"/>
    <n v="141.4504"/>
    <n v="2026"/>
    <s v="junio"/>
    <n v="1"/>
  </r>
  <r>
    <x v="403"/>
    <x v="16"/>
    <x v="6"/>
    <n v="121.94"/>
    <n v="1"/>
    <n v="19.510400000000001"/>
    <n v="121.94"/>
    <n v="141.4504"/>
    <n v="2026"/>
    <s v="junio"/>
    <n v="1"/>
  </r>
  <r>
    <x v="403"/>
    <x v="16"/>
    <x v="6"/>
    <n v="121.94"/>
    <n v="1"/>
    <n v="19.510400000000001"/>
    <n v="121.94"/>
    <n v="141.4504"/>
    <n v="2026"/>
    <s v="junio"/>
    <n v="1"/>
  </r>
  <r>
    <x v="403"/>
    <x v="16"/>
    <x v="6"/>
    <n v="121.94"/>
    <n v="1"/>
    <n v="19.510400000000001"/>
    <n v="121.94"/>
    <n v="141.4504"/>
    <n v="2026"/>
    <s v="junio"/>
    <n v="1"/>
  </r>
  <r>
    <x v="404"/>
    <x v="16"/>
    <x v="6"/>
    <n v="121.94"/>
    <n v="1"/>
    <n v="19.510400000000001"/>
    <n v="121.94"/>
    <n v="141.4504"/>
    <n v="2026"/>
    <s v="junio"/>
    <n v="2"/>
  </r>
  <r>
    <x v="404"/>
    <x v="16"/>
    <x v="6"/>
    <n v="121.94"/>
    <n v="1"/>
    <n v="19.510400000000001"/>
    <n v="121.94"/>
    <n v="141.4504"/>
    <n v="2026"/>
    <s v="junio"/>
    <n v="2"/>
  </r>
  <r>
    <x v="405"/>
    <x v="16"/>
    <x v="6"/>
    <n v="121.94"/>
    <n v="1"/>
    <n v="19.510400000000001"/>
    <n v="121.94"/>
    <n v="141.4504"/>
    <n v="2026"/>
    <s v="junio"/>
    <n v="3"/>
  </r>
  <r>
    <x v="405"/>
    <x v="16"/>
    <x v="6"/>
    <n v="121.94"/>
    <n v="1"/>
    <n v="19.510400000000001"/>
    <n v="121.94"/>
    <n v="141.4504"/>
    <n v="2026"/>
    <s v="junio"/>
    <n v="3"/>
  </r>
  <r>
    <x v="405"/>
    <x v="16"/>
    <x v="6"/>
    <n v="121.94"/>
    <n v="1"/>
    <n v="19.510400000000001"/>
    <n v="121.94"/>
    <n v="141.4504"/>
    <n v="2026"/>
    <s v="junio"/>
    <n v="3"/>
  </r>
  <r>
    <x v="407"/>
    <x v="16"/>
    <x v="6"/>
    <n v="121.94"/>
    <n v="1"/>
    <n v="19.510400000000001"/>
    <n v="121.94"/>
    <n v="141.4504"/>
    <n v="2026"/>
    <s v="junio"/>
    <n v="5"/>
  </r>
  <r>
    <x v="407"/>
    <x v="16"/>
    <x v="6"/>
    <n v="121.94"/>
    <n v="1"/>
    <n v="19.510400000000001"/>
    <n v="121.94"/>
    <n v="141.4504"/>
    <n v="2026"/>
    <s v="junio"/>
    <n v="5"/>
  </r>
  <r>
    <x v="407"/>
    <x v="16"/>
    <x v="6"/>
    <n v="121.94"/>
    <n v="1"/>
    <n v="19.510400000000001"/>
    <n v="121.94"/>
    <n v="141.4504"/>
    <n v="2026"/>
    <s v="junio"/>
    <n v="5"/>
  </r>
  <r>
    <x v="407"/>
    <x v="16"/>
    <x v="6"/>
    <n v="121.94"/>
    <n v="1"/>
    <n v="19.510400000000001"/>
    <n v="121.94"/>
    <n v="141.4504"/>
    <n v="2026"/>
    <s v="junio"/>
    <n v="5"/>
  </r>
  <r>
    <x v="407"/>
    <x v="16"/>
    <x v="6"/>
    <n v="121.94"/>
    <n v="1"/>
    <n v="19.510400000000001"/>
    <n v="121.94"/>
    <n v="141.4504"/>
    <n v="2026"/>
    <s v="junio"/>
    <n v="5"/>
  </r>
  <r>
    <x v="408"/>
    <x v="16"/>
    <x v="6"/>
    <n v="121.94"/>
    <n v="1"/>
    <n v="19.510400000000001"/>
    <n v="121.94"/>
    <n v="141.4504"/>
    <n v="2026"/>
    <s v="junio"/>
    <n v="8"/>
  </r>
  <r>
    <x v="408"/>
    <x v="16"/>
    <x v="6"/>
    <n v="121.94"/>
    <n v="1"/>
    <n v="19.510400000000001"/>
    <n v="121.94"/>
    <n v="141.4504"/>
    <n v="2026"/>
    <s v="junio"/>
    <n v="8"/>
  </r>
  <r>
    <x v="408"/>
    <x v="16"/>
    <x v="6"/>
    <n v="121.94"/>
    <n v="1"/>
    <n v="19.510400000000001"/>
    <n v="121.94"/>
    <n v="141.4504"/>
    <n v="2026"/>
    <s v="junio"/>
    <n v="8"/>
  </r>
  <r>
    <x v="408"/>
    <x v="16"/>
    <x v="23"/>
    <n v="89.87"/>
    <n v="3"/>
    <n v="43.137600000000006"/>
    <n v="269.61"/>
    <n v="312.74760000000003"/>
    <n v="2026"/>
    <s v="junio"/>
    <n v="8"/>
  </r>
  <r>
    <x v="410"/>
    <x v="16"/>
    <x v="6"/>
    <n v="121.94"/>
    <n v="1"/>
    <n v="19.510400000000001"/>
    <n v="121.94"/>
    <n v="141.4504"/>
    <n v="2026"/>
    <s v="junio"/>
    <n v="11"/>
  </r>
  <r>
    <x v="410"/>
    <x v="16"/>
    <x v="6"/>
    <n v="121.94"/>
    <n v="1"/>
    <n v="19.510400000000001"/>
    <n v="121.94"/>
    <n v="141.4504"/>
    <n v="2026"/>
    <s v="junio"/>
    <n v="11"/>
  </r>
  <r>
    <x v="410"/>
    <x v="16"/>
    <x v="6"/>
    <n v="121.94"/>
    <n v="1"/>
    <n v="19.510400000000001"/>
    <n v="121.94"/>
    <n v="141.4504"/>
    <n v="2026"/>
    <s v="junio"/>
    <n v="11"/>
  </r>
  <r>
    <x v="411"/>
    <x v="16"/>
    <x v="6"/>
    <n v="121.94"/>
    <n v="1"/>
    <n v="19.510400000000001"/>
    <n v="121.94"/>
    <n v="141.4504"/>
    <n v="2026"/>
    <s v="junio"/>
    <n v="15"/>
  </r>
  <r>
    <x v="411"/>
    <x v="16"/>
    <x v="6"/>
    <n v="121.94"/>
    <n v="1"/>
    <n v="19.510400000000001"/>
    <n v="121.94"/>
    <n v="141.4504"/>
    <n v="2026"/>
    <s v="junio"/>
    <n v="15"/>
  </r>
  <r>
    <x v="411"/>
    <x v="16"/>
    <x v="6"/>
    <n v="121.94"/>
    <n v="1"/>
    <n v="19.510400000000001"/>
    <n v="121.94"/>
    <n v="141.4504"/>
    <n v="2026"/>
    <s v="junio"/>
    <n v="15"/>
  </r>
  <r>
    <x v="411"/>
    <x v="16"/>
    <x v="6"/>
    <n v="121.94"/>
    <n v="1"/>
    <n v="19.510400000000001"/>
    <n v="121.94"/>
    <n v="141.4504"/>
    <n v="2026"/>
    <s v="junio"/>
    <n v="15"/>
  </r>
  <r>
    <x v="412"/>
    <x v="16"/>
    <x v="6"/>
    <n v="121.94"/>
    <n v="1"/>
    <n v="19.510400000000001"/>
    <n v="121.94"/>
    <n v="141.4504"/>
    <n v="2026"/>
    <s v="junio"/>
    <n v="16"/>
  </r>
  <r>
    <x v="413"/>
    <x v="16"/>
    <x v="11"/>
    <n v="89.87"/>
    <n v="6"/>
    <n v="86.275200000000012"/>
    <n v="539.22"/>
    <n v="625.49520000000007"/>
    <n v="2026"/>
    <s v="junio"/>
    <n v="19"/>
  </r>
  <r>
    <x v="413"/>
    <x v="16"/>
    <x v="6"/>
    <n v="121.94"/>
    <n v="1"/>
    <n v="19.510400000000001"/>
    <n v="121.94"/>
    <n v="141.4504"/>
    <n v="2026"/>
    <s v="junio"/>
    <n v="19"/>
  </r>
  <r>
    <x v="413"/>
    <x v="16"/>
    <x v="6"/>
    <n v="121.94"/>
    <n v="1"/>
    <n v="19.510400000000001"/>
    <n v="121.94"/>
    <n v="141.4504"/>
    <n v="2026"/>
    <s v="junio"/>
    <n v="19"/>
  </r>
  <r>
    <x v="403"/>
    <x v="7"/>
    <x v="6"/>
    <n v="121.94"/>
    <n v="1"/>
    <n v="19.510400000000001"/>
    <n v="121.94"/>
    <n v="141.4504"/>
    <n v="2026"/>
    <s v="junio"/>
    <n v="1"/>
  </r>
  <r>
    <x v="403"/>
    <x v="7"/>
    <x v="6"/>
    <n v="121.94"/>
    <n v="1"/>
    <n v="19.510400000000001"/>
    <n v="121.94"/>
    <n v="141.4504"/>
    <n v="2026"/>
    <s v="junio"/>
    <n v="1"/>
  </r>
  <r>
    <x v="403"/>
    <x v="7"/>
    <x v="6"/>
    <n v="121.94"/>
    <n v="1"/>
    <n v="19.510400000000001"/>
    <n v="121.94"/>
    <n v="141.4504"/>
    <n v="2026"/>
    <s v="junio"/>
    <n v="1"/>
  </r>
  <r>
    <x v="403"/>
    <x v="7"/>
    <x v="6"/>
    <n v="121.94"/>
    <n v="1"/>
    <n v="19.510400000000001"/>
    <n v="121.94"/>
    <n v="141.4504"/>
    <n v="2026"/>
    <s v="junio"/>
    <n v="1"/>
  </r>
  <r>
    <x v="403"/>
    <x v="7"/>
    <x v="6"/>
    <n v="121.94"/>
    <n v="1"/>
    <n v="19.510400000000001"/>
    <n v="121.94"/>
    <n v="141.4504"/>
    <n v="2026"/>
    <s v="junio"/>
    <n v="1"/>
  </r>
  <r>
    <x v="403"/>
    <x v="7"/>
    <x v="6"/>
    <n v="121.94"/>
    <n v="1"/>
    <n v="19.510400000000001"/>
    <n v="121.94"/>
    <n v="141.4504"/>
    <n v="2026"/>
    <s v="junio"/>
    <n v="1"/>
  </r>
  <r>
    <x v="403"/>
    <x v="7"/>
    <x v="6"/>
    <n v="121.94"/>
    <n v="1"/>
    <n v="19.510400000000001"/>
    <n v="121.94"/>
    <n v="141.4504"/>
    <n v="2026"/>
    <s v="junio"/>
    <n v="1"/>
  </r>
  <r>
    <x v="403"/>
    <x v="7"/>
    <x v="6"/>
    <n v="121.94"/>
    <n v="1"/>
    <n v="19.510400000000001"/>
    <n v="121.94"/>
    <n v="141.4504"/>
    <n v="2026"/>
    <s v="junio"/>
    <n v="1"/>
  </r>
  <r>
    <x v="403"/>
    <x v="7"/>
    <x v="6"/>
    <n v="121.94"/>
    <n v="1"/>
    <n v="19.510400000000001"/>
    <n v="121.94"/>
    <n v="141.4504"/>
    <n v="2026"/>
    <s v="junio"/>
    <n v="1"/>
  </r>
  <r>
    <x v="404"/>
    <x v="7"/>
    <x v="6"/>
    <n v="121.94"/>
    <n v="1"/>
    <n v="19.510400000000001"/>
    <n v="121.94"/>
    <n v="141.4504"/>
    <n v="2026"/>
    <s v="junio"/>
    <n v="2"/>
  </r>
  <r>
    <x v="404"/>
    <x v="7"/>
    <x v="6"/>
    <n v="121.94"/>
    <n v="1"/>
    <n v="19.510400000000001"/>
    <n v="121.94"/>
    <n v="141.4504"/>
    <n v="2026"/>
    <s v="junio"/>
    <n v="2"/>
  </r>
  <r>
    <x v="404"/>
    <x v="7"/>
    <x v="6"/>
    <n v="121.94"/>
    <n v="1"/>
    <n v="19.510400000000001"/>
    <n v="121.94"/>
    <n v="141.4504"/>
    <n v="2026"/>
    <s v="junio"/>
    <n v="2"/>
  </r>
  <r>
    <x v="404"/>
    <x v="7"/>
    <x v="6"/>
    <n v="121.94"/>
    <n v="1"/>
    <n v="19.510400000000001"/>
    <n v="121.94"/>
    <n v="141.4504"/>
    <n v="2026"/>
    <s v="junio"/>
    <n v="2"/>
  </r>
  <r>
    <x v="404"/>
    <x v="7"/>
    <x v="6"/>
    <n v="121.94"/>
    <n v="1"/>
    <n v="19.510400000000001"/>
    <n v="121.94"/>
    <n v="141.4504"/>
    <n v="2026"/>
    <s v="junio"/>
    <n v="2"/>
  </r>
  <r>
    <x v="404"/>
    <x v="7"/>
    <x v="6"/>
    <n v="121.94"/>
    <n v="1"/>
    <n v="19.510400000000001"/>
    <n v="121.94"/>
    <n v="141.4504"/>
    <n v="2026"/>
    <s v="junio"/>
    <n v="2"/>
  </r>
  <r>
    <x v="404"/>
    <x v="7"/>
    <x v="6"/>
    <n v="121.94"/>
    <n v="1"/>
    <n v="19.510400000000001"/>
    <n v="121.94"/>
    <n v="141.4504"/>
    <n v="2026"/>
    <s v="junio"/>
    <n v="2"/>
  </r>
  <r>
    <x v="405"/>
    <x v="7"/>
    <x v="6"/>
    <n v="121.94"/>
    <n v="1"/>
    <n v="19.510400000000001"/>
    <n v="121.94"/>
    <n v="141.4504"/>
    <n v="2026"/>
    <s v="junio"/>
    <n v="3"/>
  </r>
  <r>
    <x v="405"/>
    <x v="7"/>
    <x v="6"/>
    <n v="121.94"/>
    <n v="1"/>
    <n v="19.510400000000001"/>
    <n v="121.94"/>
    <n v="141.4504"/>
    <n v="2026"/>
    <s v="junio"/>
    <n v="3"/>
  </r>
  <r>
    <x v="405"/>
    <x v="7"/>
    <x v="6"/>
    <n v="121.94"/>
    <n v="1"/>
    <n v="19.510400000000001"/>
    <n v="121.94"/>
    <n v="141.4504"/>
    <n v="2026"/>
    <s v="junio"/>
    <n v="3"/>
  </r>
  <r>
    <x v="405"/>
    <x v="7"/>
    <x v="6"/>
    <n v="121.94"/>
    <n v="1"/>
    <n v="19.510400000000001"/>
    <n v="121.94"/>
    <n v="141.4504"/>
    <n v="2026"/>
    <s v="junio"/>
    <n v="3"/>
  </r>
  <r>
    <x v="405"/>
    <x v="7"/>
    <x v="6"/>
    <n v="121.94"/>
    <n v="1"/>
    <n v="19.510400000000001"/>
    <n v="121.94"/>
    <n v="141.4504"/>
    <n v="2026"/>
    <s v="junio"/>
    <n v="3"/>
  </r>
  <r>
    <x v="405"/>
    <x v="7"/>
    <x v="6"/>
    <n v="121.94"/>
    <n v="1"/>
    <n v="19.510400000000001"/>
    <n v="121.94"/>
    <n v="141.4504"/>
    <n v="2026"/>
    <s v="junio"/>
    <n v="3"/>
  </r>
  <r>
    <x v="406"/>
    <x v="7"/>
    <x v="22"/>
    <n v="83.88"/>
    <n v="7"/>
    <n v="93.945599999999999"/>
    <n v="587.16"/>
    <n v="681.10559999999998"/>
    <n v="2026"/>
    <s v="junio"/>
    <n v="4"/>
  </r>
  <r>
    <x v="406"/>
    <x v="7"/>
    <x v="6"/>
    <n v="121.94"/>
    <n v="1"/>
    <n v="19.510400000000001"/>
    <n v="121.94"/>
    <n v="141.4504"/>
    <n v="2026"/>
    <s v="junio"/>
    <n v="4"/>
  </r>
  <r>
    <x v="406"/>
    <x v="7"/>
    <x v="5"/>
    <n v="90.54"/>
    <n v="80"/>
    <n v="1158.912"/>
    <n v="7243.2"/>
    <n v="8402.1119999999992"/>
    <n v="2026"/>
    <s v="junio"/>
    <n v="4"/>
  </r>
  <r>
    <x v="407"/>
    <x v="7"/>
    <x v="6"/>
    <n v="121.94"/>
    <n v="1"/>
    <n v="19.510400000000001"/>
    <n v="121.94"/>
    <n v="141.4504"/>
    <n v="2026"/>
    <s v="junio"/>
    <n v="5"/>
  </r>
  <r>
    <x v="407"/>
    <x v="7"/>
    <x v="6"/>
    <n v="121.94"/>
    <n v="4"/>
    <n v="78.041600000000003"/>
    <n v="487.76"/>
    <n v="565.80160000000001"/>
    <n v="2026"/>
    <s v="junio"/>
    <n v="5"/>
  </r>
  <r>
    <x v="408"/>
    <x v="7"/>
    <x v="6"/>
    <n v="121.94"/>
    <n v="1"/>
    <n v="19.510400000000001"/>
    <n v="121.94"/>
    <n v="141.4504"/>
    <n v="2026"/>
    <s v="junio"/>
    <n v="8"/>
  </r>
  <r>
    <x v="408"/>
    <x v="7"/>
    <x v="6"/>
    <n v="121.94"/>
    <n v="2"/>
    <n v="39.020800000000001"/>
    <n v="243.88"/>
    <n v="282.9008"/>
    <n v="2026"/>
    <s v="junio"/>
    <n v="8"/>
  </r>
  <r>
    <x v="408"/>
    <x v="7"/>
    <x v="6"/>
    <n v="121.94"/>
    <n v="1"/>
    <n v="19.510400000000001"/>
    <n v="121.94"/>
    <n v="141.4504"/>
    <n v="2026"/>
    <s v="junio"/>
    <n v="8"/>
  </r>
  <r>
    <x v="408"/>
    <x v="7"/>
    <x v="23"/>
    <n v="89.87"/>
    <n v="3"/>
    <n v="43.137600000000006"/>
    <n v="269.61"/>
    <n v="312.74760000000003"/>
    <n v="2026"/>
    <s v="junio"/>
    <n v="8"/>
  </r>
  <r>
    <x v="415"/>
    <x v="7"/>
    <x v="19"/>
    <n v="81.89"/>
    <n v="80"/>
    <n v="1048.192"/>
    <n v="6551.2"/>
    <n v="7599.3919999999998"/>
    <n v="2026"/>
    <s v="junio"/>
    <n v="9"/>
  </r>
  <r>
    <x v="409"/>
    <x v="7"/>
    <x v="6"/>
    <n v="121.94"/>
    <n v="1"/>
    <n v="19.510400000000001"/>
    <n v="121.94"/>
    <n v="141.4504"/>
    <n v="2026"/>
    <s v="junio"/>
    <n v="10"/>
  </r>
  <r>
    <x v="409"/>
    <x v="7"/>
    <x v="6"/>
    <n v="121.94"/>
    <n v="1"/>
    <n v="19.510400000000001"/>
    <n v="121.94"/>
    <n v="141.4504"/>
    <n v="2026"/>
    <s v="junio"/>
    <n v="10"/>
  </r>
  <r>
    <x v="409"/>
    <x v="7"/>
    <x v="6"/>
    <n v="121.94"/>
    <n v="1"/>
    <n v="19.510400000000001"/>
    <n v="121.94"/>
    <n v="141.4504"/>
    <n v="2026"/>
    <s v="junio"/>
    <n v="10"/>
  </r>
  <r>
    <x v="409"/>
    <x v="7"/>
    <x v="6"/>
    <n v="121.94"/>
    <n v="1"/>
    <n v="19.510400000000001"/>
    <n v="121.94"/>
    <n v="141.4504"/>
    <n v="2026"/>
    <s v="junio"/>
    <n v="10"/>
  </r>
  <r>
    <x v="410"/>
    <x v="7"/>
    <x v="5"/>
    <n v="90.54"/>
    <n v="40"/>
    <n v="579.45600000000002"/>
    <n v="3621.6"/>
    <n v="4201.0559999999996"/>
    <n v="2026"/>
    <s v="junio"/>
    <n v="11"/>
  </r>
  <r>
    <x v="411"/>
    <x v="7"/>
    <x v="6"/>
    <n v="121.94"/>
    <n v="1"/>
    <n v="19.510400000000001"/>
    <n v="121.94"/>
    <n v="141.4504"/>
    <n v="2026"/>
    <s v="junio"/>
    <n v="15"/>
  </r>
  <r>
    <x v="411"/>
    <x v="7"/>
    <x v="6"/>
    <n v="121.94"/>
    <n v="1"/>
    <n v="19.510400000000001"/>
    <n v="121.94"/>
    <n v="141.4504"/>
    <n v="2026"/>
    <s v="junio"/>
    <n v="15"/>
  </r>
  <r>
    <x v="411"/>
    <x v="7"/>
    <x v="6"/>
    <n v="121.94"/>
    <n v="1"/>
    <n v="19.510400000000001"/>
    <n v="121.94"/>
    <n v="141.4504"/>
    <n v="2026"/>
    <s v="junio"/>
    <n v="15"/>
  </r>
  <r>
    <x v="411"/>
    <x v="7"/>
    <x v="6"/>
    <n v="121.94"/>
    <n v="1"/>
    <n v="19.510400000000001"/>
    <n v="121.94"/>
    <n v="141.4504"/>
    <n v="2026"/>
    <s v="junio"/>
    <n v="15"/>
  </r>
  <r>
    <x v="411"/>
    <x v="7"/>
    <x v="6"/>
    <n v="121.94"/>
    <n v="1"/>
    <n v="19.510400000000001"/>
    <n v="121.94"/>
    <n v="141.4504"/>
    <n v="2026"/>
    <s v="junio"/>
    <n v="15"/>
  </r>
  <r>
    <x v="411"/>
    <x v="7"/>
    <x v="6"/>
    <n v="121.94"/>
    <n v="1"/>
    <n v="19.510400000000001"/>
    <n v="121.94"/>
    <n v="141.4504"/>
    <n v="2026"/>
    <s v="junio"/>
    <n v="15"/>
  </r>
  <r>
    <x v="411"/>
    <x v="7"/>
    <x v="6"/>
    <n v="121.94"/>
    <n v="1"/>
    <n v="19.510400000000001"/>
    <n v="121.94"/>
    <n v="141.4504"/>
    <n v="2026"/>
    <s v="junio"/>
    <n v="15"/>
  </r>
  <r>
    <x v="412"/>
    <x v="7"/>
    <x v="6"/>
    <n v="121.94"/>
    <n v="1"/>
    <n v="19.510400000000001"/>
    <n v="121.94"/>
    <n v="141.4504"/>
    <n v="2026"/>
    <s v="junio"/>
    <n v="16"/>
  </r>
  <r>
    <x v="412"/>
    <x v="7"/>
    <x v="6"/>
    <n v="121.94"/>
    <n v="1"/>
    <n v="19.510400000000001"/>
    <n v="121.94"/>
    <n v="141.4504"/>
    <n v="2026"/>
    <s v="junio"/>
    <n v="16"/>
  </r>
  <r>
    <x v="412"/>
    <x v="7"/>
    <x v="6"/>
    <n v="121.94"/>
    <n v="1"/>
    <n v="19.510400000000001"/>
    <n v="121.94"/>
    <n v="141.4504"/>
    <n v="2026"/>
    <s v="junio"/>
    <n v="16"/>
  </r>
  <r>
    <x v="412"/>
    <x v="7"/>
    <x v="6"/>
    <n v="121.94"/>
    <n v="1"/>
    <n v="19.510400000000001"/>
    <n v="121.94"/>
    <n v="141.4504"/>
    <n v="2026"/>
    <s v="junio"/>
    <n v="16"/>
  </r>
  <r>
    <x v="412"/>
    <x v="7"/>
    <x v="5"/>
    <n v="90.54"/>
    <n v="20"/>
    <n v="289.72800000000001"/>
    <n v="1810.8"/>
    <n v="2100.5279999999998"/>
    <n v="2026"/>
    <s v="junio"/>
    <n v="16"/>
  </r>
  <r>
    <x v="413"/>
    <x v="7"/>
    <x v="11"/>
    <n v="89.87"/>
    <n v="14"/>
    <n v="201.30880000000002"/>
    <n v="1258.18"/>
    <n v="1459.4888000000001"/>
    <n v="2026"/>
    <s v="junio"/>
    <n v="19"/>
  </r>
  <r>
    <x v="413"/>
    <x v="7"/>
    <x v="6"/>
    <n v="121.94"/>
    <n v="1"/>
    <n v="19.510400000000001"/>
    <n v="121.94"/>
    <n v="141.4504"/>
    <n v="2026"/>
    <s v="junio"/>
    <n v="19"/>
  </r>
  <r>
    <x v="413"/>
    <x v="7"/>
    <x v="6"/>
    <n v="121.94"/>
    <n v="1"/>
    <n v="19.510400000000001"/>
    <n v="121.94"/>
    <n v="141.4504"/>
    <n v="2026"/>
    <s v="junio"/>
    <n v="19"/>
  </r>
  <r>
    <x v="413"/>
    <x v="7"/>
    <x v="6"/>
    <n v="121.94"/>
    <n v="1"/>
    <n v="19.510400000000001"/>
    <n v="121.94"/>
    <n v="141.4504"/>
    <n v="2026"/>
    <s v="junio"/>
    <n v="19"/>
  </r>
  <r>
    <x v="413"/>
    <x v="7"/>
    <x v="6"/>
    <n v="121.94"/>
    <n v="1"/>
    <n v="19.510400000000001"/>
    <n v="121.94"/>
    <n v="141.4504"/>
    <n v="2026"/>
    <s v="junio"/>
    <n v="19"/>
  </r>
  <r>
    <x v="413"/>
    <x v="7"/>
    <x v="6"/>
    <n v="121.94"/>
    <n v="1"/>
    <n v="19.510400000000001"/>
    <n v="121.94"/>
    <n v="141.4504"/>
    <n v="2026"/>
    <s v="junio"/>
    <n v="19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2"/>
    <n v="1"/>
    <n v="19.507200000000001"/>
    <n v="121.92"/>
    <n v="141.4272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3"/>
    <x v="8"/>
    <x v="6"/>
    <n v="121.94"/>
    <n v="1"/>
    <n v="19.510400000000001"/>
    <n v="121.94"/>
    <n v="141.4504"/>
    <n v="2026"/>
    <s v="junio"/>
    <n v="1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4"/>
    <x v="8"/>
    <x v="6"/>
    <n v="121.94"/>
    <n v="1"/>
    <n v="19.510400000000001"/>
    <n v="121.94"/>
    <n v="141.4504"/>
    <n v="2026"/>
    <s v="junio"/>
    <n v="2"/>
  </r>
  <r>
    <x v="405"/>
    <x v="8"/>
    <x v="6"/>
    <n v="121.94"/>
    <n v="1"/>
    <n v="19.510400000000001"/>
    <n v="121.94"/>
    <n v="141.4504"/>
    <n v="2026"/>
    <s v="junio"/>
    <n v="3"/>
  </r>
  <r>
    <x v="405"/>
    <x v="8"/>
    <x v="6"/>
    <n v="121.94"/>
    <n v="1"/>
    <n v="19.510400000000001"/>
    <n v="121.94"/>
    <n v="141.4504"/>
    <n v="2026"/>
    <s v="junio"/>
    <n v="3"/>
  </r>
  <r>
    <x v="405"/>
    <x v="8"/>
    <x v="6"/>
    <n v="121.94"/>
    <n v="1"/>
    <n v="19.510400000000001"/>
    <n v="121.94"/>
    <n v="141.4504"/>
    <n v="2026"/>
    <s v="junio"/>
    <n v="3"/>
  </r>
  <r>
    <x v="405"/>
    <x v="8"/>
    <x v="6"/>
    <n v="121.94"/>
    <n v="1"/>
    <n v="19.510400000000001"/>
    <n v="121.94"/>
    <n v="141.4504"/>
    <n v="2026"/>
    <s v="junio"/>
    <n v="3"/>
  </r>
  <r>
    <x v="406"/>
    <x v="8"/>
    <x v="22"/>
    <n v="83.88"/>
    <n v="7"/>
    <n v="93.945599999999999"/>
    <n v="587.16"/>
    <n v="681.10559999999998"/>
    <n v="2026"/>
    <s v="junio"/>
    <n v="4"/>
  </r>
  <r>
    <x v="406"/>
    <x v="8"/>
    <x v="6"/>
    <n v="121.94"/>
    <n v="1"/>
    <n v="19.510400000000001"/>
    <n v="121.94"/>
    <n v="141.4504"/>
    <n v="2026"/>
    <s v="junio"/>
    <n v="4"/>
  </r>
  <r>
    <x v="406"/>
    <x v="8"/>
    <x v="6"/>
    <n v="121.94"/>
    <n v="1"/>
    <n v="19.510400000000001"/>
    <n v="121.94"/>
    <n v="141.4504"/>
    <n v="2026"/>
    <s v="junio"/>
    <n v="4"/>
  </r>
  <r>
    <x v="406"/>
    <x v="8"/>
    <x v="6"/>
    <n v="121.94"/>
    <n v="1"/>
    <n v="19.510400000000001"/>
    <n v="121.94"/>
    <n v="141.4504"/>
    <n v="2026"/>
    <s v="junio"/>
    <n v="4"/>
  </r>
  <r>
    <x v="406"/>
    <x v="8"/>
    <x v="6"/>
    <n v="121.94"/>
    <n v="1"/>
    <n v="19.510400000000001"/>
    <n v="121.94"/>
    <n v="141.4504"/>
    <n v="2026"/>
    <s v="junio"/>
    <n v="4"/>
  </r>
  <r>
    <x v="406"/>
    <x v="8"/>
    <x v="6"/>
    <n v="121.94"/>
    <n v="1"/>
    <n v="19.510400000000001"/>
    <n v="121.94"/>
    <n v="141.4504"/>
    <n v="2026"/>
    <s v="junio"/>
    <n v="4"/>
  </r>
  <r>
    <x v="406"/>
    <x v="8"/>
    <x v="5"/>
    <n v="90.54"/>
    <n v="120"/>
    <n v="1738.3680000000002"/>
    <n v="10864.8"/>
    <n v="12603.168"/>
    <n v="2026"/>
    <s v="junio"/>
    <n v="4"/>
  </r>
  <r>
    <x v="407"/>
    <x v="8"/>
    <x v="6"/>
    <n v="121.94"/>
    <n v="1"/>
    <n v="19.510400000000001"/>
    <n v="121.94"/>
    <n v="141.4504"/>
    <n v="2026"/>
    <s v="junio"/>
    <n v="5"/>
  </r>
  <r>
    <x v="407"/>
    <x v="8"/>
    <x v="6"/>
    <n v="121.94"/>
    <n v="1"/>
    <n v="19.510400000000001"/>
    <n v="121.94"/>
    <n v="141.4504"/>
    <n v="2026"/>
    <s v="junio"/>
    <n v="5"/>
  </r>
  <r>
    <x v="407"/>
    <x v="8"/>
    <x v="6"/>
    <n v="121.94"/>
    <n v="1"/>
    <n v="19.510400000000001"/>
    <n v="121.94"/>
    <n v="141.4504"/>
    <n v="2026"/>
    <s v="junio"/>
    <n v="5"/>
  </r>
  <r>
    <x v="407"/>
    <x v="8"/>
    <x v="6"/>
    <n v="121.94"/>
    <n v="1"/>
    <n v="19.510400000000001"/>
    <n v="121.94"/>
    <n v="141.4504"/>
    <n v="2026"/>
    <s v="junio"/>
    <n v="5"/>
  </r>
  <r>
    <x v="407"/>
    <x v="8"/>
    <x v="6"/>
    <n v="121.94"/>
    <n v="1"/>
    <n v="19.510400000000001"/>
    <n v="121.94"/>
    <n v="141.4504"/>
    <n v="2026"/>
    <s v="junio"/>
    <n v="5"/>
  </r>
  <r>
    <x v="407"/>
    <x v="8"/>
    <x v="6"/>
    <n v="121.94"/>
    <n v="1"/>
    <n v="19.510400000000001"/>
    <n v="121.94"/>
    <n v="141.4504"/>
    <n v="2026"/>
    <s v="junio"/>
    <n v="5"/>
  </r>
  <r>
    <x v="407"/>
    <x v="8"/>
    <x v="6"/>
    <n v="121.94"/>
    <n v="1"/>
    <n v="19.510400000000001"/>
    <n v="121.94"/>
    <n v="141.4504"/>
    <n v="2026"/>
    <s v="junio"/>
    <n v="5"/>
  </r>
  <r>
    <x v="407"/>
    <x v="8"/>
    <x v="6"/>
    <n v="121.94"/>
    <n v="1"/>
    <n v="19.510400000000001"/>
    <n v="121.94"/>
    <n v="141.4504"/>
    <n v="2026"/>
    <s v="junio"/>
    <n v="5"/>
  </r>
  <r>
    <x v="407"/>
    <x v="8"/>
    <x v="6"/>
    <n v="121.94"/>
    <n v="1"/>
    <n v="19.510400000000001"/>
    <n v="121.94"/>
    <n v="141.4504"/>
    <n v="2026"/>
    <s v="junio"/>
    <n v="5"/>
  </r>
  <r>
    <x v="407"/>
    <x v="8"/>
    <x v="6"/>
    <n v="121.94"/>
    <n v="1"/>
    <n v="19.510400000000001"/>
    <n v="121.94"/>
    <n v="141.4504"/>
    <n v="2026"/>
    <s v="junio"/>
    <n v="5"/>
  </r>
  <r>
    <x v="408"/>
    <x v="8"/>
    <x v="6"/>
    <n v="121.94"/>
    <n v="1"/>
    <n v="19.510400000000001"/>
    <n v="121.94"/>
    <n v="141.4504"/>
    <n v="2026"/>
    <s v="junio"/>
    <n v="8"/>
  </r>
  <r>
    <x v="408"/>
    <x v="8"/>
    <x v="6"/>
    <n v="121.94"/>
    <n v="1"/>
    <n v="19.510400000000001"/>
    <n v="121.94"/>
    <n v="141.4504"/>
    <n v="2026"/>
    <s v="junio"/>
    <n v="8"/>
  </r>
  <r>
    <x v="408"/>
    <x v="8"/>
    <x v="6"/>
    <n v="121.94"/>
    <n v="1"/>
    <n v="19.510400000000001"/>
    <n v="121.94"/>
    <n v="141.4504"/>
    <n v="2026"/>
    <s v="junio"/>
    <n v="8"/>
  </r>
  <r>
    <x v="408"/>
    <x v="8"/>
    <x v="6"/>
    <n v="121.94"/>
    <n v="1"/>
    <n v="19.510400000000001"/>
    <n v="121.94"/>
    <n v="141.4504"/>
    <n v="2026"/>
    <s v="junio"/>
    <n v="8"/>
  </r>
  <r>
    <x v="408"/>
    <x v="8"/>
    <x v="6"/>
    <n v="121.94"/>
    <n v="1"/>
    <n v="19.510400000000001"/>
    <n v="121.94"/>
    <n v="141.4504"/>
    <n v="2026"/>
    <s v="junio"/>
    <n v="8"/>
  </r>
  <r>
    <x v="408"/>
    <x v="8"/>
    <x v="6"/>
    <n v="121.94"/>
    <n v="1"/>
    <n v="19.510400000000001"/>
    <n v="121.94"/>
    <n v="141.4504"/>
    <n v="2026"/>
    <s v="junio"/>
    <n v="8"/>
  </r>
  <r>
    <x v="408"/>
    <x v="8"/>
    <x v="23"/>
    <n v="89.87"/>
    <n v="3"/>
    <n v="43.137600000000006"/>
    <n v="269.61"/>
    <n v="312.74760000000003"/>
    <n v="2026"/>
    <s v="junio"/>
    <n v="8"/>
  </r>
  <r>
    <x v="415"/>
    <x v="8"/>
    <x v="19"/>
    <n v="81.89"/>
    <n v="80"/>
    <n v="1048.192"/>
    <n v="6551.2"/>
    <n v="7599.3919999999998"/>
    <n v="2026"/>
    <s v="junio"/>
    <n v="9"/>
  </r>
  <r>
    <x v="409"/>
    <x v="8"/>
    <x v="6"/>
    <n v="121.94"/>
    <n v="1"/>
    <n v="19.510400000000001"/>
    <n v="121.94"/>
    <n v="141.4504"/>
    <n v="2026"/>
    <s v="junio"/>
    <n v="10"/>
  </r>
  <r>
    <x v="409"/>
    <x v="8"/>
    <x v="6"/>
    <n v="121.94"/>
    <n v="1"/>
    <n v="19.510400000000001"/>
    <n v="121.94"/>
    <n v="141.4504"/>
    <n v="2026"/>
    <s v="junio"/>
    <n v="10"/>
  </r>
  <r>
    <x v="409"/>
    <x v="8"/>
    <x v="6"/>
    <n v="121.94"/>
    <n v="1"/>
    <n v="19.510400000000001"/>
    <n v="121.94"/>
    <n v="141.4504"/>
    <n v="2026"/>
    <s v="junio"/>
    <n v="10"/>
  </r>
  <r>
    <x v="409"/>
    <x v="8"/>
    <x v="6"/>
    <n v="121.94"/>
    <n v="1"/>
    <n v="19.510400000000001"/>
    <n v="121.94"/>
    <n v="141.4504"/>
    <n v="2026"/>
    <s v="junio"/>
    <n v="10"/>
  </r>
  <r>
    <x v="409"/>
    <x v="8"/>
    <x v="6"/>
    <n v="121.94"/>
    <n v="1"/>
    <n v="19.510400000000001"/>
    <n v="121.94"/>
    <n v="141.4504"/>
    <n v="2026"/>
    <s v="junio"/>
    <n v="10"/>
  </r>
  <r>
    <x v="409"/>
    <x v="8"/>
    <x v="0"/>
    <n v="103.34"/>
    <n v="240"/>
    <n v="3968.2560000000003"/>
    <n v="24801.599999999999"/>
    <n v="28769.856"/>
    <n v="2026"/>
    <s v="junio"/>
    <n v="10"/>
  </r>
  <r>
    <x v="410"/>
    <x v="8"/>
    <x v="6"/>
    <n v="121.94"/>
    <n v="1"/>
    <n v="19.510400000000001"/>
    <n v="121.94"/>
    <n v="141.4504"/>
    <n v="2026"/>
    <s v="junio"/>
    <n v="11"/>
  </r>
  <r>
    <x v="410"/>
    <x v="8"/>
    <x v="6"/>
    <n v="121.94"/>
    <n v="1"/>
    <n v="19.510400000000001"/>
    <n v="121.94"/>
    <n v="141.4504"/>
    <n v="2026"/>
    <s v="junio"/>
    <n v="11"/>
  </r>
  <r>
    <x v="410"/>
    <x v="8"/>
    <x v="6"/>
    <n v="121.94"/>
    <n v="1"/>
    <n v="19.510400000000001"/>
    <n v="121.94"/>
    <n v="141.4504"/>
    <n v="2026"/>
    <s v="junio"/>
    <n v="11"/>
  </r>
  <r>
    <x v="410"/>
    <x v="8"/>
    <x v="6"/>
    <n v="121.94"/>
    <n v="1"/>
    <n v="19.510400000000001"/>
    <n v="121.94"/>
    <n v="141.4504"/>
    <n v="2026"/>
    <s v="junio"/>
    <n v="11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2"/>
    <n v="39.020800000000001"/>
    <n v="243.88"/>
    <n v="282.9008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3"/>
    <n v="58.531199999999998"/>
    <n v="365.82"/>
    <n v="424.35120000000001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1"/>
    <x v="8"/>
    <x v="6"/>
    <n v="121.94"/>
    <n v="1"/>
    <n v="19.510400000000001"/>
    <n v="121.94"/>
    <n v="141.4504"/>
    <n v="2026"/>
    <s v="junio"/>
    <n v="15"/>
  </r>
  <r>
    <x v="412"/>
    <x v="8"/>
    <x v="6"/>
    <n v="121.94"/>
    <n v="1"/>
    <n v="19.510400000000001"/>
    <n v="121.94"/>
    <n v="141.4504"/>
    <n v="2026"/>
    <s v="junio"/>
    <n v="16"/>
  </r>
  <r>
    <x v="412"/>
    <x v="8"/>
    <x v="6"/>
    <n v="121.94"/>
    <n v="1"/>
    <n v="19.510400000000001"/>
    <n v="121.94"/>
    <n v="141.4504"/>
    <n v="2026"/>
    <s v="junio"/>
    <n v="16"/>
  </r>
  <r>
    <x v="412"/>
    <x v="8"/>
    <x v="6"/>
    <n v="121.94"/>
    <n v="1"/>
    <n v="19.510400000000001"/>
    <n v="121.94"/>
    <n v="141.4504"/>
    <n v="2026"/>
    <s v="junio"/>
    <n v="16"/>
  </r>
  <r>
    <x v="413"/>
    <x v="8"/>
    <x v="11"/>
    <n v="89.87"/>
    <n v="8"/>
    <n v="115.03360000000001"/>
    <n v="718.96"/>
    <n v="833.99360000000001"/>
    <n v="2026"/>
    <s v="junio"/>
    <n v="19"/>
  </r>
  <r>
    <x v="413"/>
    <x v="8"/>
    <x v="6"/>
    <n v="121.94"/>
    <n v="1"/>
    <n v="19.510400000000001"/>
    <n v="121.94"/>
    <n v="141.4504"/>
    <n v="2026"/>
    <s v="junio"/>
    <n v="19"/>
  </r>
  <r>
    <x v="413"/>
    <x v="8"/>
    <x v="6"/>
    <n v="121.94"/>
    <n v="1"/>
    <n v="19.510400000000001"/>
    <n v="121.94"/>
    <n v="141.4504"/>
    <n v="2026"/>
    <s v="junio"/>
    <n v="19"/>
  </r>
  <r>
    <x v="413"/>
    <x v="8"/>
    <x v="6"/>
    <n v="121.94"/>
    <n v="1"/>
    <n v="19.510400000000001"/>
    <n v="121.94"/>
    <n v="141.4504"/>
    <n v="2026"/>
    <s v="junio"/>
    <n v="19"/>
  </r>
  <r>
    <x v="403"/>
    <x v="10"/>
    <x v="6"/>
    <n v="121.94"/>
    <n v="1"/>
    <n v="19.510400000000001"/>
    <n v="121.94"/>
    <n v="141.4504"/>
    <n v="2026"/>
    <s v="junio"/>
    <n v="1"/>
  </r>
  <r>
    <x v="403"/>
    <x v="10"/>
    <x v="6"/>
    <n v="121.94"/>
    <n v="1"/>
    <n v="19.510400000000001"/>
    <n v="121.94"/>
    <n v="141.4504"/>
    <n v="2026"/>
    <s v="junio"/>
    <n v="1"/>
  </r>
  <r>
    <x v="403"/>
    <x v="10"/>
    <x v="6"/>
    <n v="121.94"/>
    <n v="1"/>
    <n v="19.510400000000001"/>
    <n v="121.94"/>
    <n v="141.4504"/>
    <n v="2026"/>
    <s v="junio"/>
    <n v="1"/>
  </r>
  <r>
    <x v="403"/>
    <x v="10"/>
    <x v="6"/>
    <n v="121.94"/>
    <n v="1"/>
    <n v="19.510400000000001"/>
    <n v="121.94"/>
    <n v="141.4504"/>
    <n v="2026"/>
    <s v="junio"/>
    <n v="1"/>
  </r>
  <r>
    <x v="404"/>
    <x v="10"/>
    <x v="6"/>
    <n v="121.94"/>
    <n v="1"/>
    <n v="19.510400000000001"/>
    <n v="121.94"/>
    <n v="141.4504"/>
    <n v="2026"/>
    <s v="junio"/>
    <n v="2"/>
  </r>
  <r>
    <x v="406"/>
    <x v="10"/>
    <x v="22"/>
    <n v="83.88"/>
    <n v="7"/>
    <n v="93.945599999999999"/>
    <n v="587.16"/>
    <n v="681.10559999999998"/>
    <n v="2026"/>
    <s v="junio"/>
    <n v="4"/>
  </r>
  <r>
    <x v="406"/>
    <x v="10"/>
    <x v="6"/>
    <n v="121.94"/>
    <n v="1"/>
    <n v="19.510400000000001"/>
    <n v="121.94"/>
    <n v="141.4504"/>
    <n v="2026"/>
    <s v="junio"/>
    <n v="4"/>
  </r>
  <r>
    <x v="408"/>
    <x v="10"/>
    <x v="6"/>
    <n v="121.94"/>
    <n v="1"/>
    <n v="19.510400000000001"/>
    <n v="121.94"/>
    <n v="141.4504"/>
    <n v="2026"/>
    <s v="junio"/>
    <n v="8"/>
  </r>
  <r>
    <x v="408"/>
    <x v="10"/>
    <x v="23"/>
    <n v="89.87"/>
    <n v="3"/>
    <n v="43.137600000000006"/>
    <n v="269.61"/>
    <n v="312.74760000000003"/>
    <n v="2026"/>
    <s v="junio"/>
    <n v="8"/>
  </r>
  <r>
    <x v="409"/>
    <x v="10"/>
    <x v="6"/>
    <n v="121.94"/>
    <n v="1"/>
    <n v="19.510400000000001"/>
    <n v="121.94"/>
    <n v="141.4504"/>
    <n v="2026"/>
    <s v="junio"/>
    <n v="10"/>
  </r>
  <r>
    <x v="409"/>
    <x v="10"/>
    <x v="6"/>
    <n v="121.94"/>
    <n v="1"/>
    <n v="19.510400000000001"/>
    <n v="121.94"/>
    <n v="141.4504"/>
    <n v="2026"/>
    <s v="junio"/>
    <n v="10"/>
  </r>
  <r>
    <x v="410"/>
    <x v="10"/>
    <x v="2"/>
    <n v="70.05"/>
    <n v="240"/>
    <n v="2689.92"/>
    <n v="16812"/>
    <n v="19501.919999999998"/>
    <n v="2026"/>
    <s v="junio"/>
    <n v="11"/>
  </r>
  <r>
    <x v="411"/>
    <x v="10"/>
    <x v="6"/>
    <n v="121.94"/>
    <n v="1"/>
    <n v="19.510400000000001"/>
    <n v="121.94"/>
    <n v="141.4504"/>
    <n v="2026"/>
    <s v="junio"/>
    <n v="15"/>
  </r>
  <r>
    <x v="412"/>
    <x v="10"/>
    <x v="2"/>
    <n v="70.05"/>
    <n v="240"/>
    <n v="2689.92"/>
    <n v="16812"/>
    <n v="19501.919999999998"/>
    <n v="2026"/>
    <s v="junio"/>
    <n v="16"/>
  </r>
  <r>
    <x v="414"/>
    <x v="10"/>
    <x v="6"/>
    <n v="121.94"/>
    <n v="1"/>
    <n v="19.510400000000001"/>
    <n v="121.94"/>
    <n v="141.4504"/>
    <n v="2026"/>
    <s v="junio"/>
    <n v="17"/>
  </r>
  <r>
    <x v="414"/>
    <x v="10"/>
    <x v="6"/>
    <n v="121.94"/>
    <n v="1"/>
    <n v="19.510400000000001"/>
    <n v="121.94"/>
    <n v="141.4504"/>
    <n v="2026"/>
    <s v="junio"/>
    <n v="17"/>
  </r>
  <r>
    <x v="414"/>
    <x v="10"/>
    <x v="2"/>
    <n v="70.05"/>
    <n v="240"/>
    <n v="2689.92"/>
    <n v="16812"/>
    <n v="19501.919999999998"/>
    <n v="2026"/>
    <s v="junio"/>
    <n v="17"/>
  </r>
  <r>
    <x v="403"/>
    <x v="11"/>
    <x v="6"/>
    <n v="121.95"/>
    <n v="2"/>
    <n v="39.024000000000001"/>
    <n v="243.9"/>
    <n v="282.92399999999998"/>
    <n v="2026"/>
    <s v="junio"/>
    <n v="1"/>
  </r>
  <r>
    <x v="403"/>
    <x v="11"/>
    <x v="6"/>
    <n v="121.94"/>
    <n v="1"/>
    <n v="19.510400000000001"/>
    <n v="121.94"/>
    <n v="141.4504"/>
    <n v="2026"/>
    <s v="junio"/>
    <n v="1"/>
  </r>
  <r>
    <x v="403"/>
    <x v="11"/>
    <x v="6"/>
    <n v="121.94"/>
    <n v="1"/>
    <n v="19.510400000000001"/>
    <n v="121.94"/>
    <n v="141.4504"/>
    <n v="2026"/>
    <s v="junio"/>
    <n v="1"/>
  </r>
  <r>
    <x v="404"/>
    <x v="11"/>
    <x v="6"/>
    <n v="121.94"/>
    <n v="1"/>
    <n v="19.510400000000001"/>
    <n v="121.94"/>
    <n v="141.4504"/>
    <n v="2026"/>
    <s v="junio"/>
    <n v="2"/>
  </r>
  <r>
    <x v="404"/>
    <x v="11"/>
    <x v="6"/>
    <n v="121.94"/>
    <n v="1"/>
    <n v="19.510400000000001"/>
    <n v="121.94"/>
    <n v="141.4504"/>
    <n v="2026"/>
    <s v="junio"/>
    <n v="2"/>
  </r>
  <r>
    <x v="406"/>
    <x v="11"/>
    <x v="6"/>
    <n v="121.94"/>
    <n v="1"/>
    <n v="19.510400000000001"/>
    <n v="121.94"/>
    <n v="141.4504"/>
    <n v="2026"/>
    <s v="junio"/>
    <n v="4"/>
  </r>
  <r>
    <x v="406"/>
    <x v="11"/>
    <x v="6"/>
    <n v="121.94"/>
    <n v="1"/>
    <n v="19.510400000000001"/>
    <n v="121.94"/>
    <n v="141.4504"/>
    <n v="2026"/>
    <s v="junio"/>
    <n v="4"/>
  </r>
  <r>
    <x v="408"/>
    <x v="11"/>
    <x v="6"/>
    <n v="121.94"/>
    <n v="1"/>
    <n v="19.510400000000001"/>
    <n v="121.94"/>
    <n v="141.4504"/>
    <n v="2026"/>
    <s v="junio"/>
    <n v="8"/>
  </r>
  <r>
    <x v="408"/>
    <x v="11"/>
    <x v="23"/>
    <n v="89.87"/>
    <n v="3"/>
    <n v="43.137600000000006"/>
    <n v="269.61"/>
    <n v="312.74760000000003"/>
    <n v="2026"/>
    <s v="junio"/>
    <n v="8"/>
  </r>
  <r>
    <x v="409"/>
    <x v="11"/>
    <x v="6"/>
    <n v="121.94"/>
    <n v="1"/>
    <n v="19.510400000000001"/>
    <n v="121.94"/>
    <n v="141.4504"/>
    <n v="2026"/>
    <s v="junio"/>
    <n v="10"/>
  </r>
  <r>
    <x v="409"/>
    <x v="11"/>
    <x v="6"/>
    <n v="121.94"/>
    <n v="1"/>
    <n v="19.510400000000001"/>
    <n v="121.94"/>
    <n v="141.4504"/>
    <n v="2026"/>
    <s v="junio"/>
    <n v="10"/>
  </r>
  <r>
    <x v="409"/>
    <x v="11"/>
    <x v="6"/>
    <n v="121.94"/>
    <n v="1"/>
    <n v="19.510400000000001"/>
    <n v="121.94"/>
    <n v="141.4504"/>
    <n v="2026"/>
    <s v="junio"/>
    <n v="10"/>
  </r>
  <r>
    <x v="410"/>
    <x v="11"/>
    <x v="6"/>
    <n v="121.94"/>
    <n v="1"/>
    <n v="19.510400000000001"/>
    <n v="121.94"/>
    <n v="141.4504"/>
    <n v="2026"/>
    <s v="junio"/>
    <n v="11"/>
  </r>
  <r>
    <x v="410"/>
    <x v="11"/>
    <x v="6"/>
    <n v="137.79"/>
    <n v="1"/>
    <n v="22.046399999999998"/>
    <n v="137.79"/>
    <n v="159.8364"/>
    <n v="2026"/>
    <s v="junio"/>
    <n v="11"/>
  </r>
  <r>
    <x v="411"/>
    <x v="11"/>
    <x v="6"/>
    <n v="121.94"/>
    <n v="1"/>
    <n v="19.510400000000001"/>
    <n v="121.94"/>
    <n v="141.4504"/>
    <n v="2026"/>
    <s v="junio"/>
    <n v="15"/>
  </r>
  <r>
    <x v="411"/>
    <x v="11"/>
    <x v="6"/>
    <n v="121.94"/>
    <n v="1"/>
    <n v="19.510400000000001"/>
    <n v="121.94"/>
    <n v="141.4504"/>
    <n v="2026"/>
    <s v="junio"/>
    <n v="15"/>
  </r>
  <r>
    <x v="411"/>
    <x v="11"/>
    <x v="6"/>
    <n v="121.94"/>
    <n v="1"/>
    <n v="19.510400000000001"/>
    <n v="121.94"/>
    <n v="141.4504"/>
    <n v="2026"/>
    <s v="junio"/>
    <n v="15"/>
  </r>
  <r>
    <x v="411"/>
    <x v="11"/>
    <x v="6"/>
    <n v="121.94"/>
    <n v="1"/>
    <n v="19.510400000000001"/>
    <n v="121.94"/>
    <n v="141.4504"/>
    <n v="2026"/>
    <s v="junio"/>
    <n v="15"/>
  </r>
  <r>
    <x v="411"/>
    <x v="11"/>
    <x v="6"/>
    <n v="121.94"/>
    <n v="1"/>
    <n v="19.510400000000001"/>
    <n v="121.94"/>
    <n v="141.4504"/>
    <n v="2026"/>
    <s v="junio"/>
    <n v="15"/>
  </r>
  <r>
    <x v="412"/>
    <x v="11"/>
    <x v="6"/>
    <n v="121.94"/>
    <n v="1"/>
    <n v="19.510400000000001"/>
    <n v="121.94"/>
    <n v="141.4504"/>
    <n v="2026"/>
    <s v="junio"/>
    <n v="16"/>
  </r>
  <r>
    <x v="414"/>
    <x v="11"/>
    <x v="6"/>
    <n v="121.94"/>
    <n v="1"/>
    <n v="19.510400000000001"/>
    <n v="121.94"/>
    <n v="141.4504"/>
    <n v="2026"/>
    <s v="junio"/>
    <n v="17"/>
  </r>
  <r>
    <x v="414"/>
    <x v="11"/>
    <x v="0"/>
    <n v="103.34"/>
    <n v="240"/>
    <n v="3968.2560000000003"/>
    <n v="24801.599999999999"/>
    <n v="28769.856"/>
    <n v="2026"/>
    <s v="junio"/>
    <n v="17"/>
  </r>
  <r>
    <x v="413"/>
    <x v="11"/>
    <x v="11"/>
    <n v="89.87"/>
    <n v="10"/>
    <n v="143.792"/>
    <n v="898.7"/>
    <n v="1042.492"/>
    <n v="2026"/>
    <s v="junio"/>
    <n v="19"/>
  </r>
  <r>
    <x v="413"/>
    <x v="11"/>
    <x v="6"/>
    <n v="121.94"/>
    <n v="1"/>
    <n v="19.510400000000001"/>
    <n v="121.94"/>
    <n v="141.4504"/>
    <n v="2026"/>
    <s v="junio"/>
    <n v="19"/>
  </r>
  <r>
    <x v="413"/>
    <x v="11"/>
    <x v="6"/>
    <n v="121.94"/>
    <n v="1"/>
    <n v="19.510400000000001"/>
    <n v="121.94"/>
    <n v="141.4504"/>
    <n v="2026"/>
    <s v="junio"/>
    <n v="19"/>
  </r>
  <r>
    <x v="413"/>
    <x v="11"/>
    <x v="6"/>
    <n v="121.94"/>
    <n v="1"/>
    <n v="19.510400000000001"/>
    <n v="121.94"/>
    <n v="141.4504"/>
    <n v="2026"/>
    <s v="junio"/>
    <n v="19"/>
  </r>
  <r>
    <x v="416"/>
    <x v="8"/>
    <x v="16"/>
    <n v="121.94"/>
    <n v="1"/>
    <n v="19.510400000000001"/>
    <n v="121.94"/>
    <n v="141.4504"/>
    <n v="2026"/>
    <s v="junio"/>
    <n v="22"/>
  </r>
  <r>
    <x v="416"/>
    <x v="8"/>
    <x v="16"/>
    <n v="121.94"/>
    <n v="1"/>
    <n v="19.510400000000001"/>
    <n v="121.94"/>
    <n v="141.4504"/>
    <n v="2026"/>
    <s v="junio"/>
    <n v="22"/>
  </r>
  <r>
    <x v="416"/>
    <x v="8"/>
    <x v="16"/>
    <n v="121.94"/>
    <n v="1"/>
    <n v="19.510400000000001"/>
    <n v="121.94"/>
    <n v="141.4504"/>
    <n v="2026"/>
    <s v="junio"/>
    <n v="22"/>
  </r>
  <r>
    <x v="416"/>
    <x v="8"/>
    <x v="16"/>
    <n v="121.94"/>
    <n v="2"/>
    <n v="39.020800000000001"/>
    <n v="243.88"/>
    <n v="282.9008"/>
    <n v="2026"/>
    <s v="junio"/>
    <n v="22"/>
  </r>
  <r>
    <x v="416"/>
    <x v="8"/>
    <x v="16"/>
    <n v="121.94"/>
    <n v="1"/>
    <n v="19.510400000000001"/>
    <n v="121.94"/>
    <n v="141.4504"/>
    <n v="2026"/>
    <s v="junio"/>
    <n v="22"/>
  </r>
  <r>
    <x v="416"/>
    <x v="8"/>
    <x v="16"/>
    <n v="121.94"/>
    <n v="1"/>
    <n v="19.510400000000001"/>
    <n v="121.94"/>
    <n v="141.4504"/>
    <n v="2026"/>
    <s v="junio"/>
    <n v="22"/>
  </r>
  <r>
    <x v="416"/>
    <x v="8"/>
    <x v="16"/>
    <n v="121.94"/>
    <n v="1"/>
    <n v="19.510400000000001"/>
    <n v="121.94"/>
    <n v="141.4504"/>
    <n v="2026"/>
    <s v="junio"/>
    <n v="22"/>
  </r>
  <r>
    <x v="416"/>
    <x v="7"/>
    <x v="16"/>
    <n v="121.94"/>
    <n v="1"/>
    <n v="19.510400000000001"/>
    <n v="121.94"/>
    <n v="141.4504"/>
    <n v="2026"/>
    <s v="junio"/>
    <n v="22"/>
  </r>
  <r>
    <x v="416"/>
    <x v="7"/>
    <x v="16"/>
    <n v="121.94"/>
    <n v="1"/>
    <n v="19.510400000000001"/>
    <n v="121.94"/>
    <n v="141.4504"/>
    <n v="2026"/>
    <s v="junio"/>
    <n v="22"/>
  </r>
  <r>
    <x v="416"/>
    <x v="7"/>
    <x v="16"/>
    <n v="121.94"/>
    <n v="1"/>
    <n v="19.510400000000001"/>
    <n v="121.94"/>
    <n v="141.4504"/>
    <n v="2026"/>
    <s v="junio"/>
    <n v="22"/>
  </r>
  <r>
    <x v="416"/>
    <x v="7"/>
    <x v="16"/>
    <n v="121.94"/>
    <n v="1"/>
    <n v="19.510400000000001"/>
    <n v="121.94"/>
    <n v="141.4504"/>
    <n v="2026"/>
    <s v="junio"/>
    <n v="22"/>
  </r>
  <r>
    <x v="416"/>
    <x v="7"/>
    <x v="16"/>
    <n v="121.94"/>
    <n v="1"/>
    <n v="19.510400000000001"/>
    <n v="121.94"/>
    <n v="141.4504"/>
    <n v="2026"/>
    <s v="junio"/>
    <n v="22"/>
  </r>
  <r>
    <x v="416"/>
    <x v="7"/>
    <x v="16"/>
    <n v="121.94"/>
    <n v="1"/>
    <n v="19.510400000000001"/>
    <n v="121.94"/>
    <n v="141.4504"/>
    <n v="2026"/>
    <s v="junio"/>
    <n v="22"/>
  </r>
  <r>
    <x v="416"/>
    <x v="7"/>
    <x v="16"/>
    <n v="121.94"/>
    <n v="1"/>
    <n v="19.510400000000001"/>
    <n v="121.94"/>
    <n v="141.4504"/>
    <n v="2026"/>
    <s v="junio"/>
    <n v="22"/>
  </r>
  <r>
    <x v="416"/>
    <x v="10"/>
    <x v="16"/>
    <n v="121.94"/>
    <n v="1"/>
    <n v="19.510400000000001"/>
    <n v="121.94"/>
    <n v="141.4504"/>
    <n v="2026"/>
    <s v="junio"/>
    <n v="22"/>
  </r>
  <r>
    <x v="416"/>
    <x v="10"/>
    <x v="16"/>
    <n v="121.94"/>
    <n v="2"/>
    <n v="39.020800000000001"/>
    <n v="243.88"/>
    <n v="282.9008"/>
    <n v="2026"/>
    <s v="junio"/>
    <n v="22"/>
  </r>
  <r>
    <x v="416"/>
    <x v="10"/>
    <x v="16"/>
    <n v="121.94"/>
    <n v="1"/>
    <n v="19.510400000000001"/>
    <n v="121.94"/>
    <n v="141.4504"/>
    <n v="2026"/>
    <s v="junio"/>
    <n v="22"/>
  </r>
  <r>
    <x v="416"/>
    <x v="11"/>
    <x v="16"/>
    <n v="121.94"/>
    <n v="1"/>
    <n v="19.510400000000001"/>
    <n v="121.94"/>
    <n v="141.4504"/>
    <n v="2026"/>
    <s v="junio"/>
    <n v="22"/>
  </r>
  <r>
    <x v="416"/>
    <x v="9"/>
    <x v="16"/>
    <n v="276.47000000000003"/>
    <n v="1"/>
    <n v="44.235200000000006"/>
    <n v="276.47000000000003"/>
    <n v="320.70520000000005"/>
    <n v="2026"/>
    <s v="junio"/>
    <n v="22"/>
  </r>
  <r>
    <x v="416"/>
    <x v="9"/>
    <x v="16"/>
    <n v="276.47000000000003"/>
    <n v="1"/>
    <n v="44.235200000000006"/>
    <n v="276.47000000000003"/>
    <n v="320.70520000000005"/>
    <n v="2026"/>
    <s v="junio"/>
    <n v="22"/>
  </r>
  <r>
    <x v="416"/>
    <x v="6"/>
    <x v="16"/>
    <n v="276.47000000000003"/>
    <n v="1"/>
    <n v="44.235200000000006"/>
    <n v="276.47000000000003"/>
    <n v="320.70520000000005"/>
    <n v="2026"/>
    <s v="junio"/>
    <n v="22"/>
  </r>
  <r>
    <x v="416"/>
    <x v="25"/>
    <x v="16"/>
    <n v="85.34"/>
    <n v="1"/>
    <n v="13.654400000000001"/>
    <n v="85.34"/>
    <n v="98.994399999999999"/>
    <n v="2026"/>
    <s v="junio"/>
    <n v="22"/>
  </r>
  <r>
    <x v="416"/>
    <x v="25"/>
    <x v="16"/>
    <n v="85.34"/>
    <n v="2"/>
    <n v="27.308800000000002"/>
    <n v="170.68"/>
    <n v="197.9888"/>
    <n v="2026"/>
    <s v="junio"/>
    <n v="22"/>
  </r>
  <r>
    <x v="416"/>
    <x v="25"/>
    <x v="16"/>
    <n v="85.34"/>
    <n v="2"/>
    <n v="27.308800000000002"/>
    <n v="170.68"/>
    <n v="197.9888"/>
    <n v="2026"/>
    <s v="junio"/>
    <n v="22"/>
  </r>
  <r>
    <x v="416"/>
    <x v="25"/>
    <x v="16"/>
    <n v="85.34"/>
    <n v="1"/>
    <n v="13.654400000000001"/>
    <n v="85.34"/>
    <n v="98.994399999999999"/>
    <n v="2026"/>
    <s v="junio"/>
    <n v="22"/>
  </r>
  <r>
    <x v="416"/>
    <x v="16"/>
    <x v="16"/>
    <n v="121.94"/>
    <n v="1"/>
    <n v="19.510400000000001"/>
    <n v="121.94"/>
    <n v="141.4504"/>
    <n v="2026"/>
    <s v="junio"/>
    <n v="22"/>
  </r>
  <r>
    <x v="416"/>
    <x v="16"/>
    <x v="16"/>
    <n v="121.94"/>
    <n v="1"/>
    <n v="19.510400000000001"/>
    <n v="121.94"/>
    <n v="141.4504"/>
    <n v="2026"/>
    <s v="junio"/>
    <n v="22"/>
  </r>
  <r>
    <x v="416"/>
    <x v="17"/>
    <x v="11"/>
    <n v="14.22"/>
    <n v="12"/>
    <n v="27.302400000000006"/>
    <n v="170.64"/>
    <n v="197.94239999999999"/>
    <n v="2026"/>
    <s v="junio"/>
    <n v="22"/>
  </r>
  <r>
    <x v="416"/>
    <x v="23"/>
    <x v="11"/>
    <n v="14.22"/>
    <n v="25"/>
    <n v="56.88000000000001"/>
    <n v="355.5"/>
    <n v="412.38"/>
    <n v="2026"/>
    <s v="junio"/>
    <n v="22"/>
  </r>
  <r>
    <x v="416"/>
    <x v="24"/>
    <x v="11"/>
    <n v="14.22"/>
    <n v="16"/>
    <n v="36.403200000000005"/>
    <n v="227.52"/>
    <n v="263.92320000000001"/>
    <n v="2026"/>
    <s v="junio"/>
    <n v="22"/>
  </r>
  <r>
    <x v="417"/>
    <x v="13"/>
    <x v="2"/>
    <n v="525.59"/>
    <n v="6"/>
    <n v="504.56640000000004"/>
    <n v="3153.54"/>
    <n v="3658.1064000000001"/>
    <n v="2026"/>
    <s v="junio"/>
    <n v="23"/>
  </r>
  <r>
    <x v="417"/>
    <x v="13"/>
    <x v="2"/>
    <n v="525.59"/>
    <n v="6"/>
    <n v="504.56640000000004"/>
    <n v="3153.54"/>
    <n v="3658.1064000000001"/>
    <n v="2026"/>
    <s v="junio"/>
    <n v="23"/>
  </r>
  <r>
    <x v="417"/>
    <x v="13"/>
    <x v="2"/>
    <n v="525.59"/>
    <n v="6"/>
    <n v="504.56640000000004"/>
    <n v="3153.54"/>
    <n v="3658.1064000000001"/>
    <n v="2026"/>
    <s v="junio"/>
    <n v="23"/>
  </r>
  <r>
    <x v="417"/>
    <x v="8"/>
    <x v="6"/>
    <n v="121.94"/>
    <n v="1"/>
    <n v="19.510400000000001"/>
    <n v="121.94"/>
    <n v="141.4504"/>
    <n v="2026"/>
    <s v="junio"/>
    <n v="23"/>
  </r>
  <r>
    <x v="417"/>
    <x v="8"/>
    <x v="6"/>
    <n v="121.94"/>
    <n v="1"/>
    <n v="19.510400000000001"/>
    <n v="121.94"/>
    <n v="141.4504"/>
    <n v="2026"/>
    <s v="junio"/>
    <n v="23"/>
  </r>
  <r>
    <x v="417"/>
    <x v="8"/>
    <x v="6"/>
    <n v="121.94"/>
    <n v="1"/>
    <n v="19.510400000000001"/>
    <n v="121.94"/>
    <n v="141.4504"/>
    <n v="2026"/>
    <s v="junio"/>
    <n v="23"/>
  </r>
  <r>
    <x v="417"/>
    <x v="8"/>
    <x v="6"/>
    <n v="121.94"/>
    <n v="1"/>
    <n v="19.510400000000001"/>
    <n v="121.94"/>
    <n v="141.4504"/>
    <n v="2026"/>
    <s v="junio"/>
    <n v="23"/>
  </r>
  <r>
    <x v="417"/>
    <x v="7"/>
    <x v="6"/>
    <n v="121.94"/>
    <n v="1"/>
    <n v="19.510400000000001"/>
    <n v="121.94"/>
    <n v="141.4504"/>
    <n v="2026"/>
    <s v="junio"/>
    <n v="23"/>
  </r>
  <r>
    <x v="417"/>
    <x v="7"/>
    <x v="6"/>
    <n v="121.94"/>
    <n v="1"/>
    <n v="19.510400000000001"/>
    <n v="121.94"/>
    <n v="141.4504"/>
    <n v="2026"/>
    <s v="junio"/>
    <n v="23"/>
  </r>
  <r>
    <x v="417"/>
    <x v="11"/>
    <x v="6"/>
    <n v="121.94"/>
    <n v="1"/>
    <n v="19.510400000000001"/>
    <n v="121.94"/>
    <n v="141.4504"/>
    <n v="2026"/>
    <s v="junio"/>
    <n v="23"/>
  </r>
  <r>
    <x v="417"/>
    <x v="12"/>
    <x v="2"/>
    <n v="498.66"/>
    <n v="12"/>
    <n v="957.42720000000008"/>
    <n v="5983.92"/>
    <n v="6941.3472000000002"/>
    <n v="2026"/>
    <s v="junio"/>
    <n v="23"/>
  </r>
  <r>
    <x v="417"/>
    <x v="12"/>
    <x v="2"/>
    <n v="498.66"/>
    <n v="6"/>
    <n v="478.71360000000004"/>
    <n v="2991.96"/>
    <n v="3470.6736000000001"/>
    <n v="2026"/>
    <s v="junio"/>
    <n v="23"/>
  </r>
  <r>
    <x v="417"/>
    <x v="12"/>
    <x v="2"/>
    <n v="498.66"/>
    <n v="6"/>
    <n v="478.71360000000004"/>
    <n v="2991.96"/>
    <n v="3470.6736000000001"/>
    <n v="2026"/>
    <s v="junio"/>
    <n v="23"/>
  </r>
  <r>
    <x v="417"/>
    <x v="25"/>
    <x v="6"/>
    <n v="85.34"/>
    <n v="1"/>
    <n v="13.654400000000001"/>
    <n v="85.34"/>
    <n v="98.994399999999999"/>
    <n v="2026"/>
    <s v="junio"/>
    <n v="23"/>
  </r>
  <r>
    <x v="417"/>
    <x v="25"/>
    <x v="6"/>
    <n v="85.34"/>
    <n v="1"/>
    <n v="13.654400000000001"/>
    <n v="85.34"/>
    <n v="98.994399999999999"/>
    <n v="2026"/>
    <s v="junio"/>
    <n v="23"/>
  </r>
  <r>
    <x v="417"/>
    <x v="25"/>
    <x v="6"/>
    <n v="85.34"/>
    <n v="1"/>
    <n v="13.654400000000001"/>
    <n v="85.34"/>
    <n v="98.994399999999999"/>
    <n v="2026"/>
    <s v="junio"/>
    <n v="23"/>
  </r>
  <r>
    <x v="417"/>
    <x v="16"/>
    <x v="6"/>
    <n v="121.94"/>
    <n v="1"/>
    <n v="19.510400000000001"/>
    <n v="121.94"/>
    <n v="141.4504"/>
    <n v="2026"/>
    <s v="junio"/>
    <n v="23"/>
  </r>
  <r>
    <x v="417"/>
    <x v="16"/>
    <x v="6"/>
    <n v="121.94"/>
    <n v="1"/>
    <n v="19.510400000000001"/>
    <n v="121.94"/>
    <n v="141.4504"/>
    <n v="2026"/>
    <s v="junio"/>
    <n v="23"/>
  </r>
  <r>
    <x v="418"/>
    <x v="8"/>
    <x v="6"/>
    <n v="121.94"/>
    <n v="1"/>
    <n v="19.510400000000001"/>
    <n v="121.94"/>
    <n v="141.4504"/>
    <n v="2026"/>
    <s v="junio"/>
    <n v="24"/>
  </r>
  <r>
    <x v="418"/>
    <x v="8"/>
    <x v="6"/>
    <n v="121.94"/>
    <n v="1"/>
    <n v="19.510400000000001"/>
    <n v="121.94"/>
    <n v="141.4504"/>
    <n v="2026"/>
    <s v="junio"/>
    <n v="24"/>
  </r>
  <r>
    <x v="418"/>
    <x v="8"/>
    <x v="6"/>
    <n v="121.94"/>
    <n v="1"/>
    <n v="19.510400000000001"/>
    <n v="121.94"/>
    <n v="141.4504"/>
    <n v="2026"/>
    <s v="junio"/>
    <n v="24"/>
  </r>
  <r>
    <x v="418"/>
    <x v="8"/>
    <x v="6"/>
    <n v="121.94"/>
    <n v="1"/>
    <n v="19.510400000000001"/>
    <n v="121.94"/>
    <n v="141.4504"/>
    <n v="2026"/>
    <s v="junio"/>
    <n v="24"/>
  </r>
  <r>
    <x v="418"/>
    <x v="7"/>
    <x v="6"/>
    <n v="121.94"/>
    <n v="1"/>
    <n v="19.510400000000001"/>
    <n v="121.94"/>
    <n v="141.4504"/>
    <n v="2026"/>
    <s v="junio"/>
    <n v="24"/>
  </r>
  <r>
    <x v="418"/>
    <x v="7"/>
    <x v="6"/>
    <n v="121.94"/>
    <n v="1"/>
    <n v="19.510400000000001"/>
    <n v="121.94"/>
    <n v="141.4504"/>
    <n v="2026"/>
    <s v="junio"/>
    <n v="24"/>
  </r>
  <r>
    <x v="418"/>
    <x v="7"/>
    <x v="6"/>
    <n v="121.94"/>
    <n v="1"/>
    <n v="19.510400000000001"/>
    <n v="121.94"/>
    <n v="141.4504"/>
    <n v="2026"/>
    <s v="junio"/>
    <n v="24"/>
  </r>
  <r>
    <x v="418"/>
    <x v="7"/>
    <x v="6"/>
    <n v="121.94"/>
    <n v="1"/>
    <n v="19.510400000000001"/>
    <n v="121.94"/>
    <n v="141.4504"/>
    <n v="2026"/>
    <s v="junio"/>
    <n v="24"/>
  </r>
  <r>
    <x v="418"/>
    <x v="7"/>
    <x v="6"/>
    <n v="121.94"/>
    <n v="1"/>
    <n v="19.510400000000001"/>
    <n v="121.94"/>
    <n v="141.4504"/>
    <n v="2026"/>
    <s v="junio"/>
    <n v="24"/>
  </r>
  <r>
    <x v="418"/>
    <x v="10"/>
    <x v="6"/>
    <n v="121.94"/>
    <n v="1"/>
    <n v="19.510400000000001"/>
    <n v="121.94"/>
    <n v="141.4504"/>
    <n v="2026"/>
    <s v="junio"/>
    <n v="24"/>
  </r>
  <r>
    <x v="418"/>
    <x v="10"/>
    <x v="6"/>
    <n v="121.94"/>
    <n v="1"/>
    <n v="19.510400000000001"/>
    <n v="121.94"/>
    <n v="141.4504"/>
    <n v="2026"/>
    <s v="junio"/>
    <n v="24"/>
  </r>
  <r>
    <x v="418"/>
    <x v="11"/>
    <x v="6"/>
    <n v="121.94"/>
    <n v="1"/>
    <n v="19.510400000000001"/>
    <n v="121.94"/>
    <n v="141.4504"/>
    <n v="2026"/>
    <s v="junio"/>
    <n v="24"/>
  </r>
  <r>
    <x v="418"/>
    <x v="3"/>
    <x v="6"/>
    <n v="737.71"/>
    <n v="1"/>
    <n v="118.03360000000001"/>
    <n v="737.71"/>
    <n v="855.74360000000001"/>
    <n v="2026"/>
    <s v="junio"/>
    <n v="24"/>
  </r>
  <r>
    <x v="418"/>
    <x v="6"/>
    <x v="6"/>
    <n v="276.47000000000003"/>
    <n v="1"/>
    <n v="44.235200000000006"/>
    <n v="276.47000000000003"/>
    <n v="320.70520000000005"/>
    <n v="2026"/>
    <s v="junio"/>
    <n v="24"/>
  </r>
  <r>
    <x v="418"/>
    <x v="25"/>
    <x v="6"/>
    <n v="85.34"/>
    <n v="1"/>
    <n v="13.654400000000001"/>
    <n v="85.34"/>
    <n v="98.994399999999999"/>
    <n v="2026"/>
    <s v="junio"/>
    <n v="24"/>
  </r>
  <r>
    <x v="418"/>
    <x v="25"/>
    <x v="6"/>
    <n v="85.34"/>
    <n v="1"/>
    <n v="13.654400000000001"/>
    <n v="85.34"/>
    <n v="98.994399999999999"/>
    <n v="2026"/>
    <s v="junio"/>
    <n v="24"/>
  </r>
  <r>
    <x v="418"/>
    <x v="25"/>
    <x v="6"/>
    <n v="85.34"/>
    <n v="1"/>
    <n v="13.654400000000001"/>
    <n v="85.34"/>
    <n v="98.994399999999999"/>
    <n v="2026"/>
    <s v="junio"/>
    <n v="24"/>
  </r>
  <r>
    <x v="418"/>
    <x v="25"/>
    <x v="6"/>
    <n v="85.34"/>
    <n v="1"/>
    <n v="13.654400000000001"/>
    <n v="85.34"/>
    <n v="98.994399999999999"/>
    <n v="2026"/>
    <s v="junio"/>
    <n v="24"/>
  </r>
  <r>
    <x v="418"/>
    <x v="16"/>
    <x v="6"/>
    <n v="121.94"/>
    <n v="1"/>
    <n v="19.510400000000001"/>
    <n v="121.94"/>
    <n v="141.4504"/>
    <n v="2026"/>
    <s v="junio"/>
    <n v="24"/>
  </r>
  <r>
    <x v="419"/>
    <x v="13"/>
    <x v="2"/>
    <n v="525.59"/>
    <n v="6"/>
    <n v="504.56640000000004"/>
    <n v="3153.54"/>
    <n v="3658.1064000000001"/>
    <n v="2026"/>
    <s v="junio"/>
    <n v="25"/>
  </r>
  <r>
    <x v="419"/>
    <x v="13"/>
    <x v="2"/>
    <n v="525.59"/>
    <n v="6"/>
    <n v="504.56640000000004"/>
    <n v="3153.54"/>
    <n v="3658.1064000000001"/>
    <n v="2026"/>
    <s v="junio"/>
    <n v="25"/>
  </r>
  <r>
    <x v="419"/>
    <x v="13"/>
    <x v="2"/>
    <n v="525.59"/>
    <n v="6"/>
    <n v="504.56640000000004"/>
    <n v="3153.54"/>
    <n v="3658.1064000000001"/>
    <n v="2026"/>
    <s v="junio"/>
    <n v="25"/>
  </r>
  <r>
    <x v="419"/>
    <x v="13"/>
    <x v="2"/>
    <n v="525.59"/>
    <n v="6"/>
    <n v="504.56640000000004"/>
    <n v="3153.54"/>
    <n v="3658.1064000000001"/>
    <n v="2026"/>
    <s v="junio"/>
    <n v="25"/>
  </r>
  <r>
    <x v="419"/>
    <x v="8"/>
    <x v="6"/>
    <n v="121.94"/>
    <n v="2"/>
    <n v="39.020800000000001"/>
    <n v="243.88"/>
    <n v="282.9008"/>
    <n v="2026"/>
    <s v="junio"/>
    <n v="25"/>
  </r>
  <r>
    <x v="419"/>
    <x v="8"/>
    <x v="6"/>
    <n v="121.94"/>
    <n v="1"/>
    <n v="19.510400000000001"/>
    <n v="121.94"/>
    <n v="141.4504"/>
    <n v="2026"/>
    <s v="junio"/>
    <n v="25"/>
  </r>
  <r>
    <x v="419"/>
    <x v="8"/>
    <x v="6"/>
    <n v="121.94"/>
    <n v="1"/>
    <n v="19.510400000000001"/>
    <n v="121.94"/>
    <n v="141.4504"/>
    <n v="2026"/>
    <s v="junio"/>
    <n v="25"/>
  </r>
  <r>
    <x v="419"/>
    <x v="8"/>
    <x v="6"/>
    <n v="121.94"/>
    <n v="1"/>
    <n v="19.510400000000001"/>
    <n v="121.94"/>
    <n v="141.4504"/>
    <n v="2026"/>
    <s v="junio"/>
    <n v="25"/>
  </r>
  <r>
    <x v="419"/>
    <x v="8"/>
    <x v="6"/>
    <n v="121.94"/>
    <n v="1"/>
    <n v="19.510400000000001"/>
    <n v="121.94"/>
    <n v="141.4504"/>
    <n v="2026"/>
    <s v="junio"/>
    <n v="25"/>
  </r>
  <r>
    <x v="419"/>
    <x v="7"/>
    <x v="6"/>
    <n v="121.94"/>
    <n v="1"/>
    <n v="19.510400000000001"/>
    <n v="121.94"/>
    <n v="141.4504"/>
    <n v="2026"/>
    <s v="junio"/>
    <n v="25"/>
  </r>
  <r>
    <x v="419"/>
    <x v="7"/>
    <x v="6"/>
    <n v="121.94"/>
    <n v="1"/>
    <n v="19.510400000000001"/>
    <n v="121.94"/>
    <n v="141.4504"/>
    <n v="2026"/>
    <s v="junio"/>
    <n v="25"/>
  </r>
  <r>
    <x v="419"/>
    <x v="10"/>
    <x v="2"/>
    <n v="70.05"/>
    <n v="240"/>
    <n v="2689.92"/>
    <n v="16812"/>
    <n v="19501.919999999998"/>
    <n v="2026"/>
    <s v="junio"/>
    <n v="25"/>
  </r>
  <r>
    <x v="419"/>
    <x v="10"/>
    <x v="2"/>
    <n v="70.05"/>
    <n v="240"/>
    <n v="2689.92"/>
    <n v="16812"/>
    <n v="19501.919999999998"/>
    <n v="2026"/>
    <s v="junio"/>
    <n v="25"/>
  </r>
  <r>
    <x v="419"/>
    <x v="11"/>
    <x v="6"/>
    <n v="121.94"/>
    <n v="1"/>
    <n v="19.510400000000001"/>
    <n v="121.94"/>
    <n v="141.4504"/>
    <n v="2026"/>
    <s v="junio"/>
    <n v="25"/>
  </r>
  <r>
    <x v="419"/>
    <x v="11"/>
    <x v="6"/>
    <n v="121.94"/>
    <n v="1"/>
    <n v="19.510400000000001"/>
    <n v="121.94"/>
    <n v="141.4504"/>
    <n v="2026"/>
    <s v="junio"/>
    <n v="25"/>
  </r>
  <r>
    <x v="419"/>
    <x v="3"/>
    <x v="19"/>
    <n v="549.02"/>
    <n v="6"/>
    <n v="527.05919999999992"/>
    <n v="3294.12"/>
    <n v="3821.1791999999996"/>
    <n v="2026"/>
    <s v="junio"/>
    <n v="25"/>
  </r>
  <r>
    <x v="419"/>
    <x v="9"/>
    <x v="6"/>
    <n v="276.47000000000003"/>
    <n v="1"/>
    <n v="44.235200000000006"/>
    <n v="276.47000000000003"/>
    <n v="320.70520000000005"/>
    <n v="2026"/>
    <s v="junio"/>
    <n v="25"/>
  </r>
  <r>
    <x v="419"/>
    <x v="12"/>
    <x v="2"/>
    <n v="498.66"/>
    <n v="6"/>
    <n v="478.71360000000004"/>
    <n v="2991.96"/>
    <n v="3470.6736000000001"/>
    <n v="2026"/>
    <s v="junio"/>
    <n v="25"/>
  </r>
  <r>
    <x v="419"/>
    <x v="12"/>
    <x v="2"/>
    <n v="498.66"/>
    <n v="6"/>
    <n v="478.71360000000004"/>
    <n v="2991.96"/>
    <n v="3470.6736000000001"/>
    <n v="2026"/>
    <s v="junio"/>
    <n v="25"/>
  </r>
  <r>
    <x v="419"/>
    <x v="12"/>
    <x v="2"/>
    <n v="498.66"/>
    <n v="6"/>
    <n v="478.71360000000004"/>
    <n v="2991.96"/>
    <n v="3470.6736000000001"/>
    <n v="2026"/>
    <s v="junio"/>
    <n v="25"/>
  </r>
  <r>
    <x v="419"/>
    <x v="12"/>
    <x v="2"/>
    <n v="498.66"/>
    <n v="6"/>
    <n v="478.71360000000004"/>
    <n v="2991.96"/>
    <n v="3470.6736000000001"/>
    <n v="2026"/>
    <s v="junio"/>
    <n v="25"/>
  </r>
  <r>
    <x v="419"/>
    <x v="12"/>
    <x v="2"/>
    <n v="498.66"/>
    <n v="6"/>
    <n v="478.71360000000004"/>
    <n v="2991.96"/>
    <n v="3470.6736000000001"/>
    <n v="2026"/>
    <s v="junio"/>
    <n v="25"/>
  </r>
  <r>
    <x v="419"/>
    <x v="14"/>
    <x v="19"/>
    <n v="538.03"/>
    <n v="5"/>
    <n v="430.42399999999998"/>
    <n v="2690.15"/>
    <n v="3120.5740000000001"/>
    <n v="2026"/>
    <s v="junio"/>
    <n v="25"/>
  </r>
  <r>
    <x v="419"/>
    <x v="25"/>
    <x v="6"/>
    <n v="85.34"/>
    <n v="1"/>
    <n v="13.654400000000001"/>
    <n v="85.34"/>
    <n v="98.994399999999999"/>
    <n v="2026"/>
    <s v="junio"/>
    <n v="25"/>
  </r>
  <r>
    <x v="419"/>
    <x v="16"/>
    <x v="6"/>
    <n v="121.94"/>
    <n v="1"/>
    <n v="19.510400000000001"/>
    <n v="121.94"/>
    <n v="141.4504"/>
    <n v="2026"/>
    <s v="junio"/>
    <n v="25"/>
  </r>
  <r>
    <x v="419"/>
    <x v="16"/>
    <x v="6"/>
    <n v="121.94"/>
    <n v="1"/>
    <n v="19.510400000000001"/>
    <n v="121.94"/>
    <n v="141.4504"/>
    <n v="2026"/>
    <s v="junio"/>
    <n v="25"/>
  </r>
  <r>
    <x v="420"/>
    <x v="8"/>
    <x v="6"/>
    <n v="121.94"/>
    <n v="1"/>
    <n v="19.510400000000001"/>
    <n v="121.94"/>
    <n v="141.4504"/>
    <n v="2026"/>
    <s v="junio"/>
    <n v="26"/>
  </r>
  <r>
    <x v="420"/>
    <x v="8"/>
    <x v="6"/>
    <n v="121.94"/>
    <n v="1"/>
    <n v="19.510400000000001"/>
    <n v="121.94"/>
    <n v="141.4504"/>
    <n v="2026"/>
    <s v="junio"/>
    <n v="26"/>
  </r>
  <r>
    <x v="420"/>
    <x v="8"/>
    <x v="6"/>
    <n v="121.94"/>
    <n v="1"/>
    <n v="19.510400000000001"/>
    <n v="121.94"/>
    <n v="141.4504"/>
    <n v="2026"/>
    <s v="junio"/>
    <n v="26"/>
  </r>
  <r>
    <x v="420"/>
    <x v="8"/>
    <x v="6"/>
    <n v="121.94"/>
    <n v="1"/>
    <n v="19.510400000000001"/>
    <n v="121.94"/>
    <n v="141.4504"/>
    <n v="2026"/>
    <s v="junio"/>
    <n v="26"/>
  </r>
  <r>
    <x v="420"/>
    <x v="7"/>
    <x v="6"/>
    <n v="121.94"/>
    <n v="1"/>
    <n v="19.510400000000001"/>
    <n v="121.94"/>
    <n v="141.4504"/>
    <n v="2026"/>
    <s v="junio"/>
    <n v="26"/>
  </r>
  <r>
    <x v="420"/>
    <x v="7"/>
    <x v="6"/>
    <n v="121.94"/>
    <n v="1"/>
    <n v="19.510400000000001"/>
    <n v="121.94"/>
    <n v="141.4504"/>
    <n v="2026"/>
    <s v="junio"/>
    <n v="26"/>
  </r>
  <r>
    <x v="420"/>
    <x v="9"/>
    <x v="6"/>
    <n v="276.47000000000003"/>
    <n v="1"/>
    <n v="44.235200000000006"/>
    <n v="276.47000000000003"/>
    <n v="320.70520000000005"/>
    <n v="2026"/>
    <s v="junio"/>
    <n v="26"/>
  </r>
  <r>
    <x v="420"/>
    <x v="9"/>
    <x v="6"/>
    <n v="276.47000000000003"/>
    <n v="1"/>
    <n v="44.235200000000006"/>
    <n v="276.47000000000003"/>
    <n v="320.70520000000005"/>
    <n v="2026"/>
    <s v="junio"/>
    <n v="26"/>
  </r>
  <r>
    <x v="420"/>
    <x v="5"/>
    <x v="6"/>
    <n v="276.47000000000003"/>
    <n v="1"/>
    <n v="44.235200000000006"/>
    <n v="276.47000000000003"/>
    <n v="320.70520000000005"/>
    <n v="2026"/>
    <s v="junio"/>
    <n v="26"/>
  </r>
  <r>
    <x v="420"/>
    <x v="6"/>
    <x v="6"/>
    <n v="276.47000000000003"/>
    <n v="1"/>
    <n v="44.235200000000006"/>
    <n v="276.47000000000003"/>
    <n v="320.70520000000005"/>
    <n v="2026"/>
    <s v="junio"/>
    <n v="26"/>
  </r>
  <r>
    <x v="420"/>
    <x v="6"/>
    <x v="6"/>
    <n v="276.47000000000003"/>
    <n v="1"/>
    <n v="44.235200000000006"/>
    <n v="276.47000000000003"/>
    <n v="320.70520000000005"/>
    <n v="2026"/>
    <s v="junio"/>
    <n v="26"/>
  </r>
  <r>
    <x v="420"/>
    <x v="25"/>
    <x v="6"/>
    <n v="85.34"/>
    <n v="1"/>
    <n v="13.654400000000001"/>
    <n v="85.34"/>
    <n v="98.994399999999999"/>
    <n v="2026"/>
    <s v="junio"/>
    <n v="26"/>
  </r>
  <r>
    <x v="420"/>
    <x v="25"/>
    <x v="6"/>
    <n v="85.34"/>
    <n v="1"/>
    <n v="13.654400000000001"/>
    <n v="85.34"/>
    <n v="98.994399999999999"/>
    <n v="2026"/>
    <s v="junio"/>
    <n v="26"/>
  </r>
  <r>
    <x v="420"/>
    <x v="16"/>
    <x v="6"/>
    <n v="121.94"/>
    <n v="1"/>
    <n v="19.510400000000001"/>
    <n v="121.94"/>
    <n v="141.4504"/>
    <n v="2026"/>
    <s v="junio"/>
    <n v="26"/>
  </r>
  <r>
    <x v="420"/>
    <x v="16"/>
    <x v="6"/>
    <n v="121.94"/>
    <n v="1"/>
    <n v="19.510400000000001"/>
    <n v="121.94"/>
    <n v="141.4504"/>
    <n v="2026"/>
    <s v="junio"/>
    <n v="26"/>
  </r>
  <r>
    <x v="420"/>
    <x v="16"/>
    <x v="6"/>
    <n v="121.94"/>
    <n v="1"/>
    <n v="19.510400000000001"/>
    <n v="121.94"/>
    <n v="141.4504"/>
    <n v="2026"/>
    <s v="junio"/>
    <n v="26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6"/>
    <n v="121.94"/>
    <n v="1"/>
    <n v="19.510400000000001"/>
    <n v="121.94"/>
    <n v="141.4504"/>
    <n v="2026"/>
    <s v="junio"/>
    <n v="29"/>
  </r>
  <r>
    <x v="421"/>
    <x v="8"/>
    <x v="11"/>
    <n v="89.870999999999995"/>
    <n v="10"/>
    <n v="143.7936"/>
    <n v="898.71"/>
    <n v="1042.5036"/>
    <n v="2026"/>
    <s v="junio"/>
    <n v="29"/>
  </r>
  <r>
    <x v="421"/>
    <x v="7"/>
    <x v="6"/>
    <n v="121.94"/>
    <n v="1"/>
    <n v="19.510400000000001"/>
    <n v="121.94"/>
    <n v="141.4504"/>
    <n v="2026"/>
    <s v="junio"/>
    <n v="29"/>
  </r>
  <r>
    <x v="421"/>
    <x v="7"/>
    <x v="6"/>
    <n v="121.94"/>
    <n v="1"/>
    <n v="19.510400000000001"/>
    <n v="121.94"/>
    <n v="141.4504"/>
    <n v="2026"/>
    <s v="junio"/>
    <n v="29"/>
  </r>
  <r>
    <x v="421"/>
    <x v="7"/>
    <x v="6"/>
    <n v="121.94"/>
    <n v="1"/>
    <n v="19.510400000000001"/>
    <n v="121.94"/>
    <n v="141.4504"/>
    <n v="2026"/>
    <s v="junio"/>
    <n v="29"/>
  </r>
  <r>
    <x v="421"/>
    <x v="7"/>
    <x v="6"/>
    <n v="121.94"/>
    <n v="1"/>
    <n v="19.510400000000001"/>
    <n v="121.94"/>
    <n v="141.4504"/>
    <n v="2026"/>
    <s v="junio"/>
    <n v="29"/>
  </r>
  <r>
    <x v="421"/>
    <x v="7"/>
    <x v="6"/>
    <n v="121.94"/>
    <n v="1"/>
    <n v="19.510400000000001"/>
    <n v="121.94"/>
    <n v="141.4504"/>
    <n v="2026"/>
    <s v="junio"/>
    <n v="29"/>
  </r>
  <r>
    <x v="421"/>
    <x v="7"/>
    <x v="11"/>
    <n v="89.87"/>
    <n v="8"/>
    <n v="115.03360000000001"/>
    <n v="718.96"/>
    <n v="833.99360000000001"/>
    <n v="2026"/>
    <s v="junio"/>
    <n v="29"/>
  </r>
  <r>
    <x v="421"/>
    <x v="11"/>
    <x v="6"/>
    <n v="121.94"/>
    <n v="1"/>
    <n v="19.510400000000001"/>
    <n v="121.94"/>
    <n v="141.4504"/>
    <n v="2026"/>
    <s v="junio"/>
    <n v="29"/>
  </r>
  <r>
    <x v="421"/>
    <x v="11"/>
    <x v="6"/>
    <n v="121.94"/>
    <n v="1"/>
    <n v="19.510400000000001"/>
    <n v="121.94"/>
    <n v="141.4504"/>
    <n v="2026"/>
    <s v="junio"/>
    <n v="29"/>
  </r>
  <r>
    <x v="421"/>
    <x v="11"/>
    <x v="6"/>
    <n v="121.94"/>
    <n v="1"/>
    <n v="19.510400000000001"/>
    <n v="121.94"/>
    <n v="141.4504"/>
    <n v="2026"/>
    <s v="junio"/>
    <n v="29"/>
  </r>
  <r>
    <x v="421"/>
    <x v="11"/>
    <x v="11"/>
    <n v="89.87"/>
    <n v="4"/>
    <n v="57.516800000000003"/>
    <n v="359.48"/>
    <n v="416.99680000000001"/>
    <n v="2026"/>
    <s v="junio"/>
    <n v="29"/>
  </r>
  <r>
    <x v="421"/>
    <x v="3"/>
    <x v="6"/>
    <n v="737.71"/>
    <n v="1"/>
    <n v="118.03360000000001"/>
    <n v="737.71"/>
    <n v="855.74360000000001"/>
    <n v="2026"/>
    <s v="junio"/>
    <n v="29"/>
  </r>
  <r>
    <x v="421"/>
    <x v="3"/>
    <x v="11"/>
    <n v="646.55169999999998"/>
    <n v="6"/>
    <n v="620.68963200000007"/>
    <n v="3879.31"/>
    <n v="4499.999632"/>
    <n v="2026"/>
    <s v="junio"/>
    <n v="29"/>
  </r>
  <r>
    <x v="421"/>
    <x v="9"/>
    <x v="6"/>
    <n v="276.47000000000003"/>
    <n v="1"/>
    <n v="44.235200000000006"/>
    <n v="276.47000000000003"/>
    <n v="320.70520000000005"/>
    <n v="2026"/>
    <s v="junio"/>
    <n v="29"/>
  </r>
  <r>
    <x v="421"/>
    <x v="9"/>
    <x v="6"/>
    <n v="276.47000000000003"/>
    <n v="1"/>
    <n v="44.235200000000006"/>
    <n v="276.47000000000003"/>
    <n v="320.70520000000005"/>
    <n v="2026"/>
    <s v="junio"/>
    <n v="29"/>
  </r>
  <r>
    <x v="421"/>
    <x v="9"/>
    <x v="6"/>
    <n v="276.47000000000003"/>
    <n v="1"/>
    <n v="44.235200000000006"/>
    <n v="276.47000000000003"/>
    <n v="320.70520000000005"/>
    <n v="2026"/>
    <s v="junio"/>
    <n v="29"/>
  </r>
  <r>
    <x v="421"/>
    <x v="9"/>
    <x v="6"/>
    <n v="276.47000000000003"/>
    <n v="1"/>
    <n v="44.235200000000006"/>
    <n v="276.47000000000003"/>
    <n v="320.70520000000005"/>
    <n v="2026"/>
    <s v="junio"/>
    <n v="29"/>
  </r>
  <r>
    <x v="421"/>
    <x v="9"/>
    <x v="6"/>
    <n v="276.47000000000003"/>
    <n v="1"/>
    <n v="44.235200000000006"/>
    <n v="276.47000000000003"/>
    <n v="320.70520000000005"/>
    <n v="2026"/>
    <s v="junio"/>
    <n v="29"/>
  </r>
  <r>
    <x v="421"/>
    <x v="9"/>
    <x v="6"/>
    <n v="276.47000000000003"/>
    <n v="1"/>
    <n v="44.235200000000006"/>
    <n v="276.47000000000003"/>
    <n v="320.70520000000005"/>
    <n v="2026"/>
    <s v="junio"/>
    <n v="29"/>
  </r>
  <r>
    <x v="421"/>
    <x v="9"/>
    <x v="6"/>
    <n v="276.47000000000003"/>
    <n v="1"/>
    <n v="44.235200000000006"/>
    <n v="276.47000000000003"/>
    <n v="320.70520000000005"/>
    <n v="2026"/>
    <s v="junio"/>
    <n v="29"/>
  </r>
  <r>
    <x v="421"/>
    <x v="9"/>
    <x v="6"/>
    <n v="276.47000000000003"/>
    <n v="1"/>
    <n v="44.235200000000006"/>
    <n v="276.47000000000003"/>
    <n v="320.70520000000005"/>
    <n v="2026"/>
    <s v="junio"/>
    <n v="29"/>
  </r>
  <r>
    <x v="421"/>
    <x v="5"/>
    <x v="6"/>
    <n v="276.47000000000003"/>
    <n v="1"/>
    <n v="44.235200000000006"/>
    <n v="276.47000000000003"/>
    <n v="320.70520000000005"/>
    <n v="2026"/>
    <s v="junio"/>
    <n v="29"/>
  </r>
  <r>
    <x v="421"/>
    <x v="5"/>
    <x v="6"/>
    <n v="276.47000000000003"/>
    <n v="1"/>
    <n v="44.235200000000006"/>
    <n v="276.47000000000003"/>
    <n v="320.70520000000005"/>
    <n v="2026"/>
    <s v="junio"/>
    <n v="29"/>
  </r>
  <r>
    <x v="421"/>
    <x v="5"/>
    <x v="6"/>
    <n v="276.47000000000003"/>
    <n v="1"/>
    <n v="44.235200000000006"/>
    <n v="276.47000000000003"/>
    <n v="320.70520000000005"/>
    <n v="2026"/>
    <s v="junio"/>
    <n v="29"/>
  </r>
  <r>
    <x v="421"/>
    <x v="5"/>
    <x v="11"/>
    <n v="193.32"/>
    <n v="4"/>
    <n v="123.7248"/>
    <n v="773.28"/>
    <n v="897.00479999999993"/>
    <n v="2026"/>
    <s v="junio"/>
    <n v="29"/>
  </r>
  <r>
    <x v="421"/>
    <x v="6"/>
    <x v="6"/>
    <n v="276.47000000000003"/>
    <n v="1"/>
    <n v="44.235200000000006"/>
    <n v="276.47000000000003"/>
    <n v="320.70520000000005"/>
    <n v="2026"/>
    <s v="junio"/>
    <n v="29"/>
  </r>
  <r>
    <x v="421"/>
    <x v="6"/>
    <x v="6"/>
    <n v="276.47000000000003"/>
    <n v="1"/>
    <n v="44.235200000000006"/>
    <n v="276.47000000000003"/>
    <n v="320.70520000000005"/>
    <n v="2026"/>
    <s v="junio"/>
    <n v="29"/>
  </r>
  <r>
    <x v="421"/>
    <x v="6"/>
    <x v="6"/>
    <n v="276.47000000000003"/>
    <n v="1"/>
    <n v="44.235200000000006"/>
    <n v="276.47000000000003"/>
    <n v="320.70520000000005"/>
    <n v="2026"/>
    <s v="junio"/>
    <n v="29"/>
  </r>
  <r>
    <x v="421"/>
    <x v="6"/>
    <x v="6"/>
    <n v="276.47000000000003"/>
    <n v="1"/>
    <n v="44.235200000000006"/>
    <n v="276.47000000000003"/>
    <n v="320.70520000000005"/>
    <n v="2026"/>
    <s v="junio"/>
    <n v="29"/>
  </r>
  <r>
    <x v="421"/>
    <x v="6"/>
    <x v="11"/>
    <n v="193.32"/>
    <n v="2"/>
    <n v="61.862400000000001"/>
    <n v="386.64"/>
    <n v="448.50239999999997"/>
    <n v="2026"/>
    <s v="junio"/>
    <n v="29"/>
  </r>
  <r>
    <x v="421"/>
    <x v="25"/>
    <x v="6"/>
    <n v="85.34"/>
    <n v="1"/>
    <n v="13.654400000000001"/>
    <n v="85.34"/>
    <n v="98.994399999999999"/>
    <n v="2026"/>
    <s v="junio"/>
    <n v="29"/>
  </r>
  <r>
    <x v="421"/>
    <x v="25"/>
    <x v="6"/>
    <n v="85.34"/>
    <n v="1"/>
    <n v="13.654400000000001"/>
    <n v="85.34"/>
    <n v="98.994399999999999"/>
    <n v="2026"/>
    <s v="junio"/>
    <n v="29"/>
  </r>
  <r>
    <x v="421"/>
    <x v="25"/>
    <x v="6"/>
    <n v="85.34"/>
    <n v="1"/>
    <n v="13.654400000000001"/>
    <n v="85.34"/>
    <n v="98.994399999999999"/>
    <n v="2026"/>
    <s v="junio"/>
    <n v="29"/>
  </r>
  <r>
    <x v="421"/>
    <x v="25"/>
    <x v="6"/>
    <n v="85.34"/>
    <n v="1"/>
    <n v="13.654400000000001"/>
    <n v="85.34"/>
    <n v="98.994399999999999"/>
    <n v="2026"/>
    <s v="junio"/>
    <n v="29"/>
  </r>
  <r>
    <x v="421"/>
    <x v="25"/>
    <x v="6"/>
    <n v="85.34"/>
    <n v="1"/>
    <n v="13.654400000000001"/>
    <n v="85.34"/>
    <n v="98.994399999999999"/>
    <n v="2026"/>
    <s v="junio"/>
    <n v="29"/>
  </r>
  <r>
    <x v="421"/>
    <x v="16"/>
    <x v="6"/>
    <n v="121.94"/>
    <n v="1"/>
    <n v="19.510400000000001"/>
    <n v="121.94"/>
    <n v="141.4504"/>
    <n v="2026"/>
    <s v="junio"/>
    <n v="29"/>
  </r>
  <r>
    <x v="421"/>
    <x v="16"/>
    <x v="6"/>
    <n v="121.94"/>
    <n v="1"/>
    <n v="19.510400000000001"/>
    <n v="121.94"/>
    <n v="141.4504"/>
    <n v="2026"/>
    <s v="junio"/>
    <n v="29"/>
  </r>
  <r>
    <x v="421"/>
    <x v="16"/>
    <x v="6"/>
    <n v="121.94"/>
    <n v="1"/>
    <n v="19.510400000000001"/>
    <n v="121.94"/>
    <n v="141.4504"/>
    <n v="2026"/>
    <s v="junio"/>
    <n v="29"/>
  </r>
  <r>
    <x v="421"/>
    <x v="16"/>
    <x v="6"/>
    <n v="121.94"/>
    <n v="1"/>
    <n v="19.510400000000001"/>
    <n v="121.94"/>
    <n v="141.4504"/>
    <n v="2026"/>
    <s v="junio"/>
    <n v="29"/>
  </r>
  <r>
    <x v="421"/>
    <x v="16"/>
    <x v="6"/>
    <n v="121.94"/>
    <n v="1"/>
    <n v="19.510400000000001"/>
    <n v="121.94"/>
    <n v="141.4504"/>
    <n v="2026"/>
    <s v="junio"/>
    <n v="29"/>
  </r>
  <r>
    <x v="421"/>
    <x v="16"/>
    <x v="6"/>
    <n v="121.94"/>
    <n v="1"/>
    <n v="19.510400000000001"/>
    <n v="121.94"/>
    <n v="141.4504"/>
    <n v="2026"/>
    <s v="junio"/>
    <n v="29"/>
  </r>
  <r>
    <x v="421"/>
    <x v="16"/>
    <x v="6"/>
    <n v="121.94"/>
    <n v="1"/>
    <n v="19.510400000000001"/>
    <n v="121.94"/>
    <n v="141.4504"/>
    <n v="2026"/>
    <s v="junio"/>
    <n v="29"/>
  </r>
  <r>
    <x v="421"/>
    <x v="16"/>
    <x v="11"/>
    <n v="89.87"/>
    <n v="8"/>
    <n v="115.03360000000001"/>
    <n v="718.96"/>
    <n v="833.99360000000001"/>
    <n v="2026"/>
    <s v="junio"/>
    <n v="29"/>
  </r>
  <r>
    <x v="421"/>
    <x v="17"/>
    <x v="11"/>
    <n v="14.22"/>
    <n v="13"/>
    <n v="29.577600000000004"/>
    <n v="184.86"/>
    <n v="214.43760000000003"/>
    <n v="2026"/>
    <s v="junio"/>
    <n v="29"/>
  </r>
  <r>
    <x v="421"/>
    <x v="23"/>
    <x v="11"/>
    <n v="14.22"/>
    <n v="13"/>
    <n v="29.577600000000004"/>
    <n v="184.86"/>
    <n v="214.43760000000003"/>
    <n v="2026"/>
    <s v="junio"/>
    <n v="29"/>
  </r>
  <r>
    <x v="421"/>
    <x v="24"/>
    <x v="11"/>
    <n v="14.22"/>
    <n v="7"/>
    <n v="15.926400000000003"/>
    <n v="99.54"/>
    <n v="115.46640000000001"/>
    <n v="2026"/>
    <s v="junio"/>
    <n v="29"/>
  </r>
  <r>
    <x v="422"/>
    <x v="13"/>
    <x v="2"/>
    <n v="525.59"/>
    <n v="6"/>
    <n v="504.56640000000004"/>
    <n v="3153.54"/>
    <n v="3658.1064000000001"/>
    <n v="2026"/>
    <s v="junio"/>
    <n v="30"/>
  </r>
  <r>
    <x v="422"/>
    <x v="8"/>
    <x v="6"/>
    <n v="121.94"/>
    <n v="1"/>
    <n v="19.510400000000001"/>
    <n v="121.94"/>
    <n v="141.4504"/>
    <n v="2026"/>
    <s v="junio"/>
    <n v="30"/>
  </r>
  <r>
    <x v="422"/>
    <x v="8"/>
    <x v="6"/>
    <n v="121.94"/>
    <n v="1"/>
    <n v="19.510400000000001"/>
    <n v="121.94"/>
    <n v="141.4504"/>
    <n v="2026"/>
    <s v="junio"/>
    <n v="30"/>
  </r>
  <r>
    <x v="422"/>
    <x v="8"/>
    <x v="6"/>
    <n v="121.94"/>
    <n v="1"/>
    <n v="19.510400000000001"/>
    <n v="121.94"/>
    <n v="141.4504"/>
    <n v="2026"/>
    <s v="junio"/>
    <n v="30"/>
  </r>
  <r>
    <x v="422"/>
    <x v="8"/>
    <x v="6"/>
    <n v="121.94"/>
    <n v="1"/>
    <n v="19.510400000000001"/>
    <n v="121.94"/>
    <n v="141.4504"/>
    <n v="2026"/>
    <s v="junio"/>
    <n v="30"/>
  </r>
  <r>
    <x v="422"/>
    <x v="8"/>
    <x v="6"/>
    <n v="121.94"/>
    <n v="1"/>
    <n v="19.510400000000001"/>
    <n v="121.94"/>
    <n v="141.4504"/>
    <n v="2026"/>
    <s v="junio"/>
    <n v="30"/>
  </r>
  <r>
    <x v="422"/>
    <x v="8"/>
    <x v="6"/>
    <n v="121.94"/>
    <n v="1"/>
    <n v="19.510400000000001"/>
    <n v="121.94"/>
    <n v="141.4504"/>
    <n v="2026"/>
    <s v="junio"/>
    <n v="30"/>
  </r>
  <r>
    <x v="422"/>
    <x v="8"/>
    <x v="6"/>
    <n v="121.94"/>
    <n v="1"/>
    <n v="19.510400000000001"/>
    <n v="121.94"/>
    <n v="141.4504"/>
    <n v="2026"/>
    <s v="junio"/>
    <n v="30"/>
  </r>
  <r>
    <x v="422"/>
    <x v="8"/>
    <x v="6"/>
    <n v="121.94"/>
    <n v="1"/>
    <n v="19.510400000000001"/>
    <n v="121.94"/>
    <n v="141.4504"/>
    <n v="2026"/>
    <s v="junio"/>
    <n v="30"/>
  </r>
  <r>
    <x v="422"/>
    <x v="8"/>
    <x v="6"/>
    <n v="121.94"/>
    <n v="1"/>
    <n v="19.510400000000001"/>
    <n v="121.94"/>
    <n v="141.4504"/>
    <n v="2026"/>
    <s v="junio"/>
    <n v="30"/>
  </r>
  <r>
    <x v="422"/>
    <x v="7"/>
    <x v="6"/>
    <n v="121.94"/>
    <n v="1"/>
    <n v="19.510400000000001"/>
    <n v="121.94"/>
    <n v="141.4504"/>
    <n v="2026"/>
    <s v="junio"/>
    <n v="30"/>
  </r>
  <r>
    <x v="422"/>
    <x v="7"/>
    <x v="6"/>
    <n v="121.94"/>
    <n v="1"/>
    <n v="19.510400000000001"/>
    <n v="121.94"/>
    <n v="141.4504"/>
    <n v="2026"/>
    <s v="junio"/>
    <n v="30"/>
  </r>
  <r>
    <x v="422"/>
    <x v="10"/>
    <x v="16"/>
    <n v="77.59"/>
    <n v="1"/>
    <n v="12.414400000000001"/>
    <n v="77.59"/>
    <n v="90.004400000000004"/>
    <n v="2026"/>
    <s v="junio"/>
    <n v="30"/>
  </r>
  <r>
    <x v="422"/>
    <x v="10"/>
    <x v="2"/>
    <n v="70.05"/>
    <n v="240"/>
    <n v="2689.92"/>
    <n v="16812"/>
    <n v="19501.919999999998"/>
    <n v="2026"/>
    <s v="junio"/>
    <n v="30"/>
  </r>
  <r>
    <x v="422"/>
    <x v="11"/>
    <x v="6"/>
    <n v="121.94"/>
    <n v="1"/>
    <n v="19.510400000000001"/>
    <n v="121.94"/>
    <n v="141.4504"/>
    <n v="2026"/>
    <s v="junio"/>
    <n v="30"/>
  </r>
  <r>
    <x v="422"/>
    <x v="11"/>
    <x v="6"/>
    <n v="121.94"/>
    <n v="1"/>
    <n v="19.510400000000001"/>
    <n v="121.94"/>
    <n v="141.4504"/>
    <n v="2026"/>
    <s v="junio"/>
    <n v="30"/>
  </r>
  <r>
    <x v="422"/>
    <x v="11"/>
    <x v="6"/>
    <n v="121.94"/>
    <n v="1"/>
    <n v="19.510400000000001"/>
    <n v="121.94"/>
    <n v="141.4504"/>
    <n v="2026"/>
    <s v="junio"/>
    <n v="30"/>
  </r>
  <r>
    <x v="422"/>
    <x v="9"/>
    <x v="6"/>
    <n v="276.47000000000003"/>
    <n v="1"/>
    <n v="44.235200000000006"/>
    <n v="276.47000000000003"/>
    <n v="320.70520000000005"/>
    <n v="2026"/>
    <s v="junio"/>
    <n v="30"/>
  </r>
  <r>
    <x v="422"/>
    <x v="9"/>
    <x v="6"/>
    <n v="276.47000000000003"/>
    <n v="1"/>
    <n v="44.235200000000006"/>
    <n v="276.47000000000003"/>
    <n v="320.70520000000005"/>
    <n v="2026"/>
    <s v="junio"/>
    <n v="30"/>
  </r>
  <r>
    <x v="422"/>
    <x v="9"/>
    <x v="6"/>
    <n v="276.47000000000003"/>
    <n v="1"/>
    <n v="44.235200000000006"/>
    <n v="276.47000000000003"/>
    <n v="320.70520000000005"/>
    <n v="2026"/>
    <s v="junio"/>
    <n v="30"/>
  </r>
  <r>
    <x v="422"/>
    <x v="9"/>
    <x v="6"/>
    <n v="276.47000000000003"/>
    <n v="1"/>
    <n v="44.235200000000006"/>
    <n v="276.47000000000003"/>
    <n v="320.70520000000005"/>
    <n v="2026"/>
    <s v="junio"/>
    <n v="30"/>
  </r>
  <r>
    <x v="422"/>
    <x v="9"/>
    <x v="6"/>
    <n v="276.47000000000003"/>
    <n v="1"/>
    <n v="44.235200000000006"/>
    <n v="276.47000000000003"/>
    <n v="320.70520000000005"/>
    <n v="2026"/>
    <s v="junio"/>
    <n v="30"/>
  </r>
  <r>
    <x v="422"/>
    <x v="5"/>
    <x v="6"/>
    <n v="276.47000000000003"/>
    <n v="1"/>
    <n v="44.235200000000006"/>
    <n v="276.47000000000003"/>
    <n v="320.70520000000005"/>
    <n v="2026"/>
    <s v="junio"/>
    <n v="30"/>
  </r>
  <r>
    <x v="422"/>
    <x v="5"/>
    <x v="6"/>
    <n v="276.47000000000003"/>
    <n v="1"/>
    <n v="44.235200000000006"/>
    <n v="276.47000000000003"/>
    <n v="320.70520000000005"/>
    <n v="2026"/>
    <s v="junio"/>
    <n v="30"/>
  </r>
  <r>
    <x v="422"/>
    <x v="5"/>
    <x v="6"/>
    <n v="276.47000000000003"/>
    <n v="1"/>
    <n v="44.235200000000006"/>
    <n v="276.47000000000003"/>
    <n v="320.70520000000005"/>
    <n v="2026"/>
    <s v="junio"/>
    <n v="30"/>
  </r>
  <r>
    <x v="422"/>
    <x v="5"/>
    <x v="6"/>
    <n v="276.47000000000003"/>
    <n v="1"/>
    <n v="44.235200000000006"/>
    <n v="276.47000000000003"/>
    <n v="320.70520000000005"/>
    <n v="2026"/>
    <s v="junio"/>
    <n v="30"/>
  </r>
  <r>
    <x v="422"/>
    <x v="6"/>
    <x v="6"/>
    <n v="276.47000000000003"/>
    <n v="1"/>
    <n v="44.235200000000006"/>
    <n v="276.47000000000003"/>
    <n v="320.70520000000005"/>
    <n v="2026"/>
    <s v="junio"/>
    <n v="30"/>
  </r>
  <r>
    <x v="422"/>
    <x v="6"/>
    <x v="6"/>
    <n v="276.47000000000003"/>
    <n v="1"/>
    <n v="44.235200000000006"/>
    <n v="276.47000000000003"/>
    <n v="320.70520000000005"/>
    <n v="2026"/>
    <s v="junio"/>
    <n v="30"/>
  </r>
  <r>
    <x v="422"/>
    <x v="12"/>
    <x v="2"/>
    <n v="498.66"/>
    <n v="6"/>
    <n v="478.71360000000004"/>
    <n v="2991.96"/>
    <n v="3470.6736000000001"/>
    <n v="2026"/>
    <s v="junio"/>
    <n v="30"/>
  </r>
  <r>
    <x v="422"/>
    <x v="12"/>
    <x v="2"/>
    <n v="498.66"/>
    <n v="6"/>
    <n v="478.71360000000004"/>
    <n v="2991.96"/>
    <n v="3470.6736000000001"/>
    <n v="2026"/>
    <s v="junio"/>
    <n v="30"/>
  </r>
  <r>
    <x v="422"/>
    <x v="12"/>
    <x v="2"/>
    <n v="498.66"/>
    <n v="6"/>
    <n v="478.71360000000004"/>
    <n v="2991.96"/>
    <n v="3470.6736000000001"/>
    <n v="2026"/>
    <s v="junio"/>
    <n v="30"/>
  </r>
  <r>
    <x v="422"/>
    <x v="12"/>
    <x v="2"/>
    <n v="498.66"/>
    <n v="6"/>
    <n v="478.71360000000004"/>
    <n v="2991.96"/>
    <n v="3470.6736000000001"/>
    <n v="2026"/>
    <s v="junio"/>
    <n v="30"/>
  </r>
  <r>
    <x v="422"/>
    <x v="14"/>
    <x v="17"/>
    <n v="505.86"/>
    <n v="10"/>
    <n v="809.37599999999998"/>
    <n v="5058.6000000000004"/>
    <n v="5867.9760000000006"/>
    <n v="2026"/>
    <s v="junio"/>
    <n v="30"/>
  </r>
  <r>
    <x v="422"/>
    <x v="25"/>
    <x v="6"/>
    <n v="85.34"/>
    <n v="1"/>
    <n v="13.654400000000001"/>
    <n v="85.34"/>
    <n v="98.994399999999999"/>
    <n v="2026"/>
    <s v="junio"/>
    <n v="30"/>
  </r>
  <r>
    <x v="422"/>
    <x v="25"/>
    <x v="6"/>
    <n v="85.34"/>
    <n v="1"/>
    <n v="13.654400000000001"/>
    <n v="85.34"/>
    <n v="98.994399999999999"/>
    <n v="2026"/>
    <s v="junio"/>
    <n v="30"/>
  </r>
  <r>
    <x v="422"/>
    <x v="25"/>
    <x v="6"/>
    <n v="85.34"/>
    <n v="1"/>
    <n v="13.654400000000001"/>
    <n v="85.34"/>
    <n v="98.994399999999999"/>
    <n v="2026"/>
    <s v="junio"/>
    <n v="30"/>
  </r>
  <r>
    <x v="422"/>
    <x v="25"/>
    <x v="6"/>
    <n v="85.34"/>
    <n v="1"/>
    <n v="13.654400000000001"/>
    <n v="85.34"/>
    <n v="98.994399999999999"/>
    <n v="2026"/>
    <s v="junio"/>
    <n v="30"/>
  </r>
  <r>
    <x v="422"/>
    <x v="16"/>
    <x v="6"/>
    <n v="121.94"/>
    <n v="1"/>
    <n v="19.510400000000001"/>
    <n v="121.94"/>
    <n v="141.4504"/>
    <n v="2026"/>
    <s v="junio"/>
    <n v="30"/>
  </r>
  <r>
    <x v="422"/>
    <x v="16"/>
    <x v="6"/>
    <n v="121.94"/>
    <n v="1"/>
    <n v="19.510400000000001"/>
    <n v="121.94"/>
    <n v="141.4504"/>
    <n v="2026"/>
    <s v="junio"/>
    <n v="30"/>
  </r>
  <r>
    <x v="423"/>
    <x v="13"/>
    <x v="2"/>
    <n v="525.59"/>
    <n v="6"/>
    <n v="504.56640000000004"/>
    <n v="3153.54"/>
    <n v="3658.1064000000001"/>
    <n v="2026"/>
    <s v="julio"/>
    <n v="2"/>
  </r>
  <r>
    <x v="423"/>
    <x v="13"/>
    <x v="2"/>
    <n v="525.59"/>
    <n v="6"/>
    <n v="504.56640000000004"/>
    <n v="3153.54"/>
    <n v="3658.1064000000001"/>
    <n v="2026"/>
    <s v="julio"/>
    <n v="2"/>
  </r>
  <r>
    <x v="424"/>
    <x v="8"/>
    <x v="6"/>
    <n v="121.94"/>
    <n v="1"/>
    <n v="19.510400000000001"/>
    <n v="121.94"/>
    <n v="141.4504"/>
    <n v="2026"/>
    <s v="julio"/>
    <n v="1"/>
  </r>
  <r>
    <x v="424"/>
    <x v="8"/>
    <x v="6"/>
    <n v="121.94"/>
    <n v="1"/>
    <n v="19.510400000000001"/>
    <n v="121.94"/>
    <n v="141.4504"/>
    <n v="2026"/>
    <s v="julio"/>
    <n v="1"/>
  </r>
  <r>
    <x v="424"/>
    <x v="8"/>
    <x v="6"/>
    <n v="121.94"/>
    <n v="1"/>
    <n v="19.510400000000001"/>
    <n v="121.94"/>
    <n v="141.4504"/>
    <n v="2026"/>
    <s v="julio"/>
    <n v="1"/>
  </r>
  <r>
    <x v="424"/>
    <x v="8"/>
    <x v="6"/>
    <n v="121.94"/>
    <n v="1"/>
    <n v="19.510400000000001"/>
    <n v="121.94"/>
    <n v="141.4504"/>
    <n v="2026"/>
    <s v="julio"/>
    <n v="1"/>
  </r>
  <r>
    <x v="424"/>
    <x v="8"/>
    <x v="6"/>
    <n v="121.94"/>
    <n v="1"/>
    <n v="19.510400000000001"/>
    <n v="121.94"/>
    <n v="141.4504"/>
    <n v="2026"/>
    <s v="julio"/>
    <n v="1"/>
  </r>
  <r>
    <x v="424"/>
    <x v="8"/>
    <x v="6"/>
    <n v="121.94"/>
    <n v="1"/>
    <n v="19.510400000000001"/>
    <n v="121.94"/>
    <n v="141.4504"/>
    <n v="2026"/>
    <s v="julio"/>
    <n v="1"/>
  </r>
  <r>
    <x v="423"/>
    <x v="8"/>
    <x v="6"/>
    <n v="121.94"/>
    <n v="1"/>
    <n v="19.510400000000001"/>
    <n v="121.94"/>
    <n v="141.4504"/>
    <n v="2026"/>
    <s v="julio"/>
    <n v="2"/>
  </r>
  <r>
    <x v="423"/>
    <x v="8"/>
    <x v="6"/>
    <n v="121.94"/>
    <n v="1"/>
    <n v="19.510400000000001"/>
    <n v="121.94"/>
    <n v="141.4504"/>
    <n v="2026"/>
    <s v="julio"/>
    <n v="2"/>
  </r>
  <r>
    <x v="423"/>
    <x v="8"/>
    <x v="6"/>
    <n v="121.94"/>
    <n v="1"/>
    <n v="19.510400000000001"/>
    <n v="121.94"/>
    <n v="141.4504"/>
    <n v="2026"/>
    <s v="julio"/>
    <n v="2"/>
  </r>
  <r>
    <x v="425"/>
    <x v="8"/>
    <x v="6"/>
    <n v="121.94"/>
    <n v="1"/>
    <n v="19.510400000000001"/>
    <n v="121.94"/>
    <n v="141.4504"/>
    <n v="2026"/>
    <s v="julio"/>
    <n v="3"/>
  </r>
  <r>
    <x v="425"/>
    <x v="8"/>
    <x v="6"/>
    <n v="121.94"/>
    <n v="1"/>
    <n v="19.510400000000001"/>
    <n v="121.94"/>
    <n v="141.4504"/>
    <n v="2026"/>
    <s v="julio"/>
    <n v="3"/>
  </r>
  <r>
    <x v="425"/>
    <x v="8"/>
    <x v="6"/>
    <n v="121.94"/>
    <n v="1"/>
    <n v="19.510400000000001"/>
    <n v="121.94"/>
    <n v="141.4504"/>
    <n v="2026"/>
    <s v="julio"/>
    <n v="3"/>
  </r>
  <r>
    <x v="425"/>
    <x v="8"/>
    <x v="6"/>
    <n v="121.94"/>
    <n v="1"/>
    <n v="19.510400000000001"/>
    <n v="121.94"/>
    <n v="141.4504"/>
    <n v="2026"/>
    <s v="julio"/>
    <n v="3"/>
  </r>
  <r>
    <x v="424"/>
    <x v="7"/>
    <x v="6"/>
    <n v="121.94"/>
    <n v="1"/>
    <n v="19.510400000000001"/>
    <n v="121.94"/>
    <n v="141.4504"/>
    <n v="2026"/>
    <s v="julio"/>
    <n v="1"/>
  </r>
  <r>
    <x v="424"/>
    <x v="7"/>
    <x v="6"/>
    <n v="121.94"/>
    <n v="1"/>
    <n v="19.510400000000001"/>
    <n v="121.94"/>
    <n v="141.4504"/>
    <n v="2026"/>
    <s v="julio"/>
    <n v="1"/>
  </r>
  <r>
    <x v="424"/>
    <x v="7"/>
    <x v="6"/>
    <n v="121.94"/>
    <n v="1"/>
    <n v="19.510400000000001"/>
    <n v="121.94"/>
    <n v="141.4504"/>
    <n v="2026"/>
    <s v="julio"/>
    <n v="1"/>
  </r>
  <r>
    <x v="423"/>
    <x v="7"/>
    <x v="6"/>
    <n v="121.94"/>
    <n v="1"/>
    <n v="19.510400000000001"/>
    <n v="121.94"/>
    <n v="141.4504"/>
    <n v="2026"/>
    <s v="julio"/>
    <n v="2"/>
  </r>
  <r>
    <x v="423"/>
    <x v="7"/>
    <x v="6"/>
    <n v="121.94"/>
    <n v="1"/>
    <n v="19.510400000000001"/>
    <n v="121.94"/>
    <n v="141.4504"/>
    <n v="2026"/>
    <s v="julio"/>
    <n v="2"/>
  </r>
  <r>
    <x v="423"/>
    <x v="7"/>
    <x v="6"/>
    <n v="121.94"/>
    <n v="1"/>
    <n v="19.510400000000001"/>
    <n v="121.94"/>
    <n v="141.4504"/>
    <n v="2026"/>
    <s v="julio"/>
    <n v="2"/>
  </r>
  <r>
    <x v="423"/>
    <x v="7"/>
    <x v="6"/>
    <n v="121.94"/>
    <n v="1"/>
    <n v="19.510400000000001"/>
    <n v="121.94"/>
    <n v="141.4504"/>
    <n v="2026"/>
    <s v="julio"/>
    <n v="2"/>
  </r>
  <r>
    <x v="423"/>
    <x v="7"/>
    <x v="5"/>
    <n v="90.54"/>
    <n v="20"/>
    <n v="289.72800000000001"/>
    <n v="1810.8"/>
    <n v="2100.5279999999998"/>
    <n v="2026"/>
    <s v="julio"/>
    <n v="2"/>
  </r>
  <r>
    <x v="425"/>
    <x v="7"/>
    <x v="6"/>
    <n v="121.94"/>
    <n v="1"/>
    <n v="19.510400000000001"/>
    <n v="121.94"/>
    <n v="141.4504"/>
    <n v="2026"/>
    <s v="julio"/>
    <n v="3"/>
  </r>
  <r>
    <x v="425"/>
    <x v="7"/>
    <x v="6"/>
    <n v="121.94"/>
    <n v="1"/>
    <n v="19.510400000000001"/>
    <n v="121.94"/>
    <n v="141.4504"/>
    <n v="2026"/>
    <s v="julio"/>
    <n v="3"/>
  </r>
  <r>
    <x v="425"/>
    <x v="7"/>
    <x v="6"/>
    <n v="121.94"/>
    <n v="1"/>
    <n v="19.510400000000001"/>
    <n v="121.94"/>
    <n v="141.4504"/>
    <n v="2026"/>
    <s v="julio"/>
    <n v="3"/>
  </r>
  <r>
    <x v="424"/>
    <x v="10"/>
    <x v="6"/>
    <n v="121.94"/>
    <n v="1"/>
    <n v="19.510400000000001"/>
    <n v="121.94"/>
    <n v="141.4504"/>
    <n v="2026"/>
    <s v="julio"/>
    <n v="1"/>
  </r>
  <r>
    <x v="423"/>
    <x v="10"/>
    <x v="2"/>
    <n v="70.05"/>
    <n v="240"/>
    <n v="2689.92"/>
    <n v="16812"/>
    <n v="19501.919999999998"/>
    <n v="2026"/>
    <s v="julio"/>
    <n v="2"/>
  </r>
  <r>
    <x v="424"/>
    <x v="11"/>
    <x v="6"/>
    <n v="121.94"/>
    <n v="3"/>
    <n v="58.531199999999998"/>
    <n v="365.82"/>
    <n v="424.35120000000001"/>
    <n v="2026"/>
    <s v="julio"/>
    <n v="1"/>
  </r>
  <r>
    <x v="424"/>
    <x v="11"/>
    <x v="6"/>
    <n v="121.94"/>
    <n v="1"/>
    <n v="19.510400000000001"/>
    <n v="121.94"/>
    <n v="141.4504"/>
    <n v="2026"/>
    <s v="julio"/>
    <n v="1"/>
  </r>
  <r>
    <x v="424"/>
    <x v="11"/>
    <x v="6"/>
    <n v="121.94"/>
    <n v="1"/>
    <n v="19.510400000000001"/>
    <n v="121.94"/>
    <n v="141.4504"/>
    <n v="2026"/>
    <s v="julio"/>
    <n v="1"/>
  </r>
  <r>
    <x v="424"/>
    <x v="11"/>
    <x v="6"/>
    <n v="121.94"/>
    <n v="1"/>
    <n v="19.510400000000001"/>
    <n v="121.94"/>
    <n v="141.4504"/>
    <n v="2026"/>
    <s v="julio"/>
    <n v="1"/>
  </r>
  <r>
    <x v="423"/>
    <x v="11"/>
    <x v="6"/>
    <n v="121.94"/>
    <n v="1"/>
    <n v="19.510400000000001"/>
    <n v="121.94"/>
    <n v="141.4504"/>
    <n v="2026"/>
    <s v="julio"/>
    <n v="2"/>
  </r>
  <r>
    <x v="425"/>
    <x v="11"/>
    <x v="6"/>
    <n v="121.94"/>
    <n v="1"/>
    <n v="19.510400000000001"/>
    <n v="121.94"/>
    <n v="141.4504"/>
    <n v="2026"/>
    <s v="julio"/>
    <n v="3"/>
  </r>
  <r>
    <x v="423"/>
    <x v="3"/>
    <x v="19"/>
    <n v="538.04"/>
    <n v="2"/>
    <n v="172.1728"/>
    <n v="1076.08"/>
    <n v="1248.2528"/>
    <n v="2026"/>
    <s v="julio"/>
    <n v="2"/>
  </r>
  <r>
    <x v="423"/>
    <x v="3"/>
    <x v="5"/>
    <n v="697"/>
    <n v="6"/>
    <n v="669.12"/>
    <n v="4182"/>
    <n v="4851.12"/>
    <n v="2026"/>
    <s v="julio"/>
    <n v="2"/>
  </r>
  <r>
    <x v="424"/>
    <x v="9"/>
    <x v="6"/>
    <n v="276.47000000000003"/>
    <n v="1"/>
    <n v="44.235200000000006"/>
    <n v="276.47000000000003"/>
    <n v="320.70520000000005"/>
    <n v="2026"/>
    <s v="julio"/>
    <n v="1"/>
  </r>
  <r>
    <x v="423"/>
    <x v="9"/>
    <x v="6"/>
    <n v="276.47000000000003"/>
    <n v="1"/>
    <n v="44.235200000000006"/>
    <n v="276.47000000000003"/>
    <n v="320.70520000000005"/>
    <n v="2026"/>
    <s v="julio"/>
    <n v="2"/>
  </r>
  <r>
    <x v="425"/>
    <x v="9"/>
    <x v="6"/>
    <n v="276.47000000000003"/>
    <n v="1"/>
    <n v="44.235200000000006"/>
    <n v="276.47000000000003"/>
    <n v="320.70520000000005"/>
    <n v="2026"/>
    <s v="julio"/>
    <n v="3"/>
  </r>
  <r>
    <x v="425"/>
    <x v="9"/>
    <x v="6"/>
    <n v="276.47000000000003"/>
    <n v="1"/>
    <n v="44.235200000000006"/>
    <n v="276.47000000000003"/>
    <n v="320.70520000000005"/>
    <n v="2026"/>
    <s v="julio"/>
    <n v="3"/>
  </r>
  <r>
    <x v="425"/>
    <x v="9"/>
    <x v="6"/>
    <n v="276.47000000000003"/>
    <n v="1"/>
    <n v="44.235200000000006"/>
    <n v="276.47000000000003"/>
    <n v="320.70520000000005"/>
    <n v="2026"/>
    <s v="julio"/>
    <n v="3"/>
  </r>
  <r>
    <x v="423"/>
    <x v="6"/>
    <x v="6"/>
    <n v="276.47000000000003"/>
    <n v="1"/>
    <n v="44.235200000000006"/>
    <n v="276.47000000000003"/>
    <n v="320.70520000000005"/>
    <n v="2026"/>
    <s v="julio"/>
    <n v="2"/>
  </r>
  <r>
    <x v="423"/>
    <x v="6"/>
    <x v="6"/>
    <n v="276.47000000000003"/>
    <n v="1"/>
    <n v="44.235200000000006"/>
    <n v="276.47000000000003"/>
    <n v="320.70520000000005"/>
    <n v="2026"/>
    <s v="julio"/>
    <n v="2"/>
  </r>
  <r>
    <x v="425"/>
    <x v="6"/>
    <x v="6"/>
    <n v="276.47000000000003"/>
    <n v="1"/>
    <n v="44.235200000000006"/>
    <n v="276.47000000000003"/>
    <n v="320.70520000000005"/>
    <n v="2026"/>
    <s v="julio"/>
    <n v="3"/>
  </r>
  <r>
    <x v="425"/>
    <x v="6"/>
    <x v="6"/>
    <n v="276.47000000000003"/>
    <n v="1"/>
    <n v="44.235200000000006"/>
    <n v="276.47000000000003"/>
    <n v="320.70520000000005"/>
    <n v="2026"/>
    <s v="julio"/>
    <n v="3"/>
  </r>
  <r>
    <x v="423"/>
    <x v="12"/>
    <x v="2"/>
    <n v="498.66"/>
    <n v="6"/>
    <n v="478.71360000000004"/>
    <n v="2991.96"/>
    <n v="3470.6736000000001"/>
    <n v="2026"/>
    <s v="julio"/>
    <n v="2"/>
  </r>
  <r>
    <x v="423"/>
    <x v="12"/>
    <x v="2"/>
    <n v="498.66"/>
    <n v="6"/>
    <n v="478.71360000000004"/>
    <n v="2991.96"/>
    <n v="3470.6736000000001"/>
    <n v="2026"/>
    <s v="julio"/>
    <n v="2"/>
  </r>
  <r>
    <x v="423"/>
    <x v="12"/>
    <x v="2"/>
    <n v="498.66"/>
    <n v="6"/>
    <n v="478.71360000000004"/>
    <n v="2991.96"/>
    <n v="3470.6736000000001"/>
    <n v="2026"/>
    <s v="julio"/>
    <n v="2"/>
  </r>
  <r>
    <x v="423"/>
    <x v="12"/>
    <x v="2"/>
    <n v="498.66"/>
    <n v="6"/>
    <n v="478.71360000000004"/>
    <n v="2991.96"/>
    <n v="3470.6736000000001"/>
    <n v="2026"/>
    <s v="julio"/>
    <n v="2"/>
  </r>
  <r>
    <x v="423"/>
    <x v="12"/>
    <x v="2"/>
    <n v="498.66"/>
    <n v="6"/>
    <n v="478.71360000000004"/>
    <n v="2991.96"/>
    <n v="3470.6736000000001"/>
    <n v="2026"/>
    <s v="julio"/>
    <n v="2"/>
  </r>
  <r>
    <x v="423"/>
    <x v="14"/>
    <x v="19"/>
    <n v="538.03"/>
    <n v="3"/>
    <n v="258.25440000000003"/>
    <n v="1614.09"/>
    <n v="1872.3444"/>
    <n v="2026"/>
    <s v="julio"/>
    <n v="2"/>
  </r>
  <r>
    <x v="423"/>
    <x v="14"/>
    <x v="17"/>
    <n v="505.86"/>
    <n v="85"/>
    <n v="6879.6959999999999"/>
    <n v="42998.1"/>
    <n v="49877.796000000002"/>
    <n v="2026"/>
    <s v="julio"/>
    <n v="2"/>
  </r>
  <r>
    <x v="424"/>
    <x v="25"/>
    <x v="6"/>
    <n v="85.34"/>
    <n v="2"/>
    <n v="27.308800000000002"/>
    <n v="170.68"/>
    <n v="197.9888"/>
    <n v="2026"/>
    <s v="julio"/>
    <n v="1"/>
  </r>
  <r>
    <x v="424"/>
    <x v="25"/>
    <x v="6"/>
    <n v="85.34"/>
    <n v="1"/>
    <n v="13.654400000000001"/>
    <n v="85.34"/>
    <n v="98.994399999999999"/>
    <n v="2026"/>
    <s v="julio"/>
    <n v="1"/>
  </r>
  <r>
    <x v="424"/>
    <x v="25"/>
    <x v="6"/>
    <n v="85.34"/>
    <n v="1"/>
    <n v="13.654400000000001"/>
    <n v="85.34"/>
    <n v="98.994399999999999"/>
    <n v="2026"/>
    <s v="julio"/>
    <n v="1"/>
  </r>
  <r>
    <x v="424"/>
    <x v="25"/>
    <x v="6"/>
    <n v="85.34"/>
    <n v="1"/>
    <n v="13.654400000000001"/>
    <n v="85.34"/>
    <n v="98.994399999999999"/>
    <n v="2026"/>
    <s v="julio"/>
    <n v="1"/>
  </r>
  <r>
    <x v="423"/>
    <x v="25"/>
    <x v="6"/>
    <n v="85.34"/>
    <n v="1"/>
    <n v="13.654400000000001"/>
    <n v="85.34"/>
    <n v="98.994399999999999"/>
    <n v="2026"/>
    <s v="julio"/>
    <n v="2"/>
  </r>
  <r>
    <x v="425"/>
    <x v="25"/>
    <x v="6"/>
    <n v="85.34"/>
    <n v="1"/>
    <n v="13.654400000000001"/>
    <n v="85.34"/>
    <n v="98.994399999999999"/>
    <n v="2026"/>
    <s v="julio"/>
    <n v="3"/>
  </r>
  <r>
    <x v="424"/>
    <x v="16"/>
    <x v="6"/>
    <n v="121.94"/>
    <n v="1"/>
    <n v="19.510400000000001"/>
    <n v="121.94"/>
    <n v="141.4504"/>
    <n v="2026"/>
    <s v="julio"/>
    <n v="1"/>
  </r>
  <r>
    <x v="424"/>
    <x v="16"/>
    <x v="6"/>
    <n v="121.94"/>
    <n v="1"/>
    <n v="19.510400000000001"/>
    <n v="121.94"/>
    <n v="141.4504"/>
    <n v="2026"/>
    <s v="julio"/>
    <n v="1"/>
  </r>
  <r>
    <x v="423"/>
    <x v="16"/>
    <x v="6"/>
    <n v="121.94"/>
    <n v="1"/>
    <n v="19.510400000000001"/>
    <n v="121.94"/>
    <n v="141.4504"/>
    <n v="2026"/>
    <s v="julio"/>
    <n v="2"/>
  </r>
  <r>
    <x v="423"/>
    <x v="16"/>
    <x v="6"/>
    <n v="121.94"/>
    <n v="1"/>
    <n v="19.510400000000001"/>
    <n v="121.94"/>
    <n v="141.4504"/>
    <n v="2026"/>
    <s v="julio"/>
    <n v="2"/>
  </r>
  <r>
    <x v="425"/>
    <x v="16"/>
    <x v="6"/>
    <n v="121.94"/>
    <n v="1"/>
    <n v="19.510400000000001"/>
    <n v="121.94"/>
    <n v="141.4504"/>
    <n v="2026"/>
    <s v="julio"/>
    <n v="3"/>
  </r>
  <r>
    <x v="425"/>
    <x v="16"/>
    <x v="6"/>
    <n v="121.94"/>
    <n v="1"/>
    <n v="19.510400000000001"/>
    <n v="121.94"/>
    <n v="141.4504"/>
    <n v="2026"/>
    <s v="julio"/>
    <n v="3"/>
  </r>
  <r>
    <x v="425"/>
    <x v="16"/>
    <x v="6"/>
    <n v="121.94"/>
    <n v="1"/>
    <n v="19.510400000000001"/>
    <n v="121.94"/>
    <n v="141.4504"/>
    <n v="2026"/>
    <s v="julio"/>
    <n v="3"/>
  </r>
  <r>
    <x v="423"/>
    <x v="26"/>
    <x v="17"/>
    <n v="547.24"/>
    <n v="6"/>
    <n v="525.35040000000004"/>
    <n v="3283.44"/>
    <n v="3808.7903999999999"/>
    <n v="2026"/>
    <s v="julio"/>
    <n v="2"/>
  </r>
  <r>
    <x v="426"/>
    <x v="8"/>
    <x v="6"/>
    <n v="121.94"/>
    <n v="1"/>
    <n v="19.510400000000001"/>
    <n v="121.94"/>
    <n v="141.4504"/>
    <n v="2026"/>
    <s v="julio"/>
    <n v="6"/>
  </r>
  <r>
    <x v="426"/>
    <x v="8"/>
    <x v="6"/>
    <n v="121.94"/>
    <n v="1"/>
    <n v="19.510400000000001"/>
    <n v="121.94"/>
    <n v="141.4504"/>
    <n v="2026"/>
    <s v="julio"/>
    <n v="6"/>
  </r>
  <r>
    <x v="426"/>
    <x v="8"/>
    <x v="6"/>
    <n v="121.94"/>
    <n v="1"/>
    <n v="19.510400000000001"/>
    <n v="121.94"/>
    <n v="141.4504"/>
    <n v="2026"/>
    <s v="julio"/>
    <n v="6"/>
  </r>
  <r>
    <x v="426"/>
    <x v="8"/>
    <x v="6"/>
    <n v="121.94"/>
    <n v="1"/>
    <n v="19.510400000000001"/>
    <n v="121.94"/>
    <n v="141.4504"/>
    <n v="2026"/>
    <s v="julio"/>
    <n v="6"/>
  </r>
  <r>
    <x v="426"/>
    <x v="8"/>
    <x v="6"/>
    <n v="121.94"/>
    <n v="1"/>
    <n v="19.510400000000001"/>
    <n v="121.94"/>
    <n v="141.4504"/>
    <n v="2026"/>
    <s v="julio"/>
    <n v="6"/>
  </r>
  <r>
    <x v="426"/>
    <x v="8"/>
    <x v="6"/>
    <n v="121.94"/>
    <n v="1"/>
    <n v="19.510400000000001"/>
    <n v="121.94"/>
    <n v="141.4504"/>
    <n v="2026"/>
    <s v="julio"/>
    <n v="6"/>
  </r>
  <r>
    <x v="426"/>
    <x v="8"/>
    <x v="6"/>
    <n v="121.94"/>
    <n v="1"/>
    <n v="19.510400000000001"/>
    <n v="121.94"/>
    <n v="141.4504"/>
    <n v="2026"/>
    <s v="julio"/>
    <n v="6"/>
  </r>
  <r>
    <x v="426"/>
    <x v="7"/>
    <x v="6"/>
    <n v="121.94"/>
    <n v="1"/>
    <n v="19.510400000000001"/>
    <n v="121.94"/>
    <n v="141.4504"/>
    <n v="2026"/>
    <s v="julio"/>
    <n v="6"/>
  </r>
  <r>
    <x v="426"/>
    <x v="7"/>
    <x v="6"/>
    <n v="121.94"/>
    <n v="1"/>
    <n v="19.510400000000001"/>
    <n v="121.94"/>
    <n v="141.4504"/>
    <n v="2026"/>
    <s v="julio"/>
    <n v="6"/>
  </r>
  <r>
    <x v="426"/>
    <x v="7"/>
    <x v="6"/>
    <n v="121.94"/>
    <n v="1"/>
    <n v="19.510400000000001"/>
    <n v="121.94"/>
    <n v="141.4504"/>
    <n v="2026"/>
    <s v="julio"/>
    <n v="6"/>
  </r>
  <r>
    <x v="426"/>
    <x v="10"/>
    <x v="6"/>
    <n v="121.94"/>
    <n v="1"/>
    <n v="19.510400000000001"/>
    <n v="121.94"/>
    <n v="141.4504"/>
    <n v="2026"/>
    <s v="julio"/>
    <n v="6"/>
  </r>
  <r>
    <x v="426"/>
    <x v="11"/>
    <x v="6"/>
    <n v="121.94"/>
    <n v="1"/>
    <n v="19.510400000000001"/>
    <n v="121.94"/>
    <n v="141.4504"/>
    <n v="2026"/>
    <s v="julio"/>
    <n v="6"/>
  </r>
  <r>
    <x v="426"/>
    <x v="11"/>
    <x v="6"/>
    <n v="121.94"/>
    <n v="1"/>
    <n v="19.510400000000001"/>
    <n v="121.94"/>
    <n v="141.4504"/>
    <n v="2026"/>
    <s v="julio"/>
    <n v="6"/>
  </r>
  <r>
    <x v="426"/>
    <x v="11"/>
    <x v="6"/>
    <n v="121.94"/>
    <n v="1"/>
    <n v="19.510400000000001"/>
    <n v="121.94"/>
    <n v="141.4504"/>
    <n v="2026"/>
    <s v="julio"/>
    <n v="6"/>
  </r>
  <r>
    <x v="426"/>
    <x v="3"/>
    <x v="6"/>
    <n v="737.71"/>
    <n v="1"/>
    <n v="118.03360000000001"/>
    <n v="737.71"/>
    <n v="855.74360000000001"/>
    <n v="2026"/>
    <s v="julio"/>
    <n v="6"/>
  </r>
  <r>
    <x v="426"/>
    <x v="3"/>
    <x v="6"/>
    <n v="737.71"/>
    <n v="1"/>
    <n v="118.03360000000001"/>
    <n v="737.71"/>
    <n v="855.74360000000001"/>
    <n v="2026"/>
    <s v="julio"/>
    <n v="6"/>
  </r>
  <r>
    <x v="426"/>
    <x v="3"/>
    <x v="6"/>
    <n v="737.71"/>
    <n v="1"/>
    <n v="118.03360000000001"/>
    <n v="737.71"/>
    <n v="855.74360000000001"/>
    <n v="2026"/>
    <s v="julio"/>
    <n v="6"/>
  </r>
  <r>
    <x v="426"/>
    <x v="9"/>
    <x v="6"/>
    <n v="276.47000000000003"/>
    <n v="1"/>
    <n v="44.235200000000006"/>
    <n v="276.47000000000003"/>
    <n v="320.70520000000005"/>
    <n v="2026"/>
    <s v="julio"/>
    <n v="6"/>
  </r>
  <r>
    <x v="426"/>
    <x v="9"/>
    <x v="6"/>
    <n v="276.47000000000003"/>
    <n v="1"/>
    <n v="44.235200000000006"/>
    <n v="276.47000000000003"/>
    <n v="320.70520000000005"/>
    <n v="2026"/>
    <s v="julio"/>
    <n v="6"/>
  </r>
  <r>
    <x v="426"/>
    <x v="9"/>
    <x v="6"/>
    <n v="276.47000000000003"/>
    <n v="1"/>
    <n v="44.235200000000006"/>
    <n v="276.47000000000003"/>
    <n v="320.70520000000005"/>
    <n v="2026"/>
    <s v="julio"/>
    <n v="6"/>
  </r>
  <r>
    <x v="426"/>
    <x v="9"/>
    <x v="6"/>
    <n v="276.47000000000003"/>
    <n v="1"/>
    <n v="44.235200000000006"/>
    <n v="276.47000000000003"/>
    <n v="320.70520000000005"/>
    <n v="2026"/>
    <s v="julio"/>
    <n v="6"/>
  </r>
  <r>
    <x v="426"/>
    <x v="9"/>
    <x v="6"/>
    <n v="276.47000000000003"/>
    <n v="1"/>
    <n v="44.235200000000006"/>
    <n v="276.47000000000003"/>
    <n v="320.70520000000005"/>
    <n v="2026"/>
    <s v="julio"/>
    <n v="6"/>
  </r>
  <r>
    <x v="426"/>
    <x v="9"/>
    <x v="6"/>
    <n v="276.47000000000003"/>
    <n v="1"/>
    <n v="44.235200000000006"/>
    <n v="276.47000000000003"/>
    <n v="320.70520000000005"/>
    <n v="2026"/>
    <s v="julio"/>
    <n v="6"/>
  </r>
  <r>
    <x v="426"/>
    <x v="5"/>
    <x v="6"/>
    <n v="276.47000000000003"/>
    <n v="1"/>
    <n v="44.235200000000006"/>
    <n v="276.47000000000003"/>
    <n v="320.70520000000005"/>
    <n v="2026"/>
    <s v="julio"/>
    <n v="6"/>
  </r>
  <r>
    <x v="426"/>
    <x v="5"/>
    <x v="6"/>
    <n v="276.47000000000003"/>
    <n v="1"/>
    <n v="44.235200000000006"/>
    <n v="276.47000000000003"/>
    <n v="320.70520000000005"/>
    <n v="2026"/>
    <s v="julio"/>
    <n v="6"/>
  </r>
  <r>
    <x v="426"/>
    <x v="5"/>
    <x v="6"/>
    <n v="276.47000000000003"/>
    <n v="1"/>
    <n v="44.235200000000006"/>
    <n v="276.47000000000003"/>
    <n v="320.70520000000005"/>
    <n v="2026"/>
    <s v="julio"/>
    <n v="6"/>
  </r>
  <r>
    <x v="426"/>
    <x v="5"/>
    <x v="6"/>
    <n v="276.47000000000003"/>
    <n v="1"/>
    <n v="44.235200000000006"/>
    <n v="276.47000000000003"/>
    <n v="320.70520000000005"/>
    <n v="2026"/>
    <s v="julio"/>
    <n v="6"/>
  </r>
  <r>
    <x v="426"/>
    <x v="5"/>
    <x v="6"/>
    <n v="276.47000000000003"/>
    <n v="1"/>
    <n v="44.235200000000006"/>
    <n v="276.47000000000003"/>
    <n v="320.70520000000005"/>
    <n v="2026"/>
    <s v="julio"/>
    <n v="6"/>
  </r>
  <r>
    <x v="426"/>
    <x v="6"/>
    <x v="6"/>
    <n v="276.47000000000003"/>
    <n v="1"/>
    <n v="44.235200000000006"/>
    <n v="276.47000000000003"/>
    <n v="320.70520000000005"/>
    <n v="2026"/>
    <s v="julio"/>
    <n v="6"/>
  </r>
  <r>
    <x v="426"/>
    <x v="6"/>
    <x v="6"/>
    <n v="276.47000000000003"/>
    <n v="1"/>
    <n v="44.235200000000006"/>
    <n v="276.47000000000003"/>
    <n v="320.70520000000005"/>
    <n v="2026"/>
    <s v="julio"/>
    <n v="6"/>
  </r>
  <r>
    <x v="426"/>
    <x v="6"/>
    <x v="6"/>
    <n v="276.47000000000003"/>
    <n v="1"/>
    <n v="44.235200000000006"/>
    <n v="276.47000000000003"/>
    <n v="320.70520000000005"/>
    <n v="2026"/>
    <s v="julio"/>
    <n v="6"/>
  </r>
  <r>
    <x v="426"/>
    <x v="6"/>
    <x v="6"/>
    <n v="276.47000000000003"/>
    <n v="1"/>
    <n v="44.235200000000006"/>
    <n v="276.47000000000003"/>
    <n v="320.70520000000005"/>
    <n v="2026"/>
    <s v="julio"/>
    <n v="6"/>
  </r>
  <r>
    <x v="426"/>
    <x v="6"/>
    <x v="6"/>
    <n v="276.47000000000003"/>
    <n v="1"/>
    <n v="44.235200000000006"/>
    <n v="276.47000000000003"/>
    <n v="320.70520000000005"/>
    <n v="2026"/>
    <s v="julio"/>
    <n v="6"/>
  </r>
  <r>
    <x v="426"/>
    <x v="16"/>
    <x v="6"/>
    <n v="121.94"/>
    <n v="1"/>
    <n v="19.510400000000001"/>
    <n v="121.94"/>
    <n v="141.4504"/>
    <n v="2026"/>
    <s v="julio"/>
    <n v="6"/>
  </r>
  <r>
    <x v="426"/>
    <x v="16"/>
    <x v="6"/>
    <n v="121.94"/>
    <n v="1"/>
    <n v="19.510400000000001"/>
    <n v="121.94"/>
    <n v="141.4504"/>
    <n v="2026"/>
    <s v="julio"/>
    <n v="6"/>
  </r>
  <r>
    <x v="426"/>
    <x v="16"/>
    <x v="6"/>
    <n v="121.94"/>
    <n v="1"/>
    <n v="19.510400000000001"/>
    <n v="121.94"/>
    <n v="141.4504"/>
    <n v="2026"/>
    <s v="julio"/>
    <n v="6"/>
  </r>
  <r>
    <x v="426"/>
    <x v="16"/>
    <x v="6"/>
    <n v="121.94"/>
    <n v="1"/>
    <n v="19.510400000000001"/>
    <n v="121.94"/>
    <n v="141.4504"/>
    <n v="2026"/>
    <s v="julio"/>
    <n v="6"/>
  </r>
  <r>
    <x v="426"/>
    <x v="16"/>
    <x v="6"/>
    <n v="121.94"/>
    <n v="1"/>
    <n v="19.510400000000001"/>
    <n v="121.94"/>
    <n v="141.4504"/>
    <n v="2026"/>
    <s v="julio"/>
    <n v="6"/>
  </r>
  <r>
    <x v="426"/>
    <x v="16"/>
    <x v="6"/>
    <n v="121.94"/>
    <n v="1"/>
    <n v="19.510400000000001"/>
    <n v="121.94"/>
    <n v="141.4504"/>
    <n v="2026"/>
    <s v="julio"/>
    <n v="6"/>
  </r>
  <r>
    <x v="427"/>
    <x v="13"/>
    <x v="2"/>
    <n v="525.59"/>
    <n v="6"/>
    <n v="504.56640000000004"/>
    <n v="3153.54"/>
    <n v="3658.1064000000001"/>
    <n v="2026"/>
    <s v="julio"/>
    <n v="7"/>
  </r>
  <r>
    <x v="427"/>
    <x v="13"/>
    <x v="2"/>
    <n v="525.59"/>
    <n v="6"/>
    <n v="504.56640000000004"/>
    <n v="3153.54"/>
    <n v="3658.1064000000001"/>
    <n v="2026"/>
    <s v="julio"/>
    <n v="7"/>
  </r>
  <r>
    <x v="427"/>
    <x v="8"/>
    <x v="6"/>
    <n v="121.94"/>
    <n v="1"/>
    <n v="19.510400000000001"/>
    <n v="121.94"/>
    <n v="141.4504"/>
    <n v="2026"/>
    <s v="julio"/>
    <n v="7"/>
  </r>
  <r>
    <x v="427"/>
    <x v="8"/>
    <x v="6"/>
    <n v="121.94"/>
    <n v="1"/>
    <n v="19.510400000000001"/>
    <n v="121.94"/>
    <n v="141.4504"/>
    <n v="2026"/>
    <s v="julio"/>
    <n v="7"/>
  </r>
  <r>
    <x v="427"/>
    <x v="8"/>
    <x v="6"/>
    <n v="121.94"/>
    <n v="1"/>
    <n v="19.510400000000001"/>
    <n v="121.94"/>
    <n v="141.4504"/>
    <n v="2026"/>
    <s v="julio"/>
    <n v="7"/>
  </r>
  <r>
    <x v="427"/>
    <x v="8"/>
    <x v="6"/>
    <n v="121.94"/>
    <n v="1"/>
    <n v="19.510400000000001"/>
    <n v="121.94"/>
    <n v="141.4504"/>
    <n v="2026"/>
    <s v="julio"/>
    <n v="7"/>
  </r>
  <r>
    <x v="427"/>
    <x v="8"/>
    <x v="6"/>
    <n v="121.94"/>
    <n v="1"/>
    <n v="19.510400000000001"/>
    <n v="121.94"/>
    <n v="141.4504"/>
    <n v="2026"/>
    <s v="julio"/>
    <n v="7"/>
  </r>
  <r>
    <x v="427"/>
    <x v="8"/>
    <x v="6"/>
    <n v="121.94"/>
    <n v="1"/>
    <n v="19.510400000000001"/>
    <n v="121.94"/>
    <n v="141.4504"/>
    <n v="2026"/>
    <s v="julio"/>
    <n v="7"/>
  </r>
  <r>
    <x v="427"/>
    <x v="8"/>
    <x v="6"/>
    <n v="121.94"/>
    <n v="1"/>
    <n v="19.510400000000001"/>
    <n v="121.94"/>
    <n v="141.4504"/>
    <n v="2026"/>
    <s v="julio"/>
    <n v="7"/>
  </r>
  <r>
    <x v="427"/>
    <x v="7"/>
    <x v="6"/>
    <n v="121.94"/>
    <n v="1"/>
    <n v="19.510400000000001"/>
    <n v="121.94"/>
    <n v="141.4504"/>
    <n v="2026"/>
    <s v="julio"/>
    <n v="7"/>
  </r>
  <r>
    <x v="427"/>
    <x v="7"/>
    <x v="6"/>
    <n v="121.94"/>
    <n v="1"/>
    <n v="19.510400000000001"/>
    <n v="121.94"/>
    <n v="141.4504"/>
    <n v="2026"/>
    <s v="julio"/>
    <n v="7"/>
  </r>
  <r>
    <x v="427"/>
    <x v="11"/>
    <x v="6"/>
    <n v="121.94"/>
    <n v="1"/>
    <n v="19.510400000000001"/>
    <n v="121.94"/>
    <n v="141.4504"/>
    <n v="2026"/>
    <s v="julio"/>
    <n v="7"/>
  </r>
  <r>
    <x v="427"/>
    <x v="9"/>
    <x v="6"/>
    <n v="276.47000000000003"/>
    <n v="1"/>
    <n v="44.235200000000006"/>
    <n v="276.47000000000003"/>
    <n v="320.70520000000005"/>
    <n v="2026"/>
    <s v="julio"/>
    <n v="7"/>
  </r>
  <r>
    <x v="427"/>
    <x v="9"/>
    <x v="6"/>
    <n v="276.47000000000003"/>
    <n v="1"/>
    <n v="44.235200000000006"/>
    <n v="276.47000000000003"/>
    <n v="320.70520000000005"/>
    <n v="2026"/>
    <s v="julio"/>
    <n v="7"/>
  </r>
  <r>
    <x v="427"/>
    <x v="9"/>
    <x v="6"/>
    <n v="276.47000000000003"/>
    <n v="1"/>
    <n v="44.235200000000006"/>
    <n v="276.47000000000003"/>
    <n v="320.70520000000005"/>
    <n v="2026"/>
    <s v="julio"/>
    <n v="7"/>
  </r>
  <r>
    <x v="427"/>
    <x v="5"/>
    <x v="6"/>
    <n v="276.47000000000003"/>
    <n v="1"/>
    <n v="44.235200000000006"/>
    <n v="276.47000000000003"/>
    <n v="320.70520000000005"/>
    <n v="2026"/>
    <s v="julio"/>
    <n v="7"/>
  </r>
  <r>
    <x v="427"/>
    <x v="6"/>
    <x v="6"/>
    <n v="276.47000000000003"/>
    <n v="1"/>
    <n v="44.235200000000006"/>
    <n v="276.47000000000003"/>
    <n v="320.70520000000005"/>
    <n v="2026"/>
    <s v="julio"/>
    <n v="7"/>
  </r>
  <r>
    <x v="427"/>
    <x v="12"/>
    <x v="2"/>
    <n v="498.66"/>
    <n v="6"/>
    <n v="478.71360000000004"/>
    <n v="2991.96"/>
    <n v="3470.6736000000001"/>
    <n v="2026"/>
    <s v="julio"/>
    <n v="7"/>
  </r>
  <r>
    <x v="427"/>
    <x v="12"/>
    <x v="2"/>
    <n v="498.66"/>
    <n v="6"/>
    <n v="478.71360000000004"/>
    <n v="2991.96"/>
    <n v="3470.6736000000001"/>
    <n v="2026"/>
    <s v="julio"/>
    <n v="7"/>
  </r>
  <r>
    <x v="427"/>
    <x v="25"/>
    <x v="6"/>
    <n v="94.82"/>
    <n v="1"/>
    <n v="15.171199999999999"/>
    <n v="94.82"/>
    <n v="109.99119999999999"/>
    <n v="2026"/>
    <s v="julio"/>
    <n v="7"/>
  </r>
  <r>
    <x v="427"/>
    <x v="25"/>
    <x v="6"/>
    <n v="47.414999999999999"/>
    <n v="2"/>
    <n v="15.172800000000001"/>
    <n v="94.83"/>
    <n v="110.00279999999999"/>
    <n v="2026"/>
    <s v="julio"/>
    <n v="7"/>
  </r>
  <r>
    <x v="427"/>
    <x v="25"/>
    <x v="6"/>
    <n v="47.414999999999999"/>
    <n v="2"/>
    <n v="15.172800000000001"/>
    <n v="94.83"/>
    <n v="110.00279999999999"/>
    <n v="2026"/>
    <s v="julio"/>
    <n v="7"/>
  </r>
  <r>
    <x v="427"/>
    <x v="16"/>
    <x v="6"/>
    <n v="121.94"/>
    <n v="2"/>
    <n v="39.020800000000001"/>
    <n v="243.88"/>
    <n v="282.9008"/>
    <n v="2026"/>
    <s v="julio"/>
    <n v="7"/>
  </r>
  <r>
    <x v="427"/>
    <x v="16"/>
    <x v="6"/>
    <n v="121.94"/>
    <n v="1"/>
    <n v="19.510400000000001"/>
    <n v="121.94"/>
    <n v="141.4504"/>
    <n v="2026"/>
    <s v="julio"/>
    <n v="7"/>
  </r>
  <r>
    <x v="428"/>
    <x v="21"/>
    <x v="2"/>
    <n v="525.59"/>
    <n v="18"/>
    <n v="1513.6992"/>
    <n v="9460.6200000000008"/>
    <n v="10974.319200000002"/>
    <n v="2026"/>
    <s v="julio"/>
    <n v="8"/>
  </r>
  <r>
    <x v="428"/>
    <x v="8"/>
    <x v="6"/>
    <n v="121.94"/>
    <n v="1"/>
    <n v="19.510400000000001"/>
    <n v="121.94"/>
    <n v="141.4504"/>
    <n v="2026"/>
    <s v="julio"/>
    <n v="8"/>
  </r>
  <r>
    <x v="428"/>
    <x v="8"/>
    <x v="6"/>
    <n v="121.94"/>
    <n v="1"/>
    <n v="19.510400000000001"/>
    <n v="121.94"/>
    <n v="141.4504"/>
    <n v="2026"/>
    <s v="julio"/>
    <n v="8"/>
  </r>
  <r>
    <x v="428"/>
    <x v="8"/>
    <x v="6"/>
    <n v="121.94"/>
    <n v="1"/>
    <n v="19.510400000000001"/>
    <n v="121.94"/>
    <n v="141.4504"/>
    <n v="2026"/>
    <s v="julio"/>
    <n v="8"/>
  </r>
  <r>
    <x v="428"/>
    <x v="8"/>
    <x v="6"/>
    <n v="121.94"/>
    <n v="1"/>
    <n v="19.510400000000001"/>
    <n v="121.94"/>
    <n v="141.4504"/>
    <n v="2026"/>
    <s v="julio"/>
    <n v="8"/>
  </r>
  <r>
    <x v="428"/>
    <x v="8"/>
    <x v="6"/>
    <n v="121.94"/>
    <n v="1"/>
    <n v="19.510400000000001"/>
    <n v="121.94"/>
    <n v="141.4504"/>
    <n v="2026"/>
    <s v="julio"/>
    <n v="8"/>
  </r>
  <r>
    <x v="428"/>
    <x v="8"/>
    <x v="6"/>
    <n v="121.94"/>
    <n v="1"/>
    <n v="19.510400000000001"/>
    <n v="121.94"/>
    <n v="141.4504"/>
    <n v="2026"/>
    <s v="julio"/>
    <n v="8"/>
  </r>
  <r>
    <x v="429"/>
    <x v="8"/>
    <x v="6"/>
    <n v="121.94"/>
    <n v="1"/>
    <n v="19.510400000000001"/>
    <n v="121.94"/>
    <n v="141.4504"/>
    <n v="2026"/>
    <s v="julio"/>
    <n v="9"/>
  </r>
  <r>
    <x v="429"/>
    <x v="8"/>
    <x v="6"/>
    <n v="121.94"/>
    <n v="1"/>
    <n v="19.510400000000001"/>
    <n v="121.94"/>
    <n v="141.4504"/>
    <n v="2026"/>
    <s v="julio"/>
    <n v="9"/>
  </r>
  <r>
    <x v="430"/>
    <x v="8"/>
    <x v="6"/>
    <n v="137.79"/>
    <n v="1"/>
    <n v="22.046399999999998"/>
    <n v="137.79"/>
    <n v="159.8364"/>
    <n v="2026"/>
    <s v="julio"/>
    <n v="10"/>
  </r>
  <r>
    <x v="430"/>
    <x v="8"/>
    <x v="6"/>
    <n v="137.79"/>
    <n v="1"/>
    <n v="22.046399999999998"/>
    <n v="137.79"/>
    <n v="159.8364"/>
    <n v="2026"/>
    <s v="julio"/>
    <n v="10"/>
  </r>
  <r>
    <x v="430"/>
    <x v="8"/>
    <x v="6"/>
    <n v="137.79"/>
    <n v="1"/>
    <n v="22.046399999999998"/>
    <n v="137.79"/>
    <n v="159.8364"/>
    <n v="2026"/>
    <s v="julio"/>
    <n v="10"/>
  </r>
  <r>
    <x v="430"/>
    <x v="8"/>
    <x v="6"/>
    <n v="137.79"/>
    <n v="1"/>
    <n v="22.046399999999998"/>
    <n v="137.79"/>
    <n v="159.8364"/>
    <n v="2026"/>
    <s v="julio"/>
    <n v="10"/>
  </r>
  <r>
    <x v="430"/>
    <x v="8"/>
    <x v="6"/>
    <n v="137.79"/>
    <n v="1"/>
    <n v="22.046399999999998"/>
    <n v="137.79"/>
    <n v="159.8364"/>
    <n v="2026"/>
    <s v="julio"/>
    <n v="10"/>
  </r>
  <r>
    <x v="430"/>
    <x v="8"/>
    <x v="6"/>
    <n v="137.79329999999999"/>
    <n v="3"/>
    <n v="66.140783999999996"/>
    <n v="413.38"/>
    <n v="479.52078399999999"/>
    <n v="2026"/>
    <s v="julio"/>
    <n v="10"/>
  </r>
  <r>
    <x v="430"/>
    <x v="8"/>
    <x v="21"/>
    <n v="84.05"/>
    <n v="46"/>
    <n v="618.60800000000006"/>
    <n v="3866.3"/>
    <n v="4484.9080000000004"/>
    <n v="2026"/>
    <s v="julio"/>
    <n v="10"/>
  </r>
  <r>
    <x v="428"/>
    <x v="7"/>
    <x v="6"/>
    <n v="121.94"/>
    <n v="1"/>
    <n v="19.510400000000001"/>
    <n v="121.94"/>
    <n v="141.4504"/>
    <n v="2026"/>
    <s v="julio"/>
    <n v="8"/>
  </r>
  <r>
    <x v="428"/>
    <x v="7"/>
    <x v="5"/>
    <n v="90.54"/>
    <n v="20"/>
    <n v="289.72800000000001"/>
    <n v="1810.8"/>
    <n v="2100.5279999999998"/>
    <n v="2026"/>
    <s v="julio"/>
    <n v="8"/>
  </r>
  <r>
    <x v="429"/>
    <x v="7"/>
    <x v="6"/>
    <n v="121.94"/>
    <n v="1"/>
    <n v="19.510400000000001"/>
    <n v="121.94"/>
    <n v="141.4504"/>
    <n v="2026"/>
    <s v="julio"/>
    <n v="9"/>
  </r>
  <r>
    <x v="430"/>
    <x v="7"/>
    <x v="6"/>
    <n v="137.79"/>
    <n v="1"/>
    <n v="22.046399999999998"/>
    <n v="137.79"/>
    <n v="159.8364"/>
    <n v="2026"/>
    <s v="julio"/>
    <n v="10"/>
  </r>
  <r>
    <x v="430"/>
    <x v="7"/>
    <x v="6"/>
    <n v="137.79"/>
    <n v="1"/>
    <n v="22.046399999999998"/>
    <n v="137.79"/>
    <n v="159.8364"/>
    <n v="2026"/>
    <s v="julio"/>
    <n v="10"/>
  </r>
  <r>
    <x v="430"/>
    <x v="7"/>
    <x v="21"/>
    <n v="84.05"/>
    <n v="45"/>
    <n v="605.16"/>
    <n v="3782.25"/>
    <n v="4387.41"/>
    <n v="2026"/>
    <s v="julio"/>
    <n v="10"/>
  </r>
  <r>
    <x v="428"/>
    <x v="10"/>
    <x v="2"/>
    <n v="70.05"/>
    <n v="240"/>
    <n v="2689.92"/>
    <n v="16812"/>
    <n v="19501.919999999998"/>
    <n v="2026"/>
    <s v="julio"/>
    <n v="8"/>
  </r>
  <r>
    <x v="430"/>
    <x v="10"/>
    <x v="21"/>
    <n v="84.05"/>
    <n v="46"/>
    <n v="618.60800000000006"/>
    <n v="3866.3"/>
    <n v="4484.9080000000004"/>
    <n v="2026"/>
    <s v="julio"/>
    <n v="10"/>
  </r>
  <r>
    <x v="428"/>
    <x v="11"/>
    <x v="6"/>
    <n v="121.94"/>
    <n v="1"/>
    <n v="19.510400000000001"/>
    <n v="121.94"/>
    <n v="141.4504"/>
    <n v="2026"/>
    <s v="julio"/>
    <n v="8"/>
  </r>
  <r>
    <x v="428"/>
    <x v="11"/>
    <x v="6"/>
    <n v="121.94"/>
    <n v="1"/>
    <n v="19.510400000000001"/>
    <n v="121.94"/>
    <n v="141.4504"/>
    <n v="2026"/>
    <s v="julio"/>
    <n v="8"/>
  </r>
  <r>
    <x v="428"/>
    <x v="11"/>
    <x v="6"/>
    <n v="121.94"/>
    <n v="1"/>
    <n v="19.510400000000001"/>
    <n v="121.94"/>
    <n v="141.4504"/>
    <n v="2026"/>
    <s v="julio"/>
    <n v="8"/>
  </r>
  <r>
    <x v="430"/>
    <x v="11"/>
    <x v="6"/>
    <n v="137.79"/>
    <n v="1"/>
    <n v="22.046399999999998"/>
    <n v="137.79"/>
    <n v="159.8364"/>
    <n v="2026"/>
    <s v="julio"/>
    <n v="10"/>
  </r>
  <r>
    <x v="430"/>
    <x v="11"/>
    <x v="21"/>
    <n v="84.05"/>
    <n v="44"/>
    <n v="591.71199999999999"/>
    <n v="3698.2"/>
    <n v="4289.9120000000003"/>
    <n v="2026"/>
    <s v="julio"/>
    <n v="10"/>
  </r>
  <r>
    <x v="428"/>
    <x v="3"/>
    <x v="5"/>
    <n v="697"/>
    <n v="6"/>
    <n v="669.12"/>
    <n v="4182"/>
    <n v="4851.12"/>
    <n v="2026"/>
    <s v="julio"/>
    <n v="8"/>
  </r>
  <r>
    <x v="428"/>
    <x v="3"/>
    <x v="19"/>
    <n v="549.02"/>
    <n v="35"/>
    <n v="3074.5119999999997"/>
    <n v="19215.7"/>
    <n v="22290.212"/>
    <n v="2026"/>
    <s v="julio"/>
    <n v="8"/>
  </r>
  <r>
    <x v="428"/>
    <x v="9"/>
    <x v="6"/>
    <n v="276.47000000000003"/>
    <n v="1"/>
    <n v="44.235200000000006"/>
    <n v="276.47000000000003"/>
    <n v="320.70520000000005"/>
    <n v="2026"/>
    <s v="julio"/>
    <n v="8"/>
  </r>
  <r>
    <x v="428"/>
    <x v="9"/>
    <x v="6"/>
    <n v="276.47000000000003"/>
    <n v="1"/>
    <n v="44.235200000000006"/>
    <n v="276.47000000000003"/>
    <n v="320.70520000000005"/>
    <n v="2026"/>
    <s v="julio"/>
    <n v="8"/>
  </r>
  <r>
    <x v="428"/>
    <x v="9"/>
    <x v="6"/>
    <n v="276.47000000000003"/>
    <n v="1"/>
    <n v="44.235200000000006"/>
    <n v="276.47000000000003"/>
    <n v="320.70520000000005"/>
    <n v="2026"/>
    <s v="julio"/>
    <n v="8"/>
  </r>
  <r>
    <x v="428"/>
    <x v="9"/>
    <x v="6"/>
    <n v="276.47000000000003"/>
    <n v="1"/>
    <n v="44.235200000000006"/>
    <n v="276.47000000000003"/>
    <n v="320.70520000000005"/>
    <n v="2026"/>
    <s v="julio"/>
    <n v="8"/>
  </r>
  <r>
    <x v="428"/>
    <x v="9"/>
    <x v="6"/>
    <n v="276.47000000000003"/>
    <n v="1"/>
    <n v="44.235200000000006"/>
    <n v="276.47000000000003"/>
    <n v="320.70520000000005"/>
    <n v="2026"/>
    <s v="julio"/>
    <n v="8"/>
  </r>
  <r>
    <x v="428"/>
    <x v="9"/>
    <x v="6"/>
    <n v="276.47000000000003"/>
    <n v="1"/>
    <n v="44.235200000000006"/>
    <n v="276.47000000000003"/>
    <n v="320.70520000000005"/>
    <n v="2026"/>
    <s v="julio"/>
    <n v="8"/>
  </r>
  <r>
    <x v="429"/>
    <x v="9"/>
    <x v="6"/>
    <n v="343.97"/>
    <n v="1"/>
    <n v="55.035200000000003"/>
    <n v="343.97"/>
    <n v="399.00520000000006"/>
    <n v="2026"/>
    <s v="julio"/>
    <n v="9"/>
  </r>
  <r>
    <x v="429"/>
    <x v="9"/>
    <x v="6"/>
    <n v="276.47000000000003"/>
    <n v="1"/>
    <n v="44.235200000000006"/>
    <n v="276.47000000000003"/>
    <n v="320.70520000000005"/>
    <n v="2026"/>
    <s v="julio"/>
    <n v="9"/>
  </r>
  <r>
    <x v="430"/>
    <x v="9"/>
    <x v="6"/>
    <n v="343.97"/>
    <n v="1"/>
    <n v="55.035200000000003"/>
    <n v="343.97"/>
    <n v="399.00520000000006"/>
    <n v="2026"/>
    <s v="julio"/>
    <n v="10"/>
  </r>
  <r>
    <x v="430"/>
    <x v="9"/>
    <x v="6"/>
    <n v="343.97"/>
    <n v="1"/>
    <n v="55.035200000000003"/>
    <n v="343.97"/>
    <n v="399.00520000000006"/>
    <n v="2026"/>
    <s v="julio"/>
    <n v="10"/>
  </r>
  <r>
    <x v="428"/>
    <x v="5"/>
    <x v="6"/>
    <n v="276.47000000000003"/>
    <n v="1"/>
    <n v="44.235200000000006"/>
    <n v="276.47000000000003"/>
    <n v="320.70520000000005"/>
    <n v="2026"/>
    <s v="julio"/>
    <n v="8"/>
  </r>
  <r>
    <x v="430"/>
    <x v="5"/>
    <x v="6"/>
    <n v="343.97"/>
    <n v="1"/>
    <n v="55.035200000000003"/>
    <n v="343.97"/>
    <n v="399.00520000000006"/>
    <n v="2026"/>
    <s v="julio"/>
    <n v="10"/>
  </r>
  <r>
    <x v="428"/>
    <x v="6"/>
    <x v="6"/>
    <n v="276.47000000000003"/>
    <n v="1"/>
    <n v="44.235200000000006"/>
    <n v="276.47000000000003"/>
    <n v="320.70520000000005"/>
    <n v="2026"/>
    <s v="julio"/>
    <n v="8"/>
  </r>
  <r>
    <x v="428"/>
    <x v="6"/>
    <x v="6"/>
    <n v="276.47000000000003"/>
    <n v="1"/>
    <n v="44.235200000000006"/>
    <n v="276.47000000000003"/>
    <n v="320.70520000000005"/>
    <n v="2026"/>
    <s v="julio"/>
    <n v="8"/>
  </r>
  <r>
    <x v="429"/>
    <x v="6"/>
    <x v="6"/>
    <n v="276.47000000000003"/>
    <n v="1"/>
    <n v="44.235200000000006"/>
    <n v="276.47000000000003"/>
    <n v="320.70520000000005"/>
    <n v="2026"/>
    <s v="julio"/>
    <n v="9"/>
  </r>
  <r>
    <x v="429"/>
    <x v="6"/>
    <x v="6"/>
    <n v="276.47000000000003"/>
    <n v="1"/>
    <n v="44.235200000000006"/>
    <n v="276.47000000000003"/>
    <n v="320.70520000000005"/>
    <n v="2026"/>
    <s v="julio"/>
    <n v="9"/>
  </r>
  <r>
    <x v="429"/>
    <x v="6"/>
    <x v="6"/>
    <n v="343.97"/>
    <n v="1"/>
    <n v="55.035200000000003"/>
    <n v="343.97"/>
    <n v="399.00520000000006"/>
    <n v="2026"/>
    <s v="julio"/>
    <n v="9"/>
  </r>
  <r>
    <x v="430"/>
    <x v="6"/>
    <x v="6"/>
    <n v="343.97"/>
    <n v="1"/>
    <n v="55.035200000000003"/>
    <n v="343.97"/>
    <n v="399.00520000000006"/>
    <n v="2026"/>
    <s v="julio"/>
    <n v="10"/>
  </r>
  <r>
    <x v="430"/>
    <x v="6"/>
    <x v="6"/>
    <n v="343.97"/>
    <n v="1"/>
    <n v="55.035200000000003"/>
    <n v="343.97"/>
    <n v="399.00520000000006"/>
    <n v="2026"/>
    <s v="julio"/>
    <n v="10"/>
  </r>
  <r>
    <x v="430"/>
    <x v="6"/>
    <x v="6"/>
    <n v="343.97"/>
    <n v="1"/>
    <n v="55.035200000000003"/>
    <n v="343.97"/>
    <n v="399.00520000000006"/>
    <n v="2026"/>
    <s v="julio"/>
    <n v="10"/>
  </r>
  <r>
    <x v="428"/>
    <x v="12"/>
    <x v="2"/>
    <n v="498.66"/>
    <n v="18"/>
    <n v="1436.1408000000001"/>
    <n v="8975.8799999999992"/>
    <n v="10412.020799999998"/>
    <n v="2026"/>
    <s v="julio"/>
    <n v="8"/>
  </r>
  <r>
    <x v="428"/>
    <x v="12"/>
    <x v="2"/>
    <n v="498.66"/>
    <n v="6"/>
    <n v="478.71360000000004"/>
    <n v="2991.96"/>
    <n v="3470.6736000000001"/>
    <n v="2026"/>
    <s v="julio"/>
    <n v="8"/>
  </r>
  <r>
    <x v="428"/>
    <x v="12"/>
    <x v="2"/>
    <n v="498.66"/>
    <n v="6"/>
    <n v="478.71360000000004"/>
    <n v="2991.96"/>
    <n v="3470.6736000000001"/>
    <n v="2026"/>
    <s v="julio"/>
    <n v="8"/>
  </r>
  <r>
    <x v="428"/>
    <x v="14"/>
    <x v="19"/>
    <n v="538.03"/>
    <n v="39"/>
    <n v="3357.3072000000002"/>
    <n v="20983.17"/>
    <n v="24340.477199999998"/>
    <n v="2026"/>
    <s v="julio"/>
    <n v="8"/>
  </r>
  <r>
    <x v="429"/>
    <x v="25"/>
    <x v="6"/>
    <n v="47.414999999999999"/>
    <n v="2"/>
    <n v="15.172800000000001"/>
    <n v="94.83"/>
    <n v="110.00279999999999"/>
    <n v="2026"/>
    <s v="julio"/>
    <n v="9"/>
  </r>
  <r>
    <x v="430"/>
    <x v="25"/>
    <x v="6"/>
    <n v="47.414999999999999"/>
    <n v="2"/>
    <n v="15.172800000000001"/>
    <n v="94.83"/>
    <n v="110.00279999999999"/>
    <n v="2026"/>
    <s v="julio"/>
    <n v="10"/>
  </r>
  <r>
    <x v="430"/>
    <x v="25"/>
    <x v="21"/>
    <n v="57.54"/>
    <n v="12"/>
    <n v="110.4768"/>
    <n v="690.48"/>
    <n v="800.95680000000004"/>
    <n v="2026"/>
    <s v="julio"/>
    <n v="10"/>
  </r>
  <r>
    <x v="428"/>
    <x v="16"/>
    <x v="6"/>
    <n v="121.94"/>
    <n v="1"/>
    <n v="19.510400000000001"/>
    <n v="121.94"/>
    <n v="141.4504"/>
    <n v="2026"/>
    <s v="julio"/>
    <n v="8"/>
  </r>
  <r>
    <x v="428"/>
    <x v="16"/>
    <x v="6"/>
    <n v="121.94"/>
    <n v="1"/>
    <n v="19.510400000000001"/>
    <n v="121.94"/>
    <n v="141.4504"/>
    <n v="2026"/>
    <s v="julio"/>
    <n v="8"/>
  </r>
  <r>
    <x v="428"/>
    <x v="16"/>
    <x v="6"/>
    <n v="121.94"/>
    <n v="1"/>
    <n v="19.510400000000001"/>
    <n v="121.94"/>
    <n v="141.4504"/>
    <n v="2026"/>
    <s v="julio"/>
    <n v="8"/>
  </r>
  <r>
    <x v="429"/>
    <x v="16"/>
    <x v="6"/>
    <n v="121.94"/>
    <n v="1"/>
    <n v="19.510400000000001"/>
    <n v="121.94"/>
    <n v="141.4504"/>
    <n v="2026"/>
    <s v="julio"/>
    <n v="9"/>
  </r>
  <r>
    <x v="430"/>
    <x v="16"/>
    <x v="21"/>
    <n v="84.05"/>
    <n v="49"/>
    <n v="658.952"/>
    <n v="4118.45"/>
    <n v="4777.402"/>
    <n v="2026"/>
    <s v="julio"/>
    <n v="10"/>
  </r>
  <r>
    <x v="431"/>
    <x v="1"/>
    <x v="0"/>
    <n v="660.76"/>
    <n v="1"/>
    <n v="105.7216"/>
    <n v="660.76"/>
    <n v="766.48159999999996"/>
    <n v="2026"/>
    <s v="julio"/>
    <n v="13"/>
  </r>
  <r>
    <x v="431"/>
    <x v="15"/>
    <x v="19"/>
    <n v="576.5"/>
    <n v="40"/>
    <n v="3689.6"/>
    <n v="23060"/>
    <n v="26749.599999999999"/>
    <n v="2026"/>
    <s v="julio"/>
    <n v="13"/>
  </r>
  <r>
    <x v="431"/>
    <x v="8"/>
    <x v="6"/>
    <n v="137.79"/>
    <n v="1"/>
    <n v="22.046399999999998"/>
    <n v="137.79"/>
    <n v="159.8364"/>
    <n v="2026"/>
    <s v="julio"/>
    <n v="13"/>
  </r>
  <r>
    <x v="431"/>
    <x v="8"/>
    <x v="6"/>
    <n v="137.79"/>
    <n v="1"/>
    <n v="22.046399999999998"/>
    <n v="137.79"/>
    <n v="159.8364"/>
    <n v="2026"/>
    <s v="julio"/>
    <n v="13"/>
  </r>
  <r>
    <x v="431"/>
    <x v="8"/>
    <x v="6"/>
    <n v="137.79"/>
    <n v="1"/>
    <n v="22.046399999999998"/>
    <n v="137.79"/>
    <n v="159.8364"/>
    <n v="2026"/>
    <s v="julio"/>
    <n v="13"/>
  </r>
  <r>
    <x v="431"/>
    <x v="8"/>
    <x v="6"/>
    <n v="137.79"/>
    <n v="1"/>
    <n v="22.046399999999998"/>
    <n v="137.79"/>
    <n v="159.8364"/>
    <n v="2026"/>
    <s v="julio"/>
    <n v="13"/>
  </r>
  <r>
    <x v="431"/>
    <x v="8"/>
    <x v="6"/>
    <n v="137.79"/>
    <n v="1"/>
    <n v="22.046399999999998"/>
    <n v="137.79"/>
    <n v="159.8364"/>
    <n v="2026"/>
    <s v="julio"/>
    <n v="13"/>
  </r>
  <r>
    <x v="431"/>
    <x v="7"/>
    <x v="6"/>
    <n v="137.79"/>
    <n v="1"/>
    <n v="22.046399999999998"/>
    <n v="137.79"/>
    <n v="159.8364"/>
    <n v="2026"/>
    <s v="julio"/>
    <n v="13"/>
  </r>
  <r>
    <x v="431"/>
    <x v="7"/>
    <x v="6"/>
    <n v="137.79"/>
    <n v="1"/>
    <n v="22.046399999999998"/>
    <n v="137.79"/>
    <n v="159.8364"/>
    <n v="2026"/>
    <s v="julio"/>
    <n v="13"/>
  </r>
  <r>
    <x v="431"/>
    <x v="7"/>
    <x v="6"/>
    <n v="137.79"/>
    <n v="1"/>
    <n v="22.046399999999998"/>
    <n v="137.79"/>
    <n v="159.8364"/>
    <n v="2026"/>
    <s v="julio"/>
    <n v="13"/>
  </r>
  <r>
    <x v="431"/>
    <x v="7"/>
    <x v="6"/>
    <n v="137.79"/>
    <n v="1"/>
    <n v="22.046399999999998"/>
    <n v="137.79"/>
    <n v="159.8364"/>
    <n v="2026"/>
    <s v="julio"/>
    <n v="13"/>
  </r>
  <r>
    <x v="431"/>
    <x v="7"/>
    <x v="6"/>
    <n v="137.79"/>
    <n v="1"/>
    <n v="22.046399999999998"/>
    <n v="137.79"/>
    <n v="159.8364"/>
    <n v="2026"/>
    <s v="julio"/>
    <n v="13"/>
  </r>
  <r>
    <x v="431"/>
    <x v="7"/>
    <x v="6"/>
    <n v="137.79"/>
    <n v="1"/>
    <n v="22.046399999999998"/>
    <n v="137.79"/>
    <n v="159.8364"/>
    <n v="2026"/>
    <s v="julio"/>
    <n v="13"/>
  </r>
  <r>
    <x v="431"/>
    <x v="10"/>
    <x v="6"/>
    <n v="137.79"/>
    <n v="1"/>
    <n v="22.046399999999998"/>
    <n v="137.79"/>
    <n v="159.8364"/>
    <n v="2026"/>
    <s v="julio"/>
    <n v="13"/>
  </r>
  <r>
    <x v="431"/>
    <x v="10"/>
    <x v="6"/>
    <n v="137.79"/>
    <n v="1"/>
    <n v="22.046399999999998"/>
    <n v="137.79"/>
    <n v="159.8364"/>
    <n v="2026"/>
    <s v="julio"/>
    <n v="13"/>
  </r>
  <r>
    <x v="431"/>
    <x v="11"/>
    <x v="6"/>
    <n v="137.79"/>
    <n v="1"/>
    <n v="22.046399999999998"/>
    <n v="137.79"/>
    <n v="159.8364"/>
    <n v="2026"/>
    <s v="julio"/>
    <n v="13"/>
  </r>
  <r>
    <x v="431"/>
    <x v="11"/>
    <x v="6"/>
    <n v="137.79"/>
    <n v="1"/>
    <n v="22.046399999999998"/>
    <n v="137.79"/>
    <n v="159.8364"/>
    <n v="2026"/>
    <s v="julio"/>
    <n v="13"/>
  </r>
  <r>
    <x v="431"/>
    <x v="11"/>
    <x v="6"/>
    <n v="137.79"/>
    <n v="1"/>
    <n v="22.046399999999998"/>
    <n v="137.79"/>
    <n v="159.8364"/>
    <n v="2026"/>
    <s v="julio"/>
    <n v="13"/>
  </r>
  <r>
    <x v="431"/>
    <x v="9"/>
    <x v="6"/>
    <n v="343.97"/>
    <n v="1"/>
    <n v="55.035200000000003"/>
    <n v="343.97"/>
    <n v="399.00520000000006"/>
    <n v="2026"/>
    <s v="julio"/>
    <n v="13"/>
  </r>
  <r>
    <x v="431"/>
    <x v="9"/>
    <x v="6"/>
    <n v="343.97"/>
    <n v="1"/>
    <n v="55.035200000000003"/>
    <n v="343.97"/>
    <n v="399.00520000000006"/>
    <n v="2026"/>
    <s v="julio"/>
    <n v="13"/>
  </r>
  <r>
    <x v="431"/>
    <x v="5"/>
    <x v="6"/>
    <n v="343.97"/>
    <n v="1"/>
    <n v="55.035200000000003"/>
    <n v="343.97"/>
    <n v="399.00520000000006"/>
    <n v="2026"/>
    <s v="julio"/>
    <n v="13"/>
  </r>
  <r>
    <x v="431"/>
    <x v="5"/>
    <x v="6"/>
    <n v="343.97"/>
    <n v="1"/>
    <n v="55.035200000000003"/>
    <n v="343.97"/>
    <n v="399.00520000000006"/>
    <n v="2026"/>
    <s v="julio"/>
    <n v="13"/>
  </r>
  <r>
    <x v="431"/>
    <x v="5"/>
    <x v="6"/>
    <n v="343.97"/>
    <n v="1"/>
    <n v="55.035200000000003"/>
    <n v="343.97"/>
    <n v="399.00520000000006"/>
    <n v="2026"/>
    <s v="julio"/>
    <n v="13"/>
  </r>
  <r>
    <x v="431"/>
    <x v="5"/>
    <x v="6"/>
    <n v="343.97"/>
    <n v="1"/>
    <n v="55.035200000000003"/>
    <n v="343.97"/>
    <n v="399.00520000000006"/>
    <n v="2026"/>
    <s v="julio"/>
    <n v="13"/>
  </r>
  <r>
    <x v="431"/>
    <x v="6"/>
    <x v="6"/>
    <n v="343.97"/>
    <n v="1"/>
    <n v="55.035200000000003"/>
    <n v="343.97"/>
    <n v="399.00520000000006"/>
    <n v="2026"/>
    <s v="julio"/>
    <n v="13"/>
  </r>
  <r>
    <x v="431"/>
    <x v="6"/>
    <x v="6"/>
    <n v="343.97"/>
    <n v="1"/>
    <n v="55.035200000000003"/>
    <n v="343.97"/>
    <n v="399.00520000000006"/>
    <n v="2026"/>
    <s v="julio"/>
    <n v="13"/>
  </r>
  <r>
    <x v="431"/>
    <x v="6"/>
    <x v="6"/>
    <n v="343.97"/>
    <n v="1"/>
    <n v="55.035200000000003"/>
    <n v="343.97"/>
    <n v="399.00520000000006"/>
    <n v="2026"/>
    <s v="julio"/>
    <n v="13"/>
  </r>
  <r>
    <x v="431"/>
    <x v="6"/>
    <x v="6"/>
    <n v="343.97"/>
    <n v="1"/>
    <n v="55.035200000000003"/>
    <n v="343.97"/>
    <n v="399.00520000000006"/>
    <n v="2026"/>
    <s v="julio"/>
    <n v="13"/>
  </r>
  <r>
    <x v="431"/>
    <x v="6"/>
    <x v="6"/>
    <n v="343.97"/>
    <n v="1"/>
    <n v="55.035200000000003"/>
    <n v="343.97"/>
    <n v="399.00520000000006"/>
    <n v="2026"/>
    <s v="julio"/>
    <n v="13"/>
  </r>
  <r>
    <x v="431"/>
    <x v="6"/>
    <x v="6"/>
    <n v="343.97"/>
    <n v="1"/>
    <n v="55.035200000000003"/>
    <n v="343.97"/>
    <n v="399.00520000000006"/>
    <n v="2026"/>
    <s v="julio"/>
    <n v="13"/>
  </r>
  <r>
    <x v="431"/>
    <x v="25"/>
    <x v="6"/>
    <n v="47.414999999999999"/>
    <n v="2"/>
    <n v="15.172800000000001"/>
    <n v="94.83"/>
    <n v="110.00279999999999"/>
    <n v="2026"/>
    <s v="julio"/>
    <n v="13"/>
  </r>
  <r>
    <x v="431"/>
    <x v="25"/>
    <x v="6"/>
    <n v="94.82"/>
    <n v="1"/>
    <n v="15.171199999999999"/>
    <n v="94.82"/>
    <n v="109.99119999999999"/>
    <n v="2026"/>
    <s v="julio"/>
    <n v="13"/>
  </r>
  <r>
    <x v="431"/>
    <x v="25"/>
    <x v="6"/>
    <n v="47.414999999999999"/>
    <n v="2"/>
    <n v="15.172800000000001"/>
    <n v="94.83"/>
    <n v="110.00279999999999"/>
    <n v="2026"/>
    <s v="julio"/>
    <n v="13"/>
  </r>
  <r>
    <x v="431"/>
    <x v="25"/>
    <x v="6"/>
    <n v="94.82"/>
    <n v="1"/>
    <n v="15.171199999999999"/>
    <n v="94.82"/>
    <n v="109.99119999999999"/>
    <n v="2026"/>
    <s v="julio"/>
    <n v="13"/>
  </r>
  <r>
    <x v="431"/>
    <x v="25"/>
    <x v="6"/>
    <n v="94.82"/>
    <n v="1"/>
    <n v="15.171199999999999"/>
    <n v="94.82"/>
    <n v="109.99119999999999"/>
    <n v="2026"/>
    <s v="julio"/>
    <n v="13"/>
  </r>
  <r>
    <x v="431"/>
    <x v="25"/>
    <x v="19"/>
    <n v="54.51"/>
    <n v="80"/>
    <n v="697.72800000000007"/>
    <n v="4360.8"/>
    <n v="5058.5280000000002"/>
    <n v="2026"/>
    <s v="julio"/>
    <n v="13"/>
  </r>
  <r>
    <x v="431"/>
    <x v="16"/>
    <x v="6"/>
    <n v="137.79"/>
    <n v="1"/>
    <n v="22.046399999999998"/>
    <n v="137.79"/>
    <n v="159.8364"/>
    <n v="2026"/>
    <s v="julio"/>
    <n v="13"/>
  </r>
  <r>
    <x v="431"/>
    <x v="16"/>
    <x v="6"/>
    <n v="137.79"/>
    <n v="1"/>
    <n v="22.046399999999998"/>
    <n v="137.79"/>
    <n v="159.8364"/>
    <n v="2026"/>
    <s v="julio"/>
    <n v="13"/>
  </r>
  <r>
    <x v="431"/>
    <x v="16"/>
    <x v="6"/>
    <n v="137.78"/>
    <n v="1"/>
    <n v="22.044800000000002"/>
    <n v="137.78"/>
    <n v="159.82480000000001"/>
    <n v="2026"/>
    <s v="julio"/>
    <n v="13"/>
  </r>
  <r>
    <x v="432"/>
    <x v="15"/>
    <x v="5"/>
    <n v="697"/>
    <n v="6"/>
    <n v="669.12"/>
    <n v="4182"/>
    <n v="4851.12"/>
    <n v="2026"/>
    <s v="julio"/>
    <n v="14"/>
  </r>
  <r>
    <x v="432"/>
    <x v="13"/>
    <x v="5"/>
    <n v="697"/>
    <n v="6"/>
    <n v="669.12"/>
    <n v="4182"/>
    <n v="4851.12"/>
    <n v="2026"/>
    <s v="julio"/>
    <n v="14"/>
  </r>
  <r>
    <x v="432"/>
    <x v="13"/>
    <x v="2"/>
    <n v="525.59"/>
    <n v="6"/>
    <n v="504.56640000000004"/>
    <n v="3153.54"/>
    <n v="3658.1064000000001"/>
    <n v="2026"/>
    <s v="julio"/>
    <n v="14"/>
  </r>
  <r>
    <x v="432"/>
    <x v="8"/>
    <x v="6"/>
    <n v="137.79"/>
    <n v="1"/>
    <n v="22.046399999999998"/>
    <n v="137.79"/>
    <n v="159.8364"/>
    <n v="2026"/>
    <s v="julio"/>
    <n v="14"/>
  </r>
  <r>
    <x v="432"/>
    <x v="8"/>
    <x v="6"/>
    <n v="137.79"/>
    <n v="1"/>
    <n v="22.046399999999998"/>
    <n v="137.79"/>
    <n v="159.8364"/>
    <n v="2026"/>
    <s v="julio"/>
    <n v="14"/>
  </r>
  <r>
    <x v="432"/>
    <x v="8"/>
    <x v="6"/>
    <n v="137.79"/>
    <n v="1"/>
    <n v="22.046399999999998"/>
    <n v="137.79"/>
    <n v="159.8364"/>
    <n v="2026"/>
    <s v="julio"/>
    <n v="14"/>
  </r>
  <r>
    <x v="432"/>
    <x v="8"/>
    <x v="6"/>
    <n v="137.79"/>
    <n v="1"/>
    <n v="22.046399999999998"/>
    <n v="137.79"/>
    <n v="159.8364"/>
    <n v="2026"/>
    <s v="julio"/>
    <n v="14"/>
  </r>
  <r>
    <x v="432"/>
    <x v="7"/>
    <x v="6"/>
    <n v="137.79"/>
    <n v="1"/>
    <n v="22.046399999999998"/>
    <n v="137.79"/>
    <n v="159.8364"/>
    <n v="2026"/>
    <s v="julio"/>
    <n v="14"/>
  </r>
  <r>
    <x v="432"/>
    <x v="7"/>
    <x v="5"/>
    <n v="90.54"/>
    <n v="40"/>
    <n v="579.45600000000002"/>
    <n v="3621.6"/>
    <n v="4201.0559999999996"/>
    <n v="2026"/>
    <s v="julio"/>
    <n v="14"/>
  </r>
  <r>
    <x v="432"/>
    <x v="11"/>
    <x v="6"/>
    <n v="137.79"/>
    <n v="1"/>
    <n v="22.046399999999998"/>
    <n v="137.79"/>
    <n v="159.8364"/>
    <n v="2026"/>
    <s v="julio"/>
    <n v="14"/>
  </r>
  <r>
    <x v="432"/>
    <x v="3"/>
    <x v="5"/>
    <n v="697"/>
    <n v="12"/>
    <n v="1338.24"/>
    <n v="8364"/>
    <n v="9702.24"/>
    <n v="2026"/>
    <s v="julio"/>
    <n v="14"/>
  </r>
  <r>
    <x v="432"/>
    <x v="9"/>
    <x v="6"/>
    <n v="343.97"/>
    <n v="1"/>
    <n v="55.035200000000003"/>
    <n v="343.97"/>
    <n v="399.00520000000006"/>
    <n v="2026"/>
    <s v="julio"/>
    <n v="14"/>
  </r>
  <r>
    <x v="432"/>
    <x v="5"/>
    <x v="6"/>
    <n v="343.97"/>
    <n v="1"/>
    <n v="55.035200000000003"/>
    <n v="343.97"/>
    <n v="399.00520000000006"/>
    <n v="2026"/>
    <s v="julio"/>
    <n v="14"/>
  </r>
  <r>
    <x v="432"/>
    <x v="5"/>
    <x v="6"/>
    <n v="343.97"/>
    <n v="1"/>
    <n v="55.035200000000003"/>
    <n v="343.97"/>
    <n v="399.00520000000006"/>
    <n v="2026"/>
    <s v="julio"/>
    <n v="14"/>
  </r>
  <r>
    <x v="432"/>
    <x v="5"/>
    <x v="6"/>
    <n v="276.47000000000003"/>
    <n v="1"/>
    <n v="44.235200000000006"/>
    <n v="276.47000000000003"/>
    <n v="320.70520000000005"/>
    <n v="2026"/>
    <s v="julio"/>
    <n v="14"/>
  </r>
  <r>
    <x v="432"/>
    <x v="6"/>
    <x v="6"/>
    <n v="343.97"/>
    <n v="1"/>
    <n v="55.035200000000003"/>
    <n v="343.97"/>
    <n v="399.00520000000006"/>
    <n v="2026"/>
    <s v="julio"/>
    <n v="14"/>
  </r>
  <r>
    <x v="432"/>
    <x v="12"/>
    <x v="2"/>
    <n v="498.66"/>
    <n v="6"/>
    <n v="478.71360000000004"/>
    <n v="2991.96"/>
    <n v="3470.6736000000001"/>
    <n v="2026"/>
    <s v="julio"/>
    <n v="14"/>
  </r>
  <r>
    <x v="432"/>
    <x v="14"/>
    <x v="5"/>
    <n v="632.99"/>
    <n v="8"/>
    <n v="810.22720000000004"/>
    <n v="5063.92"/>
    <n v="5874.1472000000003"/>
    <n v="2026"/>
    <s v="julio"/>
    <n v="14"/>
  </r>
  <r>
    <x v="432"/>
    <x v="25"/>
    <x v="6"/>
    <n v="94.82"/>
    <n v="1"/>
    <n v="15.171199999999999"/>
    <n v="94.82"/>
    <n v="109.99119999999999"/>
    <n v="2026"/>
    <s v="julio"/>
    <n v="14"/>
  </r>
  <r>
    <x v="432"/>
    <x v="25"/>
    <x v="6"/>
    <n v="94.82"/>
    <n v="1"/>
    <n v="15.171199999999999"/>
    <n v="94.82"/>
    <n v="109.99119999999999"/>
    <n v="2026"/>
    <s v="julio"/>
    <n v="14"/>
  </r>
  <r>
    <x v="432"/>
    <x v="16"/>
    <x v="6"/>
    <n v="137.79"/>
    <n v="1"/>
    <n v="22.046399999999998"/>
    <n v="137.79"/>
    <n v="159.8364"/>
    <n v="2026"/>
    <s v="julio"/>
    <n v="14"/>
  </r>
  <r>
    <x v="432"/>
    <x v="16"/>
    <x v="6"/>
    <n v="137.79"/>
    <n v="1"/>
    <n v="22.046399999999998"/>
    <n v="137.79"/>
    <n v="159.8364"/>
    <n v="2026"/>
    <s v="julio"/>
    <n v="14"/>
  </r>
  <r>
    <x v="432"/>
    <x v="16"/>
    <x v="6"/>
    <n v="137.79"/>
    <n v="1"/>
    <n v="22.046399999999998"/>
    <n v="137.79"/>
    <n v="159.8364"/>
    <n v="2026"/>
    <s v="julio"/>
    <n v="14"/>
  </r>
  <r>
    <x v="432"/>
    <x v="27"/>
    <x v="6"/>
    <n v="497.84"/>
    <n v="1"/>
    <n v="79.654399999999995"/>
    <n v="497.84"/>
    <n v="577.49439999999993"/>
    <n v="2026"/>
    <s v="julio"/>
    <n v="14"/>
  </r>
  <r>
    <x v="433"/>
    <x v="13"/>
    <x v="2"/>
    <n v="525.59"/>
    <n v="6"/>
    <n v="504.56640000000004"/>
    <n v="3153.54"/>
    <n v="3658.1064000000001"/>
    <n v="2026"/>
    <s v="julio"/>
    <n v="15"/>
  </r>
  <r>
    <x v="433"/>
    <x v="13"/>
    <x v="2"/>
    <n v="525.59"/>
    <n v="6"/>
    <n v="504.56640000000004"/>
    <n v="3153.54"/>
    <n v="3658.1064000000001"/>
    <n v="2026"/>
    <s v="julio"/>
    <n v="15"/>
  </r>
  <r>
    <x v="433"/>
    <x v="13"/>
    <x v="2"/>
    <n v="525.59"/>
    <n v="6"/>
    <n v="504.56640000000004"/>
    <n v="3153.54"/>
    <n v="3658.1064000000001"/>
    <n v="2026"/>
    <s v="julio"/>
    <n v="15"/>
  </r>
  <r>
    <x v="433"/>
    <x v="8"/>
    <x v="6"/>
    <n v="137.79"/>
    <n v="1"/>
    <n v="22.046399999999998"/>
    <n v="137.79"/>
    <n v="159.8364"/>
    <n v="2026"/>
    <s v="julio"/>
    <n v="15"/>
  </r>
  <r>
    <x v="433"/>
    <x v="8"/>
    <x v="6"/>
    <n v="137.79"/>
    <n v="1"/>
    <n v="22.046399999999998"/>
    <n v="137.79"/>
    <n v="159.8364"/>
    <n v="2026"/>
    <s v="julio"/>
    <n v="15"/>
  </r>
  <r>
    <x v="433"/>
    <x v="8"/>
    <x v="6"/>
    <n v="137.79"/>
    <n v="1"/>
    <n v="22.046399999999998"/>
    <n v="137.79"/>
    <n v="159.8364"/>
    <n v="2026"/>
    <s v="julio"/>
    <n v="15"/>
  </r>
  <r>
    <x v="433"/>
    <x v="7"/>
    <x v="6"/>
    <n v="137.79"/>
    <n v="1"/>
    <n v="22.046399999999998"/>
    <n v="137.79"/>
    <n v="159.8364"/>
    <n v="2026"/>
    <s v="julio"/>
    <n v="15"/>
  </r>
  <r>
    <x v="433"/>
    <x v="7"/>
    <x v="6"/>
    <n v="137.79"/>
    <n v="1"/>
    <n v="22.046399999999998"/>
    <n v="137.79"/>
    <n v="159.8364"/>
    <n v="2026"/>
    <s v="julio"/>
    <n v="15"/>
  </r>
  <r>
    <x v="433"/>
    <x v="10"/>
    <x v="6"/>
    <n v="137.79"/>
    <n v="1"/>
    <n v="22.046399999999998"/>
    <n v="137.79"/>
    <n v="159.8364"/>
    <n v="2026"/>
    <s v="julio"/>
    <n v="15"/>
  </r>
  <r>
    <x v="433"/>
    <x v="11"/>
    <x v="6"/>
    <n v="137.79"/>
    <n v="1"/>
    <n v="22.046399999999998"/>
    <n v="137.79"/>
    <n v="159.8364"/>
    <n v="2026"/>
    <s v="julio"/>
    <n v="15"/>
  </r>
  <r>
    <x v="433"/>
    <x v="11"/>
    <x v="6"/>
    <n v="137.79"/>
    <n v="1"/>
    <n v="22.046399999999998"/>
    <n v="137.79"/>
    <n v="159.8364"/>
    <n v="2026"/>
    <s v="julio"/>
    <n v="15"/>
  </r>
  <r>
    <x v="433"/>
    <x v="9"/>
    <x v="6"/>
    <n v="343.97"/>
    <n v="1"/>
    <n v="55.035200000000003"/>
    <n v="343.97"/>
    <n v="399.00520000000006"/>
    <n v="2026"/>
    <s v="julio"/>
    <n v="15"/>
  </r>
  <r>
    <x v="433"/>
    <x v="5"/>
    <x v="6"/>
    <n v="343.97"/>
    <n v="1"/>
    <n v="55.035200000000003"/>
    <n v="343.97"/>
    <n v="399.00520000000006"/>
    <n v="2026"/>
    <s v="julio"/>
    <n v="15"/>
  </r>
  <r>
    <x v="433"/>
    <x v="6"/>
    <x v="6"/>
    <n v="343.97"/>
    <n v="1"/>
    <n v="55.035200000000003"/>
    <n v="343.97"/>
    <n v="399.00520000000006"/>
    <n v="2026"/>
    <s v="julio"/>
    <n v="15"/>
  </r>
  <r>
    <x v="433"/>
    <x v="12"/>
    <x v="2"/>
    <n v="498.66"/>
    <n v="6"/>
    <n v="478.71360000000004"/>
    <n v="2991.96"/>
    <n v="3470.6736000000001"/>
    <n v="2026"/>
    <s v="julio"/>
    <n v="15"/>
  </r>
  <r>
    <x v="433"/>
    <x v="12"/>
    <x v="2"/>
    <n v="498.66"/>
    <n v="6"/>
    <n v="478.71360000000004"/>
    <n v="2991.96"/>
    <n v="3470.6736000000001"/>
    <n v="2026"/>
    <s v="julio"/>
    <n v="15"/>
  </r>
  <r>
    <x v="433"/>
    <x v="25"/>
    <x v="6"/>
    <n v="94.82"/>
    <n v="1"/>
    <n v="15.171199999999999"/>
    <n v="94.82"/>
    <n v="109.99119999999999"/>
    <n v="2026"/>
    <s v="julio"/>
    <n v="15"/>
  </r>
  <r>
    <x v="433"/>
    <x v="25"/>
    <x v="6"/>
    <n v="47.414999999999999"/>
    <n v="2"/>
    <n v="15.172800000000001"/>
    <n v="94.83"/>
    <n v="110.00279999999999"/>
    <n v="2026"/>
    <s v="julio"/>
    <n v="15"/>
  </r>
  <r>
    <x v="433"/>
    <x v="16"/>
    <x v="6"/>
    <n v="137.79"/>
    <n v="1"/>
    <n v="22.046399999999998"/>
    <n v="137.79"/>
    <n v="159.8364"/>
    <n v="2026"/>
    <s v="julio"/>
    <n v="15"/>
  </r>
  <r>
    <x v="433"/>
    <x v="16"/>
    <x v="6"/>
    <n v="137.79"/>
    <n v="1"/>
    <n v="22.046399999999998"/>
    <n v="137.79"/>
    <n v="159.8364"/>
    <n v="2026"/>
    <s v="julio"/>
    <n v="15"/>
  </r>
  <r>
    <x v="433"/>
    <x v="16"/>
    <x v="6"/>
    <n v="137.79"/>
    <n v="1"/>
    <n v="22.046399999999998"/>
    <n v="137.79"/>
    <n v="159.8364"/>
    <n v="2026"/>
    <s v="julio"/>
    <n v="15"/>
  </r>
  <r>
    <x v="433"/>
    <x v="16"/>
    <x v="6"/>
    <n v="137.79"/>
    <n v="1"/>
    <n v="22.046399999999998"/>
    <n v="137.79"/>
    <n v="159.8364"/>
    <n v="2026"/>
    <s v="julio"/>
    <n v="15"/>
  </r>
  <r>
    <x v="433"/>
    <x v="21"/>
    <x v="6"/>
    <n v="526.72"/>
    <n v="1"/>
    <n v="84.275200000000012"/>
    <n v="526.72"/>
    <n v="610.99520000000007"/>
    <n v="2026"/>
    <s v="julio"/>
    <n v="15"/>
  </r>
  <r>
    <x v="434"/>
    <x v="8"/>
    <x v="6"/>
    <n v="137.79"/>
    <n v="1"/>
    <n v="22.046399999999998"/>
    <n v="137.79"/>
    <n v="159.8364"/>
    <n v="2026"/>
    <s v="julio"/>
    <n v="16"/>
  </r>
  <r>
    <x v="434"/>
    <x v="8"/>
    <x v="6"/>
    <n v="137.79"/>
    <n v="1"/>
    <n v="22.046399999999998"/>
    <n v="137.79"/>
    <n v="159.8364"/>
    <n v="2026"/>
    <s v="julio"/>
    <n v="16"/>
  </r>
  <r>
    <x v="434"/>
    <x v="8"/>
    <x v="6"/>
    <n v="137.79"/>
    <n v="1"/>
    <n v="22.046399999999998"/>
    <n v="137.79"/>
    <n v="159.8364"/>
    <n v="2026"/>
    <s v="julio"/>
    <n v="16"/>
  </r>
  <r>
    <x v="435"/>
    <x v="8"/>
    <x v="6"/>
    <n v="137.79"/>
    <n v="1"/>
    <n v="22.046399999999998"/>
    <n v="137.79"/>
    <n v="159.8364"/>
    <n v="2026"/>
    <s v="julio"/>
    <n v="17"/>
  </r>
  <r>
    <x v="435"/>
    <x v="8"/>
    <x v="6"/>
    <n v="137.79"/>
    <n v="1"/>
    <n v="22.046399999999998"/>
    <n v="137.79"/>
    <n v="159.8364"/>
    <n v="2026"/>
    <s v="julio"/>
    <n v="17"/>
  </r>
  <r>
    <x v="434"/>
    <x v="7"/>
    <x v="6"/>
    <n v="137.79"/>
    <n v="1"/>
    <n v="22.046399999999998"/>
    <n v="137.79"/>
    <n v="159.8364"/>
    <n v="2026"/>
    <s v="julio"/>
    <n v="16"/>
  </r>
  <r>
    <x v="434"/>
    <x v="7"/>
    <x v="6"/>
    <n v="137.79"/>
    <n v="1"/>
    <n v="22.046399999999998"/>
    <n v="137.79"/>
    <n v="159.8364"/>
    <n v="2026"/>
    <s v="julio"/>
    <n v="16"/>
  </r>
  <r>
    <x v="434"/>
    <x v="10"/>
    <x v="6"/>
    <n v="137.79"/>
    <n v="1"/>
    <n v="22.046399999999998"/>
    <n v="137.79"/>
    <n v="159.8364"/>
    <n v="2026"/>
    <s v="julio"/>
    <n v="16"/>
  </r>
  <r>
    <x v="434"/>
    <x v="11"/>
    <x v="6"/>
    <n v="137.79"/>
    <n v="1"/>
    <n v="22.046399999999998"/>
    <n v="137.79"/>
    <n v="159.8364"/>
    <n v="2026"/>
    <s v="julio"/>
    <n v="16"/>
  </r>
  <r>
    <x v="434"/>
    <x v="11"/>
    <x v="6"/>
    <n v="137.79"/>
    <n v="1"/>
    <n v="22.046399999999998"/>
    <n v="137.79"/>
    <n v="159.8364"/>
    <n v="2026"/>
    <s v="julio"/>
    <n v="16"/>
  </r>
  <r>
    <x v="435"/>
    <x v="3"/>
    <x v="6"/>
    <n v="905.16"/>
    <n v="1"/>
    <n v="144.82560000000001"/>
    <n v="905.16"/>
    <n v="1049.9856"/>
    <n v="2026"/>
    <s v="julio"/>
    <n v="17"/>
  </r>
  <r>
    <x v="435"/>
    <x v="3"/>
    <x v="6"/>
    <n v="905.16"/>
    <n v="1"/>
    <n v="144.82560000000001"/>
    <n v="905.16"/>
    <n v="1049.9856"/>
    <n v="2026"/>
    <s v="julio"/>
    <n v="17"/>
  </r>
  <r>
    <x v="434"/>
    <x v="9"/>
    <x v="6"/>
    <n v="343.97"/>
    <n v="1"/>
    <n v="55.035200000000003"/>
    <n v="343.97"/>
    <n v="399.00520000000006"/>
    <n v="2026"/>
    <s v="julio"/>
    <n v="16"/>
  </r>
  <r>
    <x v="434"/>
    <x v="9"/>
    <x v="6"/>
    <n v="343.97"/>
    <n v="1"/>
    <n v="55.035200000000003"/>
    <n v="343.97"/>
    <n v="399.00520000000006"/>
    <n v="2026"/>
    <s v="julio"/>
    <n v="16"/>
  </r>
  <r>
    <x v="434"/>
    <x v="9"/>
    <x v="6"/>
    <n v="343.97"/>
    <n v="1"/>
    <n v="55.035200000000003"/>
    <n v="343.97"/>
    <n v="399.00520000000006"/>
    <n v="2026"/>
    <s v="julio"/>
    <n v="16"/>
  </r>
  <r>
    <x v="434"/>
    <x v="9"/>
    <x v="6"/>
    <n v="343.97"/>
    <n v="1"/>
    <n v="55.035200000000003"/>
    <n v="343.97"/>
    <n v="399.00520000000006"/>
    <n v="2026"/>
    <s v="julio"/>
    <n v="16"/>
  </r>
  <r>
    <x v="435"/>
    <x v="9"/>
    <x v="6"/>
    <n v="343.97"/>
    <n v="1"/>
    <n v="55.035200000000003"/>
    <n v="343.97"/>
    <n v="399.00520000000006"/>
    <n v="2026"/>
    <s v="julio"/>
    <n v="17"/>
  </r>
  <r>
    <x v="435"/>
    <x v="9"/>
    <x v="6"/>
    <n v="343.97"/>
    <n v="1"/>
    <n v="55.035200000000003"/>
    <n v="343.97"/>
    <n v="399.00520000000006"/>
    <n v="2026"/>
    <s v="julio"/>
    <n v="17"/>
  </r>
  <r>
    <x v="434"/>
    <x v="5"/>
    <x v="6"/>
    <n v="343.97"/>
    <n v="1"/>
    <n v="55.035200000000003"/>
    <n v="343.97"/>
    <n v="399.00520000000006"/>
    <n v="2026"/>
    <s v="julio"/>
    <n v="16"/>
  </r>
  <r>
    <x v="435"/>
    <x v="5"/>
    <x v="6"/>
    <n v="343.97"/>
    <n v="1"/>
    <n v="55.035200000000003"/>
    <n v="343.97"/>
    <n v="399.00520000000006"/>
    <n v="2026"/>
    <s v="julio"/>
    <n v="17"/>
  </r>
  <r>
    <x v="434"/>
    <x v="6"/>
    <x v="6"/>
    <n v="343.97"/>
    <n v="1"/>
    <n v="55.035200000000003"/>
    <n v="343.97"/>
    <n v="399.00520000000006"/>
    <n v="2026"/>
    <s v="julio"/>
    <n v="16"/>
  </r>
  <r>
    <x v="435"/>
    <x v="6"/>
    <x v="6"/>
    <n v="343.97"/>
    <n v="1"/>
    <n v="55.035200000000003"/>
    <n v="343.97"/>
    <n v="399.00520000000006"/>
    <n v="2026"/>
    <s v="julio"/>
    <n v="17"/>
  </r>
  <r>
    <x v="435"/>
    <x v="6"/>
    <x v="6"/>
    <n v="343.97"/>
    <n v="1"/>
    <n v="55.035200000000003"/>
    <n v="343.97"/>
    <n v="399.00520000000006"/>
    <n v="2026"/>
    <s v="julio"/>
    <n v="17"/>
  </r>
  <r>
    <x v="435"/>
    <x v="6"/>
    <x v="6"/>
    <n v="343.97"/>
    <n v="1"/>
    <n v="55.035200000000003"/>
    <n v="343.97"/>
    <n v="399.00520000000006"/>
    <n v="2026"/>
    <s v="julio"/>
    <n v="17"/>
  </r>
  <r>
    <x v="435"/>
    <x v="25"/>
    <x v="6"/>
    <n v="94.82"/>
    <n v="1"/>
    <n v="15.171199999999999"/>
    <n v="94.82"/>
    <n v="109.99119999999999"/>
    <n v="2026"/>
    <s v="julio"/>
    <n v="17"/>
  </r>
  <r>
    <x v="434"/>
    <x v="16"/>
    <x v="6"/>
    <n v="137.79"/>
    <n v="1"/>
    <n v="22.046399999999998"/>
    <n v="137.79"/>
    <n v="159.8364"/>
    <n v="2026"/>
    <s v="julio"/>
    <n v="16"/>
  </r>
  <r>
    <x v="434"/>
    <x v="16"/>
    <x v="6"/>
    <n v="137.79"/>
    <n v="1"/>
    <n v="22.046399999999998"/>
    <n v="137.79"/>
    <n v="159.8364"/>
    <n v="2026"/>
    <s v="julio"/>
    <n v="16"/>
  </r>
  <r>
    <x v="435"/>
    <x v="16"/>
    <x v="6"/>
    <n v="137.79"/>
    <n v="1"/>
    <n v="22.046399999999998"/>
    <n v="137.79"/>
    <n v="159.8364"/>
    <n v="2026"/>
    <s v="julio"/>
    <n v="17"/>
  </r>
  <r>
    <x v="435"/>
    <x v="16"/>
    <x v="6"/>
    <n v="137.79"/>
    <n v="1"/>
    <n v="22.046399999999998"/>
    <n v="137.79"/>
    <n v="159.8364"/>
    <n v="2026"/>
    <s v="julio"/>
    <n v="17"/>
  </r>
  <r>
    <x v="435"/>
    <x v="16"/>
    <x v="6"/>
    <n v="137.79"/>
    <n v="1"/>
    <n v="22.046399999999998"/>
    <n v="137.79"/>
    <n v="159.8364"/>
    <n v="2026"/>
    <s v="julio"/>
    <n v="17"/>
  </r>
  <r>
    <x v="435"/>
    <x v="16"/>
    <x v="6"/>
    <n v="137.79"/>
    <n v="1"/>
    <n v="22.046399999999998"/>
    <n v="137.79"/>
    <n v="159.8364"/>
    <n v="2026"/>
    <s v="julio"/>
    <n v="17"/>
  </r>
  <r>
    <x v="434"/>
    <x v="27"/>
    <x v="6"/>
    <n v="497.84"/>
    <n v="1"/>
    <n v="79.654399999999995"/>
    <n v="497.84"/>
    <n v="577.49439999999993"/>
    <n v="2026"/>
    <s v="julio"/>
    <n v="16"/>
  </r>
  <r>
    <x v="434"/>
    <x v="27"/>
    <x v="6"/>
    <n v="497.84"/>
    <n v="1"/>
    <n v="79.654399999999995"/>
    <n v="497.84"/>
    <n v="577.49439999999993"/>
    <n v="2026"/>
    <s v="julio"/>
    <n v="16"/>
  </r>
  <r>
    <x v="434"/>
    <x v="27"/>
    <x v="6"/>
    <n v="497.84"/>
    <n v="1"/>
    <n v="79.654399999999995"/>
    <n v="497.84"/>
    <n v="577.49439999999993"/>
    <n v="2026"/>
    <s v="julio"/>
    <n v="16"/>
  </r>
  <r>
    <x v="436"/>
    <x v="29"/>
    <x v="6"/>
    <n v="103.45"/>
    <n v="1"/>
    <n v="16.552"/>
    <n v="103.45"/>
    <n v="120.00200000000001"/>
    <n v="2026"/>
    <s v="julio"/>
    <n v="20"/>
  </r>
  <r>
    <x v="436"/>
    <x v="8"/>
    <x v="6"/>
    <n v="137.79"/>
    <n v="1"/>
    <n v="22.046399999999998"/>
    <n v="137.79"/>
    <n v="159.8364"/>
    <n v="2026"/>
    <s v="julio"/>
    <n v="20"/>
  </r>
  <r>
    <x v="436"/>
    <x v="8"/>
    <x v="6"/>
    <n v="137.79"/>
    <n v="1"/>
    <n v="22.046399999999998"/>
    <n v="137.79"/>
    <n v="159.8364"/>
    <n v="2026"/>
    <s v="julio"/>
    <n v="20"/>
  </r>
  <r>
    <x v="436"/>
    <x v="8"/>
    <x v="6"/>
    <n v="137.79"/>
    <n v="1"/>
    <n v="22.046399999999998"/>
    <n v="137.79"/>
    <n v="159.8364"/>
    <n v="2026"/>
    <s v="julio"/>
    <n v="20"/>
  </r>
  <r>
    <x v="436"/>
    <x v="8"/>
    <x v="6"/>
    <n v="137.79"/>
    <n v="1"/>
    <n v="22.046399999999998"/>
    <n v="137.79"/>
    <n v="159.8364"/>
    <n v="2026"/>
    <s v="julio"/>
    <n v="20"/>
  </r>
  <r>
    <x v="436"/>
    <x v="8"/>
    <x v="6"/>
    <n v="137.79"/>
    <n v="1"/>
    <n v="22.046399999999998"/>
    <n v="137.79"/>
    <n v="159.8364"/>
    <n v="2026"/>
    <s v="julio"/>
    <n v="20"/>
  </r>
  <r>
    <x v="436"/>
    <x v="8"/>
    <x v="6"/>
    <n v="137.79"/>
    <n v="1"/>
    <n v="22.046399999999998"/>
    <n v="137.79"/>
    <n v="159.8364"/>
    <n v="2026"/>
    <s v="julio"/>
    <n v="20"/>
  </r>
  <r>
    <x v="436"/>
    <x v="8"/>
    <x v="6"/>
    <n v="137.79"/>
    <n v="1"/>
    <n v="22.046399999999998"/>
    <n v="137.79"/>
    <n v="159.8364"/>
    <n v="2026"/>
    <s v="julio"/>
    <n v="20"/>
  </r>
  <r>
    <x v="436"/>
    <x v="7"/>
    <x v="6"/>
    <n v="137.79"/>
    <n v="1"/>
    <n v="22.046399999999998"/>
    <n v="137.79"/>
    <n v="159.8364"/>
    <n v="2026"/>
    <s v="julio"/>
    <n v="20"/>
  </r>
  <r>
    <x v="436"/>
    <x v="10"/>
    <x v="6"/>
    <n v="137.79499999999999"/>
    <n v="2"/>
    <n v="44.0944"/>
    <n v="275.58999999999997"/>
    <n v="319.68439999999998"/>
    <n v="2026"/>
    <s v="julio"/>
    <n v="20"/>
  </r>
  <r>
    <x v="436"/>
    <x v="11"/>
    <x v="6"/>
    <n v="137.79"/>
    <n v="1"/>
    <n v="22.046399999999998"/>
    <n v="137.79"/>
    <n v="159.8364"/>
    <n v="2026"/>
    <s v="julio"/>
    <n v="20"/>
  </r>
  <r>
    <x v="436"/>
    <x v="11"/>
    <x v="6"/>
    <n v="137.79"/>
    <n v="1"/>
    <n v="22.046399999999998"/>
    <n v="137.79"/>
    <n v="159.8364"/>
    <n v="2026"/>
    <s v="julio"/>
    <n v="20"/>
  </r>
  <r>
    <x v="436"/>
    <x v="11"/>
    <x v="6"/>
    <n v="137.79"/>
    <n v="1"/>
    <n v="22.046399999999998"/>
    <n v="137.79"/>
    <n v="159.8364"/>
    <n v="2026"/>
    <s v="julio"/>
    <n v="20"/>
  </r>
  <r>
    <x v="436"/>
    <x v="9"/>
    <x v="6"/>
    <n v="343.97"/>
    <n v="1"/>
    <n v="55.035200000000003"/>
    <n v="343.97"/>
    <n v="399.00520000000006"/>
    <n v="2026"/>
    <s v="julio"/>
    <n v="20"/>
  </r>
  <r>
    <x v="436"/>
    <x v="9"/>
    <x v="6"/>
    <n v="343.97"/>
    <n v="1"/>
    <n v="55.035200000000003"/>
    <n v="343.97"/>
    <n v="399.00520000000006"/>
    <n v="2026"/>
    <s v="julio"/>
    <n v="20"/>
  </r>
  <r>
    <x v="436"/>
    <x v="9"/>
    <x v="6"/>
    <n v="343.97"/>
    <n v="1"/>
    <n v="55.035200000000003"/>
    <n v="343.97"/>
    <n v="399.00520000000006"/>
    <n v="2026"/>
    <s v="julio"/>
    <n v="20"/>
  </r>
  <r>
    <x v="436"/>
    <x v="9"/>
    <x v="6"/>
    <n v="343.97"/>
    <n v="1"/>
    <n v="55.035200000000003"/>
    <n v="343.97"/>
    <n v="399.00520000000006"/>
    <n v="2026"/>
    <s v="julio"/>
    <n v="20"/>
  </r>
  <r>
    <x v="436"/>
    <x v="9"/>
    <x v="6"/>
    <n v="343.97"/>
    <n v="1"/>
    <n v="55.035200000000003"/>
    <n v="343.97"/>
    <n v="399.00520000000006"/>
    <n v="2026"/>
    <s v="julio"/>
    <n v="20"/>
  </r>
  <r>
    <x v="436"/>
    <x v="5"/>
    <x v="6"/>
    <n v="343.97"/>
    <n v="1"/>
    <n v="55.035200000000003"/>
    <n v="343.97"/>
    <n v="399.00520000000006"/>
    <n v="2026"/>
    <s v="julio"/>
    <n v="20"/>
  </r>
  <r>
    <x v="436"/>
    <x v="6"/>
    <x v="6"/>
    <n v="343.97"/>
    <n v="1"/>
    <n v="55.035200000000003"/>
    <n v="343.97"/>
    <n v="399.00520000000006"/>
    <n v="2026"/>
    <s v="julio"/>
    <n v="20"/>
  </r>
  <r>
    <x v="436"/>
    <x v="6"/>
    <x v="6"/>
    <n v="343.97"/>
    <n v="1"/>
    <n v="55.035200000000003"/>
    <n v="343.97"/>
    <n v="399.00520000000006"/>
    <n v="2026"/>
    <s v="julio"/>
    <n v="20"/>
  </r>
  <r>
    <x v="436"/>
    <x v="6"/>
    <x v="6"/>
    <n v="343.97"/>
    <n v="1"/>
    <n v="55.035200000000003"/>
    <n v="343.97"/>
    <n v="399.00520000000006"/>
    <n v="2026"/>
    <s v="julio"/>
    <n v="20"/>
  </r>
  <r>
    <x v="436"/>
    <x v="6"/>
    <x v="6"/>
    <n v="343.97"/>
    <n v="1"/>
    <n v="55.035200000000003"/>
    <n v="343.97"/>
    <n v="399.00520000000006"/>
    <n v="2026"/>
    <s v="julio"/>
    <n v="20"/>
  </r>
  <r>
    <x v="436"/>
    <x v="6"/>
    <x v="6"/>
    <n v="343.97"/>
    <n v="1"/>
    <n v="55.035200000000003"/>
    <n v="343.97"/>
    <n v="399.00520000000006"/>
    <n v="2026"/>
    <s v="julio"/>
    <n v="20"/>
  </r>
  <r>
    <x v="436"/>
    <x v="6"/>
    <x v="6"/>
    <n v="343.97"/>
    <n v="1"/>
    <n v="55.035200000000003"/>
    <n v="343.97"/>
    <n v="399.00520000000006"/>
    <n v="2026"/>
    <s v="julio"/>
    <n v="20"/>
  </r>
  <r>
    <x v="436"/>
    <x v="25"/>
    <x v="6"/>
    <n v="94.82"/>
    <n v="1"/>
    <n v="15.171199999999999"/>
    <n v="94.82"/>
    <n v="109.99119999999999"/>
    <n v="2026"/>
    <s v="julio"/>
    <n v="20"/>
  </r>
  <r>
    <x v="436"/>
    <x v="16"/>
    <x v="6"/>
    <n v="137.79"/>
    <n v="1"/>
    <n v="22.046399999999998"/>
    <n v="137.79"/>
    <n v="159.8364"/>
    <n v="2026"/>
    <s v="julio"/>
    <n v="20"/>
  </r>
  <r>
    <x v="436"/>
    <x v="16"/>
    <x v="6"/>
    <n v="137.79"/>
    <n v="1"/>
    <n v="22.046399999999998"/>
    <n v="137.79"/>
    <n v="159.8364"/>
    <n v="2026"/>
    <s v="julio"/>
    <n v="20"/>
  </r>
  <r>
    <x v="436"/>
    <x v="16"/>
    <x v="6"/>
    <n v="137.79"/>
    <n v="1"/>
    <n v="22.046399999999998"/>
    <n v="137.79"/>
    <n v="159.8364"/>
    <n v="2026"/>
    <s v="julio"/>
    <n v="20"/>
  </r>
  <r>
    <x v="436"/>
    <x v="16"/>
    <x v="6"/>
    <n v="137.79"/>
    <n v="1"/>
    <n v="22.046399999999998"/>
    <n v="137.79"/>
    <n v="159.8364"/>
    <n v="2026"/>
    <s v="julio"/>
    <n v="20"/>
  </r>
  <r>
    <x v="436"/>
    <x v="27"/>
    <x v="6"/>
    <n v="497.84"/>
    <n v="1"/>
    <n v="79.654399999999995"/>
    <n v="497.84"/>
    <n v="577.49439999999993"/>
    <n v="2026"/>
    <s v="julio"/>
    <n v="20"/>
  </r>
  <r>
    <x v="437"/>
    <x v="13"/>
    <x v="2"/>
    <n v="525.59"/>
    <n v="6"/>
    <n v="504.56640000000004"/>
    <n v="3153.54"/>
    <n v="3658.1064000000001"/>
    <n v="2026"/>
    <s v="julio"/>
    <n v="21"/>
  </r>
  <r>
    <x v="437"/>
    <x v="13"/>
    <x v="2"/>
    <n v="525.59"/>
    <n v="6"/>
    <n v="504.56640000000004"/>
    <n v="3153.54"/>
    <n v="3658.1064000000001"/>
    <n v="2026"/>
    <s v="julio"/>
    <n v="21"/>
  </r>
  <r>
    <x v="437"/>
    <x v="7"/>
    <x v="6"/>
    <n v="137.79"/>
    <n v="1"/>
    <n v="22.046399999999998"/>
    <n v="137.79"/>
    <n v="159.8364"/>
    <n v="2026"/>
    <s v="julio"/>
    <n v="21"/>
  </r>
  <r>
    <x v="437"/>
    <x v="7"/>
    <x v="6"/>
    <n v="137.79"/>
    <n v="1"/>
    <n v="22.046399999999998"/>
    <n v="137.79"/>
    <n v="159.8364"/>
    <n v="2026"/>
    <s v="julio"/>
    <n v="21"/>
  </r>
  <r>
    <x v="437"/>
    <x v="10"/>
    <x v="2"/>
    <n v="70.05"/>
    <n v="240"/>
    <n v="2689.92"/>
    <n v="16812"/>
    <n v="19501.919999999998"/>
    <n v="2026"/>
    <s v="julio"/>
    <n v="21"/>
  </r>
  <r>
    <x v="437"/>
    <x v="9"/>
    <x v="6"/>
    <n v="343.97"/>
    <n v="1"/>
    <n v="55.035200000000003"/>
    <n v="343.97"/>
    <n v="399.00520000000006"/>
    <n v="2026"/>
    <s v="julio"/>
    <n v="21"/>
  </r>
  <r>
    <x v="437"/>
    <x v="9"/>
    <x v="6"/>
    <n v="343.97"/>
    <n v="1"/>
    <n v="55.035200000000003"/>
    <n v="343.97"/>
    <n v="399.00520000000006"/>
    <n v="2026"/>
    <s v="julio"/>
    <n v="21"/>
  </r>
  <r>
    <x v="437"/>
    <x v="9"/>
    <x v="6"/>
    <n v="343.97"/>
    <n v="1"/>
    <n v="55.035200000000003"/>
    <n v="343.97"/>
    <n v="399.00520000000006"/>
    <n v="2026"/>
    <s v="julio"/>
    <n v="21"/>
  </r>
  <r>
    <x v="437"/>
    <x v="9"/>
    <x v="6"/>
    <n v="343.97"/>
    <n v="1"/>
    <n v="55.035200000000003"/>
    <n v="343.97"/>
    <n v="399.00520000000006"/>
    <n v="2026"/>
    <s v="julio"/>
    <n v="21"/>
  </r>
  <r>
    <x v="437"/>
    <x v="9"/>
    <x v="6"/>
    <n v="343.97"/>
    <n v="1"/>
    <n v="55.035200000000003"/>
    <n v="343.97"/>
    <n v="399.00520000000006"/>
    <n v="2026"/>
    <s v="julio"/>
    <n v="21"/>
  </r>
  <r>
    <x v="437"/>
    <x v="5"/>
    <x v="6"/>
    <n v="343.97"/>
    <n v="1"/>
    <n v="55.035200000000003"/>
    <n v="343.97"/>
    <n v="399.00520000000006"/>
    <n v="2026"/>
    <s v="julio"/>
    <n v="21"/>
  </r>
  <r>
    <x v="437"/>
    <x v="5"/>
    <x v="6"/>
    <n v="343.97"/>
    <n v="1"/>
    <n v="55.035200000000003"/>
    <n v="343.97"/>
    <n v="399.00520000000006"/>
    <n v="2026"/>
    <s v="julio"/>
    <n v="21"/>
  </r>
  <r>
    <x v="437"/>
    <x v="6"/>
    <x v="6"/>
    <n v="343.97"/>
    <n v="1"/>
    <n v="55.035200000000003"/>
    <n v="343.97"/>
    <n v="399.00520000000006"/>
    <n v="2026"/>
    <s v="julio"/>
    <n v="21"/>
  </r>
  <r>
    <x v="437"/>
    <x v="6"/>
    <x v="6"/>
    <n v="343.97"/>
    <n v="1"/>
    <n v="55.035200000000003"/>
    <n v="343.97"/>
    <n v="399.00520000000006"/>
    <n v="2026"/>
    <s v="julio"/>
    <n v="21"/>
  </r>
  <r>
    <x v="437"/>
    <x v="4"/>
    <x v="0"/>
    <n v="192.03"/>
    <n v="1"/>
    <n v="30.724800000000002"/>
    <n v="192.03"/>
    <n v="222.75479999999999"/>
    <n v="2026"/>
    <s v="julio"/>
    <n v="21"/>
  </r>
  <r>
    <x v="437"/>
    <x v="4"/>
    <x v="0"/>
    <n v="192.03"/>
    <n v="1"/>
    <n v="30.724800000000002"/>
    <n v="192.03"/>
    <n v="222.75479999999999"/>
    <n v="2026"/>
    <s v="julio"/>
    <n v="21"/>
  </r>
  <r>
    <x v="437"/>
    <x v="12"/>
    <x v="2"/>
    <n v="498.66"/>
    <n v="6"/>
    <n v="478.71360000000004"/>
    <n v="2991.96"/>
    <n v="3470.6736000000001"/>
    <n v="2026"/>
    <s v="julio"/>
    <n v="21"/>
  </r>
  <r>
    <x v="437"/>
    <x v="12"/>
    <x v="2"/>
    <n v="498.66"/>
    <n v="6"/>
    <n v="478.71360000000004"/>
    <n v="2991.96"/>
    <n v="3470.6736000000001"/>
    <n v="2026"/>
    <s v="julio"/>
    <n v="21"/>
  </r>
  <r>
    <x v="437"/>
    <x v="12"/>
    <x v="2"/>
    <n v="498.66"/>
    <n v="6"/>
    <n v="478.71360000000004"/>
    <n v="2991.96"/>
    <n v="3470.6736000000001"/>
    <n v="2026"/>
    <s v="julio"/>
    <n v="21"/>
  </r>
  <r>
    <x v="437"/>
    <x v="25"/>
    <x v="6"/>
    <n v="94.82"/>
    <n v="1"/>
    <n v="15.171199999999999"/>
    <n v="94.82"/>
    <n v="109.99119999999999"/>
    <n v="2026"/>
    <s v="julio"/>
    <n v="21"/>
  </r>
  <r>
    <x v="437"/>
    <x v="16"/>
    <x v="6"/>
    <n v="137.79"/>
    <n v="1"/>
    <n v="22.046399999999998"/>
    <n v="137.79"/>
    <n v="159.8364"/>
    <n v="2026"/>
    <s v="julio"/>
    <n v="21"/>
  </r>
  <r>
    <x v="437"/>
    <x v="16"/>
    <x v="6"/>
    <n v="137.79"/>
    <n v="1"/>
    <n v="22.046399999999998"/>
    <n v="137.79"/>
    <n v="159.8364"/>
    <n v="2026"/>
    <s v="julio"/>
    <n v="21"/>
  </r>
  <r>
    <x v="437"/>
    <x v="16"/>
    <x v="6"/>
    <n v="137.79"/>
    <n v="1"/>
    <n v="22.046399999999998"/>
    <n v="137.79"/>
    <n v="159.8364"/>
    <n v="2026"/>
    <s v="julio"/>
    <n v="21"/>
  </r>
  <r>
    <x v="438"/>
    <x v="28"/>
    <x v="5"/>
    <n v="54.96"/>
    <n v="100"/>
    <n v="879.36"/>
    <n v="5496"/>
    <n v="6375.36"/>
    <n v="2026"/>
    <s v="julio"/>
    <n v="22"/>
  </r>
  <r>
    <x v="438"/>
    <x v="15"/>
    <x v="5"/>
    <n v="697"/>
    <n v="6"/>
    <n v="669.12"/>
    <n v="4182"/>
    <n v="4851.12"/>
    <n v="2026"/>
    <s v="julio"/>
    <n v="22"/>
  </r>
  <r>
    <x v="438"/>
    <x v="13"/>
    <x v="2"/>
    <n v="525.59"/>
    <n v="6"/>
    <n v="504.56640000000004"/>
    <n v="3153.54"/>
    <n v="3658.1064000000001"/>
    <n v="2026"/>
    <s v="julio"/>
    <n v="22"/>
  </r>
  <r>
    <x v="438"/>
    <x v="13"/>
    <x v="2"/>
    <n v="525.59"/>
    <n v="6"/>
    <n v="504.56640000000004"/>
    <n v="3153.54"/>
    <n v="3658.1064000000001"/>
    <n v="2026"/>
    <s v="julio"/>
    <n v="22"/>
  </r>
  <r>
    <x v="438"/>
    <x v="8"/>
    <x v="6"/>
    <n v="137.79"/>
    <n v="1"/>
    <n v="22.046399999999998"/>
    <n v="137.79"/>
    <n v="159.8364"/>
    <n v="2026"/>
    <s v="julio"/>
    <n v="22"/>
  </r>
  <r>
    <x v="438"/>
    <x v="8"/>
    <x v="5"/>
    <n v="90.54"/>
    <n v="20"/>
    <n v="289.72800000000001"/>
    <n v="1810.8"/>
    <n v="2100.5279999999998"/>
    <n v="2026"/>
    <s v="julio"/>
    <n v="22"/>
  </r>
  <r>
    <x v="438"/>
    <x v="7"/>
    <x v="6"/>
    <n v="137.79"/>
    <n v="1"/>
    <n v="22.046399999999998"/>
    <n v="137.79"/>
    <n v="159.8364"/>
    <n v="2026"/>
    <s v="julio"/>
    <n v="22"/>
  </r>
  <r>
    <x v="438"/>
    <x v="7"/>
    <x v="5"/>
    <n v="90.54"/>
    <n v="60"/>
    <n v="869.18400000000008"/>
    <n v="5432.4"/>
    <n v="6301.5839999999998"/>
    <n v="2026"/>
    <s v="julio"/>
    <n v="22"/>
  </r>
  <r>
    <x v="438"/>
    <x v="10"/>
    <x v="0"/>
    <n v="103.34"/>
    <n v="240"/>
    <n v="3968.2560000000003"/>
    <n v="24801.599999999999"/>
    <n v="28769.856"/>
    <n v="2026"/>
    <s v="julio"/>
    <n v="22"/>
  </r>
  <r>
    <x v="438"/>
    <x v="11"/>
    <x v="6"/>
    <n v="137.79"/>
    <n v="1"/>
    <n v="22.046399999999998"/>
    <n v="137.79"/>
    <n v="159.8364"/>
    <n v="2026"/>
    <s v="julio"/>
    <n v="22"/>
  </r>
  <r>
    <x v="438"/>
    <x v="9"/>
    <x v="6"/>
    <n v="343.97"/>
    <n v="1"/>
    <n v="55.035200000000003"/>
    <n v="343.97"/>
    <n v="399.00520000000006"/>
    <n v="2026"/>
    <s v="julio"/>
    <n v="22"/>
  </r>
  <r>
    <x v="438"/>
    <x v="6"/>
    <x v="6"/>
    <n v="343.97"/>
    <n v="1"/>
    <n v="55.035200000000003"/>
    <n v="343.97"/>
    <n v="399.00520000000006"/>
    <n v="2026"/>
    <s v="julio"/>
    <n v="22"/>
  </r>
  <r>
    <x v="438"/>
    <x v="6"/>
    <x v="6"/>
    <n v="343.97"/>
    <n v="1"/>
    <n v="55.035200000000003"/>
    <n v="343.97"/>
    <n v="399.00520000000006"/>
    <n v="2026"/>
    <s v="julio"/>
    <n v="22"/>
  </r>
  <r>
    <x v="438"/>
    <x v="4"/>
    <x v="2"/>
    <n v="192.03"/>
    <n v="1"/>
    <n v="30.724800000000002"/>
    <n v="192.03"/>
    <n v="222.75479999999999"/>
    <n v="2026"/>
    <s v="julio"/>
    <n v="22"/>
  </r>
  <r>
    <x v="438"/>
    <x v="4"/>
    <x v="2"/>
    <n v="192.03"/>
    <n v="1"/>
    <n v="30.724800000000002"/>
    <n v="192.03"/>
    <n v="222.75479999999999"/>
    <n v="2026"/>
    <s v="julio"/>
    <n v="22"/>
  </r>
  <r>
    <x v="438"/>
    <x v="4"/>
    <x v="2"/>
    <n v="192.03"/>
    <n v="1"/>
    <n v="30.724800000000002"/>
    <n v="192.03"/>
    <n v="222.75479999999999"/>
    <n v="2026"/>
    <s v="julio"/>
    <n v="22"/>
  </r>
  <r>
    <x v="438"/>
    <x v="4"/>
    <x v="2"/>
    <n v="192.03"/>
    <n v="1"/>
    <n v="30.724800000000002"/>
    <n v="192.03"/>
    <n v="222.75479999999999"/>
    <n v="2026"/>
    <s v="julio"/>
    <n v="22"/>
  </r>
  <r>
    <x v="438"/>
    <x v="12"/>
    <x v="2"/>
    <n v="498.66"/>
    <n v="6"/>
    <n v="478.71360000000004"/>
    <n v="2991.96"/>
    <n v="3470.6736000000001"/>
    <n v="2026"/>
    <s v="julio"/>
    <n v="22"/>
  </r>
  <r>
    <x v="438"/>
    <x v="12"/>
    <x v="2"/>
    <n v="498.66"/>
    <n v="6"/>
    <n v="478.71360000000004"/>
    <n v="2991.96"/>
    <n v="3470.6736000000001"/>
    <n v="2026"/>
    <s v="julio"/>
    <n v="22"/>
  </r>
  <r>
    <x v="438"/>
    <x v="14"/>
    <x v="5"/>
    <n v="632.99"/>
    <n v="8"/>
    <n v="810.22720000000004"/>
    <n v="5063.92"/>
    <n v="5874.1472000000003"/>
    <n v="2026"/>
    <s v="julio"/>
    <n v="22"/>
  </r>
  <r>
    <x v="438"/>
    <x v="14"/>
    <x v="17"/>
    <n v="505.86"/>
    <n v="110"/>
    <n v="8903.1360000000004"/>
    <n v="55644.6"/>
    <n v="64547.735999999997"/>
    <n v="2026"/>
    <s v="julio"/>
    <n v="22"/>
  </r>
  <r>
    <x v="438"/>
    <x v="25"/>
    <x v="6"/>
    <n v="94.82"/>
    <n v="1"/>
    <n v="15.171199999999999"/>
    <n v="94.82"/>
    <n v="109.99119999999999"/>
    <n v="2026"/>
    <s v="julio"/>
    <n v="22"/>
  </r>
  <r>
    <x v="438"/>
    <x v="16"/>
    <x v="6"/>
    <n v="137.79"/>
    <n v="1"/>
    <n v="22.046399999999998"/>
    <n v="137.79"/>
    <n v="159.8364"/>
    <n v="2026"/>
    <s v="julio"/>
    <n v="22"/>
  </r>
  <r>
    <x v="438"/>
    <x v="16"/>
    <x v="6"/>
    <n v="137.79"/>
    <n v="1"/>
    <n v="22.046399999999998"/>
    <n v="137.79"/>
    <n v="159.8364"/>
    <n v="2026"/>
    <s v="julio"/>
    <n v="22"/>
  </r>
  <r>
    <x v="438"/>
    <x v="16"/>
    <x v="6"/>
    <n v="137.79"/>
    <n v="1"/>
    <n v="22.046399999999998"/>
    <n v="137.79"/>
    <n v="159.8364"/>
    <n v="2026"/>
    <s v="julio"/>
    <n v="22"/>
  </r>
  <r>
    <x v="438"/>
    <x v="16"/>
    <x v="6"/>
    <n v="137.79"/>
    <n v="1"/>
    <n v="22.046399999999998"/>
    <n v="137.79"/>
    <n v="159.8364"/>
    <n v="2026"/>
    <s v="julio"/>
    <n v="22"/>
  </r>
  <r>
    <x v="439"/>
    <x v="8"/>
    <x v="16"/>
    <n v="137.79"/>
    <n v="1"/>
    <n v="22.046399999999998"/>
    <n v="137.79"/>
    <n v="159.8364"/>
    <n v="2026"/>
    <s v="julio"/>
    <n v="24"/>
  </r>
  <r>
    <x v="439"/>
    <x v="8"/>
    <x v="16"/>
    <n v="137.79"/>
    <n v="1"/>
    <n v="22.046399999999998"/>
    <n v="137.79"/>
    <n v="159.8364"/>
    <n v="2026"/>
    <s v="julio"/>
    <n v="24"/>
  </r>
  <r>
    <x v="439"/>
    <x v="8"/>
    <x v="16"/>
    <n v="137.79"/>
    <n v="1"/>
    <n v="22.046399999999998"/>
    <n v="137.79"/>
    <n v="159.8364"/>
    <n v="2026"/>
    <s v="julio"/>
    <n v="24"/>
  </r>
  <r>
    <x v="439"/>
    <x v="8"/>
    <x v="16"/>
    <n v="137.79"/>
    <n v="1"/>
    <n v="22.046399999999998"/>
    <n v="137.79"/>
    <n v="159.8364"/>
    <n v="2026"/>
    <s v="julio"/>
    <n v="24"/>
  </r>
  <r>
    <x v="439"/>
    <x v="8"/>
    <x v="16"/>
    <n v="137.79"/>
    <n v="1"/>
    <n v="22.046399999999998"/>
    <n v="137.79"/>
    <n v="159.8364"/>
    <n v="2026"/>
    <s v="julio"/>
    <n v="24"/>
  </r>
  <r>
    <x v="439"/>
    <x v="8"/>
    <x v="16"/>
    <n v="137.79"/>
    <n v="1"/>
    <n v="22.046399999999998"/>
    <n v="137.79"/>
    <n v="159.8364"/>
    <n v="2026"/>
    <s v="julio"/>
    <n v="24"/>
  </r>
  <r>
    <x v="439"/>
    <x v="8"/>
    <x v="16"/>
    <n v="137.79"/>
    <n v="1"/>
    <n v="22.046399999999998"/>
    <n v="137.79"/>
    <n v="159.8364"/>
    <n v="2026"/>
    <s v="julio"/>
    <n v="24"/>
  </r>
  <r>
    <x v="439"/>
    <x v="7"/>
    <x v="16"/>
    <n v="137.79"/>
    <n v="1"/>
    <n v="22.046399999999998"/>
    <n v="137.79"/>
    <n v="159.8364"/>
    <n v="2026"/>
    <s v="julio"/>
    <n v="24"/>
  </r>
  <r>
    <x v="439"/>
    <x v="7"/>
    <x v="16"/>
    <n v="137.79"/>
    <n v="1"/>
    <n v="22.046399999999998"/>
    <n v="137.79"/>
    <n v="159.8364"/>
    <n v="2026"/>
    <s v="julio"/>
    <n v="24"/>
  </r>
  <r>
    <x v="439"/>
    <x v="7"/>
    <x v="16"/>
    <n v="137.79"/>
    <n v="1"/>
    <n v="22.046399999999998"/>
    <n v="137.79"/>
    <n v="159.8364"/>
    <n v="2026"/>
    <s v="julio"/>
    <n v="24"/>
  </r>
  <r>
    <x v="439"/>
    <x v="10"/>
    <x v="16"/>
    <n v="137.79"/>
    <n v="1"/>
    <n v="22.046399999999998"/>
    <n v="137.79"/>
    <n v="159.8364"/>
    <n v="2026"/>
    <s v="julio"/>
    <n v="24"/>
  </r>
  <r>
    <x v="439"/>
    <x v="10"/>
    <x v="16"/>
    <n v="137.79"/>
    <n v="1"/>
    <n v="22.046399999999998"/>
    <n v="137.79"/>
    <n v="159.8364"/>
    <n v="2026"/>
    <s v="julio"/>
    <n v="24"/>
  </r>
  <r>
    <x v="439"/>
    <x v="11"/>
    <x v="16"/>
    <n v="137.79"/>
    <n v="1"/>
    <n v="22.046399999999998"/>
    <n v="137.79"/>
    <n v="159.8364"/>
    <n v="2026"/>
    <s v="julio"/>
    <n v="24"/>
  </r>
  <r>
    <x v="439"/>
    <x v="11"/>
    <x v="16"/>
    <n v="137.79"/>
    <n v="1"/>
    <n v="22.046399999999998"/>
    <n v="137.79"/>
    <n v="159.8364"/>
    <n v="2026"/>
    <s v="julio"/>
    <n v="24"/>
  </r>
  <r>
    <x v="439"/>
    <x v="9"/>
    <x v="16"/>
    <n v="343.97"/>
    <n v="1"/>
    <n v="55.035200000000003"/>
    <n v="343.97"/>
    <n v="399.00520000000006"/>
    <n v="2026"/>
    <s v="julio"/>
    <n v="24"/>
  </r>
  <r>
    <x v="439"/>
    <x v="9"/>
    <x v="16"/>
    <n v="343.97"/>
    <n v="1"/>
    <n v="55.035200000000003"/>
    <n v="343.97"/>
    <n v="399.00520000000006"/>
    <n v="2026"/>
    <s v="julio"/>
    <n v="24"/>
  </r>
  <r>
    <x v="439"/>
    <x v="9"/>
    <x v="16"/>
    <n v="343.97"/>
    <n v="1"/>
    <n v="55.035200000000003"/>
    <n v="343.97"/>
    <n v="399.00520000000006"/>
    <n v="2026"/>
    <s v="julio"/>
    <n v="24"/>
  </r>
  <r>
    <x v="439"/>
    <x v="9"/>
    <x v="16"/>
    <n v="343.97"/>
    <n v="1"/>
    <n v="55.035200000000003"/>
    <n v="343.97"/>
    <n v="399.00520000000006"/>
    <n v="2026"/>
    <s v="julio"/>
    <n v="24"/>
  </r>
  <r>
    <x v="439"/>
    <x v="9"/>
    <x v="16"/>
    <n v="343.97"/>
    <n v="1"/>
    <n v="55.035200000000003"/>
    <n v="343.97"/>
    <n v="399.00520000000006"/>
    <n v="2026"/>
    <s v="julio"/>
    <n v="24"/>
  </r>
  <r>
    <x v="439"/>
    <x v="5"/>
    <x v="16"/>
    <n v="343.97"/>
    <n v="1"/>
    <n v="55.035200000000003"/>
    <n v="343.97"/>
    <n v="399.00520000000006"/>
    <n v="2026"/>
    <s v="julio"/>
    <n v="24"/>
  </r>
  <r>
    <x v="439"/>
    <x v="5"/>
    <x v="16"/>
    <n v="343.97"/>
    <n v="1"/>
    <n v="55.035200000000003"/>
    <n v="343.97"/>
    <n v="399.00520000000006"/>
    <n v="2026"/>
    <s v="julio"/>
    <n v="24"/>
  </r>
  <r>
    <x v="439"/>
    <x v="5"/>
    <x v="16"/>
    <n v="343.97"/>
    <n v="1"/>
    <n v="55.035200000000003"/>
    <n v="343.97"/>
    <n v="399.00520000000006"/>
    <n v="2026"/>
    <s v="julio"/>
    <n v="24"/>
  </r>
  <r>
    <x v="439"/>
    <x v="6"/>
    <x v="16"/>
    <n v="343.97"/>
    <n v="1"/>
    <n v="55.035200000000003"/>
    <n v="343.97"/>
    <n v="399.00520000000006"/>
    <n v="2026"/>
    <s v="julio"/>
    <n v="24"/>
  </r>
  <r>
    <x v="439"/>
    <x v="6"/>
    <x v="16"/>
    <n v="343.97"/>
    <n v="1"/>
    <n v="55.035200000000003"/>
    <n v="343.97"/>
    <n v="399.00520000000006"/>
    <n v="2026"/>
    <s v="julio"/>
    <n v="24"/>
  </r>
  <r>
    <x v="439"/>
    <x v="6"/>
    <x v="16"/>
    <n v="343.97"/>
    <n v="1"/>
    <n v="55.035200000000003"/>
    <n v="343.97"/>
    <n v="399.00520000000006"/>
    <n v="2026"/>
    <s v="julio"/>
    <n v="24"/>
  </r>
  <r>
    <x v="439"/>
    <x v="6"/>
    <x v="16"/>
    <n v="343.97"/>
    <n v="1"/>
    <n v="55.035200000000003"/>
    <n v="343.97"/>
    <n v="399.00520000000006"/>
    <n v="2026"/>
    <s v="julio"/>
    <n v="24"/>
  </r>
  <r>
    <x v="439"/>
    <x v="6"/>
    <x v="16"/>
    <n v="343.97"/>
    <n v="1"/>
    <n v="55.035200000000003"/>
    <n v="343.97"/>
    <n v="399.00520000000006"/>
    <n v="2026"/>
    <s v="julio"/>
    <n v="24"/>
  </r>
  <r>
    <x v="439"/>
    <x v="6"/>
    <x v="16"/>
    <n v="343.97"/>
    <n v="1"/>
    <n v="55.035200000000003"/>
    <n v="343.97"/>
    <n v="399.00520000000006"/>
    <n v="2026"/>
    <s v="julio"/>
    <n v="24"/>
  </r>
  <r>
    <x v="439"/>
    <x v="16"/>
    <x v="16"/>
    <n v="137.79"/>
    <n v="1"/>
    <n v="22.046399999999998"/>
    <n v="137.79"/>
    <n v="159.8364"/>
    <n v="2026"/>
    <s v="julio"/>
    <n v="24"/>
  </r>
  <r>
    <x v="439"/>
    <x v="16"/>
    <x v="16"/>
    <n v="137.79"/>
    <n v="1"/>
    <n v="22.046399999999998"/>
    <n v="137.79"/>
    <n v="159.8364"/>
    <n v="2026"/>
    <s v="julio"/>
    <n v="24"/>
  </r>
  <r>
    <x v="439"/>
    <x v="16"/>
    <x v="16"/>
    <n v="137.79"/>
    <n v="1"/>
    <n v="22.046399999999998"/>
    <n v="137.79"/>
    <n v="159.8364"/>
    <n v="2026"/>
    <s v="julio"/>
    <n v="24"/>
  </r>
  <r>
    <x v="439"/>
    <x v="16"/>
    <x v="16"/>
    <n v="137.79"/>
    <n v="1"/>
    <n v="22.046399999999998"/>
    <n v="137.79"/>
    <n v="159.8364"/>
    <n v="2026"/>
    <s v="julio"/>
    <n v="24"/>
  </r>
  <r>
    <x v="439"/>
    <x v="21"/>
    <x v="16"/>
    <n v="526.72"/>
    <n v="1"/>
    <n v="84.275200000000012"/>
    <n v="526.72"/>
    <n v="610.99520000000007"/>
    <n v="2026"/>
    <s v="julio"/>
    <n v="24"/>
  </r>
  <r>
    <x v="440"/>
    <x v="28"/>
    <x v="6"/>
    <n v="103.45"/>
    <n v="1"/>
    <n v="16.552"/>
    <n v="103.45"/>
    <n v="120.00200000000001"/>
    <n v="2026"/>
    <s v="julio"/>
    <n v="27"/>
  </r>
  <r>
    <x v="440"/>
    <x v="8"/>
    <x v="6"/>
    <n v="137.79"/>
    <n v="1"/>
    <n v="22.046399999999998"/>
    <n v="137.79"/>
    <n v="159.8364"/>
    <n v="2026"/>
    <s v="julio"/>
    <n v="27"/>
  </r>
  <r>
    <x v="440"/>
    <x v="8"/>
    <x v="6"/>
    <n v="137.79"/>
    <n v="1"/>
    <n v="22.046399999999998"/>
    <n v="137.79"/>
    <n v="159.8364"/>
    <n v="2026"/>
    <s v="julio"/>
    <n v="27"/>
  </r>
  <r>
    <x v="440"/>
    <x v="8"/>
    <x v="6"/>
    <n v="137.79"/>
    <n v="1"/>
    <n v="22.046399999999998"/>
    <n v="137.79"/>
    <n v="159.8364"/>
    <n v="2026"/>
    <s v="julio"/>
    <n v="27"/>
  </r>
  <r>
    <x v="440"/>
    <x v="8"/>
    <x v="6"/>
    <n v="137.79"/>
    <n v="1"/>
    <n v="22.046399999999998"/>
    <n v="137.79"/>
    <n v="159.8364"/>
    <n v="2026"/>
    <s v="julio"/>
    <n v="27"/>
  </r>
  <r>
    <x v="440"/>
    <x v="8"/>
    <x v="6"/>
    <n v="137.79"/>
    <n v="1"/>
    <n v="22.046399999999998"/>
    <n v="137.79"/>
    <n v="159.8364"/>
    <n v="2026"/>
    <s v="julio"/>
    <n v="27"/>
  </r>
  <r>
    <x v="440"/>
    <x v="8"/>
    <x v="6"/>
    <n v="137.79"/>
    <n v="1"/>
    <n v="22.046399999999998"/>
    <n v="137.79"/>
    <n v="159.8364"/>
    <n v="2026"/>
    <s v="julio"/>
    <n v="27"/>
  </r>
  <r>
    <x v="440"/>
    <x v="8"/>
    <x v="6"/>
    <n v="137.79"/>
    <n v="1"/>
    <n v="22.046399999999998"/>
    <n v="137.79"/>
    <n v="159.8364"/>
    <n v="2026"/>
    <s v="julio"/>
    <n v="27"/>
  </r>
  <r>
    <x v="440"/>
    <x v="8"/>
    <x v="6"/>
    <n v="137.79"/>
    <n v="1"/>
    <n v="22.046399999999998"/>
    <n v="137.79"/>
    <n v="159.8364"/>
    <n v="2026"/>
    <s v="julio"/>
    <n v="27"/>
  </r>
  <r>
    <x v="440"/>
    <x v="8"/>
    <x v="6"/>
    <n v="137.79"/>
    <n v="1"/>
    <n v="22.046399999999998"/>
    <n v="137.79"/>
    <n v="159.8364"/>
    <n v="2026"/>
    <s v="julio"/>
    <n v="27"/>
  </r>
  <r>
    <x v="440"/>
    <x v="7"/>
    <x v="6"/>
    <n v="137.79"/>
    <n v="1"/>
    <n v="22.046399999999998"/>
    <n v="137.79"/>
    <n v="159.8364"/>
    <n v="2026"/>
    <s v="julio"/>
    <n v="27"/>
  </r>
  <r>
    <x v="440"/>
    <x v="7"/>
    <x v="6"/>
    <n v="137.79"/>
    <n v="1"/>
    <n v="22.046399999999998"/>
    <n v="137.79"/>
    <n v="159.8364"/>
    <n v="2026"/>
    <s v="julio"/>
    <n v="27"/>
  </r>
  <r>
    <x v="440"/>
    <x v="7"/>
    <x v="6"/>
    <n v="137.79"/>
    <n v="1"/>
    <n v="22.046399999999998"/>
    <n v="137.79"/>
    <n v="159.8364"/>
    <n v="2026"/>
    <s v="julio"/>
    <n v="27"/>
  </r>
  <r>
    <x v="440"/>
    <x v="7"/>
    <x v="6"/>
    <n v="137.79"/>
    <n v="1"/>
    <n v="22.046399999999998"/>
    <n v="137.79"/>
    <n v="159.8364"/>
    <n v="2026"/>
    <s v="julio"/>
    <n v="27"/>
  </r>
  <r>
    <x v="440"/>
    <x v="10"/>
    <x v="6"/>
    <n v="137.79"/>
    <n v="1"/>
    <n v="22.046399999999998"/>
    <n v="137.79"/>
    <n v="159.8364"/>
    <n v="2026"/>
    <s v="julio"/>
    <n v="27"/>
  </r>
  <r>
    <x v="440"/>
    <x v="10"/>
    <x v="6"/>
    <n v="137.79"/>
    <n v="1"/>
    <n v="22.046399999999998"/>
    <n v="137.79"/>
    <n v="159.8364"/>
    <n v="2026"/>
    <s v="julio"/>
    <n v="27"/>
  </r>
  <r>
    <x v="440"/>
    <x v="0"/>
    <x v="6"/>
    <n v="1706.9"/>
    <n v="1"/>
    <n v="273.10400000000004"/>
    <n v="1706.9"/>
    <n v="1980.0040000000001"/>
    <n v="2026"/>
    <s v="julio"/>
    <n v="27"/>
  </r>
  <r>
    <x v="440"/>
    <x v="9"/>
    <x v="6"/>
    <n v="343.97"/>
    <n v="1"/>
    <n v="55.035200000000003"/>
    <n v="343.97"/>
    <n v="399.00520000000006"/>
    <n v="2026"/>
    <s v="julio"/>
    <n v="27"/>
  </r>
  <r>
    <x v="440"/>
    <x v="9"/>
    <x v="6"/>
    <n v="343.97"/>
    <n v="1"/>
    <n v="55.035200000000003"/>
    <n v="343.97"/>
    <n v="399.00520000000006"/>
    <n v="2026"/>
    <s v="julio"/>
    <n v="27"/>
  </r>
  <r>
    <x v="440"/>
    <x v="9"/>
    <x v="6"/>
    <n v="343.97"/>
    <n v="1"/>
    <n v="55.035200000000003"/>
    <n v="343.97"/>
    <n v="399.00520000000006"/>
    <n v="2026"/>
    <s v="julio"/>
    <n v="27"/>
  </r>
  <r>
    <x v="440"/>
    <x v="9"/>
    <x v="6"/>
    <n v="343.97"/>
    <n v="1"/>
    <n v="55.035200000000003"/>
    <n v="343.97"/>
    <n v="399.00520000000006"/>
    <n v="2026"/>
    <s v="julio"/>
    <n v="27"/>
  </r>
  <r>
    <x v="440"/>
    <x v="9"/>
    <x v="6"/>
    <n v="343.97"/>
    <n v="1"/>
    <n v="55.035200000000003"/>
    <n v="343.97"/>
    <n v="399.00520000000006"/>
    <n v="2026"/>
    <s v="julio"/>
    <n v="27"/>
  </r>
  <r>
    <x v="440"/>
    <x v="9"/>
    <x v="6"/>
    <n v="343.97"/>
    <n v="1"/>
    <n v="55.035200000000003"/>
    <n v="343.97"/>
    <n v="399.00520000000006"/>
    <n v="2026"/>
    <s v="julio"/>
    <n v="27"/>
  </r>
  <r>
    <x v="440"/>
    <x v="9"/>
    <x v="6"/>
    <n v="343.97"/>
    <n v="1"/>
    <n v="55.035200000000003"/>
    <n v="343.97"/>
    <n v="399.00520000000006"/>
    <n v="2026"/>
    <s v="julio"/>
    <n v="27"/>
  </r>
  <r>
    <x v="440"/>
    <x v="9"/>
    <x v="6"/>
    <n v="343.97"/>
    <n v="1"/>
    <n v="55.035200000000003"/>
    <n v="343.97"/>
    <n v="399.00520000000006"/>
    <n v="2026"/>
    <s v="julio"/>
    <n v="27"/>
  </r>
  <r>
    <x v="440"/>
    <x v="5"/>
    <x v="6"/>
    <n v="343.97"/>
    <n v="1"/>
    <n v="55.035200000000003"/>
    <n v="343.97"/>
    <n v="399.00520000000006"/>
    <n v="2026"/>
    <s v="julio"/>
    <n v="27"/>
  </r>
  <r>
    <x v="440"/>
    <x v="5"/>
    <x v="6"/>
    <n v="343.97"/>
    <n v="1"/>
    <n v="55.035200000000003"/>
    <n v="343.97"/>
    <n v="399.00520000000006"/>
    <n v="2026"/>
    <s v="julio"/>
    <n v="27"/>
  </r>
  <r>
    <x v="440"/>
    <x v="5"/>
    <x v="9"/>
    <n v="343.97"/>
    <n v="1"/>
    <n v="55.035200000000003"/>
    <n v="343.97"/>
    <n v="399.00520000000006"/>
    <n v="2026"/>
    <s v="julio"/>
    <n v="27"/>
  </r>
  <r>
    <x v="440"/>
    <x v="6"/>
    <x v="6"/>
    <n v="343.97"/>
    <n v="1"/>
    <n v="55.035200000000003"/>
    <n v="343.97"/>
    <n v="399.00520000000006"/>
    <n v="2026"/>
    <s v="julio"/>
    <n v="27"/>
  </r>
  <r>
    <x v="440"/>
    <x v="6"/>
    <x v="6"/>
    <n v="343.97"/>
    <n v="1"/>
    <n v="55.035200000000003"/>
    <n v="343.97"/>
    <n v="399.00520000000006"/>
    <n v="2026"/>
    <s v="julio"/>
    <n v="27"/>
  </r>
  <r>
    <x v="440"/>
    <x v="6"/>
    <x v="6"/>
    <n v="343.97"/>
    <n v="1"/>
    <n v="55.035200000000003"/>
    <n v="343.97"/>
    <n v="399.00520000000006"/>
    <n v="2026"/>
    <s v="julio"/>
    <n v="27"/>
  </r>
  <r>
    <x v="440"/>
    <x v="25"/>
    <x v="6"/>
    <n v="94.82"/>
    <n v="1"/>
    <n v="15.171199999999999"/>
    <n v="94.82"/>
    <n v="109.99119999999999"/>
    <n v="2026"/>
    <s v="julio"/>
    <n v="27"/>
  </r>
  <r>
    <x v="440"/>
    <x v="25"/>
    <x v="6"/>
    <n v="94.82"/>
    <n v="1"/>
    <n v="15.171199999999999"/>
    <n v="94.82"/>
    <n v="109.99119999999999"/>
    <n v="2026"/>
    <s v="julio"/>
    <n v="27"/>
  </r>
  <r>
    <x v="440"/>
    <x v="25"/>
    <x v="6"/>
    <n v="94.82"/>
    <n v="1"/>
    <n v="15.171199999999999"/>
    <n v="94.82"/>
    <n v="109.99119999999999"/>
    <n v="2026"/>
    <s v="julio"/>
    <n v="27"/>
  </r>
  <r>
    <x v="440"/>
    <x v="25"/>
    <x v="6"/>
    <n v="94.82"/>
    <n v="1"/>
    <n v="15.171199999999999"/>
    <n v="94.82"/>
    <n v="109.99119999999999"/>
    <n v="2026"/>
    <s v="julio"/>
    <n v="27"/>
  </r>
  <r>
    <x v="440"/>
    <x v="25"/>
    <x v="6"/>
    <n v="94.82"/>
    <n v="1"/>
    <n v="15.171199999999999"/>
    <n v="94.82"/>
    <n v="109.99119999999999"/>
    <n v="2026"/>
    <s v="julio"/>
    <n v="27"/>
  </r>
  <r>
    <x v="440"/>
    <x v="16"/>
    <x v="6"/>
    <n v="137.79"/>
    <n v="1"/>
    <n v="22.046399999999998"/>
    <n v="137.79"/>
    <n v="159.8364"/>
    <n v="2026"/>
    <s v="julio"/>
    <n v="27"/>
  </r>
  <r>
    <x v="440"/>
    <x v="16"/>
    <x v="6"/>
    <n v="137.79"/>
    <n v="1"/>
    <n v="22.046399999999998"/>
    <n v="137.79"/>
    <n v="159.8364"/>
    <n v="2026"/>
    <s v="julio"/>
    <n v="27"/>
  </r>
  <r>
    <x v="440"/>
    <x v="16"/>
    <x v="6"/>
    <n v="137.79"/>
    <n v="1"/>
    <n v="22.046399999999998"/>
    <n v="137.79"/>
    <n v="159.8364"/>
    <n v="2026"/>
    <s v="julio"/>
    <n v="27"/>
  </r>
  <r>
    <x v="440"/>
    <x v="16"/>
    <x v="6"/>
    <n v="137.79"/>
    <n v="1"/>
    <n v="22.046399999999998"/>
    <n v="137.79"/>
    <n v="159.8364"/>
    <n v="2026"/>
    <s v="julio"/>
    <n v="27"/>
  </r>
  <r>
    <x v="440"/>
    <x v="16"/>
    <x v="6"/>
    <n v="137.79"/>
    <n v="1"/>
    <n v="22.046399999999998"/>
    <n v="137.79"/>
    <n v="159.8364"/>
    <n v="2026"/>
    <s v="julio"/>
    <n v="27"/>
  </r>
  <r>
    <x v="440"/>
    <x v="21"/>
    <x v="6"/>
    <n v="526.72"/>
    <n v="1"/>
    <n v="84.275200000000012"/>
    <n v="526.72"/>
    <n v="610.99520000000007"/>
    <n v="2026"/>
    <s v="julio"/>
    <n v="27"/>
  </r>
  <r>
    <x v="441"/>
    <x v="13"/>
    <x v="2"/>
    <n v="525.59"/>
    <n v="6"/>
    <n v="504.56640000000004"/>
    <n v="3153.54"/>
    <n v="3658.1064000000001"/>
    <n v="2026"/>
    <s v="julio"/>
    <n v="28"/>
  </r>
  <r>
    <x v="441"/>
    <x v="13"/>
    <x v="2"/>
    <n v="525.59"/>
    <n v="6"/>
    <n v="504.56640000000004"/>
    <n v="3153.54"/>
    <n v="3658.1064000000001"/>
    <n v="2026"/>
    <s v="julio"/>
    <n v="28"/>
  </r>
  <r>
    <x v="441"/>
    <x v="8"/>
    <x v="6"/>
    <n v="137.79499999999999"/>
    <n v="2"/>
    <n v="44.0944"/>
    <n v="275.58999999999997"/>
    <n v="319.68439999999998"/>
    <n v="2026"/>
    <s v="julio"/>
    <n v="28"/>
  </r>
  <r>
    <x v="441"/>
    <x v="8"/>
    <x v="6"/>
    <n v="137.79"/>
    <n v="1"/>
    <n v="22.046399999999998"/>
    <n v="137.79"/>
    <n v="159.8364"/>
    <n v="2026"/>
    <s v="julio"/>
    <n v="28"/>
  </r>
  <r>
    <x v="441"/>
    <x v="8"/>
    <x v="6"/>
    <n v="137.79"/>
    <n v="1"/>
    <n v="22.046399999999998"/>
    <n v="137.79"/>
    <n v="159.8364"/>
    <n v="2026"/>
    <s v="julio"/>
    <n v="28"/>
  </r>
  <r>
    <x v="441"/>
    <x v="8"/>
    <x v="6"/>
    <n v="137.79"/>
    <n v="1"/>
    <n v="22.046399999999998"/>
    <n v="137.79"/>
    <n v="159.8364"/>
    <n v="2026"/>
    <s v="julio"/>
    <n v="28"/>
  </r>
  <r>
    <x v="441"/>
    <x v="8"/>
    <x v="6"/>
    <n v="137.79"/>
    <n v="1"/>
    <n v="22.046399999999998"/>
    <n v="137.79"/>
    <n v="159.8364"/>
    <n v="2026"/>
    <s v="julio"/>
    <n v="28"/>
  </r>
  <r>
    <x v="441"/>
    <x v="8"/>
    <x v="6"/>
    <n v="137.79"/>
    <n v="1"/>
    <n v="22.046399999999998"/>
    <n v="137.79"/>
    <n v="159.8364"/>
    <n v="2026"/>
    <s v="julio"/>
    <n v="28"/>
  </r>
  <r>
    <x v="441"/>
    <x v="8"/>
    <x v="6"/>
    <n v="137.79"/>
    <n v="1"/>
    <n v="22.046399999999998"/>
    <n v="137.79"/>
    <n v="159.8364"/>
    <n v="2026"/>
    <s v="julio"/>
    <n v="28"/>
  </r>
  <r>
    <x v="441"/>
    <x v="7"/>
    <x v="6"/>
    <n v="137.79"/>
    <n v="1"/>
    <n v="22.046399999999998"/>
    <n v="137.79"/>
    <n v="159.8364"/>
    <n v="2026"/>
    <s v="julio"/>
    <n v="28"/>
  </r>
  <r>
    <x v="441"/>
    <x v="10"/>
    <x v="6"/>
    <n v="137.79"/>
    <n v="1"/>
    <n v="22.046399999999998"/>
    <n v="137.79"/>
    <n v="159.8364"/>
    <n v="2026"/>
    <s v="julio"/>
    <n v="28"/>
  </r>
  <r>
    <x v="441"/>
    <x v="11"/>
    <x v="6"/>
    <n v="137.79"/>
    <n v="1"/>
    <n v="22.046399999999998"/>
    <n v="137.79"/>
    <n v="159.8364"/>
    <n v="2026"/>
    <s v="julio"/>
    <n v="28"/>
  </r>
  <r>
    <x v="441"/>
    <x v="11"/>
    <x v="6"/>
    <n v="137.79"/>
    <n v="1"/>
    <n v="22.046399999999998"/>
    <n v="137.79"/>
    <n v="159.8364"/>
    <n v="2026"/>
    <s v="julio"/>
    <n v="28"/>
  </r>
  <r>
    <x v="441"/>
    <x v="11"/>
    <x v="6"/>
    <n v="137.79"/>
    <n v="1"/>
    <n v="22.046399999999998"/>
    <n v="137.79"/>
    <n v="159.8364"/>
    <n v="2026"/>
    <s v="julio"/>
    <n v="28"/>
  </r>
  <r>
    <x v="441"/>
    <x v="9"/>
    <x v="6"/>
    <n v="343.97"/>
    <n v="1"/>
    <n v="55.035200000000003"/>
    <n v="343.97"/>
    <n v="399.00520000000006"/>
    <n v="2026"/>
    <s v="julio"/>
    <n v="28"/>
  </r>
  <r>
    <x v="441"/>
    <x v="9"/>
    <x v="6"/>
    <n v="343.97"/>
    <n v="1"/>
    <n v="55.035200000000003"/>
    <n v="343.97"/>
    <n v="399.00520000000006"/>
    <n v="2026"/>
    <s v="julio"/>
    <n v="28"/>
  </r>
  <r>
    <x v="441"/>
    <x v="6"/>
    <x v="6"/>
    <n v="343.97"/>
    <n v="1"/>
    <n v="55.035200000000003"/>
    <n v="343.97"/>
    <n v="399.00520000000006"/>
    <n v="2026"/>
    <s v="julio"/>
    <n v="28"/>
  </r>
  <r>
    <x v="441"/>
    <x v="6"/>
    <x v="6"/>
    <n v="343.97"/>
    <n v="1"/>
    <n v="55.035200000000003"/>
    <n v="343.97"/>
    <n v="399.00520000000006"/>
    <n v="2026"/>
    <s v="julio"/>
    <n v="28"/>
  </r>
  <r>
    <x v="441"/>
    <x v="6"/>
    <x v="6"/>
    <n v="343.97"/>
    <n v="1"/>
    <n v="55.035200000000003"/>
    <n v="343.97"/>
    <n v="399.00520000000006"/>
    <n v="2026"/>
    <s v="julio"/>
    <n v="28"/>
  </r>
  <r>
    <x v="441"/>
    <x v="6"/>
    <x v="6"/>
    <n v="343.97"/>
    <n v="1"/>
    <n v="55.035200000000003"/>
    <n v="343.97"/>
    <n v="399.00520000000006"/>
    <n v="2026"/>
    <s v="julio"/>
    <n v="28"/>
  </r>
  <r>
    <x v="441"/>
    <x v="12"/>
    <x v="2"/>
    <n v="498.66"/>
    <n v="6"/>
    <n v="478.71360000000004"/>
    <n v="2991.96"/>
    <n v="3470.6736000000001"/>
    <n v="2026"/>
    <s v="julio"/>
    <n v="28"/>
  </r>
  <r>
    <x v="441"/>
    <x v="12"/>
    <x v="2"/>
    <n v="498.66"/>
    <n v="6"/>
    <n v="478.71360000000004"/>
    <n v="2991.96"/>
    <n v="3470.6736000000001"/>
    <n v="2026"/>
    <s v="julio"/>
    <n v="28"/>
  </r>
  <r>
    <x v="441"/>
    <x v="12"/>
    <x v="2"/>
    <n v="498.66"/>
    <n v="6"/>
    <n v="478.71360000000004"/>
    <n v="2991.96"/>
    <n v="3470.6736000000001"/>
    <n v="2026"/>
    <s v="julio"/>
    <n v="28"/>
  </r>
  <r>
    <x v="441"/>
    <x v="16"/>
    <x v="6"/>
    <n v="137.79"/>
    <n v="1"/>
    <n v="22.046399999999998"/>
    <n v="137.79"/>
    <n v="159.8364"/>
    <n v="2026"/>
    <s v="julio"/>
    <n v="28"/>
  </r>
  <r>
    <x v="441"/>
    <x v="16"/>
    <x v="6"/>
    <n v="137.79"/>
    <n v="1"/>
    <n v="22.046399999999998"/>
    <n v="137.79"/>
    <n v="159.8364"/>
    <n v="2026"/>
    <s v="julio"/>
    <n v="28"/>
  </r>
  <r>
    <x v="441"/>
    <x v="16"/>
    <x v="6"/>
    <n v="137.79"/>
    <n v="1"/>
    <n v="22.046399999999998"/>
    <n v="137.79"/>
    <n v="159.8364"/>
    <n v="2026"/>
    <s v="julio"/>
    <n v="28"/>
  </r>
  <r>
    <x v="441"/>
    <x v="16"/>
    <x v="6"/>
    <n v="137.79"/>
    <n v="1"/>
    <n v="22.046399999999998"/>
    <n v="137.79"/>
    <n v="159.8364"/>
    <n v="2026"/>
    <s v="julio"/>
    <n v="28"/>
  </r>
  <r>
    <x v="441"/>
    <x v="16"/>
    <x v="6"/>
    <n v="137.79"/>
    <n v="1"/>
    <n v="22.046399999999998"/>
    <n v="137.79"/>
    <n v="159.8364"/>
    <n v="2026"/>
    <s v="julio"/>
    <n v="28"/>
  </r>
  <r>
    <x v="441"/>
    <x v="16"/>
    <x v="6"/>
    <n v="137.79"/>
    <n v="1"/>
    <n v="22.046399999999998"/>
    <n v="137.79"/>
    <n v="159.8364"/>
    <n v="2026"/>
    <s v="julio"/>
    <n v="28"/>
  </r>
  <r>
    <x v="442"/>
    <x v="8"/>
    <x v="6"/>
    <n v="137.79"/>
    <n v="1"/>
    <n v="22.046399999999998"/>
    <n v="137.79"/>
    <n v="159.8364"/>
    <n v="2026"/>
    <s v="julio"/>
    <n v="29"/>
  </r>
  <r>
    <x v="442"/>
    <x v="8"/>
    <x v="6"/>
    <n v="137.79"/>
    <n v="1"/>
    <n v="22.046399999999998"/>
    <n v="137.79"/>
    <n v="159.8364"/>
    <n v="2026"/>
    <s v="julio"/>
    <n v="29"/>
  </r>
  <r>
    <x v="442"/>
    <x v="8"/>
    <x v="6"/>
    <n v="137.79"/>
    <n v="1"/>
    <n v="22.046399999999998"/>
    <n v="137.79"/>
    <n v="159.8364"/>
    <n v="2026"/>
    <s v="julio"/>
    <n v="29"/>
  </r>
  <r>
    <x v="442"/>
    <x v="8"/>
    <x v="6"/>
    <n v="137.79"/>
    <n v="1"/>
    <n v="22.046399999999998"/>
    <n v="137.79"/>
    <n v="159.8364"/>
    <n v="2026"/>
    <s v="julio"/>
    <n v="29"/>
  </r>
  <r>
    <x v="442"/>
    <x v="7"/>
    <x v="6"/>
    <n v="137.79"/>
    <n v="1"/>
    <n v="22.046399999999998"/>
    <n v="137.79"/>
    <n v="159.8364"/>
    <n v="2026"/>
    <s v="julio"/>
    <n v="29"/>
  </r>
  <r>
    <x v="442"/>
    <x v="7"/>
    <x v="6"/>
    <n v="137.79"/>
    <n v="1"/>
    <n v="22.046399999999998"/>
    <n v="137.79"/>
    <n v="159.8364"/>
    <n v="2026"/>
    <s v="julio"/>
    <n v="29"/>
  </r>
  <r>
    <x v="442"/>
    <x v="7"/>
    <x v="6"/>
    <n v="137.79"/>
    <n v="1"/>
    <n v="22.046399999999998"/>
    <n v="137.79"/>
    <n v="159.8364"/>
    <n v="2026"/>
    <s v="julio"/>
    <n v="29"/>
  </r>
  <r>
    <x v="442"/>
    <x v="7"/>
    <x v="6"/>
    <n v="137.79"/>
    <n v="1"/>
    <n v="22.046399999999998"/>
    <n v="137.79"/>
    <n v="159.8364"/>
    <n v="2026"/>
    <s v="julio"/>
    <n v="29"/>
  </r>
  <r>
    <x v="442"/>
    <x v="11"/>
    <x v="6"/>
    <n v="137.79"/>
    <n v="1"/>
    <n v="22.046399999999998"/>
    <n v="137.79"/>
    <n v="159.8364"/>
    <n v="2026"/>
    <s v="julio"/>
    <n v="29"/>
  </r>
  <r>
    <x v="442"/>
    <x v="11"/>
    <x v="6"/>
    <n v="137.36000000000001"/>
    <n v="2"/>
    <n v="43.955200000000005"/>
    <n v="274.72000000000003"/>
    <n v="318.67520000000002"/>
    <n v="2026"/>
    <s v="julio"/>
    <n v="29"/>
  </r>
  <r>
    <x v="442"/>
    <x v="11"/>
    <x v="6"/>
    <n v="137.79"/>
    <n v="1"/>
    <n v="22.046399999999998"/>
    <n v="137.79"/>
    <n v="159.8364"/>
    <n v="2026"/>
    <s v="julio"/>
    <n v="29"/>
  </r>
  <r>
    <x v="442"/>
    <x v="9"/>
    <x v="6"/>
    <n v="343.97"/>
    <n v="1"/>
    <n v="55.035200000000003"/>
    <n v="343.97"/>
    <n v="399.00520000000006"/>
    <n v="2026"/>
    <s v="julio"/>
    <n v="29"/>
  </r>
  <r>
    <x v="442"/>
    <x v="9"/>
    <x v="6"/>
    <n v="343.97"/>
    <n v="1"/>
    <n v="55.035200000000003"/>
    <n v="343.97"/>
    <n v="399.00520000000006"/>
    <n v="2026"/>
    <s v="julio"/>
    <n v="29"/>
  </r>
  <r>
    <x v="442"/>
    <x v="9"/>
    <x v="6"/>
    <n v="343.97"/>
    <n v="1"/>
    <n v="55.035200000000003"/>
    <n v="343.97"/>
    <n v="399.00520000000006"/>
    <n v="2026"/>
    <s v="julio"/>
    <n v="29"/>
  </r>
  <r>
    <x v="442"/>
    <x v="9"/>
    <x v="6"/>
    <n v="343.97"/>
    <n v="1"/>
    <n v="55.035200000000003"/>
    <n v="343.97"/>
    <n v="399.00520000000006"/>
    <n v="2026"/>
    <s v="julio"/>
    <n v="29"/>
  </r>
  <r>
    <x v="442"/>
    <x v="9"/>
    <x v="6"/>
    <n v="343.97"/>
    <n v="1"/>
    <n v="55.035200000000003"/>
    <n v="343.97"/>
    <n v="399.00520000000006"/>
    <n v="2026"/>
    <s v="julio"/>
    <n v="29"/>
  </r>
  <r>
    <x v="442"/>
    <x v="9"/>
    <x v="6"/>
    <n v="343.97"/>
    <n v="1"/>
    <n v="55.035200000000003"/>
    <n v="343.97"/>
    <n v="399.00520000000006"/>
    <n v="2026"/>
    <s v="julio"/>
    <n v="29"/>
  </r>
  <r>
    <x v="442"/>
    <x v="5"/>
    <x v="6"/>
    <n v="343.97"/>
    <n v="1"/>
    <n v="55.035200000000003"/>
    <n v="343.97"/>
    <n v="399.00520000000006"/>
    <n v="2026"/>
    <s v="julio"/>
    <n v="29"/>
  </r>
  <r>
    <x v="442"/>
    <x v="5"/>
    <x v="6"/>
    <n v="343.97"/>
    <n v="1"/>
    <n v="55.035200000000003"/>
    <n v="343.97"/>
    <n v="399.00520000000006"/>
    <n v="2026"/>
    <s v="julio"/>
    <n v="29"/>
  </r>
  <r>
    <x v="442"/>
    <x v="5"/>
    <x v="6"/>
    <n v="343.97"/>
    <n v="1"/>
    <n v="55.035200000000003"/>
    <n v="343.97"/>
    <n v="399.00520000000006"/>
    <n v="2026"/>
    <s v="julio"/>
    <n v="29"/>
  </r>
  <r>
    <x v="442"/>
    <x v="6"/>
    <x v="6"/>
    <n v="343.97"/>
    <n v="1"/>
    <n v="55.035200000000003"/>
    <n v="343.97"/>
    <n v="399.00520000000006"/>
    <n v="2026"/>
    <s v="julio"/>
    <n v="29"/>
  </r>
  <r>
    <x v="442"/>
    <x v="6"/>
    <x v="6"/>
    <n v="343.97"/>
    <n v="1"/>
    <n v="55.035200000000003"/>
    <n v="343.97"/>
    <n v="399.00520000000006"/>
    <n v="2026"/>
    <s v="julio"/>
    <n v="29"/>
  </r>
  <r>
    <x v="442"/>
    <x v="6"/>
    <x v="6"/>
    <n v="343.97"/>
    <n v="1"/>
    <n v="55.035200000000003"/>
    <n v="343.97"/>
    <n v="399.00520000000006"/>
    <n v="2026"/>
    <s v="julio"/>
    <n v="29"/>
  </r>
  <r>
    <x v="442"/>
    <x v="25"/>
    <x v="6"/>
    <n v="47.414999999999999"/>
    <n v="2"/>
    <n v="15.172800000000001"/>
    <n v="94.83"/>
    <n v="110.00279999999999"/>
    <n v="2026"/>
    <s v="julio"/>
    <n v="29"/>
  </r>
  <r>
    <x v="443"/>
    <x v="15"/>
    <x v="5"/>
    <n v="697"/>
    <n v="18"/>
    <n v="2007.36"/>
    <n v="12546"/>
    <n v="14553.36"/>
    <n v="2026"/>
    <s v="julio"/>
    <n v="30"/>
  </r>
  <r>
    <x v="443"/>
    <x v="15"/>
    <x v="19"/>
    <n v="576.5"/>
    <n v="64"/>
    <n v="5903.36"/>
    <n v="36896"/>
    <n v="42799.360000000001"/>
    <n v="2026"/>
    <s v="julio"/>
    <n v="30"/>
  </r>
  <r>
    <x v="443"/>
    <x v="13"/>
    <x v="19"/>
    <n v="576.5"/>
    <n v="81"/>
    <n v="7471.44"/>
    <n v="46696.5"/>
    <n v="54167.94"/>
    <n v="2026"/>
    <s v="julio"/>
    <n v="30"/>
  </r>
  <r>
    <x v="443"/>
    <x v="13"/>
    <x v="2"/>
    <n v="525.59"/>
    <n v="6"/>
    <n v="504.56640000000004"/>
    <n v="3153.54"/>
    <n v="3658.1064000000001"/>
    <n v="2026"/>
    <s v="julio"/>
    <n v="30"/>
  </r>
  <r>
    <x v="443"/>
    <x v="13"/>
    <x v="2"/>
    <n v="525.59"/>
    <n v="6"/>
    <n v="504.56640000000004"/>
    <n v="3153.54"/>
    <n v="3658.1064000000001"/>
    <n v="2026"/>
    <s v="julio"/>
    <n v="30"/>
  </r>
  <r>
    <x v="443"/>
    <x v="13"/>
    <x v="2"/>
    <n v="525.59"/>
    <n v="6"/>
    <n v="504.56640000000004"/>
    <n v="3153.54"/>
    <n v="3658.1064000000001"/>
    <n v="2026"/>
    <s v="julio"/>
    <n v="30"/>
  </r>
  <r>
    <x v="443"/>
    <x v="8"/>
    <x v="6"/>
    <n v="137.79"/>
    <n v="1"/>
    <n v="22.046399999999998"/>
    <n v="137.79"/>
    <n v="159.8364"/>
    <n v="2026"/>
    <s v="julio"/>
    <n v="30"/>
  </r>
  <r>
    <x v="443"/>
    <x v="8"/>
    <x v="6"/>
    <n v="137.79"/>
    <n v="1"/>
    <n v="22.046399999999998"/>
    <n v="137.79"/>
    <n v="159.8364"/>
    <n v="2026"/>
    <s v="julio"/>
    <n v="30"/>
  </r>
  <r>
    <x v="443"/>
    <x v="8"/>
    <x v="6"/>
    <n v="137.79"/>
    <n v="1"/>
    <n v="22.046399999999998"/>
    <n v="137.79"/>
    <n v="159.8364"/>
    <n v="2026"/>
    <s v="julio"/>
    <n v="30"/>
  </r>
  <r>
    <x v="443"/>
    <x v="8"/>
    <x v="6"/>
    <n v="137.79"/>
    <n v="1"/>
    <n v="22.046399999999998"/>
    <n v="137.79"/>
    <n v="159.8364"/>
    <n v="2026"/>
    <s v="julio"/>
    <n v="30"/>
  </r>
  <r>
    <x v="443"/>
    <x v="8"/>
    <x v="5"/>
    <n v="90.54"/>
    <n v="60"/>
    <n v="869.18400000000008"/>
    <n v="5432.4"/>
    <n v="6301.5839999999998"/>
    <n v="2026"/>
    <s v="julio"/>
    <n v="30"/>
  </r>
  <r>
    <x v="443"/>
    <x v="7"/>
    <x v="6"/>
    <n v="137.79"/>
    <n v="1"/>
    <n v="22.046399999999998"/>
    <n v="137.79"/>
    <n v="159.8364"/>
    <n v="2026"/>
    <s v="julio"/>
    <n v="30"/>
  </r>
  <r>
    <x v="443"/>
    <x v="7"/>
    <x v="5"/>
    <n v="90.54"/>
    <n v="20"/>
    <n v="289.72800000000001"/>
    <n v="1810.8"/>
    <n v="2100.5279999999998"/>
    <n v="2026"/>
    <s v="julio"/>
    <n v="30"/>
  </r>
  <r>
    <x v="443"/>
    <x v="11"/>
    <x v="6"/>
    <n v="137.79"/>
    <n v="1"/>
    <n v="22.046399999999998"/>
    <n v="137.79"/>
    <n v="159.8364"/>
    <n v="2026"/>
    <s v="julio"/>
    <n v="30"/>
  </r>
  <r>
    <x v="443"/>
    <x v="9"/>
    <x v="6"/>
    <n v="343.97"/>
    <n v="1"/>
    <n v="55.035200000000003"/>
    <n v="343.97"/>
    <n v="399.00520000000006"/>
    <n v="2026"/>
    <s v="julio"/>
    <n v="30"/>
  </r>
  <r>
    <x v="443"/>
    <x v="12"/>
    <x v="2"/>
    <n v="498.66"/>
    <n v="6"/>
    <n v="478.71360000000004"/>
    <n v="2991.96"/>
    <n v="3470.6736000000001"/>
    <n v="2026"/>
    <s v="julio"/>
    <n v="30"/>
  </r>
  <r>
    <x v="443"/>
    <x v="12"/>
    <x v="2"/>
    <n v="498.66"/>
    <n v="6"/>
    <n v="478.71360000000004"/>
    <n v="2991.96"/>
    <n v="3470.6736000000001"/>
    <n v="2026"/>
    <s v="julio"/>
    <n v="30"/>
  </r>
  <r>
    <x v="443"/>
    <x v="12"/>
    <x v="2"/>
    <n v="498.66"/>
    <n v="6"/>
    <n v="478.71360000000004"/>
    <n v="2991.96"/>
    <n v="3470.6736000000001"/>
    <n v="2026"/>
    <s v="julio"/>
    <n v="30"/>
  </r>
  <r>
    <x v="443"/>
    <x v="12"/>
    <x v="2"/>
    <n v="498.66"/>
    <n v="6"/>
    <n v="478.71360000000004"/>
    <n v="2991.96"/>
    <n v="3470.6736000000001"/>
    <n v="2026"/>
    <s v="julio"/>
    <n v="30"/>
  </r>
  <r>
    <x v="443"/>
    <x v="14"/>
    <x v="5"/>
    <n v="632.99"/>
    <n v="16"/>
    <n v="1620.4544000000001"/>
    <n v="10127.84"/>
    <n v="11748.294400000001"/>
    <n v="2026"/>
    <s v="julio"/>
    <n v="30"/>
  </r>
  <r>
    <x v="443"/>
    <x v="25"/>
    <x v="6"/>
    <n v="47.414999999999999"/>
    <n v="2"/>
    <n v="15.172800000000001"/>
    <n v="94.83"/>
    <n v="110.00279999999999"/>
    <n v="2026"/>
    <s v="julio"/>
    <n v="30"/>
  </r>
  <r>
    <x v="443"/>
    <x v="25"/>
    <x v="6"/>
    <n v="47.414999999999999"/>
    <n v="2"/>
    <n v="15.172800000000001"/>
    <n v="94.83"/>
    <n v="110.00279999999999"/>
    <n v="2026"/>
    <s v="julio"/>
    <n v="30"/>
  </r>
  <r>
    <x v="443"/>
    <x v="25"/>
    <x v="6"/>
    <n v="47.414999999999999"/>
    <n v="2"/>
    <n v="15.172800000000001"/>
    <n v="94.83"/>
    <n v="110.00279999999999"/>
    <n v="2026"/>
    <s v="julio"/>
    <n v="30"/>
  </r>
  <r>
    <x v="443"/>
    <x v="25"/>
    <x v="19"/>
    <n v="54.51"/>
    <n v="155"/>
    <n v="1351.8480000000002"/>
    <n v="8449.0499999999993"/>
    <n v="9800.8979999999992"/>
    <n v="2026"/>
    <s v="julio"/>
    <n v="30"/>
  </r>
  <r>
    <x v="444"/>
    <x v="29"/>
    <x v="6"/>
    <n v="103.45"/>
    <n v="1"/>
    <n v="16.552"/>
    <n v="103.45"/>
    <n v="120.00200000000001"/>
    <n v="2026"/>
    <s v="julio"/>
    <n v="31"/>
  </r>
  <r>
    <x v="444"/>
    <x v="29"/>
    <x v="6"/>
    <n v="103.45"/>
    <n v="1"/>
    <n v="16.552"/>
    <n v="103.45"/>
    <n v="120.00200000000001"/>
    <n v="2026"/>
    <s v="julio"/>
    <n v="31"/>
  </r>
  <r>
    <x v="444"/>
    <x v="8"/>
    <x v="6"/>
    <n v="137.79"/>
    <n v="1"/>
    <n v="22.046399999999998"/>
    <n v="137.79"/>
    <n v="159.8364"/>
    <n v="2026"/>
    <s v="julio"/>
    <n v="31"/>
  </r>
  <r>
    <x v="444"/>
    <x v="8"/>
    <x v="6"/>
    <n v="137.79"/>
    <n v="1"/>
    <n v="22.046399999999998"/>
    <n v="137.79"/>
    <n v="159.8364"/>
    <n v="2026"/>
    <s v="julio"/>
    <n v="31"/>
  </r>
  <r>
    <x v="444"/>
    <x v="8"/>
    <x v="6"/>
    <n v="137.79"/>
    <n v="1"/>
    <n v="22.046399999999998"/>
    <n v="137.79"/>
    <n v="159.8364"/>
    <n v="2026"/>
    <s v="julio"/>
    <n v="31"/>
  </r>
  <r>
    <x v="444"/>
    <x v="8"/>
    <x v="6"/>
    <n v="137.79"/>
    <n v="1"/>
    <n v="22.046399999999998"/>
    <n v="137.79"/>
    <n v="159.8364"/>
    <n v="2026"/>
    <s v="julio"/>
    <n v="31"/>
  </r>
  <r>
    <x v="444"/>
    <x v="8"/>
    <x v="6"/>
    <n v="137.79"/>
    <n v="1"/>
    <n v="22.046399999999998"/>
    <n v="137.79"/>
    <n v="159.8364"/>
    <n v="2026"/>
    <s v="julio"/>
    <n v="31"/>
  </r>
  <r>
    <x v="444"/>
    <x v="8"/>
    <x v="6"/>
    <n v="137.79"/>
    <n v="1"/>
    <n v="22.046399999999998"/>
    <n v="137.79"/>
    <n v="159.8364"/>
    <n v="2026"/>
    <s v="julio"/>
    <n v="31"/>
  </r>
  <r>
    <x v="444"/>
    <x v="7"/>
    <x v="6"/>
    <n v="137.79"/>
    <n v="1"/>
    <n v="22.046399999999998"/>
    <n v="137.79"/>
    <n v="159.8364"/>
    <n v="2026"/>
    <s v="julio"/>
    <n v="31"/>
  </r>
  <r>
    <x v="444"/>
    <x v="7"/>
    <x v="6"/>
    <n v="137.79"/>
    <n v="1"/>
    <n v="22.046399999999998"/>
    <n v="137.79"/>
    <n v="159.8364"/>
    <n v="2026"/>
    <s v="julio"/>
    <n v="31"/>
  </r>
  <r>
    <x v="444"/>
    <x v="11"/>
    <x v="16"/>
    <n v="77.59"/>
    <n v="1"/>
    <n v="12.414400000000001"/>
    <n v="77.59"/>
    <n v="90.004400000000004"/>
    <n v="2026"/>
    <s v="julio"/>
    <n v="31"/>
  </r>
  <r>
    <x v="444"/>
    <x v="9"/>
    <x v="6"/>
    <n v="343.97"/>
    <n v="1"/>
    <n v="55.035200000000003"/>
    <n v="343.97"/>
    <n v="399.00520000000006"/>
    <n v="2026"/>
    <s v="julio"/>
    <n v="31"/>
  </r>
  <r>
    <x v="444"/>
    <x v="9"/>
    <x v="6"/>
    <n v="343.97"/>
    <n v="1"/>
    <n v="55.035200000000003"/>
    <n v="343.97"/>
    <n v="399.00520000000006"/>
    <n v="2026"/>
    <s v="julio"/>
    <n v="31"/>
  </r>
  <r>
    <x v="444"/>
    <x v="9"/>
    <x v="6"/>
    <n v="343.97"/>
    <n v="1"/>
    <n v="55.035200000000003"/>
    <n v="343.97"/>
    <n v="399.00520000000006"/>
    <n v="2026"/>
    <s v="julio"/>
    <n v="31"/>
  </r>
  <r>
    <x v="444"/>
    <x v="5"/>
    <x v="6"/>
    <n v="343.97"/>
    <n v="1"/>
    <n v="55.035200000000003"/>
    <n v="343.97"/>
    <n v="399.00520000000006"/>
    <n v="2026"/>
    <s v="julio"/>
    <n v="31"/>
  </r>
  <r>
    <x v="444"/>
    <x v="6"/>
    <x v="6"/>
    <n v="343.97"/>
    <n v="1"/>
    <n v="55.035200000000003"/>
    <n v="343.97"/>
    <n v="399.00520000000006"/>
    <n v="2026"/>
    <s v="julio"/>
    <n v="31"/>
  </r>
  <r>
    <x v="444"/>
    <x v="25"/>
    <x v="6"/>
    <n v="94.82"/>
    <n v="1"/>
    <n v="15.171199999999999"/>
    <n v="94.82"/>
    <n v="109.99119999999999"/>
    <n v="2026"/>
    <s v="julio"/>
    <n v="31"/>
  </r>
  <r>
    <x v="444"/>
    <x v="25"/>
    <x v="6"/>
    <n v="94.82"/>
    <n v="1"/>
    <n v="15.171199999999999"/>
    <n v="94.82"/>
    <n v="109.99119999999999"/>
    <n v="2026"/>
    <s v="julio"/>
    <n v="31"/>
  </r>
  <r>
    <x v="444"/>
    <x v="25"/>
    <x v="6"/>
    <n v="94.82"/>
    <n v="1"/>
    <n v="15.171199999999999"/>
    <n v="94.82"/>
    <n v="109.99119999999999"/>
    <n v="2026"/>
    <s v="julio"/>
    <n v="31"/>
  </r>
  <r>
    <x v="445"/>
    <x v="28"/>
    <x v="6"/>
    <n v="103.45"/>
    <n v="2"/>
    <n v="33.103999999999999"/>
    <n v="206.9"/>
    <n v="240.00400000000002"/>
    <n v="2026"/>
    <s v="agosto"/>
    <n v="3"/>
  </r>
  <r>
    <x v="446"/>
    <x v="28"/>
    <x v="6"/>
    <n v="103.45"/>
    <n v="1"/>
    <n v="16.552"/>
    <n v="103.45"/>
    <n v="120.00200000000001"/>
    <n v="2026"/>
    <s v="agosto"/>
    <n v="6"/>
  </r>
  <r>
    <x v="447"/>
    <x v="28"/>
    <x v="6"/>
    <n v="103.45"/>
    <n v="1"/>
    <n v="16.552"/>
    <n v="103.45"/>
    <n v="120.00200000000001"/>
    <n v="2026"/>
    <s v="agosto"/>
    <n v="10"/>
  </r>
  <r>
    <x v="448"/>
    <x v="28"/>
    <x v="6"/>
    <n v="103.45"/>
    <n v="1"/>
    <n v="16.552"/>
    <n v="103.45"/>
    <n v="120.00200000000001"/>
    <n v="2026"/>
    <s v="agosto"/>
    <n v="13"/>
  </r>
  <r>
    <x v="445"/>
    <x v="29"/>
    <x v="6"/>
    <n v="103.45"/>
    <n v="1"/>
    <n v="16.552"/>
    <n v="103.45"/>
    <n v="120.00200000000001"/>
    <n v="2026"/>
    <s v="agosto"/>
    <n v="3"/>
  </r>
  <r>
    <x v="447"/>
    <x v="29"/>
    <x v="5"/>
    <n v="54.96"/>
    <n v="100"/>
    <n v="879.36"/>
    <n v="5496"/>
    <n v="6375.36"/>
    <n v="2026"/>
    <s v="agosto"/>
    <n v="10"/>
  </r>
  <r>
    <x v="449"/>
    <x v="29"/>
    <x v="6"/>
    <n v="103.45"/>
    <n v="1"/>
    <n v="16.552"/>
    <n v="103.45"/>
    <n v="120.00200000000001"/>
    <n v="2026"/>
    <s v="agosto"/>
    <n v="14"/>
  </r>
  <r>
    <x v="450"/>
    <x v="29"/>
    <x v="6"/>
    <n v="103.45"/>
    <n v="1"/>
    <n v="16.552"/>
    <n v="103.45"/>
    <n v="120.00200000000001"/>
    <n v="2026"/>
    <s v="agosto"/>
    <n v="24"/>
  </r>
  <r>
    <x v="451"/>
    <x v="29"/>
    <x v="0"/>
    <n v="72.41"/>
    <n v="100"/>
    <n v="1158.56"/>
    <n v="7241"/>
    <n v="8399.56"/>
    <n v="2026"/>
    <s v="agosto"/>
    <n v="25"/>
  </r>
  <r>
    <x v="452"/>
    <x v="15"/>
    <x v="19"/>
    <n v="576.5"/>
    <n v="35"/>
    <n v="3228.3999999999996"/>
    <n v="20177.5"/>
    <n v="23405.9"/>
    <n v="2026"/>
    <s v="agosto"/>
    <n v="5"/>
  </r>
  <r>
    <x v="453"/>
    <x v="13"/>
    <x v="24"/>
    <n v="525.59"/>
    <n v="6"/>
    <n v="504.56640000000004"/>
    <n v="3153.54"/>
    <n v="3658.1064000000001"/>
    <n v="2026"/>
    <s v="agosto"/>
    <n v="4"/>
  </r>
  <r>
    <x v="453"/>
    <x v="13"/>
    <x v="24"/>
    <n v="525.59"/>
    <n v="6"/>
    <n v="504.56640000000004"/>
    <n v="3153.54"/>
    <n v="3658.1064000000001"/>
    <n v="2026"/>
    <s v="agosto"/>
    <n v="4"/>
  </r>
  <r>
    <x v="452"/>
    <x v="13"/>
    <x v="19"/>
    <n v="576.5"/>
    <n v="3"/>
    <n v="276.71999999999997"/>
    <n v="1729.5"/>
    <n v="2006.22"/>
    <n v="2026"/>
    <s v="agosto"/>
    <n v="5"/>
  </r>
  <r>
    <x v="454"/>
    <x v="13"/>
    <x v="24"/>
    <n v="525.59"/>
    <n v="6"/>
    <n v="504.56640000000004"/>
    <n v="3153.54"/>
    <n v="3658.1064000000001"/>
    <n v="2026"/>
    <s v="agosto"/>
    <n v="11"/>
  </r>
  <r>
    <x v="454"/>
    <x v="13"/>
    <x v="24"/>
    <n v="525.59"/>
    <n v="6"/>
    <n v="504.56640000000004"/>
    <n v="3153.54"/>
    <n v="3658.1064000000001"/>
    <n v="2026"/>
    <s v="agosto"/>
    <n v="11"/>
  </r>
  <r>
    <x v="455"/>
    <x v="13"/>
    <x v="24"/>
    <n v="525.59"/>
    <n v="6"/>
    <n v="504.56640000000004"/>
    <n v="3153.54"/>
    <n v="3658.1064000000001"/>
    <n v="2026"/>
    <s v="agosto"/>
    <n v="12"/>
  </r>
  <r>
    <x v="455"/>
    <x v="13"/>
    <x v="24"/>
    <n v="525.59"/>
    <n v="6"/>
    <n v="504.56640000000004"/>
    <n v="3153.54"/>
    <n v="3658.1064000000001"/>
    <n v="2026"/>
    <s v="agosto"/>
    <n v="12"/>
  </r>
  <r>
    <x v="455"/>
    <x v="13"/>
    <x v="24"/>
    <n v="525.59"/>
    <n v="6"/>
    <n v="504.56640000000004"/>
    <n v="3153.54"/>
    <n v="3658.1064000000001"/>
    <n v="2026"/>
    <s v="agosto"/>
    <n v="12"/>
  </r>
  <r>
    <x v="456"/>
    <x v="13"/>
    <x v="24"/>
    <n v="525.59"/>
    <n v="6"/>
    <n v="504.56640000000004"/>
    <n v="3153.54"/>
    <n v="3658.1064000000001"/>
    <n v="2026"/>
    <s v="agosto"/>
    <n v="18"/>
  </r>
  <r>
    <x v="456"/>
    <x v="13"/>
    <x v="24"/>
    <n v="525.59"/>
    <n v="6"/>
    <n v="504.56640000000004"/>
    <n v="3153.54"/>
    <n v="3658.1064000000001"/>
    <n v="2026"/>
    <s v="agosto"/>
    <n v="18"/>
  </r>
  <r>
    <x v="457"/>
    <x v="13"/>
    <x v="19"/>
    <n v="576.5"/>
    <n v="7"/>
    <n v="645.67999999999995"/>
    <n v="4035.5"/>
    <n v="4681.18"/>
    <n v="2026"/>
    <s v="agosto"/>
    <n v="20"/>
  </r>
  <r>
    <x v="457"/>
    <x v="13"/>
    <x v="24"/>
    <n v="525.59"/>
    <n v="6"/>
    <n v="504.56640000000004"/>
    <n v="3153.54"/>
    <n v="3658.1064000000001"/>
    <n v="2026"/>
    <s v="agosto"/>
    <n v="20"/>
  </r>
  <r>
    <x v="457"/>
    <x v="13"/>
    <x v="24"/>
    <n v="525.59"/>
    <n v="6"/>
    <n v="504.56640000000004"/>
    <n v="3153.54"/>
    <n v="3658.1064000000001"/>
    <n v="2026"/>
    <s v="agosto"/>
    <n v="20"/>
  </r>
  <r>
    <x v="445"/>
    <x v="8"/>
    <x v="6"/>
    <n v="137.79"/>
    <n v="1"/>
    <n v="22.046399999999998"/>
    <n v="137.79"/>
    <n v="159.8364"/>
    <n v="2026"/>
    <s v="agosto"/>
    <n v="3"/>
  </r>
  <r>
    <x v="445"/>
    <x v="8"/>
    <x v="6"/>
    <n v="137.79"/>
    <n v="1"/>
    <n v="22.046399999999998"/>
    <n v="137.79"/>
    <n v="159.8364"/>
    <n v="2026"/>
    <s v="agosto"/>
    <n v="3"/>
  </r>
  <r>
    <x v="445"/>
    <x v="8"/>
    <x v="6"/>
    <n v="137.79"/>
    <n v="1"/>
    <n v="22.046399999999998"/>
    <n v="137.79"/>
    <n v="159.8364"/>
    <n v="2026"/>
    <s v="agosto"/>
    <n v="3"/>
  </r>
  <r>
    <x v="445"/>
    <x v="8"/>
    <x v="6"/>
    <n v="137.79"/>
    <n v="1"/>
    <n v="22.046399999999998"/>
    <n v="137.79"/>
    <n v="159.8364"/>
    <n v="2026"/>
    <s v="agosto"/>
    <n v="3"/>
  </r>
  <r>
    <x v="445"/>
    <x v="8"/>
    <x v="6"/>
    <n v="137.79"/>
    <n v="1"/>
    <n v="22.046399999999998"/>
    <n v="137.79"/>
    <n v="159.8364"/>
    <n v="2026"/>
    <s v="agosto"/>
    <n v="3"/>
  </r>
  <r>
    <x v="445"/>
    <x v="8"/>
    <x v="6"/>
    <n v="137.79"/>
    <n v="1"/>
    <n v="22.046399999999998"/>
    <n v="137.79"/>
    <n v="159.8364"/>
    <n v="2026"/>
    <s v="agosto"/>
    <n v="3"/>
  </r>
  <r>
    <x v="445"/>
    <x v="8"/>
    <x v="6"/>
    <n v="137.79"/>
    <n v="1"/>
    <n v="22.046399999999998"/>
    <n v="137.79"/>
    <n v="159.8364"/>
    <n v="2026"/>
    <s v="agosto"/>
    <n v="3"/>
  </r>
  <r>
    <x v="445"/>
    <x v="8"/>
    <x v="6"/>
    <n v="137.79"/>
    <n v="1"/>
    <n v="22.046399999999998"/>
    <n v="137.79"/>
    <n v="159.8364"/>
    <n v="2026"/>
    <s v="agosto"/>
    <n v="3"/>
  </r>
  <r>
    <x v="445"/>
    <x v="8"/>
    <x v="6"/>
    <n v="137.79"/>
    <n v="1"/>
    <n v="22.046399999999998"/>
    <n v="137.79"/>
    <n v="159.8364"/>
    <n v="2026"/>
    <s v="agosto"/>
    <n v="3"/>
  </r>
  <r>
    <x v="445"/>
    <x v="8"/>
    <x v="23"/>
    <n v="89.87"/>
    <n v="1"/>
    <n v="14.379200000000001"/>
    <n v="89.87"/>
    <n v="104.2492"/>
    <n v="2026"/>
    <s v="agosto"/>
    <n v="3"/>
  </r>
  <r>
    <x v="453"/>
    <x v="8"/>
    <x v="6"/>
    <n v="137.79"/>
    <n v="1"/>
    <n v="22.046399999999998"/>
    <n v="137.79"/>
    <n v="159.8364"/>
    <n v="2026"/>
    <s v="agosto"/>
    <n v="4"/>
  </r>
  <r>
    <x v="453"/>
    <x v="8"/>
    <x v="6"/>
    <n v="137.79"/>
    <n v="1"/>
    <n v="22.046399999999998"/>
    <n v="137.79"/>
    <n v="159.8364"/>
    <n v="2026"/>
    <s v="agosto"/>
    <n v="4"/>
  </r>
  <r>
    <x v="453"/>
    <x v="8"/>
    <x v="5"/>
    <n v="90.54"/>
    <n v="80"/>
    <n v="1158.912"/>
    <n v="7243.2"/>
    <n v="8402.1119999999992"/>
    <n v="2026"/>
    <s v="agosto"/>
    <n v="4"/>
  </r>
  <r>
    <x v="453"/>
    <x v="8"/>
    <x v="5"/>
    <n v="90.54"/>
    <n v="20"/>
    <n v="289.72800000000001"/>
    <n v="1810.8"/>
    <n v="2100.5279999999998"/>
    <n v="2026"/>
    <s v="agosto"/>
    <n v="4"/>
  </r>
  <r>
    <x v="452"/>
    <x v="8"/>
    <x v="6"/>
    <n v="137.79"/>
    <n v="1"/>
    <n v="22.046399999999998"/>
    <n v="137.79"/>
    <n v="159.8364"/>
    <n v="2026"/>
    <s v="agosto"/>
    <n v="5"/>
  </r>
  <r>
    <x v="452"/>
    <x v="8"/>
    <x v="6"/>
    <n v="137.79"/>
    <n v="1"/>
    <n v="22.046399999999998"/>
    <n v="137.79"/>
    <n v="159.8364"/>
    <n v="2026"/>
    <s v="agosto"/>
    <n v="5"/>
  </r>
  <r>
    <x v="452"/>
    <x v="8"/>
    <x v="6"/>
    <n v="137.79"/>
    <n v="1"/>
    <n v="22.046399999999998"/>
    <n v="137.79"/>
    <n v="159.8364"/>
    <n v="2026"/>
    <s v="agosto"/>
    <n v="5"/>
  </r>
  <r>
    <x v="452"/>
    <x v="8"/>
    <x v="5"/>
    <n v="90.54"/>
    <n v="20"/>
    <n v="289.72800000000001"/>
    <n v="1810.8"/>
    <n v="2100.5279999999998"/>
    <n v="2026"/>
    <s v="agosto"/>
    <n v="5"/>
  </r>
  <r>
    <x v="446"/>
    <x v="8"/>
    <x v="6"/>
    <n v="137.79"/>
    <n v="1"/>
    <n v="22.046399999999998"/>
    <n v="137.79"/>
    <n v="159.8364"/>
    <n v="2026"/>
    <s v="agosto"/>
    <n v="6"/>
  </r>
  <r>
    <x v="446"/>
    <x v="8"/>
    <x v="6"/>
    <n v="137.79"/>
    <n v="1"/>
    <n v="22.046399999999998"/>
    <n v="137.79"/>
    <n v="159.8364"/>
    <n v="2026"/>
    <s v="agosto"/>
    <n v="6"/>
  </r>
  <r>
    <x v="446"/>
    <x v="8"/>
    <x v="6"/>
    <n v="137.79"/>
    <n v="1"/>
    <n v="22.046399999999998"/>
    <n v="137.79"/>
    <n v="159.8364"/>
    <n v="2026"/>
    <s v="agosto"/>
    <n v="6"/>
  </r>
  <r>
    <x v="458"/>
    <x v="8"/>
    <x v="6"/>
    <n v="137.79"/>
    <n v="1"/>
    <n v="22.046399999999998"/>
    <n v="137.79"/>
    <n v="159.8364"/>
    <n v="2026"/>
    <s v="agosto"/>
    <n v="7"/>
  </r>
  <r>
    <x v="458"/>
    <x v="8"/>
    <x v="6"/>
    <n v="137.79"/>
    <n v="1"/>
    <n v="22.046399999999998"/>
    <n v="137.79"/>
    <n v="159.8364"/>
    <n v="2026"/>
    <s v="agosto"/>
    <n v="7"/>
  </r>
  <r>
    <x v="458"/>
    <x v="8"/>
    <x v="6"/>
    <n v="137.79"/>
    <n v="1"/>
    <n v="22.046399999999998"/>
    <n v="137.79"/>
    <n v="159.8364"/>
    <n v="2026"/>
    <s v="agosto"/>
    <n v="7"/>
  </r>
  <r>
    <x v="458"/>
    <x v="8"/>
    <x v="6"/>
    <n v="137.79"/>
    <n v="1"/>
    <n v="22.046399999999998"/>
    <n v="137.79"/>
    <n v="159.8364"/>
    <n v="2026"/>
    <s v="agosto"/>
    <n v="7"/>
  </r>
  <r>
    <x v="458"/>
    <x v="8"/>
    <x v="6"/>
    <n v="137.79"/>
    <n v="1"/>
    <n v="22.046399999999998"/>
    <n v="137.79"/>
    <n v="159.8364"/>
    <n v="2026"/>
    <s v="agosto"/>
    <n v="7"/>
  </r>
  <r>
    <x v="458"/>
    <x v="8"/>
    <x v="6"/>
    <n v="137.79"/>
    <n v="1"/>
    <n v="22.046399999999998"/>
    <n v="137.79"/>
    <n v="159.8364"/>
    <n v="2026"/>
    <s v="agosto"/>
    <n v="7"/>
  </r>
  <r>
    <x v="447"/>
    <x v="8"/>
    <x v="6"/>
    <n v="137.79"/>
    <n v="1"/>
    <n v="22.046399999999998"/>
    <n v="137.79"/>
    <n v="159.8364"/>
    <n v="2026"/>
    <s v="agosto"/>
    <n v="10"/>
  </r>
  <r>
    <x v="447"/>
    <x v="8"/>
    <x v="6"/>
    <n v="137.79"/>
    <n v="1"/>
    <n v="22.046399999999998"/>
    <n v="137.79"/>
    <n v="159.8364"/>
    <n v="2026"/>
    <s v="agosto"/>
    <n v="10"/>
  </r>
  <r>
    <x v="447"/>
    <x v="8"/>
    <x v="6"/>
    <n v="137.79"/>
    <n v="1"/>
    <n v="22.046399999999998"/>
    <n v="137.79"/>
    <n v="159.8364"/>
    <n v="2026"/>
    <s v="agosto"/>
    <n v="10"/>
  </r>
  <r>
    <x v="447"/>
    <x v="8"/>
    <x v="6"/>
    <n v="137.79"/>
    <n v="1"/>
    <n v="22.046399999999998"/>
    <n v="137.79"/>
    <n v="159.8364"/>
    <n v="2026"/>
    <s v="agosto"/>
    <n v="10"/>
  </r>
  <r>
    <x v="447"/>
    <x v="8"/>
    <x v="6"/>
    <n v="137.79"/>
    <n v="1"/>
    <n v="22.046399999999998"/>
    <n v="137.79"/>
    <n v="159.8364"/>
    <n v="2026"/>
    <s v="agosto"/>
    <n v="10"/>
  </r>
  <r>
    <x v="447"/>
    <x v="8"/>
    <x v="6"/>
    <n v="137.79"/>
    <n v="1"/>
    <n v="22.046399999999998"/>
    <n v="137.79"/>
    <n v="159.8364"/>
    <n v="2026"/>
    <s v="agosto"/>
    <n v="10"/>
  </r>
  <r>
    <x v="447"/>
    <x v="8"/>
    <x v="5"/>
    <n v="90.54"/>
    <n v="80"/>
    <n v="1158.912"/>
    <n v="7243.2"/>
    <n v="8402.1119999999992"/>
    <n v="2026"/>
    <s v="agosto"/>
    <n v="10"/>
  </r>
  <r>
    <x v="447"/>
    <x v="8"/>
    <x v="5"/>
    <n v="90.54"/>
    <n v="20"/>
    <n v="289.72800000000001"/>
    <n v="1810.8"/>
    <n v="2100.5279999999998"/>
    <n v="2026"/>
    <s v="agosto"/>
    <n v="10"/>
  </r>
  <r>
    <x v="454"/>
    <x v="8"/>
    <x v="6"/>
    <n v="137.79"/>
    <n v="1"/>
    <n v="22.046399999999998"/>
    <n v="137.79"/>
    <n v="159.8364"/>
    <n v="2026"/>
    <s v="agosto"/>
    <n v="11"/>
  </r>
  <r>
    <x v="455"/>
    <x v="8"/>
    <x v="6"/>
    <n v="137.79"/>
    <n v="1"/>
    <n v="22.046399999999998"/>
    <n v="137.79"/>
    <n v="159.8364"/>
    <n v="2026"/>
    <s v="agosto"/>
    <n v="12"/>
  </r>
  <r>
    <x v="455"/>
    <x v="8"/>
    <x v="6"/>
    <n v="137.79"/>
    <n v="1"/>
    <n v="22.046399999999998"/>
    <n v="137.79"/>
    <n v="159.8364"/>
    <n v="2026"/>
    <s v="agosto"/>
    <n v="12"/>
  </r>
  <r>
    <x v="455"/>
    <x v="8"/>
    <x v="6"/>
    <n v="115.74"/>
    <n v="1"/>
    <n v="18.5184"/>
    <n v="115.74"/>
    <n v="134.25839999999999"/>
    <n v="2026"/>
    <s v="agosto"/>
    <n v="12"/>
  </r>
  <r>
    <x v="455"/>
    <x v="8"/>
    <x v="6"/>
    <n v="137.79"/>
    <n v="1"/>
    <n v="22.046399999999998"/>
    <n v="137.79"/>
    <n v="159.8364"/>
    <n v="2026"/>
    <s v="agosto"/>
    <n v="12"/>
  </r>
  <r>
    <x v="455"/>
    <x v="8"/>
    <x v="6"/>
    <n v="137.79"/>
    <n v="1"/>
    <n v="22.046399999999998"/>
    <n v="137.79"/>
    <n v="159.8364"/>
    <n v="2026"/>
    <s v="agosto"/>
    <n v="12"/>
  </r>
  <r>
    <x v="455"/>
    <x v="8"/>
    <x v="0"/>
    <n v="103.34"/>
    <n v="240"/>
    <n v="3968.2560000000003"/>
    <n v="24801.599999999999"/>
    <n v="28769.856"/>
    <n v="2026"/>
    <s v="agosto"/>
    <n v="12"/>
  </r>
  <r>
    <x v="448"/>
    <x v="8"/>
    <x v="6"/>
    <n v="137.79"/>
    <n v="1"/>
    <n v="22.046399999999998"/>
    <n v="137.79"/>
    <n v="159.8364"/>
    <n v="2026"/>
    <s v="agosto"/>
    <n v="13"/>
  </r>
  <r>
    <x v="448"/>
    <x v="8"/>
    <x v="6"/>
    <n v="137.79"/>
    <n v="1"/>
    <n v="22.046399999999998"/>
    <n v="137.79"/>
    <n v="159.8364"/>
    <n v="2026"/>
    <s v="agosto"/>
    <n v="13"/>
  </r>
  <r>
    <x v="448"/>
    <x v="8"/>
    <x v="6"/>
    <n v="137.79"/>
    <n v="1"/>
    <n v="22.046399999999998"/>
    <n v="137.79"/>
    <n v="159.8364"/>
    <n v="2026"/>
    <s v="agosto"/>
    <n v="13"/>
  </r>
  <r>
    <x v="449"/>
    <x v="8"/>
    <x v="6"/>
    <n v="137.79"/>
    <n v="1"/>
    <n v="22.046399999999998"/>
    <n v="137.79"/>
    <n v="159.8364"/>
    <n v="2026"/>
    <s v="agosto"/>
    <n v="14"/>
  </r>
  <r>
    <x v="449"/>
    <x v="8"/>
    <x v="6"/>
    <n v="137.79"/>
    <n v="1"/>
    <n v="22.046399999999998"/>
    <n v="137.79"/>
    <n v="159.8364"/>
    <n v="2026"/>
    <s v="agosto"/>
    <n v="14"/>
  </r>
  <r>
    <x v="449"/>
    <x v="8"/>
    <x v="6"/>
    <n v="137.79"/>
    <n v="1"/>
    <n v="22.046399999999998"/>
    <n v="137.79"/>
    <n v="159.8364"/>
    <n v="2026"/>
    <s v="agosto"/>
    <n v="14"/>
  </r>
  <r>
    <x v="449"/>
    <x v="8"/>
    <x v="6"/>
    <n v="137.79"/>
    <n v="1"/>
    <n v="22.046399999999998"/>
    <n v="137.79"/>
    <n v="159.8364"/>
    <n v="2026"/>
    <s v="agosto"/>
    <n v="14"/>
  </r>
  <r>
    <x v="449"/>
    <x v="8"/>
    <x v="6"/>
    <n v="137.79"/>
    <n v="1"/>
    <n v="22.046399999999998"/>
    <n v="137.79"/>
    <n v="159.8364"/>
    <n v="2026"/>
    <s v="agosto"/>
    <n v="14"/>
  </r>
  <r>
    <x v="449"/>
    <x v="8"/>
    <x v="6"/>
    <n v="137.79"/>
    <n v="1"/>
    <n v="22.046399999999998"/>
    <n v="137.79"/>
    <n v="159.8364"/>
    <n v="2026"/>
    <s v="agosto"/>
    <n v="14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9"/>
    <x v="8"/>
    <x v="6"/>
    <n v="137.79"/>
    <n v="1"/>
    <n v="22.046399999999998"/>
    <n v="137.79"/>
    <n v="159.8364"/>
    <n v="2026"/>
    <s v="agosto"/>
    <n v="17"/>
  </r>
  <r>
    <x v="456"/>
    <x v="8"/>
    <x v="6"/>
    <n v="137.79"/>
    <n v="1"/>
    <n v="22.046399999999998"/>
    <n v="137.79"/>
    <n v="159.8364"/>
    <n v="2026"/>
    <s v="agosto"/>
    <n v="18"/>
  </r>
  <r>
    <x v="456"/>
    <x v="8"/>
    <x v="6"/>
    <n v="137.79"/>
    <n v="1"/>
    <n v="22.046399999999998"/>
    <n v="137.79"/>
    <n v="159.8364"/>
    <n v="2026"/>
    <s v="agosto"/>
    <n v="18"/>
  </r>
  <r>
    <x v="456"/>
    <x v="8"/>
    <x v="6"/>
    <n v="137.79"/>
    <n v="1"/>
    <n v="22.046399999999998"/>
    <n v="137.79"/>
    <n v="159.8364"/>
    <n v="2026"/>
    <s v="agosto"/>
    <n v="18"/>
  </r>
  <r>
    <x v="460"/>
    <x v="8"/>
    <x v="6"/>
    <n v="137.79"/>
    <n v="1"/>
    <n v="22.046399999999998"/>
    <n v="137.79"/>
    <n v="159.8364"/>
    <n v="2026"/>
    <s v="agosto"/>
    <n v="19"/>
  </r>
  <r>
    <x v="460"/>
    <x v="8"/>
    <x v="6"/>
    <n v="137.79"/>
    <n v="1"/>
    <n v="22.046399999999998"/>
    <n v="137.79"/>
    <n v="159.8364"/>
    <n v="2026"/>
    <s v="agosto"/>
    <n v="19"/>
  </r>
  <r>
    <x v="460"/>
    <x v="8"/>
    <x v="6"/>
    <n v="137.79"/>
    <n v="1"/>
    <n v="22.046399999999998"/>
    <n v="137.79"/>
    <n v="159.8364"/>
    <n v="2026"/>
    <s v="agosto"/>
    <n v="19"/>
  </r>
  <r>
    <x v="460"/>
    <x v="8"/>
    <x v="6"/>
    <n v="137.79"/>
    <n v="1"/>
    <n v="22.046399999999998"/>
    <n v="137.79"/>
    <n v="159.8364"/>
    <n v="2026"/>
    <s v="agosto"/>
    <n v="19"/>
  </r>
  <r>
    <x v="460"/>
    <x v="8"/>
    <x v="6"/>
    <n v="137.79"/>
    <n v="1"/>
    <n v="22.046399999999998"/>
    <n v="137.79"/>
    <n v="159.8364"/>
    <n v="2026"/>
    <s v="agosto"/>
    <n v="19"/>
  </r>
  <r>
    <x v="457"/>
    <x v="8"/>
    <x v="6"/>
    <n v="137.79"/>
    <n v="1"/>
    <n v="22.046399999999998"/>
    <n v="137.79"/>
    <n v="159.8364"/>
    <n v="2026"/>
    <s v="agosto"/>
    <n v="20"/>
  </r>
  <r>
    <x v="457"/>
    <x v="8"/>
    <x v="6"/>
    <n v="137.79"/>
    <n v="1"/>
    <n v="22.046399999999998"/>
    <n v="137.79"/>
    <n v="159.8364"/>
    <n v="2026"/>
    <s v="agosto"/>
    <n v="20"/>
  </r>
  <r>
    <x v="457"/>
    <x v="8"/>
    <x v="6"/>
    <n v="137.79"/>
    <n v="1"/>
    <n v="22.046399999999998"/>
    <n v="137.79"/>
    <n v="159.8364"/>
    <n v="2026"/>
    <s v="agosto"/>
    <n v="20"/>
  </r>
  <r>
    <x v="457"/>
    <x v="8"/>
    <x v="6"/>
    <n v="137.79"/>
    <n v="1"/>
    <n v="22.046399999999998"/>
    <n v="137.79"/>
    <n v="159.8364"/>
    <n v="2026"/>
    <s v="agosto"/>
    <n v="20"/>
  </r>
  <r>
    <x v="457"/>
    <x v="8"/>
    <x v="6"/>
    <n v="137.79"/>
    <n v="1"/>
    <n v="22.046399999999998"/>
    <n v="137.79"/>
    <n v="159.8364"/>
    <n v="2026"/>
    <s v="agosto"/>
    <n v="20"/>
  </r>
  <r>
    <x v="461"/>
    <x v="8"/>
    <x v="6"/>
    <n v="137.79"/>
    <n v="1"/>
    <n v="22.046399999999998"/>
    <n v="137.79"/>
    <n v="159.8364"/>
    <n v="2026"/>
    <s v="agosto"/>
    <n v="21"/>
  </r>
  <r>
    <x v="461"/>
    <x v="8"/>
    <x v="6"/>
    <n v="137.79"/>
    <n v="1"/>
    <n v="22.046399999999998"/>
    <n v="137.79"/>
    <n v="159.8364"/>
    <n v="2026"/>
    <s v="agosto"/>
    <n v="21"/>
  </r>
  <r>
    <x v="461"/>
    <x v="8"/>
    <x v="6"/>
    <n v="137.79"/>
    <n v="1"/>
    <n v="22.046399999999998"/>
    <n v="137.79"/>
    <n v="159.8364"/>
    <n v="2026"/>
    <s v="agosto"/>
    <n v="21"/>
  </r>
  <r>
    <x v="450"/>
    <x v="8"/>
    <x v="6"/>
    <n v="137.79"/>
    <n v="1"/>
    <n v="22.046399999999998"/>
    <n v="137.79"/>
    <n v="159.8364"/>
    <n v="2026"/>
    <s v="agosto"/>
    <n v="24"/>
  </r>
  <r>
    <x v="450"/>
    <x v="8"/>
    <x v="6"/>
    <n v="137.79"/>
    <n v="1"/>
    <n v="22.046399999999998"/>
    <n v="137.79"/>
    <n v="159.8364"/>
    <n v="2026"/>
    <s v="agosto"/>
    <n v="24"/>
  </r>
  <r>
    <x v="450"/>
    <x v="8"/>
    <x v="6"/>
    <n v="137.79"/>
    <n v="1"/>
    <n v="22.046399999999998"/>
    <n v="137.79"/>
    <n v="159.8364"/>
    <n v="2026"/>
    <s v="agosto"/>
    <n v="24"/>
  </r>
  <r>
    <x v="450"/>
    <x v="8"/>
    <x v="6"/>
    <n v="137.79"/>
    <n v="1"/>
    <n v="22.046399999999998"/>
    <n v="137.79"/>
    <n v="159.8364"/>
    <n v="2026"/>
    <s v="agosto"/>
    <n v="24"/>
  </r>
  <r>
    <x v="450"/>
    <x v="8"/>
    <x v="6"/>
    <n v="137.79"/>
    <n v="1"/>
    <n v="22.046399999999998"/>
    <n v="137.79"/>
    <n v="159.8364"/>
    <n v="2026"/>
    <s v="agosto"/>
    <n v="24"/>
  </r>
  <r>
    <x v="451"/>
    <x v="8"/>
    <x v="6"/>
    <n v="137.79"/>
    <n v="1"/>
    <n v="22.046399999999998"/>
    <n v="137.79"/>
    <n v="159.8364"/>
    <n v="2026"/>
    <s v="agosto"/>
    <n v="25"/>
  </r>
  <r>
    <x v="451"/>
    <x v="8"/>
    <x v="6"/>
    <n v="137.79"/>
    <n v="1"/>
    <n v="22.046399999999998"/>
    <n v="137.79"/>
    <n v="159.8364"/>
    <n v="2026"/>
    <s v="agosto"/>
    <n v="25"/>
  </r>
  <r>
    <x v="451"/>
    <x v="8"/>
    <x v="6"/>
    <n v="137.79"/>
    <n v="1"/>
    <n v="22.046399999999998"/>
    <n v="137.79"/>
    <n v="159.8364"/>
    <n v="2026"/>
    <s v="agosto"/>
    <n v="25"/>
  </r>
  <r>
    <x v="451"/>
    <x v="8"/>
    <x v="6"/>
    <n v="137.79"/>
    <n v="1"/>
    <n v="22.046399999999998"/>
    <n v="137.79"/>
    <n v="159.8364"/>
    <n v="2026"/>
    <s v="agosto"/>
    <n v="25"/>
  </r>
  <r>
    <x v="451"/>
    <x v="8"/>
    <x v="6"/>
    <n v="137.79"/>
    <n v="1"/>
    <n v="22.046399999999998"/>
    <n v="137.79"/>
    <n v="159.8364"/>
    <n v="2026"/>
    <s v="agosto"/>
    <n v="25"/>
  </r>
  <r>
    <x v="451"/>
    <x v="8"/>
    <x v="6"/>
    <n v="137.79"/>
    <n v="1"/>
    <n v="22.046399999999998"/>
    <n v="137.79"/>
    <n v="159.8364"/>
    <n v="2026"/>
    <s v="agosto"/>
    <n v="25"/>
  </r>
  <r>
    <x v="451"/>
    <x v="8"/>
    <x v="6"/>
    <n v="137.79"/>
    <n v="1"/>
    <n v="22.046399999999998"/>
    <n v="137.79"/>
    <n v="159.8364"/>
    <n v="2026"/>
    <s v="agosto"/>
    <n v="25"/>
  </r>
  <r>
    <x v="462"/>
    <x v="8"/>
    <x v="6"/>
    <n v="137.79"/>
    <n v="1"/>
    <n v="22.046399999999998"/>
    <n v="137.79"/>
    <n v="159.8364"/>
    <n v="2026"/>
    <s v="agosto"/>
    <n v="26"/>
  </r>
  <r>
    <x v="462"/>
    <x v="8"/>
    <x v="6"/>
    <n v="137.79"/>
    <n v="1"/>
    <n v="22.046399999999998"/>
    <n v="137.79"/>
    <n v="159.8364"/>
    <n v="2026"/>
    <s v="agosto"/>
    <n v="26"/>
  </r>
  <r>
    <x v="462"/>
    <x v="8"/>
    <x v="6"/>
    <n v="137.79"/>
    <n v="1"/>
    <n v="22.046399999999998"/>
    <n v="137.79"/>
    <n v="159.8364"/>
    <n v="2026"/>
    <s v="agosto"/>
    <n v="26"/>
  </r>
  <r>
    <x v="462"/>
    <x v="8"/>
    <x v="6"/>
    <n v="137.79"/>
    <n v="1"/>
    <n v="22.046399999999998"/>
    <n v="137.79"/>
    <n v="159.8364"/>
    <n v="2026"/>
    <s v="agosto"/>
    <n v="26"/>
  </r>
  <r>
    <x v="463"/>
    <x v="8"/>
    <x v="6"/>
    <n v="137.79"/>
    <n v="1"/>
    <n v="22.046399999999998"/>
    <n v="137.79"/>
    <n v="159.8364"/>
    <n v="2026"/>
    <s v="agosto"/>
    <n v="27"/>
  </r>
  <r>
    <x v="463"/>
    <x v="8"/>
    <x v="6"/>
    <n v="137.79"/>
    <n v="1"/>
    <n v="22.046399999999998"/>
    <n v="137.79"/>
    <n v="159.8364"/>
    <n v="2026"/>
    <s v="agosto"/>
    <n v="27"/>
  </r>
  <r>
    <x v="463"/>
    <x v="8"/>
    <x v="6"/>
    <n v="137.79"/>
    <n v="1"/>
    <n v="22.046399999999998"/>
    <n v="137.79"/>
    <n v="159.8364"/>
    <n v="2026"/>
    <s v="agosto"/>
    <n v="27"/>
  </r>
  <r>
    <x v="463"/>
    <x v="8"/>
    <x v="6"/>
    <n v="137.79"/>
    <n v="1"/>
    <n v="22.046399999999998"/>
    <n v="137.79"/>
    <n v="159.8364"/>
    <n v="2026"/>
    <s v="agosto"/>
    <n v="27"/>
  </r>
  <r>
    <x v="464"/>
    <x v="8"/>
    <x v="6"/>
    <n v="137.79"/>
    <n v="1"/>
    <n v="22.046399999999998"/>
    <n v="137.79"/>
    <n v="159.8364"/>
    <n v="2026"/>
    <s v="agosto"/>
    <n v="28"/>
  </r>
  <r>
    <x v="464"/>
    <x v="8"/>
    <x v="6"/>
    <n v="137.79"/>
    <n v="1"/>
    <n v="22.046399999999998"/>
    <n v="137.79"/>
    <n v="159.8364"/>
    <n v="2026"/>
    <s v="agosto"/>
    <n v="28"/>
  </r>
  <r>
    <x v="464"/>
    <x v="8"/>
    <x v="6"/>
    <n v="137.79"/>
    <n v="1"/>
    <n v="22.046399999999998"/>
    <n v="137.79"/>
    <n v="159.8364"/>
    <n v="2026"/>
    <s v="agosto"/>
    <n v="28"/>
  </r>
  <r>
    <x v="464"/>
    <x v="8"/>
    <x v="6"/>
    <n v="137.79"/>
    <n v="1"/>
    <n v="22.046399999999998"/>
    <n v="137.79"/>
    <n v="159.8364"/>
    <n v="2026"/>
    <s v="agosto"/>
    <n v="28"/>
  </r>
  <r>
    <x v="464"/>
    <x v="8"/>
    <x v="6"/>
    <n v="137.79"/>
    <n v="1"/>
    <n v="22.046399999999998"/>
    <n v="137.79"/>
    <n v="159.8364"/>
    <n v="2026"/>
    <s v="agosto"/>
    <n v="28"/>
  </r>
  <r>
    <x v="465"/>
    <x v="8"/>
    <x v="6"/>
    <n v="137.79"/>
    <n v="1"/>
    <n v="22.046399999999998"/>
    <n v="137.79"/>
    <n v="159.8364"/>
    <n v="2026"/>
    <s v="agosto"/>
    <n v="31"/>
  </r>
  <r>
    <x v="465"/>
    <x v="8"/>
    <x v="6"/>
    <n v="137.79"/>
    <n v="1"/>
    <n v="22.046399999999998"/>
    <n v="137.79"/>
    <n v="159.8364"/>
    <n v="2026"/>
    <s v="agosto"/>
    <n v="31"/>
  </r>
  <r>
    <x v="465"/>
    <x v="8"/>
    <x v="6"/>
    <n v="137.79"/>
    <n v="1"/>
    <n v="22.046399999999998"/>
    <n v="137.79"/>
    <n v="159.8364"/>
    <n v="2026"/>
    <s v="agosto"/>
    <n v="31"/>
  </r>
  <r>
    <x v="465"/>
    <x v="8"/>
    <x v="6"/>
    <n v="137.79"/>
    <n v="1"/>
    <n v="22.046399999999998"/>
    <n v="137.79"/>
    <n v="159.8364"/>
    <n v="2026"/>
    <s v="agosto"/>
    <n v="31"/>
  </r>
  <r>
    <x v="465"/>
    <x v="8"/>
    <x v="6"/>
    <n v="137.79"/>
    <n v="1"/>
    <n v="22.046399999999998"/>
    <n v="137.79"/>
    <n v="159.8364"/>
    <n v="2026"/>
    <s v="agosto"/>
    <n v="31"/>
  </r>
  <r>
    <x v="465"/>
    <x v="8"/>
    <x v="6"/>
    <n v="137.79"/>
    <n v="1"/>
    <n v="22.046399999999998"/>
    <n v="137.79"/>
    <n v="159.8364"/>
    <n v="2026"/>
    <s v="agosto"/>
    <n v="31"/>
  </r>
  <r>
    <x v="465"/>
    <x v="8"/>
    <x v="6"/>
    <n v="137.79"/>
    <n v="1"/>
    <n v="22.046399999999998"/>
    <n v="137.79"/>
    <n v="159.8364"/>
    <n v="2026"/>
    <s v="agosto"/>
    <n v="31"/>
  </r>
  <r>
    <x v="465"/>
    <x v="8"/>
    <x v="6"/>
    <n v="137.79"/>
    <n v="1"/>
    <n v="22.046399999999998"/>
    <n v="137.79"/>
    <n v="159.8364"/>
    <n v="2026"/>
    <s v="agosto"/>
    <n v="31"/>
  </r>
  <r>
    <x v="465"/>
    <x v="8"/>
    <x v="6"/>
    <n v="137.79"/>
    <n v="1"/>
    <n v="22.046399999999998"/>
    <n v="137.79"/>
    <n v="159.8364"/>
    <n v="2026"/>
    <s v="agosto"/>
    <n v="31"/>
  </r>
  <r>
    <x v="465"/>
    <x v="8"/>
    <x v="6"/>
    <n v="137.79"/>
    <n v="1"/>
    <n v="22.046399999999998"/>
    <n v="137.79"/>
    <n v="159.8364"/>
    <n v="2026"/>
    <s v="agosto"/>
    <n v="31"/>
  </r>
  <r>
    <x v="445"/>
    <x v="7"/>
    <x v="6"/>
    <n v="137.79"/>
    <n v="1"/>
    <n v="22.046399999999998"/>
    <n v="137.79"/>
    <n v="159.8364"/>
    <n v="2026"/>
    <s v="agosto"/>
    <n v="3"/>
  </r>
  <r>
    <x v="445"/>
    <x v="7"/>
    <x v="6"/>
    <n v="137.79"/>
    <n v="1"/>
    <n v="22.046399999999998"/>
    <n v="137.79"/>
    <n v="159.8364"/>
    <n v="2026"/>
    <s v="agosto"/>
    <n v="3"/>
  </r>
  <r>
    <x v="445"/>
    <x v="7"/>
    <x v="6"/>
    <n v="137.79"/>
    <n v="1"/>
    <n v="22.046399999999998"/>
    <n v="137.79"/>
    <n v="159.8364"/>
    <n v="2026"/>
    <s v="agosto"/>
    <n v="3"/>
  </r>
  <r>
    <x v="445"/>
    <x v="7"/>
    <x v="6"/>
    <n v="137.79"/>
    <n v="1"/>
    <n v="22.046399999999998"/>
    <n v="137.79"/>
    <n v="159.8364"/>
    <n v="2026"/>
    <s v="agosto"/>
    <n v="3"/>
  </r>
  <r>
    <x v="445"/>
    <x v="7"/>
    <x v="6"/>
    <n v="137.79"/>
    <n v="1"/>
    <n v="22.046399999999998"/>
    <n v="137.79"/>
    <n v="159.8364"/>
    <n v="2026"/>
    <s v="agosto"/>
    <n v="3"/>
  </r>
  <r>
    <x v="445"/>
    <x v="7"/>
    <x v="6"/>
    <n v="137.79"/>
    <n v="1"/>
    <n v="22.046399999999998"/>
    <n v="137.79"/>
    <n v="159.8364"/>
    <n v="2026"/>
    <s v="agosto"/>
    <n v="3"/>
  </r>
  <r>
    <x v="445"/>
    <x v="7"/>
    <x v="6"/>
    <n v="137.79"/>
    <n v="1"/>
    <n v="22.046399999999998"/>
    <n v="137.79"/>
    <n v="159.8364"/>
    <n v="2026"/>
    <s v="agosto"/>
    <n v="3"/>
  </r>
  <r>
    <x v="445"/>
    <x v="7"/>
    <x v="6"/>
    <n v="137.79"/>
    <n v="1"/>
    <n v="22.046399999999998"/>
    <n v="137.79"/>
    <n v="159.8364"/>
    <n v="2026"/>
    <s v="agosto"/>
    <n v="3"/>
  </r>
  <r>
    <x v="445"/>
    <x v="7"/>
    <x v="6"/>
    <n v="137.79"/>
    <n v="1"/>
    <n v="22.046399999999998"/>
    <n v="137.79"/>
    <n v="159.8364"/>
    <n v="2026"/>
    <s v="agosto"/>
    <n v="3"/>
  </r>
  <r>
    <x v="453"/>
    <x v="7"/>
    <x v="6"/>
    <n v="137.79"/>
    <n v="1"/>
    <n v="22.046399999999998"/>
    <n v="137.79"/>
    <n v="159.8364"/>
    <n v="2026"/>
    <s v="agosto"/>
    <n v="4"/>
  </r>
  <r>
    <x v="453"/>
    <x v="7"/>
    <x v="6"/>
    <n v="137.79"/>
    <n v="1"/>
    <n v="22.046399999999998"/>
    <n v="137.79"/>
    <n v="159.8364"/>
    <n v="2026"/>
    <s v="agosto"/>
    <n v="4"/>
  </r>
  <r>
    <x v="453"/>
    <x v="7"/>
    <x v="6"/>
    <n v="137.79"/>
    <n v="1"/>
    <n v="22.046399999999998"/>
    <n v="137.79"/>
    <n v="159.8364"/>
    <n v="2026"/>
    <s v="agosto"/>
    <n v="4"/>
  </r>
  <r>
    <x v="453"/>
    <x v="7"/>
    <x v="5"/>
    <n v="90.54"/>
    <n v="20"/>
    <n v="289.72800000000001"/>
    <n v="1810.8"/>
    <n v="2100.5279999999998"/>
    <n v="2026"/>
    <s v="agosto"/>
    <n v="4"/>
  </r>
  <r>
    <x v="452"/>
    <x v="7"/>
    <x v="6"/>
    <n v="137.79"/>
    <n v="1"/>
    <n v="22.046399999999998"/>
    <n v="137.79"/>
    <n v="159.8364"/>
    <n v="2026"/>
    <s v="agosto"/>
    <n v="5"/>
  </r>
  <r>
    <x v="446"/>
    <x v="7"/>
    <x v="6"/>
    <n v="137.79"/>
    <n v="1"/>
    <n v="22.046399999999998"/>
    <n v="137.79"/>
    <n v="159.8364"/>
    <n v="2026"/>
    <s v="agosto"/>
    <n v="6"/>
  </r>
  <r>
    <x v="446"/>
    <x v="7"/>
    <x v="6"/>
    <n v="137.79"/>
    <n v="1"/>
    <n v="22.046399999999998"/>
    <n v="137.79"/>
    <n v="159.8364"/>
    <n v="2026"/>
    <s v="agosto"/>
    <n v="6"/>
  </r>
  <r>
    <x v="446"/>
    <x v="7"/>
    <x v="6"/>
    <n v="137.79"/>
    <n v="1"/>
    <n v="22.046399999999998"/>
    <n v="137.79"/>
    <n v="159.8364"/>
    <n v="2026"/>
    <s v="agosto"/>
    <n v="6"/>
  </r>
  <r>
    <x v="458"/>
    <x v="7"/>
    <x v="6"/>
    <n v="137.79"/>
    <n v="1"/>
    <n v="22.046399999999998"/>
    <n v="137.79"/>
    <n v="159.8364"/>
    <n v="2026"/>
    <s v="agosto"/>
    <n v="7"/>
  </r>
  <r>
    <x v="458"/>
    <x v="7"/>
    <x v="6"/>
    <n v="137.79"/>
    <n v="1"/>
    <n v="22.046399999999998"/>
    <n v="137.79"/>
    <n v="159.8364"/>
    <n v="2026"/>
    <s v="agosto"/>
    <n v="7"/>
  </r>
  <r>
    <x v="447"/>
    <x v="7"/>
    <x v="0"/>
    <n v="103.34"/>
    <n v="240"/>
    <n v="3968.2560000000003"/>
    <n v="24801.599999999999"/>
    <n v="28769.856"/>
    <n v="2026"/>
    <s v="agosto"/>
    <n v="10"/>
  </r>
  <r>
    <x v="447"/>
    <x v="7"/>
    <x v="6"/>
    <n v="137.79"/>
    <n v="1"/>
    <n v="22.046399999999998"/>
    <n v="137.79"/>
    <n v="159.8364"/>
    <n v="2026"/>
    <s v="agosto"/>
    <n v="10"/>
  </r>
  <r>
    <x v="447"/>
    <x v="7"/>
    <x v="6"/>
    <n v="137.79"/>
    <n v="1"/>
    <n v="22.046399999999998"/>
    <n v="137.79"/>
    <n v="159.8364"/>
    <n v="2026"/>
    <s v="agosto"/>
    <n v="10"/>
  </r>
  <r>
    <x v="447"/>
    <x v="7"/>
    <x v="6"/>
    <n v="137.79"/>
    <n v="1"/>
    <n v="22.046399999999998"/>
    <n v="137.79"/>
    <n v="159.8364"/>
    <n v="2026"/>
    <s v="agosto"/>
    <n v="10"/>
  </r>
  <r>
    <x v="447"/>
    <x v="7"/>
    <x v="6"/>
    <n v="137.79"/>
    <n v="1"/>
    <n v="22.046399999999998"/>
    <n v="137.79"/>
    <n v="159.8364"/>
    <n v="2026"/>
    <s v="agosto"/>
    <n v="10"/>
  </r>
  <r>
    <x v="447"/>
    <x v="7"/>
    <x v="6"/>
    <n v="137.79"/>
    <n v="1"/>
    <n v="22.046399999999998"/>
    <n v="137.79"/>
    <n v="159.8364"/>
    <n v="2026"/>
    <s v="agosto"/>
    <n v="10"/>
  </r>
  <r>
    <x v="447"/>
    <x v="7"/>
    <x v="6"/>
    <n v="137.79"/>
    <n v="1"/>
    <n v="22.046399999999998"/>
    <n v="137.79"/>
    <n v="159.8364"/>
    <n v="2026"/>
    <s v="agosto"/>
    <n v="10"/>
  </r>
  <r>
    <x v="447"/>
    <x v="7"/>
    <x v="6"/>
    <n v="137.79"/>
    <n v="1"/>
    <n v="22.046399999999998"/>
    <n v="137.79"/>
    <n v="159.8364"/>
    <n v="2026"/>
    <s v="agosto"/>
    <n v="10"/>
  </r>
  <r>
    <x v="447"/>
    <x v="7"/>
    <x v="6"/>
    <n v="137.79"/>
    <n v="1"/>
    <n v="22.046399999999998"/>
    <n v="137.79"/>
    <n v="159.8364"/>
    <n v="2026"/>
    <s v="agosto"/>
    <n v="10"/>
  </r>
  <r>
    <x v="447"/>
    <x v="7"/>
    <x v="6"/>
    <n v="137.79"/>
    <n v="1"/>
    <n v="22.046399999999998"/>
    <n v="137.79"/>
    <n v="159.8364"/>
    <n v="2026"/>
    <s v="agosto"/>
    <n v="10"/>
  </r>
  <r>
    <x v="447"/>
    <x v="7"/>
    <x v="5"/>
    <n v="90.54"/>
    <n v="60"/>
    <n v="869.18400000000008"/>
    <n v="5432.4"/>
    <n v="6301.5839999999998"/>
    <n v="2026"/>
    <s v="agosto"/>
    <n v="10"/>
  </r>
  <r>
    <x v="454"/>
    <x v="7"/>
    <x v="6"/>
    <n v="137.79"/>
    <n v="1"/>
    <n v="22.046399999999998"/>
    <n v="137.79"/>
    <n v="159.8364"/>
    <n v="2026"/>
    <s v="agosto"/>
    <n v="11"/>
  </r>
  <r>
    <x v="454"/>
    <x v="7"/>
    <x v="6"/>
    <n v="137.79"/>
    <n v="1"/>
    <n v="22.046399999999998"/>
    <n v="137.79"/>
    <n v="159.8364"/>
    <n v="2026"/>
    <s v="agosto"/>
    <n v="11"/>
  </r>
  <r>
    <x v="454"/>
    <x v="7"/>
    <x v="6"/>
    <n v="137.79"/>
    <n v="1"/>
    <n v="22.046399999999998"/>
    <n v="137.79"/>
    <n v="159.8364"/>
    <n v="2026"/>
    <s v="agosto"/>
    <n v="11"/>
  </r>
  <r>
    <x v="454"/>
    <x v="7"/>
    <x v="6"/>
    <n v="137.79"/>
    <n v="1"/>
    <n v="22.046399999999998"/>
    <n v="137.79"/>
    <n v="159.8364"/>
    <n v="2026"/>
    <s v="agosto"/>
    <n v="11"/>
  </r>
  <r>
    <x v="455"/>
    <x v="7"/>
    <x v="6"/>
    <n v="137.79"/>
    <n v="1"/>
    <n v="22.046399999999998"/>
    <n v="137.79"/>
    <n v="159.8364"/>
    <n v="2026"/>
    <s v="agosto"/>
    <n v="12"/>
  </r>
  <r>
    <x v="455"/>
    <x v="7"/>
    <x v="6"/>
    <n v="137.79"/>
    <n v="1"/>
    <n v="22.046399999999998"/>
    <n v="137.79"/>
    <n v="159.8364"/>
    <n v="2026"/>
    <s v="agosto"/>
    <n v="12"/>
  </r>
  <r>
    <x v="448"/>
    <x v="7"/>
    <x v="6"/>
    <n v="137.79"/>
    <n v="1"/>
    <n v="22.046399999999998"/>
    <n v="137.79"/>
    <n v="159.8364"/>
    <n v="2026"/>
    <s v="agosto"/>
    <n v="13"/>
  </r>
  <r>
    <x v="449"/>
    <x v="7"/>
    <x v="6"/>
    <n v="137.79"/>
    <n v="1"/>
    <n v="22.046399999999998"/>
    <n v="137.79"/>
    <n v="159.8364"/>
    <n v="2026"/>
    <s v="agosto"/>
    <n v="14"/>
  </r>
  <r>
    <x v="459"/>
    <x v="7"/>
    <x v="6"/>
    <n v="137.79"/>
    <n v="1"/>
    <n v="22.046399999999998"/>
    <n v="137.79"/>
    <n v="159.8364"/>
    <n v="2026"/>
    <s v="agosto"/>
    <n v="17"/>
  </r>
  <r>
    <x v="459"/>
    <x v="7"/>
    <x v="6"/>
    <n v="137.79"/>
    <n v="1"/>
    <n v="22.046399999999998"/>
    <n v="137.79"/>
    <n v="159.8364"/>
    <n v="2026"/>
    <s v="agosto"/>
    <n v="17"/>
  </r>
  <r>
    <x v="459"/>
    <x v="7"/>
    <x v="6"/>
    <n v="137.79"/>
    <n v="1"/>
    <n v="22.046399999999998"/>
    <n v="137.79"/>
    <n v="159.8364"/>
    <n v="2026"/>
    <s v="agosto"/>
    <n v="17"/>
  </r>
  <r>
    <x v="459"/>
    <x v="7"/>
    <x v="6"/>
    <n v="137.79"/>
    <n v="1"/>
    <n v="22.046399999999998"/>
    <n v="137.79"/>
    <n v="159.8364"/>
    <n v="2026"/>
    <s v="agosto"/>
    <n v="17"/>
  </r>
  <r>
    <x v="459"/>
    <x v="7"/>
    <x v="6"/>
    <n v="137.79"/>
    <n v="1"/>
    <n v="22.046399999999998"/>
    <n v="137.79"/>
    <n v="159.8364"/>
    <n v="2026"/>
    <s v="agosto"/>
    <n v="17"/>
  </r>
  <r>
    <x v="459"/>
    <x v="7"/>
    <x v="6"/>
    <n v="137.79"/>
    <n v="1"/>
    <n v="22.046399999999998"/>
    <n v="137.79"/>
    <n v="159.8364"/>
    <n v="2026"/>
    <s v="agosto"/>
    <n v="17"/>
  </r>
  <r>
    <x v="459"/>
    <x v="7"/>
    <x v="6"/>
    <n v="137.79"/>
    <n v="1"/>
    <n v="22.046399999999998"/>
    <n v="137.79"/>
    <n v="159.8364"/>
    <n v="2026"/>
    <s v="agosto"/>
    <n v="17"/>
  </r>
  <r>
    <x v="456"/>
    <x v="7"/>
    <x v="6"/>
    <n v="137.79"/>
    <n v="1"/>
    <n v="22.046399999999998"/>
    <n v="137.79"/>
    <n v="159.8364"/>
    <n v="2026"/>
    <s v="agosto"/>
    <n v="18"/>
  </r>
  <r>
    <x v="456"/>
    <x v="7"/>
    <x v="6"/>
    <n v="137.79"/>
    <n v="1"/>
    <n v="22.046399999999998"/>
    <n v="137.79"/>
    <n v="159.8364"/>
    <n v="2026"/>
    <s v="agosto"/>
    <n v="18"/>
  </r>
  <r>
    <x v="456"/>
    <x v="7"/>
    <x v="6"/>
    <n v="137.79"/>
    <n v="1"/>
    <n v="22.046399999999998"/>
    <n v="137.79"/>
    <n v="159.8364"/>
    <n v="2026"/>
    <s v="agosto"/>
    <n v="18"/>
  </r>
  <r>
    <x v="456"/>
    <x v="7"/>
    <x v="6"/>
    <n v="137.79499999999999"/>
    <n v="2"/>
    <n v="44.0944"/>
    <n v="275.58999999999997"/>
    <n v="319.68439999999998"/>
    <n v="2026"/>
    <s v="agosto"/>
    <n v="18"/>
  </r>
  <r>
    <x v="460"/>
    <x v="7"/>
    <x v="6"/>
    <n v="137.79"/>
    <n v="1"/>
    <n v="22.046399999999998"/>
    <n v="137.79"/>
    <n v="159.8364"/>
    <n v="2026"/>
    <s v="agosto"/>
    <n v="19"/>
  </r>
  <r>
    <x v="460"/>
    <x v="7"/>
    <x v="6"/>
    <n v="137.79"/>
    <n v="1"/>
    <n v="22.046399999999998"/>
    <n v="137.79"/>
    <n v="159.8364"/>
    <n v="2026"/>
    <s v="agosto"/>
    <n v="19"/>
  </r>
  <r>
    <x v="457"/>
    <x v="7"/>
    <x v="6"/>
    <n v="137.79"/>
    <n v="1"/>
    <n v="22.046399999999998"/>
    <n v="137.79"/>
    <n v="159.8364"/>
    <n v="2026"/>
    <s v="agosto"/>
    <n v="20"/>
  </r>
  <r>
    <x v="457"/>
    <x v="7"/>
    <x v="6"/>
    <n v="137.79"/>
    <n v="1"/>
    <n v="22.046399999999998"/>
    <n v="137.79"/>
    <n v="159.8364"/>
    <n v="2026"/>
    <s v="agosto"/>
    <n v="20"/>
  </r>
  <r>
    <x v="457"/>
    <x v="7"/>
    <x v="6"/>
    <n v="137.79"/>
    <n v="1"/>
    <n v="22.046399999999998"/>
    <n v="137.79"/>
    <n v="159.8364"/>
    <n v="2026"/>
    <s v="agosto"/>
    <n v="20"/>
  </r>
  <r>
    <x v="457"/>
    <x v="7"/>
    <x v="6"/>
    <n v="137.79"/>
    <n v="1"/>
    <n v="22.046399999999998"/>
    <n v="137.79"/>
    <n v="159.8364"/>
    <n v="2026"/>
    <s v="agosto"/>
    <n v="20"/>
  </r>
  <r>
    <x v="450"/>
    <x v="7"/>
    <x v="6"/>
    <n v="137.79"/>
    <n v="1"/>
    <n v="22.046399999999998"/>
    <n v="137.79"/>
    <n v="159.8364"/>
    <n v="2026"/>
    <s v="agosto"/>
    <n v="24"/>
  </r>
  <r>
    <x v="450"/>
    <x v="7"/>
    <x v="6"/>
    <n v="137.79"/>
    <n v="1"/>
    <n v="22.046399999999998"/>
    <n v="137.79"/>
    <n v="159.8364"/>
    <n v="2026"/>
    <s v="agosto"/>
    <n v="24"/>
  </r>
  <r>
    <x v="450"/>
    <x v="7"/>
    <x v="6"/>
    <n v="137.79"/>
    <n v="1"/>
    <n v="22.046399999999998"/>
    <n v="137.79"/>
    <n v="159.8364"/>
    <n v="2026"/>
    <s v="agosto"/>
    <n v="24"/>
  </r>
  <r>
    <x v="450"/>
    <x v="7"/>
    <x v="6"/>
    <n v="137.79"/>
    <n v="1"/>
    <n v="22.046399999999998"/>
    <n v="137.79"/>
    <n v="159.8364"/>
    <n v="2026"/>
    <s v="agosto"/>
    <n v="24"/>
  </r>
  <r>
    <x v="450"/>
    <x v="7"/>
    <x v="6"/>
    <n v="137.79"/>
    <n v="1"/>
    <n v="22.046399999999998"/>
    <n v="137.79"/>
    <n v="159.8364"/>
    <n v="2026"/>
    <s v="agosto"/>
    <n v="24"/>
  </r>
  <r>
    <x v="450"/>
    <x v="7"/>
    <x v="6"/>
    <n v="137.79"/>
    <n v="1"/>
    <n v="22.046399999999998"/>
    <n v="137.79"/>
    <n v="159.8364"/>
    <n v="2026"/>
    <s v="agosto"/>
    <n v="24"/>
  </r>
  <r>
    <x v="450"/>
    <x v="7"/>
    <x v="6"/>
    <n v="137.79"/>
    <n v="1"/>
    <n v="22.046399999999998"/>
    <n v="137.79"/>
    <n v="159.8364"/>
    <n v="2026"/>
    <s v="agosto"/>
    <n v="24"/>
  </r>
  <r>
    <x v="450"/>
    <x v="7"/>
    <x v="6"/>
    <n v="137.79"/>
    <n v="1"/>
    <n v="22.046399999999998"/>
    <n v="137.79"/>
    <n v="159.8364"/>
    <n v="2026"/>
    <s v="agosto"/>
    <n v="24"/>
  </r>
  <r>
    <x v="450"/>
    <x v="7"/>
    <x v="6"/>
    <n v="137.79"/>
    <n v="1"/>
    <n v="22.046399999999998"/>
    <n v="137.79"/>
    <n v="159.8364"/>
    <n v="2026"/>
    <s v="agosto"/>
    <n v="24"/>
  </r>
  <r>
    <x v="451"/>
    <x v="7"/>
    <x v="6"/>
    <n v="137.79"/>
    <n v="1"/>
    <n v="22.046399999999998"/>
    <n v="137.79"/>
    <n v="159.8364"/>
    <n v="2026"/>
    <s v="agosto"/>
    <n v="25"/>
  </r>
  <r>
    <x v="451"/>
    <x v="7"/>
    <x v="6"/>
    <n v="137.79"/>
    <n v="1"/>
    <n v="22.046399999999998"/>
    <n v="137.79"/>
    <n v="159.8364"/>
    <n v="2026"/>
    <s v="agosto"/>
    <n v="25"/>
  </r>
  <r>
    <x v="451"/>
    <x v="7"/>
    <x v="6"/>
    <n v="137.79"/>
    <n v="1"/>
    <n v="22.046399999999998"/>
    <n v="137.79"/>
    <n v="159.8364"/>
    <n v="2026"/>
    <s v="agosto"/>
    <n v="25"/>
  </r>
  <r>
    <x v="462"/>
    <x v="7"/>
    <x v="6"/>
    <n v="137.79"/>
    <n v="1"/>
    <n v="22.046399999999998"/>
    <n v="137.79"/>
    <n v="159.8364"/>
    <n v="2026"/>
    <s v="agosto"/>
    <n v="26"/>
  </r>
  <r>
    <x v="463"/>
    <x v="7"/>
    <x v="6"/>
    <n v="137.79499999999999"/>
    <n v="2"/>
    <n v="44.0944"/>
    <n v="275.58999999999997"/>
    <n v="319.68439999999998"/>
    <n v="2026"/>
    <s v="agosto"/>
    <n v="27"/>
  </r>
  <r>
    <x v="463"/>
    <x v="7"/>
    <x v="6"/>
    <n v="137.79"/>
    <n v="1"/>
    <n v="22.046399999999998"/>
    <n v="137.79"/>
    <n v="159.8364"/>
    <n v="2026"/>
    <s v="agosto"/>
    <n v="27"/>
  </r>
  <r>
    <x v="463"/>
    <x v="7"/>
    <x v="6"/>
    <n v="137.79"/>
    <n v="1"/>
    <n v="22.046399999999998"/>
    <n v="137.79"/>
    <n v="159.8364"/>
    <n v="2026"/>
    <s v="agosto"/>
    <n v="27"/>
  </r>
  <r>
    <x v="463"/>
    <x v="7"/>
    <x v="6"/>
    <n v="137.79"/>
    <n v="1"/>
    <n v="22.046399999999998"/>
    <n v="137.79"/>
    <n v="159.8364"/>
    <n v="2026"/>
    <s v="agosto"/>
    <n v="27"/>
  </r>
  <r>
    <x v="464"/>
    <x v="7"/>
    <x v="6"/>
    <n v="137.79"/>
    <n v="1"/>
    <n v="22.046399999999998"/>
    <n v="137.79"/>
    <n v="159.8364"/>
    <n v="2026"/>
    <s v="agosto"/>
    <n v="28"/>
  </r>
  <r>
    <x v="464"/>
    <x v="7"/>
    <x v="6"/>
    <n v="137.79"/>
    <n v="1"/>
    <n v="22.046399999999998"/>
    <n v="137.79"/>
    <n v="159.8364"/>
    <n v="2026"/>
    <s v="agosto"/>
    <n v="28"/>
  </r>
  <r>
    <x v="464"/>
    <x v="7"/>
    <x v="6"/>
    <n v="137.79"/>
    <n v="1"/>
    <n v="22.046399999999998"/>
    <n v="137.79"/>
    <n v="159.8364"/>
    <n v="2026"/>
    <s v="agosto"/>
    <n v="28"/>
  </r>
  <r>
    <x v="465"/>
    <x v="7"/>
    <x v="6"/>
    <n v="137.79"/>
    <n v="1"/>
    <n v="22.046399999999998"/>
    <n v="137.79"/>
    <n v="159.8364"/>
    <n v="2026"/>
    <s v="agosto"/>
    <n v="31"/>
  </r>
  <r>
    <x v="465"/>
    <x v="7"/>
    <x v="6"/>
    <n v="137.79"/>
    <n v="1"/>
    <n v="22.046399999999998"/>
    <n v="137.79"/>
    <n v="159.8364"/>
    <n v="2026"/>
    <s v="agosto"/>
    <n v="31"/>
  </r>
  <r>
    <x v="465"/>
    <x v="7"/>
    <x v="6"/>
    <n v="137.79"/>
    <n v="1"/>
    <n v="22.046399999999998"/>
    <n v="137.79"/>
    <n v="159.8364"/>
    <n v="2026"/>
    <s v="agosto"/>
    <n v="31"/>
  </r>
  <r>
    <x v="465"/>
    <x v="7"/>
    <x v="6"/>
    <n v="137.79"/>
    <n v="1"/>
    <n v="22.046399999999998"/>
    <n v="137.79"/>
    <n v="159.8364"/>
    <n v="2026"/>
    <s v="agosto"/>
    <n v="31"/>
  </r>
  <r>
    <x v="465"/>
    <x v="7"/>
    <x v="6"/>
    <n v="137.79"/>
    <n v="1"/>
    <n v="22.046399999999998"/>
    <n v="137.79"/>
    <n v="159.8364"/>
    <n v="2026"/>
    <s v="agosto"/>
    <n v="31"/>
  </r>
  <r>
    <x v="465"/>
    <x v="7"/>
    <x v="6"/>
    <n v="137.79"/>
    <n v="1"/>
    <n v="22.046399999999998"/>
    <n v="137.79"/>
    <n v="159.8364"/>
    <n v="2026"/>
    <s v="agosto"/>
    <n v="31"/>
  </r>
  <r>
    <x v="465"/>
    <x v="7"/>
    <x v="6"/>
    <n v="137.79"/>
    <n v="1"/>
    <n v="22.046399999999998"/>
    <n v="137.79"/>
    <n v="159.8364"/>
    <n v="2026"/>
    <s v="agosto"/>
    <n v="31"/>
  </r>
  <r>
    <x v="465"/>
    <x v="7"/>
    <x v="6"/>
    <n v="137.79"/>
    <n v="1"/>
    <n v="22.046399999999998"/>
    <n v="137.79"/>
    <n v="159.8364"/>
    <n v="2026"/>
    <s v="agosto"/>
    <n v="31"/>
  </r>
  <r>
    <x v="445"/>
    <x v="10"/>
    <x v="6"/>
    <n v="115.74"/>
    <n v="1"/>
    <n v="18.5184"/>
    <n v="115.74"/>
    <n v="134.25839999999999"/>
    <n v="2026"/>
    <s v="agosto"/>
    <n v="3"/>
  </r>
  <r>
    <x v="453"/>
    <x v="10"/>
    <x v="24"/>
    <n v="70.05"/>
    <n v="240"/>
    <n v="2689.92"/>
    <n v="16812"/>
    <n v="19501.919999999998"/>
    <n v="2026"/>
    <s v="agosto"/>
    <n v="4"/>
  </r>
  <r>
    <x v="453"/>
    <x v="10"/>
    <x v="24"/>
    <n v="70.05"/>
    <n v="240"/>
    <n v="2689.92"/>
    <n v="16812"/>
    <n v="19501.919999999998"/>
    <n v="2026"/>
    <s v="agosto"/>
    <n v="4"/>
  </r>
  <r>
    <x v="453"/>
    <x v="10"/>
    <x v="24"/>
    <n v="70.05"/>
    <n v="240"/>
    <n v="2689.92"/>
    <n v="16812"/>
    <n v="19501.919999999998"/>
    <n v="2026"/>
    <s v="agosto"/>
    <n v="4"/>
  </r>
  <r>
    <x v="452"/>
    <x v="10"/>
    <x v="24"/>
    <n v="70.05"/>
    <n v="240"/>
    <n v="2689.92"/>
    <n v="16812"/>
    <n v="19501.919999999998"/>
    <n v="2026"/>
    <s v="agosto"/>
    <n v="5"/>
  </r>
  <r>
    <x v="452"/>
    <x v="10"/>
    <x v="24"/>
    <n v="70.05"/>
    <n v="240"/>
    <n v="2689.92"/>
    <n v="16812"/>
    <n v="19501.919999999998"/>
    <n v="2026"/>
    <s v="agosto"/>
    <n v="5"/>
  </r>
  <r>
    <x v="452"/>
    <x v="10"/>
    <x v="24"/>
    <n v="70.05"/>
    <n v="240"/>
    <n v="2689.92"/>
    <n v="16812"/>
    <n v="19501.919999999998"/>
    <n v="2026"/>
    <s v="agosto"/>
    <n v="5"/>
  </r>
  <r>
    <x v="458"/>
    <x v="10"/>
    <x v="6"/>
    <n v="115.74"/>
    <n v="1"/>
    <n v="18.5184"/>
    <n v="115.74"/>
    <n v="134.25839999999999"/>
    <n v="2026"/>
    <s v="agosto"/>
    <n v="7"/>
  </r>
  <r>
    <x v="458"/>
    <x v="10"/>
    <x v="6"/>
    <n v="115.74"/>
    <n v="1"/>
    <n v="18.5184"/>
    <n v="115.74"/>
    <n v="134.25839999999999"/>
    <n v="2026"/>
    <s v="agosto"/>
    <n v="7"/>
  </r>
  <r>
    <x v="447"/>
    <x v="10"/>
    <x v="0"/>
    <n v="103.34"/>
    <n v="240"/>
    <n v="3968.2560000000003"/>
    <n v="24801.599999999999"/>
    <n v="28769.856"/>
    <n v="2026"/>
    <s v="agosto"/>
    <n v="10"/>
  </r>
  <r>
    <x v="447"/>
    <x v="10"/>
    <x v="6"/>
    <n v="115.74"/>
    <n v="1"/>
    <n v="18.5184"/>
    <n v="115.74"/>
    <n v="134.25839999999999"/>
    <n v="2026"/>
    <s v="agosto"/>
    <n v="10"/>
  </r>
  <r>
    <x v="447"/>
    <x v="10"/>
    <x v="6"/>
    <n v="115.74"/>
    <n v="1"/>
    <n v="18.5184"/>
    <n v="115.74"/>
    <n v="134.25839999999999"/>
    <n v="2026"/>
    <s v="agosto"/>
    <n v="10"/>
  </r>
  <r>
    <x v="447"/>
    <x v="10"/>
    <x v="6"/>
    <n v="115.74"/>
    <n v="1"/>
    <n v="18.5184"/>
    <n v="115.74"/>
    <n v="134.25839999999999"/>
    <n v="2026"/>
    <s v="agosto"/>
    <n v="10"/>
  </r>
  <r>
    <x v="454"/>
    <x v="10"/>
    <x v="6"/>
    <n v="115.74"/>
    <n v="1"/>
    <n v="18.5184"/>
    <n v="115.74"/>
    <n v="134.25839999999999"/>
    <n v="2026"/>
    <s v="agosto"/>
    <n v="11"/>
  </r>
  <r>
    <x v="454"/>
    <x v="10"/>
    <x v="6"/>
    <n v="115.74"/>
    <n v="1"/>
    <n v="18.5184"/>
    <n v="115.74"/>
    <n v="134.25839999999999"/>
    <n v="2026"/>
    <s v="agosto"/>
    <n v="11"/>
  </r>
  <r>
    <x v="454"/>
    <x v="10"/>
    <x v="6"/>
    <n v="115.74"/>
    <n v="1"/>
    <n v="18.5184"/>
    <n v="115.74"/>
    <n v="134.25839999999999"/>
    <n v="2026"/>
    <s v="agosto"/>
    <n v="11"/>
  </r>
  <r>
    <x v="455"/>
    <x v="10"/>
    <x v="6"/>
    <n v="115.74"/>
    <n v="1"/>
    <n v="18.5184"/>
    <n v="115.74"/>
    <n v="134.25839999999999"/>
    <n v="2026"/>
    <s v="agosto"/>
    <n v="12"/>
  </r>
  <r>
    <x v="455"/>
    <x v="10"/>
    <x v="0"/>
    <n v="103.34"/>
    <n v="240"/>
    <n v="3968.2560000000003"/>
    <n v="24801.599999999999"/>
    <n v="28769.856"/>
    <n v="2026"/>
    <s v="agosto"/>
    <n v="12"/>
  </r>
  <r>
    <x v="455"/>
    <x v="10"/>
    <x v="6"/>
    <n v="115.74"/>
    <n v="1"/>
    <n v="18.5184"/>
    <n v="115.74"/>
    <n v="134.25839999999999"/>
    <n v="2026"/>
    <s v="agosto"/>
    <n v="12"/>
  </r>
  <r>
    <x v="459"/>
    <x v="10"/>
    <x v="6"/>
    <n v="115.74"/>
    <n v="1"/>
    <n v="18.5184"/>
    <n v="115.74"/>
    <n v="134.25839999999999"/>
    <n v="2026"/>
    <s v="agosto"/>
    <n v="17"/>
  </r>
  <r>
    <x v="459"/>
    <x v="10"/>
    <x v="6"/>
    <n v="115.74"/>
    <n v="1"/>
    <n v="18.5184"/>
    <n v="115.74"/>
    <n v="134.25839999999999"/>
    <n v="2026"/>
    <s v="agosto"/>
    <n v="17"/>
  </r>
  <r>
    <x v="460"/>
    <x v="10"/>
    <x v="6"/>
    <n v="137.79"/>
    <n v="1"/>
    <n v="22.046399999999998"/>
    <n v="137.79"/>
    <n v="159.8364"/>
    <n v="2026"/>
    <s v="agosto"/>
    <n v="19"/>
  </r>
  <r>
    <x v="457"/>
    <x v="10"/>
    <x v="0"/>
    <n v="103.34"/>
    <n v="240"/>
    <n v="3968.2560000000003"/>
    <n v="24801.599999999999"/>
    <n v="28769.856"/>
    <n v="2026"/>
    <s v="agosto"/>
    <n v="20"/>
  </r>
  <r>
    <x v="457"/>
    <x v="10"/>
    <x v="24"/>
    <n v="70.05"/>
    <n v="240"/>
    <n v="2689.92"/>
    <n v="16812"/>
    <n v="19501.919999999998"/>
    <n v="2026"/>
    <s v="agosto"/>
    <n v="20"/>
  </r>
  <r>
    <x v="461"/>
    <x v="10"/>
    <x v="6"/>
    <n v="137.79"/>
    <n v="1"/>
    <n v="22.046399999999998"/>
    <n v="137.79"/>
    <n v="159.8364"/>
    <n v="2026"/>
    <s v="agosto"/>
    <n v="21"/>
  </r>
  <r>
    <x v="450"/>
    <x v="10"/>
    <x v="6"/>
    <n v="137.79"/>
    <n v="1"/>
    <n v="22.046399999999998"/>
    <n v="137.79"/>
    <n v="159.8364"/>
    <n v="2026"/>
    <s v="agosto"/>
    <n v="24"/>
  </r>
  <r>
    <x v="451"/>
    <x v="10"/>
    <x v="24"/>
    <n v="70.05"/>
    <n v="240"/>
    <n v="2689.92"/>
    <n v="16812"/>
    <n v="19501.919999999998"/>
    <n v="2026"/>
    <s v="agosto"/>
    <n v="25"/>
  </r>
  <r>
    <x v="464"/>
    <x v="10"/>
    <x v="6"/>
    <n v="137.79"/>
    <n v="1"/>
    <n v="22.046399999999998"/>
    <n v="137.79"/>
    <n v="159.8364"/>
    <n v="2026"/>
    <s v="agosto"/>
    <n v="28"/>
  </r>
  <r>
    <x v="445"/>
    <x v="11"/>
    <x v="6"/>
    <n v="137.79"/>
    <n v="1"/>
    <n v="22.046399999999998"/>
    <n v="137.79"/>
    <n v="159.8364"/>
    <n v="2026"/>
    <s v="agosto"/>
    <n v="3"/>
  </r>
  <r>
    <x v="445"/>
    <x v="11"/>
    <x v="6"/>
    <n v="137.79"/>
    <n v="1"/>
    <n v="22.046399999999998"/>
    <n v="137.79"/>
    <n v="159.8364"/>
    <n v="2026"/>
    <s v="agosto"/>
    <n v="3"/>
  </r>
  <r>
    <x v="445"/>
    <x v="11"/>
    <x v="6"/>
    <n v="137.79"/>
    <n v="1"/>
    <n v="22.046399999999998"/>
    <n v="137.79"/>
    <n v="159.8364"/>
    <n v="2026"/>
    <s v="agosto"/>
    <n v="3"/>
  </r>
  <r>
    <x v="445"/>
    <x v="11"/>
    <x v="6"/>
    <n v="137.79"/>
    <n v="1"/>
    <n v="22.046399999999998"/>
    <n v="137.79"/>
    <n v="159.8364"/>
    <n v="2026"/>
    <s v="agosto"/>
    <n v="3"/>
  </r>
  <r>
    <x v="445"/>
    <x v="11"/>
    <x v="6"/>
    <n v="137.79"/>
    <n v="1"/>
    <n v="22.046399999999998"/>
    <n v="137.79"/>
    <n v="159.8364"/>
    <n v="2026"/>
    <s v="agosto"/>
    <n v="3"/>
  </r>
  <r>
    <x v="445"/>
    <x v="11"/>
    <x v="23"/>
    <n v="89.87"/>
    <n v="1"/>
    <n v="14.379200000000001"/>
    <n v="89.87"/>
    <n v="104.2492"/>
    <n v="2026"/>
    <s v="agosto"/>
    <n v="3"/>
  </r>
  <r>
    <x v="453"/>
    <x v="11"/>
    <x v="6"/>
    <n v="137.79"/>
    <n v="1"/>
    <n v="22.046399999999998"/>
    <n v="137.79"/>
    <n v="159.8364"/>
    <n v="2026"/>
    <s v="agosto"/>
    <n v="4"/>
  </r>
  <r>
    <x v="453"/>
    <x v="11"/>
    <x v="6"/>
    <n v="137.79"/>
    <n v="1"/>
    <n v="22.046399999999998"/>
    <n v="137.79"/>
    <n v="159.8364"/>
    <n v="2026"/>
    <s v="agosto"/>
    <n v="4"/>
  </r>
  <r>
    <x v="453"/>
    <x v="11"/>
    <x v="6"/>
    <n v="137.79"/>
    <n v="1"/>
    <n v="22.046399999999998"/>
    <n v="137.79"/>
    <n v="159.8364"/>
    <n v="2026"/>
    <s v="agosto"/>
    <n v="4"/>
  </r>
  <r>
    <x v="452"/>
    <x v="11"/>
    <x v="6"/>
    <n v="137.79"/>
    <n v="1"/>
    <n v="22.046399999999998"/>
    <n v="137.79"/>
    <n v="159.8364"/>
    <n v="2026"/>
    <s v="agosto"/>
    <n v="5"/>
  </r>
  <r>
    <x v="446"/>
    <x v="11"/>
    <x v="6"/>
    <n v="137.79"/>
    <n v="1"/>
    <n v="22.046399999999998"/>
    <n v="137.79"/>
    <n v="159.8364"/>
    <n v="2026"/>
    <s v="agosto"/>
    <n v="6"/>
  </r>
  <r>
    <x v="458"/>
    <x v="11"/>
    <x v="6"/>
    <n v="137.79"/>
    <n v="1"/>
    <n v="22.046399999999998"/>
    <n v="137.79"/>
    <n v="159.8364"/>
    <n v="2026"/>
    <s v="agosto"/>
    <n v="7"/>
  </r>
  <r>
    <x v="447"/>
    <x v="11"/>
    <x v="6"/>
    <n v="137.79"/>
    <n v="1"/>
    <n v="22.046399999999998"/>
    <n v="137.79"/>
    <n v="159.8364"/>
    <n v="2026"/>
    <s v="agosto"/>
    <n v="10"/>
  </r>
  <r>
    <x v="447"/>
    <x v="11"/>
    <x v="6"/>
    <n v="137.79"/>
    <n v="1"/>
    <n v="22.046399999999998"/>
    <n v="137.79"/>
    <n v="159.8364"/>
    <n v="2026"/>
    <s v="agosto"/>
    <n v="10"/>
  </r>
  <r>
    <x v="447"/>
    <x v="11"/>
    <x v="6"/>
    <n v="137.79"/>
    <n v="1"/>
    <n v="22.046399999999998"/>
    <n v="137.79"/>
    <n v="159.8364"/>
    <n v="2026"/>
    <s v="agosto"/>
    <n v="10"/>
  </r>
  <r>
    <x v="454"/>
    <x v="11"/>
    <x v="6"/>
    <n v="137.79"/>
    <n v="1"/>
    <n v="22.046399999999998"/>
    <n v="137.79"/>
    <n v="159.8364"/>
    <n v="2026"/>
    <s v="agosto"/>
    <n v="11"/>
  </r>
  <r>
    <x v="454"/>
    <x v="11"/>
    <x v="6"/>
    <n v="137.79"/>
    <n v="1"/>
    <n v="22.046399999999998"/>
    <n v="137.79"/>
    <n v="159.8364"/>
    <n v="2026"/>
    <s v="agosto"/>
    <n v="11"/>
  </r>
  <r>
    <x v="454"/>
    <x v="11"/>
    <x v="6"/>
    <n v="137.79"/>
    <n v="1"/>
    <n v="22.046399999999998"/>
    <n v="137.79"/>
    <n v="159.8364"/>
    <n v="2026"/>
    <s v="agosto"/>
    <n v="11"/>
  </r>
  <r>
    <x v="455"/>
    <x v="11"/>
    <x v="6"/>
    <n v="137.79"/>
    <n v="1"/>
    <n v="22.046399999999998"/>
    <n v="137.79"/>
    <n v="159.8364"/>
    <n v="2026"/>
    <s v="agosto"/>
    <n v="12"/>
  </r>
  <r>
    <x v="448"/>
    <x v="11"/>
    <x v="6"/>
    <n v="137.79"/>
    <n v="1"/>
    <n v="22.046399999999998"/>
    <n v="137.79"/>
    <n v="159.8364"/>
    <n v="2026"/>
    <s v="agosto"/>
    <n v="13"/>
  </r>
  <r>
    <x v="448"/>
    <x v="11"/>
    <x v="6"/>
    <n v="137.79"/>
    <n v="1"/>
    <n v="22.046399999999998"/>
    <n v="137.79"/>
    <n v="159.8364"/>
    <n v="2026"/>
    <s v="agosto"/>
    <n v="13"/>
  </r>
  <r>
    <x v="448"/>
    <x v="11"/>
    <x v="6"/>
    <n v="137.79"/>
    <n v="1"/>
    <n v="22.046399999999998"/>
    <n v="137.79"/>
    <n v="159.8364"/>
    <n v="2026"/>
    <s v="agosto"/>
    <n v="13"/>
  </r>
  <r>
    <x v="449"/>
    <x v="11"/>
    <x v="6"/>
    <n v="137.79"/>
    <n v="1"/>
    <n v="22.046399999999998"/>
    <n v="137.79"/>
    <n v="159.8364"/>
    <n v="2026"/>
    <s v="agosto"/>
    <n v="14"/>
  </r>
  <r>
    <x v="459"/>
    <x v="11"/>
    <x v="6"/>
    <n v="137.79"/>
    <n v="1"/>
    <n v="22.046399999999998"/>
    <n v="137.79"/>
    <n v="159.8364"/>
    <n v="2026"/>
    <s v="agosto"/>
    <n v="17"/>
  </r>
  <r>
    <x v="459"/>
    <x v="11"/>
    <x v="6"/>
    <n v="137.79"/>
    <n v="1"/>
    <n v="22.046399999999998"/>
    <n v="137.79"/>
    <n v="159.8364"/>
    <n v="2026"/>
    <s v="agosto"/>
    <n v="17"/>
  </r>
  <r>
    <x v="456"/>
    <x v="11"/>
    <x v="6"/>
    <n v="137.79"/>
    <n v="1"/>
    <n v="22.046399999999998"/>
    <n v="137.79"/>
    <n v="159.8364"/>
    <n v="2026"/>
    <s v="agosto"/>
    <n v="18"/>
  </r>
  <r>
    <x v="456"/>
    <x v="11"/>
    <x v="6"/>
    <n v="137.79"/>
    <n v="1"/>
    <n v="22.046399999999998"/>
    <n v="137.79"/>
    <n v="159.8364"/>
    <n v="2026"/>
    <s v="agosto"/>
    <n v="18"/>
  </r>
  <r>
    <x v="456"/>
    <x v="11"/>
    <x v="6"/>
    <n v="137.79"/>
    <n v="1"/>
    <n v="22.046399999999998"/>
    <n v="137.79"/>
    <n v="159.8364"/>
    <n v="2026"/>
    <s v="agosto"/>
    <n v="18"/>
  </r>
  <r>
    <x v="456"/>
    <x v="11"/>
    <x v="6"/>
    <n v="137.79"/>
    <n v="1"/>
    <n v="22.046399999999998"/>
    <n v="137.79"/>
    <n v="159.8364"/>
    <n v="2026"/>
    <s v="agosto"/>
    <n v="18"/>
  </r>
  <r>
    <x v="460"/>
    <x v="11"/>
    <x v="6"/>
    <n v="137.79"/>
    <n v="1"/>
    <n v="22.046399999999998"/>
    <n v="137.79"/>
    <n v="159.8364"/>
    <n v="2026"/>
    <s v="agosto"/>
    <n v="19"/>
  </r>
  <r>
    <x v="460"/>
    <x v="11"/>
    <x v="6"/>
    <n v="137.79"/>
    <n v="1"/>
    <n v="22.046399999999998"/>
    <n v="137.79"/>
    <n v="159.8364"/>
    <n v="2026"/>
    <s v="agosto"/>
    <n v="19"/>
  </r>
  <r>
    <x v="457"/>
    <x v="11"/>
    <x v="6"/>
    <n v="137.79"/>
    <n v="1"/>
    <n v="22.046399999999998"/>
    <n v="137.79"/>
    <n v="159.8364"/>
    <n v="2026"/>
    <s v="agosto"/>
    <n v="20"/>
  </r>
  <r>
    <x v="457"/>
    <x v="11"/>
    <x v="6"/>
    <n v="137.79"/>
    <n v="1"/>
    <n v="22.046399999999998"/>
    <n v="137.79"/>
    <n v="159.8364"/>
    <n v="2026"/>
    <s v="agosto"/>
    <n v="20"/>
  </r>
  <r>
    <x v="457"/>
    <x v="11"/>
    <x v="6"/>
    <n v="137.79"/>
    <n v="1"/>
    <n v="22.046399999999998"/>
    <n v="137.79"/>
    <n v="159.8364"/>
    <n v="2026"/>
    <s v="agosto"/>
    <n v="20"/>
  </r>
  <r>
    <x v="461"/>
    <x v="11"/>
    <x v="6"/>
    <n v="137.79"/>
    <n v="1"/>
    <n v="22.046399999999998"/>
    <n v="137.79"/>
    <n v="159.8364"/>
    <n v="2026"/>
    <s v="agosto"/>
    <n v="21"/>
  </r>
  <r>
    <x v="450"/>
    <x v="11"/>
    <x v="6"/>
    <n v="137.79"/>
    <n v="1"/>
    <n v="22.046399999999998"/>
    <n v="137.79"/>
    <n v="159.8364"/>
    <n v="2026"/>
    <s v="agosto"/>
    <n v="24"/>
  </r>
  <r>
    <x v="450"/>
    <x v="11"/>
    <x v="6"/>
    <n v="137.79"/>
    <n v="1"/>
    <n v="22.046399999999998"/>
    <n v="137.79"/>
    <n v="159.8364"/>
    <n v="2026"/>
    <s v="agosto"/>
    <n v="24"/>
  </r>
  <r>
    <x v="462"/>
    <x v="11"/>
    <x v="6"/>
    <n v="137.79"/>
    <n v="1"/>
    <n v="22.046399999999998"/>
    <n v="137.79"/>
    <n v="159.8364"/>
    <n v="2026"/>
    <s v="agosto"/>
    <n v="26"/>
  </r>
  <r>
    <x v="462"/>
    <x v="11"/>
    <x v="6"/>
    <n v="137.79"/>
    <n v="1"/>
    <n v="22.046399999999998"/>
    <n v="137.79"/>
    <n v="159.8364"/>
    <n v="2026"/>
    <s v="agosto"/>
    <n v="26"/>
  </r>
  <r>
    <x v="463"/>
    <x v="11"/>
    <x v="6"/>
    <n v="137.79"/>
    <n v="1"/>
    <n v="22.046399999999998"/>
    <n v="137.79"/>
    <n v="159.8364"/>
    <n v="2026"/>
    <s v="agosto"/>
    <n v="27"/>
  </r>
  <r>
    <x v="465"/>
    <x v="11"/>
    <x v="6"/>
    <n v="137.79"/>
    <n v="1"/>
    <n v="22.046399999999998"/>
    <n v="137.79"/>
    <n v="159.8364"/>
    <n v="2026"/>
    <s v="agosto"/>
    <n v="31"/>
  </r>
  <r>
    <x v="465"/>
    <x v="11"/>
    <x v="6"/>
    <n v="137.79"/>
    <n v="1"/>
    <n v="22.046399999999998"/>
    <n v="137.79"/>
    <n v="159.8364"/>
    <n v="2026"/>
    <s v="agosto"/>
    <n v="31"/>
  </r>
  <r>
    <x v="465"/>
    <x v="11"/>
    <x v="6"/>
    <n v="137.79"/>
    <n v="1"/>
    <n v="22.046399999999998"/>
    <n v="137.79"/>
    <n v="159.8364"/>
    <n v="2026"/>
    <s v="agosto"/>
    <n v="31"/>
  </r>
  <r>
    <x v="445"/>
    <x v="3"/>
    <x v="6"/>
    <n v="905.16"/>
    <n v="1"/>
    <n v="144.82560000000001"/>
    <n v="905.16"/>
    <n v="1049.9856"/>
    <n v="2026"/>
    <s v="agosto"/>
    <n v="3"/>
  </r>
  <r>
    <x v="445"/>
    <x v="3"/>
    <x v="6"/>
    <n v="905.16"/>
    <n v="1"/>
    <n v="144.82560000000001"/>
    <n v="905.16"/>
    <n v="1049.9856"/>
    <n v="2026"/>
    <s v="agosto"/>
    <n v="3"/>
  </r>
  <r>
    <x v="458"/>
    <x v="3"/>
    <x v="6"/>
    <n v="905.16"/>
    <n v="1"/>
    <n v="144.82560000000001"/>
    <n v="905.16"/>
    <n v="1049.9856"/>
    <n v="2026"/>
    <s v="agosto"/>
    <n v="7"/>
  </r>
  <r>
    <x v="460"/>
    <x v="3"/>
    <x v="6"/>
    <n v="588.35"/>
    <n v="1"/>
    <n v="94.13600000000001"/>
    <n v="588.35"/>
    <n v="682.48599999999999"/>
    <n v="2026"/>
    <s v="agosto"/>
    <n v="19"/>
  </r>
  <r>
    <x v="461"/>
    <x v="3"/>
    <x v="6"/>
    <n v="588.35"/>
    <n v="1"/>
    <n v="94.13600000000001"/>
    <n v="588.35"/>
    <n v="682.48599999999999"/>
    <n v="2026"/>
    <s v="agosto"/>
    <n v="21"/>
  </r>
  <r>
    <x v="450"/>
    <x v="3"/>
    <x v="6"/>
    <n v="588.35"/>
    <n v="1"/>
    <n v="94.13600000000001"/>
    <n v="588.35"/>
    <n v="682.48599999999999"/>
    <n v="2026"/>
    <s v="agosto"/>
    <n v="24"/>
  </r>
  <r>
    <x v="462"/>
    <x v="3"/>
    <x v="6"/>
    <n v="905.16"/>
    <n v="1"/>
    <n v="144.82560000000001"/>
    <n v="905.16"/>
    <n v="1049.9856"/>
    <n v="2026"/>
    <s v="agosto"/>
    <n v="26"/>
  </r>
  <r>
    <x v="463"/>
    <x v="3"/>
    <x v="6"/>
    <n v="588.35500000000002"/>
    <n v="2"/>
    <n v="188.27360000000002"/>
    <n v="1176.71"/>
    <n v="1364.9836"/>
    <n v="2026"/>
    <s v="agosto"/>
    <n v="27"/>
  </r>
  <r>
    <x v="447"/>
    <x v="0"/>
    <x v="6"/>
    <n v="1706.9"/>
    <n v="1"/>
    <n v="273.10400000000004"/>
    <n v="1706.9"/>
    <n v="1980.0040000000001"/>
    <n v="2026"/>
    <s v="agosto"/>
    <n v="10"/>
  </r>
  <r>
    <x v="461"/>
    <x v="0"/>
    <x v="6"/>
    <n v="1706.9"/>
    <n v="1"/>
    <n v="273.10400000000004"/>
    <n v="1706.9"/>
    <n v="1980.0040000000001"/>
    <n v="2026"/>
    <s v="agosto"/>
    <n v="21"/>
  </r>
  <r>
    <x v="461"/>
    <x v="0"/>
    <x v="6"/>
    <n v="1706.9"/>
    <n v="1"/>
    <n v="273.10400000000004"/>
    <n v="1706.9"/>
    <n v="1980.0040000000001"/>
    <n v="2026"/>
    <s v="agosto"/>
    <n v="21"/>
  </r>
  <r>
    <x v="445"/>
    <x v="9"/>
    <x v="6"/>
    <n v="343.97"/>
    <n v="1"/>
    <n v="55.035200000000003"/>
    <n v="343.97"/>
    <n v="399.00520000000006"/>
    <n v="2026"/>
    <s v="agosto"/>
    <n v="3"/>
  </r>
  <r>
    <x v="445"/>
    <x v="9"/>
    <x v="6"/>
    <n v="343.97"/>
    <n v="1"/>
    <n v="55.035200000000003"/>
    <n v="343.97"/>
    <n v="399.00520000000006"/>
    <n v="2026"/>
    <s v="agosto"/>
    <n v="3"/>
  </r>
  <r>
    <x v="445"/>
    <x v="9"/>
    <x v="6"/>
    <n v="343.97"/>
    <n v="1"/>
    <n v="55.035200000000003"/>
    <n v="343.97"/>
    <n v="399.00520000000006"/>
    <n v="2026"/>
    <s v="agosto"/>
    <n v="3"/>
  </r>
  <r>
    <x v="453"/>
    <x v="9"/>
    <x v="6"/>
    <n v="343.97"/>
    <n v="1"/>
    <n v="55.035200000000003"/>
    <n v="343.97"/>
    <n v="399.00520000000006"/>
    <n v="2026"/>
    <s v="agosto"/>
    <n v="4"/>
  </r>
  <r>
    <x v="453"/>
    <x v="9"/>
    <x v="6"/>
    <n v="343.97"/>
    <n v="1"/>
    <n v="55.035200000000003"/>
    <n v="343.97"/>
    <n v="399.00520000000006"/>
    <n v="2026"/>
    <s v="agosto"/>
    <n v="4"/>
  </r>
  <r>
    <x v="452"/>
    <x v="9"/>
    <x v="6"/>
    <n v="343.97"/>
    <n v="1"/>
    <n v="55.035200000000003"/>
    <n v="343.97"/>
    <n v="399.00520000000006"/>
    <n v="2026"/>
    <s v="agosto"/>
    <n v="5"/>
  </r>
  <r>
    <x v="446"/>
    <x v="9"/>
    <x v="6"/>
    <n v="343.97"/>
    <n v="1"/>
    <n v="55.035200000000003"/>
    <n v="343.97"/>
    <n v="399.00520000000006"/>
    <n v="2026"/>
    <s v="agosto"/>
    <n v="6"/>
  </r>
  <r>
    <x v="446"/>
    <x v="9"/>
    <x v="6"/>
    <n v="343.97"/>
    <n v="1"/>
    <n v="55.035200000000003"/>
    <n v="343.97"/>
    <n v="399.00520000000006"/>
    <n v="2026"/>
    <s v="agosto"/>
    <n v="6"/>
  </r>
  <r>
    <x v="458"/>
    <x v="9"/>
    <x v="6"/>
    <n v="343.97"/>
    <n v="1"/>
    <n v="55.035200000000003"/>
    <n v="343.97"/>
    <n v="399.00520000000006"/>
    <n v="2026"/>
    <s v="agosto"/>
    <n v="7"/>
  </r>
  <r>
    <x v="447"/>
    <x v="9"/>
    <x v="6"/>
    <n v="343.97"/>
    <n v="1"/>
    <n v="55.035200000000003"/>
    <n v="343.97"/>
    <n v="399.00520000000006"/>
    <n v="2026"/>
    <s v="agosto"/>
    <n v="10"/>
  </r>
  <r>
    <x v="447"/>
    <x v="9"/>
    <x v="6"/>
    <n v="343.97"/>
    <n v="1"/>
    <n v="55.035200000000003"/>
    <n v="343.97"/>
    <n v="399.00520000000006"/>
    <n v="2026"/>
    <s v="agosto"/>
    <n v="10"/>
  </r>
  <r>
    <x v="454"/>
    <x v="9"/>
    <x v="6"/>
    <n v="343.97"/>
    <n v="1"/>
    <n v="55.035200000000003"/>
    <n v="343.97"/>
    <n v="399.00520000000006"/>
    <n v="2026"/>
    <s v="agosto"/>
    <n v="11"/>
  </r>
  <r>
    <x v="455"/>
    <x v="9"/>
    <x v="6"/>
    <n v="343.97"/>
    <n v="1"/>
    <n v="55.035200000000003"/>
    <n v="343.97"/>
    <n v="399.00520000000006"/>
    <n v="2026"/>
    <s v="agosto"/>
    <n v="12"/>
  </r>
  <r>
    <x v="448"/>
    <x v="9"/>
    <x v="6"/>
    <n v="343.97"/>
    <n v="1"/>
    <n v="55.035200000000003"/>
    <n v="343.97"/>
    <n v="399.00520000000006"/>
    <n v="2026"/>
    <s v="agosto"/>
    <n v="13"/>
  </r>
  <r>
    <x v="448"/>
    <x v="9"/>
    <x v="6"/>
    <n v="343.97"/>
    <n v="1"/>
    <n v="55.035200000000003"/>
    <n v="343.97"/>
    <n v="399.00520000000006"/>
    <n v="2026"/>
    <s v="agosto"/>
    <n v="13"/>
  </r>
  <r>
    <x v="449"/>
    <x v="9"/>
    <x v="6"/>
    <n v="343.97"/>
    <n v="1"/>
    <n v="55.035200000000003"/>
    <n v="343.97"/>
    <n v="399.00520000000006"/>
    <n v="2026"/>
    <s v="agosto"/>
    <n v="14"/>
  </r>
  <r>
    <x v="449"/>
    <x v="9"/>
    <x v="6"/>
    <n v="343.97"/>
    <n v="1"/>
    <n v="55.035200000000003"/>
    <n v="343.97"/>
    <n v="399.00520000000006"/>
    <n v="2026"/>
    <s v="agosto"/>
    <n v="14"/>
  </r>
  <r>
    <x v="449"/>
    <x v="9"/>
    <x v="6"/>
    <n v="343.97"/>
    <n v="1"/>
    <n v="55.035200000000003"/>
    <n v="343.97"/>
    <n v="399.00520000000006"/>
    <n v="2026"/>
    <s v="agosto"/>
    <n v="14"/>
  </r>
  <r>
    <x v="459"/>
    <x v="9"/>
    <x v="6"/>
    <n v="343.97"/>
    <n v="1"/>
    <n v="55.035200000000003"/>
    <n v="343.97"/>
    <n v="399.00520000000006"/>
    <n v="2026"/>
    <s v="agosto"/>
    <n v="17"/>
  </r>
  <r>
    <x v="459"/>
    <x v="9"/>
    <x v="6"/>
    <n v="343.97"/>
    <n v="1"/>
    <n v="55.035200000000003"/>
    <n v="343.97"/>
    <n v="399.00520000000006"/>
    <n v="2026"/>
    <s v="agosto"/>
    <n v="17"/>
  </r>
  <r>
    <x v="459"/>
    <x v="9"/>
    <x v="6"/>
    <n v="343.97"/>
    <n v="1"/>
    <n v="55.035200000000003"/>
    <n v="343.97"/>
    <n v="399.00520000000006"/>
    <n v="2026"/>
    <s v="agosto"/>
    <n v="17"/>
  </r>
  <r>
    <x v="459"/>
    <x v="9"/>
    <x v="6"/>
    <n v="343.97"/>
    <n v="1"/>
    <n v="55.035200000000003"/>
    <n v="343.97"/>
    <n v="399.00520000000006"/>
    <n v="2026"/>
    <s v="agosto"/>
    <n v="17"/>
  </r>
  <r>
    <x v="459"/>
    <x v="9"/>
    <x v="6"/>
    <n v="343.97"/>
    <n v="1"/>
    <n v="55.035200000000003"/>
    <n v="343.97"/>
    <n v="399.00520000000006"/>
    <n v="2026"/>
    <s v="agosto"/>
    <n v="17"/>
  </r>
  <r>
    <x v="459"/>
    <x v="9"/>
    <x v="6"/>
    <n v="343.97"/>
    <n v="1"/>
    <n v="55.035200000000003"/>
    <n v="343.97"/>
    <n v="399.00520000000006"/>
    <n v="2026"/>
    <s v="agosto"/>
    <n v="17"/>
  </r>
  <r>
    <x v="456"/>
    <x v="9"/>
    <x v="6"/>
    <n v="343.97"/>
    <n v="1"/>
    <n v="55.035200000000003"/>
    <n v="343.97"/>
    <n v="399.00520000000006"/>
    <n v="2026"/>
    <s v="agosto"/>
    <n v="18"/>
  </r>
  <r>
    <x v="456"/>
    <x v="9"/>
    <x v="6"/>
    <n v="343.97"/>
    <n v="1"/>
    <n v="55.035200000000003"/>
    <n v="343.97"/>
    <n v="399.00520000000006"/>
    <n v="2026"/>
    <s v="agosto"/>
    <n v="18"/>
  </r>
  <r>
    <x v="456"/>
    <x v="9"/>
    <x v="6"/>
    <n v="343.97"/>
    <n v="1"/>
    <n v="55.035200000000003"/>
    <n v="343.97"/>
    <n v="399.00520000000006"/>
    <n v="2026"/>
    <s v="agosto"/>
    <n v="18"/>
  </r>
  <r>
    <x v="460"/>
    <x v="9"/>
    <x v="6"/>
    <n v="343.97"/>
    <n v="1"/>
    <n v="55.035200000000003"/>
    <n v="343.97"/>
    <n v="399.00520000000006"/>
    <n v="2026"/>
    <s v="agosto"/>
    <n v="19"/>
  </r>
  <r>
    <x v="457"/>
    <x v="9"/>
    <x v="6"/>
    <n v="343.97"/>
    <n v="1"/>
    <n v="55.035200000000003"/>
    <n v="343.97"/>
    <n v="399.00520000000006"/>
    <n v="2026"/>
    <s v="agosto"/>
    <n v="20"/>
  </r>
  <r>
    <x v="457"/>
    <x v="9"/>
    <x v="6"/>
    <n v="343.97"/>
    <n v="1"/>
    <n v="55.035200000000003"/>
    <n v="343.97"/>
    <n v="399.00520000000006"/>
    <n v="2026"/>
    <s v="agosto"/>
    <n v="20"/>
  </r>
  <r>
    <x v="457"/>
    <x v="9"/>
    <x v="6"/>
    <n v="343.97"/>
    <n v="1"/>
    <n v="55.035200000000003"/>
    <n v="343.97"/>
    <n v="399.00520000000006"/>
    <n v="2026"/>
    <s v="agosto"/>
    <n v="20"/>
  </r>
  <r>
    <x v="461"/>
    <x v="9"/>
    <x v="6"/>
    <n v="343.97"/>
    <n v="1"/>
    <n v="55.035200000000003"/>
    <n v="343.97"/>
    <n v="399.00520000000006"/>
    <n v="2026"/>
    <s v="agosto"/>
    <n v="21"/>
  </r>
  <r>
    <x v="461"/>
    <x v="9"/>
    <x v="6"/>
    <n v="343.97"/>
    <n v="1"/>
    <n v="55.035200000000003"/>
    <n v="343.97"/>
    <n v="399.00520000000006"/>
    <n v="2026"/>
    <s v="agosto"/>
    <n v="21"/>
  </r>
  <r>
    <x v="461"/>
    <x v="9"/>
    <x v="6"/>
    <n v="343.97"/>
    <n v="1"/>
    <n v="55.035200000000003"/>
    <n v="343.97"/>
    <n v="399.00520000000006"/>
    <n v="2026"/>
    <s v="agosto"/>
    <n v="21"/>
  </r>
  <r>
    <x v="450"/>
    <x v="9"/>
    <x v="6"/>
    <n v="343.97"/>
    <n v="1"/>
    <n v="55.035200000000003"/>
    <n v="343.97"/>
    <n v="399.00520000000006"/>
    <n v="2026"/>
    <s v="agosto"/>
    <n v="24"/>
  </r>
  <r>
    <x v="450"/>
    <x v="9"/>
    <x v="6"/>
    <n v="343.97"/>
    <n v="1"/>
    <n v="55.035200000000003"/>
    <n v="343.97"/>
    <n v="399.00520000000006"/>
    <n v="2026"/>
    <s v="agosto"/>
    <n v="24"/>
  </r>
  <r>
    <x v="450"/>
    <x v="9"/>
    <x v="6"/>
    <n v="343.97"/>
    <n v="1"/>
    <n v="55.035200000000003"/>
    <n v="343.97"/>
    <n v="399.00520000000006"/>
    <n v="2026"/>
    <s v="agosto"/>
    <n v="24"/>
  </r>
  <r>
    <x v="450"/>
    <x v="9"/>
    <x v="6"/>
    <n v="343.97"/>
    <n v="1"/>
    <n v="55.035200000000003"/>
    <n v="343.97"/>
    <n v="399.00520000000006"/>
    <n v="2026"/>
    <s v="agosto"/>
    <n v="24"/>
  </r>
  <r>
    <x v="450"/>
    <x v="9"/>
    <x v="6"/>
    <n v="343.97"/>
    <n v="1"/>
    <n v="55.035200000000003"/>
    <n v="343.97"/>
    <n v="399.00520000000006"/>
    <n v="2026"/>
    <s v="agosto"/>
    <n v="24"/>
  </r>
  <r>
    <x v="450"/>
    <x v="9"/>
    <x v="6"/>
    <n v="343.97"/>
    <n v="1"/>
    <n v="55.035200000000003"/>
    <n v="343.97"/>
    <n v="399.00520000000006"/>
    <n v="2026"/>
    <s v="agosto"/>
    <n v="24"/>
  </r>
  <r>
    <x v="450"/>
    <x v="9"/>
    <x v="6"/>
    <n v="343.97"/>
    <n v="1"/>
    <n v="55.035200000000003"/>
    <n v="343.97"/>
    <n v="399.00520000000006"/>
    <n v="2026"/>
    <s v="agosto"/>
    <n v="24"/>
  </r>
  <r>
    <x v="450"/>
    <x v="9"/>
    <x v="6"/>
    <n v="343.97"/>
    <n v="1"/>
    <n v="55.035200000000003"/>
    <n v="343.97"/>
    <n v="399.00520000000006"/>
    <n v="2026"/>
    <s v="agosto"/>
    <n v="24"/>
  </r>
  <r>
    <x v="451"/>
    <x v="9"/>
    <x v="6"/>
    <n v="343.96499999999997"/>
    <n v="2"/>
    <n v="110.0688"/>
    <n v="687.93"/>
    <n v="797.99879999999996"/>
    <n v="2026"/>
    <s v="agosto"/>
    <n v="25"/>
  </r>
  <r>
    <x v="451"/>
    <x v="9"/>
    <x v="6"/>
    <n v="343.97"/>
    <n v="1"/>
    <n v="55.035200000000003"/>
    <n v="343.97"/>
    <n v="399.00520000000006"/>
    <n v="2026"/>
    <s v="agosto"/>
    <n v="25"/>
  </r>
  <r>
    <x v="451"/>
    <x v="9"/>
    <x v="6"/>
    <n v="343.97"/>
    <n v="1"/>
    <n v="55.035200000000003"/>
    <n v="343.97"/>
    <n v="399.00520000000006"/>
    <n v="2026"/>
    <s v="agosto"/>
    <n v="25"/>
  </r>
  <r>
    <x v="451"/>
    <x v="9"/>
    <x v="6"/>
    <n v="343.97"/>
    <n v="1"/>
    <n v="55.035200000000003"/>
    <n v="343.97"/>
    <n v="399.00520000000006"/>
    <n v="2026"/>
    <s v="agosto"/>
    <n v="25"/>
  </r>
  <r>
    <x v="451"/>
    <x v="9"/>
    <x v="6"/>
    <n v="343.97"/>
    <n v="1"/>
    <n v="55.035200000000003"/>
    <n v="343.97"/>
    <n v="399.00520000000006"/>
    <n v="2026"/>
    <s v="agosto"/>
    <n v="25"/>
  </r>
  <r>
    <x v="462"/>
    <x v="9"/>
    <x v="6"/>
    <n v="343.97"/>
    <n v="1"/>
    <n v="55.035200000000003"/>
    <n v="343.97"/>
    <n v="399.00520000000006"/>
    <n v="2026"/>
    <s v="agosto"/>
    <n v="26"/>
  </r>
  <r>
    <x v="462"/>
    <x v="9"/>
    <x v="6"/>
    <n v="343.97"/>
    <n v="1"/>
    <n v="55.035200000000003"/>
    <n v="343.97"/>
    <n v="399.00520000000006"/>
    <n v="2026"/>
    <s v="agosto"/>
    <n v="26"/>
  </r>
  <r>
    <x v="462"/>
    <x v="9"/>
    <x v="6"/>
    <n v="343.97"/>
    <n v="1"/>
    <n v="55.035200000000003"/>
    <n v="343.97"/>
    <n v="399.00520000000006"/>
    <n v="2026"/>
    <s v="agosto"/>
    <n v="26"/>
  </r>
  <r>
    <x v="463"/>
    <x v="9"/>
    <x v="6"/>
    <n v="343.97"/>
    <n v="1"/>
    <n v="55.035200000000003"/>
    <n v="343.97"/>
    <n v="399.00520000000006"/>
    <n v="2026"/>
    <s v="agosto"/>
    <n v="27"/>
  </r>
  <r>
    <x v="463"/>
    <x v="9"/>
    <x v="6"/>
    <n v="343.97"/>
    <n v="1"/>
    <n v="55.035200000000003"/>
    <n v="343.97"/>
    <n v="399.00520000000006"/>
    <n v="2026"/>
    <s v="agosto"/>
    <n v="27"/>
  </r>
  <r>
    <x v="463"/>
    <x v="9"/>
    <x v="6"/>
    <n v="343.97"/>
    <n v="1"/>
    <n v="55.035200000000003"/>
    <n v="343.97"/>
    <n v="399.00520000000006"/>
    <n v="2026"/>
    <s v="agosto"/>
    <n v="27"/>
  </r>
  <r>
    <x v="464"/>
    <x v="9"/>
    <x v="6"/>
    <n v="343.97"/>
    <n v="1"/>
    <n v="55.035200000000003"/>
    <n v="343.97"/>
    <n v="399.00520000000006"/>
    <n v="2026"/>
    <s v="agosto"/>
    <n v="28"/>
  </r>
  <r>
    <x v="464"/>
    <x v="9"/>
    <x v="6"/>
    <n v="343.97"/>
    <n v="1"/>
    <n v="55.035200000000003"/>
    <n v="343.97"/>
    <n v="399.00520000000006"/>
    <n v="2026"/>
    <s v="agosto"/>
    <n v="28"/>
  </r>
  <r>
    <x v="464"/>
    <x v="9"/>
    <x v="6"/>
    <n v="343.97"/>
    <n v="1"/>
    <n v="55.035200000000003"/>
    <n v="343.97"/>
    <n v="399.00520000000006"/>
    <n v="2026"/>
    <s v="agosto"/>
    <n v="28"/>
  </r>
  <r>
    <x v="465"/>
    <x v="9"/>
    <x v="6"/>
    <n v="343.97"/>
    <n v="1"/>
    <n v="55.035200000000003"/>
    <n v="343.97"/>
    <n v="399.00520000000006"/>
    <n v="2026"/>
    <s v="agosto"/>
    <n v="31"/>
  </r>
  <r>
    <x v="465"/>
    <x v="9"/>
    <x v="6"/>
    <n v="343.97"/>
    <n v="1"/>
    <n v="55.035200000000003"/>
    <n v="343.97"/>
    <n v="399.00520000000006"/>
    <n v="2026"/>
    <s v="agosto"/>
    <n v="31"/>
  </r>
  <r>
    <x v="465"/>
    <x v="9"/>
    <x v="6"/>
    <n v="343.97"/>
    <n v="1"/>
    <n v="55.035200000000003"/>
    <n v="343.97"/>
    <n v="399.00520000000006"/>
    <n v="2026"/>
    <s v="agosto"/>
    <n v="31"/>
  </r>
  <r>
    <x v="465"/>
    <x v="9"/>
    <x v="6"/>
    <n v="343.97"/>
    <n v="1"/>
    <n v="55.035200000000003"/>
    <n v="343.97"/>
    <n v="399.00520000000006"/>
    <n v="2026"/>
    <s v="agosto"/>
    <n v="31"/>
  </r>
  <r>
    <x v="465"/>
    <x v="9"/>
    <x v="6"/>
    <n v="343.97"/>
    <n v="1"/>
    <n v="55.035200000000003"/>
    <n v="343.97"/>
    <n v="399.00520000000006"/>
    <n v="2026"/>
    <s v="agosto"/>
    <n v="31"/>
  </r>
  <r>
    <x v="465"/>
    <x v="9"/>
    <x v="6"/>
    <n v="343.97"/>
    <n v="1"/>
    <n v="55.035200000000003"/>
    <n v="343.97"/>
    <n v="399.00520000000006"/>
    <n v="2026"/>
    <s v="agosto"/>
    <n v="31"/>
  </r>
  <r>
    <x v="445"/>
    <x v="5"/>
    <x v="0"/>
    <n v="211.23"/>
    <n v="6"/>
    <n v="202.7808"/>
    <n v="1267.3800000000001"/>
    <n v="1470.1608000000001"/>
    <n v="2026"/>
    <s v="agosto"/>
    <n v="3"/>
  </r>
  <r>
    <x v="445"/>
    <x v="5"/>
    <x v="6"/>
    <n v="343.97"/>
    <n v="1"/>
    <n v="55.035200000000003"/>
    <n v="343.97"/>
    <n v="399.00520000000006"/>
    <n v="2026"/>
    <s v="agosto"/>
    <n v="3"/>
  </r>
  <r>
    <x v="446"/>
    <x v="5"/>
    <x v="6"/>
    <n v="343.97"/>
    <n v="1"/>
    <n v="55.035200000000003"/>
    <n v="343.97"/>
    <n v="399.00520000000006"/>
    <n v="2026"/>
    <s v="agosto"/>
    <n v="6"/>
  </r>
  <r>
    <x v="447"/>
    <x v="5"/>
    <x v="6"/>
    <n v="343.97"/>
    <n v="1"/>
    <n v="55.035200000000003"/>
    <n v="343.97"/>
    <n v="399.00520000000006"/>
    <n v="2026"/>
    <s v="agosto"/>
    <n v="10"/>
  </r>
  <r>
    <x v="447"/>
    <x v="5"/>
    <x v="6"/>
    <n v="343.97"/>
    <n v="1"/>
    <n v="55.035200000000003"/>
    <n v="343.97"/>
    <n v="399.00520000000006"/>
    <n v="2026"/>
    <s v="agosto"/>
    <n v="10"/>
  </r>
  <r>
    <x v="454"/>
    <x v="5"/>
    <x v="6"/>
    <n v="343.97"/>
    <n v="1"/>
    <n v="55.035200000000003"/>
    <n v="343.97"/>
    <n v="399.00520000000006"/>
    <n v="2026"/>
    <s v="agosto"/>
    <n v="11"/>
  </r>
  <r>
    <x v="455"/>
    <x v="5"/>
    <x v="6"/>
    <n v="343.97"/>
    <n v="1"/>
    <n v="55.035200000000003"/>
    <n v="343.97"/>
    <n v="399.00520000000006"/>
    <n v="2026"/>
    <s v="agosto"/>
    <n v="12"/>
  </r>
  <r>
    <x v="455"/>
    <x v="5"/>
    <x v="6"/>
    <n v="343.97"/>
    <n v="1"/>
    <n v="55.035200000000003"/>
    <n v="343.97"/>
    <n v="399.00520000000006"/>
    <n v="2026"/>
    <s v="agosto"/>
    <n v="12"/>
  </r>
  <r>
    <x v="448"/>
    <x v="5"/>
    <x v="6"/>
    <n v="343.97"/>
    <n v="1"/>
    <n v="55.035200000000003"/>
    <n v="343.97"/>
    <n v="399.00520000000006"/>
    <n v="2026"/>
    <s v="agosto"/>
    <n v="13"/>
  </r>
  <r>
    <x v="448"/>
    <x v="5"/>
    <x v="6"/>
    <n v="343.97"/>
    <n v="1"/>
    <n v="55.035200000000003"/>
    <n v="343.97"/>
    <n v="399.00520000000006"/>
    <n v="2026"/>
    <s v="agosto"/>
    <n v="13"/>
  </r>
  <r>
    <x v="448"/>
    <x v="5"/>
    <x v="6"/>
    <n v="343.97"/>
    <n v="1"/>
    <n v="55.035200000000003"/>
    <n v="343.97"/>
    <n v="399.00520000000006"/>
    <n v="2026"/>
    <s v="agosto"/>
    <n v="13"/>
  </r>
  <r>
    <x v="448"/>
    <x v="5"/>
    <x v="6"/>
    <n v="343.97"/>
    <n v="1"/>
    <n v="55.035200000000003"/>
    <n v="343.97"/>
    <n v="399.00520000000006"/>
    <n v="2026"/>
    <s v="agosto"/>
    <n v="13"/>
  </r>
  <r>
    <x v="459"/>
    <x v="5"/>
    <x v="6"/>
    <n v="343.97"/>
    <n v="1"/>
    <n v="55.035200000000003"/>
    <n v="343.97"/>
    <n v="399.00520000000006"/>
    <n v="2026"/>
    <s v="agosto"/>
    <n v="17"/>
  </r>
  <r>
    <x v="459"/>
    <x v="5"/>
    <x v="6"/>
    <n v="343.97"/>
    <n v="1"/>
    <n v="55.035200000000003"/>
    <n v="343.97"/>
    <n v="399.00520000000006"/>
    <n v="2026"/>
    <s v="agosto"/>
    <n v="17"/>
  </r>
  <r>
    <x v="459"/>
    <x v="5"/>
    <x v="6"/>
    <n v="343.97"/>
    <n v="1"/>
    <n v="55.035200000000003"/>
    <n v="343.97"/>
    <n v="399.00520000000006"/>
    <n v="2026"/>
    <s v="agosto"/>
    <n v="17"/>
  </r>
  <r>
    <x v="459"/>
    <x v="5"/>
    <x v="6"/>
    <n v="137.79"/>
    <n v="1"/>
    <n v="22.046399999999998"/>
    <n v="137.79"/>
    <n v="159.8364"/>
    <n v="2026"/>
    <s v="agosto"/>
    <n v="17"/>
  </r>
  <r>
    <x v="459"/>
    <x v="5"/>
    <x v="6"/>
    <n v="343.97"/>
    <n v="1"/>
    <n v="55.035200000000003"/>
    <n v="343.97"/>
    <n v="399.00520000000006"/>
    <n v="2026"/>
    <s v="agosto"/>
    <n v="17"/>
  </r>
  <r>
    <x v="459"/>
    <x v="5"/>
    <x v="6"/>
    <n v="343.97"/>
    <n v="1"/>
    <n v="55.035200000000003"/>
    <n v="343.97"/>
    <n v="399.00520000000006"/>
    <n v="2026"/>
    <s v="agosto"/>
    <n v="17"/>
  </r>
  <r>
    <x v="459"/>
    <x v="5"/>
    <x v="6"/>
    <n v="343.97"/>
    <n v="1"/>
    <n v="55.035200000000003"/>
    <n v="343.97"/>
    <n v="399.00520000000006"/>
    <n v="2026"/>
    <s v="agosto"/>
    <n v="17"/>
  </r>
  <r>
    <x v="456"/>
    <x v="5"/>
    <x v="6"/>
    <n v="343.97"/>
    <n v="1"/>
    <n v="55.035200000000003"/>
    <n v="343.97"/>
    <n v="399.00520000000006"/>
    <n v="2026"/>
    <s v="agosto"/>
    <n v="18"/>
  </r>
  <r>
    <x v="456"/>
    <x v="5"/>
    <x v="6"/>
    <n v="343.97"/>
    <n v="1"/>
    <n v="55.035200000000003"/>
    <n v="343.97"/>
    <n v="399.00520000000006"/>
    <n v="2026"/>
    <s v="agosto"/>
    <n v="18"/>
  </r>
  <r>
    <x v="456"/>
    <x v="5"/>
    <x v="6"/>
    <n v="343.97"/>
    <n v="1"/>
    <n v="55.035200000000003"/>
    <n v="343.97"/>
    <n v="399.00520000000006"/>
    <n v="2026"/>
    <s v="agosto"/>
    <n v="18"/>
  </r>
  <r>
    <x v="456"/>
    <x v="5"/>
    <x v="6"/>
    <n v="343.97"/>
    <n v="1"/>
    <n v="55.035200000000003"/>
    <n v="343.97"/>
    <n v="399.00520000000006"/>
    <n v="2026"/>
    <s v="agosto"/>
    <n v="18"/>
  </r>
  <r>
    <x v="456"/>
    <x v="5"/>
    <x v="6"/>
    <n v="343.97"/>
    <n v="1"/>
    <n v="55.035200000000003"/>
    <n v="343.97"/>
    <n v="399.00520000000006"/>
    <n v="2026"/>
    <s v="agosto"/>
    <n v="18"/>
  </r>
  <r>
    <x v="456"/>
    <x v="5"/>
    <x v="6"/>
    <n v="343.97"/>
    <n v="1"/>
    <n v="55.035200000000003"/>
    <n v="343.97"/>
    <n v="399.00520000000006"/>
    <n v="2026"/>
    <s v="agosto"/>
    <n v="18"/>
  </r>
  <r>
    <x v="460"/>
    <x v="5"/>
    <x v="6"/>
    <n v="343.97"/>
    <n v="1"/>
    <n v="55.035200000000003"/>
    <n v="343.97"/>
    <n v="399.00520000000006"/>
    <n v="2026"/>
    <s v="agosto"/>
    <n v="19"/>
  </r>
  <r>
    <x v="460"/>
    <x v="5"/>
    <x v="6"/>
    <n v="343.97"/>
    <n v="1"/>
    <n v="55.035200000000003"/>
    <n v="343.97"/>
    <n v="399.00520000000006"/>
    <n v="2026"/>
    <s v="agosto"/>
    <n v="19"/>
  </r>
  <r>
    <x v="460"/>
    <x v="5"/>
    <x v="6"/>
    <n v="343.97"/>
    <n v="1"/>
    <n v="55.035200000000003"/>
    <n v="343.97"/>
    <n v="399.00520000000006"/>
    <n v="2026"/>
    <s v="agosto"/>
    <n v="19"/>
  </r>
  <r>
    <x v="460"/>
    <x v="5"/>
    <x v="6"/>
    <n v="343.97"/>
    <n v="1"/>
    <n v="55.035200000000003"/>
    <n v="343.97"/>
    <n v="399.00520000000006"/>
    <n v="2026"/>
    <s v="agosto"/>
    <n v="19"/>
  </r>
  <r>
    <x v="457"/>
    <x v="5"/>
    <x v="6"/>
    <n v="343.97"/>
    <n v="1"/>
    <n v="55.035200000000003"/>
    <n v="343.97"/>
    <n v="399.00520000000006"/>
    <n v="2026"/>
    <s v="agosto"/>
    <n v="20"/>
  </r>
  <r>
    <x v="457"/>
    <x v="5"/>
    <x v="6"/>
    <n v="343.97"/>
    <n v="1"/>
    <n v="55.035200000000003"/>
    <n v="343.97"/>
    <n v="399.00520000000006"/>
    <n v="2026"/>
    <s v="agosto"/>
    <n v="20"/>
  </r>
  <r>
    <x v="461"/>
    <x v="5"/>
    <x v="6"/>
    <n v="343.97"/>
    <n v="1"/>
    <n v="55.035200000000003"/>
    <n v="343.97"/>
    <n v="399.00520000000006"/>
    <n v="2026"/>
    <s v="agosto"/>
    <n v="21"/>
  </r>
  <r>
    <x v="461"/>
    <x v="5"/>
    <x v="6"/>
    <n v="343.97"/>
    <n v="1"/>
    <n v="55.035200000000003"/>
    <n v="343.97"/>
    <n v="399.00520000000006"/>
    <n v="2026"/>
    <s v="agosto"/>
    <n v="21"/>
  </r>
  <r>
    <x v="461"/>
    <x v="5"/>
    <x v="6"/>
    <n v="343.97"/>
    <n v="1"/>
    <n v="55.035200000000003"/>
    <n v="343.97"/>
    <n v="399.00520000000006"/>
    <n v="2026"/>
    <s v="agosto"/>
    <n v="21"/>
  </r>
  <r>
    <x v="461"/>
    <x v="5"/>
    <x v="6"/>
    <n v="343.97"/>
    <n v="1"/>
    <n v="55.035200000000003"/>
    <n v="343.97"/>
    <n v="399.00520000000006"/>
    <n v="2026"/>
    <s v="agosto"/>
    <n v="21"/>
  </r>
  <r>
    <x v="461"/>
    <x v="5"/>
    <x v="6"/>
    <n v="343.97"/>
    <n v="1"/>
    <n v="55.035200000000003"/>
    <n v="343.97"/>
    <n v="399.00520000000006"/>
    <n v="2026"/>
    <s v="agosto"/>
    <n v="21"/>
  </r>
  <r>
    <x v="461"/>
    <x v="5"/>
    <x v="6"/>
    <n v="137.79"/>
    <n v="1"/>
    <n v="22.046399999999998"/>
    <n v="137.79"/>
    <n v="159.8364"/>
    <n v="2026"/>
    <s v="agosto"/>
    <n v="21"/>
  </r>
  <r>
    <x v="450"/>
    <x v="5"/>
    <x v="6"/>
    <n v="343.97"/>
    <n v="1"/>
    <n v="55.035200000000003"/>
    <n v="343.97"/>
    <n v="399.00520000000006"/>
    <n v="2026"/>
    <s v="agosto"/>
    <n v="24"/>
  </r>
  <r>
    <x v="450"/>
    <x v="5"/>
    <x v="6"/>
    <n v="343.97"/>
    <n v="1"/>
    <n v="55.035200000000003"/>
    <n v="343.97"/>
    <n v="399.00520000000006"/>
    <n v="2026"/>
    <s v="agosto"/>
    <n v="24"/>
  </r>
  <r>
    <x v="450"/>
    <x v="5"/>
    <x v="6"/>
    <n v="343.97"/>
    <n v="1"/>
    <n v="55.035200000000003"/>
    <n v="343.97"/>
    <n v="399.00520000000006"/>
    <n v="2026"/>
    <s v="agosto"/>
    <n v="24"/>
  </r>
  <r>
    <x v="450"/>
    <x v="5"/>
    <x v="6"/>
    <n v="343.97"/>
    <n v="1"/>
    <n v="55.035200000000003"/>
    <n v="343.97"/>
    <n v="399.00520000000006"/>
    <n v="2026"/>
    <s v="agosto"/>
    <n v="24"/>
  </r>
  <r>
    <x v="462"/>
    <x v="5"/>
    <x v="6"/>
    <n v="343.97"/>
    <n v="1"/>
    <n v="55.035200000000003"/>
    <n v="343.97"/>
    <n v="399.00520000000006"/>
    <n v="2026"/>
    <s v="agosto"/>
    <n v="26"/>
  </r>
  <r>
    <x v="462"/>
    <x v="5"/>
    <x v="6"/>
    <n v="343.97"/>
    <n v="1"/>
    <n v="55.035200000000003"/>
    <n v="343.97"/>
    <n v="399.00520000000006"/>
    <n v="2026"/>
    <s v="agosto"/>
    <n v="26"/>
  </r>
  <r>
    <x v="462"/>
    <x v="5"/>
    <x v="6"/>
    <n v="343.97"/>
    <n v="1"/>
    <n v="55.035200000000003"/>
    <n v="343.97"/>
    <n v="399.00520000000006"/>
    <n v="2026"/>
    <s v="agosto"/>
    <n v="26"/>
  </r>
  <r>
    <x v="464"/>
    <x v="5"/>
    <x v="6"/>
    <n v="343.97"/>
    <n v="1"/>
    <n v="55.035200000000003"/>
    <n v="343.97"/>
    <n v="399.00520000000006"/>
    <n v="2026"/>
    <s v="agosto"/>
    <n v="28"/>
  </r>
  <r>
    <x v="465"/>
    <x v="5"/>
    <x v="6"/>
    <n v="343.97"/>
    <n v="1"/>
    <n v="55.035200000000003"/>
    <n v="343.97"/>
    <n v="399.00520000000006"/>
    <n v="2026"/>
    <s v="agosto"/>
    <n v="31"/>
  </r>
  <r>
    <x v="465"/>
    <x v="5"/>
    <x v="6"/>
    <n v="343.97"/>
    <n v="1"/>
    <n v="55.035200000000003"/>
    <n v="343.97"/>
    <n v="399.00520000000006"/>
    <n v="2026"/>
    <s v="agosto"/>
    <n v="31"/>
  </r>
  <r>
    <x v="445"/>
    <x v="6"/>
    <x v="6"/>
    <n v="343.97"/>
    <n v="1"/>
    <n v="55.035200000000003"/>
    <n v="343.97"/>
    <n v="399.00520000000006"/>
    <n v="2026"/>
    <s v="agosto"/>
    <n v="3"/>
  </r>
  <r>
    <x v="445"/>
    <x v="6"/>
    <x v="6"/>
    <n v="343.97"/>
    <n v="1"/>
    <n v="55.035200000000003"/>
    <n v="343.97"/>
    <n v="399.00520000000006"/>
    <n v="2026"/>
    <s v="agosto"/>
    <n v="3"/>
  </r>
  <r>
    <x v="445"/>
    <x v="6"/>
    <x v="6"/>
    <n v="343.97"/>
    <n v="1"/>
    <n v="55.035200000000003"/>
    <n v="343.97"/>
    <n v="399.00520000000006"/>
    <n v="2026"/>
    <s v="agosto"/>
    <n v="3"/>
  </r>
  <r>
    <x v="445"/>
    <x v="6"/>
    <x v="23"/>
    <n v="212.72"/>
    <n v="1"/>
    <n v="34.035200000000003"/>
    <n v="212.72"/>
    <n v="246.7552"/>
    <n v="2026"/>
    <s v="agosto"/>
    <n v="3"/>
  </r>
  <r>
    <x v="453"/>
    <x v="6"/>
    <x v="6"/>
    <n v="343.97"/>
    <n v="1"/>
    <n v="55.035200000000003"/>
    <n v="343.97"/>
    <n v="399.00520000000006"/>
    <n v="2026"/>
    <s v="agosto"/>
    <n v="4"/>
  </r>
  <r>
    <x v="453"/>
    <x v="6"/>
    <x v="6"/>
    <n v="343.97"/>
    <n v="1"/>
    <n v="55.035200000000003"/>
    <n v="343.97"/>
    <n v="399.00520000000006"/>
    <n v="2026"/>
    <s v="agosto"/>
    <n v="4"/>
  </r>
  <r>
    <x v="453"/>
    <x v="6"/>
    <x v="6"/>
    <n v="343.97"/>
    <n v="1"/>
    <n v="55.035200000000003"/>
    <n v="343.97"/>
    <n v="399.00520000000006"/>
    <n v="2026"/>
    <s v="agosto"/>
    <n v="4"/>
  </r>
  <r>
    <x v="452"/>
    <x v="6"/>
    <x v="6"/>
    <n v="343.97"/>
    <n v="1"/>
    <n v="55.035200000000003"/>
    <n v="343.97"/>
    <n v="399.00520000000006"/>
    <n v="2026"/>
    <s v="agosto"/>
    <n v="5"/>
  </r>
  <r>
    <x v="446"/>
    <x v="6"/>
    <x v="6"/>
    <n v="343.97"/>
    <n v="1"/>
    <n v="55.035200000000003"/>
    <n v="343.97"/>
    <n v="399.00520000000006"/>
    <n v="2026"/>
    <s v="agosto"/>
    <n v="6"/>
  </r>
  <r>
    <x v="446"/>
    <x v="6"/>
    <x v="6"/>
    <n v="343.97"/>
    <n v="1"/>
    <n v="55.035200000000003"/>
    <n v="343.97"/>
    <n v="399.00520000000006"/>
    <n v="2026"/>
    <s v="agosto"/>
    <n v="6"/>
  </r>
  <r>
    <x v="447"/>
    <x v="6"/>
    <x v="0"/>
    <n v="211.23"/>
    <n v="6"/>
    <n v="202.7808"/>
    <n v="1267.3800000000001"/>
    <n v="1470.1608000000001"/>
    <n v="2026"/>
    <s v="agosto"/>
    <n v="10"/>
  </r>
  <r>
    <x v="447"/>
    <x v="6"/>
    <x v="6"/>
    <n v="343.97"/>
    <n v="1"/>
    <n v="55.035200000000003"/>
    <n v="343.97"/>
    <n v="399.00520000000006"/>
    <n v="2026"/>
    <s v="agosto"/>
    <n v="10"/>
  </r>
  <r>
    <x v="447"/>
    <x v="6"/>
    <x v="6"/>
    <n v="343.97"/>
    <n v="1"/>
    <n v="55.035200000000003"/>
    <n v="343.97"/>
    <n v="399.00520000000006"/>
    <n v="2026"/>
    <s v="agosto"/>
    <n v="10"/>
  </r>
  <r>
    <x v="447"/>
    <x v="6"/>
    <x v="6"/>
    <n v="343.97"/>
    <n v="1"/>
    <n v="55.035200000000003"/>
    <n v="343.97"/>
    <n v="399.00520000000006"/>
    <n v="2026"/>
    <s v="agosto"/>
    <n v="10"/>
  </r>
  <r>
    <x v="447"/>
    <x v="6"/>
    <x v="6"/>
    <n v="343.97"/>
    <n v="1"/>
    <n v="55.035200000000003"/>
    <n v="343.97"/>
    <n v="399.00520000000006"/>
    <n v="2026"/>
    <s v="agosto"/>
    <n v="10"/>
  </r>
  <r>
    <x v="447"/>
    <x v="6"/>
    <x v="6"/>
    <n v="343.97"/>
    <n v="1"/>
    <n v="55.035200000000003"/>
    <n v="343.97"/>
    <n v="399.00520000000006"/>
    <n v="2026"/>
    <s v="agosto"/>
    <n v="10"/>
  </r>
  <r>
    <x v="455"/>
    <x v="6"/>
    <x v="6"/>
    <n v="343.97"/>
    <n v="1"/>
    <n v="55.035200000000003"/>
    <n v="343.97"/>
    <n v="399.00520000000006"/>
    <n v="2026"/>
    <s v="agosto"/>
    <n v="12"/>
  </r>
  <r>
    <x v="455"/>
    <x v="6"/>
    <x v="6"/>
    <n v="343.97"/>
    <n v="1"/>
    <n v="55.035200000000003"/>
    <n v="343.97"/>
    <n v="399.00520000000006"/>
    <n v="2026"/>
    <s v="agosto"/>
    <n v="12"/>
  </r>
  <r>
    <x v="448"/>
    <x v="6"/>
    <x v="6"/>
    <n v="343.97"/>
    <n v="1"/>
    <n v="55.035200000000003"/>
    <n v="343.97"/>
    <n v="399.00520000000006"/>
    <n v="2026"/>
    <s v="agosto"/>
    <n v="13"/>
  </r>
  <r>
    <x v="448"/>
    <x v="6"/>
    <x v="6"/>
    <n v="343.97"/>
    <n v="1"/>
    <n v="55.035200000000003"/>
    <n v="343.97"/>
    <n v="399.00520000000006"/>
    <n v="2026"/>
    <s v="agosto"/>
    <n v="13"/>
  </r>
  <r>
    <x v="448"/>
    <x v="6"/>
    <x v="6"/>
    <n v="343.97"/>
    <n v="1"/>
    <n v="55.035200000000003"/>
    <n v="343.97"/>
    <n v="399.00520000000006"/>
    <n v="2026"/>
    <s v="agosto"/>
    <n v="13"/>
  </r>
  <r>
    <x v="448"/>
    <x v="6"/>
    <x v="6"/>
    <n v="343.97"/>
    <n v="1"/>
    <n v="55.035200000000003"/>
    <n v="343.97"/>
    <n v="399.00520000000006"/>
    <n v="2026"/>
    <s v="agosto"/>
    <n v="13"/>
  </r>
  <r>
    <x v="448"/>
    <x v="6"/>
    <x v="6"/>
    <n v="343.97"/>
    <n v="1"/>
    <n v="55.035200000000003"/>
    <n v="343.97"/>
    <n v="399.00520000000006"/>
    <n v="2026"/>
    <s v="agosto"/>
    <n v="13"/>
  </r>
  <r>
    <x v="449"/>
    <x v="6"/>
    <x v="6"/>
    <n v="343.97"/>
    <n v="1"/>
    <n v="55.035200000000003"/>
    <n v="343.97"/>
    <n v="399.00520000000006"/>
    <n v="2026"/>
    <s v="agosto"/>
    <n v="14"/>
  </r>
  <r>
    <x v="449"/>
    <x v="6"/>
    <x v="6"/>
    <n v="343.97"/>
    <n v="1"/>
    <n v="55.035200000000003"/>
    <n v="343.97"/>
    <n v="399.00520000000006"/>
    <n v="2026"/>
    <s v="agosto"/>
    <n v="14"/>
  </r>
  <r>
    <x v="459"/>
    <x v="6"/>
    <x v="6"/>
    <n v="343.97"/>
    <n v="1"/>
    <n v="55.035200000000003"/>
    <n v="343.97"/>
    <n v="399.00520000000006"/>
    <n v="2026"/>
    <s v="agosto"/>
    <n v="17"/>
  </r>
  <r>
    <x v="459"/>
    <x v="6"/>
    <x v="6"/>
    <n v="343.97"/>
    <n v="1"/>
    <n v="55.035200000000003"/>
    <n v="343.97"/>
    <n v="399.00520000000006"/>
    <n v="2026"/>
    <s v="agosto"/>
    <n v="17"/>
  </r>
  <r>
    <x v="459"/>
    <x v="6"/>
    <x v="6"/>
    <n v="343.97"/>
    <n v="1"/>
    <n v="55.035200000000003"/>
    <n v="343.97"/>
    <n v="399.00520000000006"/>
    <n v="2026"/>
    <s v="agosto"/>
    <n v="17"/>
  </r>
  <r>
    <x v="459"/>
    <x v="6"/>
    <x v="6"/>
    <n v="343.97"/>
    <n v="1"/>
    <n v="55.035200000000003"/>
    <n v="343.97"/>
    <n v="399.00520000000006"/>
    <n v="2026"/>
    <s v="agosto"/>
    <n v="17"/>
  </r>
  <r>
    <x v="459"/>
    <x v="6"/>
    <x v="6"/>
    <n v="343.97"/>
    <n v="1"/>
    <n v="55.035200000000003"/>
    <n v="343.97"/>
    <n v="399.00520000000006"/>
    <n v="2026"/>
    <s v="agosto"/>
    <n v="17"/>
  </r>
  <r>
    <x v="459"/>
    <x v="6"/>
    <x v="6"/>
    <n v="343.97"/>
    <n v="1"/>
    <n v="55.035200000000003"/>
    <n v="343.97"/>
    <n v="399.00520000000006"/>
    <n v="2026"/>
    <s v="agosto"/>
    <n v="17"/>
  </r>
  <r>
    <x v="456"/>
    <x v="6"/>
    <x v="6"/>
    <n v="343.97"/>
    <n v="1"/>
    <n v="55.035200000000003"/>
    <n v="343.97"/>
    <n v="399.00520000000006"/>
    <n v="2026"/>
    <s v="agosto"/>
    <n v="18"/>
  </r>
  <r>
    <x v="456"/>
    <x v="6"/>
    <x v="6"/>
    <n v="343.97"/>
    <n v="1"/>
    <n v="55.035200000000003"/>
    <n v="343.97"/>
    <n v="399.00520000000006"/>
    <n v="2026"/>
    <s v="agosto"/>
    <n v="18"/>
  </r>
  <r>
    <x v="456"/>
    <x v="6"/>
    <x v="6"/>
    <n v="343.97"/>
    <n v="1"/>
    <n v="55.035200000000003"/>
    <n v="343.97"/>
    <n v="399.00520000000006"/>
    <n v="2026"/>
    <s v="agosto"/>
    <n v="18"/>
  </r>
  <r>
    <x v="456"/>
    <x v="6"/>
    <x v="6"/>
    <n v="343.97"/>
    <n v="1"/>
    <n v="55.035200000000003"/>
    <n v="343.97"/>
    <n v="399.00520000000006"/>
    <n v="2026"/>
    <s v="agosto"/>
    <n v="18"/>
  </r>
  <r>
    <x v="456"/>
    <x v="6"/>
    <x v="6"/>
    <n v="343.97"/>
    <n v="1"/>
    <n v="55.035200000000003"/>
    <n v="343.97"/>
    <n v="399.00520000000006"/>
    <n v="2026"/>
    <s v="agosto"/>
    <n v="18"/>
  </r>
  <r>
    <x v="456"/>
    <x v="6"/>
    <x v="6"/>
    <n v="343.97"/>
    <n v="1"/>
    <n v="55.035200000000003"/>
    <n v="343.97"/>
    <n v="399.00520000000006"/>
    <n v="2026"/>
    <s v="agosto"/>
    <n v="18"/>
  </r>
  <r>
    <x v="460"/>
    <x v="6"/>
    <x v="6"/>
    <n v="343.97"/>
    <n v="1"/>
    <n v="55.035200000000003"/>
    <n v="343.97"/>
    <n v="399.00520000000006"/>
    <n v="2026"/>
    <s v="agosto"/>
    <n v="19"/>
  </r>
  <r>
    <x v="461"/>
    <x v="6"/>
    <x v="6"/>
    <n v="343.97"/>
    <n v="1"/>
    <n v="55.035200000000003"/>
    <n v="343.97"/>
    <n v="399.00520000000006"/>
    <n v="2026"/>
    <s v="agosto"/>
    <n v="21"/>
  </r>
  <r>
    <x v="461"/>
    <x v="6"/>
    <x v="6"/>
    <n v="343.97"/>
    <n v="1"/>
    <n v="55.035200000000003"/>
    <n v="343.97"/>
    <n v="399.00520000000006"/>
    <n v="2026"/>
    <s v="agosto"/>
    <n v="21"/>
  </r>
  <r>
    <x v="450"/>
    <x v="6"/>
    <x v="6"/>
    <n v="343.97"/>
    <n v="1"/>
    <n v="55.035200000000003"/>
    <n v="343.97"/>
    <n v="399.00520000000006"/>
    <n v="2026"/>
    <s v="agosto"/>
    <n v="24"/>
  </r>
  <r>
    <x v="450"/>
    <x v="6"/>
    <x v="6"/>
    <n v="343.97"/>
    <n v="1"/>
    <n v="55.035200000000003"/>
    <n v="343.97"/>
    <n v="399.00520000000006"/>
    <n v="2026"/>
    <s v="agosto"/>
    <n v="24"/>
  </r>
  <r>
    <x v="450"/>
    <x v="6"/>
    <x v="6"/>
    <n v="343.97"/>
    <n v="1"/>
    <n v="55.035200000000003"/>
    <n v="343.97"/>
    <n v="399.00520000000006"/>
    <n v="2026"/>
    <s v="agosto"/>
    <n v="24"/>
  </r>
  <r>
    <x v="451"/>
    <x v="6"/>
    <x v="6"/>
    <n v="343.97"/>
    <n v="1"/>
    <n v="55.035200000000003"/>
    <n v="343.97"/>
    <n v="399.00520000000006"/>
    <n v="2026"/>
    <s v="agosto"/>
    <n v="25"/>
  </r>
  <r>
    <x v="451"/>
    <x v="6"/>
    <x v="6"/>
    <n v="343.97"/>
    <n v="1"/>
    <n v="55.035200000000003"/>
    <n v="343.97"/>
    <n v="399.00520000000006"/>
    <n v="2026"/>
    <s v="agosto"/>
    <n v="25"/>
  </r>
  <r>
    <x v="451"/>
    <x v="6"/>
    <x v="6"/>
    <n v="343.97"/>
    <n v="1"/>
    <n v="55.035200000000003"/>
    <n v="343.97"/>
    <n v="399.00520000000006"/>
    <n v="2026"/>
    <s v="agosto"/>
    <n v="25"/>
  </r>
  <r>
    <x v="462"/>
    <x v="6"/>
    <x v="6"/>
    <n v="343.97"/>
    <n v="1"/>
    <n v="55.035200000000003"/>
    <n v="343.97"/>
    <n v="399.00520000000006"/>
    <n v="2026"/>
    <s v="agosto"/>
    <n v="26"/>
  </r>
  <r>
    <x v="462"/>
    <x v="6"/>
    <x v="6"/>
    <n v="343.97"/>
    <n v="1"/>
    <n v="55.035200000000003"/>
    <n v="343.97"/>
    <n v="399.00520000000006"/>
    <n v="2026"/>
    <s v="agosto"/>
    <n v="26"/>
  </r>
  <r>
    <x v="463"/>
    <x v="6"/>
    <x v="6"/>
    <n v="343.97"/>
    <n v="1"/>
    <n v="55.035200000000003"/>
    <n v="343.97"/>
    <n v="399.00520000000006"/>
    <n v="2026"/>
    <s v="agosto"/>
    <n v="27"/>
  </r>
  <r>
    <x v="463"/>
    <x v="6"/>
    <x v="6"/>
    <n v="343.97"/>
    <n v="1"/>
    <n v="55.035200000000003"/>
    <n v="343.97"/>
    <n v="399.00520000000006"/>
    <n v="2026"/>
    <s v="agosto"/>
    <n v="27"/>
  </r>
  <r>
    <x v="463"/>
    <x v="6"/>
    <x v="6"/>
    <n v="343.97"/>
    <n v="1"/>
    <n v="55.035200000000003"/>
    <n v="343.97"/>
    <n v="399.00520000000006"/>
    <n v="2026"/>
    <s v="agosto"/>
    <n v="27"/>
  </r>
  <r>
    <x v="463"/>
    <x v="6"/>
    <x v="6"/>
    <n v="137.79"/>
    <n v="1"/>
    <n v="22.046399999999998"/>
    <n v="137.79"/>
    <n v="159.8364"/>
    <n v="2026"/>
    <s v="agosto"/>
    <n v="27"/>
  </r>
  <r>
    <x v="464"/>
    <x v="6"/>
    <x v="6"/>
    <n v="343.97"/>
    <n v="1"/>
    <n v="55.035200000000003"/>
    <n v="343.97"/>
    <n v="399.00520000000006"/>
    <n v="2026"/>
    <s v="agosto"/>
    <n v="28"/>
  </r>
  <r>
    <x v="464"/>
    <x v="6"/>
    <x v="6"/>
    <n v="343.97"/>
    <n v="1"/>
    <n v="55.035200000000003"/>
    <n v="343.97"/>
    <n v="399.00520000000006"/>
    <n v="2026"/>
    <s v="agosto"/>
    <n v="28"/>
  </r>
  <r>
    <x v="465"/>
    <x v="6"/>
    <x v="6"/>
    <n v="343.97"/>
    <n v="1"/>
    <n v="55.035200000000003"/>
    <n v="343.97"/>
    <n v="399.00520000000006"/>
    <n v="2026"/>
    <s v="agosto"/>
    <n v="31"/>
  </r>
  <r>
    <x v="465"/>
    <x v="6"/>
    <x v="6"/>
    <n v="343.97"/>
    <n v="1"/>
    <n v="55.035200000000003"/>
    <n v="343.97"/>
    <n v="399.00520000000006"/>
    <n v="2026"/>
    <s v="agosto"/>
    <n v="31"/>
  </r>
  <r>
    <x v="465"/>
    <x v="6"/>
    <x v="6"/>
    <n v="343.97"/>
    <n v="1"/>
    <n v="55.035200000000003"/>
    <n v="343.97"/>
    <n v="399.00520000000006"/>
    <n v="2026"/>
    <s v="agosto"/>
    <n v="31"/>
  </r>
  <r>
    <x v="465"/>
    <x v="6"/>
    <x v="6"/>
    <n v="343.97"/>
    <n v="1"/>
    <n v="55.035200000000003"/>
    <n v="343.97"/>
    <n v="399.00520000000006"/>
    <n v="2026"/>
    <s v="agosto"/>
    <n v="31"/>
  </r>
  <r>
    <x v="465"/>
    <x v="6"/>
    <x v="6"/>
    <n v="343.97"/>
    <n v="1"/>
    <n v="55.035200000000003"/>
    <n v="343.97"/>
    <n v="399.00520000000006"/>
    <n v="2026"/>
    <s v="agosto"/>
    <n v="31"/>
  </r>
  <r>
    <x v="445"/>
    <x v="4"/>
    <x v="0"/>
    <n v="192.03"/>
    <n v="1"/>
    <n v="30.724800000000002"/>
    <n v="192.03"/>
    <n v="222.75479999999999"/>
    <n v="2026"/>
    <s v="agosto"/>
    <n v="3"/>
  </r>
  <r>
    <x v="445"/>
    <x v="4"/>
    <x v="0"/>
    <n v="192.03"/>
    <n v="1"/>
    <n v="30.724800000000002"/>
    <n v="192.03"/>
    <n v="222.75479999999999"/>
    <n v="2026"/>
    <s v="agosto"/>
    <n v="3"/>
  </r>
  <r>
    <x v="459"/>
    <x v="4"/>
    <x v="0"/>
    <n v="192.03"/>
    <n v="1"/>
    <n v="30.724800000000002"/>
    <n v="192.03"/>
    <n v="222.75479999999999"/>
    <n v="2026"/>
    <s v="agosto"/>
    <n v="17"/>
  </r>
  <r>
    <x v="456"/>
    <x v="4"/>
    <x v="16"/>
    <n v="192.03"/>
    <n v="1"/>
    <n v="30.724800000000002"/>
    <n v="192.03"/>
    <n v="222.75479999999999"/>
    <n v="2026"/>
    <s v="agosto"/>
    <n v="18"/>
  </r>
  <r>
    <x v="450"/>
    <x v="4"/>
    <x v="0"/>
    <n v="192.03"/>
    <n v="1"/>
    <n v="30.724800000000002"/>
    <n v="192.03"/>
    <n v="222.75479999999999"/>
    <n v="2026"/>
    <s v="agosto"/>
    <n v="24"/>
  </r>
  <r>
    <x v="451"/>
    <x v="4"/>
    <x v="0"/>
    <n v="192.03"/>
    <n v="1"/>
    <n v="30.724800000000002"/>
    <n v="192.03"/>
    <n v="222.75479999999999"/>
    <n v="2026"/>
    <s v="agosto"/>
    <n v="25"/>
  </r>
  <r>
    <x v="463"/>
    <x v="4"/>
    <x v="0"/>
    <n v="192.03"/>
    <n v="1"/>
    <n v="30.724800000000002"/>
    <n v="192.03"/>
    <n v="222.75479999999999"/>
    <n v="2026"/>
    <s v="agosto"/>
    <n v="27"/>
  </r>
  <r>
    <x v="453"/>
    <x v="12"/>
    <x v="24"/>
    <n v="498.66"/>
    <n v="6"/>
    <n v="478.71360000000004"/>
    <n v="2991.96"/>
    <n v="3470.6736000000001"/>
    <n v="2026"/>
    <s v="agosto"/>
    <n v="4"/>
  </r>
  <r>
    <x v="453"/>
    <x v="12"/>
    <x v="24"/>
    <n v="498.66"/>
    <n v="12"/>
    <n v="957.42720000000008"/>
    <n v="5983.92"/>
    <n v="6941.3472000000002"/>
    <n v="2026"/>
    <s v="agosto"/>
    <n v="4"/>
  </r>
  <r>
    <x v="453"/>
    <x v="12"/>
    <x v="24"/>
    <n v="498.66"/>
    <n v="6"/>
    <n v="478.71360000000004"/>
    <n v="2991.96"/>
    <n v="3470.6736000000001"/>
    <n v="2026"/>
    <s v="agosto"/>
    <n v="4"/>
  </r>
  <r>
    <x v="453"/>
    <x v="12"/>
    <x v="24"/>
    <n v="498.66"/>
    <n v="12"/>
    <n v="957.42720000000008"/>
    <n v="5983.92"/>
    <n v="6941.3472000000002"/>
    <n v="2026"/>
    <s v="agosto"/>
    <n v="4"/>
  </r>
  <r>
    <x v="452"/>
    <x v="12"/>
    <x v="24"/>
    <n v="498.66"/>
    <n v="6"/>
    <n v="478.71360000000004"/>
    <n v="2991.96"/>
    <n v="3470.6736000000001"/>
    <n v="2026"/>
    <s v="agosto"/>
    <n v="5"/>
  </r>
  <r>
    <x v="452"/>
    <x v="12"/>
    <x v="24"/>
    <n v="498.66"/>
    <n v="6"/>
    <n v="478.71360000000004"/>
    <n v="2991.96"/>
    <n v="3470.6736000000001"/>
    <n v="2026"/>
    <s v="agosto"/>
    <n v="5"/>
  </r>
  <r>
    <x v="452"/>
    <x v="12"/>
    <x v="24"/>
    <n v="498.66"/>
    <n v="6"/>
    <n v="478.71360000000004"/>
    <n v="2991.96"/>
    <n v="3470.6736000000001"/>
    <n v="2026"/>
    <s v="agosto"/>
    <n v="5"/>
  </r>
  <r>
    <x v="452"/>
    <x v="12"/>
    <x v="24"/>
    <n v="498.66"/>
    <n v="6"/>
    <n v="478.71360000000004"/>
    <n v="2991.96"/>
    <n v="3470.6736000000001"/>
    <n v="2026"/>
    <s v="agosto"/>
    <n v="5"/>
  </r>
  <r>
    <x v="454"/>
    <x v="12"/>
    <x v="24"/>
    <n v="498.66"/>
    <n v="6"/>
    <n v="478.71360000000004"/>
    <n v="2991.96"/>
    <n v="3470.6736000000001"/>
    <n v="2026"/>
    <s v="agosto"/>
    <n v="11"/>
  </r>
  <r>
    <x v="454"/>
    <x v="12"/>
    <x v="24"/>
    <n v="498.66"/>
    <n v="6"/>
    <n v="478.71360000000004"/>
    <n v="2991.96"/>
    <n v="3470.6736000000001"/>
    <n v="2026"/>
    <s v="agosto"/>
    <n v="11"/>
  </r>
  <r>
    <x v="454"/>
    <x v="12"/>
    <x v="24"/>
    <n v="498.66"/>
    <n v="6"/>
    <n v="478.71360000000004"/>
    <n v="2991.96"/>
    <n v="3470.6736000000001"/>
    <n v="2026"/>
    <s v="agosto"/>
    <n v="11"/>
  </r>
  <r>
    <x v="455"/>
    <x v="12"/>
    <x v="24"/>
    <n v="498.66"/>
    <n v="6"/>
    <n v="478.71360000000004"/>
    <n v="2991.96"/>
    <n v="3470.6736000000001"/>
    <n v="2026"/>
    <s v="agosto"/>
    <n v="12"/>
  </r>
  <r>
    <x v="455"/>
    <x v="12"/>
    <x v="24"/>
    <n v="498.66"/>
    <n v="6"/>
    <n v="478.71360000000004"/>
    <n v="2991.96"/>
    <n v="3470.6736000000001"/>
    <n v="2026"/>
    <s v="agosto"/>
    <n v="12"/>
  </r>
  <r>
    <x v="455"/>
    <x v="12"/>
    <x v="24"/>
    <n v="498.66"/>
    <n v="6"/>
    <n v="478.71360000000004"/>
    <n v="2991.96"/>
    <n v="3470.6736000000001"/>
    <n v="2026"/>
    <s v="agosto"/>
    <n v="12"/>
  </r>
  <r>
    <x v="455"/>
    <x v="12"/>
    <x v="24"/>
    <n v="498.66"/>
    <n v="6"/>
    <n v="478.71360000000004"/>
    <n v="2991.96"/>
    <n v="3470.6736000000001"/>
    <n v="2026"/>
    <s v="agosto"/>
    <n v="12"/>
  </r>
  <r>
    <x v="455"/>
    <x v="12"/>
    <x v="24"/>
    <n v="498.66"/>
    <n v="6"/>
    <n v="478.71360000000004"/>
    <n v="2991.96"/>
    <n v="3470.6736000000001"/>
    <n v="2026"/>
    <s v="agosto"/>
    <n v="12"/>
  </r>
  <r>
    <x v="455"/>
    <x v="12"/>
    <x v="24"/>
    <n v="498.66"/>
    <n v="6"/>
    <n v="478.71360000000004"/>
    <n v="2991.96"/>
    <n v="3470.6736000000001"/>
    <n v="2026"/>
    <s v="agosto"/>
    <n v="12"/>
  </r>
  <r>
    <x v="455"/>
    <x v="12"/>
    <x v="24"/>
    <n v="498.66"/>
    <n v="6"/>
    <n v="478.71360000000004"/>
    <n v="2991.96"/>
    <n v="3470.6736000000001"/>
    <n v="2026"/>
    <s v="agosto"/>
    <n v="12"/>
  </r>
  <r>
    <x v="456"/>
    <x v="12"/>
    <x v="24"/>
    <n v="498.66"/>
    <n v="6"/>
    <n v="478.71360000000004"/>
    <n v="2991.96"/>
    <n v="3470.6736000000001"/>
    <n v="2026"/>
    <s v="agosto"/>
    <n v="18"/>
  </r>
  <r>
    <x v="451"/>
    <x v="12"/>
    <x v="24"/>
    <n v="498.66"/>
    <n v="12"/>
    <n v="957.42720000000008"/>
    <n v="5983.92"/>
    <n v="6941.3472000000002"/>
    <n v="2026"/>
    <s v="agosto"/>
    <n v="25"/>
  </r>
  <r>
    <x v="451"/>
    <x v="12"/>
    <x v="24"/>
    <n v="498.66"/>
    <n v="6"/>
    <n v="478.71360000000004"/>
    <n v="2991.96"/>
    <n v="3470.6736000000001"/>
    <n v="2026"/>
    <s v="agosto"/>
    <n v="25"/>
  </r>
  <r>
    <x v="462"/>
    <x v="12"/>
    <x v="24"/>
    <n v="498.66"/>
    <n v="6"/>
    <n v="478.71360000000004"/>
    <n v="2991.96"/>
    <n v="3470.6736000000001"/>
    <n v="2026"/>
    <s v="agosto"/>
    <n v="26"/>
  </r>
  <r>
    <x v="453"/>
    <x v="14"/>
    <x v="17"/>
    <n v="505.86"/>
    <n v="37"/>
    <n v="2994.6912000000002"/>
    <n v="18716.82"/>
    <n v="21711.511200000001"/>
    <n v="2026"/>
    <s v="agosto"/>
    <n v="4"/>
  </r>
  <r>
    <x v="447"/>
    <x v="14"/>
    <x v="17"/>
    <n v="505.86"/>
    <n v="14"/>
    <n v="1133.1264000000001"/>
    <n v="7082.04"/>
    <n v="8215.1664000000001"/>
    <n v="2026"/>
    <s v="agosto"/>
    <n v="10"/>
  </r>
  <r>
    <x v="449"/>
    <x v="14"/>
    <x v="17"/>
    <n v="505.86"/>
    <n v="31"/>
    <n v="2509.0655999999999"/>
    <n v="15681.66"/>
    <n v="18190.725599999998"/>
    <n v="2026"/>
    <s v="agosto"/>
    <n v="14"/>
  </r>
  <r>
    <x v="457"/>
    <x v="14"/>
    <x v="19"/>
    <n v="538.03"/>
    <n v="2"/>
    <n v="172.1696"/>
    <n v="1076.06"/>
    <n v="1248.2295999999999"/>
    <n v="2026"/>
    <s v="agosto"/>
    <n v="20"/>
  </r>
  <r>
    <x v="464"/>
    <x v="14"/>
    <x v="17"/>
    <n v="505.86"/>
    <n v="45"/>
    <n v="3642.192"/>
    <n v="22763.7"/>
    <n v="26405.892"/>
    <n v="2026"/>
    <s v="agosto"/>
    <n v="28"/>
  </r>
  <r>
    <x v="445"/>
    <x v="25"/>
    <x v="6"/>
    <n v="63.216700000000003"/>
    <n v="3"/>
    <n v="30.344016000000003"/>
    <n v="189.65"/>
    <n v="219.99401600000002"/>
    <n v="2026"/>
    <s v="agosto"/>
    <n v="3"/>
  </r>
  <r>
    <x v="445"/>
    <x v="25"/>
    <x v="6"/>
    <n v="94.82"/>
    <n v="1"/>
    <n v="15.171199999999999"/>
    <n v="94.82"/>
    <n v="109.99119999999999"/>
    <n v="2026"/>
    <s v="agosto"/>
    <n v="3"/>
  </r>
  <r>
    <x v="445"/>
    <x v="25"/>
    <x v="6"/>
    <n v="94.82"/>
    <n v="1"/>
    <n v="15.171199999999999"/>
    <n v="94.82"/>
    <n v="109.99119999999999"/>
    <n v="2026"/>
    <s v="agosto"/>
    <n v="3"/>
  </r>
  <r>
    <x v="445"/>
    <x v="25"/>
    <x v="6"/>
    <n v="94.82"/>
    <n v="1"/>
    <n v="15.171199999999999"/>
    <n v="94.82"/>
    <n v="109.99119999999999"/>
    <n v="2026"/>
    <s v="agosto"/>
    <n v="3"/>
  </r>
  <r>
    <x v="445"/>
    <x v="25"/>
    <x v="23"/>
    <n v="58.19"/>
    <n v="24"/>
    <n v="223.44959999999998"/>
    <n v="1396.56"/>
    <n v="1620.0095999999999"/>
    <n v="2026"/>
    <s v="agosto"/>
    <n v="3"/>
  </r>
  <r>
    <x v="453"/>
    <x v="25"/>
    <x v="6"/>
    <n v="94.82"/>
    <n v="1"/>
    <n v="15.171199999999999"/>
    <n v="94.82"/>
    <n v="109.99119999999999"/>
    <n v="2026"/>
    <s v="agosto"/>
    <n v="4"/>
  </r>
  <r>
    <x v="453"/>
    <x v="25"/>
    <x v="6"/>
    <n v="94.82"/>
    <n v="1"/>
    <n v="15.171199999999999"/>
    <n v="94.82"/>
    <n v="109.99119999999999"/>
    <n v="2026"/>
    <s v="agosto"/>
    <n v="4"/>
  </r>
  <r>
    <x v="452"/>
    <x v="25"/>
    <x v="6"/>
    <n v="94.82"/>
    <n v="1"/>
    <n v="15.171199999999999"/>
    <n v="94.82"/>
    <n v="109.99119999999999"/>
    <n v="2026"/>
    <s v="agosto"/>
    <n v="5"/>
  </r>
  <r>
    <x v="452"/>
    <x v="25"/>
    <x v="6"/>
    <n v="94.82"/>
    <n v="1"/>
    <n v="15.171199999999999"/>
    <n v="94.82"/>
    <n v="109.99119999999999"/>
    <n v="2026"/>
    <s v="agosto"/>
    <n v="5"/>
  </r>
  <r>
    <x v="452"/>
    <x v="25"/>
    <x v="6"/>
    <n v="94.82"/>
    <n v="1"/>
    <n v="15.171199999999999"/>
    <n v="94.82"/>
    <n v="109.99119999999999"/>
    <n v="2026"/>
    <s v="agosto"/>
    <n v="5"/>
  </r>
  <r>
    <x v="452"/>
    <x v="25"/>
    <x v="6"/>
    <n v="94.82"/>
    <n v="1"/>
    <n v="15.171199999999999"/>
    <n v="94.82"/>
    <n v="109.99119999999999"/>
    <n v="2026"/>
    <s v="agosto"/>
    <n v="5"/>
  </r>
  <r>
    <x v="452"/>
    <x v="25"/>
    <x v="19"/>
    <n v="54.51"/>
    <n v="40"/>
    <n v="348.86400000000003"/>
    <n v="2180.4"/>
    <n v="2529.2640000000001"/>
    <n v="2026"/>
    <s v="agosto"/>
    <n v="5"/>
  </r>
  <r>
    <x v="446"/>
    <x v="25"/>
    <x v="6"/>
    <n v="94.82"/>
    <n v="1"/>
    <n v="15.171199999999999"/>
    <n v="94.82"/>
    <n v="109.99119999999999"/>
    <n v="2026"/>
    <s v="agosto"/>
    <n v="6"/>
  </r>
  <r>
    <x v="446"/>
    <x v="25"/>
    <x v="6"/>
    <n v="94.82"/>
    <n v="1"/>
    <n v="15.171199999999999"/>
    <n v="94.82"/>
    <n v="109.99119999999999"/>
    <n v="2026"/>
    <s v="agosto"/>
    <n v="6"/>
  </r>
  <r>
    <x v="446"/>
    <x v="25"/>
    <x v="6"/>
    <n v="94.82"/>
    <n v="1"/>
    <n v="15.171199999999999"/>
    <n v="94.82"/>
    <n v="109.99119999999999"/>
    <n v="2026"/>
    <s v="agosto"/>
    <n v="6"/>
  </r>
  <r>
    <x v="446"/>
    <x v="25"/>
    <x v="6"/>
    <n v="94.82"/>
    <n v="1"/>
    <n v="15.171199999999999"/>
    <n v="94.82"/>
    <n v="109.99119999999999"/>
    <n v="2026"/>
    <s v="agosto"/>
    <n v="6"/>
  </r>
  <r>
    <x v="446"/>
    <x v="25"/>
    <x v="6"/>
    <n v="94.82"/>
    <n v="1"/>
    <n v="15.171199999999999"/>
    <n v="94.82"/>
    <n v="109.99119999999999"/>
    <n v="2026"/>
    <s v="agosto"/>
    <n v="6"/>
  </r>
  <r>
    <x v="446"/>
    <x v="25"/>
    <x v="6"/>
    <n v="94.82"/>
    <n v="1"/>
    <n v="15.171199999999999"/>
    <n v="94.82"/>
    <n v="109.99119999999999"/>
    <n v="2026"/>
    <s v="agosto"/>
    <n v="6"/>
  </r>
  <r>
    <x v="458"/>
    <x v="25"/>
    <x v="6"/>
    <n v="94.82"/>
    <n v="1"/>
    <n v="15.171199999999999"/>
    <n v="94.82"/>
    <n v="109.99119999999999"/>
    <n v="2026"/>
    <s v="agosto"/>
    <n v="7"/>
  </r>
  <r>
    <x v="458"/>
    <x v="25"/>
    <x v="6"/>
    <n v="94.82"/>
    <n v="1"/>
    <n v="15.171199999999999"/>
    <n v="94.82"/>
    <n v="109.99119999999999"/>
    <n v="2026"/>
    <s v="agosto"/>
    <n v="7"/>
  </r>
  <r>
    <x v="447"/>
    <x v="25"/>
    <x v="6"/>
    <n v="94.82"/>
    <n v="1"/>
    <n v="15.171199999999999"/>
    <n v="94.82"/>
    <n v="109.99119999999999"/>
    <n v="2026"/>
    <s v="agosto"/>
    <n v="10"/>
  </r>
  <r>
    <x v="447"/>
    <x v="25"/>
    <x v="6"/>
    <n v="94.82"/>
    <n v="1"/>
    <n v="15.171199999999999"/>
    <n v="94.82"/>
    <n v="109.99119999999999"/>
    <n v="2026"/>
    <s v="agosto"/>
    <n v="10"/>
  </r>
  <r>
    <x v="447"/>
    <x v="25"/>
    <x v="6"/>
    <n v="94.82"/>
    <n v="1"/>
    <n v="15.171199999999999"/>
    <n v="94.82"/>
    <n v="109.99119999999999"/>
    <n v="2026"/>
    <s v="agosto"/>
    <n v="10"/>
  </r>
  <r>
    <x v="447"/>
    <x v="25"/>
    <x v="6"/>
    <n v="94.82"/>
    <n v="1"/>
    <n v="15.171199999999999"/>
    <n v="94.82"/>
    <n v="109.99119999999999"/>
    <n v="2026"/>
    <s v="agosto"/>
    <n v="10"/>
  </r>
  <r>
    <x v="454"/>
    <x v="25"/>
    <x v="6"/>
    <n v="94.82"/>
    <n v="1"/>
    <n v="15.171199999999999"/>
    <n v="94.82"/>
    <n v="109.99119999999999"/>
    <n v="2026"/>
    <s v="agosto"/>
    <n v="11"/>
  </r>
  <r>
    <x v="454"/>
    <x v="25"/>
    <x v="6"/>
    <n v="94.82"/>
    <n v="1"/>
    <n v="15.171199999999999"/>
    <n v="94.82"/>
    <n v="109.99119999999999"/>
    <n v="2026"/>
    <s v="agosto"/>
    <n v="11"/>
  </r>
  <r>
    <x v="454"/>
    <x v="25"/>
    <x v="6"/>
    <n v="94.82"/>
    <n v="1"/>
    <n v="15.171199999999999"/>
    <n v="94.82"/>
    <n v="109.99119999999999"/>
    <n v="2026"/>
    <s v="agosto"/>
    <n v="11"/>
  </r>
  <r>
    <x v="449"/>
    <x v="25"/>
    <x v="6"/>
    <n v="94.82"/>
    <n v="1"/>
    <n v="15.171199999999999"/>
    <n v="94.82"/>
    <n v="109.99119999999999"/>
    <n v="2026"/>
    <s v="agosto"/>
    <n v="14"/>
  </r>
  <r>
    <x v="459"/>
    <x v="25"/>
    <x v="6"/>
    <n v="94.82"/>
    <n v="1"/>
    <n v="15.171199999999999"/>
    <n v="94.82"/>
    <n v="109.99119999999999"/>
    <n v="2026"/>
    <s v="agosto"/>
    <n v="17"/>
  </r>
  <r>
    <x v="456"/>
    <x v="25"/>
    <x v="6"/>
    <n v="94.82"/>
    <n v="1"/>
    <n v="15.171199999999999"/>
    <n v="94.82"/>
    <n v="109.99119999999999"/>
    <n v="2026"/>
    <s v="agosto"/>
    <n v="18"/>
  </r>
  <r>
    <x v="457"/>
    <x v="25"/>
    <x v="6"/>
    <n v="94.82"/>
    <n v="1"/>
    <n v="15.171199999999999"/>
    <n v="94.82"/>
    <n v="109.99119999999999"/>
    <n v="2026"/>
    <s v="agosto"/>
    <n v="20"/>
  </r>
  <r>
    <x v="457"/>
    <x v="25"/>
    <x v="6"/>
    <n v="94.82"/>
    <n v="1"/>
    <n v="15.171199999999999"/>
    <n v="94.82"/>
    <n v="109.99119999999999"/>
    <n v="2026"/>
    <s v="agosto"/>
    <n v="20"/>
  </r>
  <r>
    <x v="461"/>
    <x v="25"/>
    <x v="6"/>
    <n v="94.82"/>
    <n v="1"/>
    <n v="15.171199999999999"/>
    <n v="94.82"/>
    <n v="109.99119999999999"/>
    <n v="2026"/>
    <s v="agosto"/>
    <n v="21"/>
  </r>
  <r>
    <x v="450"/>
    <x v="25"/>
    <x v="6"/>
    <n v="94.82"/>
    <n v="1"/>
    <n v="15.171199999999999"/>
    <n v="94.82"/>
    <n v="109.99119999999999"/>
    <n v="2026"/>
    <s v="agosto"/>
    <n v="24"/>
  </r>
  <r>
    <x v="450"/>
    <x v="25"/>
    <x v="6"/>
    <n v="94.82"/>
    <n v="1"/>
    <n v="15.171199999999999"/>
    <n v="94.82"/>
    <n v="109.99119999999999"/>
    <n v="2026"/>
    <s v="agosto"/>
    <n v="24"/>
  </r>
  <r>
    <x v="464"/>
    <x v="25"/>
    <x v="6"/>
    <n v="94.82"/>
    <n v="1"/>
    <n v="15.171199999999999"/>
    <n v="94.82"/>
    <n v="109.99119999999999"/>
    <n v="2026"/>
    <s v="agosto"/>
    <n v="28"/>
  </r>
  <r>
    <x v="464"/>
    <x v="25"/>
    <x v="6"/>
    <n v="94.82"/>
    <n v="1"/>
    <n v="15.171199999999999"/>
    <n v="94.82"/>
    <n v="109.99119999999999"/>
    <n v="2026"/>
    <s v="agosto"/>
    <n v="28"/>
  </r>
  <r>
    <x v="464"/>
    <x v="25"/>
    <x v="6"/>
    <n v="94.82"/>
    <n v="1"/>
    <n v="15.171199999999999"/>
    <n v="94.82"/>
    <n v="109.99119999999999"/>
    <n v="2026"/>
    <s v="agosto"/>
    <n v="28"/>
  </r>
  <r>
    <x v="464"/>
    <x v="25"/>
    <x v="6"/>
    <n v="94.82"/>
    <n v="1"/>
    <n v="15.171199999999999"/>
    <n v="94.82"/>
    <n v="109.99119999999999"/>
    <n v="2026"/>
    <s v="agosto"/>
    <n v="28"/>
  </r>
  <r>
    <x v="465"/>
    <x v="25"/>
    <x v="6"/>
    <n v="94.82"/>
    <n v="1"/>
    <n v="15.171199999999999"/>
    <n v="94.82"/>
    <n v="109.99119999999999"/>
    <n v="2026"/>
    <s v="agosto"/>
    <n v="31"/>
  </r>
  <r>
    <x v="465"/>
    <x v="25"/>
    <x v="19"/>
    <n v="54.51"/>
    <n v="170"/>
    <n v="1482.672"/>
    <n v="9266.7000000000007"/>
    <n v="10749.372000000001"/>
    <n v="2026"/>
    <s v="agosto"/>
    <n v="31"/>
  </r>
  <r>
    <x v="465"/>
    <x v="25"/>
    <x v="21"/>
    <n v="66.75"/>
    <n v="70"/>
    <n v="747.6"/>
    <n v="4672.5"/>
    <n v="5420.1"/>
    <n v="2026"/>
    <s v="agosto"/>
    <n v="31"/>
  </r>
  <r>
    <x v="445"/>
    <x v="16"/>
    <x v="6"/>
    <n v="137.79"/>
    <n v="1"/>
    <n v="22.046399999999998"/>
    <n v="137.79"/>
    <n v="159.8364"/>
    <n v="2026"/>
    <s v="agosto"/>
    <n v="3"/>
  </r>
  <r>
    <x v="445"/>
    <x v="16"/>
    <x v="6"/>
    <n v="137.79"/>
    <n v="1"/>
    <n v="22.046399999999998"/>
    <n v="137.79"/>
    <n v="159.8364"/>
    <n v="2026"/>
    <s v="agosto"/>
    <n v="3"/>
  </r>
  <r>
    <x v="445"/>
    <x v="16"/>
    <x v="6"/>
    <n v="137.79"/>
    <n v="1"/>
    <n v="22.046399999999998"/>
    <n v="137.79"/>
    <n v="159.8364"/>
    <n v="2026"/>
    <s v="agosto"/>
    <n v="3"/>
  </r>
  <r>
    <x v="445"/>
    <x v="16"/>
    <x v="6"/>
    <n v="137.79"/>
    <n v="1"/>
    <n v="22.046399999999998"/>
    <n v="137.79"/>
    <n v="159.8364"/>
    <n v="2026"/>
    <s v="agosto"/>
    <n v="3"/>
  </r>
  <r>
    <x v="445"/>
    <x v="16"/>
    <x v="6"/>
    <n v="137.79"/>
    <n v="1"/>
    <n v="22.046399999999998"/>
    <n v="137.79"/>
    <n v="159.8364"/>
    <n v="2026"/>
    <s v="agosto"/>
    <n v="3"/>
  </r>
  <r>
    <x v="445"/>
    <x v="16"/>
    <x v="6"/>
    <n v="137.79"/>
    <n v="1"/>
    <n v="22.046399999999998"/>
    <n v="137.79"/>
    <n v="159.8364"/>
    <n v="2026"/>
    <s v="agosto"/>
    <n v="3"/>
  </r>
  <r>
    <x v="453"/>
    <x v="16"/>
    <x v="6"/>
    <n v="137.79"/>
    <n v="1"/>
    <n v="22.046399999999998"/>
    <n v="137.79"/>
    <n v="159.8364"/>
    <n v="2026"/>
    <s v="agosto"/>
    <n v="4"/>
  </r>
  <r>
    <x v="453"/>
    <x v="16"/>
    <x v="6"/>
    <n v="137.79"/>
    <n v="1"/>
    <n v="22.046399999999998"/>
    <n v="137.79"/>
    <n v="159.8364"/>
    <n v="2026"/>
    <s v="agosto"/>
    <n v="4"/>
  </r>
  <r>
    <x v="453"/>
    <x v="16"/>
    <x v="6"/>
    <n v="137.79"/>
    <n v="1"/>
    <n v="22.046399999999998"/>
    <n v="137.79"/>
    <n v="159.8364"/>
    <n v="2026"/>
    <s v="agosto"/>
    <n v="4"/>
  </r>
  <r>
    <x v="453"/>
    <x v="16"/>
    <x v="6"/>
    <n v="137.79"/>
    <n v="1"/>
    <n v="22.046399999999998"/>
    <n v="137.79"/>
    <n v="159.8364"/>
    <n v="2026"/>
    <s v="agosto"/>
    <n v="4"/>
  </r>
  <r>
    <x v="452"/>
    <x v="16"/>
    <x v="6"/>
    <n v="137.79"/>
    <n v="1"/>
    <n v="22.046399999999998"/>
    <n v="137.79"/>
    <n v="159.8364"/>
    <n v="2026"/>
    <s v="agosto"/>
    <n v="5"/>
  </r>
  <r>
    <x v="452"/>
    <x v="16"/>
    <x v="6"/>
    <n v="137.79"/>
    <n v="1"/>
    <n v="22.046399999999998"/>
    <n v="137.79"/>
    <n v="159.8364"/>
    <n v="2026"/>
    <s v="agosto"/>
    <n v="5"/>
  </r>
  <r>
    <x v="452"/>
    <x v="16"/>
    <x v="6"/>
    <n v="137.79"/>
    <n v="1"/>
    <n v="22.046399999999998"/>
    <n v="137.79"/>
    <n v="159.8364"/>
    <n v="2026"/>
    <s v="agosto"/>
    <n v="5"/>
  </r>
  <r>
    <x v="446"/>
    <x v="16"/>
    <x v="6"/>
    <n v="137.79"/>
    <n v="1"/>
    <n v="22.046399999999998"/>
    <n v="137.79"/>
    <n v="159.8364"/>
    <n v="2026"/>
    <s v="agosto"/>
    <n v="6"/>
  </r>
  <r>
    <x v="458"/>
    <x v="16"/>
    <x v="6"/>
    <n v="137.79"/>
    <n v="1"/>
    <n v="22.046399999999998"/>
    <n v="137.79"/>
    <n v="159.8364"/>
    <n v="2026"/>
    <s v="agosto"/>
    <n v="7"/>
  </r>
  <r>
    <x v="458"/>
    <x v="16"/>
    <x v="6"/>
    <n v="137.79"/>
    <n v="1"/>
    <n v="22.046399999999998"/>
    <n v="137.79"/>
    <n v="159.8364"/>
    <n v="2026"/>
    <s v="agosto"/>
    <n v="7"/>
  </r>
  <r>
    <x v="447"/>
    <x v="16"/>
    <x v="6"/>
    <n v="137.79"/>
    <n v="1"/>
    <n v="22.046399999999998"/>
    <n v="137.79"/>
    <n v="159.8364"/>
    <n v="2026"/>
    <s v="agosto"/>
    <n v="10"/>
  </r>
  <r>
    <x v="447"/>
    <x v="16"/>
    <x v="6"/>
    <n v="137.79"/>
    <n v="1"/>
    <n v="22.046399999999998"/>
    <n v="137.79"/>
    <n v="159.8364"/>
    <n v="2026"/>
    <s v="agosto"/>
    <n v="10"/>
  </r>
  <r>
    <x v="447"/>
    <x v="16"/>
    <x v="6"/>
    <n v="137.79"/>
    <n v="1"/>
    <n v="22.046399999999998"/>
    <n v="137.79"/>
    <n v="159.8364"/>
    <n v="2026"/>
    <s v="agosto"/>
    <n v="10"/>
  </r>
  <r>
    <x v="447"/>
    <x v="16"/>
    <x v="6"/>
    <n v="137.79"/>
    <n v="1"/>
    <n v="22.046399999999998"/>
    <n v="137.79"/>
    <n v="159.8364"/>
    <n v="2026"/>
    <s v="agosto"/>
    <n v="10"/>
  </r>
  <r>
    <x v="447"/>
    <x v="16"/>
    <x v="6"/>
    <n v="137.79"/>
    <n v="1"/>
    <n v="22.046399999999998"/>
    <n v="137.79"/>
    <n v="159.8364"/>
    <n v="2026"/>
    <s v="agosto"/>
    <n v="10"/>
  </r>
  <r>
    <x v="447"/>
    <x v="16"/>
    <x v="6"/>
    <n v="137.79"/>
    <n v="1"/>
    <n v="22.046399999999998"/>
    <n v="137.79"/>
    <n v="159.8364"/>
    <n v="2026"/>
    <s v="agosto"/>
    <n v="10"/>
  </r>
  <r>
    <x v="447"/>
    <x v="16"/>
    <x v="6"/>
    <n v="137.79"/>
    <n v="1"/>
    <n v="22.046399999999998"/>
    <n v="137.79"/>
    <n v="159.8364"/>
    <n v="2026"/>
    <s v="agosto"/>
    <n v="10"/>
  </r>
  <r>
    <x v="447"/>
    <x v="16"/>
    <x v="6"/>
    <n v="137.79"/>
    <n v="1"/>
    <n v="22.046399999999998"/>
    <n v="137.79"/>
    <n v="159.8364"/>
    <n v="2026"/>
    <s v="agosto"/>
    <n v="10"/>
  </r>
  <r>
    <x v="447"/>
    <x v="16"/>
    <x v="6"/>
    <n v="137.79"/>
    <n v="1"/>
    <n v="22.046399999999998"/>
    <n v="137.79"/>
    <n v="159.8364"/>
    <n v="2026"/>
    <s v="agosto"/>
    <n v="10"/>
  </r>
  <r>
    <x v="447"/>
    <x v="16"/>
    <x v="6"/>
    <n v="137.79"/>
    <n v="1"/>
    <n v="22.046399999999998"/>
    <n v="137.79"/>
    <n v="159.8364"/>
    <n v="2026"/>
    <s v="agosto"/>
    <n v="10"/>
  </r>
  <r>
    <x v="454"/>
    <x v="16"/>
    <x v="6"/>
    <n v="137.79"/>
    <n v="1"/>
    <n v="22.046399999999998"/>
    <n v="137.79"/>
    <n v="159.8364"/>
    <n v="2026"/>
    <s v="agosto"/>
    <n v="11"/>
  </r>
  <r>
    <x v="455"/>
    <x v="16"/>
    <x v="6"/>
    <n v="137.79"/>
    <n v="1"/>
    <n v="22.046399999999998"/>
    <n v="137.79"/>
    <n v="159.8364"/>
    <n v="2026"/>
    <s v="agosto"/>
    <n v="12"/>
  </r>
  <r>
    <x v="455"/>
    <x v="16"/>
    <x v="6"/>
    <n v="137.79"/>
    <n v="1"/>
    <n v="22.046399999999998"/>
    <n v="137.79"/>
    <n v="159.8364"/>
    <n v="2026"/>
    <s v="agosto"/>
    <n v="12"/>
  </r>
  <r>
    <x v="448"/>
    <x v="16"/>
    <x v="6"/>
    <n v="137.79"/>
    <n v="1"/>
    <n v="22.046399999999998"/>
    <n v="137.79"/>
    <n v="159.8364"/>
    <n v="2026"/>
    <s v="agosto"/>
    <n v="13"/>
  </r>
  <r>
    <x v="448"/>
    <x v="16"/>
    <x v="6"/>
    <n v="137.79"/>
    <n v="1"/>
    <n v="22.046399999999998"/>
    <n v="137.79"/>
    <n v="159.8364"/>
    <n v="2026"/>
    <s v="agosto"/>
    <n v="13"/>
  </r>
  <r>
    <x v="459"/>
    <x v="16"/>
    <x v="6"/>
    <n v="137.79"/>
    <n v="1"/>
    <n v="22.046399999999998"/>
    <n v="137.79"/>
    <n v="159.8364"/>
    <n v="2026"/>
    <s v="agosto"/>
    <n v="17"/>
  </r>
  <r>
    <x v="459"/>
    <x v="16"/>
    <x v="6"/>
    <n v="137.79"/>
    <n v="1"/>
    <n v="22.046399999999998"/>
    <n v="137.79"/>
    <n v="159.8364"/>
    <n v="2026"/>
    <s v="agosto"/>
    <n v="17"/>
  </r>
  <r>
    <x v="459"/>
    <x v="16"/>
    <x v="6"/>
    <n v="137.79"/>
    <n v="1"/>
    <n v="22.046399999999998"/>
    <n v="137.79"/>
    <n v="159.8364"/>
    <n v="2026"/>
    <s v="agosto"/>
    <n v="17"/>
  </r>
  <r>
    <x v="459"/>
    <x v="16"/>
    <x v="6"/>
    <n v="137.79"/>
    <n v="1"/>
    <n v="22.046399999999998"/>
    <n v="137.79"/>
    <n v="159.8364"/>
    <n v="2026"/>
    <s v="agosto"/>
    <n v="17"/>
  </r>
  <r>
    <x v="456"/>
    <x v="16"/>
    <x v="6"/>
    <n v="137.79"/>
    <n v="1"/>
    <n v="22.046399999999998"/>
    <n v="137.79"/>
    <n v="159.8364"/>
    <n v="2026"/>
    <s v="agosto"/>
    <n v="18"/>
  </r>
  <r>
    <x v="460"/>
    <x v="16"/>
    <x v="6"/>
    <n v="137.79"/>
    <n v="1"/>
    <n v="22.046399999999998"/>
    <n v="137.79"/>
    <n v="159.8364"/>
    <n v="2026"/>
    <s v="agosto"/>
    <n v="19"/>
  </r>
  <r>
    <x v="460"/>
    <x v="16"/>
    <x v="6"/>
    <n v="137.79"/>
    <n v="1"/>
    <n v="22.046399999999998"/>
    <n v="137.79"/>
    <n v="159.8364"/>
    <n v="2026"/>
    <s v="agosto"/>
    <n v="19"/>
  </r>
  <r>
    <x v="460"/>
    <x v="16"/>
    <x v="6"/>
    <n v="137.79"/>
    <n v="1"/>
    <n v="22.046399999999998"/>
    <n v="137.79"/>
    <n v="159.8364"/>
    <n v="2026"/>
    <s v="agosto"/>
    <n v="19"/>
  </r>
  <r>
    <x v="457"/>
    <x v="16"/>
    <x v="6"/>
    <n v="137.79"/>
    <n v="1"/>
    <n v="22.046399999999998"/>
    <n v="137.79"/>
    <n v="159.8364"/>
    <n v="2026"/>
    <s v="agosto"/>
    <n v="20"/>
  </r>
  <r>
    <x v="457"/>
    <x v="16"/>
    <x v="6"/>
    <n v="137.79"/>
    <n v="1"/>
    <n v="22.046399999999998"/>
    <n v="137.79"/>
    <n v="159.8364"/>
    <n v="2026"/>
    <s v="agosto"/>
    <n v="20"/>
  </r>
  <r>
    <x v="457"/>
    <x v="16"/>
    <x v="6"/>
    <n v="137.79"/>
    <n v="1"/>
    <n v="22.046399999999998"/>
    <n v="137.79"/>
    <n v="159.8364"/>
    <n v="2026"/>
    <s v="agosto"/>
    <n v="20"/>
  </r>
  <r>
    <x v="457"/>
    <x v="16"/>
    <x v="6"/>
    <n v="137.79"/>
    <n v="1"/>
    <n v="22.046399999999998"/>
    <n v="137.79"/>
    <n v="159.8364"/>
    <n v="2026"/>
    <s v="agosto"/>
    <n v="20"/>
  </r>
  <r>
    <x v="461"/>
    <x v="16"/>
    <x v="6"/>
    <n v="137.79"/>
    <n v="1"/>
    <n v="22.046399999999998"/>
    <n v="137.79"/>
    <n v="159.8364"/>
    <n v="2026"/>
    <s v="agosto"/>
    <n v="21"/>
  </r>
  <r>
    <x v="461"/>
    <x v="16"/>
    <x v="6"/>
    <n v="137.79"/>
    <n v="1"/>
    <n v="22.046399999999998"/>
    <n v="137.79"/>
    <n v="159.8364"/>
    <n v="2026"/>
    <s v="agosto"/>
    <n v="21"/>
  </r>
  <r>
    <x v="461"/>
    <x v="16"/>
    <x v="6"/>
    <n v="137.79"/>
    <n v="1"/>
    <n v="22.046399999999998"/>
    <n v="137.79"/>
    <n v="159.8364"/>
    <n v="2026"/>
    <s v="agosto"/>
    <n v="21"/>
  </r>
  <r>
    <x v="450"/>
    <x v="16"/>
    <x v="6"/>
    <n v="137.79"/>
    <n v="1"/>
    <n v="22.046399999999998"/>
    <n v="137.79"/>
    <n v="159.8364"/>
    <n v="2026"/>
    <s v="agosto"/>
    <n v="24"/>
  </r>
  <r>
    <x v="450"/>
    <x v="16"/>
    <x v="6"/>
    <n v="137.79"/>
    <n v="1"/>
    <n v="22.046399999999998"/>
    <n v="137.79"/>
    <n v="159.8364"/>
    <n v="2026"/>
    <s v="agosto"/>
    <n v="24"/>
  </r>
  <r>
    <x v="450"/>
    <x v="16"/>
    <x v="6"/>
    <n v="137.79"/>
    <n v="1"/>
    <n v="22.046399999999998"/>
    <n v="137.79"/>
    <n v="159.8364"/>
    <n v="2026"/>
    <s v="agosto"/>
    <n v="24"/>
  </r>
  <r>
    <x v="450"/>
    <x v="16"/>
    <x v="6"/>
    <n v="137.79"/>
    <n v="1"/>
    <n v="22.046399999999998"/>
    <n v="137.79"/>
    <n v="159.8364"/>
    <n v="2026"/>
    <s v="agosto"/>
    <n v="24"/>
  </r>
  <r>
    <x v="450"/>
    <x v="16"/>
    <x v="6"/>
    <n v="137.79"/>
    <n v="1"/>
    <n v="22.046399999999998"/>
    <n v="137.79"/>
    <n v="159.8364"/>
    <n v="2026"/>
    <s v="agosto"/>
    <n v="24"/>
  </r>
  <r>
    <x v="450"/>
    <x v="16"/>
    <x v="6"/>
    <n v="137.79"/>
    <n v="1"/>
    <n v="22.046399999999998"/>
    <n v="137.79"/>
    <n v="159.8364"/>
    <n v="2026"/>
    <s v="agosto"/>
    <n v="24"/>
  </r>
  <r>
    <x v="450"/>
    <x v="16"/>
    <x v="6"/>
    <n v="137.79"/>
    <n v="1"/>
    <n v="22.046399999999998"/>
    <n v="137.79"/>
    <n v="159.8364"/>
    <n v="2026"/>
    <s v="agosto"/>
    <n v="24"/>
  </r>
  <r>
    <x v="450"/>
    <x v="16"/>
    <x v="6"/>
    <n v="137.79"/>
    <n v="1"/>
    <n v="22.046399999999998"/>
    <n v="137.79"/>
    <n v="159.8364"/>
    <n v="2026"/>
    <s v="agosto"/>
    <n v="24"/>
  </r>
  <r>
    <x v="451"/>
    <x v="16"/>
    <x v="6"/>
    <n v="137.79"/>
    <n v="1"/>
    <n v="22.046399999999998"/>
    <n v="137.79"/>
    <n v="159.8364"/>
    <n v="2026"/>
    <s v="agosto"/>
    <n v="25"/>
  </r>
  <r>
    <x v="451"/>
    <x v="16"/>
    <x v="6"/>
    <n v="137.79"/>
    <n v="1"/>
    <n v="22.046399999999998"/>
    <n v="137.79"/>
    <n v="159.8364"/>
    <n v="2026"/>
    <s v="agosto"/>
    <n v="25"/>
  </r>
  <r>
    <x v="451"/>
    <x v="16"/>
    <x v="6"/>
    <n v="137.79"/>
    <n v="1"/>
    <n v="22.046399999999998"/>
    <n v="137.79"/>
    <n v="159.8364"/>
    <n v="2026"/>
    <s v="agosto"/>
    <n v="25"/>
  </r>
  <r>
    <x v="451"/>
    <x v="16"/>
    <x v="6"/>
    <n v="137.79"/>
    <n v="1"/>
    <n v="22.046399999999998"/>
    <n v="137.79"/>
    <n v="159.8364"/>
    <n v="2026"/>
    <s v="agosto"/>
    <n v="25"/>
  </r>
  <r>
    <x v="451"/>
    <x v="16"/>
    <x v="6"/>
    <n v="137.79"/>
    <n v="1"/>
    <n v="22.046399999999998"/>
    <n v="137.79"/>
    <n v="159.8364"/>
    <n v="2026"/>
    <s v="agosto"/>
    <n v="25"/>
  </r>
  <r>
    <x v="451"/>
    <x v="16"/>
    <x v="6"/>
    <n v="137.79"/>
    <n v="1"/>
    <n v="22.046399999999998"/>
    <n v="137.79"/>
    <n v="159.8364"/>
    <n v="2026"/>
    <s v="agosto"/>
    <n v="25"/>
  </r>
  <r>
    <x v="462"/>
    <x v="16"/>
    <x v="6"/>
    <n v="137.79"/>
    <n v="1"/>
    <n v="22.046399999999998"/>
    <n v="137.79"/>
    <n v="159.8364"/>
    <n v="2026"/>
    <s v="agosto"/>
    <n v="26"/>
  </r>
  <r>
    <x v="462"/>
    <x v="16"/>
    <x v="6"/>
    <n v="137.79"/>
    <n v="1"/>
    <n v="22.046399999999998"/>
    <n v="137.79"/>
    <n v="159.8364"/>
    <n v="2026"/>
    <s v="agosto"/>
    <n v="26"/>
  </r>
  <r>
    <x v="462"/>
    <x v="16"/>
    <x v="6"/>
    <n v="137.79"/>
    <n v="1"/>
    <n v="22.046399999999998"/>
    <n v="137.79"/>
    <n v="159.8364"/>
    <n v="2026"/>
    <s v="agosto"/>
    <n v="26"/>
  </r>
  <r>
    <x v="462"/>
    <x v="16"/>
    <x v="6"/>
    <n v="137.79"/>
    <n v="1"/>
    <n v="22.046399999999998"/>
    <n v="137.79"/>
    <n v="159.8364"/>
    <n v="2026"/>
    <s v="agosto"/>
    <n v="26"/>
  </r>
  <r>
    <x v="462"/>
    <x v="16"/>
    <x v="6"/>
    <n v="137.79"/>
    <n v="1"/>
    <n v="22.046399999999998"/>
    <n v="137.79"/>
    <n v="159.8364"/>
    <n v="2026"/>
    <s v="agosto"/>
    <n v="26"/>
  </r>
  <r>
    <x v="462"/>
    <x v="16"/>
    <x v="6"/>
    <n v="137.79"/>
    <n v="1"/>
    <n v="22.046399999999998"/>
    <n v="137.79"/>
    <n v="159.8364"/>
    <n v="2026"/>
    <s v="agosto"/>
    <n v="26"/>
  </r>
  <r>
    <x v="463"/>
    <x v="16"/>
    <x v="6"/>
    <n v="137.79"/>
    <n v="1"/>
    <n v="22.046399999999998"/>
    <n v="137.79"/>
    <n v="159.8364"/>
    <n v="2026"/>
    <s v="agosto"/>
    <n v="27"/>
  </r>
  <r>
    <x v="463"/>
    <x v="16"/>
    <x v="6"/>
    <n v="137.79"/>
    <n v="1"/>
    <n v="22.046399999999998"/>
    <n v="137.79"/>
    <n v="159.8364"/>
    <n v="2026"/>
    <s v="agosto"/>
    <n v="27"/>
  </r>
  <r>
    <x v="463"/>
    <x v="16"/>
    <x v="6"/>
    <n v="137.79"/>
    <n v="1"/>
    <n v="22.046399999999998"/>
    <n v="137.79"/>
    <n v="159.8364"/>
    <n v="2026"/>
    <s v="agosto"/>
    <n v="27"/>
  </r>
  <r>
    <x v="463"/>
    <x v="16"/>
    <x v="6"/>
    <n v="137.79"/>
    <n v="1"/>
    <n v="22.046399999999998"/>
    <n v="137.79"/>
    <n v="159.8364"/>
    <n v="2026"/>
    <s v="agosto"/>
    <n v="27"/>
  </r>
  <r>
    <x v="463"/>
    <x v="16"/>
    <x v="6"/>
    <n v="137.79"/>
    <n v="1"/>
    <n v="22.046399999999998"/>
    <n v="137.79"/>
    <n v="159.8364"/>
    <n v="2026"/>
    <s v="agosto"/>
    <n v="27"/>
  </r>
  <r>
    <x v="464"/>
    <x v="16"/>
    <x v="6"/>
    <n v="137.79"/>
    <n v="1"/>
    <n v="22.046399999999998"/>
    <n v="137.79"/>
    <n v="159.8364"/>
    <n v="2026"/>
    <s v="agosto"/>
    <n v="28"/>
  </r>
  <r>
    <x v="465"/>
    <x v="16"/>
    <x v="6"/>
    <n v="137.79"/>
    <n v="1"/>
    <n v="22.046399999999998"/>
    <n v="137.79"/>
    <n v="159.8364"/>
    <n v="2026"/>
    <s v="agosto"/>
    <n v="31"/>
  </r>
  <r>
    <x v="465"/>
    <x v="16"/>
    <x v="6"/>
    <n v="137.79"/>
    <n v="1"/>
    <n v="22.046399999999998"/>
    <n v="137.79"/>
    <n v="159.8364"/>
    <n v="2026"/>
    <s v="agosto"/>
    <n v="31"/>
  </r>
  <r>
    <x v="465"/>
    <x v="16"/>
    <x v="6"/>
    <n v="137.79"/>
    <n v="1"/>
    <n v="22.046399999999998"/>
    <n v="137.79"/>
    <n v="159.8364"/>
    <n v="2026"/>
    <s v="agosto"/>
    <n v="31"/>
  </r>
  <r>
    <x v="465"/>
    <x v="16"/>
    <x v="6"/>
    <n v="137.79"/>
    <n v="1"/>
    <n v="22.046399999999998"/>
    <n v="137.79"/>
    <n v="159.8364"/>
    <n v="2026"/>
    <s v="agosto"/>
    <n v="31"/>
  </r>
  <r>
    <x v="452"/>
    <x v="27"/>
    <x v="6"/>
    <n v="905.16"/>
    <n v="1"/>
    <n v="144.82560000000001"/>
    <n v="905.16"/>
    <n v="1049.9856"/>
    <n v="2026"/>
    <s v="agosto"/>
    <n v="5"/>
  </r>
  <r>
    <x v="446"/>
    <x v="27"/>
    <x v="6"/>
    <n v="905.16"/>
    <n v="1"/>
    <n v="144.82560000000001"/>
    <n v="905.16"/>
    <n v="1049.9856"/>
    <n v="2026"/>
    <s v="agosto"/>
    <n v="6"/>
  </r>
  <r>
    <x v="446"/>
    <x v="22"/>
    <x v="6"/>
    <n v="526.72"/>
    <n v="1"/>
    <n v="84.275200000000012"/>
    <n v="526.72"/>
    <n v="610.99520000000007"/>
    <n v="2026"/>
    <s v="agosto"/>
    <n v="6"/>
  </r>
  <r>
    <x v="446"/>
    <x v="22"/>
    <x v="6"/>
    <n v="526.72"/>
    <n v="1"/>
    <n v="84.275200000000012"/>
    <n v="526.72"/>
    <n v="610.99520000000007"/>
    <n v="2026"/>
    <s v="agosto"/>
    <n v="6"/>
  </r>
  <r>
    <x v="447"/>
    <x v="22"/>
    <x v="6"/>
    <n v="526.72"/>
    <n v="1"/>
    <n v="84.275200000000012"/>
    <n v="526.72"/>
    <n v="610.99520000000007"/>
    <n v="2026"/>
    <s v="agosto"/>
    <n v="10"/>
  </r>
  <r>
    <x v="459"/>
    <x v="22"/>
    <x v="6"/>
    <n v="526.72"/>
    <n v="1"/>
    <n v="84.275200000000012"/>
    <n v="526.72"/>
    <n v="610.99520000000007"/>
    <n v="2026"/>
    <s v="agosto"/>
    <n v="17"/>
  </r>
  <r>
    <x v="459"/>
    <x v="21"/>
    <x v="6"/>
    <n v="526.72"/>
    <n v="1"/>
    <n v="84.275200000000012"/>
    <n v="526.72"/>
    <n v="610.99520000000007"/>
    <n v="2026"/>
    <s v="agosto"/>
    <n v="17"/>
  </r>
  <r>
    <x v="454"/>
    <x v="24"/>
    <x v="8"/>
    <n v="14.655099999999999"/>
    <n v="85"/>
    <n v="199.30935999999997"/>
    <n v="1245.68"/>
    <n v="1444.98936"/>
    <n v="2026"/>
    <s v="agosto"/>
    <n v="11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  <r>
    <x v="466"/>
    <x v="30"/>
    <x v="25"/>
    <m/>
    <m/>
    <n v="0"/>
    <m/>
    <n v="0"/>
    <n v="1900"/>
    <s v="ener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0B2FE-213C-4A15-AF75-ABEF76E6EFC8}" name="TablaDinámica13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rowHeaderCaption="Clientes">
  <location ref="A3:RA66" firstHeaderRow="1" firstDataRow="5" firstDataCol="2"/>
  <pivotFields count="14">
    <pivotField axis="axisCol" compact="0" numFmtId="14" outline="0" subtotalTop="0" showAll="0" defaultSubtotal="0">
      <items count="4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6"/>
        <item x="335"/>
        <item x="337"/>
        <item x="338"/>
        <item x="339"/>
        <item x="340"/>
        <item x="341"/>
        <item x="342"/>
        <item x="343"/>
        <item x="345"/>
        <item x="344"/>
        <item x="348"/>
        <item x="346"/>
        <item x="347"/>
        <item x="350"/>
        <item x="351"/>
        <item x="349"/>
        <item x="352"/>
        <item x="353"/>
        <item x="355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5"/>
        <item x="409"/>
        <item x="410"/>
        <item x="411"/>
        <item x="412"/>
        <item x="414"/>
        <item x="413"/>
        <item x="416"/>
        <item x="417"/>
        <item x="418"/>
        <item x="419"/>
        <item x="420"/>
        <item x="421"/>
        <item x="422"/>
        <item x="424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3"/>
        <item x="452"/>
        <item x="446"/>
        <item x="458"/>
        <item x="447"/>
        <item x="454"/>
        <item x="455"/>
        <item x="448"/>
        <item x="449"/>
        <item x="459"/>
        <item x="456"/>
        <item x="460"/>
        <item x="457"/>
        <item x="461"/>
        <item x="450"/>
        <item x="451"/>
        <item x="462"/>
        <item x="463"/>
        <item x="464"/>
        <item x="465"/>
        <item x="46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9">
        <item x="6"/>
        <item x="5"/>
        <item m="1" x="36"/>
        <item x="9"/>
        <item x="4"/>
        <item m="1" x="32"/>
        <item m="1" x="31"/>
        <item x="0"/>
        <item x="28"/>
        <item x="29"/>
        <item x="14"/>
        <item x="27"/>
        <item x="3"/>
        <item m="1" x="38"/>
        <item m="1" x="35"/>
        <item x="12"/>
        <item x="26"/>
        <item x="21"/>
        <item m="1" x="37"/>
        <item x="22"/>
        <item x="13"/>
        <item x="15"/>
        <item x="18"/>
        <item x="19"/>
        <item x="20"/>
        <item x="25"/>
        <item x="1"/>
        <item m="1" x="33"/>
        <item x="2"/>
        <item x="23"/>
        <item x="24"/>
        <item x="17"/>
        <item m="1" x="34"/>
        <item x="16"/>
        <item x="7"/>
        <item x="8"/>
        <item x="10"/>
        <item x="11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9">
        <item x="0"/>
        <item m="1" x="28"/>
        <item sd="0" x="15"/>
        <item sd="0" x="10"/>
        <item sd="0" x="12"/>
        <item sd="0" x="21"/>
        <item sd="0" x="14"/>
        <item sd="0" x="7"/>
        <item sd="0" x="13"/>
        <item x="19"/>
        <item sd="0" m="1" x="27"/>
        <item sd="0" x="20"/>
        <item sd="0" x="4"/>
        <item sd="0" x="11"/>
        <item sd="0" x="22"/>
        <item sd="0" x="8"/>
        <item sd="0" x="3"/>
        <item sd="0" x="1"/>
        <item sd="0" x="6"/>
        <item sd="0" x="5"/>
        <item sd="0" m="1" x="26"/>
        <item sd="0" x="18"/>
        <item sd="0" x="17"/>
        <item sd="0" x="16"/>
        <item sd="0" x="23"/>
        <item sd="0" x="2"/>
        <item x="24"/>
        <item sd="0" x="9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59">
    <i>
      <x/>
      <x/>
    </i>
    <i r="1">
      <x v="1"/>
    </i>
    <i r="1">
      <x v="3"/>
    </i>
    <i r="1">
      <x v="4"/>
    </i>
    <i r="1">
      <x v="7"/>
    </i>
    <i r="1">
      <x v="8"/>
    </i>
    <i r="1">
      <x v="9"/>
    </i>
    <i r="1">
      <x v="11"/>
    </i>
    <i r="1">
      <x v="12"/>
    </i>
    <i r="1">
      <x v="17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7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  <x v="10"/>
    </i>
    <i r="1">
      <x v="12"/>
    </i>
    <i r="1">
      <x v="15"/>
    </i>
    <i r="1">
      <x v="20"/>
    </i>
    <i r="1">
      <x v="21"/>
    </i>
    <i r="1">
      <x v="25"/>
    </i>
    <i r="1">
      <x v="34"/>
    </i>
    <i r="1">
      <x v="35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  <x v="15"/>
    </i>
    <i r="1">
      <x v="20"/>
    </i>
    <i r="1">
      <x v="36"/>
    </i>
    <i>
      <x v="27"/>
    </i>
    <i>
      <x v="28"/>
      <x v="38"/>
    </i>
  </rowItems>
  <colFields count="4">
    <field x="13"/>
    <field x="12"/>
    <field x="11"/>
    <field x="0"/>
  </colFields>
  <colItems count="467">
    <i>
      <x/>
      <x/>
      <x/>
      <x v="466"/>
    </i>
    <i>
      <x v="1"/>
      <x v="1"/>
      <x v="1"/>
      <x/>
    </i>
    <i r="2">
      <x v="2"/>
      <x v="1"/>
    </i>
    <i r="3">
      <x v="2"/>
    </i>
    <i r="3">
      <x v="3"/>
    </i>
    <i r="1">
      <x v="2"/>
      <x v="4"/>
      <x v="4"/>
    </i>
    <i r="2">
      <x v="5"/>
      <x v="5"/>
    </i>
    <i r="3">
      <x v="6"/>
    </i>
    <i r="3">
      <x v="7"/>
    </i>
    <i r="2">
      <x v="6"/>
      <x v="8"/>
    </i>
    <i r="3">
      <x v="9"/>
    </i>
    <i r="1">
      <x v="3"/>
      <x v="7"/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8"/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2">
      <x v="9"/>
      <x v="29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4"/>
      <x v="10"/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2">
      <x v="11"/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2">
      <x v="12"/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>
      <x v="2"/>
      <x v="1"/>
      <x v="1"/>
      <x v="83"/>
    </i>
    <i r="3">
      <x v="84"/>
    </i>
    <i r="3">
      <x v="85"/>
    </i>
    <i r="3">
      <x v="86"/>
    </i>
    <i r="3">
      <x v="87"/>
    </i>
    <i r="3">
      <x v="88"/>
    </i>
    <i r="3">
      <x v="89"/>
    </i>
    <i r="3"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2">
      <x v="2"/>
      <x v="100"/>
    </i>
    <i r="3">
      <x v="101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2">
      <x v="3"/>
      <x v="118"/>
    </i>
    <i r="3">
      <x v="119"/>
    </i>
    <i r="3">
      <x v="120"/>
    </i>
    <i r="3">
      <x v="121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1">
      <x v="2"/>
      <x v="4"/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3">
      <x v="149"/>
    </i>
    <i r="2">
      <x v="5"/>
      <x v="150"/>
    </i>
    <i r="3"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2">
      <x v="6"/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3">
      <x v="181"/>
    </i>
    <i r="3">
      <x v="182"/>
    </i>
    <i r="3">
      <x v="183"/>
    </i>
    <i r="3">
      <x v="184"/>
    </i>
    <i r="3">
      <x v="185"/>
    </i>
    <i r="1">
      <x v="3"/>
      <x v="7"/>
      <x v="186"/>
    </i>
    <i r="3">
      <x v="187"/>
    </i>
    <i r="3">
      <x v="188"/>
    </i>
    <i r="3">
      <x v="189"/>
    </i>
    <i r="3"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3">
      <x v="204"/>
    </i>
    <i r="3">
      <x v="205"/>
    </i>
    <i r="2">
      <x v="8"/>
      <x v="206"/>
    </i>
    <i r="3">
      <x v="207"/>
    </i>
    <i r="3">
      <x v="208"/>
    </i>
    <i r="3">
      <x v="209"/>
    </i>
    <i r="3">
      <x v="210"/>
    </i>
    <i r="3">
      <x v="211"/>
    </i>
    <i r="3">
      <x v="212"/>
    </i>
    <i r="3">
      <x v="213"/>
    </i>
    <i r="3">
      <x v="214"/>
    </i>
    <i r="3">
      <x v="215"/>
    </i>
    <i r="3">
      <x v="216"/>
    </i>
    <i r="3">
      <x v="217"/>
    </i>
    <i r="3">
      <x v="218"/>
    </i>
    <i r="3">
      <x v="219"/>
    </i>
    <i r="3">
      <x v="220"/>
    </i>
    <i r="3">
      <x v="221"/>
    </i>
    <i r="3">
      <x v="222"/>
    </i>
    <i r="3">
      <x v="223"/>
    </i>
    <i r="3">
      <x v="224"/>
    </i>
    <i r="2">
      <x v="9"/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3"/>
    </i>
    <i r="3">
      <x v="234"/>
    </i>
    <i r="3">
      <x v="235"/>
    </i>
    <i r="3">
      <x v="236"/>
    </i>
    <i r="3">
      <x v="237"/>
    </i>
    <i r="3">
      <x v="238"/>
    </i>
    <i r="3">
      <x v="239"/>
    </i>
    <i r="3">
      <x v="240"/>
    </i>
    <i r="3">
      <x v="241"/>
    </i>
    <i r="3">
      <x v="242"/>
    </i>
    <i r="3">
      <x v="243"/>
    </i>
    <i r="1">
      <x v="4"/>
      <x v="10"/>
      <x v="244"/>
    </i>
    <i r="3">
      <x v="245"/>
    </i>
    <i r="3">
      <x v="246"/>
    </i>
    <i r="3">
      <x v="247"/>
    </i>
    <i r="3">
      <x v="248"/>
    </i>
    <i r="3">
      <x v="249"/>
    </i>
    <i r="3">
      <x v="250"/>
    </i>
    <i r="3">
      <x v="251"/>
    </i>
    <i r="3">
      <x v="252"/>
    </i>
    <i r="3">
      <x v="253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2">
      <x v="11"/>
      <x v="264"/>
    </i>
    <i r="3">
      <x v="265"/>
    </i>
    <i r="3">
      <x v="266"/>
    </i>
    <i r="3">
      <x v="267"/>
    </i>
    <i r="3">
      <x v="268"/>
    </i>
    <i r="3">
      <x v="269"/>
    </i>
    <i r="3">
      <x v="270"/>
    </i>
    <i r="3">
      <x v="271"/>
    </i>
    <i r="3">
      <x v="272"/>
    </i>
    <i r="3">
      <x v="273"/>
    </i>
    <i r="3">
      <x v="274"/>
    </i>
    <i r="3">
      <x v="275"/>
    </i>
    <i r="3">
      <x v="276"/>
    </i>
    <i r="3">
      <x v="277"/>
    </i>
    <i r="3">
      <x v="278"/>
    </i>
    <i r="3">
      <x v="279"/>
    </i>
    <i r="3">
      <x v="280"/>
    </i>
    <i r="3">
      <x v="281"/>
    </i>
    <i r="3">
      <x v="282"/>
    </i>
    <i r="3">
      <x v="283"/>
    </i>
    <i r="2">
      <x v="12"/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3">
      <x v="295"/>
    </i>
    <i r="3">
      <x v="296"/>
    </i>
    <i r="3">
      <x v="297"/>
    </i>
    <i r="3">
      <x v="298"/>
    </i>
    <i r="3">
      <x v="299"/>
    </i>
    <i r="3">
      <x v="300"/>
    </i>
    <i r="3">
      <x v="301"/>
    </i>
    <i r="3">
      <x v="302"/>
    </i>
    <i r="3">
      <x v="303"/>
    </i>
    <i r="3">
      <x v="304"/>
    </i>
    <i>
      <x v="3"/>
      <x v="1"/>
      <x v="1"/>
      <x v="305"/>
    </i>
    <i r="3">
      <x v="306"/>
    </i>
    <i r="3">
      <x v="307"/>
    </i>
    <i r="3">
      <x v="308"/>
    </i>
    <i r="3">
      <x v="309"/>
    </i>
    <i r="3">
      <x v="310"/>
    </i>
    <i r="3">
      <x v="311"/>
    </i>
    <i r="3">
      <x v="312"/>
    </i>
    <i r="3">
      <x v="313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2">
      <x v="2"/>
      <x v="325"/>
    </i>
    <i r="3">
      <x v="326"/>
    </i>
    <i r="3">
      <x v="327"/>
    </i>
    <i r="3">
      <x v="328"/>
    </i>
    <i r="3">
      <x v="329"/>
    </i>
    <i r="3">
      <x v="330"/>
    </i>
    <i r="3">
      <x v="331"/>
    </i>
    <i r="3">
      <x v="332"/>
    </i>
    <i r="3">
      <x v="333"/>
    </i>
    <i r="3">
      <x v="334"/>
    </i>
    <i r="3">
      <x v="335"/>
    </i>
    <i r="3">
      <x v="336"/>
    </i>
    <i r="3">
      <x v="337"/>
    </i>
    <i r="3">
      <x v="338"/>
    </i>
    <i r="3">
      <x v="339"/>
    </i>
    <i r="3">
      <x v="340"/>
    </i>
    <i r="3">
      <x v="341"/>
    </i>
    <i r="3">
      <x v="342"/>
    </i>
    <i r="3">
      <x v="343"/>
    </i>
    <i r="2">
      <x v="3"/>
      <x v="344"/>
    </i>
    <i r="3">
      <x v="345"/>
    </i>
    <i r="3">
      <x v="34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3">
      <x v="354"/>
    </i>
    <i r="3">
      <x v="355"/>
    </i>
    <i r="3">
      <x v="356"/>
    </i>
    <i r="3">
      <x v="357"/>
    </i>
    <i r="3">
      <x v="358"/>
    </i>
    <i r="3">
      <x v="359"/>
    </i>
    <i r="3">
      <x v="360"/>
    </i>
    <i r="3">
      <x v="361"/>
    </i>
    <i r="3">
      <x v="362"/>
    </i>
    <i r="3">
      <x v="363"/>
    </i>
    <i r="1">
      <x v="2"/>
      <x v="4"/>
      <x v="364"/>
    </i>
    <i r="3">
      <x v="365"/>
    </i>
    <i r="3">
      <x v="366"/>
    </i>
    <i r="3">
      <x v="367"/>
    </i>
    <i r="3">
      <x v="368"/>
    </i>
    <i r="3">
      <x v="369"/>
    </i>
    <i r="3">
      <x v="370"/>
    </i>
    <i r="3">
      <x v="371"/>
    </i>
    <i r="3">
      <x v="372"/>
    </i>
    <i r="3">
      <x v="373"/>
    </i>
    <i r="3">
      <x v="374"/>
    </i>
    <i r="3">
      <x v="375"/>
    </i>
    <i r="3">
      <x v="376"/>
    </i>
    <i r="3">
      <x v="377"/>
    </i>
    <i r="3">
      <x v="378"/>
    </i>
    <i r="3">
      <x v="379"/>
    </i>
    <i r="3">
      <x v="380"/>
    </i>
    <i r="3">
      <x v="381"/>
    </i>
    <i r="3">
      <x v="382"/>
    </i>
    <i r="3">
      <x v="383"/>
    </i>
    <i r="2">
      <x v="5"/>
      <x v="384"/>
    </i>
    <i r="3">
      <x v="385"/>
    </i>
    <i r="3">
      <x v="386"/>
    </i>
    <i r="3">
      <x v="387"/>
    </i>
    <i r="3">
      <x v="388"/>
    </i>
    <i r="3">
      <x v="389"/>
    </i>
    <i r="3">
      <x v="390"/>
    </i>
    <i r="3">
      <x v="391"/>
    </i>
    <i r="3">
      <x v="392"/>
    </i>
    <i r="3">
      <x v="393"/>
    </i>
    <i r="3">
      <x v="394"/>
    </i>
    <i r="3">
      <x v="395"/>
    </i>
    <i r="3">
      <x v="396"/>
    </i>
    <i r="3">
      <x v="397"/>
    </i>
    <i r="3">
      <x v="398"/>
    </i>
    <i r="3">
      <x v="399"/>
    </i>
    <i r="3">
      <x v="400"/>
    </i>
    <i r="3">
      <x v="401"/>
    </i>
    <i r="3">
      <x v="402"/>
    </i>
    <i r="2">
      <x v="6"/>
      <x v="403"/>
    </i>
    <i r="3">
      <x v="404"/>
    </i>
    <i r="3">
      <x v="405"/>
    </i>
    <i r="3">
      <x v="406"/>
    </i>
    <i r="3">
      <x v="407"/>
    </i>
    <i r="3">
      <x v="408"/>
    </i>
    <i r="3">
      <x v="409"/>
    </i>
    <i r="3">
      <x v="410"/>
    </i>
    <i r="3">
      <x v="411"/>
    </i>
    <i r="3">
      <x v="412"/>
    </i>
    <i r="3">
      <x v="413"/>
    </i>
    <i r="3">
      <x v="414"/>
    </i>
    <i r="3">
      <x v="415"/>
    </i>
    <i r="3">
      <x v="416"/>
    </i>
    <i r="3">
      <x v="417"/>
    </i>
    <i r="3">
      <x v="418"/>
    </i>
    <i r="3">
      <x v="419"/>
    </i>
    <i r="3">
      <x v="420"/>
    </i>
    <i r="3">
      <x v="421"/>
    </i>
    <i r="3">
      <x v="422"/>
    </i>
    <i r="1">
      <x v="3"/>
      <x v="7"/>
      <x v="423"/>
    </i>
    <i r="3">
      <x v="424"/>
    </i>
    <i r="3">
      <x v="425"/>
    </i>
    <i r="3">
      <x v="426"/>
    </i>
    <i r="3">
      <x v="427"/>
    </i>
    <i r="3">
      <x v="428"/>
    </i>
    <i r="3">
      <x v="429"/>
    </i>
    <i r="3">
      <x v="430"/>
    </i>
    <i r="3">
      <x v="431"/>
    </i>
    <i r="3">
      <x v="432"/>
    </i>
    <i r="3">
      <x v="433"/>
    </i>
    <i r="3">
      <x v="434"/>
    </i>
    <i r="3">
      <x v="435"/>
    </i>
    <i r="3">
      <x v="436"/>
    </i>
    <i r="3">
      <x v="437"/>
    </i>
    <i r="3">
      <x v="438"/>
    </i>
    <i r="3">
      <x v="439"/>
    </i>
    <i r="3">
      <x v="440"/>
    </i>
    <i r="3">
      <x v="441"/>
    </i>
    <i r="3">
      <x v="442"/>
    </i>
    <i r="3">
      <x v="443"/>
    </i>
    <i r="3">
      <x v="444"/>
    </i>
    <i r="2">
      <x v="8"/>
      <x v="445"/>
    </i>
    <i r="3">
      <x v="446"/>
    </i>
    <i r="3">
      <x v="447"/>
    </i>
    <i r="3">
      <x v="448"/>
    </i>
    <i r="3">
      <x v="449"/>
    </i>
    <i r="3">
      <x v="450"/>
    </i>
    <i r="3">
      <x v="451"/>
    </i>
    <i r="3">
      <x v="452"/>
    </i>
    <i r="3">
      <x v="453"/>
    </i>
    <i r="3">
      <x v="454"/>
    </i>
    <i r="3">
      <x v="455"/>
    </i>
    <i r="3">
      <x v="456"/>
    </i>
    <i r="3">
      <x v="457"/>
    </i>
    <i r="3">
      <x v="458"/>
    </i>
    <i r="3">
      <x v="459"/>
    </i>
    <i r="3">
      <x v="460"/>
    </i>
    <i r="3">
      <x v="461"/>
    </i>
    <i r="3">
      <x v="462"/>
    </i>
    <i r="3">
      <x v="463"/>
    </i>
    <i r="3">
      <x v="464"/>
    </i>
    <i r="3">
      <x v="465"/>
    </i>
  </colItems>
  <dataFields count="1">
    <dataField name="Suma de Cantidad Vendida" fld="4" baseField="0" baseItem="0" numFmtId="3"/>
  </dataFields>
  <formats count="43">
    <format dxfId="2550">
      <pivotArea dataOnly="0" labelOnly="1" fieldPosition="0">
        <references count="1">
          <reference field="1" count="1">
            <x v="10"/>
          </reference>
        </references>
      </pivotArea>
    </format>
    <format dxfId="2549">
      <pivotArea dataOnly="0" labelOnly="1" fieldPosition="0">
        <references count="1">
          <reference field="1" count="1">
            <x v="13"/>
          </reference>
        </references>
      </pivotArea>
    </format>
    <format dxfId="2548">
      <pivotArea dataOnly="0" fieldPosition="0">
        <references count="1">
          <reference field="1" count="1">
            <x v="16"/>
          </reference>
        </references>
      </pivotArea>
    </format>
    <format dxfId="2547">
      <pivotArea collapsedLevelsAreSubtotals="1" fieldPosition="0">
        <references count="1">
          <reference field="1" count="1">
            <x v="20"/>
          </reference>
        </references>
      </pivotArea>
    </format>
    <format dxfId="2546">
      <pivotArea dataOnly="0" labelOnly="1" fieldPosition="0">
        <references count="1">
          <reference field="1" count="1">
            <x v="20"/>
          </reference>
        </references>
      </pivotArea>
    </format>
    <format dxfId="2545">
      <pivotArea collapsedLevelsAreSubtotals="1" fieldPosition="0">
        <references count="1">
          <reference field="1" count="1">
            <x v="21"/>
          </reference>
        </references>
      </pivotArea>
    </format>
    <format dxfId="2544">
      <pivotArea dataOnly="0" labelOnly="1" fieldPosition="0">
        <references count="1">
          <reference field="1" count="1">
            <x v="21"/>
          </reference>
        </references>
      </pivotArea>
    </format>
    <format dxfId="2543">
      <pivotArea dataOnly="0" labelOnly="1" fieldPosition="0">
        <references count="1">
          <reference field="1" count="1">
            <x v="0"/>
          </reference>
        </references>
      </pivotArea>
    </format>
    <format dxfId="2542">
      <pivotArea dataOnly="0" labelOnly="1" fieldPosition="0">
        <references count="1">
          <reference field="1" count="1">
            <x v="1"/>
          </reference>
        </references>
      </pivotArea>
    </format>
    <format dxfId="2541">
      <pivotArea dataOnly="0" labelOnly="1" fieldPosition="0">
        <references count="1">
          <reference field="1" count="1">
            <x v="3"/>
          </reference>
        </references>
      </pivotArea>
    </format>
    <format dxfId="2540">
      <pivotArea collapsedLevelsAreSubtotals="1" fieldPosition="0">
        <references count="1">
          <reference field="1" count="1">
            <x v="10"/>
          </reference>
        </references>
      </pivotArea>
    </format>
    <format dxfId="2539">
      <pivotArea dataOnly="0" labelOnly="1" fieldPosition="0">
        <references count="1">
          <reference field="1" count="1">
            <x v="11"/>
          </reference>
        </references>
      </pivotArea>
    </format>
    <format dxfId="2538">
      <pivotArea collapsedLevelsAreSubtotals="1" fieldPosition="0">
        <references count="1">
          <reference field="1" count="1">
            <x v="12"/>
          </reference>
        </references>
      </pivotArea>
    </format>
    <format dxfId="2537">
      <pivotArea dataOnly="0" labelOnly="1" fieldPosition="0">
        <references count="1">
          <reference field="1" count="1">
            <x v="12"/>
          </reference>
        </references>
      </pivotArea>
    </format>
    <format dxfId="2536">
      <pivotArea collapsedLevelsAreSubtotals="1" fieldPosition="0">
        <references count="1">
          <reference field="1" count="1">
            <x v="15"/>
          </reference>
        </references>
      </pivotArea>
    </format>
    <format dxfId="2535">
      <pivotArea dataOnly="0" labelOnly="1" fieldPosition="0">
        <references count="1">
          <reference field="1" count="1">
            <x v="15"/>
          </reference>
        </references>
      </pivotArea>
    </format>
    <format dxfId="2534">
      <pivotArea collapsedLevelsAreSubtotals="1" fieldPosition="0">
        <references count="1">
          <reference field="1" count="1">
            <x v="16"/>
          </reference>
        </references>
      </pivotArea>
    </format>
    <format dxfId="2533">
      <pivotArea collapsedLevelsAreSubtotals="1" fieldPosition="0">
        <references count="1">
          <reference field="1" count="1">
            <x v="17"/>
          </reference>
        </references>
      </pivotArea>
    </format>
    <format dxfId="2532">
      <pivotArea dataOnly="0" labelOnly="1" fieldPosition="0">
        <references count="1">
          <reference field="1" count="1">
            <x v="17"/>
          </reference>
        </references>
      </pivotArea>
    </format>
    <format dxfId="2531">
      <pivotArea collapsedLevelsAreSubtotals="1" fieldPosition="0">
        <references count="1">
          <reference field="1" count="1">
            <x v="19"/>
          </reference>
        </references>
      </pivotArea>
    </format>
    <format dxfId="2530">
      <pivotArea dataOnly="0" labelOnly="1" fieldPosition="0">
        <references count="1">
          <reference field="1" count="1">
            <x v="19"/>
          </reference>
        </references>
      </pivotArea>
    </format>
    <format dxfId="2529">
      <pivotArea collapsedLevelsAreSubtotals="1" fieldPosition="0">
        <references count="1">
          <reference field="1" count="1">
            <x v="20"/>
          </reference>
        </references>
      </pivotArea>
    </format>
    <format dxfId="2528">
      <pivotArea collapsedLevelsAreSubtotals="1" fieldPosition="0">
        <references count="1">
          <reference field="1" count="1">
            <x v="25"/>
          </reference>
        </references>
      </pivotArea>
    </format>
    <format dxfId="2527">
      <pivotArea dataOnly="0" labelOnly="1" fieldPosition="0">
        <references count="1">
          <reference field="1" count="1">
            <x v="25"/>
          </reference>
        </references>
      </pivotArea>
    </format>
    <format dxfId="2526">
      <pivotArea collapsedLevelsAreSubtotals="1" fieldPosition="0">
        <references count="1">
          <reference field="1" count="1">
            <x v="26"/>
          </reference>
        </references>
      </pivotArea>
    </format>
    <format dxfId="2525">
      <pivotArea dataOnly="0" labelOnly="1" fieldPosition="0">
        <references count="1">
          <reference field="1" count="1">
            <x v="26"/>
          </reference>
        </references>
      </pivotArea>
    </format>
    <format dxfId="2524">
      <pivotArea dataOnly="0" labelOnly="1" fieldPosition="0">
        <references count="1">
          <reference field="1" count="3">
            <x v="29"/>
            <x v="30"/>
            <x v="31"/>
          </reference>
        </references>
      </pivotArea>
    </format>
    <format dxfId="2523">
      <pivotArea collapsedLevelsAreSubtotals="1" fieldPosition="0">
        <references count="1">
          <reference field="1" count="1">
            <x v="33"/>
          </reference>
        </references>
      </pivotArea>
    </format>
    <format dxfId="2522">
      <pivotArea dataOnly="0" labelOnly="1" fieldPosition="0">
        <references count="1">
          <reference field="1" count="1">
            <x v="33"/>
          </reference>
        </references>
      </pivotArea>
    </format>
    <format dxfId="2521">
      <pivotArea collapsedLevelsAreSubtotals="1" fieldPosition="0">
        <references count="1">
          <reference field="1" count="1">
            <x v="34"/>
          </reference>
        </references>
      </pivotArea>
    </format>
    <format dxfId="2520">
      <pivotArea dataOnly="0" labelOnly="1" fieldPosition="0">
        <references count="1">
          <reference field="1" count="1">
            <x v="34"/>
          </reference>
        </references>
      </pivotArea>
    </format>
    <format dxfId="2519">
      <pivotArea collapsedLevelsAreSubtotals="1" fieldPosition="0">
        <references count="1">
          <reference field="1" count="1">
            <x v="35"/>
          </reference>
        </references>
      </pivotArea>
    </format>
    <format dxfId="2518">
      <pivotArea dataOnly="0" labelOnly="1" fieldPosition="0">
        <references count="1">
          <reference field="1" count="1">
            <x v="35"/>
          </reference>
        </references>
      </pivotArea>
    </format>
    <format dxfId="2517">
      <pivotArea collapsedLevelsAreSubtotals="1" fieldPosition="0">
        <references count="1">
          <reference field="1" count="1">
            <x v="36"/>
          </reference>
        </references>
      </pivotArea>
    </format>
    <format dxfId="2516">
      <pivotArea dataOnly="0" labelOnly="1" fieldPosition="0">
        <references count="1">
          <reference field="1" count="1">
            <x v="36"/>
          </reference>
        </references>
      </pivotArea>
    </format>
    <format dxfId="2515">
      <pivotArea collapsedLevelsAreSubtotals="1" fieldPosition="0">
        <references count="1">
          <reference field="1" count="1">
            <x v="37"/>
          </reference>
        </references>
      </pivotArea>
    </format>
    <format dxfId="2514">
      <pivotArea dataOnly="0" labelOnly="1" fieldPosition="0">
        <references count="1">
          <reference field="1" count="1">
            <x v="37"/>
          </reference>
        </references>
      </pivotArea>
    </format>
    <format dxfId="2513">
      <pivotArea dataOnly="0" labelOnly="1" fieldPosition="0">
        <references count="1">
          <reference field="1" count="1">
            <x v="27"/>
          </reference>
        </references>
      </pivotArea>
    </format>
    <format dxfId="2512">
      <pivotArea outline="0" collapsedLevelsAreSubtotals="1" fieldPosition="0"/>
    </format>
    <format dxfId="2511">
      <pivotArea dataOnly="0" labelOnly="1" fieldPosition="0">
        <references count="1">
          <reference field="1" count="0"/>
        </references>
      </pivotArea>
    </format>
    <format dxfId="2510">
      <pivotArea outline="0" collapsedLevelsAreSubtotals="1" fieldPosition="0"/>
    </format>
    <format dxfId="2509">
      <pivotArea field="0" type="button" dataOnly="0" labelOnly="1" outline="0" axis="axisCol" fieldPosition="3"/>
    </format>
    <format dxfId="2508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1850-0215-4FA6-AAC6-30936C0BFC5C}" name="TablaDinámica13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Clientes">
  <location ref="A3:K35" firstHeaderRow="1" firstDataRow="3" firstDataCol="1"/>
  <pivotFields count="14">
    <pivotField numFmtId="14" subtotalTop="0" showAll="0" defaultSubtotal="0">
      <items count="4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6"/>
        <item x="335"/>
        <item x="337"/>
        <item x="338"/>
        <item x="339"/>
        <item x="340"/>
        <item x="341"/>
        <item x="342"/>
        <item x="343"/>
        <item x="345"/>
        <item x="344"/>
        <item x="348"/>
        <item x="346"/>
        <item x="347"/>
        <item x="350"/>
        <item x="351"/>
        <item x="349"/>
        <item x="352"/>
        <item x="353"/>
        <item x="355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5"/>
        <item x="409"/>
        <item x="410"/>
        <item x="411"/>
        <item x="412"/>
        <item x="414"/>
        <item x="413"/>
        <item x="416"/>
        <item x="417"/>
        <item x="418"/>
        <item x="419"/>
        <item x="420"/>
        <item x="421"/>
        <item x="422"/>
        <item x="424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3"/>
        <item x="452"/>
        <item x="446"/>
        <item x="458"/>
        <item x="447"/>
        <item x="454"/>
        <item x="455"/>
        <item x="448"/>
        <item x="449"/>
        <item x="459"/>
        <item x="456"/>
        <item x="460"/>
        <item x="457"/>
        <item x="461"/>
        <item x="450"/>
        <item x="451"/>
        <item x="462"/>
        <item x="463"/>
        <item x="464"/>
        <item x="465"/>
        <item x="466"/>
      </items>
    </pivotField>
    <pivotField axis="axisRow" subtotalTop="0" showAll="0" defaultSubtotal="0">
      <items count="39">
        <item x="6"/>
        <item x="5"/>
        <item m="1" x="36"/>
        <item x="9"/>
        <item x="4"/>
        <item m="1" x="32"/>
        <item m="1" x="31"/>
        <item x="0"/>
        <item x="28"/>
        <item x="29"/>
        <item x="14"/>
        <item x="27"/>
        <item x="3"/>
        <item m="1" x="38"/>
        <item m="1" x="35"/>
        <item x="12"/>
        <item x="26"/>
        <item x="21"/>
        <item m="1" x="37"/>
        <item x="22"/>
        <item x="13"/>
        <item x="15"/>
        <item x="18"/>
        <item x="19"/>
        <item x="20"/>
        <item x="25"/>
        <item x="1"/>
        <item m="1" x="33"/>
        <item x="2"/>
        <item x="23"/>
        <item x="24"/>
        <item x="17"/>
        <item m="1" x="34"/>
        <item x="16"/>
        <item x="7"/>
        <item x="8"/>
        <item x="10"/>
        <item x="11"/>
        <item h="1" x="30"/>
      </items>
    </pivotField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multipleItemSelectionAllowed="1" showAll="0" defaultSubtotal="0"/>
    <pivotField subtotalTop="0" showAll="0" defaultSubtotal="0"/>
    <pivotField subtotalTop="0" showAll="0" defaultSubtotal="0"/>
    <pivotField axis="axisCol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ubtotalTop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ubtotalTop="0" showAll="0" defaultSubtotal="0">
      <items count="5">
        <item sd="0" x="0"/>
        <item sd="0" x="1"/>
        <item sd="0" x="2"/>
        <item x="3"/>
        <item sd="0" x="4"/>
      </items>
    </pivotField>
  </pivotFields>
  <rowFields count="1">
    <field x="1"/>
  </rowFields>
  <rowItems count="30">
    <i>
      <x/>
    </i>
    <i>
      <x v="1"/>
    </i>
    <i>
      <x v="3"/>
    </i>
    <i>
      <x v="4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</rowItems>
  <colFields count="2">
    <field x="13"/>
    <field x="11"/>
  </colFields>
  <colItems count="10">
    <i>
      <x v="1"/>
    </i>
    <i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colItems>
  <dataFields count="1">
    <dataField name="Suma de Cantidad Vendida" fld="4" baseField="0" baseItem="0" numFmtId="3"/>
  </dataFields>
  <formats count="43">
    <format dxfId="2507">
      <pivotArea dataOnly="0" labelOnly="1" fieldPosition="0">
        <references count="1">
          <reference field="1" count="1">
            <x v="10"/>
          </reference>
        </references>
      </pivotArea>
    </format>
    <format dxfId="2506">
      <pivotArea dataOnly="0" labelOnly="1" fieldPosition="0">
        <references count="1">
          <reference field="1" count="1">
            <x v="13"/>
          </reference>
        </references>
      </pivotArea>
    </format>
    <format dxfId="2505">
      <pivotArea dataOnly="0" fieldPosition="0">
        <references count="1">
          <reference field="1" count="1">
            <x v="16"/>
          </reference>
        </references>
      </pivotArea>
    </format>
    <format dxfId="2504">
      <pivotArea collapsedLevelsAreSubtotals="1" fieldPosition="0">
        <references count="1">
          <reference field="1" count="1">
            <x v="20"/>
          </reference>
        </references>
      </pivotArea>
    </format>
    <format dxfId="2503">
      <pivotArea dataOnly="0" labelOnly="1" fieldPosition="0">
        <references count="1">
          <reference field="1" count="1">
            <x v="20"/>
          </reference>
        </references>
      </pivotArea>
    </format>
    <format dxfId="2502">
      <pivotArea collapsedLevelsAreSubtotals="1" fieldPosition="0">
        <references count="1">
          <reference field="1" count="1">
            <x v="21"/>
          </reference>
        </references>
      </pivotArea>
    </format>
    <format dxfId="2501">
      <pivotArea dataOnly="0" labelOnly="1" fieldPosition="0">
        <references count="1">
          <reference field="1" count="1">
            <x v="21"/>
          </reference>
        </references>
      </pivotArea>
    </format>
    <format dxfId="2500">
      <pivotArea dataOnly="0" labelOnly="1" fieldPosition="0">
        <references count="1">
          <reference field="1" count="1">
            <x v="0"/>
          </reference>
        </references>
      </pivotArea>
    </format>
    <format dxfId="2499">
      <pivotArea dataOnly="0" labelOnly="1" fieldPosition="0">
        <references count="1">
          <reference field="1" count="1">
            <x v="1"/>
          </reference>
        </references>
      </pivotArea>
    </format>
    <format dxfId="2498">
      <pivotArea dataOnly="0" labelOnly="1" fieldPosition="0">
        <references count="1">
          <reference field="1" count="1">
            <x v="3"/>
          </reference>
        </references>
      </pivotArea>
    </format>
    <format dxfId="2497">
      <pivotArea collapsedLevelsAreSubtotals="1" fieldPosition="0">
        <references count="1">
          <reference field="1" count="1">
            <x v="10"/>
          </reference>
        </references>
      </pivotArea>
    </format>
    <format dxfId="2496">
      <pivotArea dataOnly="0" labelOnly="1" fieldPosition="0">
        <references count="1">
          <reference field="1" count="1">
            <x v="11"/>
          </reference>
        </references>
      </pivotArea>
    </format>
    <format dxfId="2495">
      <pivotArea collapsedLevelsAreSubtotals="1" fieldPosition="0">
        <references count="1">
          <reference field="1" count="1">
            <x v="12"/>
          </reference>
        </references>
      </pivotArea>
    </format>
    <format dxfId="2494">
      <pivotArea dataOnly="0" labelOnly="1" fieldPosition="0">
        <references count="1">
          <reference field="1" count="1">
            <x v="12"/>
          </reference>
        </references>
      </pivotArea>
    </format>
    <format dxfId="2493">
      <pivotArea collapsedLevelsAreSubtotals="1" fieldPosition="0">
        <references count="1">
          <reference field="1" count="1">
            <x v="15"/>
          </reference>
        </references>
      </pivotArea>
    </format>
    <format dxfId="2492">
      <pivotArea dataOnly="0" labelOnly="1" fieldPosition="0">
        <references count="1">
          <reference field="1" count="1">
            <x v="15"/>
          </reference>
        </references>
      </pivotArea>
    </format>
    <format dxfId="2491">
      <pivotArea collapsedLevelsAreSubtotals="1" fieldPosition="0">
        <references count="1">
          <reference field="1" count="1">
            <x v="16"/>
          </reference>
        </references>
      </pivotArea>
    </format>
    <format dxfId="2490">
      <pivotArea collapsedLevelsAreSubtotals="1" fieldPosition="0">
        <references count="1">
          <reference field="1" count="1">
            <x v="17"/>
          </reference>
        </references>
      </pivotArea>
    </format>
    <format dxfId="2489">
      <pivotArea dataOnly="0" labelOnly="1" fieldPosition="0">
        <references count="1">
          <reference field="1" count="1">
            <x v="17"/>
          </reference>
        </references>
      </pivotArea>
    </format>
    <format dxfId="2488">
      <pivotArea collapsedLevelsAreSubtotals="1" fieldPosition="0">
        <references count="1">
          <reference field="1" count="1">
            <x v="19"/>
          </reference>
        </references>
      </pivotArea>
    </format>
    <format dxfId="2487">
      <pivotArea dataOnly="0" labelOnly="1" fieldPosition="0">
        <references count="1">
          <reference field="1" count="1">
            <x v="19"/>
          </reference>
        </references>
      </pivotArea>
    </format>
    <format dxfId="2486">
      <pivotArea collapsedLevelsAreSubtotals="1" fieldPosition="0">
        <references count="1">
          <reference field="1" count="1">
            <x v="20"/>
          </reference>
        </references>
      </pivotArea>
    </format>
    <format dxfId="2485">
      <pivotArea collapsedLevelsAreSubtotals="1" fieldPosition="0">
        <references count="1">
          <reference field="1" count="1">
            <x v="25"/>
          </reference>
        </references>
      </pivotArea>
    </format>
    <format dxfId="2484">
      <pivotArea dataOnly="0" labelOnly="1" fieldPosition="0">
        <references count="1">
          <reference field="1" count="1">
            <x v="25"/>
          </reference>
        </references>
      </pivotArea>
    </format>
    <format dxfId="2483">
      <pivotArea collapsedLevelsAreSubtotals="1" fieldPosition="0">
        <references count="1">
          <reference field="1" count="1">
            <x v="26"/>
          </reference>
        </references>
      </pivotArea>
    </format>
    <format dxfId="2482">
      <pivotArea dataOnly="0" labelOnly="1" fieldPosition="0">
        <references count="1">
          <reference field="1" count="1">
            <x v="26"/>
          </reference>
        </references>
      </pivotArea>
    </format>
    <format dxfId="2481">
      <pivotArea dataOnly="0" labelOnly="1" fieldPosition="0">
        <references count="1">
          <reference field="1" count="3">
            <x v="29"/>
            <x v="30"/>
            <x v="31"/>
          </reference>
        </references>
      </pivotArea>
    </format>
    <format dxfId="2480">
      <pivotArea collapsedLevelsAreSubtotals="1" fieldPosition="0">
        <references count="1">
          <reference field="1" count="1">
            <x v="33"/>
          </reference>
        </references>
      </pivotArea>
    </format>
    <format dxfId="2479">
      <pivotArea dataOnly="0" labelOnly="1" fieldPosition="0">
        <references count="1">
          <reference field="1" count="1">
            <x v="33"/>
          </reference>
        </references>
      </pivotArea>
    </format>
    <format dxfId="2478">
      <pivotArea collapsedLevelsAreSubtotals="1" fieldPosition="0">
        <references count="1">
          <reference field="1" count="1">
            <x v="34"/>
          </reference>
        </references>
      </pivotArea>
    </format>
    <format dxfId="2477">
      <pivotArea dataOnly="0" labelOnly="1" fieldPosition="0">
        <references count="1">
          <reference field="1" count="1">
            <x v="34"/>
          </reference>
        </references>
      </pivotArea>
    </format>
    <format dxfId="2476">
      <pivotArea collapsedLevelsAreSubtotals="1" fieldPosition="0">
        <references count="1">
          <reference field="1" count="1">
            <x v="35"/>
          </reference>
        </references>
      </pivotArea>
    </format>
    <format dxfId="2475">
      <pivotArea dataOnly="0" labelOnly="1" fieldPosition="0">
        <references count="1">
          <reference field="1" count="1">
            <x v="35"/>
          </reference>
        </references>
      </pivotArea>
    </format>
    <format dxfId="2474">
      <pivotArea collapsedLevelsAreSubtotals="1" fieldPosition="0">
        <references count="1">
          <reference field="1" count="1">
            <x v="36"/>
          </reference>
        </references>
      </pivotArea>
    </format>
    <format dxfId="2473">
      <pivotArea dataOnly="0" labelOnly="1" fieldPosition="0">
        <references count="1">
          <reference field="1" count="1">
            <x v="36"/>
          </reference>
        </references>
      </pivotArea>
    </format>
    <format dxfId="2472">
      <pivotArea collapsedLevelsAreSubtotals="1" fieldPosition="0">
        <references count="1">
          <reference field="1" count="1">
            <x v="37"/>
          </reference>
        </references>
      </pivotArea>
    </format>
    <format dxfId="2471">
      <pivotArea dataOnly="0" labelOnly="1" fieldPosition="0">
        <references count="1">
          <reference field="1" count="1">
            <x v="37"/>
          </reference>
        </references>
      </pivotArea>
    </format>
    <format dxfId="2470">
      <pivotArea dataOnly="0" labelOnly="1" fieldPosition="0">
        <references count="1">
          <reference field="1" count="1">
            <x v="27"/>
          </reference>
        </references>
      </pivotArea>
    </format>
    <format dxfId="2469">
      <pivotArea outline="0" collapsedLevelsAreSubtotals="1" fieldPosition="0"/>
    </format>
    <format dxfId="2468">
      <pivotArea dataOnly="0" labelOnly="1" fieldPosition="0">
        <references count="1">
          <reference field="1" count="0"/>
        </references>
      </pivotArea>
    </format>
    <format dxfId="2467">
      <pivotArea outline="0" collapsedLevelsAreSubtotals="1" fieldPosition="0"/>
    </format>
    <format dxfId="2466">
      <pivotArea field="0" type="button" dataOnly="0" labelOnly="1" outline="0"/>
    </format>
    <format dxfId="2465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0EA2D-2862-44E5-A846-F007E35AE18F}" name="TablaDinámica2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rowHeaderCaption="ARTICULOS">
  <location ref="F3:S27" firstHeaderRow="1" firstDataRow="3" firstDataCol="1"/>
  <pivotFields count="10">
    <pivotField numFmtId="14" showAll="0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showAll="0" defaultSubtotal="0">
      <items count="26">
        <item x="8"/>
        <item x="6"/>
        <item x="7"/>
        <item x="9"/>
        <item x="14"/>
        <item x="17"/>
        <item x="4"/>
        <item x="16"/>
        <item x="15"/>
        <item x="0"/>
        <item x="24"/>
        <item x="20"/>
        <item x="25"/>
        <item x="1"/>
        <item x="2"/>
        <item x="23"/>
        <item x="21"/>
        <item x="5"/>
        <item x="3"/>
        <item x="22"/>
        <item x="18"/>
        <item x="19"/>
        <item x="11"/>
        <item x="10"/>
        <item x="13"/>
        <item x="12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6">
        <item h="1" sd="0" x="0"/>
        <item h="1" sd="0" x="1"/>
        <item h="1" sd="0" x="2"/>
        <item x="3"/>
        <item h="1" sd="0" x="4"/>
        <item h="1" sd="0" x="5"/>
      </items>
    </pivotField>
  </pivotFields>
  <rowFields count="1">
    <field x="1"/>
  </rowFields>
  <rowItems count="22">
    <i>
      <x/>
    </i>
    <i>
      <x v="1"/>
    </i>
    <i>
      <x v="2"/>
    </i>
    <i>
      <x v="4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</rowItems>
  <colFields count="2">
    <field x="9"/>
    <field x="7"/>
  </colFields>
  <colItems count="13"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dataFields count="1">
    <dataField name="Suma de Cantidad Vendida" fld="3" baseField="0" baseItem="0"/>
  </dataFields>
  <formats count="16">
    <format dxfId="2454">
      <pivotArea outline="0" collapsedLevelsAreSubtotals="1" fieldPosition="0">
        <references count="2">
          <reference field="7" count="6" selected="0">
            <x v="2"/>
            <x v="3"/>
            <x v="4"/>
            <x v="5"/>
            <x v="6"/>
            <x v="7"/>
          </reference>
          <reference field="9" count="1" selected="0">
            <x v="3"/>
          </reference>
        </references>
      </pivotArea>
    </format>
    <format dxfId="2453">
      <pivotArea type="topRight" dataOnly="0" labelOnly="1" outline="0" offset="B1:G1" fieldPosition="0"/>
    </format>
    <format dxfId="2452">
      <pivotArea dataOnly="0" labelOnly="1" offset="B256:G256" fieldPosition="0">
        <references count="1">
          <reference field="9" count="1">
            <x v="3"/>
          </reference>
        </references>
      </pivotArea>
    </format>
    <format dxfId="2451">
      <pivotArea dataOnly="0" labelOnly="1" fieldPosition="0">
        <references count="2">
          <reference field="7" count="6">
            <x v="2"/>
            <x v="3"/>
            <x v="4"/>
            <x v="5"/>
            <x v="6"/>
            <x v="7"/>
          </reference>
          <reference field="9" count="1" selected="0">
            <x v="3"/>
          </reference>
        </references>
      </pivotArea>
    </format>
    <format dxfId="2450">
      <pivotArea type="origin" dataOnly="0" labelOnly="1" outline="0" fieldPosition="0"/>
    </format>
    <format dxfId="2449">
      <pivotArea field="1" type="button" dataOnly="0" labelOnly="1" outline="0" axis="axisRow" fieldPosition="0"/>
    </format>
    <format dxfId="2448">
      <pivotArea dataOnly="0" labelOnly="1" fieldPosition="0">
        <references count="1">
          <reference field="1" count="22">
            <x v="0"/>
            <x v="1"/>
            <x v="2"/>
            <x v="4"/>
            <x v="5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</reference>
        </references>
      </pivotArea>
    </format>
    <format dxfId="2447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2446">
      <pivotArea dataOnly="0" labelOnly="1" fieldPosition="0">
        <references count="1">
          <reference field="1" count="1">
            <x v="4"/>
          </reference>
        </references>
      </pivotArea>
    </format>
    <format dxfId="2445">
      <pivotArea dataOnly="0" labelOnly="1" fieldPosition="0">
        <references count="1">
          <reference field="1" count="1">
            <x v="5"/>
          </reference>
        </references>
      </pivotArea>
    </format>
    <format dxfId="2444">
      <pivotArea dataOnly="0" labelOnly="1" fieldPosition="0">
        <references count="1">
          <reference field="1" count="2">
            <x v="8"/>
            <x v="9"/>
          </reference>
        </references>
      </pivotArea>
    </format>
    <format dxfId="2443">
      <pivotArea dataOnly="0" labelOnly="1" fieldPosition="0">
        <references count="1">
          <reference field="1" count="1">
            <x v="10"/>
          </reference>
        </references>
      </pivotArea>
    </format>
    <format dxfId="2442">
      <pivotArea dataOnly="0" labelOnly="1" fieldPosition="0">
        <references count="1">
          <reference field="1" count="1">
            <x v="11"/>
          </reference>
        </references>
      </pivotArea>
    </format>
    <format dxfId="2441">
      <pivotArea dataOnly="0" labelOnly="1" fieldPosition="0">
        <references count="1">
          <reference field="1" count="1">
            <x v="12"/>
          </reference>
        </references>
      </pivotArea>
    </format>
    <format dxfId="2440">
      <pivotArea dataOnly="0" labelOnly="1" fieldPosition="0">
        <references count="1">
          <reference field="1" count="1">
            <x v="13"/>
          </reference>
        </references>
      </pivotArea>
    </format>
    <format dxfId="2439">
      <pivotArea dataOnly="0" labelOnly="1" fieldPosition="0">
        <references count="1">
          <reference field="1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C63A4-BAA0-4B13-9C83-A6A485685599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E11" firstHeaderRow="1" firstDataRow="2" firstDataCol="1" rowPageCount="1" colPageCount="1"/>
  <pivotFields count="10">
    <pivotField numFmtId="14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8">
        <item x="4"/>
        <item x="5"/>
        <item x="2"/>
        <item x="1"/>
        <item x="0"/>
        <item x="6"/>
        <item x="3"/>
        <item t="default"/>
      </items>
    </pivotField>
    <pivotField axis="axisCol" showAll="0" defaultSubtotal="0">
      <items count="14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showAll="0" defaultSubtotal="0"/>
    <pivotField axis="axisPage"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 v="1"/>
    </i>
    <i>
      <x v="2"/>
    </i>
    <i>
      <x v="3"/>
    </i>
    <i t="grand">
      <x/>
    </i>
  </colItems>
  <pageFields count="1">
    <pageField fld="9" item="3" hier="-1"/>
  </pageFields>
  <dataFields count="1">
    <dataField name="Suma de Total de Venta" fld="5" baseField="0" baseItem="0"/>
  </dataFields>
  <formats count="15">
    <format dxfId="2434">
      <pivotArea collapsedLevelsAreSubtotals="1" fieldPosition="0">
        <references count="2">
          <reference field="6" count="6">
            <x v="1"/>
            <x v="2"/>
            <x v="3"/>
            <x v="4"/>
            <x v="5"/>
            <x v="6"/>
          </reference>
          <reference field="7" count="1" selected="0">
            <x v="1"/>
          </reference>
        </references>
      </pivotArea>
    </format>
    <format dxfId="2433">
      <pivotArea collapsedLevelsAreSubtotals="1" fieldPosition="0">
        <references count="1">
          <reference field="7" count="1">
            <x v="2"/>
          </reference>
        </references>
      </pivotArea>
    </format>
    <format dxfId="2432">
      <pivotArea collapsedLevelsAreSubtotals="1" fieldPosition="0">
        <references count="2">
          <reference field="6" count="6">
            <x v="1"/>
            <x v="2"/>
            <x v="3"/>
            <x v="4"/>
            <x v="5"/>
            <x v="6"/>
          </reference>
          <reference field="7" count="1" selected="0">
            <x v="2"/>
          </reference>
        </references>
      </pivotArea>
    </format>
    <format dxfId="2431">
      <pivotArea collapsedLevelsAreSubtotals="1" fieldPosition="0">
        <references count="1">
          <reference field="7" count="1">
            <x v="3"/>
          </reference>
        </references>
      </pivotArea>
    </format>
    <format dxfId="2430">
      <pivotArea collapsedLevelsAreSubtotals="1" fieldPosition="0">
        <references count="2">
          <reference field="6" count="6">
            <x v="1"/>
            <x v="2"/>
            <x v="3"/>
            <x v="4"/>
            <x v="5"/>
            <x v="6"/>
          </reference>
          <reference field="7" count="1" selected="0">
            <x v="3"/>
          </reference>
        </references>
      </pivotArea>
    </format>
    <format dxfId="2429">
      <pivotArea grandRow="1" outline="0" collapsedLevelsAreSubtotals="1" fieldPosition="0"/>
    </format>
    <format dxfId="2428">
      <pivotArea grandCol="1" outline="0" collapsedLevelsAreSubtotals="1" fieldPosition="0"/>
    </format>
    <format dxfId="2427">
      <pivotArea collapsedLevelsAreSubtotals="1" fieldPosition="0">
        <references count="1">
          <reference field="6" count="1">
            <x v="4"/>
          </reference>
        </references>
      </pivotArea>
    </format>
    <format dxfId="2426">
      <pivotArea dataOnly="0" labelOnly="1" fieldPosition="0">
        <references count="1">
          <reference field="6" count="1">
            <x v="4"/>
          </reference>
        </references>
      </pivotArea>
    </format>
    <format dxfId="2425">
      <pivotArea collapsedLevelsAreSubtotals="1" fieldPosition="0">
        <references count="1">
          <reference field="6" count="1">
            <x v="3"/>
          </reference>
        </references>
      </pivotArea>
    </format>
    <format dxfId="2424">
      <pivotArea dataOnly="0" labelOnly="1" fieldPosition="0">
        <references count="1">
          <reference field="6" count="1">
            <x v="3"/>
          </reference>
        </references>
      </pivotArea>
    </format>
    <format dxfId="2423">
      <pivotArea collapsedLevelsAreSubtotals="1" fieldPosition="0">
        <references count="1">
          <reference field="6" count="1">
            <x v="6"/>
          </reference>
        </references>
      </pivotArea>
    </format>
    <format dxfId="2422">
      <pivotArea dataOnly="0" labelOnly="1" fieldPosition="0">
        <references count="1">
          <reference field="6" count="1">
            <x v="6"/>
          </reference>
        </references>
      </pivotArea>
    </format>
    <format dxfId="2421">
      <pivotArea collapsedLevelsAreSubtotals="1" fieldPosition="0">
        <references count="1">
          <reference field="6" count="2">
            <x v="4"/>
            <x v="5"/>
          </reference>
        </references>
      </pivotArea>
    </format>
    <format dxfId="2420">
      <pivotArea dataOnly="0" labelOnly="1" fieldPosition="0">
        <references count="1">
          <reference field="6" count="2"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D7EDF-5DFC-4E01-A5B7-3B035BBF6F63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8:D43" firstHeaderRow="1" firstDataRow="1" firstDataCol="1"/>
  <pivotFields count="2">
    <pivotField axis="axisRow" showAll="0">
      <items count="5">
        <item x="2"/>
        <item x="1"/>
        <item x="0"/>
        <item x="3"/>
        <item t="default"/>
      </items>
    </pivotField>
    <pivotField dataField="1" numFmtId="167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MONTO" fld="1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0467B-E2A2-49E9-ADB5-524968E8A92D}" name="TablaDiná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6:E28" firstHeaderRow="1" firstDataRow="2" firstDataCol="1" rowPageCount="1" colPageCount="1"/>
  <pivotFields count="10">
    <pivotField numFmtId="14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axis="axisRow" showAll="0">
      <items count="17">
        <item x="3"/>
        <item x="13"/>
        <item x="8"/>
        <item x="4"/>
        <item x="11"/>
        <item x="12"/>
        <item x="15"/>
        <item x="7"/>
        <item x="14"/>
        <item x="6"/>
        <item x="1"/>
        <item x="9"/>
        <item x="5"/>
        <item x="2"/>
        <item x="10"/>
        <item x="0"/>
        <item t="default"/>
      </items>
    </pivotField>
    <pivotField showAll="0"/>
    <pivotField showAll="0"/>
    <pivotField dataField="1" showAll="0"/>
    <pivotField showAll="0">
      <items count="8">
        <item x="4"/>
        <item x="5"/>
        <item x="2"/>
        <item x="1"/>
        <item x="0"/>
        <item x="6"/>
        <item x="3"/>
        <item t="default"/>
      </items>
    </pivotField>
    <pivotField axis="axisCol" showAll="0" defaultSubtotal="0">
      <items count="14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showAll="0" defaultSubtotal="0"/>
    <pivotField axis="axisPage"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11">
    <i>
      <x/>
    </i>
    <i>
      <x v="1"/>
    </i>
    <i>
      <x v="2"/>
    </i>
    <i>
      <x v="5"/>
    </i>
    <i>
      <x v="6"/>
    </i>
    <i>
      <x v="7"/>
    </i>
    <i>
      <x v="8"/>
    </i>
    <i>
      <x v="11"/>
    </i>
    <i>
      <x v="12"/>
    </i>
    <i>
      <x v="15"/>
    </i>
    <i t="grand">
      <x/>
    </i>
  </rowItems>
  <colFields count="1">
    <field x="7"/>
  </colFields>
  <colItems count="4">
    <i>
      <x v="1"/>
    </i>
    <i>
      <x v="2"/>
    </i>
    <i>
      <x v="3"/>
    </i>
    <i t="grand">
      <x/>
    </i>
  </colItems>
  <pageFields count="1">
    <pageField fld="9" item="3" hier="-1"/>
  </pageFields>
  <dataFields count="1">
    <dataField name="Suma de Total de Venta" fld="5" baseField="0" baseItem="0"/>
  </dataFields>
  <formats count="4">
    <format dxfId="2438">
      <pivotArea collapsedLevelsAreSubtotals="1" fieldPosition="0">
        <references count="1">
          <reference field="7" count="1">
            <x v="2"/>
          </reference>
        </references>
      </pivotArea>
    </format>
    <format dxfId="2437">
      <pivotArea collapsedLevelsAreSubtotals="1" fieldPosition="0">
        <references count="1">
          <reference field="7" count="1">
            <x v="3"/>
          </reference>
        </references>
      </pivotArea>
    </format>
    <format dxfId="2436">
      <pivotArea grandRow="1" outline="0" collapsedLevelsAreSubtotals="1" fieldPosition="0"/>
    </format>
    <format dxfId="2435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08AA72-B88E-414B-AEC3-1D33FE94B7C3}" name="Ventas_Wellpro4" displayName="Ventas_Wellpro4" ref="B1:L2564" totalsRowShown="0" headerRowDxfId="2556">
  <autoFilter ref="B1:L2564" xr:uid="{16A32E63-135C-48FF-AC62-08480381FA81}"/>
  <tableColumns count="11">
    <tableColumn id="14" xr3:uid="{31C9909F-3063-4CD2-AF77-65DF4391A4CE}" name="Fecha" dataDxfId="2555"/>
    <tableColumn id="5" xr3:uid="{93C1ADB0-66F0-4763-B645-9C5E0CBB1159}" name="Producto"/>
    <tableColumn id="6" xr3:uid="{9DE493D4-57AD-4965-9599-A505DD1D84BE}" name="Cliente"/>
    <tableColumn id="7" xr3:uid="{AA8EB08A-D7A6-4E10-AD5E-3F72AB2561CA}" name="Precio de Venta" dataCellStyle="Millares"/>
    <tableColumn id="8" xr3:uid="{5233EB38-0F94-4F5D-9232-EC35B6E224E7}" name="Cantidad Vendida"/>
    <tableColumn id="9" xr3:uid="{779B7C1D-B13C-4CE3-81CF-2CD2F8280E2F}" name="IVA"/>
    <tableColumn id="10" xr3:uid="{B2C176BC-1937-4E83-BFBC-EFCADA113ACE}" name="Total de Venta sin IVA"/>
    <tableColumn id="11" xr3:uid="{953C2089-68AE-4BF8-8D20-F0146CEB6215}" name="Total de Venta con IVA"/>
    <tableColumn id="1" xr3:uid="{F29AF72D-9811-4355-A78F-316D712D2127}" name="Año" dataDxfId="2554">
      <calculatedColumnFormula>YEAR(Ventas_Wellpro4[[#This Row],[Fecha]])</calculatedColumnFormula>
    </tableColumn>
    <tableColumn id="2" xr3:uid="{AA7E739A-0B68-43E2-8BFD-B6EF14C947BB}" name="Mes" dataDxfId="2553">
      <calculatedColumnFormula>TEXT(Ventas_Wellpro4[[#This Row],[Fecha]],"MMMM")</calculatedColumnFormula>
    </tableColumn>
    <tableColumn id="3" xr3:uid="{6E93210E-D04A-419A-B33B-1AAA64A89371}" name="Día" dataDxfId="2552">
      <calculatedColumnFormula>DAY(Ventas_Wellpro4[[#This Row],[Fecha]])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99BCB7-D414-49B3-87A2-29A8B2B55CB9}" name="Catalogo_Clientes" displayName="Catalogo_Clientes" ref="A1:C29" totalsRowShown="0" headerRowDxfId="2551">
  <autoFilter ref="A1:C29" xr:uid="{9599BCB7-D414-49B3-87A2-29A8B2B55CB9}"/>
  <tableColumns count="3">
    <tableColumn id="1" xr3:uid="{6E6EE5F9-9B0C-45D5-987A-345B2E0DBF5B}" name="Clientes"/>
    <tableColumn id="2" xr3:uid="{8C3E99C9-FA4C-46D2-B831-067A6441F005}" name="Categoría 2"/>
    <tableColumn id="3" xr3:uid="{B75559DF-6347-461A-B549-C58C0E91F918}" name="Pa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A32E63-135C-48FF-AC62-08480381FA81}" name="Ventas_Wellpro" displayName="Ventas_Wellpro" ref="B1:L7205" totalsRowShown="0" headerRowDxfId="2464">
  <autoFilter ref="B1:L7205" xr:uid="{16A32E63-135C-48FF-AC62-08480381FA81}"/>
  <tableColumns count="11">
    <tableColumn id="14" xr3:uid="{271D68D6-A734-4B3C-8DAC-481F8EAC8C16}" name="Fecha" dataDxfId="2463"/>
    <tableColumn id="5" xr3:uid="{61263484-7B70-464F-9242-92181EFAF708}" name="Producto" dataDxfId="2462"/>
    <tableColumn id="6" xr3:uid="{DD486686-A40F-442C-A742-484972668CA8}" name="Cliente" dataDxfId="2461"/>
    <tableColumn id="7" xr3:uid="{CA29B564-FF41-4857-B16A-73D927794DEE}" name="Precio de Venta" dataCellStyle="Millares"/>
    <tableColumn id="8" xr3:uid="{39D6BD78-FBEA-494D-9D18-604AC3AC5D53}" name="Cantidad Vendida"/>
    <tableColumn id="9" xr3:uid="{4565E31B-E1C3-4779-A889-84782B927B13}" name="IVA"/>
    <tableColumn id="10" xr3:uid="{8FF4390D-8ABC-4A8B-BD05-DA78BF684375}" name="Total de Venta sin IVA"/>
    <tableColumn id="11" xr3:uid="{3C21FAB0-573D-416B-887F-C468CB5FCC8D}" name="Total de Venta con IVA"/>
    <tableColumn id="1" xr3:uid="{D6310050-4046-43FA-A0E8-D43769F3A23A}" name="Año" dataDxfId="2460">
      <calculatedColumnFormula>YEAR(Ventas_Wellpro[[#This Row],[Fecha]])</calculatedColumnFormula>
    </tableColumn>
    <tableColumn id="2" xr3:uid="{2F2BE039-A904-4802-993D-A7850E5B37D8}" name="Mes" dataDxfId="2459">
      <calculatedColumnFormula>TEXT(Ventas_Wellpro[[#This Row],[Fecha]],"MMMM")</calculatedColumnFormula>
    </tableColumn>
    <tableColumn id="3" xr3:uid="{E6810981-F705-4A0E-A0E1-E9C42CB63A08}" name="Día" dataDxfId="2458">
      <calculatedColumnFormula>DAY(Ventas_Wellpro[[#This Row],[Fecha]])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0FE50E-044B-46B0-BEAB-40248E7E8907}" name="Catalogo_Producto_Wellpro" displayName="Catalogo_Producto_Wellpro" ref="A1:I35" totalsRowShown="0" headerRowDxfId="2457">
  <autoFilter ref="A1:I35" xr:uid="{680FE50E-044B-46B0-BEAB-40248E7E8907}"/>
  <tableColumns count="9">
    <tableColumn id="1" xr3:uid="{3BE1E995-AA37-40B6-883C-B97F88AED310}" name="Nombre de Producto"/>
    <tableColumn id="2" xr3:uid="{FFAE6E7F-17BF-44D4-B8C0-38ADE3A0613B}" name="Modelo"/>
    <tableColumn id="3" xr3:uid="{02A9736F-06E2-4913-9AED-2CB47223971A}" name="Costo CIF"/>
    <tableColumn id="4" xr3:uid="{73E73BA5-F0A6-470F-868D-3856E229D115}" name="Lead Time (meses)"/>
    <tableColumn id="5" xr3:uid="{BFCB7689-BD4C-4550-938E-9623B8993C8C}" name="Demanda Prom (mensual)"/>
    <tableColumn id="6" xr3:uid="{7E89334B-29FB-48DB-B463-7BFD59F55C81}" name="Familias"/>
    <tableColumn id="7" xr3:uid="{DDCB248B-736D-46FD-BBAF-EC554B365809}" name="Stock Seguridad"/>
    <tableColumn id="8" xr3:uid="{08C0A223-B175-4CB2-9393-589DB127C1C4}" name="UPC" dataDxfId="2456"/>
    <tableColumn id="9" xr3:uid="{20CA288D-794B-45CE-9927-2C64253BAA43}" name="AS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A99835-EFD6-474C-A0AB-223B6C1ED707}" name="Catalogo_Sell_In" displayName="Catalogo_Sell_In" ref="A1:B49" totalsRowShown="0">
  <autoFilter ref="A1:B49" xr:uid="{02A99835-EFD6-474C-A0AB-223B6C1ED707}"/>
  <tableColumns count="2">
    <tableColumn id="1" xr3:uid="{AE89B038-A399-4DDB-9752-3180E4455296}" name="Producto"/>
    <tableColumn id="2" xr3:uid="{6A09F5E5-14EA-4FB9-8DB1-A17472877D5D}" name="UPC" dataDxfId="2557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8A8695-E854-412E-BCCC-19AB52888D68}" name="Catalogo_Estado" displayName="Catalogo_Estado" ref="A1:A33" totalsRowShown="0" headerRowDxfId="2455">
  <autoFilter ref="A1:A33" xr:uid="{418A8695-E854-412E-BCCC-19AB52888D68}"/>
  <tableColumns count="1">
    <tableColumn id="1" xr3:uid="{3CFEAE33-AA69-478A-B306-461172492B3D}" name="Codigo Estad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3AD4F9-D094-43D0-AAD9-0D6D566AADD1}" name="Catalogo_Clientes10" displayName="Catalogo_Clientes10" ref="I16:J41" totalsRowShown="0" headerRowDxfId="2419">
  <autoFilter ref="I16:J41" xr:uid="{003AD4F9-D094-43D0-AAD9-0D6D566AADD1}"/>
  <tableColumns count="2">
    <tableColumn id="1" xr3:uid="{54CB1E32-6024-46C4-AFCE-5FA67396D725}" name="Clientes"/>
    <tableColumn id="2" xr3:uid="{B2D6A4CD-838D-4B10-BF6A-212CE0A45D8E}" name="Categoría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E9FED2-FECB-4272-BB43-472CA69FF270}" name="Metas" displayName="Metas" ref="A1:G1320" totalsRowShown="0" headerRowDxfId="2418">
  <autoFilter ref="A1:G1320" xr:uid="{67E9FED2-FECB-4272-BB43-472CA69FF270}"/>
  <tableColumns count="7">
    <tableColumn id="1" xr3:uid="{4AF8517D-FB96-4B51-8EBC-E3BF372052BB}" name="Fecha" dataDxfId="2417"/>
    <tableColumn id="2" xr3:uid="{9D28C8C7-8D97-4C94-8F7F-C414469A4631}" name="Nombre Producto"/>
    <tableColumn id="3" xr3:uid="{74F704D5-E5E1-4253-BAB6-2BDE07624BC8}" name="Cliente"/>
    <tableColumn id="4" xr3:uid="{DDA15B30-B086-4F2B-B26B-9E837F940109}" name="Cantidad Vendida"/>
    <tableColumn id="5" xr3:uid="{C503E8AF-7A3C-4489-BF6B-587BFD4E1C9C}" name="Precio de Venta"/>
    <tableColumn id="6" xr3:uid="{E70A18E3-2FA9-4A35-8B63-93A03962F998}" name="Total de Venta" dataDxfId="2416">
      <calculatedColumnFormula>D2*E2</calculatedColumnFormula>
    </tableColumn>
    <tableColumn id="7" xr3:uid="{6C60187E-9A39-4C99-BF67-4170838FD264}" name="categoria" dataDxfId="2415">
      <calculatedColumnFormula>_xlfn.XLOOKUP(Metas[[#This Row],[Nombre Producto]],'Catalogo de Productos'!A:A,'Catalogo de Productos'!F:F,0,0)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149F1-4AAF-4563-89A4-68921B70F1F4}" name="Inventario_Wellpro" displayName="Inventario_Wellpro" ref="A1:L316" totalsRowShown="0" headerRowDxfId="2414">
  <autoFilter ref="A1:L316" xr:uid="{023149F1-4AAF-4563-89A4-68921B70F1F4}"/>
  <tableColumns count="12">
    <tableColumn id="1" xr3:uid="{04D46C8F-EC0A-41FE-811E-0D3CF0B6DBE6}" name="Fecha" dataDxfId="2413"/>
    <tableColumn id="2" xr3:uid="{E07E49C2-17A4-469F-ACD4-E080733F8B1A}" name="UPC" dataDxfId="2412" dataCellStyle="Millares"/>
    <tableColumn id="3" xr3:uid="{E9E3E3EC-3102-4F55-9E68-3BE0DDD024B5}" name="Producto"/>
    <tableColumn id="4" xr3:uid="{14B83D3E-4388-4B20-B185-05C5E66C41F2}" name="InventarioInicial"/>
    <tableColumn id="5" xr3:uid="{E14DD435-7F1A-42B1-A215-2AE20E47833A}" name="Compras"/>
    <tableColumn id="6" xr3:uid="{DCF1D1FA-460F-4FEC-B838-0067ABADFD29}" name="Ventas"/>
    <tableColumn id="7" xr3:uid="{C4E4BF66-B15D-4285-B2BB-3B969DFB9146}" name="Devoluciones"/>
    <tableColumn id="8" xr3:uid="{8E92449D-928B-4144-9A1E-7273AFD8668F}" name="Ajustes"/>
    <tableColumn id="9" xr3:uid="{0011AC9E-75A6-4C54-AD57-39F5FFD809FA}" name="Muestras"/>
    <tableColumn id="10" xr3:uid="{8434CE54-5459-4F78-817B-777AC94082B4}" name="Consignación"/>
    <tableColumn id="11" xr3:uid="{22F875CE-F315-4B07-A203-F84AE12A47AB}" name="Mermas"/>
    <tableColumn id="12" xr3:uid="{34684707-8A26-4961-A8BE-6E90091DBFB9}" name="Inventario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1" dT="2025-12-10T02:17:20.20" personId="{6E051BD5-E3DA-42A1-934B-12567E1BE9EE}" id="{3240B395-CCDC-434D-AA2F-4E22D65A159F}">
    <text>Solicitar el código real para la reportería</text>
  </threadedComment>
  <threadedComment ref="H12" dT="2025-12-10T02:17:20.20" personId="{6E051BD5-E3DA-42A1-934B-12567E1BE9EE}" id="{4FE3C1A8-496E-4D03-B9EB-DED058E58F41}">
    <text>Solicitar el código real para la reportería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4F60-C90F-41A1-8D41-33D95D801463}">
  <dimension ref="A1:N2564"/>
  <sheetViews>
    <sheetView topLeftCell="D1" workbookViewId="0">
      <pane ySplit="1" topLeftCell="A2537" activePane="bottomLeft" state="frozen"/>
      <selection activeCell="A9" sqref="A9"/>
      <selection pane="bottomLeft" activeCell="H2566" sqref="H2566"/>
    </sheetView>
  </sheetViews>
  <sheetFormatPr baseColWidth="10" defaultRowHeight="15.75" x14ac:dyDescent="0.25"/>
  <cols>
    <col min="2" max="2" width="21.125" style="5" customWidth="1"/>
    <col min="3" max="3" width="45" customWidth="1"/>
    <col min="4" max="4" width="20.625" customWidth="1"/>
    <col min="5" max="5" width="16.875" style="17" bestFit="1" customWidth="1"/>
    <col min="6" max="6" width="17.125" customWidth="1"/>
    <col min="7" max="7" width="15.5" style="17" customWidth="1"/>
    <col min="8" max="8" width="20.125" style="15" customWidth="1"/>
    <col min="9" max="9" width="20.75" style="17" customWidth="1"/>
  </cols>
  <sheetData>
    <row r="1" spans="1:12" x14ac:dyDescent="0.25">
      <c r="A1" t="s">
        <v>174</v>
      </c>
      <c r="B1" s="13" t="s">
        <v>0</v>
      </c>
      <c r="C1" s="12" t="s">
        <v>1</v>
      </c>
      <c r="D1" s="12" t="s">
        <v>2</v>
      </c>
      <c r="E1" s="16" t="s">
        <v>3</v>
      </c>
      <c r="F1" s="12" t="s">
        <v>4</v>
      </c>
      <c r="G1" s="16" t="s">
        <v>9</v>
      </c>
      <c r="H1" s="14" t="s">
        <v>7</v>
      </c>
      <c r="I1" s="16" t="s">
        <v>8</v>
      </c>
      <c r="J1" s="12" t="s">
        <v>126</v>
      </c>
      <c r="K1" s="12" t="s">
        <v>125</v>
      </c>
      <c r="L1" s="12" t="s">
        <v>185</v>
      </c>
    </row>
    <row r="2" spans="1:12" x14ac:dyDescent="0.25">
      <c r="B2" s="5">
        <v>45321</v>
      </c>
      <c r="C2" t="s">
        <v>14</v>
      </c>
      <c r="D2" t="s">
        <v>50</v>
      </c>
      <c r="E2">
        <v>1068.94</v>
      </c>
      <c r="F2" s="1">
        <v>1</v>
      </c>
      <c r="G2" s="1">
        <v>171.03</v>
      </c>
      <c r="H2" s="2">
        <v>1068.94</v>
      </c>
      <c r="I2" s="2">
        <v>1239.97</v>
      </c>
      <c r="J2">
        <f>YEAR(Ventas_Wellpro4[[#This Row],[Fecha]])</f>
        <v>2024</v>
      </c>
      <c r="K2" t="str">
        <f>TEXT(Ventas_Wellpro4[[#This Row],[Fecha]],"MMMM")</f>
        <v>enero</v>
      </c>
      <c r="L2">
        <f>DAY(Ventas_Wellpro4[[#This Row],[Fecha]])</f>
        <v>30</v>
      </c>
    </row>
    <row r="3" spans="1:12" x14ac:dyDescent="0.25">
      <c r="B3" s="5">
        <v>45321</v>
      </c>
      <c r="C3" t="s">
        <v>14</v>
      </c>
      <c r="D3" t="s">
        <v>50</v>
      </c>
      <c r="E3">
        <v>1068.94</v>
      </c>
      <c r="F3" s="1">
        <v>3</v>
      </c>
      <c r="G3" s="1">
        <v>513.09</v>
      </c>
      <c r="H3" s="2">
        <v>3206.82</v>
      </c>
      <c r="I3" s="2">
        <v>3719.91</v>
      </c>
      <c r="J3">
        <f>YEAR(Ventas_Wellpro4[[#This Row],[Fecha]])</f>
        <v>2024</v>
      </c>
      <c r="K3" t="str">
        <f>TEXT(Ventas_Wellpro4[[#This Row],[Fecha]],"MMMM")</f>
        <v>enero</v>
      </c>
      <c r="L3">
        <f>DAY(Ventas_Wellpro4[[#This Row],[Fecha]])</f>
        <v>30</v>
      </c>
    </row>
    <row r="4" spans="1:12" x14ac:dyDescent="0.25">
      <c r="B4" s="5">
        <v>45321</v>
      </c>
      <c r="C4" t="s">
        <v>19</v>
      </c>
      <c r="D4" t="s">
        <v>50</v>
      </c>
      <c r="E4">
        <v>748.26</v>
      </c>
      <c r="F4" s="1">
        <v>1</v>
      </c>
      <c r="G4" s="1">
        <v>119.72</v>
      </c>
      <c r="H4" s="2">
        <v>748.26</v>
      </c>
      <c r="I4" s="2">
        <v>867.98</v>
      </c>
      <c r="J4">
        <f>YEAR(Ventas_Wellpro4[[#This Row],[Fecha]])</f>
        <v>2024</v>
      </c>
      <c r="K4" t="str">
        <f>TEXT(Ventas_Wellpro4[[#This Row],[Fecha]],"MMMM")</f>
        <v>enero</v>
      </c>
      <c r="L4">
        <f>DAY(Ventas_Wellpro4[[#This Row],[Fecha]])</f>
        <v>30</v>
      </c>
    </row>
    <row r="5" spans="1:12" x14ac:dyDescent="0.25">
      <c r="B5" s="5">
        <v>45321</v>
      </c>
      <c r="C5" t="s">
        <v>19</v>
      </c>
      <c r="D5" t="s">
        <v>50</v>
      </c>
      <c r="E5">
        <v>748.2600000000001</v>
      </c>
      <c r="F5" s="1">
        <v>3</v>
      </c>
      <c r="G5" s="1">
        <v>359.16</v>
      </c>
      <c r="H5" s="2">
        <v>2244.7800000000002</v>
      </c>
      <c r="I5" s="2">
        <v>2603.94</v>
      </c>
      <c r="J5">
        <f>YEAR(Ventas_Wellpro4[[#This Row],[Fecha]])</f>
        <v>2024</v>
      </c>
      <c r="K5" t="str">
        <f>TEXT(Ventas_Wellpro4[[#This Row],[Fecha]],"MMMM")</f>
        <v>enero</v>
      </c>
      <c r="L5">
        <f>DAY(Ventas_Wellpro4[[#This Row],[Fecha]])</f>
        <v>30</v>
      </c>
    </row>
    <row r="6" spans="1:12" x14ac:dyDescent="0.25">
      <c r="B6" s="5">
        <v>45321</v>
      </c>
      <c r="C6" t="s">
        <v>20</v>
      </c>
      <c r="D6" t="s">
        <v>50</v>
      </c>
      <c r="E6">
        <v>2419.7000000000003</v>
      </c>
      <c r="F6" s="1">
        <v>3</v>
      </c>
      <c r="G6" s="1">
        <v>1161.46</v>
      </c>
      <c r="H6" s="2">
        <v>7259.1</v>
      </c>
      <c r="I6" s="2">
        <v>8420.56</v>
      </c>
      <c r="J6">
        <f>YEAR(Ventas_Wellpro4[[#This Row],[Fecha]])</f>
        <v>2024</v>
      </c>
      <c r="K6" t="str">
        <f>TEXT(Ventas_Wellpro4[[#This Row],[Fecha]],"MMMM")</f>
        <v>enero</v>
      </c>
      <c r="L6">
        <f>DAY(Ventas_Wellpro4[[#This Row],[Fecha]])</f>
        <v>30</v>
      </c>
    </row>
    <row r="7" spans="1:12" x14ac:dyDescent="0.25">
      <c r="B7" s="5">
        <v>45630</v>
      </c>
      <c r="C7" t="s">
        <v>15</v>
      </c>
      <c r="D7" t="s">
        <v>47</v>
      </c>
      <c r="E7">
        <v>505.85999999999996</v>
      </c>
      <c r="F7" s="1">
        <v>340</v>
      </c>
      <c r="G7" s="1">
        <v>27518.78</v>
      </c>
      <c r="H7" s="1">
        <v>171992.4</v>
      </c>
      <c r="I7" s="1">
        <v>199511.18</v>
      </c>
      <c r="J7">
        <f>YEAR(Ventas_Wellpro4[[#This Row],[Fecha]])</f>
        <v>2024</v>
      </c>
      <c r="K7" t="str">
        <f>TEXT(Ventas_Wellpro4[[#This Row],[Fecha]],"MMMM")</f>
        <v>diciembre</v>
      </c>
      <c r="L7">
        <f>DAY(Ventas_Wellpro4[[#This Row],[Fecha]])</f>
        <v>4</v>
      </c>
    </row>
    <row r="8" spans="1:12" x14ac:dyDescent="0.25">
      <c r="B8" s="5">
        <v>45329</v>
      </c>
      <c r="C8" t="s">
        <v>11</v>
      </c>
      <c r="D8" t="s">
        <v>50</v>
      </c>
      <c r="E8">
        <v>176.38</v>
      </c>
      <c r="F8" s="1">
        <v>6</v>
      </c>
      <c r="G8" s="1">
        <v>169.32</v>
      </c>
      <c r="H8" s="2">
        <v>1058.28</v>
      </c>
      <c r="I8" s="2">
        <v>1227.5999999999999</v>
      </c>
      <c r="J8">
        <f>YEAR(Ventas_Wellpro4[[#This Row],[Fecha]])</f>
        <v>2024</v>
      </c>
      <c r="K8" t="str">
        <f>TEXT(Ventas_Wellpro4[[#This Row],[Fecha]],"MMMM")</f>
        <v>febrero</v>
      </c>
      <c r="L8">
        <f>DAY(Ventas_Wellpro4[[#This Row],[Fecha]])</f>
        <v>7</v>
      </c>
    </row>
    <row r="9" spans="1:12" x14ac:dyDescent="0.25">
      <c r="B9" s="5">
        <v>45329</v>
      </c>
      <c r="C9" t="s">
        <v>13</v>
      </c>
      <c r="D9" t="s">
        <v>50</v>
      </c>
      <c r="E9">
        <v>160.34</v>
      </c>
      <c r="F9" s="1">
        <v>5</v>
      </c>
      <c r="G9" s="1">
        <v>128.27000000000001</v>
      </c>
      <c r="H9" s="2">
        <v>801.7</v>
      </c>
      <c r="I9" s="2">
        <v>929.97</v>
      </c>
      <c r="J9">
        <f>YEAR(Ventas_Wellpro4[[#This Row],[Fecha]])</f>
        <v>2024</v>
      </c>
      <c r="K9" t="str">
        <f>TEXT(Ventas_Wellpro4[[#This Row],[Fecha]],"MMMM")</f>
        <v>febrero</v>
      </c>
      <c r="L9">
        <f>DAY(Ventas_Wellpro4[[#This Row],[Fecha]])</f>
        <v>7</v>
      </c>
    </row>
    <row r="10" spans="1:12" x14ac:dyDescent="0.25">
      <c r="B10" s="5">
        <v>45329</v>
      </c>
      <c r="C10" t="s">
        <v>14</v>
      </c>
      <c r="D10" t="s">
        <v>50</v>
      </c>
      <c r="E10">
        <v>1068.94</v>
      </c>
      <c r="F10" s="1">
        <v>1</v>
      </c>
      <c r="G10" s="1">
        <v>171.03</v>
      </c>
      <c r="H10" s="2">
        <v>1068.94</v>
      </c>
      <c r="I10" s="2">
        <v>1239.97</v>
      </c>
      <c r="J10">
        <f>YEAR(Ventas_Wellpro4[[#This Row],[Fecha]])</f>
        <v>2024</v>
      </c>
      <c r="K10" t="str">
        <f>TEXT(Ventas_Wellpro4[[#This Row],[Fecha]],"MMMM")</f>
        <v>febrero</v>
      </c>
      <c r="L10">
        <f>DAY(Ventas_Wellpro4[[#This Row],[Fecha]])</f>
        <v>7</v>
      </c>
    </row>
    <row r="11" spans="1:12" x14ac:dyDescent="0.25">
      <c r="B11" s="5">
        <v>45329</v>
      </c>
      <c r="C11" t="s">
        <v>19</v>
      </c>
      <c r="D11" t="s">
        <v>50</v>
      </c>
      <c r="E11">
        <v>748.26</v>
      </c>
      <c r="F11" s="1">
        <v>1</v>
      </c>
      <c r="G11" s="1">
        <v>119.72</v>
      </c>
      <c r="H11" s="2">
        <v>748.26</v>
      </c>
      <c r="I11" s="2">
        <v>867.98</v>
      </c>
      <c r="J11">
        <f>YEAR(Ventas_Wellpro4[[#This Row],[Fecha]])</f>
        <v>2024</v>
      </c>
      <c r="K11" t="str">
        <f>TEXT(Ventas_Wellpro4[[#This Row],[Fecha]],"MMMM")</f>
        <v>febrero</v>
      </c>
      <c r="L11">
        <f>DAY(Ventas_Wellpro4[[#This Row],[Fecha]])</f>
        <v>7</v>
      </c>
    </row>
    <row r="12" spans="1:12" x14ac:dyDescent="0.25">
      <c r="B12" s="5">
        <v>45329</v>
      </c>
      <c r="C12" t="s">
        <v>20</v>
      </c>
      <c r="D12" t="s">
        <v>50</v>
      </c>
      <c r="E12">
        <v>2419.6999999999998</v>
      </c>
      <c r="F12" s="1">
        <v>1</v>
      </c>
      <c r="G12" s="1">
        <v>387.15</v>
      </c>
      <c r="H12" s="2">
        <v>2419.6999999999998</v>
      </c>
      <c r="I12" s="2">
        <v>2806.85</v>
      </c>
      <c r="J12">
        <f>YEAR(Ventas_Wellpro4[[#This Row],[Fecha]])</f>
        <v>2024</v>
      </c>
      <c r="K12" t="str">
        <f>TEXT(Ventas_Wellpro4[[#This Row],[Fecha]],"MMMM")</f>
        <v>febrero</v>
      </c>
      <c r="L12">
        <f>DAY(Ventas_Wellpro4[[#This Row],[Fecha]])</f>
        <v>7</v>
      </c>
    </row>
    <row r="13" spans="1:12" x14ac:dyDescent="0.25">
      <c r="B13" s="5">
        <v>45335</v>
      </c>
      <c r="C13" t="s">
        <v>10</v>
      </c>
      <c r="D13" t="s">
        <v>50</v>
      </c>
      <c r="E13">
        <v>176.38</v>
      </c>
      <c r="F13" s="1">
        <v>6</v>
      </c>
      <c r="G13" s="1">
        <v>169.32</v>
      </c>
      <c r="H13" s="2">
        <v>1058.28</v>
      </c>
      <c r="I13" s="2">
        <v>1227.5999999999999</v>
      </c>
      <c r="J13">
        <f>YEAR(Ventas_Wellpro4[[#This Row],[Fecha]])</f>
        <v>2024</v>
      </c>
      <c r="K13" t="str">
        <f>TEXT(Ventas_Wellpro4[[#This Row],[Fecha]],"MMMM")</f>
        <v>febrero</v>
      </c>
      <c r="L13">
        <f>DAY(Ventas_Wellpro4[[#This Row],[Fecha]])</f>
        <v>13</v>
      </c>
    </row>
    <row r="14" spans="1:12" x14ac:dyDescent="0.25">
      <c r="B14" s="5">
        <v>45335</v>
      </c>
      <c r="C14" t="s">
        <v>10</v>
      </c>
      <c r="D14" t="s">
        <v>50</v>
      </c>
      <c r="E14">
        <v>176.38</v>
      </c>
      <c r="F14" s="1">
        <v>6</v>
      </c>
      <c r="G14" s="1">
        <v>169.32</v>
      </c>
      <c r="H14" s="2">
        <v>1058.28</v>
      </c>
      <c r="I14" s="2">
        <v>1227.5999999999999</v>
      </c>
      <c r="J14">
        <f>YEAR(Ventas_Wellpro4[[#This Row],[Fecha]])</f>
        <v>2024</v>
      </c>
      <c r="K14" t="str">
        <f>TEXT(Ventas_Wellpro4[[#This Row],[Fecha]],"MMMM")</f>
        <v>febrero</v>
      </c>
      <c r="L14">
        <f>DAY(Ventas_Wellpro4[[#This Row],[Fecha]])</f>
        <v>13</v>
      </c>
    </row>
    <row r="15" spans="1:12" x14ac:dyDescent="0.25">
      <c r="B15" s="5">
        <v>45335</v>
      </c>
      <c r="C15" t="s">
        <v>11</v>
      </c>
      <c r="D15" t="s">
        <v>50</v>
      </c>
      <c r="E15">
        <v>176.38</v>
      </c>
      <c r="F15" s="1">
        <v>6</v>
      </c>
      <c r="G15" s="1">
        <v>169.32</v>
      </c>
      <c r="H15" s="2">
        <v>1058.28</v>
      </c>
      <c r="I15" s="2">
        <v>1227.5999999999999</v>
      </c>
      <c r="J15">
        <f>YEAR(Ventas_Wellpro4[[#This Row],[Fecha]])</f>
        <v>2024</v>
      </c>
      <c r="K15" t="str">
        <f>TEXT(Ventas_Wellpro4[[#This Row],[Fecha]],"MMMM")</f>
        <v>febrero</v>
      </c>
      <c r="L15">
        <f>DAY(Ventas_Wellpro4[[#This Row],[Fecha]])</f>
        <v>13</v>
      </c>
    </row>
    <row r="16" spans="1:12" x14ac:dyDescent="0.25">
      <c r="B16" s="5">
        <v>45335</v>
      </c>
      <c r="C16" t="s">
        <v>12</v>
      </c>
      <c r="D16" t="s">
        <v>50</v>
      </c>
      <c r="E16">
        <v>176.38</v>
      </c>
      <c r="F16" s="1">
        <v>6</v>
      </c>
      <c r="G16" s="1">
        <v>169.32</v>
      </c>
      <c r="H16" s="2">
        <v>1058.28</v>
      </c>
      <c r="I16" s="2">
        <v>1227.5999999999999</v>
      </c>
      <c r="J16">
        <f>YEAR(Ventas_Wellpro4[[#This Row],[Fecha]])</f>
        <v>2024</v>
      </c>
      <c r="K16" t="str">
        <f>TEXT(Ventas_Wellpro4[[#This Row],[Fecha]],"MMMM")</f>
        <v>febrero</v>
      </c>
      <c r="L16">
        <f>DAY(Ventas_Wellpro4[[#This Row],[Fecha]])</f>
        <v>13</v>
      </c>
    </row>
    <row r="17" spans="2:12" x14ac:dyDescent="0.25">
      <c r="B17" s="5">
        <v>45335</v>
      </c>
      <c r="C17" t="s">
        <v>12</v>
      </c>
      <c r="D17" t="s">
        <v>50</v>
      </c>
      <c r="E17">
        <v>176.38</v>
      </c>
      <c r="F17" s="1">
        <v>6</v>
      </c>
      <c r="G17" s="1">
        <v>169.32</v>
      </c>
      <c r="H17" s="2">
        <v>1058.28</v>
      </c>
      <c r="I17" s="2">
        <v>1227.5999999999999</v>
      </c>
      <c r="J17">
        <f>YEAR(Ventas_Wellpro4[[#This Row],[Fecha]])</f>
        <v>2024</v>
      </c>
      <c r="K17" t="str">
        <f>TEXT(Ventas_Wellpro4[[#This Row],[Fecha]],"MMMM")</f>
        <v>febrero</v>
      </c>
      <c r="L17">
        <f>DAY(Ventas_Wellpro4[[#This Row],[Fecha]])</f>
        <v>13</v>
      </c>
    </row>
    <row r="18" spans="2:12" x14ac:dyDescent="0.25">
      <c r="B18" s="5">
        <v>45335</v>
      </c>
      <c r="C18" t="s">
        <v>13</v>
      </c>
      <c r="D18" t="s">
        <v>50</v>
      </c>
      <c r="E18">
        <v>160.34</v>
      </c>
      <c r="F18" s="1">
        <v>1</v>
      </c>
      <c r="G18" s="1">
        <v>25.65</v>
      </c>
      <c r="H18" s="2">
        <v>160.34</v>
      </c>
      <c r="I18" s="2">
        <v>185.99</v>
      </c>
      <c r="J18">
        <f>YEAR(Ventas_Wellpro4[[#This Row],[Fecha]])</f>
        <v>2024</v>
      </c>
      <c r="K18" t="str">
        <f>TEXT(Ventas_Wellpro4[[#This Row],[Fecha]],"MMMM")</f>
        <v>febrero</v>
      </c>
      <c r="L18">
        <f>DAY(Ventas_Wellpro4[[#This Row],[Fecha]])</f>
        <v>13</v>
      </c>
    </row>
    <row r="19" spans="2:12" x14ac:dyDescent="0.25">
      <c r="B19" s="5">
        <v>45335</v>
      </c>
      <c r="C19" t="s">
        <v>14</v>
      </c>
      <c r="D19" t="s">
        <v>50</v>
      </c>
      <c r="E19">
        <v>1068.94</v>
      </c>
      <c r="F19" s="1">
        <v>1</v>
      </c>
      <c r="G19" s="1">
        <v>171.03</v>
      </c>
      <c r="H19" s="2">
        <v>1068.94</v>
      </c>
      <c r="I19" s="2">
        <v>1239.97</v>
      </c>
      <c r="J19">
        <f>YEAR(Ventas_Wellpro4[[#This Row],[Fecha]])</f>
        <v>2024</v>
      </c>
      <c r="K19" t="str">
        <f>TEXT(Ventas_Wellpro4[[#This Row],[Fecha]],"MMMM")</f>
        <v>febrero</v>
      </c>
      <c r="L19">
        <f>DAY(Ventas_Wellpro4[[#This Row],[Fecha]])</f>
        <v>13</v>
      </c>
    </row>
    <row r="20" spans="2:12" x14ac:dyDescent="0.25">
      <c r="B20" s="5">
        <v>45335</v>
      </c>
      <c r="C20" t="s">
        <v>19</v>
      </c>
      <c r="D20" t="s">
        <v>50</v>
      </c>
      <c r="E20">
        <v>748.26</v>
      </c>
      <c r="F20" s="1">
        <v>1</v>
      </c>
      <c r="G20" s="1">
        <v>119.72</v>
      </c>
      <c r="H20" s="1">
        <v>748.26</v>
      </c>
      <c r="I20" s="1">
        <v>867.98</v>
      </c>
      <c r="J20">
        <f>YEAR(Ventas_Wellpro4[[#This Row],[Fecha]])</f>
        <v>2024</v>
      </c>
      <c r="K20" t="str">
        <f>TEXT(Ventas_Wellpro4[[#This Row],[Fecha]],"MMMM")</f>
        <v>febrero</v>
      </c>
      <c r="L20">
        <f>DAY(Ventas_Wellpro4[[#This Row],[Fecha]])</f>
        <v>13</v>
      </c>
    </row>
    <row r="21" spans="2:12" x14ac:dyDescent="0.25">
      <c r="B21" s="5">
        <v>45335</v>
      </c>
      <c r="C21" t="s">
        <v>21</v>
      </c>
      <c r="D21" t="s">
        <v>50</v>
      </c>
      <c r="E21">
        <v>86.289999999999992</v>
      </c>
      <c r="F21" s="1">
        <v>240</v>
      </c>
      <c r="G21" s="1">
        <v>3313.54</v>
      </c>
      <c r="H21" s="1">
        <v>20709.599999999999</v>
      </c>
      <c r="I21" s="1">
        <v>24023.14</v>
      </c>
      <c r="J21">
        <f>YEAR(Ventas_Wellpro4[[#This Row],[Fecha]])</f>
        <v>2024</v>
      </c>
      <c r="K21" t="str">
        <f>TEXT(Ventas_Wellpro4[[#This Row],[Fecha]],"MMMM")</f>
        <v>febrero</v>
      </c>
      <c r="L21">
        <f>DAY(Ventas_Wellpro4[[#This Row],[Fecha]])</f>
        <v>13</v>
      </c>
    </row>
    <row r="22" spans="2:12" x14ac:dyDescent="0.25">
      <c r="B22" s="5">
        <v>45335</v>
      </c>
      <c r="C22" t="s">
        <v>22</v>
      </c>
      <c r="D22" t="s">
        <v>50</v>
      </c>
      <c r="E22">
        <v>86.289999999999992</v>
      </c>
      <c r="F22" s="1">
        <v>240</v>
      </c>
      <c r="G22" s="1">
        <v>3313.54</v>
      </c>
      <c r="H22" s="1">
        <v>20709.599999999999</v>
      </c>
      <c r="I22" s="1">
        <v>24023.14</v>
      </c>
      <c r="J22">
        <f>YEAR(Ventas_Wellpro4[[#This Row],[Fecha]])</f>
        <v>2024</v>
      </c>
      <c r="K22" t="str">
        <f>TEXT(Ventas_Wellpro4[[#This Row],[Fecha]],"MMMM")</f>
        <v>febrero</v>
      </c>
      <c r="L22">
        <f>DAY(Ventas_Wellpro4[[#This Row],[Fecha]])</f>
        <v>13</v>
      </c>
    </row>
    <row r="23" spans="2:12" x14ac:dyDescent="0.25">
      <c r="B23" s="5">
        <v>45335</v>
      </c>
      <c r="C23" t="s">
        <v>23</v>
      </c>
      <c r="D23" t="s">
        <v>50</v>
      </c>
      <c r="E23">
        <v>86.289999999999992</v>
      </c>
      <c r="F23" s="1">
        <v>240</v>
      </c>
      <c r="G23" s="1">
        <v>3313.54</v>
      </c>
      <c r="H23" s="1">
        <v>20709.599999999999</v>
      </c>
      <c r="I23" s="1">
        <v>24023.14</v>
      </c>
      <c r="J23">
        <f>YEAR(Ventas_Wellpro4[[#This Row],[Fecha]])</f>
        <v>2024</v>
      </c>
      <c r="K23" t="str">
        <f>TEXT(Ventas_Wellpro4[[#This Row],[Fecha]],"MMMM")</f>
        <v>febrero</v>
      </c>
      <c r="L23">
        <f>DAY(Ventas_Wellpro4[[#This Row],[Fecha]])</f>
        <v>13</v>
      </c>
    </row>
    <row r="24" spans="2:12" x14ac:dyDescent="0.25">
      <c r="B24" s="5">
        <v>45335</v>
      </c>
      <c r="C24" t="s">
        <v>24</v>
      </c>
      <c r="D24" t="s">
        <v>50</v>
      </c>
      <c r="E24">
        <v>86.289999999999992</v>
      </c>
      <c r="F24" s="1">
        <v>240</v>
      </c>
      <c r="G24" s="1">
        <v>3313.54</v>
      </c>
      <c r="H24" s="2">
        <v>20709.599999999999</v>
      </c>
      <c r="I24" s="2">
        <v>24023.14</v>
      </c>
      <c r="J24">
        <f>YEAR(Ventas_Wellpro4[[#This Row],[Fecha]])</f>
        <v>2024</v>
      </c>
      <c r="K24" t="str">
        <f>TEXT(Ventas_Wellpro4[[#This Row],[Fecha]],"MMMM")</f>
        <v>febrero</v>
      </c>
      <c r="L24">
        <f>DAY(Ventas_Wellpro4[[#This Row],[Fecha]])</f>
        <v>13</v>
      </c>
    </row>
    <row r="25" spans="2:12" x14ac:dyDescent="0.25">
      <c r="B25" s="5">
        <v>45686</v>
      </c>
      <c r="C25" t="s">
        <v>15</v>
      </c>
      <c r="D25" t="s">
        <v>47</v>
      </c>
      <c r="E25">
        <v>505.85999999999996</v>
      </c>
      <c r="F25" s="25">
        <v>363</v>
      </c>
      <c r="G25" s="2">
        <v>29380.35</v>
      </c>
      <c r="H25" s="2">
        <v>183627.18</v>
      </c>
      <c r="I25" s="2">
        <v>213007.53</v>
      </c>
      <c r="J25">
        <f>YEAR(Ventas_Wellpro4[[#This Row],[Fecha]])</f>
        <v>2025</v>
      </c>
      <c r="K25" t="str">
        <f>TEXT(Ventas_Wellpro4[[#This Row],[Fecha]],"MMMM")</f>
        <v>enero</v>
      </c>
      <c r="L25">
        <f>DAY(Ventas_Wellpro4[[#This Row],[Fecha]])</f>
        <v>29</v>
      </c>
    </row>
    <row r="26" spans="2:12" x14ac:dyDescent="0.25">
      <c r="B26" s="5">
        <v>45418</v>
      </c>
      <c r="C26" t="s">
        <v>21</v>
      </c>
      <c r="D26" t="s">
        <v>50</v>
      </c>
      <c r="E26">
        <v>103.33999999999999</v>
      </c>
      <c r="F26" s="1">
        <v>240</v>
      </c>
      <c r="G26" s="1">
        <v>3968.26</v>
      </c>
      <c r="H26" s="2">
        <v>24801.599999999999</v>
      </c>
      <c r="I26" s="2">
        <v>28769.86</v>
      </c>
      <c r="J26">
        <f>YEAR(Ventas_Wellpro4[[#This Row],[Fecha]])</f>
        <v>2024</v>
      </c>
      <c r="K26" t="str">
        <f>TEXT(Ventas_Wellpro4[[#This Row],[Fecha]],"MMMM")</f>
        <v>mayo</v>
      </c>
      <c r="L26">
        <f>DAY(Ventas_Wellpro4[[#This Row],[Fecha]])</f>
        <v>6</v>
      </c>
    </row>
    <row r="27" spans="2:12" x14ac:dyDescent="0.25">
      <c r="B27" s="5">
        <v>45705</v>
      </c>
      <c r="C27" t="s">
        <v>15</v>
      </c>
      <c r="D27" t="s">
        <v>47</v>
      </c>
      <c r="E27">
        <v>505.86000000000007</v>
      </c>
      <c r="F27" s="25">
        <v>137</v>
      </c>
      <c r="G27" s="1">
        <v>11088.45</v>
      </c>
      <c r="H27" s="2">
        <v>69302.820000000007</v>
      </c>
      <c r="I27" s="2">
        <v>80391.27</v>
      </c>
      <c r="J27">
        <f>YEAR(Ventas_Wellpro4[[#This Row],[Fecha]])</f>
        <v>2025</v>
      </c>
      <c r="K27" t="str">
        <f>TEXT(Ventas_Wellpro4[[#This Row],[Fecha]],"MMMM")</f>
        <v>febrero</v>
      </c>
      <c r="L27">
        <f>DAY(Ventas_Wellpro4[[#This Row],[Fecha]])</f>
        <v>17</v>
      </c>
    </row>
    <row r="28" spans="2:12" x14ac:dyDescent="0.25">
      <c r="B28" s="5">
        <v>45419</v>
      </c>
      <c r="C28" t="s">
        <v>21</v>
      </c>
      <c r="D28" t="s">
        <v>6</v>
      </c>
      <c r="E28">
        <v>101.41</v>
      </c>
      <c r="F28" s="1">
        <v>1</v>
      </c>
      <c r="G28" s="1">
        <v>16.23</v>
      </c>
      <c r="H28" s="2">
        <v>101.41</v>
      </c>
      <c r="I28" s="2">
        <v>117.64</v>
      </c>
      <c r="J28">
        <f>YEAR(Ventas_Wellpro4[[#This Row],[Fecha]])</f>
        <v>2024</v>
      </c>
      <c r="K28" t="str">
        <f>TEXT(Ventas_Wellpro4[[#This Row],[Fecha]],"MMMM")</f>
        <v>mayo</v>
      </c>
      <c r="L28">
        <f>DAY(Ventas_Wellpro4[[#This Row],[Fecha]])</f>
        <v>7</v>
      </c>
    </row>
    <row r="29" spans="2:12" x14ac:dyDescent="0.25">
      <c r="B29" s="5">
        <v>45419</v>
      </c>
      <c r="C29" t="s">
        <v>22</v>
      </c>
      <c r="D29" t="s">
        <v>6</v>
      </c>
      <c r="E29">
        <v>101.41</v>
      </c>
      <c r="F29" s="1">
        <v>1</v>
      </c>
      <c r="G29" s="1">
        <v>16.23</v>
      </c>
      <c r="H29" s="2">
        <v>101.41</v>
      </c>
      <c r="I29" s="2">
        <v>117.64</v>
      </c>
      <c r="J29">
        <f>YEAR(Ventas_Wellpro4[[#This Row],[Fecha]])</f>
        <v>2024</v>
      </c>
      <c r="K29" t="str">
        <f>TEXT(Ventas_Wellpro4[[#This Row],[Fecha]],"MMMM")</f>
        <v>mayo</v>
      </c>
      <c r="L29">
        <f>DAY(Ventas_Wellpro4[[#This Row],[Fecha]])</f>
        <v>7</v>
      </c>
    </row>
    <row r="30" spans="2:12" x14ac:dyDescent="0.25">
      <c r="B30" s="5">
        <v>45419</v>
      </c>
      <c r="C30" t="s">
        <v>23</v>
      </c>
      <c r="D30" t="s">
        <v>6</v>
      </c>
      <c r="E30">
        <v>101.41</v>
      </c>
      <c r="F30" s="1">
        <v>1</v>
      </c>
      <c r="G30" s="1">
        <v>16.23</v>
      </c>
      <c r="H30" s="2">
        <v>101.41</v>
      </c>
      <c r="I30" s="2">
        <v>117.64</v>
      </c>
      <c r="J30">
        <f>YEAR(Ventas_Wellpro4[[#This Row],[Fecha]])</f>
        <v>2024</v>
      </c>
      <c r="K30" t="str">
        <f>TEXT(Ventas_Wellpro4[[#This Row],[Fecha]],"MMMM")</f>
        <v>mayo</v>
      </c>
      <c r="L30">
        <f>DAY(Ventas_Wellpro4[[#This Row],[Fecha]])</f>
        <v>7</v>
      </c>
    </row>
    <row r="31" spans="2:12" x14ac:dyDescent="0.25">
      <c r="B31" s="5">
        <v>45419</v>
      </c>
      <c r="C31" t="s">
        <v>24</v>
      </c>
      <c r="D31" t="s">
        <v>6</v>
      </c>
      <c r="E31">
        <v>101.41</v>
      </c>
      <c r="F31" s="1">
        <v>1</v>
      </c>
      <c r="G31" s="2">
        <v>16.23</v>
      </c>
      <c r="H31" s="2">
        <v>101.41</v>
      </c>
      <c r="I31" s="2">
        <v>117.64</v>
      </c>
      <c r="J31">
        <f>YEAR(Ventas_Wellpro4[[#This Row],[Fecha]])</f>
        <v>2024</v>
      </c>
      <c r="K31" t="str">
        <f>TEXT(Ventas_Wellpro4[[#This Row],[Fecha]],"MMMM")</f>
        <v>mayo</v>
      </c>
      <c r="L31">
        <f>DAY(Ventas_Wellpro4[[#This Row],[Fecha]])</f>
        <v>7</v>
      </c>
    </row>
    <row r="32" spans="2:12" x14ac:dyDescent="0.25">
      <c r="B32" s="5">
        <v>45715</v>
      </c>
      <c r="C32" t="s">
        <v>15</v>
      </c>
      <c r="D32" t="s">
        <v>47</v>
      </c>
      <c r="E32">
        <v>505.86</v>
      </c>
      <c r="F32" s="25">
        <v>232</v>
      </c>
      <c r="G32" s="2">
        <v>18777.52</v>
      </c>
      <c r="H32" s="2">
        <v>117359.52</v>
      </c>
      <c r="I32" s="2">
        <v>136137.04</v>
      </c>
      <c r="J32">
        <f>YEAR(Ventas_Wellpro4[[#This Row],[Fecha]])</f>
        <v>2025</v>
      </c>
      <c r="K32" t="str">
        <f>TEXT(Ventas_Wellpro4[[#This Row],[Fecha]],"MMMM")</f>
        <v>febrero</v>
      </c>
      <c r="L32">
        <f>DAY(Ventas_Wellpro4[[#This Row],[Fecha]])</f>
        <v>27</v>
      </c>
    </row>
    <row r="33" spans="2:12" x14ac:dyDescent="0.25">
      <c r="B33" s="5">
        <v>45426</v>
      </c>
      <c r="C33" t="s">
        <v>21</v>
      </c>
      <c r="D33" t="s">
        <v>6</v>
      </c>
      <c r="E33">
        <v>101.41000000000001</v>
      </c>
      <c r="F33" s="1">
        <v>6</v>
      </c>
      <c r="G33" s="1">
        <v>97.35</v>
      </c>
      <c r="H33" s="2">
        <v>608.46</v>
      </c>
      <c r="I33" s="2">
        <v>705.81</v>
      </c>
      <c r="J33">
        <f>YEAR(Ventas_Wellpro4[[#This Row],[Fecha]])</f>
        <v>2024</v>
      </c>
      <c r="K33" t="str">
        <f>TEXT(Ventas_Wellpro4[[#This Row],[Fecha]],"MMMM")</f>
        <v>mayo</v>
      </c>
      <c r="L33">
        <f>DAY(Ventas_Wellpro4[[#This Row],[Fecha]])</f>
        <v>14</v>
      </c>
    </row>
    <row r="34" spans="2:12" x14ac:dyDescent="0.25">
      <c r="B34" s="5">
        <v>45426</v>
      </c>
      <c r="C34" t="s">
        <v>21</v>
      </c>
      <c r="D34" t="s">
        <v>6</v>
      </c>
      <c r="E34">
        <v>101.41000000000001</v>
      </c>
      <c r="F34" s="1">
        <v>6</v>
      </c>
      <c r="G34" s="1">
        <v>97.35</v>
      </c>
      <c r="H34" s="1">
        <v>608.46</v>
      </c>
      <c r="I34" s="1">
        <v>705.81</v>
      </c>
      <c r="J34">
        <f>YEAR(Ventas_Wellpro4[[#This Row],[Fecha]])</f>
        <v>2024</v>
      </c>
      <c r="K34" t="str">
        <f>TEXT(Ventas_Wellpro4[[#This Row],[Fecha]],"MMMM")</f>
        <v>mayo</v>
      </c>
      <c r="L34">
        <f>DAY(Ventas_Wellpro4[[#This Row],[Fecha]])</f>
        <v>14</v>
      </c>
    </row>
    <row r="35" spans="2:12" x14ac:dyDescent="0.25">
      <c r="B35" s="5">
        <v>45426</v>
      </c>
      <c r="C35" t="s">
        <v>22</v>
      </c>
      <c r="D35" t="s">
        <v>6</v>
      </c>
      <c r="E35">
        <v>101.41</v>
      </c>
      <c r="F35" s="1">
        <v>8</v>
      </c>
      <c r="G35" s="1">
        <v>129.80000000000001</v>
      </c>
      <c r="H35" s="1">
        <v>811.28</v>
      </c>
      <c r="I35" s="1">
        <v>941.08</v>
      </c>
      <c r="J35">
        <f>YEAR(Ventas_Wellpro4[[#This Row],[Fecha]])</f>
        <v>2024</v>
      </c>
      <c r="K35" t="str">
        <f>TEXT(Ventas_Wellpro4[[#This Row],[Fecha]],"MMMM")</f>
        <v>mayo</v>
      </c>
      <c r="L35">
        <f>DAY(Ventas_Wellpro4[[#This Row],[Fecha]])</f>
        <v>14</v>
      </c>
    </row>
    <row r="36" spans="2:12" x14ac:dyDescent="0.25">
      <c r="B36" s="5">
        <v>45426</v>
      </c>
      <c r="C36" t="s">
        <v>22</v>
      </c>
      <c r="D36" t="s">
        <v>6</v>
      </c>
      <c r="E36">
        <v>101.41000000000001</v>
      </c>
      <c r="F36" s="1">
        <v>9</v>
      </c>
      <c r="G36" s="2">
        <v>146.03</v>
      </c>
      <c r="H36" s="2">
        <v>912.69</v>
      </c>
      <c r="I36" s="2">
        <v>1058.72</v>
      </c>
      <c r="J36">
        <f>YEAR(Ventas_Wellpro4[[#This Row],[Fecha]])</f>
        <v>2024</v>
      </c>
      <c r="K36" t="str">
        <f>TEXT(Ventas_Wellpro4[[#This Row],[Fecha]],"MMMM")</f>
        <v>mayo</v>
      </c>
      <c r="L36">
        <f>DAY(Ventas_Wellpro4[[#This Row],[Fecha]])</f>
        <v>14</v>
      </c>
    </row>
    <row r="37" spans="2:12" x14ac:dyDescent="0.25">
      <c r="B37" s="5">
        <v>45426</v>
      </c>
      <c r="C37" t="s">
        <v>23</v>
      </c>
      <c r="D37" t="s">
        <v>6</v>
      </c>
      <c r="E37">
        <v>101.41</v>
      </c>
      <c r="F37" s="1">
        <v>4</v>
      </c>
      <c r="G37" s="1">
        <v>64.900000000000006</v>
      </c>
      <c r="H37" s="1">
        <v>405.64</v>
      </c>
      <c r="I37" s="2">
        <v>470.54</v>
      </c>
      <c r="J37">
        <f>YEAR(Ventas_Wellpro4[[#This Row],[Fecha]])</f>
        <v>2024</v>
      </c>
      <c r="K37" t="str">
        <f>TEXT(Ventas_Wellpro4[[#This Row],[Fecha]],"MMMM")</f>
        <v>mayo</v>
      </c>
      <c r="L37">
        <f>DAY(Ventas_Wellpro4[[#This Row],[Fecha]])</f>
        <v>14</v>
      </c>
    </row>
    <row r="38" spans="2:12" x14ac:dyDescent="0.25">
      <c r="B38" s="5">
        <v>45426</v>
      </c>
      <c r="C38" t="s">
        <v>23</v>
      </c>
      <c r="D38" t="s">
        <v>6</v>
      </c>
      <c r="E38">
        <v>101.41</v>
      </c>
      <c r="F38" s="1">
        <v>4</v>
      </c>
      <c r="G38" s="1">
        <v>64.900000000000006</v>
      </c>
      <c r="H38" s="1">
        <v>405.64</v>
      </c>
      <c r="I38" s="2">
        <v>470.54</v>
      </c>
      <c r="J38">
        <f>YEAR(Ventas_Wellpro4[[#This Row],[Fecha]])</f>
        <v>2024</v>
      </c>
      <c r="K38" t="str">
        <f>TEXT(Ventas_Wellpro4[[#This Row],[Fecha]],"MMMM")</f>
        <v>mayo</v>
      </c>
      <c r="L38">
        <f>DAY(Ventas_Wellpro4[[#This Row],[Fecha]])</f>
        <v>14</v>
      </c>
    </row>
    <row r="39" spans="2:12" x14ac:dyDescent="0.25">
      <c r="B39" s="5">
        <v>45426</v>
      </c>
      <c r="C39" t="s">
        <v>24</v>
      </c>
      <c r="D39" t="s">
        <v>6</v>
      </c>
      <c r="E39">
        <v>101.41</v>
      </c>
      <c r="F39" s="1">
        <v>5</v>
      </c>
      <c r="G39" s="1">
        <v>81.13</v>
      </c>
      <c r="H39" s="1">
        <v>507.05</v>
      </c>
      <c r="I39" s="2">
        <v>588.17999999999995</v>
      </c>
      <c r="J39">
        <f>YEAR(Ventas_Wellpro4[[#This Row],[Fecha]])</f>
        <v>2024</v>
      </c>
      <c r="K39" t="str">
        <f>TEXT(Ventas_Wellpro4[[#This Row],[Fecha]],"MMMM")</f>
        <v>mayo</v>
      </c>
      <c r="L39">
        <f>DAY(Ventas_Wellpro4[[#This Row],[Fecha]])</f>
        <v>14</v>
      </c>
    </row>
    <row r="40" spans="2:12" x14ac:dyDescent="0.25">
      <c r="B40" s="5">
        <v>45426</v>
      </c>
      <c r="C40" t="s">
        <v>24</v>
      </c>
      <c r="D40" t="s">
        <v>6</v>
      </c>
      <c r="E40">
        <v>101.41</v>
      </c>
      <c r="F40" s="1">
        <v>5</v>
      </c>
      <c r="G40" s="1">
        <v>81.13</v>
      </c>
      <c r="H40" s="1">
        <v>507.05</v>
      </c>
      <c r="I40" s="2">
        <v>588.17999999999995</v>
      </c>
      <c r="J40">
        <f>YEAR(Ventas_Wellpro4[[#This Row],[Fecha]])</f>
        <v>2024</v>
      </c>
      <c r="K40" t="str">
        <f>TEXT(Ventas_Wellpro4[[#This Row],[Fecha]],"MMMM")</f>
        <v>mayo</v>
      </c>
      <c r="L40">
        <f>DAY(Ventas_Wellpro4[[#This Row],[Fecha]])</f>
        <v>14</v>
      </c>
    </row>
    <row r="41" spans="2:12" x14ac:dyDescent="0.25">
      <c r="B41" s="5">
        <v>45728</v>
      </c>
      <c r="C41" t="s">
        <v>15</v>
      </c>
      <c r="D41" t="s">
        <v>47</v>
      </c>
      <c r="E41">
        <v>505.86</v>
      </c>
      <c r="F41" s="26">
        <v>14</v>
      </c>
      <c r="G41">
        <v>1133.1300000000001</v>
      </c>
      <c r="H41" s="6">
        <v>7082.04</v>
      </c>
      <c r="I41" s="6">
        <v>8215.17</v>
      </c>
      <c r="J41">
        <f>YEAR(Ventas_Wellpro4[[#This Row],[Fecha]])</f>
        <v>2025</v>
      </c>
      <c r="K41" t="str">
        <f>TEXT(Ventas_Wellpro4[[#This Row],[Fecha]],"MMMM")</f>
        <v>marzo</v>
      </c>
      <c r="L41">
        <f>DAY(Ventas_Wellpro4[[#This Row],[Fecha]])</f>
        <v>12</v>
      </c>
    </row>
    <row r="42" spans="2:12" x14ac:dyDescent="0.25">
      <c r="B42" s="5">
        <v>45460</v>
      </c>
      <c r="C42" t="s">
        <v>22</v>
      </c>
      <c r="D42" t="s">
        <v>50</v>
      </c>
      <c r="E42">
        <v>103.33999999999999</v>
      </c>
      <c r="F42" s="1">
        <v>240</v>
      </c>
      <c r="G42" s="1">
        <v>3968.26</v>
      </c>
      <c r="H42" s="1">
        <v>24801.599999999999</v>
      </c>
      <c r="I42" s="1">
        <v>28769.86</v>
      </c>
      <c r="J42">
        <f>YEAR(Ventas_Wellpro4[[#This Row],[Fecha]])</f>
        <v>2024</v>
      </c>
      <c r="K42" t="str">
        <f>TEXT(Ventas_Wellpro4[[#This Row],[Fecha]],"MMMM")</f>
        <v>junio</v>
      </c>
      <c r="L42">
        <f>DAY(Ventas_Wellpro4[[#This Row],[Fecha]])</f>
        <v>17</v>
      </c>
    </row>
    <row r="43" spans="2:12" x14ac:dyDescent="0.25">
      <c r="B43" s="5">
        <v>45728</v>
      </c>
      <c r="C43" t="s">
        <v>15</v>
      </c>
      <c r="D43" t="s">
        <v>47</v>
      </c>
      <c r="E43">
        <v>505.85999999999996</v>
      </c>
      <c r="F43" s="26">
        <v>119</v>
      </c>
      <c r="G43">
        <v>9631.57</v>
      </c>
      <c r="H43" s="6">
        <v>60197.34</v>
      </c>
      <c r="I43" s="6">
        <v>69828.91</v>
      </c>
      <c r="J43">
        <f>YEAR(Ventas_Wellpro4[[#This Row],[Fecha]])</f>
        <v>2025</v>
      </c>
      <c r="K43" t="str">
        <f>TEXT(Ventas_Wellpro4[[#This Row],[Fecha]],"MMMM")</f>
        <v>marzo</v>
      </c>
      <c r="L43">
        <f>DAY(Ventas_Wellpro4[[#This Row],[Fecha]])</f>
        <v>12</v>
      </c>
    </row>
    <row r="44" spans="2:12" x14ac:dyDescent="0.25">
      <c r="B44" s="5">
        <v>45757</v>
      </c>
      <c r="C44" t="s">
        <v>15</v>
      </c>
      <c r="D44" t="s">
        <v>52</v>
      </c>
      <c r="E44">
        <v>632.99</v>
      </c>
      <c r="F44" s="26">
        <v>6</v>
      </c>
      <c r="G44">
        <v>607.66999999999996</v>
      </c>
      <c r="H44">
        <v>3797.94</v>
      </c>
      <c r="I44">
        <v>4405.6099999999997</v>
      </c>
      <c r="J44">
        <f>YEAR(Ventas_Wellpro4[[#This Row],[Fecha]])</f>
        <v>2025</v>
      </c>
      <c r="K44" t="str">
        <f>TEXT(Ventas_Wellpro4[[#This Row],[Fecha]],"MMMM")</f>
        <v>abril</v>
      </c>
      <c r="L44">
        <f>DAY(Ventas_Wellpro4[[#This Row],[Fecha]])</f>
        <v>10</v>
      </c>
    </row>
    <row r="45" spans="2:12" x14ac:dyDescent="0.25">
      <c r="B45" s="5">
        <v>45475</v>
      </c>
      <c r="C45" t="s">
        <v>23</v>
      </c>
      <c r="D45" t="s">
        <v>46</v>
      </c>
      <c r="E45">
        <v>70.05</v>
      </c>
      <c r="F45" s="1">
        <v>240</v>
      </c>
      <c r="G45" s="1">
        <v>2689.92</v>
      </c>
      <c r="H45" s="1">
        <v>16812</v>
      </c>
      <c r="I45" s="1">
        <v>19501.919999999998</v>
      </c>
      <c r="J45">
        <f>YEAR(Ventas_Wellpro4[[#This Row],[Fecha]])</f>
        <v>2024</v>
      </c>
      <c r="K45" t="str">
        <f>TEXT(Ventas_Wellpro4[[#This Row],[Fecha]],"MMMM")</f>
        <v>julio</v>
      </c>
      <c r="L45">
        <f>DAY(Ventas_Wellpro4[[#This Row],[Fecha]])</f>
        <v>2</v>
      </c>
    </row>
    <row r="46" spans="2:12" x14ac:dyDescent="0.25">
      <c r="B46" s="5">
        <v>45768</v>
      </c>
      <c r="C46" t="s">
        <v>15</v>
      </c>
      <c r="D46" t="s">
        <v>47</v>
      </c>
      <c r="E46">
        <v>505.86</v>
      </c>
      <c r="F46" s="26">
        <v>30</v>
      </c>
      <c r="G46">
        <v>2428.13</v>
      </c>
      <c r="H46">
        <v>15175.8</v>
      </c>
      <c r="I46">
        <v>17603.93</v>
      </c>
      <c r="J46">
        <f>YEAR(Ventas_Wellpro4[[#This Row],[Fecha]])</f>
        <v>2025</v>
      </c>
      <c r="K46" t="str">
        <f>TEXT(Ventas_Wellpro4[[#This Row],[Fecha]],"MMMM")</f>
        <v>abril</v>
      </c>
      <c r="L46">
        <f>DAY(Ventas_Wellpro4[[#This Row],[Fecha]])</f>
        <v>21</v>
      </c>
    </row>
    <row r="47" spans="2:12" x14ac:dyDescent="0.25">
      <c r="B47" s="5">
        <v>45768</v>
      </c>
      <c r="C47" t="s">
        <v>15</v>
      </c>
      <c r="D47" t="s">
        <v>47</v>
      </c>
      <c r="E47">
        <v>505.86</v>
      </c>
      <c r="F47" s="26">
        <v>30</v>
      </c>
      <c r="G47">
        <v>2428.13</v>
      </c>
      <c r="H47">
        <v>15175.8</v>
      </c>
      <c r="I47">
        <v>17603.93</v>
      </c>
      <c r="J47">
        <f>YEAR(Ventas_Wellpro4[[#This Row],[Fecha]])</f>
        <v>2025</v>
      </c>
      <c r="K47" t="str">
        <f>TEXT(Ventas_Wellpro4[[#This Row],[Fecha]],"MMMM")</f>
        <v>abril</v>
      </c>
      <c r="L47">
        <f>DAY(Ventas_Wellpro4[[#This Row],[Fecha]])</f>
        <v>21</v>
      </c>
    </row>
    <row r="48" spans="2:12" x14ac:dyDescent="0.25">
      <c r="B48" s="5">
        <v>45777</v>
      </c>
      <c r="C48" t="s">
        <v>15</v>
      </c>
      <c r="D48" t="s">
        <v>47</v>
      </c>
      <c r="E48">
        <v>505.86</v>
      </c>
      <c r="F48" s="26">
        <v>62</v>
      </c>
      <c r="G48">
        <v>5018.13</v>
      </c>
      <c r="H48">
        <v>31363.32</v>
      </c>
      <c r="I48">
        <v>36381.449999999997</v>
      </c>
      <c r="J48">
        <f>YEAR(Ventas_Wellpro4[[#This Row],[Fecha]])</f>
        <v>2025</v>
      </c>
      <c r="K48" t="str">
        <f>TEXT(Ventas_Wellpro4[[#This Row],[Fecha]],"MMMM")</f>
        <v>abril</v>
      </c>
      <c r="L48">
        <f>DAY(Ventas_Wellpro4[[#This Row],[Fecha]])</f>
        <v>30</v>
      </c>
    </row>
    <row r="49" spans="2:12" x14ac:dyDescent="0.25">
      <c r="B49" s="5">
        <v>45804</v>
      </c>
      <c r="C49" t="s">
        <v>15</v>
      </c>
      <c r="D49" t="s">
        <v>47</v>
      </c>
      <c r="E49">
        <v>505.86</v>
      </c>
      <c r="F49" s="26">
        <v>98</v>
      </c>
      <c r="G49">
        <v>7931.88</v>
      </c>
      <c r="H49">
        <v>49574.28</v>
      </c>
      <c r="I49">
        <v>57506.159999999996</v>
      </c>
      <c r="J49">
        <f>YEAR(Ventas_Wellpro4[[#This Row],[Fecha]])</f>
        <v>2025</v>
      </c>
      <c r="K49" t="str">
        <f>TEXT(Ventas_Wellpro4[[#This Row],[Fecha]],"MMMM")</f>
        <v>mayo</v>
      </c>
      <c r="L49">
        <f>DAY(Ventas_Wellpro4[[#This Row],[Fecha]])</f>
        <v>27</v>
      </c>
    </row>
    <row r="50" spans="2:12" x14ac:dyDescent="0.25">
      <c r="B50" s="5">
        <v>45478</v>
      </c>
      <c r="C50" t="s">
        <v>23</v>
      </c>
      <c r="D50" t="s">
        <v>46</v>
      </c>
      <c r="E50">
        <v>70.05</v>
      </c>
      <c r="F50" s="1">
        <v>240</v>
      </c>
      <c r="G50" s="1">
        <v>2689.92</v>
      </c>
      <c r="H50" s="1">
        <v>16812</v>
      </c>
      <c r="I50" s="1">
        <v>19501.919999999998</v>
      </c>
      <c r="J50">
        <f>YEAR(Ventas_Wellpro4[[#This Row],[Fecha]])</f>
        <v>2024</v>
      </c>
      <c r="K50" t="str">
        <f>TEXT(Ventas_Wellpro4[[#This Row],[Fecha]],"MMMM")</f>
        <v>julio</v>
      </c>
      <c r="L50">
        <f>DAY(Ventas_Wellpro4[[#This Row],[Fecha]])</f>
        <v>5</v>
      </c>
    </row>
    <row r="51" spans="2:12" x14ac:dyDescent="0.25">
      <c r="B51" s="5">
        <v>45478</v>
      </c>
      <c r="C51" t="s">
        <v>23</v>
      </c>
      <c r="D51" t="s">
        <v>46</v>
      </c>
      <c r="E51">
        <v>70.05</v>
      </c>
      <c r="F51" s="1">
        <v>240</v>
      </c>
      <c r="G51" s="1">
        <v>2689.92</v>
      </c>
      <c r="H51" s="1">
        <v>16812</v>
      </c>
      <c r="I51" s="2">
        <v>19501.919999999998</v>
      </c>
      <c r="J51">
        <f>YEAR(Ventas_Wellpro4[[#This Row],[Fecha]])</f>
        <v>2024</v>
      </c>
      <c r="K51" t="str">
        <f>TEXT(Ventas_Wellpro4[[#This Row],[Fecha]],"MMMM")</f>
        <v>julio</v>
      </c>
      <c r="L51">
        <f>DAY(Ventas_Wellpro4[[#This Row],[Fecha]])</f>
        <v>5</v>
      </c>
    </row>
    <row r="52" spans="2:12" x14ac:dyDescent="0.25">
      <c r="B52" s="11">
        <v>45841</v>
      </c>
      <c r="C52" t="s">
        <v>15</v>
      </c>
      <c r="D52" t="s">
        <v>47</v>
      </c>
      <c r="E52">
        <v>505.86</v>
      </c>
      <c r="F52" s="26">
        <v>85</v>
      </c>
      <c r="G52">
        <v>6879.6959999999999</v>
      </c>
      <c r="H52">
        <v>42998.1</v>
      </c>
      <c r="I52">
        <v>49877.796000000002</v>
      </c>
      <c r="J52">
        <f>YEAR(Ventas_Wellpro4[[#This Row],[Fecha]])</f>
        <v>2025</v>
      </c>
      <c r="K52" t="str">
        <f>TEXT(Ventas_Wellpro4[[#This Row],[Fecha]],"MMMM")</f>
        <v>julio</v>
      </c>
      <c r="L52">
        <f>DAY(Ventas_Wellpro4[[#This Row],[Fecha]])</f>
        <v>3</v>
      </c>
    </row>
    <row r="53" spans="2:12" x14ac:dyDescent="0.25">
      <c r="B53" s="11">
        <v>45904</v>
      </c>
      <c r="C53" t="s">
        <v>15</v>
      </c>
      <c r="D53" t="s">
        <v>145</v>
      </c>
      <c r="E53">
        <v>632.99</v>
      </c>
      <c r="F53" s="26">
        <v>6</v>
      </c>
      <c r="G53" s="27">
        <v>607.67039999999997</v>
      </c>
      <c r="H53" s="17">
        <v>3797.94</v>
      </c>
      <c r="I53" s="27">
        <v>4405.6103999999996</v>
      </c>
      <c r="J53">
        <f>YEAR(Ventas_Wellpro4[[#This Row],[Fecha]])</f>
        <v>2025</v>
      </c>
      <c r="K53" t="str">
        <f>TEXT(Ventas_Wellpro4[[#This Row],[Fecha]],"MMMM")</f>
        <v>septiembre</v>
      </c>
      <c r="L53">
        <f>DAY(Ventas_Wellpro4[[#This Row],[Fecha]])</f>
        <v>4</v>
      </c>
    </row>
    <row r="54" spans="2:12" x14ac:dyDescent="0.25">
      <c r="B54" s="11">
        <v>45912</v>
      </c>
      <c r="C54" t="s">
        <v>15</v>
      </c>
      <c r="D54" t="s">
        <v>47</v>
      </c>
      <c r="E54">
        <v>505.86</v>
      </c>
      <c r="F54" s="26">
        <v>81</v>
      </c>
      <c r="G54" s="27">
        <v>6555.9456</v>
      </c>
      <c r="H54" s="17">
        <v>40974.660000000003</v>
      </c>
      <c r="I54" s="27">
        <v>47530.605600000003</v>
      </c>
      <c r="J54">
        <f>YEAR(Ventas_Wellpro4[[#This Row],[Fecha]])</f>
        <v>2025</v>
      </c>
      <c r="K54" t="str">
        <f>TEXT(Ventas_Wellpro4[[#This Row],[Fecha]],"MMMM")</f>
        <v>septiembre</v>
      </c>
      <c r="L54">
        <f>DAY(Ventas_Wellpro4[[#This Row],[Fecha]])</f>
        <v>12</v>
      </c>
    </row>
    <row r="55" spans="2:12" x14ac:dyDescent="0.25">
      <c r="B55" s="11">
        <v>45915</v>
      </c>
      <c r="C55" t="s">
        <v>15</v>
      </c>
      <c r="D55" t="s">
        <v>145</v>
      </c>
      <c r="E55">
        <v>632.99</v>
      </c>
      <c r="F55" s="26">
        <v>12</v>
      </c>
      <c r="G55" s="27">
        <v>1215.3407999999999</v>
      </c>
      <c r="H55" s="17">
        <v>7595.88</v>
      </c>
      <c r="I55" s="27">
        <v>8811.2207999999991</v>
      </c>
      <c r="J55">
        <f>YEAR(Ventas_Wellpro4[[#This Row],[Fecha]])</f>
        <v>2025</v>
      </c>
      <c r="K55" t="str">
        <f>TEXT(Ventas_Wellpro4[[#This Row],[Fecha]],"MMMM")</f>
        <v>septiembre</v>
      </c>
      <c r="L55">
        <f>DAY(Ventas_Wellpro4[[#This Row],[Fecha]])</f>
        <v>15</v>
      </c>
    </row>
    <row r="56" spans="2:12" x14ac:dyDescent="0.25">
      <c r="B56" s="11">
        <v>45925</v>
      </c>
      <c r="C56" t="s">
        <v>15</v>
      </c>
      <c r="D56" t="s">
        <v>145</v>
      </c>
      <c r="E56">
        <v>632.99</v>
      </c>
      <c r="F56" s="26">
        <v>48</v>
      </c>
      <c r="G56" s="27">
        <v>4861.3631999999998</v>
      </c>
      <c r="H56" s="17">
        <v>30383.52</v>
      </c>
      <c r="I56" s="27">
        <v>35244.883199999997</v>
      </c>
      <c r="J56">
        <f>YEAR(Ventas_Wellpro4[[#This Row],[Fecha]])</f>
        <v>2025</v>
      </c>
      <c r="K56" t="str">
        <f>TEXT(Ventas_Wellpro4[[#This Row],[Fecha]],"MMMM")</f>
        <v>septiembre</v>
      </c>
      <c r="L56">
        <f>DAY(Ventas_Wellpro4[[#This Row],[Fecha]])</f>
        <v>25</v>
      </c>
    </row>
    <row r="57" spans="2:12" x14ac:dyDescent="0.25">
      <c r="B57" s="11">
        <v>45929</v>
      </c>
      <c r="C57" t="s">
        <v>15</v>
      </c>
      <c r="D57" t="s">
        <v>124</v>
      </c>
      <c r="E57">
        <v>633.62</v>
      </c>
      <c r="F57" s="26">
        <v>4</v>
      </c>
      <c r="G57" s="27">
        <v>405.51679999999999</v>
      </c>
      <c r="H57" s="17">
        <v>2534.48</v>
      </c>
      <c r="I57" s="27">
        <v>2939.9967999999999</v>
      </c>
      <c r="J57">
        <f>YEAR(Ventas_Wellpro4[[#This Row],[Fecha]])</f>
        <v>2025</v>
      </c>
      <c r="K57" t="str">
        <f>TEXT(Ventas_Wellpro4[[#This Row],[Fecha]],"MMMM")</f>
        <v>septiembre</v>
      </c>
      <c r="L57">
        <f>DAY(Ventas_Wellpro4[[#This Row],[Fecha]])</f>
        <v>29</v>
      </c>
    </row>
    <row r="58" spans="2:12" x14ac:dyDescent="0.25">
      <c r="B58" s="11">
        <v>45931</v>
      </c>
      <c r="C58" t="s">
        <v>17</v>
      </c>
      <c r="D58" t="s">
        <v>46</v>
      </c>
      <c r="E58" s="17">
        <v>498.66</v>
      </c>
      <c r="F58">
        <v>6</v>
      </c>
      <c r="G58" s="18">
        <f>+(Ventas_Wellpro4[[#This Row],[Precio de Venta]]*0.16)*Ventas_Wellpro4[[#This Row],[Cantidad Vendida]]</f>
        <v>478.71360000000004</v>
      </c>
      <c r="H58" s="15">
        <v>2991.96</v>
      </c>
      <c r="I58" s="17">
        <f>+Ventas_Wellpro4[[#This Row],[Total de Venta sin IVA]]+Ventas_Wellpro4[[#This Row],[IVA]]</f>
        <v>3470.6736000000001</v>
      </c>
      <c r="J58">
        <f>YEAR(Ventas_Wellpro4[[#This Row],[Fecha]])</f>
        <v>2025</v>
      </c>
      <c r="K58" t="str">
        <f>TEXT(Ventas_Wellpro4[[#This Row],[Fecha]],"MMMM")</f>
        <v>octubre</v>
      </c>
      <c r="L58">
        <f>DAY(Ventas_Wellpro4[[#This Row],[Fecha]])</f>
        <v>1</v>
      </c>
    </row>
    <row r="59" spans="2:12" x14ac:dyDescent="0.25">
      <c r="B59" s="11">
        <v>45931</v>
      </c>
      <c r="C59" t="s">
        <v>17</v>
      </c>
      <c r="D59" t="s">
        <v>46</v>
      </c>
      <c r="E59" s="17">
        <v>498.66</v>
      </c>
      <c r="F59">
        <v>36</v>
      </c>
      <c r="G59" s="18">
        <f>+(Ventas_Wellpro4[[#This Row],[Precio de Venta]]*0.16)*Ventas_Wellpro4[[#This Row],[Cantidad Vendida]]</f>
        <v>2872.2816000000003</v>
      </c>
      <c r="H59" s="15">
        <v>17951.759999999998</v>
      </c>
      <c r="I59" s="17">
        <f>+Ventas_Wellpro4[[#This Row],[Total de Venta sin IVA]]+Ventas_Wellpro4[[#This Row],[IVA]]</f>
        <v>20824.041599999997</v>
      </c>
      <c r="J59">
        <f>YEAR(Ventas_Wellpro4[[#This Row],[Fecha]])</f>
        <v>2025</v>
      </c>
      <c r="K59" t="str">
        <f>TEXT(Ventas_Wellpro4[[#This Row],[Fecha]],"MMMM")</f>
        <v>octubre</v>
      </c>
      <c r="L59">
        <f>DAY(Ventas_Wellpro4[[#This Row],[Fecha]])</f>
        <v>1</v>
      </c>
    </row>
    <row r="60" spans="2:12" x14ac:dyDescent="0.25">
      <c r="B60" s="11">
        <v>45931</v>
      </c>
      <c r="C60" t="s">
        <v>17</v>
      </c>
      <c r="D60" t="s">
        <v>46</v>
      </c>
      <c r="E60" s="17">
        <v>498.66</v>
      </c>
      <c r="F60">
        <v>12</v>
      </c>
      <c r="G60" s="18">
        <f>+(Ventas_Wellpro4[[#This Row],[Precio de Venta]]*0.16)*Ventas_Wellpro4[[#This Row],[Cantidad Vendida]]</f>
        <v>957.42720000000008</v>
      </c>
      <c r="H60" s="15">
        <v>5983.92</v>
      </c>
      <c r="I60" s="17">
        <f>+Ventas_Wellpro4[[#This Row],[Total de Venta sin IVA]]+Ventas_Wellpro4[[#This Row],[IVA]]</f>
        <v>6941.3472000000002</v>
      </c>
      <c r="J60">
        <f>YEAR(Ventas_Wellpro4[[#This Row],[Fecha]])</f>
        <v>2025</v>
      </c>
      <c r="K60" t="str">
        <f>TEXT(Ventas_Wellpro4[[#This Row],[Fecha]],"MMMM")</f>
        <v>octubre</v>
      </c>
      <c r="L60">
        <f>DAY(Ventas_Wellpro4[[#This Row],[Fecha]])</f>
        <v>1</v>
      </c>
    </row>
    <row r="61" spans="2:12" x14ac:dyDescent="0.25">
      <c r="B61" s="11">
        <v>45931</v>
      </c>
      <c r="C61" t="s">
        <v>17</v>
      </c>
      <c r="D61" t="s">
        <v>46</v>
      </c>
      <c r="E61" s="17">
        <v>498.66</v>
      </c>
      <c r="F61">
        <v>6</v>
      </c>
      <c r="G61" s="18">
        <f>+(Ventas_Wellpro4[[#This Row],[Precio de Venta]]*0.16)*Ventas_Wellpro4[[#This Row],[Cantidad Vendida]]</f>
        <v>478.71360000000004</v>
      </c>
      <c r="H61" s="15">
        <v>2991.96</v>
      </c>
      <c r="I61" s="17">
        <f>+Ventas_Wellpro4[[#This Row],[Total de Venta sin IVA]]+Ventas_Wellpro4[[#This Row],[IVA]]</f>
        <v>3470.6736000000001</v>
      </c>
      <c r="J61">
        <f>YEAR(Ventas_Wellpro4[[#This Row],[Fecha]])</f>
        <v>2025</v>
      </c>
      <c r="K61" t="str">
        <f>TEXT(Ventas_Wellpro4[[#This Row],[Fecha]],"MMMM")</f>
        <v>octubre</v>
      </c>
      <c r="L61">
        <f>DAY(Ventas_Wellpro4[[#This Row],[Fecha]])</f>
        <v>1</v>
      </c>
    </row>
    <row r="62" spans="2:12" x14ac:dyDescent="0.25">
      <c r="B62" s="5">
        <v>45482</v>
      </c>
      <c r="C62" t="s">
        <v>23</v>
      </c>
      <c r="D62" t="s">
        <v>46</v>
      </c>
      <c r="E62">
        <v>70.05</v>
      </c>
      <c r="F62" s="1">
        <v>240</v>
      </c>
      <c r="G62" s="1">
        <v>2689.92</v>
      </c>
      <c r="H62" s="15">
        <v>16812</v>
      </c>
      <c r="I62" s="1">
        <v>19501.919999999998</v>
      </c>
      <c r="J62">
        <f>YEAR(Ventas_Wellpro4[[#This Row],[Fecha]])</f>
        <v>2024</v>
      </c>
      <c r="K62" t="str">
        <f>TEXT(Ventas_Wellpro4[[#This Row],[Fecha]],"MMMM")</f>
        <v>julio</v>
      </c>
      <c r="L62">
        <f>DAY(Ventas_Wellpro4[[#This Row],[Fecha]])</f>
        <v>9</v>
      </c>
    </row>
    <row r="63" spans="2:12" x14ac:dyDescent="0.25">
      <c r="B63" s="5">
        <v>45482</v>
      </c>
      <c r="C63" t="s">
        <v>23</v>
      </c>
      <c r="D63" t="s">
        <v>46</v>
      </c>
      <c r="E63">
        <v>70.05</v>
      </c>
      <c r="F63" s="1">
        <v>240</v>
      </c>
      <c r="G63" s="1">
        <v>2689.92</v>
      </c>
      <c r="H63" s="15">
        <v>16812</v>
      </c>
      <c r="I63" s="1">
        <v>19501.919999999998</v>
      </c>
      <c r="J63">
        <f>YEAR(Ventas_Wellpro4[[#This Row],[Fecha]])</f>
        <v>2024</v>
      </c>
      <c r="K63" t="str">
        <f>TEXT(Ventas_Wellpro4[[#This Row],[Fecha]],"MMMM")</f>
        <v>julio</v>
      </c>
      <c r="L63">
        <f>DAY(Ventas_Wellpro4[[#This Row],[Fecha]])</f>
        <v>9</v>
      </c>
    </row>
    <row r="64" spans="2:12" x14ac:dyDescent="0.25">
      <c r="B64" s="5">
        <v>45482</v>
      </c>
      <c r="C64" t="s">
        <v>23</v>
      </c>
      <c r="D64" t="s">
        <v>46</v>
      </c>
      <c r="E64">
        <v>70.05</v>
      </c>
      <c r="F64" s="1">
        <v>240</v>
      </c>
      <c r="G64" s="1">
        <v>2689.92</v>
      </c>
      <c r="H64" s="15">
        <v>16812</v>
      </c>
      <c r="I64" s="1">
        <v>19501.919999999998</v>
      </c>
      <c r="J64">
        <f>YEAR(Ventas_Wellpro4[[#This Row],[Fecha]])</f>
        <v>2024</v>
      </c>
      <c r="K64" t="str">
        <f>TEXT(Ventas_Wellpro4[[#This Row],[Fecha]],"MMMM")</f>
        <v>julio</v>
      </c>
      <c r="L64">
        <f>DAY(Ventas_Wellpro4[[#This Row],[Fecha]])</f>
        <v>9</v>
      </c>
    </row>
    <row r="65" spans="2:12" x14ac:dyDescent="0.25">
      <c r="B65" s="5">
        <v>45482</v>
      </c>
      <c r="C65" t="s">
        <v>23</v>
      </c>
      <c r="D65" t="s">
        <v>46</v>
      </c>
      <c r="E65">
        <v>70.05</v>
      </c>
      <c r="F65" s="1">
        <v>240</v>
      </c>
      <c r="G65" s="1">
        <v>2689.92</v>
      </c>
      <c r="H65" s="15">
        <v>16812</v>
      </c>
      <c r="I65" s="2">
        <v>19501.919999999998</v>
      </c>
      <c r="J65">
        <f>YEAR(Ventas_Wellpro4[[#This Row],[Fecha]])</f>
        <v>2024</v>
      </c>
      <c r="K65" t="str">
        <f>TEXT(Ventas_Wellpro4[[#This Row],[Fecha]],"MMMM")</f>
        <v>julio</v>
      </c>
      <c r="L65">
        <f>DAY(Ventas_Wellpro4[[#This Row],[Fecha]])</f>
        <v>9</v>
      </c>
    </row>
    <row r="66" spans="2:12" x14ac:dyDescent="0.25">
      <c r="B66" s="5">
        <v>45482</v>
      </c>
      <c r="C66" t="s">
        <v>23</v>
      </c>
      <c r="D66" t="s">
        <v>46</v>
      </c>
      <c r="E66">
        <v>70.05</v>
      </c>
      <c r="F66" s="1">
        <v>240</v>
      </c>
      <c r="G66" s="1">
        <v>2689.92</v>
      </c>
      <c r="H66" s="15">
        <v>16812</v>
      </c>
      <c r="I66" s="2">
        <v>19501.919999999998</v>
      </c>
      <c r="J66">
        <f>YEAR(Ventas_Wellpro4[[#This Row],[Fecha]])</f>
        <v>2024</v>
      </c>
      <c r="K66" t="str">
        <f>TEXT(Ventas_Wellpro4[[#This Row],[Fecha]],"MMMM")</f>
        <v>julio</v>
      </c>
      <c r="L66">
        <f>DAY(Ventas_Wellpro4[[#This Row],[Fecha]])</f>
        <v>9</v>
      </c>
    </row>
    <row r="67" spans="2:12" x14ac:dyDescent="0.25">
      <c r="B67" s="11">
        <v>45931</v>
      </c>
      <c r="C67" t="s">
        <v>17</v>
      </c>
      <c r="D67" t="s">
        <v>46</v>
      </c>
      <c r="E67" s="17">
        <v>498.66</v>
      </c>
      <c r="F67">
        <v>6</v>
      </c>
      <c r="G67" s="18">
        <f>+(Ventas_Wellpro4[[#This Row],[Precio de Venta]]*0.16)*Ventas_Wellpro4[[#This Row],[Cantidad Vendida]]</f>
        <v>478.71360000000004</v>
      </c>
      <c r="H67" s="15">
        <v>2991.96</v>
      </c>
      <c r="I67" s="17">
        <f>+Ventas_Wellpro4[[#This Row],[Total de Venta sin IVA]]+Ventas_Wellpro4[[#This Row],[IVA]]</f>
        <v>3470.6736000000001</v>
      </c>
      <c r="J67">
        <f>YEAR(Ventas_Wellpro4[[#This Row],[Fecha]])</f>
        <v>2025</v>
      </c>
      <c r="K67" t="str">
        <f>TEXT(Ventas_Wellpro4[[#This Row],[Fecha]],"MMMM")</f>
        <v>octubre</v>
      </c>
      <c r="L67">
        <f>DAY(Ventas_Wellpro4[[#This Row],[Fecha]])</f>
        <v>1</v>
      </c>
    </row>
    <row r="68" spans="2:12" x14ac:dyDescent="0.25">
      <c r="B68" s="11">
        <v>45931</v>
      </c>
      <c r="C68" t="s">
        <v>21</v>
      </c>
      <c r="D68" t="s">
        <v>144</v>
      </c>
      <c r="E68" s="17">
        <v>137.79</v>
      </c>
      <c r="F68">
        <v>1</v>
      </c>
      <c r="G68" s="18">
        <f>+(Ventas_Wellpro4[[#This Row],[Precio de Venta]]*0.16)*Ventas_Wellpro4[[#This Row],[Cantidad Vendida]]</f>
        <v>22.046399999999998</v>
      </c>
      <c r="H68" s="15">
        <v>137.79</v>
      </c>
      <c r="I68" s="17">
        <f>+Ventas_Wellpro4[[#This Row],[Total de Venta sin IVA]]+Ventas_Wellpro4[[#This Row],[IVA]]</f>
        <v>159.8364</v>
      </c>
      <c r="J68">
        <f>YEAR(Ventas_Wellpro4[[#This Row],[Fecha]])</f>
        <v>2025</v>
      </c>
      <c r="K68" t="str">
        <f>TEXT(Ventas_Wellpro4[[#This Row],[Fecha]],"MMMM")</f>
        <v>octubre</v>
      </c>
      <c r="L68">
        <f>DAY(Ventas_Wellpro4[[#This Row],[Fecha]])</f>
        <v>1</v>
      </c>
    </row>
    <row r="69" spans="2:12" x14ac:dyDescent="0.25">
      <c r="B69" s="5">
        <v>45484</v>
      </c>
      <c r="C69" t="s">
        <v>23</v>
      </c>
      <c r="D69" t="s">
        <v>46</v>
      </c>
      <c r="E69">
        <v>70.05</v>
      </c>
      <c r="F69" s="1">
        <v>240</v>
      </c>
      <c r="G69" s="1">
        <v>2689.92</v>
      </c>
      <c r="H69" s="15">
        <v>16812</v>
      </c>
      <c r="I69" s="2">
        <v>19501.919999999998</v>
      </c>
      <c r="J69">
        <f>YEAR(Ventas_Wellpro4[[#This Row],[Fecha]])</f>
        <v>2024</v>
      </c>
      <c r="K69" t="str">
        <f>TEXT(Ventas_Wellpro4[[#This Row],[Fecha]],"MMMM")</f>
        <v>julio</v>
      </c>
      <c r="L69">
        <f>DAY(Ventas_Wellpro4[[#This Row],[Fecha]])</f>
        <v>11</v>
      </c>
    </row>
    <row r="70" spans="2:12" x14ac:dyDescent="0.25">
      <c r="B70" s="5">
        <v>45488</v>
      </c>
      <c r="C70" t="s">
        <v>21</v>
      </c>
      <c r="D70" t="s">
        <v>50</v>
      </c>
      <c r="E70">
        <v>93.01</v>
      </c>
      <c r="F70" s="1">
        <v>240</v>
      </c>
      <c r="G70" s="1">
        <v>3571.58</v>
      </c>
      <c r="H70" s="15">
        <v>22322.400000000001</v>
      </c>
      <c r="I70" s="2">
        <v>25893.98</v>
      </c>
      <c r="J70">
        <f>YEAR(Ventas_Wellpro4[[#This Row],[Fecha]])</f>
        <v>2024</v>
      </c>
      <c r="K70" t="str">
        <f>TEXT(Ventas_Wellpro4[[#This Row],[Fecha]],"MMMM")</f>
        <v>julio</v>
      </c>
      <c r="L70">
        <f>DAY(Ventas_Wellpro4[[#This Row],[Fecha]])</f>
        <v>15</v>
      </c>
    </row>
    <row r="71" spans="2:12" x14ac:dyDescent="0.25">
      <c r="B71" s="11">
        <v>45931</v>
      </c>
      <c r="C71" t="s">
        <v>24</v>
      </c>
      <c r="D71" t="s">
        <v>144</v>
      </c>
      <c r="E71" s="17">
        <v>137.79</v>
      </c>
      <c r="F71">
        <v>1</v>
      </c>
      <c r="G71" s="18">
        <f>+(Ventas_Wellpro4[[#This Row],[Precio de Venta]]*0.16)*Ventas_Wellpro4[[#This Row],[Cantidad Vendida]]</f>
        <v>22.046399999999998</v>
      </c>
      <c r="H71" s="15">
        <v>137.79</v>
      </c>
      <c r="I71" s="17">
        <f>+Ventas_Wellpro4[[#This Row],[Total de Venta sin IVA]]+Ventas_Wellpro4[[#This Row],[IVA]]</f>
        <v>159.8364</v>
      </c>
      <c r="J71">
        <f>YEAR(Ventas_Wellpro4[[#This Row],[Fecha]])</f>
        <v>2025</v>
      </c>
      <c r="K71" t="str">
        <f>TEXT(Ventas_Wellpro4[[#This Row],[Fecha]],"MMMM")</f>
        <v>octubre</v>
      </c>
      <c r="L71">
        <f>DAY(Ventas_Wellpro4[[#This Row],[Fecha]])</f>
        <v>1</v>
      </c>
    </row>
    <row r="72" spans="2:12" x14ac:dyDescent="0.25">
      <c r="B72" s="11">
        <v>45931</v>
      </c>
      <c r="C72" t="s">
        <v>14</v>
      </c>
      <c r="D72" t="s">
        <v>144</v>
      </c>
      <c r="E72" s="17">
        <v>1706.9</v>
      </c>
      <c r="F72">
        <v>1</v>
      </c>
      <c r="G72" s="18">
        <f>+(Ventas_Wellpro4[[#This Row],[Precio de Venta]]*0.16)*Ventas_Wellpro4[[#This Row],[Cantidad Vendida]]</f>
        <v>273.10400000000004</v>
      </c>
      <c r="H72" s="15">
        <v>1706.9</v>
      </c>
      <c r="I72" s="17">
        <f>+Ventas_Wellpro4[[#This Row],[Total de Venta sin IVA]]+Ventas_Wellpro4[[#This Row],[IVA]]</f>
        <v>1980.0040000000001</v>
      </c>
      <c r="J72">
        <f>YEAR(Ventas_Wellpro4[[#This Row],[Fecha]])</f>
        <v>2025</v>
      </c>
      <c r="K72" t="str">
        <f>TEXT(Ventas_Wellpro4[[#This Row],[Fecha]],"MMMM")</f>
        <v>octubre</v>
      </c>
      <c r="L72">
        <f>DAY(Ventas_Wellpro4[[#This Row],[Fecha]])</f>
        <v>1</v>
      </c>
    </row>
    <row r="73" spans="2:12" x14ac:dyDescent="0.25">
      <c r="B73" s="11">
        <v>45931</v>
      </c>
      <c r="C73" t="s">
        <v>123</v>
      </c>
      <c r="D73" t="s">
        <v>144</v>
      </c>
      <c r="E73" s="17">
        <v>137.79</v>
      </c>
      <c r="F73">
        <v>1</v>
      </c>
      <c r="G73" s="18">
        <f>+(Ventas_Wellpro4[[#This Row],[Precio de Venta]]*0.16)*Ventas_Wellpro4[[#This Row],[Cantidad Vendida]]</f>
        <v>22.046399999999998</v>
      </c>
      <c r="H73" s="15">
        <v>137.79</v>
      </c>
      <c r="I73" s="17">
        <f>+Ventas_Wellpro4[[#This Row],[Total de Venta sin IVA]]+Ventas_Wellpro4[[#This Row],[IVA]]</f>
        <v>159.8364</v>
      </c>
      <c r="J73">
        <f>YEAR(Ventas_Wellpro4[[#This Row],[Fecha]])</f>
        <v>2025</v>
      </c>
      <c r="K73" t="str">
        <f>TEXT(Ventas_Wellpro4[[#This Row],[Fecha]],"MMMM")</f>
        <v>octubre</v>
      </c>
      <c r="L73">
        <f>DAY(Ventas_Wellpro4[[#This Row],[Fecha]])</f>
        <v>1</v>
      </c>
    </row>
    <row r="74" spans="2:12" x14ac:dyDescent="0.25">
      <c r="B74" s="11">
        <v>45912</v>
      </c>
      <c r="C74" t="s">
        <v>173</v>
      </c>
      <c r="D74" t="s">
        <v>149</v>
      </c>
      <c r="E74">
        <v>905.16</v>
      </c>
      <c r="F74" s="26">
        <v>1</v>
      </c>
      <c r="G74" s="27">
        <v>144.82560000000001</v>
      </c>
      <c r="H74" s="15">
        <v>905.16</v>
      </c>
      <c r="I74" s="27">
        <v>1049.9856</v>
      </c>
      <c r="J74">
        <f>YEAR(Ventas_Wellpro4[[#This Row],[Fecha]])</f>
        <v>2025</v>
      </c>
      <c r="K74" t="str">
        <f>TEXT(Ventas_Wellpro4[[#This Row],[Fecha]],"MMMM")</f>
        <v>septiembre</v>
      </c>
      <c r="L74">
        <f>DAY(Ventas_Wellpro4[[#This Row],[Fecha]])</f>
        <v>12</v>
      </c>
    </row>
    <row r="75" spans="2:12" x14ac:dyDescent="0.25">
      <c r="B75" s="11">
        <v>45931</v>
      </c>
      <c r="C75" t="s">
        <v>18</v>
      </c>
      <c r="D75" t="s">
        <v>46</v>
      </c>
      <c r="E75" s="17">
        <v>525.59</v>
      </c>
      <c r="F75">
        <v>24</v>
      </c>
      <c r="G75" s="18">
        <f>+(Ventas_Wellpro4[[#This Row],[Precio de Venta]]*0.16)*Ventas_Wellpro4[[#This Row],[Cantidad Vendida]]</f>
        <v>2018.2656000000002</v>
      </c>
      <c r="H75" s="15">
        <v>12614.16</v>
      </c>
      <c r="I75" s="17">
        <f>+Ventas_Wellpro4[[#This Row],[Total de Venta sin IVA]]+Ventas_Wellpro4[[#This Row],[IVA]]</f>
        <v>14632.4256</v>
      </c>
      <c r="J75">
        <f>YEAR(Ventas_Wellpro4[[#This Row],[Fecha]])</f>
        <v>2025</v>
      </c>
      <c r="K75" t="str">
        <f>TEXT(Ventas_Wellpro4[[#This Row],[Fecha]],"MMMM")</f>
        <v>octubre</v>
      </c>
      <c r="L75">
        <f>DAY(Ventas_Wellpro4[[#This Row],[Fecha]])</f>
        <v>1</v>
      </c>
    </row>
    <row r="76" spans="2:12" x14ac:dyDescent="0.25">
      <c r="B76" s="11">
        <v>45931</v>
      </c>
      <c r="C76" t="s">
        <v>18</v>
      </c>
      <c r="D76" t="s">
        <v>46</v>
      </c>
      <c r="E76" s="17">
        <v>525.59</v>
      </c>
      <c r="F76">
        <v>102</v>
      </c>
      <c r="G76" s="18">
        <f>+(Ventas_Wellpro4[[#This Row],[Precio de Venta]]*0.16)*Ventas_Wellpro4[[#This Row],[Cantidad Vendida]]</f>
        <v>8577.6288000000004</v>
      </c>
      <c r="H76" s="15">
        <v>53610.18</v>
      </c>
      <c r="I76" s="17">
        <f>+Ventas_Wellpro4[[#This Row],[Total de Venta sin IVA]]+Ventas_Wellpro4[[#This Row],[IVA]]</f>
        <v>62187.808799999999</v>
      </c>
      <c r="J76">
        <f>YEAR(Ventas_Wellpro4[[#This Row],[Fecha]])</f>
        <v>2025</v>
      </c>
      <c r="K76" t="str">
        <f>TEXT(Ventas_Wellpro4[[#This Row],[Fecha]],"MMMM")</f>
        <v>octubre</v>
      </c>
      <c r="L76">
        <f>DAY(Ventas_Wellpro4[[#This Row],[Fecha]])</f>
        <v>1</v>
      </c>
    </row>
    <row r="77" spans="2:12" x14ac:dyDescent="0.25">
      <c r="B77" s="11">
        <v>45931</v>
      </c>
      <c r="C77" t="s">
        <v>18</v>
      </c>
      <c r="D77" t="s">
        <v>46</v>
      </c>
      <c r="E77" s="17">
        <v>525.59</v>
      </c>
      <c r="F77">
        <v>54</v>
      </c>
      <c r="G77" s="18">
        <f>+(Ventas_Wellpro4[[#This Row],[Precio de Venta]]*0.16)*Ventas_Wellpro4[[#This Row],[Cantidad Vendida]]</f>
        <v>4541.0976000000001</v>
      </c>
      <c r="H77" s="15">
        <v>28381.86</v>
      </c>
      <c r="I77" s="17">
        <f>+Ventas_Wellpro4[[#This Row],[Total de Venta sin IVA]]+Ventas_Wellpro4[[#This Row],[IVA]]</f>
        <v>32922.957600000002</v>
      </c>
      <c r="J77">
        <f>YEAR(Ventas_Wellpro4[[#This Row],[Fecha]])</f>
        <v>2025</v>
      </c>
      <c r="K77" t="str">
        <f>TEXT(Ventas_Wellpro4[[#This Row],[Fecha]],"MMMM")</f>
        <v>octubre</v>
      </c>
      <c r="L77">
        <f>DAY(Ventas_Wellpro4[[#This Row],[Fecha]])</f>
        <v>1</v>
      </c>
    </row>
    <row r="78" spans="2:12" x14ac:dyDescent="0.25">
      <c r="B78" s="11">
        <v>45931</v>
      </c>
      <c r="C78" t="s">
        <v>18</v>
      </c>
      <c r="D78" t="s">
        <v>46</v>
      </c>
      <c r="E78" s="17">
        <v>525.59</v>
      </c>
      <c r="F78">
        <v>66</v>
      </c>
      <c r="G78" s="18">
        <f>+(Ventas_Wellpro4[[#This Row],[Precio de Venta]]*0.16)*Ventas_Wellpro4[[#This Row],[Cantidad Vendida]]</f>
        <v>5550.2304000000004</v>
      </c>
      <c r="H78" s="15">
        <v>34688.94</v>
      </c>
      <c r="I78" s="17">
        <f>+Ventas_Wellpro4[[#This Row],[Total de Venta sin IVA]]+Ventas_Wellpro4[[#This Row],[IVA]]</f>
        <v>40239.170400000003</v>
      </c>
      <c r="J78">
        <f>YEAR(Ventas_Wellpro4[[#This Row],[Fecha]])</f>
        <v>2025</v>
      </c>
      <c r="K78" t="str">
        <f>TEXT(Ventas_Wellpro4[[#This Row],[Fecha]],"MMMM")</f>
        <v>octubre</v>
      </c>
      <c r="L78">
        <f>DAY(Ventas_Wellpro4[[#This Row],[Fecha]])</f>
        <v>1</v>
      </c>
    </row>
    <row r="79" spans="2:12" x14ac:dyDescent="0.25">
      <c r="B79" s="11">
        <v>45931</v>
      </c>
      <c r="C79" t="s">
        <v>18</v>
      </c>
      <c r="D79" t="s">
        <v>46</v>
      </c>
      <c r="E79" s="17">
        <v>525.59</v>
      </c>
      <c r="F79">
        <v>60</v>
      </c>
      <c r="G79" s="18">
        <f>+(Ventas_Wellpro4[[#This Row],[Precio de Venta]]*0.16)*Ventas_Wellpro4[[#This Row],[Cantidad Vendida]]</f>
        <v>5045.6640000000007</v>
      </c>
      <c r="H79" s="15">
        <v>31535.4</v>
      </c>
      <c r="I79" s="17">
        <f>+Ventas_Wellpro4[[#This Row],[Total de Venta sin IVA]]+Ventas_Wellpro4[[#This Row],[IVA]]</f>
        <v>36581.063999999998</v>
      </c>
      <c r="J79">
        <f>YEAR(Ventas_Wellpro4[[#This Row],[Fecha]])</f>
        <v>2025</v>
      </c>
      <c r="K79" t="str">
        <f>TEXT(Ventas_Wellpro4[[#This Row],[Fecha]],"MMMM")</f>
        <v>octubre</v>
      </c>
      <c r="L79">
        <f>DAY(Ventas_Wellpro4[[#This Row],[Fecha]])</f>
        <v>1</v>
      </c>
    </row>
    <row r="80" spans="2:12" x14ac:dyDescent="0.25">
      <c r="B80" s="11">
        <v>45932</v>
      </c>
      <c r="C80" t="s">
        <v>17</v>
      </c>
      <c r="D80" t="s">
        <v>46</v>
      </c>
      <c r="E80" s="17">
        <v>498.66</v>
      </c>
      <c r="F80">
        <v>6</v>
      </c>
      <c r="G80" s="18">
        <f>+(Ventas_Wellpro4[[#This Row],[Precio de Venta]]*0.16)*Ventas_Wellpro4[[#This Row],[Cantidad Vendida]]</f>
        <v>478.71360000000004</v>
      </c>
      <c r="H80" s="15">
        <v>2991.96</v>
      </c>
      <c r="I80" s="17">
        <f>+Ventas_Wellpro4[[#This Row],[Total de Venta sin IVA]]+Ventas_Wellpro4[[#This Row],[IVA]]</f>
        <v>3470.6736000000001</v>
      </c>
      <c r="J80">
        <f>YEAR(Ventas_Wellpro4[[#This Row],[Fecha]])</f>
        <v>2025</v>
      </c>
      <c r="K80" t="str">
        <f>TEXT(Ventas_Wellpro4[[#This Row],[Fecha]],"MMMM")</f>
        <v>octubre</v>
      </c>
      <c r="L80">
        <f>DAY(Ventas_Wellpro4[[#This Row],[Fecha]])</f>
        <v>2</v>
      </c>
    </row>
    <row r="81" spans="2:12" x14ac:dyDescent="0.25">
      <c r="B81" s="11">
        <v>45932</v>
      </c>
      <c r="C81" t="s">
        <v>17</v>
      </c>
      <c r="D81" t="s">
        <v>46</v>
      </c>
      <c r="E81" s="17">
        <v>498.66</v>
      </c>
      <c r="F81">
        <v>6</v>
      </c>
      <c r="G81" s="18">
        <f>+(Ventas_Wellpro4[[#This Row],[Precio de Venta]]*0.16)*Ventas_Wellpro4[[#This Row],[Cantidad Vendida]]</f>
        <v>478.71360000000004</v>
      </c>
      <c r="H81" s="15">
        <v>2991.96</v>
      </c>
      <c r="I81" s="17">
        <f>+Ventas_Wellpro4[[#This Row],[Total de Venta sin IVA]]+Ventas_Wellpro4[[#This Row],[IVA]]</f>
        <v>3470.6736000000001</v>
      </c>
      <c r="J81">
        <f>YEAR(Ventas_Wellpro4[[#This Row],[Fecha]])</f>
        <v>2025</v>
      </c>
      <c r="K81" t="str">
        <f>TEXT(Ventas_Wellpro4[[#This Row],[Fecha]],"MMMM")</f>
        <v>octubre</v>
      </c>
      <c r="L81">
        <f>DAY(Ventas_Wellpro4[[#This Row],[Fecha]])</f>
        <v>2</v>
      </c>
    </row>
    <row r="82" spans="2:12" x14ac:dyDescent="0.25">
      <c r="B82" s="11">
        <v>45932</v>
      </c>
      <c r="C82" t="s">
        <v>17</v>
      </c>
      <c r="D82" t="s">
        <v>46</v>
      </c>
      <c r="E82" s="17">
        <v>498.66</v>
      </c>
      <c r="F82">
        <v>6</v>
      </c>
      <c r="G82" s="18">
        <f>+(Ventas_Wellpro4[[#This Row],[Precio de Venta]]*0.16)*Ventas_Wellpro4[[#This Row],[Cantidad Vendida]]</f>
        <v>478.71360000000004</v>
      </c>
      <c r="H82" s="15">
        <v>2991.96</v>
      </c>
      <c r="I82" s="17">
        <f>+Ventas_Wellpro4[[#This Row],[Total de Venta sin IVA]]+Ventas_Wellpro4[[#This Row],[IVA]]</f>
        <v>3470.6736000000001</v>
      </c>
      <c r="J82">
        <f>YEAR(Ventas_Wellpro4[[#This Row],[Fecha]])</f>
        <v>2025</v>
      </c>
      <c r="K82" t="str">
        <f>TEXT(Ventas_Wellpro4[[#This Row],[Fecha]],"MMMM")</f>
        <v>octubre</v>
      </c>
      <c r="L82">
        <f>DAY(Ventas_Wellpro4[[#This Row],[Fecha]])</f>
        <v>2</v>
      </c>
    </row>
    <row r="83" spans="2:12" x14ac:dyDescent="0.25">
      <c r="B83" s="11">
        <v>45932</v>
      </c>
      <c r="C83" t="s">
        <v>17</v>
      </c>
      <c r="D83" t="s">
        <v>46</v>
      </c>
      <c r="E83" s="17">
        <v>498.66</v>
      </c>
      <c r="F83">
        <v>12</v>
      </c>
      <c r="G83" s="18">
        <f>+(Ventas_Wellpro4[[#This Row],[Precio de Venta]]*0.16)*Ventas_Wellpro4[[#This Row],[Cantidad Vendida]]</f>
        <v>957.42720000000008</v>
      </c>
      <c r="H83" s="15">
        <v>5983.92</v>
      </c>
      <c r="I83" s="17">
        <f>+Ventas_Wellpro4[[#This Row],[Total de Venta sin IVA]]+Ventas_Wellpro4[[#This Row],[IVA]]</f>
        <v>6941.3472000000002</v>
      </c>
      <c r="J83">
        <f>YEAR(Ventas_Wellpro4[[#This Row],[Fecha]])</f>
        <v>2025</v>
      </c>
      <c r="K83" t="str">
        <f>TEXT(Ventas_Wellpro4[[#This Row],[Fecha]],"MMMM")</f>
        <v>octubre</v>
      </c>
      <c r="L83">
        <f>DAY(Ventas_Wellpro4[[#This Row],[Fecha]])</f>
        <v>2</v>
      </c>
    </row>
    <row r="84" spans="2:12" x14ac:dyDescent="0.25">
      <c r="B84" s="11">
        <v>45932</v>
      </c>
      <c r="C84" t="s">
        <v>17</v>
      </c>
      <c r="D84" t="s">
        <v>46</v>
      </c>
      <c r="E84" s="17">
        <v>498.66</v>
      </c>
      <c r="F84">
        <v>12</v>
      </c>
      <c r="G84" s="18">
        <f>+(Ventas_Wellpro4[[#This Row],[Precio de Venta]]*0.16)*Ventas_Wellpro4[[#This Row],[Cantidad Vendida]]</f>
        <v>957.42720000000008</v>
      </c>
      <c r="H84" s="15">
        <v>5983.92</v>
      </c>
      <c r="I84" s="17">
        <f>+Ventas_Wellpro4[[#This Row],[Total de Venta sin IVA]]+Ventas_Wellpro4[[#This Row],[IVA]]</f>
        <v>6941.3472000000002</v>
      </c>
      <c r="J84">
        <f>YEAR(Ventas_Wellpro4[[#This Row],[Fecha]])</f>
        <v>2025</v>
      </c>
      <c r="K84" t="str">
        <f>TEXT(Ventas_Wellpro4[[#This Row],[Fecha]],"MMMM")</f>
        <v>octubre</v>
      </c>
      <c r="L84">
        <f>DAY(Ventas_Wellpro4[[#This Row],[Fecha]])</f>
        <v>2</v>
      </c>
    </row>
    <row r="85" spans="2:12" x14ac:dyDescent="0.25">
      <c r="B85" s="11">
        <v>45932</v>
      </c>
      <c r="C85" t="s">
        <v>17</v>
      </c>
      <c r="D85" t="s">
        <v>46</v>
      </c>
      <c r="E85" s="17">
        <v>498.66</v>
      </c>
      <c r="F85">
        <v>18</v>
      </c>
      <c r="G85" s="18">
        <f>+(Ventas_Wellpro4[[#This Row],[Precio de Venta]]*0.16)*Ventas_Wellpro4[[#This Row],[Cantidad Vendida]]</f>
        <v>1436.1408000000001</v>
      </c>
      <c r="H85" s="15">
        <v>8975.8799999999992</v>
      </c>
      <c r="I85" s="17">
        <f>+Ventas_Wellpro4[[#This Row],[Total de Venta sin IVA]]+Ventas_Wellpro4[[#This Row],[IVA]]</f>
        <v>10412.020799999998</v>
      </c>
      <c r="J85">
        <f>YEAR(Ventas_Wellpro4[[#This Row],[Fecha]])</f>
        <v>2025</v>
      </c>
      <c r="K85" t="str">
        <f>TEXT(Ventas_Wellpro4[[#This Row],[Fecha]],"MMMM")</f>
        <v>octubre</v>
      </c>
      <c r="L85">
        <f>DAY(Ventas_Wellpro4[[#This Row],[Fecha]])</f>
        <v>2</v>
      </c>
    </row>
    <row r="86" spans="2:12" x14ac:dyDescent="0.25">
      <c r="B86" s="11">
        <v>45932</v>
      </c>
      <c r="C86" t="s">
        <v>17</v>
      </c>
      <c r="D86" t="s">
        <v>46</v>
      </c>
      <c r="E86" s="17">
        <v>498.66</v>
      </c>
      <c r="F86">
        <v>6</v>
      </c>
      <c r="G86" s="18">
        <f>+(Ventas_Wellpro4[[#This Row],[Precio de Venta]]*0.16)*Ventas_Wellpro4[[#This Row],[Cantidad Vendida]]</f>
        <v>478.71360000000004</v>
      </c>
      <c r="H86" s="15">
        <v>2991.96</v>
      </c>
      <c r="I86" s="17">
        <f>+Ventas_Wellpro4[[#This Row],[Total de Venta sin IVA]]+Ventas_Wellpro4[[#This Row],[IVA]]</f>
        <v>3470.6736000000001</v>
      </c>
      <c r="J86">
        <f>YEAR(Ventas_Wellpro4[[#This Row],[Fecha]])</f>
        <v>2025</v>
      </c>
      <c r="K86" t="str">
        <f>TEXT(Ventas_Wellpro4[[#This Row],[Fecha]],"MMMM")</f>
        <v>octubre</v>
      </c>
      <c r="L86">
        <f>DAY(Ventas_Wellpro4[[#This Row],[Fecha]])</f>
        <v>2</v>
      </c>
    </row>
    <row r="87" spans="2:12" x14ac:dyDescent="0.25">
      <c r="B87" s="5">
        <v>45490</v>
      </c>
      <c r="C87" t="s">
        <v>23</v>
      </c>
      <c r="D87" t="s">
        <v>46</v>
      </c>
      <c r="E87">
        <v>70.05</v>
      </c>
      <c r="F87" s="1">
        <v>240</v>
      </c>
      <c r="G87" s="2">
        <v>2689.92</v>
      </c>
      <c r="H87" s="15">
        <v>16812</v>
      </c>
      <c r="I87" s="2">
        <v>19501.919999999998</v>
      </c>
      <c r="J87">
        <f>YEAR(Ventas_Wellpro4[[#This Row],[Fecha]])</f>
        <v>2024</v>
      </c>
      <c r="K87" t="str">
        <f>TEXT(Ventas_Wellpro4[[#This Row],[Fecha]],"MMMM")</f>
        <v>julio</v>
      </c>
      <c r="L87">
        <f>DAY(Ventas_Wellpro4[[#This Row],[Fecha]])</f>
        <v>17</v>
      </c>
    </row>
    <row r="88" spans="2:12" x14ac:dyDescent="0.25">
      <c r="B88" s="5">
        <v>45490</v>
      </c>
      <c r="C88" t="s">
        <v>23</v>
      </c>
      <c r="D88" t="s">
        <v>46</v>
      </c>
      <c r="E88">
        <v>70.05</v>
      </c>
      <c r="F88" s="1">
        <v>240</v>
      </c>
      <c r="G88" s="1">
        <v>2689.92</v>
      </c>
      <c r="H88" s="15">
        <v>16812</v>
      </c>
      <c r="I88" s="2">
        <v>19501.919999999998</v>
      </c>
      <c r="J88">
        <f>YEAR(Ventas_Wellpro4[[#This Row],[Fecha]])</f>
        <v>2024</v>
      </c>
      <c r="K88" t="str">
        <f>TEXT(Ventas_Wellpro4[[#This Row],[Fecha]],"MMMM")</f>
        <v>julio</v>
      </c>
      <c r="L88">
        <f>DAY(Ventas_Wellpro4[[#This Row],[Fecha]])</f>
        <v>17</v>
      </c>
    </row>
    <row r="89" spans="2:12" x14ac:dyDescent="0.25">
      <c r="B89" s="5">
        <v>45490</v>
      </c>
      <c r="C89" t="s">
        <v>23</v>
      </c>
      <c r="D89" t="s">
        <v>46</v>
      </c>
      <c r="E89">
        <v>70.05</v>
      </c>
      <c r="F89" s="1">
        <v>240</v>
      </c>
      <c r="G89" s="2">
        <v>2689.92</v>
      </c>
      <c r="H89" s="15">
        <v>16812</v>
      </c>
      <c r="I89" s="2">
        <v>19501.919999999998</v>
      </c>
      <c r="J89">
        <f>YEAR(Ventas_Wellpro4[[#This Row],[Fecha]])</f>
        <v>2024</v>
      </c>
      <c r="K89" t="str">
        <f>TEXT(Ventas_Wellpro4[[#This Row],[Fecha]],"MMMM")</f>
        <v>julio</v>
      </c>
      <c r="L89">
        <f>DAY(Ventas_Wellpro4[[#This Row],[Fecha]])</f>
        <v>17</v>
      </c>
    </row>
    <row r="90" spans="2:12" x14ac:dyDescent="0.25">
      <c r="B90" s="5">
        <v>45490</v>
      </c>
      <c r="C90" t="s">
        <v>23</v>
      </c>
      <c r="D90" t="s">
        <v>46</v>
      </c>
      <c r="E90">
        <v>70.05</v>
      </c>
      <c r="F90" s="1">
        <v>240</v>
      </c>
      <c r="G90" s="1">
        <v>2689.92</v>
      </c>
      <c r="H90" s="15">
        <v>16812</v>
      </c>
      <c r="I90" s="2">
        <v>19501.919999999998</v>
      </c>
      <c r="J90">
        <f>YEAR(Ventas_Wellpro4[[#This Row],[Fecha]])</f>
        <v>2024</v>
      </c>
      <c r="K90" t="str">
        <f>TEXT(Ventas_Wellpro4[[#This Row],[Fecha]],"MMMM")</f>
        <v>julio</v>
      </c>
      <c r="L90">
        <f>DAY(Ventas_Wellpro4[[#This Row],[Fecha]])</f>
        <v>17</v>
      </c>
    </row>
    <row r="91" spans="2:12" x14ac:dyDescent="0.25">
      <c r="B91" s="5">
        <v>45490</v>
      </c>
      <c r="C91" t="s">
        <v>23</v>
      </c>
      <c r="D91" t="s">
        <v>46</v>
      </c>
      <c r="E91">
        <v>70.05</v>
      </c>
      <c r="F91" s="1">
        <v>240</v>
      </c>
      <c r="G91" s="1">
        <v>2689.92</v>
      </c>
      <c r="H91" s="15">
        <v>16812</v>
      </c>
      <c r="I91" s="2">
        <v>19501.919999999998</v>
      </c>
      <c r="J91">
        <f>YEAR(Ventas_Wellpro4[[#This Row],[Fecha]])</f>
        <v>2024</v>
      </c>
      <c r="K91" t="str">
        <f>TEXT(Ventas_Wellpro4[[#This Row],[Fecha]],"MMMM")</f>
        <v>julio</v>
      </c>
      <c r="L91">
        <f>DAY(Ventas_Wellpro4[[#This Row],[Fecha]])</f>
        <v>17</v>
      </c>
    </row>
    <row r="92" spans="2:12" x14ac:dyDescent="0.25">
      <c r="B92" s="11">
        <v>45932</v>
      </c>
      <c r="C92" t="s">
        <v>17</v>
      </c>
      <c r="D92" t="s">
        <v>46</v>
      </c>
      <c r="E92" s="17">
        <v>498.66</v>
      </c>
      <c r="F92">
        <v>12</v>
      </c>
      <c r="G92" s="18">
        <f>+(Ventas_Wellpro4[[#This Row],[Precio de Venta]]*0.16)*Ventas_Wellpro4[[#This Row],[Cantidad Vendida]]</f>
        <v>957.42720000000008</v>
      </c>
      <c r="H92" s="15">
        <v>5983.92</v>
      </c>
      <c r="I92" s="17">
        <f>+Ventas_Wellpro4[[#This Row],[Total de Venta sin IVA]]+Ventas_Wellpro4[[#This Row],[IVA]]</f>
        <v>6941.3472000000002</v>
      </c>
      <c r="J92">
        <f>YEAR(Ventas_Wellpro4[[#This Row],[Fecha]])</f>
        <v>2025</v>
      </c>
      <c r="K92" t="str">
        <f>TEXT(Ventas_Wellpro4[[#This Row],[Fecha]],"MMMM")</f>
        <v>octubre</v>
      </c>
      <c r="L92">
        <f>DAY(Ventas_Wellpro4[[#This Row],[Fecha]])</f>
        <v>2</v>
      </c>
    </row>
    <row r="93" spans="2:12" x14ac:dyDescent="0.25">
      <c r="B93" s="11">
        <v>45932</v>
      </c>
      <c r="C93" t="s">
        <v>23</v>
      </c>
      <c r="D93" t="s">
        <v>46</v>
      </c>
      <c r="E93" s="17">
        <v>70.05</v>
      </c>
      <c r="F93">
        <v>240</v>
      </c>
      <c r="G93" s="18">
        <f>+(Ventas_Wellpro4[[#This Row],[Precio de Venta]]*0.16)*Ventas_Wellpro4[[#This Row],[Cantidad Vendida]]</f>
        <v>2689.92</v>
      </c>
      <c r="H93" s="15">
        <v>16812</v>
      </c>
      <c r="I93" s="17">
        <f>+Ventas_Wellpro4[[#This Row],[Total de Venta sin IVA]]+Ventas_Wellpro4[[#This Row],[IVA]]</f>
        <v>19501.919999999998</v>
      </c>
      <c r="J93">
        <f>YEAR(Ventas_Wellpro4[[#This Row],[Fecha]])</f>
        <v>2025</v>
      </c>
      <c r="K93" t="str">
        <f>TEXT(Ventas_Wellpro4[[#This Row],[Fecha]],"MMMM")</f>
        <v>octubre</v>
      </c>
      <c r="L93">
        <f>DAY(Ventas_Wellpro4[[#This Row],[Fecha]])</f>
        <v>2</v>
      </c>
    </row>
    <row r="94" spans="2:12" x14ac:dyDescent="0.25">
      <c r="B94" s="11">
        <v>45932</v>
      </c>
      <c r="C94" t="s">
        <v>23</v>
      </c>
      <c r="D94" t="s">
        <v>46</v>
      </c>
      <c r="E94" s="17">
        <v>70.05</v>
      </c>
      <c r="F94">
        <v>240</v>
      </c>
      <c r="G94" s="18">
        <f>+(Ventas_Wellpro4[[#This Row],[Precio de Venta]]*0.16)*Ventas_Wellpro4[[#This Row],[Cantidad Vendida]]</f>
        <v>2689.92</v>
      </c>
      <c r="H94" s="15">
        <v>16812</v>
      </c>
      <c r="I94" s="17">
        <f>+Ventas_Wellpro4[[#This Row],[Total de Venta sin IVA]]+Ventas_Wellpro4[[#This Row],[IVA]]</f>
        <v>19501.919999999998</v>
      </c>
      <c r="J94">
        <f>YEAR(Ventas_Wellpro4[[#This Row],[Fecha]])</f>
        <v>2025</v>
      </c>
      <c r="K94" t="str">
        <f>TEXT(Ventas_Wellpro4[[#This Row],[Fecha]],"MMMM")</f>
        <v>octubre</v>
      </c>
      <c r="L94">
        <f>DAY(Ventas_Wellpro4[[#This Row],[Fecha]])</f>
        <v>2</v>
      </c>
    </row>
    <row r="95" spans="2:12" x14ac:dyDescent="0.25">
      <c r="B95" s="11">
        <v>45932</v>
      </c>
      <c r="C95" t="s">
        <v>24</v>
      </c>
      <c r="D95" t="s">
        <v>144</v>
      </c>
      <c r="E95" s="17">
        <v>137.79499999999999</v>
      </c>
      <c r="F95">
        <v>2</v>
      </c>
      <c r="G95" s="18">
        <f>+(Ventas_Wellpro4[[#This Row],[Precio de Venta]]*0.16)*Ventas_Wellpro4[[#This Row],[Cantidad Vendida]]</f>
        <v>44.0944</v>
      </c>
      <c r="H95" s="15">
        <v>275.58999999999997</v>
      </c>
      <c r="I95" s="17">
        <f>+Ventas_Wellpro4[[#This Row],[Total de Venta sin IVA]]+Ventas_Wellpro4[[#This Row],[IVA]]</f>
        <v>319.68439999999998</v>
      </c>
      <c r="J95">
        <f>YEAR(Ventas_Wellpro4[[#This Row],[Fecha]])</f>
        <v>2025</v>
      </c>
      <c r="K95" t="str">
        <f>TEXT(Ventas_Wellpro4[[#This Row],[Fecha]],"MMMM")</f>
        <v>octubre</v>
      </c>
      <c r="L95">
        <f>DAY(Ventas_Wellpro4[[#This Row],[Fecha]])</f>
        <v>2</v>
      </c>
    </row>
    <row r="96" spans="2:12" x14ac:dyDescent="0.25">
      <c r="B96" s="11">
        <v>45932</v>
      </c>
      <c r="C96" t="s">
        <v>14</v>
      </c>
      <c r="D96" t="s">
        <v>144</v>
      </c>
      <c r="E96" s="17">
        <v>1706.9</v>
      </c>
      <c r="F96">
        <v>1</v>
      </c>
      <c r="G96" s="18">
        <f>+(Ventas_Wellpro4[[#This Row],[Precio de Venta]]*0.16)*Ventas_Wellpro4[[#This Row],[Cantidad Vendida]]</f>
        <v>273.10400000000004</v>
      </c>
      <c r="H96" s="15">
        <v>1706.9</v>
      </c>
      <c r="I96" s="17">
        <f>+Ventas_Wellpro4[[#This Row],[Total de Venta sin IVA]]+Ventas_Wellpro4[[#This Row],[IVA]]</f>
        <v>1980.0040000000001</v>
      </c>
      <c r="J96">
        <f>YEAR(Ventas_Wellpro4[[#This Row],[Fecha]])</f>
        <v>2025</v>
      </c>
      <c r="K96" t="str">
        <f>TEXT(Ventas_Wellpro4[[#This Row],[Fecha]],"MMMM")</f>
        <v>octubre</v>
      </c>
      <c r="L96">
        <f>DAY(Ventas_Wellpro4[[#This Row],[Fecha]])</f>
        <v>2</v>
      </c>
    </row>
    <row r="97" spans="2:12" x14ac:dyDescent="0.25">
      <c r="B97" s="11">
        <v>45932</v>
      </c>
      <c r="C97" t="s">
        <v>18</v>
      </c>
      <c r="D97" t="s">
        <v>46</v>
      </c>
      <c r="E97" s="17">
        <v>525.59</v>
      </c>
      <c r="F97">
        <v>24</v>
      </c>
      <c r="G97" s="18">
        <f>+(Ventas_Wellpro4[[#This Row],[Precio de Venta]]*0.16)*Ventas_Wellpro4[[#This Row],[Cantidad Vendida]]</f>
        <v>2018.2656000000002</v>
      </c>
      <c r="H97" s="15">
        <v>12614.16</v>
      </c>
      <c r="I97" s="17">
        <f>+Ventas_Wellpro4[[#This Row],[Total de Venta sin IVA]]+Ventas_Wellpro4[[#This Row],[IVA]]</f>
        <v>14632.4256</v>
      </c>
      <c r="J97">
        <f>YEAR(Ventas_Wellpro4[[#This Row],[Fecha]])</f>
        <v>2025</v>
      </c>
      <c r="K97" t="str">
        <f>TEXT(Ventas_Wellpro4[[#This Row],[Fecha]],"MMMM")</f>
        <v>octubre</v>
      </c>
      <c r="L97">
        <f>DAY(Ventas_Wellpro4[[#This Row],[Fecha]])</f>
        <v>2</v>
      </c>
    </row>
    <row r="98" spans="2:12" x14ac:dyDescent="0.25">
      <c r="B98" s="11">
        <v>45932</v>
      </c>
      <c r="C98" t="s">
        <v>18</v>
      </c>
      <c r="D98" t="s">
        <v>46</v>
      </c>
      <c r="E98" s="17">
        <v>525.59</v>
      </c>
      <c r="F98">
        <v>12</v>
      </c>
      <c r="G98" s="18">
        <f>+(Ventas_Wellpro4[[#This Row],[Precio de Venta]]*0.16)*Ventas_Wellpro4[[#This Row],[Cantidad Vendida]]</f>
        <v>1009.1328000000001</v>
      </c>
      <c r="H98" s="15">
        <v>6307.08</v>
      </c>
      <c r="I98" s="17">
        <f>+Ventas_Wellpro4[[#This Row],[Total de Venta sin IVA]]+Ventas_Wellpro4[[#This Row],[IVA]]</f>
        <v>7316.2128000000002</v>
      </c>
      <c r="J98">
        <f>YEAR(Ventas_Wellpro4[[#This Row],[Fecha]])</f>
        <v>2025</v>
      </c>
      <c r="K98" t="str">
        <f>TEXT(Ventas_Wellpro4[[#This Row],[Fecha]],"MMMM")</f>
        <v>octubre</v>
      </c>
      <c r="L98">
        <f>DAY(Ventas_Wellpro4[[#This Row],[Fecha]])</f>
        <v>2</v>
      </c>
    </row>
    <row r="99" spans="2:12" x14ac:dyDescent="0.25">
      <c r="B99" s="11">
        <v>45932</v>
      </c>
      <c r="C99" t="s">
        <v>18</v>
      </c>
      <c r="D99" t="s">
        <v>46</v>
      </c>
      <c r="E99" s="17">
        <v>525.59</v>
      </c>
      <c r="F99">
        <v>6</v>
      </c>
      <c r="G99" s="18">
        <f>+(Ventas_Wellpro4[[#This Row],[Precio de Venta]]*0.16)*Ventas_Wellpro4[[#This Row],[Cantidad Vendida]]</f>
        <v>504.56640000000004</v>
      </c>
      <c r="H99" s="15">
        <v>3153.54</v>
      </c>
      <c r="I99" s="17">
        <f>+Ventas_Wellpro4[[#This Row],[Total de Venta sin IVA]]+Ventas_Wellpro4[[#This Row],[IVA]]</f>
        <v>3658.1064000000001</v>
      </c>
      <c r="J99">
        <f>YEAR(Ventas_Wellpro4[[#This Row],[Fecha]])</f>
        <v>2025</v>
      </c>
      <c r="K99" t="str">
        <f>TEXT(Ventas_Wellpro4[[#This Row],[Fecha]],"MMMM")</f>
        <v>octubre</v>
      </c>
      <c r="L99">
        <f>DAY(Ventas_Wellpro4[[#This Row],[Fecha]])</f>
        <v>2</v>
      </c>
    </row>
    <row r="100" spans="2:12" x14ac:dyDescent="0.25">
      <c r="B100" s="5">
        <v>45492</v>
      </c>
      <c r="C100" t="s">
        <v>23</v>
      </c>
      <c r="D100" t="s">
        <v>46</v>
      </c>
      <c r="E100">
        <v>70.05</v>
      </c>
      <c r="F100" s="1">
        <v>240</v>
      </c>
      <c r="G100" s="1">
        <v>2689.92</v>
      </c>
      <c r="H100" s="15">
        <v>16812</v>
      </c>
      <c r="I100" s="2">
        <v>19501.919999999998</v>
      </c>
      <c r="J100">
        <f>YEAR(Ventas_Wellpro4[[#This Row],[Fecha]])</f>
        <v>2024</v>
      </c>
      <c r="K100" t="str">
        <f>TEXT(Ventas_Wellpro4[[#This Row],[Fecha]],"MMMM")</f>
        <v>julio</v>
      </c>
      <c r="L100">
        <f>DAY(Ventas_Wellpro4[[#This Row],[Fecha]])</f>
        <v>19</v>
      </c>
    </row>
    <row r="101" spans="2:12" x14ac:dyDescent="0.25">
      <c r="B101" s="5">
        <v>45492</v>
      </c>
      <c r="C101" t="s">
        <v>23</v>
      </c>
      <c r="D101" t="s">
        <v>46</v>
      </c>
      <c r="E101">
        <v>70.05</v>
      </c>
      <c r="F101" s="1">
        <v>240</v>
      </c>
      <c r="G101" s="2">
        <v>2689.92</v>
      </c>
      <c r="H101" s="15">
        <v>16812</v>
      </c>
      <c r="I101" s="2">
        <v>19501.919999999998</v>
      </c>
      <c r="J101">
        <f>YEAR(Ventas_Wellpro4[[#This Row],[Fecha]])</f>
        <v>2024</v>
      </c>
      <c r="K101" t="str">
        <f>TEXT(Ventas_Wellpro4[[#This Row],[Fecha]],"MMMM")</f>
        <v>julio</v>
      </c>
      <c r="L101">
        <f>DAY(Ventas_Wellpro4[[#This Row],[Fecha]])</f>
        <v>19</v>
      </c>
    </row>
    <row r="102" spans="2:12" x14ac:dyDescent="0.25">
      <c r="B102" s="5">
        <v>45492</v>
      </c>
      <c r="C102" t="s">
        <v>23</v>
      </c>
      <c r="D102" t="s">
        <v>46</v>
      </c>
      <c r="E102">
        <v>70.05</v>
      </c>
      <c r="F102" s="1">
        <v>240</v>
      </c>
      <c r="G102" s="1">
        <v>2689.92</v>
      </c>
      <c r="H102" s="15">
        <v>16812</v>
      </c>
      <c r="I102" s="2">
        <v>19501.919999999998</v>
      </c>
      <c r="J102">
        <f>YEAR(Ventas_Wellpro4[[#This Row],[Fecha]])</f>
        <v>2024</v>
      </c>
      <c r="K102" t="str">
        <f>TEXT(Ventas_Wellpro4[[#This Row],[Fecha]],"MMMM")</f>
        <v>julio</v>
      </c>
      <c r="L102">
        <f>DAY(Ventas_Wellpro4[[#This Row],[Fecha]])</f>
        <v>19</v>
      </c>
    </row>
    <row r="103" spans="2:12" x14ac:dyDescent="0.25">
      <c r="B103" s="11">
        <v>45932</v>
      </c>
      <c r="C103" t="s">
        <v>18</v>
      </c>
      <c r="D103" t="s">
        <v>46</v>
      </c>
      <c r="E103" s="17">
        <v>525.59</v>
      </c>
      <c r="F103">
        <v>30</v>
      </c>
      <c r="G103" s="18">
        <f>+(Ventas_Wellpro4[[#This Row],[Precio de Venta]]*0.16)*Ventas_Wellpro4[[#This Row],[Cantidad Vendida]]</f>
        <v>2522.8320000000003</v>
      </c>
      <c r="H103" s="15">
        <v>15767.7</v>
      </c>
      <c r="I103" s="17">
        <f>+Ventas_Wellpro4[[#This Row],[Total de Venta sin IVA]]+Ventas_Wellpro4[[#This Row],[IVA]]</f>
        <v>18290.531999999999</v>
      </c>
      <c r="J103">
        <f>YEAR(Ventas_Wellpro4[[#This Row],[Fecha]])</f>
        <v>2025</v>
      </c>
      <c r="K103" t="str">
        <f>TEXT(Ventas_Wellpro4[[#This Row],[Fecha]],"MMMM")</f>
        <v>octubre</v>
      </c>
      <c r="L103">
        <f>DAY(Ventas_Wellpro4[[#This Row],[Fecha]])</f>
        <v>2</v>
      </c>
    </row>
    <row r="104" spans="2:12" x14ac:dyDescent="0.25">
      <c r="B104" s="11">
        <v>45932</v>
      </c>
      <c r="C104" t="s">
        <v>18</v>
      </c>
      <c r="D104" t="s">
        <v>46</v>
      </c>
      <c r="E104" s="17">
        <v>525.59</v>
      </c>
      <c r="F104">
        <v>6</v>
      </c>
      <c r="G104" s="18">
        <f>+(Ventas_Wellpro4[[#This Row],[Precio de Venta]]*0.16)*Ventas_Wellpro4[[#This Row],[Cantidad Vendida]]</f>
        <v>504.56640000000004</v>
      </c>
      <c r="H104" s="15">
        <v>3153.54</v>
      </c>
      <c r="I104" s="17">
        <f>+Ventas_Wellpro4[[#This Row],[Total de Venta sin IVA]]+Ventas_Wellpro4[[#This Row],[IVA]]</f>
        <v>3658.1064000000001</v>
      </c>
      <c r="J104">
        <f>YEAR(Ventas_Wellpro4[[#This Row],[Fecha]])</f>
        <v>2025</v>
      </c>
      <c r="K104" t="str">
        <f>TEXT(Ventas_Wellpro4[[#This Row],[Fecha]],"MMMM")</f>
        <v>octubre</v>
      </c>
      <c r="L104">
        <f>DAY(Ventas_Wellpro4[[#This Row],[Fecha]])</f>
        <v>2</v>
      </c>
    </row>
    <row r="105" spans="2:12" x14ac:dyDescent="0.25">
      <c r="B105" s="11">
        <v>45932</v>
      </c>
      <c r="C105" t="s">
        <v>18</v>
      </c>
      <c r="D105" t="s">
        <v>46</v>
      </c>
      <c r="E105" s="17">
        <v>525.59</v>
      </c>
      <c r="F105">
        <v>36</v>
      </c>
      <c r="G105" s="18">
        <f>+(Ventas_Wellpro4[[#This Row],[Precio de Venta]]*0.16)*Ventas_Wellpro4[[#This Row],[Cantidad Vendida]]</f>
        <v>3027.3984</v>
      </c>
      <c r="H105" s="15">
        <v>18921.240000000002</v>
      </c>
      <c r="I105" s="17">
        <f>+Ventas_Wellpro4[[#This Row],[Total de Venta sin IVA]]+Ventas_Wellpro4[[#This Row],[IVA]]</f>
        <v>21948.638400000003</v>
      </c>
      <c r="J105">
        <f>YEAR(Ventas_Wellpro4[[#This Row],[Fecha]])</f>
        <v>2025</v>
      </c>
      <c r="K105" t="str">
        <f>TEXT(Ventas_Wellpro4[[#This Row],[Fecha]],"MMMM")</f>
        <v>octubre</v>
      </c>
      <c r="L105">
        <f>DAY(Ventas_Wellpro4[[#This Row],[Fecha]])</f>
        <v>2</v>
      </c>
    </row>
    <row r="106" spans="2:12" x14ac:dyDescent="0.25">
      <c r="B106" s="11">
        <v>45932</v>
      </c>
      <c r="C106" t="s">
        <v>18</v>
      </c>
      <c r="D106" t="s">
        <v>46</v>
      </c>
      <c r="E106" s="17">
        <v>525.59</v>
      </c>
      <c r="F106">
        <v>42</v>
      </c>
      <c r="G106" s="18">
        <f>+(Ventas_Wellpro4[[#This Row],[Precio de Venta]]*0.16)*Ventas_Wellpro4[[#This Row],[Cantidad Vendida]]</f>
        <v>3531.9648000000002</v>
      </c>
      <c r="H106" s="15">
        <v>22074.78</v>
      </c>
      <c r="I106" s="17">
        <f>+Ventas_Wellpro4[[#This Row],[Total de Venta sin IVA]]+Ventas_Wellpro4[[#This Row],[IVA]]</f>
        <v>25606.7448</v>
      </c>
      <c r="J106">
        <f>YEAR(Ventas_Wellpro4[[#This Row],[Fecha]])</f>
        <v>2025</v>
      </c>
      <c r="K106" t="str">
        <f>TEXT(Ventas_Wellpro4[[#This Row],[Fecha]],"MMMM")</f>
        <v>octubre</v>
      </c>
      <c r="L106">
        <f>DAY(Ventas_Wellpro4[[#This Row],[Fecha]])</f>
        <v>2</v>
      </c>
    </row>
    <row r="107" spans="2:12" x14ac:dyDescent="0.25">
      <c r="B107" s="5">
        <v>45324</v>
      </c>
      <c r="C107" t="s">
        <v>16</v>
      </c>
      <c r="D107" t="s">
        <v>50</v>
      </c>
      <c r="E107">
        <v>566.83000000000004</v>
      </c>
      <c r="F107" s="1">
        <v>6</v>
      </c>
      <c r="G107" s="1">
        <v>544.16</v>
      </c>
      <c r="H107" s="15">
        <v>3400.98</v>
      </c>
      <c r="I107" s="2">
        <v>3945.14</v>
      </c>
      <c r="J107">
        <f>YEAR(Ventas_Wellpro4[[#This Row],[Fecha]])</f>
        <v>2024</v>
      </c>
      <c r="K107" t="str">
        <f>TEXT(Ventas_Wellpro4[[#This Row],[Fecha]],"MMMM")</f>
        <v>febrero</v>
      </c>
      <c r="L107">
        <f>DAY(Ventas_Wellpro4[[#This Row],[Fecha]])</f>
        <v>2</v>
      </c>
    </row>
    <row r="108" spans="2:12" x14ac:dyDescent="0.25">
      <c r="B108" s="5">
        <v>45398</v>
      </c>
      <c r="C108" t="s">
        <v>16</v>
      </c>
      <c r="D108" t="s">
        <v>50</v>
      </c>
      <c r="E108">
        <v>566.83000000000004</v>
      </c>
      <c r="F108" s="1">
        <v>6</v>
      </c>
      <c r="G108" s="1">
        <v>544.16</v>
      </c>
      <c r="H108" s="15">
        <v>3400.98</v>
      </c>
      <c r="I108" s="2">
        <v>3945.14</v>
      </c>
      <c r="J108">
        <f>YEAR(Ventas_Wellpro4[[#This Row],[Fecha]])</f>
        <v>2024</v>
      </c>
      <c r="K108" t="str">
        <f>TEXT(Ventas_Wellpro4[[#This Row],[Fecha]],"MMMM")</f>
        <v>abril</v>
      </c>
      <c r="L108">
        <f>DAY(Ventas_Wellpro4[[#This Row],[Fecha]])</f>
        <v>16</v>
      </c>
    </row>
    <row r="109" spans="2:12" x14ac:dyDescent="0.25">
      <c r="B109" s="5">
        <v>45419</v>
      </c>
      <c r="C109" t="s">
        <v>16</v>
      </c>
      <c r="D109" t="s">
        <v>6</v>
      </c>
      <c r="E109">
        <v>724.07</v>
      </c>
      <c r="F109" s="1">
        <v>1</v>
      </c>
      <c r="G109" s="1">
        <v>115.85</v>
      </c>
      <c r="H109" s="15">
        <v>724.07</v>
      </c>
      <c r="I109" s="2">
        <v>839.92</v>
      </c>
      <c r="J109">
        <f>YEAR(Ventas_Wellpro4[[#This Row],[Fecha]])</f>
        <v>2024</v>
      </c>
      <c r="K109" t="str">
        <f>TEXT(Ventas_Wellpro4[[#This Row],[Fecha]],"MMMM")</f>
        <v>mayo</v>
      </c>
      <c r="L109">
        <f>DAY(Ventas_Wellpro4[[#This Row],[Fecha]])</f>
        <v>7</v>
      </c>
    </row>
    <row r="110" spans="2:12" x14ac:dyDescent="0.25">
      <c r="B110" s="5">
        <v>45426</v>
      </c>
      <c r="C110" t="s">
        <v>16</v>
      </c>
      <c r="D110" t="s">
        <v>6</v>
      </c>
      <c r="E110">
        <v>724.07</v>
      </c>
      <c r="F110" s="1">
        <v>1</v>
      </c>
      <c r="G110" s="1">
        <v>115.85</v>
      </c>
      <c r="H110" s="15">
        <v>724.07</v>
      </c>
      <c r="I110" s="2">
        <v>839.92</v>
      </c>
      <c r="J110">
        <f>YEAR(Ventas_Wellpro4[[#This Row],[Fecha]])</f>
        <v>2024</v>
      </c>
      <c r="K110" t="str">
        <f>TEXT(Ventas_Wellpro4[[#This Row],[Fecha]],"MMMM")</f>
        <v>mayo</v>
      </c>
      <c r="L110">
        <f>DAY(Ventas_Wellpro4[[#This Row],[Fecha]])</f>
        <v>14</v>
      </c>
    </row>
    <row r="111" spans="2:12" x14ac:dyDescent="0.25">
      <c r="B111" s="5">
        <v>45499</v>
      </c>
      <c r="C111" t="s">
        <v>23</v>
      </c>
      <c r="D111" t="s">
        <v>46</v>
      </c>
      <c r="E111">
        <v>70.05</v>
      </c>
      <c r="F111" s="1">
        <v>240</v>
      </c>
      <c r="G111" s="1">
        <v>2689.92</v>
      </c>
      <c r="H111" s="15">
        <v>16812</v>
      </c>
      <c r="I111" s="2">
        <v>19501.919999999998</v>
      </c>
      <c r="J111">
        <f>YEAR(Ventas_Wellpro4[[#This Row],[Fecha]])</f>
        <v>2024</v>
      </c>
      <c r="K111" t="str">
        <f>TEXT(Ventas_Wellpro4[[#This Row],[Fecha]],"MMMM")</f>
        <v>julio</v>
      </c>
      <c r="L111">
        <f>DAY(Ventas_Wellpro4[[#This Row],[Fecha]])</f>
        <v>26</v>
      </c>
    </row>
    <row r="112" spans="2:12" x14ac:dyDescent="0.25">
      <c r="B112" s="5">
        <v>45499</v>
      </c>
      <c r="C112" t="s">
        <v>23</v>
      </c>
      <c r="D112" t="s">
        <v>46</v>
      </c>
      <c r="E112">
        <v>70.05</v>
      </c>
      <c r="F112" s="1">
        <v>240</v>
      </c>
      <c r="G112" s="2">
        <v>2689.92</v>
      </c>
      <c r="H112" s="15">
        <v>16812</v>
      </c>
      <c r="I112" s="2">
        <v>19501.919999999998</v>
      </c>
      <c r="J112">
        <f>YEAR(Ventas_Wellpro4[[#This Row],[Fecha]])</f>
        <v>2024</v>
      </c>
      <c r="K112" t="str">
        <f>TEXT(Ventas_Wellpro4[[#This Row],[Fecha]],"MMMM")</f>
        <v>julio</v>
      </c>
      <c r="L112">
        <f>DAY(Ventas_Wellpro4[[#This Row],[Fecha]])</f>
        <v>26</v>
      </c>
    </row>
    <row r="113" spans="2:12" x14ac:dyDescent="0.25">
      <c r="B113" s="5">
        <v>45449</v>
      </c>
      <c r="C113" t="s">
        <v>16</v>
      </c>
      <c r="D113" t="s">
        <v>50</v>
      </c>
      <c r="E113">
        <v>678.84</v>
      </c>
      <c r="F113" s="1">
        <v>24</v>
      </c>
      <c r="G113" s="1">
        <v>2606.75</v>
      </c>
      <c r="H113" s="15">
        <v>16292.16</v>
      </c>
      <c r="I113" s="1">
        <v>18898.91</v>
      </c>
      <c r="J113">
        <f>YEAR(Ventas_Wellpro4[[#This Row],[Fecha]])</f>
        <v>2024</v>
      </c>
      <c r="K113" t="str">
        <f>TEXT(Ventas_Wellpro4[[#This Row],[Fecha]],"MMMM")</f>
        <v>junio</v>
      </c>
      <c r="L113">
        <f>DAY(Ventas_Wellpro4[[#This Row],[Fecha]])</f>
        <v>6</v>
      </c>
    </row>
    <row r="114" spans="2:12" x14ac:dyDescent="0.25">
      <c r="B114" s="5">
        <v>45520</v>
      </c>
      <c r="C114" t="s">
        <v>16</v>
      </c>
      <c r="D114" t="s">
        <v>54</v>
      </c>
      <c r="E114">
        <v>905.16</v>
      </c>
      <c r="F114" s="1">
        <v>1</v>
      </c>
      <c r="G114" s="2">
        <v>144.83000000000001</v>
      </c>
      <c r="H114" s="15">
        <v>905.16</v>
      </c>
      <c r="I114" s="2">
        <v>1049.99</v>
      </c>
      <c r="J114">
        <f>YEAR(Ventas_Wellpro4[[#This Row],[Fecha]])</f>
        <v>2024</v>
      </c>
      <c r="K114" t="str">
        <f>TEXT(Ventas_Wellpro4[[#This Row],[Fecha]],"MMMM")</f>
        <v>agosto</v>
      </c>
      <c r="L114">
        <f>DAY(Ventas_Wellpro4[[#This Row],[Fecha]])</f>
        <v>16</v>
      </c>
    </row>
    <row r="115" spans="2:12" x14ac:dyDescent="0.25">
      <c r="B115" s="5">
        <v>45532</v>
      </c>
      <c r="C115" t="s">
        <v>16</v>
      </c>
      <c r="D115" t="s">
        <v>54</v>
      </c>
      <c r="E115">
        <v>905.16</v>
      </c>
      <c r="F115" s="1">
        <v>1</v>
      </c>
      <c r="G115" s="2">
        <v>144.83000000000001</v>
      </c>
      <c r="H115" s="15">
        <v>905.16</v>
      </c>
      <c r="I115" s="2">
        <v>1049.99</v>
      </c>
      <c r="J115">
        <f>YEAR(Ventas_Wellpro4[[#This Row],[Fecha]])</f>
        <v>2024</v>
      </c>
      <c r="K115" t="str">
        <f>TEXT(Ventas_Wellpro4[[#This Row],[Fecha]],"MMMM")</f>
        <v>agosto</v>
      </c>
      <c r="L115">
        <f>DAY(Ventas_Wellpro4[[#This Row],[Fecha]])</f>
        <v>28</v>
      </c>
    </row>
    <row r="116" spans="2:12" x14ac:dyDescent="0.25">
      <c r="B116" s="5">
        <v>45503</v>
      </c>
      <c r="C116" t="s">
        <v>23</v>
      </c>
      <c r="D116" t="s">
        <v>46</v>
      </c>
      <c r="E116">
        <v>70.05</v>
      </c>
      <c r="F116" s="1">
        <v>240</v>
      </c>
      <c r="G116" s="1">
        <v>2689.92</v>
      </c>
      <c r="H116" s="15">
        <v>16812</v>
      </c>
      <c r="I116" s="2">
        <v>19501.919999999998</v>
      </c>
      <c r="J116">
        <f>YEAR(Ventas_Wellpro4[[#This Row],[Fecha]])</f>
        <v>2024</v>
      </c>
      <c r="K116" t="str">
        <f>TEXT(Ventas_Wellpro4[[#This Row],[Fecha]],"MMMM")</f>
        <v>julio</v>
      </c>
      <c r="L116">
        <f>DAY(Ventas_Wellpro4[[#This Row],[Fecha]])</f>
        <v>30</v>
      </c>
    </row>
    <row r="117" spans="2:12" x14ac:dyDescent="0.25">
      <c r="B117" s="5">
        <v>45560</v>
      </c>
      <c r="C117" t="s">
        <v>16</v>
      </c>
      <c r="D117" t="s">
        <v>54</v>
      </c>
      <c r="E117">
        <v>905.16</v>
      </c>
      <c r="F117" s="1">
        <v>1</v>
      </c>
      <c r="G117" s="2">
        <v>144.83000000000001</v>
      </c>
      <c r="H117" s="15">
        <v>905.16</v>
      </c>
      <c r="I117" s="2">
        <v>1049.99</v>
      </c>
      <c r="J117">
        <f>YEAR(Ventas_Wellpro4[[#This Row],[Fecha]])</f>
        <v>2024</v>
      </c>
      <c r="K117" t="str">
        <f>TEXT(Ventas_Wellpro4[[#This Row],[Fecha]],"MMMM")</f>
        <v>septiembre</v>
      </c>
      <c r="L117">
        <f>DAY(Ventas_Wellpro4[[#This Row],[Fecha]])</f>
        <v>25</v>
      </c>
    </row>
    <row r="118" spans="2:12" x14ac:dyDescent="0.25">
      <c r="B118" s="5">
        <v>45560</v>
      </c>
      <c r="C118" t="s">
        <v>16</v>
      </c>
      <c r="D118" t="s">
        <v>54</v>
      </c>
      <c r="E118">
        <v>905.16</v>
      </c>
      <c r="F118" s="1">
        <v>1</v>
      </c>
      <c r="G118" s="1">
        <v>144.83000000000001</v>
      </c>
      <c r="H118" s="15">
        <v>905.16</v>
      </c>
      <c r="I118" s="2">
        <v>1049.99</v>
      </c>
      <c r="J118">
        <f>YEAR(Ventas_Wellpro4[[#This Row],[Fecha]])</f>
        <v>2024</v>
      </c>
      <c r="K118" t="str">
        <f>TEXT(Ventas_Wellpro4[[#This Row],[Fecha]],"MMMM")</f>
        <v>septiembre</v>
      </c>
      <c r="L118">
        <f>DAY(Ventas_Wellpro4[[#This Row],[Fecha]])</f>
        <v>25</v>
      </c>
    </row>
    <row r="119" spans="2:12" x14ac:dyDescent="0.25">
      <c r="B119" s="5">
        <v>45560</v>
      </c>
      <c r="C119" t="s">
        <v>16</v>
      </c>
      <c r="D119" t="s">
        <v>54</v>
      </c>
      <c r="E119">
        <v>859.91</v>
      </c>
      <c r="F119" s="1">
        <v>1</v>
      </c>
      <c r="G119" s="2">
        <v>137.58000000000001</v>
      </c>
      <c r="H119" s="15">
        <v>859.91</v>
      </c>
      <c r="I119" s="2">
        <v>997.49</v>
      </c>
      <c r="J119">
        <f>YEAR(Ventas_Wellpro4[[#This Row],[Fecha]])</f>
        <v>2024</v>
      </c>
      <c r="K119" t="str">
        <f>TEXT(Ventas_Wellpro4[[#This Row],[Fecha]],"MMMM")</f>
        <v>septiembre</v>
      </c>
      <c r="L119">
        <f>DAY(Ventas_Wellpro4[[#This Row],[Fecha]])</f>
        <v>25</v>
      </c>
    </row>
    <row r="120" spans="2:12" x14ac:dyDescent="0.25">
      <c r="B120" s="5">
        <v>45560</v>
      </c>
      <c r="C120" t="s">
        <v>16</v>
      </c>
      <c r="D120" t="s">
        <v>54</v>
      </c>
      <c r="E120">
        <v>859.91</v>
      </c>
      <c r="F120" s="1">
        <v>1</v>
      </c>
      <c r="G120" s="2">
        <v>137.58000000000001</v>
      </c>
      <c r="H120" s="15">
        <v>859.91</v>
      </c>
      <c r="I120" s="2">
        <v>997.49</v>
      </c>
      <c r="J120">
        <f>YEAR(Ventas_Wellpro4[[#This Row],[Fecha]])</f>
        <v>2024</v>
      </c>
      <c r="K120" t="str">
        <f>TEXT(Ventas_Wellpro4[[#This Row],[Fecha]],"MMMM")</f>
        <v>septiembre</v>
      </c>
      <c r="L120">
        <f>DAY(Ventas_Wellpro4[[#This Row],[Fecha]])</f>
        <v>25</v>
      </c>
    </row>
    <row r="121" spans="2:12" x14ac:dyDescent="0.25">
      <c r="B121" s="5">
        <v>45565</v>
      </c>
      <c r="C121" t="s">
        <v>16</v>
      </c>
      <c r="D121" t="s">
        <v>54</v>
      </c>
      <c r="E121">
        <v>859.91</v>
      </c>
      <c r="F121" s="1">
        <v>1</v>
      </c>
      <c r="G121" s="1">
        <v>137.58000000000001</v>
      </c>
      <c r="H121" s="15">
        <v>859.91</v>
      </c>
      <c r="I121" s="2">
        <v>997.49</v>
      </c>
      <c r="J121">
        <f>YEAR(Ventas_Wellpro4[[#This Row],[Fecha]])</f>
        <v>2024</v>
      </c>
      <c r="K121" t="str">
        <f>TEXT(Ventas_Wellpro4[[#This Row],[Fecha]],"MMMM")</f>
        <v>septiembre</v>
      </c>
      <c r="L121">
        <f>DAY(Ventas_Wellpro4[[#This Row],[Fecha]])</f>
        <v>30</v>
      </c>
    </row>
    <row r="122" spans="2:12" x14ac:dyDescent="0.25">
      <c r="B122" s="5">
        <v>45579</v>
      </c>
      <c r="C122" t="s">
        <v>16</v>
      </c>
      <c r="D122" t="s">
        <v>54</v>
      </c>
      <c r="E122">
        <v>859.91</v>
      </c>
      <c r="F122" s="1">
        <v>1</v>
      </c>
      <c r="G122" s="1">
        <v>137.58000000000001</v>
      </c>
      <c r="H122" s="15">
        <v>859.91</v>
      </c>
      <c r="I122" s="2">
        <v>997.49</v>
      </c>
      <c r="J122">
        <f>YEAR(Ventas_Wellpro4[[#This Row],[Fecha]])</f>
        <v>2024</v>
      </c>
      <c r="K122" t="str">
        <f>TEXT(Ventas_Wellpro4[[#This Row],[Fecha]],"MMMM")</f>
        <v>octubre</v>
      </c>
      <c r="L122">
        <f>DAY(Ventas_Wellpro4[[#This Row],[Fecha]])</f>
        <v>14</v>
      </c>
    </row>
    <row r="123" spans="2:12" x14ac:dyDescent="0.25">
      <c r="B123" s="5">
        <v>45582</v>
      </c>
      <c r="C123" t="s">
        <v>16</v>
      </c>
      <c r="D123" t="s">
        <v>54</v>
      </c>
      <c r="E123">
        <v>859.91</v>
      </c>
      <c r="F123" s="1">
        <v>1</v>
      </c>
      <c r="G123" s="1">
        <v>137.58000000000001</v>
      </c>
      <c r="H123" s="15">
        <v>859.91</v>
      </c>
      <c r="I123" s="2">
        <v>997.49</v>
      </c>
      <c r="J123">
        <f>YEAR(Ventas_Wellpro4[[#This Row],[Fecha]])</f>
        <v>2024</v>
      </c>
      <c r="K123" t="str">
        <f>TEXT(Ventas_Wellpro4[[#This Row],[Fecha]],"MMMM")</f>
        <v>octubre</v>
      </c>
      <c r="L123">
        <f>DAY(Ventas_Wellpro4[[#This Row],[Fecha]])</f>
        <v>17</v>
      </c>
    </row>
    <row r="124" spans="2:12" x14ac:dyDescent="0.25">
      <c r="B124" s="5">
        <v>45586</v>
      </c>
      <c r="C124" t="s">
        <v>16</v>
      </c>
      <c r="D124" t="s">
        <v>54</v>
      </c>
      <c r="E124">
        <v>859.91</v>
      </c>
      <c r="F124" s="1">
        <v>1</v>
      </c>
      <c r="G124" s="2">
        <v>137.58000000000001</v>
      </c>
      <c r="H124" s="15">
        <v>859.91</v>
      </c>
      <c r="I124" s="2">
        <v>997.49</v>
      </c>
      <c r="J124">
        <f>YEAR(Ventas_Wellpro4[[#This Row],[Fecha]])</f>
        <v>2024</v>
      </c>
      <c r="K124" t="str">
        <f>TEXT(Ventas_Wellpro4[[#This Row],[Fecha]],"MMMM")</f>
        <v>octubre</v>
      </c>
      <c r="L124">
        <f>DAY(Ventas_Wellpro4[[#This Row],[Fecha]])</f>
        <v>21</v>
      </c>
    </row>
    <row r="125" spans="2:12" x14ac:dyDescent="0.25">
      <c r="B125" s="5">
        <v>45586</v>
      </c>
      <c r="C125" t="s">
        <v>16</v>
      </c>
      <c r="D125" t="s">
        <v>54</v>
      </c>
      <c r="E125">
        <v>859.91</v>
      </c>
      <c r="F125" s="1">
        <v>1</v>
      </c>
      <c r="G125" s="2">
        <v>137.58000000000001</v>
      </c>
      <c r="H125" s="15">
        <v>859.91</v>
      </c>
      <c r="I125" s="2">
        <v>997.49</v>
      </c>
      <c r="J125">
        <f>YEAR(Ventas_Wellpro4[[#This Row],[Fecha]])</f>
        <v>2024</v>
      </c>
      <c r="K125" t="str">
        <f>TEXT(Ventas_Wellpro4[[#This Row],[Fecha]],"MMMM")</f>
        <v>octubre</v>
      </c>
      <c r="L125">
        <f>DAY(Ventas_Wellpro4[[#This Row],[Fecha]])</f>
        <v>21</v>
      </c>
    </row>
    <row r="126" spans="2:12" x14ac:dyDescent="0.25">
      <c r="B126" s="5">
        <v>45586</v>
      </c>
      <c r="C126" t="s">
        <v>16</v>
      </c>
      <c r="D126" t="s">
        <v>54</v>
      </c>
      <c r="E126">
        <v>859.91</v>
      </c>
      <c r="F126" s="1">
        <v>1</v>
      </c>
      <c r="G126" s="1">
        <v>137.58000000000001</v>
      </c>
      <c r="H126" s="15">
        <v>859.91</v>
      </c>
      <c r="I126" s="2">
        <v>997.49</v>
      </c>
      <c r="J126">
        <f>YEAR(Ventas_Wellpro4[[#This Row],[Fecha]])</f>
        <v>2024</v>
      </c>
      <c r="K126" t="str">
        <f>TEXT(Ventas_Wellpro4[[#This Row],[Fecha]],"MMMM")</f>
        <v>octubre</v>
      </c>
      <c r="L126">
        <f>DAY(Ventas_Wellpro4[[#This Row],[Fecha]])</f>
        <v>21</v>
      </c>
    </row>
    <row r="127" spans="2:12" x14ac:dyDescent="0.25">
      <c r="B127" s="5">
        <v>45590</v>
      </c>
      <c r="C127" t="s">
        <v>16</v>
      </c>
      <c r="D127" t="s">
        <v>54</v>
      </c>
      <c r="E127">
        <v>859.91</v>
      </c>
      <c r="F127" s="1">
        <v>1</v>
      </c>
      <c r="G127" s="1">
        <v>137.58000000000001</v>
      </c>
      <c r="H127" s="15">
        <v>859.91</v>
      </c>
      <c r="I127" s="2">
        <v>997.49</v>
      </c>
      <c r="J127">
        <f>YEAR(Ventas_Wellpro4[[#This Row],[Fecha]])</f>
        <v>2024</v>
      </c>
      <c r="K127" t="str">
        <f>TEXT(Ventas_Wellpro4[[#This Row],[Fecha]],"MMMM")</f>
        <v>octubre</v>
      </c>
      <c r="L127">
        <f>DAY(Ventas_Wellpro4[[#This Row],[Fecha]])</f>
        <v>25</v>
      </c>
    </row>
    <row r="128" spans="2:12" x14ac:dyDescent="0.25">
      <c r="B128" s="5">
        <v>45593</v>
      </c>
      <c r="C128" t="s">
        <v>16</v>
      </c>
      <c r="D128" t="s">
        <v>54</v>
      </c>
      <c r="E128">
        <v>859.91</v>
      </c>
      <c r="F128" s="1">
        <v>1</v>
      </c>
      <c r="G128" s="1">
        <v>137.58000000000001</v>
      </c>
      <c r="H128" s="15">
        <v>859.91</v>
      </c>
      <c r="I128" s="2">
        <v>997.49</v>
      </c>
      <c r="J128">
        <f>YEAR(Ventas_Wellpro4[[#This Row],[Fecha]])</f>
        <v>2024</v>
      </c>
      <c r="K128" t="str">
        <f>TEXT(Ventas_Wellpro4[[#This Row],[Fecha]],"MMMM")</f>
        <v>octubre</v>
      </c>
      <c r="L128">
        <f>DAY(Ventas_Wellpro4[[#This Row],[Fecha]])</f>
        <v>28</v>
      </c>
    </row>
    <row r="129" spans="2:12" x14ac:dyDescent="0.25">
      <c r="B129" s="5">
        <v>45603</v>
      </c>
      <c r="C129" t="s">
        <v>16</v>
      </c>
      <c r="D129" t="s">
        <v>54</v>
      </c>
      <c r="E129">
        <v>905.16</v>
      </c>
      <c r="F129" s="1">
        <v>1</v>
      </c>
      <c r="G129" s="1">
        <v>144.83000000000001</v>
      </c>
      <c r="H129" s="15">
        <v>905.16</v>
      </c>
      <c r="I129" s="2">
        <v>1049.99</v>
      </c>
      <c r="J129">
        <f>YEAR(Ventas_Wellpro4[[#This Row],[Fecha]])</f>
        <v>2024</v>
      </c>
      <c r="K129" t="str">
        <f>TEXT(Ventas_Wellpro4[[#This Row],[Fecha]],"MMMM")</f>
        <v>noviembre</v>
      </c>
      <c r="L129">
        <f>DAY(Ventas_Wellpro4[[#This Row],[Fecha]])</f>
        <v>7</v>
      </c>
    </row>
    <row r="130" spans="2:12" x14ac:dyDescent="0.25">
      <c r="B130" s="5">
        <v>45604</v>
      </c>
      <c r="C130" t="s">
        <v>16</v>
      </c>
      <c r="D130" t="s">
        <v>54</v>
      </c>
      <c r="E130">
        <v>905.16</v>
      </c>
      <c r="F130" s="1">
        <v>1</v>
      </c>
      <c r="G130" s="2">
        <v>144.83000000000001</v>
      </c>
      <c r="H130" s="15">
        <v>905.16</v>
      </c>
      <c r="I130" s="2">
        <v>1049.99</v>
      </c>
      <c r="J130">
        <f>YEAR(Ventas_Wellpro4[[#This Row],[Fecha]])</f>
        <v>2024</v>
      </c>
      <c r="K130" t="str">
        <f>TEXT(Ventas_Wellpro4[[#This Row],[Fecha]],"MMMM")</f>
        <v>noviembre</v>
      </c>
      <c r="L130">
        <f>DAY(Ventas_Wellpro4[[#This Row],[Fecha]])</f>
        <v>8</v>
      </c>
    </row>
    <row r="131" spans="2:12" x14ac:dyDescent="0.25">
      <c r="B131" s="5">
        <v>45608</v>
      </c>
      <c r="C131" t="s">
        <v>16</v>
      </c>
      <c r="D131" t="s">
        <v>54</v>
      </c>
      <c r="E131">
        <v>905.16</v>
      </c>
      <c r="F131" s="1">
        <v>1</v>
      </c>
      <c r="G131" s="1">
        <v>144.83000000000001</v>
      </c>
      <c r="H131" s="15">
        <v>905.16</v>
      </c>
      <c r="I131" s="2">
        <v>1049.99</v>
      </c>
      <c r="J131">
        <f>YEAR(Ventas_Wellpro4[[#This Row],[Fecha]])</f>
        <v>2024</v>
      </c>
      <c r="K131" t="str">
        <f>TEXT(Ventas_Wellpro4[[#This Row],[Fecha]],"MMMM")</f>
        <v>noviembre</v>
      </c>
      <c r="L131">
        <f>DAY(Ventas_Wellpro4[[#This Row],[Fecha]])</f>
        <v>12</v>
      </c>
    </row>
    <row r="132" spans="2:12" x14ac:dyDescent="0.25">
      <c r="B132" s="5">
        <v>45615</v>
      </c>
      <c r="C132" t="s">
        <v>16</v>
      </c>
      <c r="D132" t="s">
        <v>54</v>
      </c>
      <c r="E132">
        <v>832.75</v>
      </c>
      <c r="F132" s="1">
        <v>1</v>
      </c>
      <c r="G132" s="2">
        <v>133.24</v>
      </c>
      <c r="H132" s="15">
        <v>832.75</v>
      </c>
      <c r="I132" s="2">
        <v>965.99</v>
      </c>
      <c r="J132">
        <f>YEAR(Ventas_Wellpro4[[#This Row],[Fecha]])</f>
        <v>2024</v>
      </c>
      <c r="K132" t="str">
        <f>TEXT(Ventas_Wellpro4[[#This Row],[Fecha]],"MMMM")</f>
        <v>noviembre</v>
      </c>
      <c r="L132">
        <f>DAY(Ventas_Wellpro4[[#This Row],[Fecha]])</f>
        <v>19</v>
      </c>
    </row>
    <row r="133" spans="2:12" x14ac:dyDescent="0.25">
      <c r="B133" s="5">
        <v>45616</v>
      </c>
      <c r="C133" t="s">
        <v>16</v>
      </c>
      <c r="D133" t="s">
        <v>54</v>
      </c>
      <c r="E133">
        <v>832.75</v>
      </c>
      <c r="F133" s="1">
        <v>1</v>
      </c>
      <c r="G133" s="1">
        <v>133.24</v>
      </c>
      <c r="H133" s="15">
        <v>832.75</v>
      </c>
      <c r="I133" s="2">
        <v>965.99</v>
      </c>
      <c r="J133">
        <f>YEAR(Ventas_Wellpro4[[#This Row],[Fecha]])</f>
        <v>2024</v>
      </c>
      <c r="K133" t="str">
        <f>TEXT(Ventas_Wellpro4[[#This Row],[Fecha]],"MMMM")</f>
        <v>noviembre</v>
      </c>
      <c r="L133">
        <f>DAY(Ventas_Wellpro4[[#This Row],[Fecha]])</f>
        <v>20</v>
      </c>
    </row>
    <row r="134" spans="2:12" x14ac:dyDescent="0.25">
      <c r="B134" s="5">
        <v>45616</v>
      </c>
      <c r="C134" t="s">
        <v>16</v>
      </c>
      <c r="D134" t="s">
        <v>54</v>
      </c>
      <c r="E134">
        <v>832.75</v>
      </c>
      <c r="F134" s="1">
        <v>1</v>
      </c>
      <c r="G134" s="2">
        <v>133.24</v>
      </c>
      <c r="H134" s="15">
        <v>832.75</v>
      </c>
      <c r="I134" s="2">
        <v>965.99</v>
      </c>
      <c r="J134">
        <f>YEAR(Ventas_Wellpro4[[#This Row],[Fecha]])</f>
        <v>2024</v>
      </c>
      <c r="K134" t="str">
        <f>TEXT(Ventas_Wellpro4[[#This Row],[Fecha]],"MMMM")</f>
        <v>noviembre</v>
      </c>
      <c r="L134">
        <f>DAY(Ventas_Wellpro4[[#This Row],[Fecha]])</f>
        <v>20</v>
      </c>
    </row>
    <row r="135" spans="2:12" x14ac:dyDescent="0.25">
      <c r="B135" s="5">
        <v>45505</v>
      </c>
      <c r="C135" t="s">
        <v>23</v>
      </c>
      <c r="D135" t="s">
        <v>46</v>
      </c>
      <c r="E135">
        <v>70.05</v>
      </c>
      <c r="F135" s="1">
        <v>240</v>
      </c>
      <c r="G135" s="1">
        <v>2689.92</v>
      </c>
      <c r="H135" s="15">
        <v>16812</v>
      </c>
      <c r="I135" s="2">
        <v>19501.919999999998</v>
      </c>
      <c r="J135">
        <f>YEAR(Ventas_Wellpro4[[#This Row],[Fecha]])</f>
        <v>2024</v>
      </c>
      <c r="K135" t="str">
        <f>TEXT(Ventas_Wellpro4[[#This Row],[Fecha]],"MMMM")</f>
        <v>agosto</v>
      </c>
      <c r="L135">
        <f>DAY(Ventas_Wellpro4[[#This Row],[Fecha]])</f>
        <v>1</v>
      </c>
    </row>
    <row r="136" spans="2:12" x14ac:dyDescent="0.25">
      <c r="B136" s="5">
        <v>45616</v>
      </c>
      <c r="C136" t="s">
        <v>16</v>
      </c>
      <c r="D136" t="s">
        <v>54</v>
      </c>
      <c r="E136">
        <v>832.75</v>
      </c>
      <c r="F136" s="1">
        <v>1</v>
      </c>
      <c r="G136" s="1">
        <v>133.24</v>
      </c>
      <c r="H136" s="15">
        <v>832.75</v>
      </c>
      <c r="I136" s="2">
        <v>965.99</v>
      </c>
      <c r="J136">
        <f>YEAR(Ventas_Wellpro4[[#This Row],[Fecha]])</f>
        <v>2024</v>
      </c>
      <c r="K136" t="str">
        <f>TEXT(Ventas_Wellpro4[[#This Row],[Fecha]],"MMMM")</f>
        <v>noviembre</v>
      </c>
      <c r="L136">
        <f>DAY(Ventas_Wellpro4[[#This Row],[Fecha]])</f>
        <v>20</v>
      </c>
    </row>
    <row r="137" spans="2:12" x14ac:dyDescent="0.25">
      <c r="B137" s="5">
        <v>45617</v>
      </c>
      <c r="C137" t="s">
        <v>16</v>
      </c>
      <c r="D137" t="s">
        <v>54</v>
      </c>
      <c r="E137">
        <v>832.75</v>
      </c>
      <c r="F137" s="1">
        <v>1</v>
      </c>
      <c r="G137" s="2">
        <v>133.24</v>
      </c>
      <c r="H137" s="15">
        <v>832.75</v>
      </c>
      <c r="I137" s="2">
        <v>965.99</v>
      </c>
      <c r="J137">
        <f>YEAR(Ventas_Wellpro4[[#This Row],[Fecha]])</f>
        <v>2024</v>
      </c>
      <c r="K137" t="str">
        <f>TEXT(Ventas_Wellpro4[[#This Row],[Fecha]],"MMMM")</f>
        <v>noviembre</v>
      </c>
      <c r="L137">
        <f>DAY(Ventas_Wellpro4[[#This Row],[Fecha]])</f>
        <v>21</v>
      </c>
    </row>
    <row r="138" spans="2:12" x14ac:dyDescent="0.25">
      <c r="B138" s="5">
        <v>45622</v>
      </c>
      <c r="C138" t="s">
        <v>16</v>
      </c>
      <c r="D138" t="s">
        <v>54</v>
      </c>
      <c r="E138">
        <v>832.75</v>
      </c>
      <c r="F138" s="1">
        <v>1</v>
      </c>
      <c r="G138" s="1">
        <v>133.24</v>
      </c>
      <c r="H138" s="15">
        <v>832.75</v>
      </c>
      <c r="I138" s="2">
        <v>965.99</v>
      </c>
      <c r="J138">
        <f>YEAR(Ventas_Wellpro4[[#This Row],[Fecha]])</f>
        <v>2024</v>
      </c>
      <c r="K138" t="str">
        <f>TEXT(Ventas_Wellpro4[[#This Row],[Fecha]],"MMMM")</f>
        <v>noviembre</v>
      </c>
      <c r="L138">
        <f>DAY(Ventas_Wellpro4[[#This Row],[Fecha]])</f>
        <v>26</v>
      </c>
    </row>
    <row r="139" spans="2:12" x14ac:dyDescent="0.25">
      <c r="B139" s="5">
        <v>45511</v>
      </c>
      <c r="C139" t="s">
        <v>23</v>
      </c>
      <c r="D139" t="s">
        <v>46</v>
      </c>
      <c r="E139">
        <v>70.05</v>
      </c>
      <c r="F139" s="1">
        <v>240</v>
      </c>
      <c r="G139" s="2">
        <v>2689.92</v>
      </c>
      <c r="H139" s="15">
        <v>16812</v>
      </c>
      <c r="I139" s="2">
        <v>19501.919999999998</v>
      </c>
      <c r="J139">
        <f>YEAR(Ventas_Wellpro4[[#This Row],[Fecha]])</f>
        <v>2024</v>
      </c>
      <c r="K139" t="str">
        <f>TEXT(Ventas_Wellpro4[[#This Row],[Fecha]],"MMMM")</f>
        <v>agosto</v>
      </c>
      <c r="L139">
        <f>DAY(Ventas_Wellpro4[[#This Row],[Fecha]])</f>
        <v>7</v>
      </c>
    </row>
    <row r="140" spans="2:12" x14ac:dyDescent="0.25">
      <c r="B140" s="5">
        <v>45622</v>
      </c>
      <c r="C140" t="s">
        <v>16</v>
      </c>
      <c r="D140" t="s">
        <v>54</v>
      </c>
      <c r="E140">
        <v>832.75</v>
      </c>
      <c r="F140" s="1">
        <v>1</v>
      </c>
      <c r="G140" s="1">
        <v>133.24</v>
      </c>
      <c r="H140" s="15">
        <v>832.75</v>
      </c>
      <c r="I140" s="1">
        <v>965.99</v>
      </c>
      <c r="J140">
        <f>YEAR(Ventas_Wellpro4[[#This Row],[Fecha]])</f>
        <v>2024</v>
      </c>
      <c r="K140" t="str">
        <f>TEXT(Ventas_Wellpro4[[#This Row],[Fecha]],"MMMM")</f>
        <v>noviembre</v>
      </c>
      <c r="L140">
        <f>DAY(Ventas_Wellpro4[[#This Row],[Fecha]])</f>
        <v>26</v>
      </c>
    </row>
    <row r="141" spans="2:12" x14ac:dyDescent="0.25">
      <c r="B141" s="5">
        <v>45628</v>
      </c>
      <c r="C141" t="s">
        <v>16</v>
      </c>
      <c r="D141" t="s">
        <v>54</v>
      </c>
      <c r="E141">
        <v>832.75</v>
      </c>
      <c r="F141" s="1">
        <v>1</v>
      </c>
      <c r="G141" s="2">
        <v>133.24</v>
      </c>
      <c r="H141" s="15">
        <v>832.75</v>
      </c>
      <c r="I141" s="2">
        <v>965.99</v>
      </c>
      <c r="J141">
        <f>YEAR(Ventas_Wellpro4[[#This Row],[Fecha]])</f>
        <v>2024</v>
      </c>
      <c r="K141" t="str">
        <f>TEXT(Ventas_Wellpro4[[#This Row],[Fecha]],"MMMM")</f>
        <v>diciembre</v>
      </c>
      <c r="L141">
        <f>DAY(Ventas_Wellpro4[[#This Row],[Fecha]])</f>
        <v>2</v>
      </c>
    </row>
    <row r="142" spans="2:12" x14ac:dyDescent="0.25">
      <c r="B142" s="5">
        <v>45628</v>
      </c>
      <c r="C142" t="s">
        <v>16</v>
      </c>
      <c r="D142" t="s">
        <v>54</v>
      </c>
      <c r="E142">
        <v>832.75</v>
      </c>
      <c r="F142" s="1">
        <v>1</v>
      </c>
      <c r="G142" s="1">
        <v>133.24</v>
      </c>
      <c r="H142" s="15">
        <v>832.75</v>
      </c>
      <c r="I142" s="1">
        <v>965.99</v>
      </c>
      <c r="J142">
        <f>YEAR(Ventas_Wellpro4[[#This Row],[Fecha]])</f>
        <v>2024</v>
      </c>
      <c r="K142" t="str">
        <f>TEXT(Ventas_Wellpro4[[#This Row],[Fecha]],"MMMM")</f>
        <v>diciembre</v>
      </c>
      <c r="L142">
        <f>DAY(Ventas_Wellpro4[[#This Row],[Fecha]])</f>
        <v>2</v>
      </c>
    </row>
    <row r="143" spans="2:12" x14ac:dyDescent="0.25">
      <c r="B143" s="5">
        <v>45628</v>
      </c>
      <c r="C143" t="s">
        <v>16</v>
      </c>
      <c r="D143" t="s">
        <v>54</v>
      </c>
      <c r="E143">
        <v>832.75</v>
      </c>
      <c r="F143" s="1">
        <v>1</v>
      </c>
      <c r="G143" s="1">
        <v>133.24</v>
      </c>
      <c r="H143" s="15">
        <v>832.75</v>
      </c>
      <c r="I143" s="1">
        <v>965.99</v>
      </c>
      <c r="J143">
        <f>YEAR(Ventas_Wellpro4[[#This Row],[Fecha]])</f>
        <v>2024</v>
      </c>
      <c r="K143" t="str">
        <f>TEXT(Ventas_Wellpro4[[#This Row],[Fecha]],"MMMM")</f>
        <v>diciembre</v>
      </c>
      <c r="L143">
        <f>DAY(Ventas_Wellpro4[[#This Row],[Fecha]])</f>
        <v>2</v>
      </c>
    </row>
    <row r="144" spans="2:12" x14ac:dyDescent="0.25">
      <c r="B144" s="5">
        <v>45629</v>
      </c>
      <c r="C144" t="s">
        <v>16</v>
      </c>
      <c r="D144" t="s">
        <v>54</v>
      </c>
      <c r="E144">
        <v>832.75</v>
      </c>
      <c r="F144" s="1">
        <v>1</v>
      </c>
      <c r="G144" s="1">
        <v>133.24</v>
      </c>
      <c r="H144" s="15">
        <v>832.75</v>
      </c>
      <c r="I144" s="1">
        <v>965.99</v>
      </c>
      <c r="J144">
        <f>YEAR(Ventas_Wellpro4[[#This Row],[Fecha]])</f>
        <v>2024</v>
      </c>
      <c r="K144" t="str">
        <f>TEXT(Ventas_Wellpro4[[#This Row],[Fecha]],"MMMM")</f>
        <v>diciembre</v>
      </c>
      <c r="L144">
        <f>DAY(Ventas_Wellpro4[[#This Row],[Fecha]])</f>
        <v>3</v>
      </c>
    </row>
    <row r="145" spans="2:12" x14ac:dyDescent="0.25">
      <c r="B145" s="5">
        <v>45635</v>
      </c>
      <c r="C145" t="s">
        <v>16</v>
      </c>
      <c r="D145" t="s">
        <v>50</v>
      </c>
      <c r="E145">
        <v>678.84</v>
      </c>
      <c r="F145" s="1">
        <v>6</v>
      </c>
      <c r="G145" s="2">
        <v>651.69000000000005</v>
      </c>
      <c r="H145" s="15">
        <v>4073.04</v>
      </c>
      <c r="I145" s="2">
        <v>4724.7299999999996</v>
      </c>
      <c r="J145">
        <f>YEAR(Ventas_Wellpro4[[#This Row],[Fecha]])</f>
        <v>2024</v>
      </c>
      <c r="K145" t="str">
        <f>TEXT(Ventas_Wellpro4[[#This Row],[Fecha]],"MMMM")</f>
        <v>diciembre</v>
      </c>
      <c r="L145">
        <f>DAY(Ventas_Wellpro4[[#This Row],[Fecha]])</f>
        <v>9</v>
      </c>
    </row>
    <row r="146" spans="2:12" x14ac:dyDescent="0.25">
      <c r="B146" s="5">
        <v>45636</v>
      </c>
      <c r="C146" t="s">
        <v>16</v>
      </c>
      <c r="D146" t="s">
        <v>54</v>
      </c>
      <c r="E146">
        <v>905.16</v>
      </c>
      <c r="F146" s="1">
        <v>1</v>
      </c>
      <c r="G146" s="1">
        <v>144.83000000000001</v>
      </c>
      <c r="H146" s="15">
        <v>905.16</v>
      </c>
      <c r="I146" s="1">
        <v>1049.99</v>
      </c>
      <c r="J146">
        <f>YEAR(Ventas_Wellpro4[[#This Row],[Fecha]])</f>
        <v>2024</v>
      </c>
      <c r="K146" t="str">
        <f>TEXT(Ventas_Wellpro4[[#This Row],[Fecha]],"MMMM")</f>
        <v>diciembre</v>
      </c>
      <c r="L146">
        <f>DAY(Ventas_Wellpro4[[#This Row],[Fecha]])</f>
        <v>10</v>
      </c>
    </row>
    <row r="147" spans="2:12" x14ac:dyDescent="0.25">
      <c r="B147" s="5">
        <v>45637</v>
      </c>
      <c r="C147" t="s">
        <v>16</v>
      </c>
      <c r="D147" t="s">
        <v>54</v>
      </c>
      <c r="E147">
        <v>905.16</v>
      </c>
      <c r="F147" s="1">
        <v>1</v>
      </c>
      <c r="G147" s="1">
        <v>144.83000000000001</v>
      </c>
      <c r="H147" s="15">
        <v>905.16</v>
      </c>
      <c r="I147" s="1">
        <v>1049.99</v>
      </c>
      <c r="J147">
        <f>YEAR(Ventas_Wellpro4[[#This Row],[Fecha]])</f>
        <v>2024</v>
      </c>
      <c r="K147" t="str">
        <f>TEXT(Ventas_Wellpro4[[#This Row],[Fecha]],"MMMM")</f>
        <v>diciembre</v>
      </c>
      <c r="L147">
        <f>DAY(Ventas_Wellpro4[[#This Row],[Fecha]])</f>
        <v>11</v>
      </c>
    </row>
    <row r="148" spans="2:12" x14ac:dyDescent="0.25">
      <c r="B148" s="5">
        <v>45652</v>
      </c>
      <c r="C148" t="s">
        <v>16</v>
      </c>
      <c r="D148" t="s">
        <v>54</v>
      </c>
      <c r="E148">
        <v>905.16</v>
      </c>
      <c r="F148" s="1">
        <v>1</v>
      </c>
      <c r="G148" s="2">
        <v>144.83000000000001</v>
      </c>
      <c r="H148" s="15">
        <v>905.16</v>
      </c>
      <c r="I148" s="2">
        <v>1049.99</v>
      </c>
      <c r="J148">
        <f>YEAR(Ventas_Wellpro4[[#This Row],[Fecha]])</f>
        <v>2024</v>
      </c>
      <c r="K148" t="str">
        <f>TEXT(Ventas_Wellpro4[[#This Row],[Fecha]],"MMMM")</f>
        <v>diciembre</v>
      </c>
      <c r="L148">
        <f>DAY(Ventas_Wellpro4[[#This Row],[Fecha]])</f>
        <v>26</v>
      </c>
    </row>
    <row r="149" spans="2:12" x14ac:dyDescent="0.25">
      <c r="B149" s="5">
        <v>45652</v>
      </c>
      <c r="C149" t="s">
        <v>16</v>
      </c>
      <c r="D149" t="s">
        <v>54</v>
      </c>
      <c r="E149">
        <v>905.16</v>
      </c>
      <c r="F149" s="1">
        <v>1</v>
      </c>
      <c r="G149" s="2">
        <v>144.83000000000001</v>
      </c>
      <c r="H149" s="15">
        <v>905.16</v>
      </c>
      <c r="I149" s="2">
        <v>1049.99</v>
      </c>
      <c r="J149">
        <f>YEAR(Ventas_Wellpro4[[#This Row],[Fecha]])</f>
        <v>2024</v>
      </c>
      <c r="K149" t="str">
        <f>TEXT(Ventas_Wellpro4[[#This Row],[Fecha]],"MMMM")</f>
        <v>diciembre</v>
      </c>
      <c r="L149">
        <f>DAY(Ventas_Wellpro4[[#This Row],[Fecha]])</f>
        <v>26</v>
      </c>
    </row>
    <row r="150" spans="2:12" x14ac:dyDescent="0.25">
      <c r="B150" s="5">
        <v>45512</v>
      </c>
      <c r="C150" t="s">
        <v>23</v>
      </c>
      <c r="D150" t="s">
        <v>46</v>
      </c>
      <c r="E150">
        <v>70.05</v>
      </c>
      <c r="F150" s="1">
        <v>240</v>
      </c>
      <c r="G150" s="1">
        <v>2689.92</v>
      </c>
      <c r="H150" s="15">
        <v>16812</v>
      </c>
      <c r="I150" s="2">
        <v>19501.919999999998</v>
      </c>
      <c r="J150">
        <f>YEAR(Ventas_Wellpro4[[#This Row],[Fecha]])</f>
        <v>2024</v>
      </c>
      <c r="K150" t="str">
        <f>TEXT(Ventas_Wellpro4[[#This Row],[Fecha]],"MMMM")</f>
        <v>agosto</v>
      </c>
      <c r="L150">
        <f>DAY(Ventas_Wellpro4[[#This Row],[Fecha]])</f>
        <v>8</v>
      </c>
    </row>
    <row r="151" spans="2:12" x14ac:dyDescent="0.25">
      <c r="B151" s="5">
        <v>45512</v>
      </c>
      <c r="C151" t="s">
        <v>23</v>
      </c>
      <c r="D151" t="s">
        <v>46</v>
      </c>
      <c r="E151">
        <v>70.05</v>
      </c>
      <c r="F151" s="1">
        <v>240</v>
      </c>
      <c r="G151" s="1">
        <v>2689.92</v>
      </c>
      <c r="H151" s="15">
        <v>16812</v>
      </c>
      <c r="I151" s="2">
        <v>19501.919999999998</v>
      </c>
      <c r="J151">
        <f>YEAR(Ventas_Wellpro4[[#This Row],[Fecha]])</f>
        <v>2024</v>
      </c>
      <c r="K151" t="str">
        <f>TEXT(Ventas_Wellpro4[[#This Row],[Fecha]],"MMMM")</f>
        <v>agosto</v>
      </c>
      <c r="L151">
        <f>DAY(Ventas_Wellpro4[[#This Row],[Fecha]])</f>
        <v>8</v>
      </c>
    </row>
    <row r="152" spans="2:12" x14ac:dyDescent="0.25">
      <c r="B152" s="5">
        <v>45512</v>
      </c>
      <c r="C152" t="s">
        <v>23</v>
      </c>
      <c r="D152" t="s">
        <v>46</v>
      </c>
      <c r="E152">
        <v>70.05</v>
      </c>
      <c r="F152" s="1">
        <v>240</v>
      </c>
      <c r="G152" s="1">
        <v>2689.92</v>
      </c>
      <c r="H152" s="15">
        <v>16812</v>
      </c>
      <c r="I152" s="2">
        <v>19501.919999999998</v>
      </c>
      <c r="J152">
        <f>YEAR(Ventas_Wellpro4[[#This Row],[Fecha]])</f>
        <v>2024</v>
      </c>
      <c r="K152" t="str">
        <f>TEXT(Ventas_Wellpro4[[#This Row],[Fecha]],"MMMM")</f>
        <v>agosto</v>
      </c>
      <c r="L152">
        <f>DAY(Ventas_Wellpro4[[#This Row],[Fecha]])</f>
        <v>8</v>
      </c>
    </row>
    <row r="153" spans="2:12" x14ac:dyDescent="0.25">
      <c r="B153" s="5">
        <v>45512</v>
      </c>
      <c r="C153" t="s">
        <v>23</v>
      </c>
      <c r="D153" t="s">
        <v>46</v>
      </c>
      <c r="E153">
        <v>70.05</v>
      </c>
      <c r="F153" s="1">
        <v>240</v>
      </c>
      <c r="G153" s="1">
        <v>2689.92</v>
      </c>
      <c r="H153" s="15">
        <v>16812</v>
      </c>
      <c r="I153" s="2">
        <v>19501.919999999998</v>
      </c>
      <c r="J153">
        <f>YEAR(Ventas_Wellpro4[[#This Row],[Fecha]])</f>
        <v>2024</v>
      </c>
      <c r="K153" t="str">
        <f>TEXT(Ventas_Wellpro4[[#This Row],[Fecha]],"MMMM")</f>
        <v>agosto</v>
      </c>
      <c r="L153">
        <f>DAY(Ventas_Wellpro4[[#This Row],[Fecha]])</f>
        <v>8</v>
      </c>
    </row>
    <row r="154" spans="2:12" x14ac:dyDescent="0.25">
      <c r="B154" s="5">
        <v>45512</v>
      </c>
      <c r="C154" t="s">
        <v>23</v>
      </c>
      <c r="D154" t="s">
        <v>46</v>
      </c>
      <c r="E154">
        <v>70.05</v>
      </c>
      <c r="F154" s="1">
        <v>240</v>
      </c>
      <c r="G154" s="1">
        <v>2689.92</v>
      </c>
      <c r="H154" s="15">
        <v>16812</v>
      </c>
      <c r="I154" s="2">
        <v>19501.919999999998</v>
      </c>
      <c r="J154">
        <f>YEAR(Ventas_Wellpro4[[#This Row],[Fecha]])</f>
        <v>2024</v>
      </c>
      <c r="K154" t="str">
        <f>TEXT(Ventas_Wellpro4[[#This Row],[Fecha]],"MMMM")</f>
        <v>agosto</v>
      </c>
      <c r="L154">
        <f>DAY(Ventas_Wellpro4[[#This Row],[Fecha]])</f>
        <v>8</v>
      </c>
    </row>
    <row r="155" spans="2:12" x14ac:dyDescent="0.25">
      <c r="B155" s="5">
        <v>45652</v>
      </c>
      <c r="C155" t="s">
        <v>16</v>
      </c>
      <c r="D155" t="s">
        <v>54</v>
      </c>
      <c r="E155">
        <v>905.16</v>
      </c>
      <c r="F155" s="1">
        <v>1</v>
      </c>
      <c r="G155" s="2">
        <v>144.83000000000001</v>
      </c>
      <c r="H155" s="15">
        <v>905.16</v>
      </c>
      <c r="I155" s="2">
        <v>1049.99</v>
      </c>
      <c r="J155">
        <f>YEAR(Ventas_Wellpro4[[#This Row],[Fecha]])</f>
        <v>2024</v>
      </c>
      <c r="K155" t="str">
        <f>TEXT(Ventas_Wellpro4[[#This Row],[Fecha]],"MMMM")</f>
        <v>diciembre</v>
      </c>
      <c r="L155">
        <f>DAY(Ventas_Wellpro4[[#This Row],[Fecha]])</f>
        <v>26</v>
      </c>
    </row>
    <row r="156" spans="2:12" x14ac:dyDescent="0.25">
      <c r="B156" s="5">
        <v>45665</v>
      </c>
      <c r="C156" t="s">
        <v>16</v>
      </c>
      <c r="D156" t="s">
        <v>54</v>
      </c>
      <c r="E156">
        <v>689.65666666666664</v>
      </c>
      <c r="F156" s="25">
        <v>3</v>
      </c>
      <c r="G156" s="1">
        <v>331.03</v>
      </c>
      <c r="H156" s="15">
        <v>2068.9699999999998</v>
      </c>
      <c r="I156" s="2">
        <v>2400</v>
      </c>
      <c r="J156">
        <f>YEAR(Ventas_Wellpro4[[#This Row],[Fecha]])</f>
        <v>2025</v>
      </c>
      <c r="K156" t="str">
        <f>TEXT(Ventas_Wellpro4[[#This Row],[Fecha]],"MMMM")</f>
        <v>enero</v>
      </c>
      <c r="L156">
        <f>DAY(Ventas_Wellpro4[[#This Row],[Fecha]])</f>
        <v>8</v>
      </c>
    </row>
    <row r="157" spans="2:12" x14ac:dyDescent="0.25">
      <c r="B157" s="5">
        <v>45670</v>
      </c>
      <c r="C157" t="s">
        <v>16</v>
      </c>
      <c r="D157" t="s">
        <v>54</v>
      </c>
      <c r="E157">
        <v>905.16</v>
      </c>
      <c r="F157" s="25">
        <v>1</v>
      </c>
      <c r="G157" s="1">
        <v>144.83000000000001</v>
      </c>
      <c r="H157" s="15">
        <v>905.16</v>
      </c>
      <c r="I157" s="2">
        <v>1049.99</v>
      </c>
      <c r="J157">
        <f>YEAR(Ventas_Wellpro4[[#This Row],[Fecha]])</f>
        <v>2025</v>
      </c>
      <c r="K157" t="str">
        <f>TEXT(Ventas_Wellpro4[[#This Row],[Fecha]],"MMMM")</f>
        <v>enero</v>
      </c>
      <c r="L157">
        <f>DAY(Ventas_Wellpro4[[#This Row],[Fecha]])</f>
        <v>13</v>
      </c>
    </row>
    <row r="158" spans="2:12" x14ac:dyDescent="0.25">
      <c r="B158" s="5">
        <v>45670</v>
      </c>
      <c r="C158" t="s">
        <v>16</v>
      </c>
      <c r="D158" t="s">
        <v>54</v>
      </c>
      <c r="E158">
        <v>905.16</v>
      </c>
      <c r="F158" s="25">
        <v>1</v>
      </c>
      <c r="G158" s="1">
        <v>144.83000000000001</v>
      </c>
      <c r="H158" s="15">
        <v>905.16</v>
      </c>
      <c r="I158" s="2">
        <v>1049.99</v>
      </c>
      <c r="J158">
        <f>YEAR(Ventas_Wellpro4[[#This Row],[Fecha]])</f>
        <v>2025</v>
      </c>
      <c r="K158" t="str">
        <f>TEXT(Ventas_Wellpro4[[#This Row],[Fecha]],"MMMM")</f>
        <v>enero</v>
      </c>
      <c r="L158">
        <f>DAY(Ventas_Wellpro4[[#This Row],[Fecha]])</f>
        <v>13</v>
      </c>
    </row>
    <row r="159" spans="2:12" x14ac:dyDescent="0.25">
      <c r="B159" s="5">
        <v>45670</v>
      </c>
      <c r="C159" t="s">
        <v>16</v>
      </c>
      <c r="D159" t="s">
        <v>54</v>
      </c>
      <c r="E159">
        <v>905.16</v>
      </c>
      <c r="F159" s="25">
        <v>1</v>
      </c>
      <c r="G159" s="1">
        <v>144.83000000000001</v>
      </c>
      <c r="H159" s="15">
        <v>905.16</v>
      </c>
      <c r="I159" s="2">
        <v>1049.99</v>
      </c>
      <c r="J159">
        <f>YEAR(Ventas_Wellpro4[[#This Row],[Fecha]])</f>
        <v>2025</v>
      </c>
      <c r="K159" t="str">
        <f>TEXT(Ventas_Wellpro4[[#This Row],[Fecha]],"MMMM")</f>
        <v>enero</v>
      </c>
      <c r="L159">
        <f>DAY(Ventas_Wellpro4[[#This Row],[Fecha]])</f>
        <v>13</v>
      </c>
    </row>
    <row r="160" spans="2:12" x14ac:dyDescent="0.25">
      <c r="B160" s="5">
        <v>45672</v>
      </c>
      <c r="C160" t="s">
        <v>16</v>
      </c>
      <c r="D160" t="s">
        <v>54</v>
      </c>
      <c r="E160">
        <v>905.16</v>
      </c>
      <c r="F160" s="25">
        <v>1</v>
      </c>
      <c r="G160" s="1">
        <v>144.83000000000001</v>
      </c>
      <c r="H160" s="15">
        <v>905.16</v>
      </c>
      <c r="I160" s="2">
        <v>1049.99</v>
      </c>
      <c r="J160">
        <f>YEAR(Ventas_Wellpro4[[#This Row],[Fecha]])</f>
        <v>2025</v>
      </c>
      <c r="K160" t="str">
        <f>TEXT(Ventas_Wellpro4[[#This Row],[Fecha]],"MMMM")</f>
        <v>enero</v>
      </c>
      <c r="L160">
        <f>DAY(Ventas_Wellpro4[[#This Row],[Fecha]])</f>
        <v>15</v>
      </c>
    </row>
    <row r="161" spans="2:12" x14ac:dyDescent="0.25">
      <c r="B161" s="5">
        <v>45672</v>
      </c>
      <c r="C161" t="s">
        <v>16</v>
      </c>
      <c r="D161" t="s">
        <v>54</v>
      </c>
      <c r="E161">
        <v>905.16</v>
      </c>
      <c r="F161" s="25">
        <v>1</v>
      </c>
      <c r="G161" s="1">
        <v>144.83000000000001</v>
      </c>
      <c r="H161" s="15">
        <v>905.16</v>
      </c>
      <c r="I161" s="2">
        <v>1049.99</v>
      </c>
      <c r="J161">
        <f>YEAR(Ventas_Wellpro4[[#This Row],[Fecha]])</f>
        <v>2025</v>
      </c>
      <c r="K161" t="str">
        <f>TEXT(Ventas_Wellpro4[[#This Row],[Fecha]],"MMMM")</f>
        <v>enero</v>
      </c>
      <c r="L161">
        <f>DAY(Ventas_Wellpro4[[#This Row],[Fecha]])</f>
        <v>15</v>
      </c>
    </row>
    <row r="162" spans="2:12" x14ac:dyDescent="0.25">
      <c r="B162" s="5">
        <v>45516</v>
      </c>
      <c r="C162" t="s">
        <v>23</v>
      </c>
      <c r="D162" t="s">
        <v>46</v>
      </c>
      <c r="E162">
        <v>70.05</v>
      </c>
      <c r="F162" s="1">
        <v>240</v>
      </c>
      <c r="G162" s="2">
        <v>2689.92</v>
      </c>
      <c r="H162" s="15">
        <v>16812</v>
      </c>
      <c r="I162" s="2">
        <v>19501.919999999998</v>
      </c>
      <c r="J162">
        <f>YEAR(Ventas_Wellpro4[[#This Row],[Fecha]])</f>
        <v>2024</v>
      </c>
      <c r="K162" t="str">
        <f>TEXT(Ventas_Wellpro4[[#This Row],[Fecha]],"MMMM")</f>
        <v>agosto</v>
      </c>
      <c r="L162">
        <f>DAY(Ventas_Wellpro4[[#This Row],[Fecha]])</f>
        <v>12</v>
      </c>
    </row>
    <row r="163" spans="2:12" x14ac:dyDescent="0.25">
      <c r="B163" s="5">
        <v>45516</v>
      </c>
      <c r="C163" t="s">
        <v>23</v>
      </c>
      <c r="D163" t="s">
        <v>46</v>
      </c>
      <c r="E163">
        <v>70.05</v>
      </c>
      <c r="F163" s="1">
        <v>240</v>
      </c>
      <c r="G163" s="2">
        <v>2689.92</v>
      </c>
      <c r="H163" s="15">
        <v>16812</v>
      </c>
      <c r="I163" s="2">
        <v>19501.919999999998</v>
      </c>
      <c r="J163">
        <f>YEAR(Ventas_Wellpro4[[#This Row],[Fecha]])</f>
        <v>2024</v>
      </c>
      <c r="K163" t="str">
        <f>TEXT(Ventas_Wellpro4[[#This Row],[Fecha]],"MMMM")</f>
        <v>agosto</v>
      </c>
      <c r="L163">
        <f>DAY(Ventas_Wellpro4[[#This Row],[Fecha]])</f>
        <v>12</v>
      </c>
    </row>
    <row r="164" spans="2:12" x14ac:dyDescent="0.25">
      <c r="B164" s="5">
        <v>45672</v>
      </c>
      <c r="C164" t="s">
        <v>16</v>
      </c>
      <c r="D164" t="s">
        <v>54</v>
      </c>
      <c r="E164">
        <v>905.16</v>
      </c>
      <c r="F164" s="25">
        <v>1</v>
      </c>
      <c r="G164" s="1">
        <v>144.83000000000001</v>
      </c>
      <c r="H164" s="15">
        <v>905.16</v>
      </c>
      <c r="I164" s="1">
        <v>1049.99</v>
      </c>
      <c r="J164">
        <f>YEAR(Ventas_Wellpro4[[#This Row],[Fecha]])</f>
        <v>2025</v>
      </c>
      <c r="K164" t="str">
        <f>TEXT(Ventas_Wellpro4[[#This Row],[Fecha]],"MMMM")</f>
        <v>enero</v>
      </c>
      <c r="L164">
        <f>DAY(Ventas_Wellpro4[[#This Row],[Fecha]])</f>
        <v>15</v>
      </c>
    </row>
    <row r="165" spans="2:12" x14ac:dyDescent="0.25">
      <c r="B165" s="5">
        <v>45672</v>
      </c>
      <c r="C165" t="s">
        <v>16</v>
      </c>
      <c r="D165" t="s">
        <v>54</v>
      </c>
      <c r="E165">
        <v>905.16</v>
      </c>
      <c r="F165" s="25">
        <v>1</v>
      </c>
      <c r="G165" s="1">
        <v>144.83000000000001</v>
      </c>
      <c r="H165" s="15">
        <v>905.16</v>
      </c>
      <c r="I165" s="2">
        <v>1049.99</v>
      </c>
      <c r="J165">
        <f>YEAR(Ventas_Wellpro4[[#This Row],[Fecha]])</f>
        <v>2025</v>
      </c>
      <c r="K165" t="str">
        <f>TEXT(Ventas_Wellpro4[[#This Row],[Fecha]],"MMMM")</f>
        <v>enero</v>
      </c>
      <c r="L165">
        <f>DAY(Ventas_Wellpro4[[#This Row],[Fecha]])</f>
        <v>15</v>
      </c>
    </row>
    <row r="166" spans="2:12" x14ac:dyDescent="0.25">
      <c r="B166" s="5">
        <v>45673</v>
      </c>
      <c r="C166" t="s">
        <v>16</v>
      </c>
      <c r="D166" t="s">
        <v>54</v>
      </c>
      <c r="E166">
        <v>689.65499999999997</v>
      </c>
      <c r="F166" s="25">
        <v>2</v>
      </c>
      <c r="G166" s="2">
        <v>220.69</v>
      </c>
      <c r="H166" s="15">
        <v>1379.31</v>
      </c>
      <c r="I166" s="2">
        <v>1600</v>
      </c>
      <c r="J166">
        <f>YEAR(Ventas_Wellpro4[[#This Row],[Fecha]])</f>
        <v>2025</v>
      </c>
      <c r="K166" t="str">
        <f>TEXT(Ventas_Wellpro4[[#This Row],[Fecha]],"MMMM")</f>
        <v>enero</v>
      </c>
      <c r="L166">
        <f>DAY(Ventas_Wellpro4[[#This Row],[Fecha]])</f>
        <v>16</v>
      </c>
    </row>
    <row r="167" spans="2:12" x14ac:dyDescent="0.25">
      <c r="B167" s="5">
        <v>45520</v>
      </c>
      <c r="C167" t="s">
        <v>21</v>
      </c>
      <c r="D167" t="s">
        <v>54</v>
      </c>
      <c r="E167">
        <v>137.91999999999999</v>
      </c>
      <c r="F167" s="1">
        <v>1</v>
      </c>
      <c r="G167" s="2">
        <v>22.07</v>
      </c>
      <c r="H167" s="15">
        <v>137.91999999999999</v>
      </c>
      <c r="I167" s="2">
        <v>159.99</v>
      </c>
      <c r="J167">
        <f>YEAR(Ventas_Wellpro4[[#This Row],[Fecha]])</f>
        <v>2024</v>
      </c>
      <c r="K167" t="str">
        <f>TEXT(Ventas_Wellpro4[[#This Row],[Fecha]],"MMMM")</f>
        <v>agosto</v>
      </c>
      <c r="L167">
        <f>DAY(Ventas_Wellpro4[[#This Row],[Fecha]])</f>
        <v>16</v>
      </c>
    </row>
    <row r="168" spans="2:12" x14ac:dyDescent="0.25">
      <c r="B168" s="5">
        <v>45520</v>
      </c>
      <c r="C168" t="s">
        <v>21</v>
      </c>
      <c r="D168" t="s">
        <v>54</v>
      </c>
      <c r="E168">
        <v>137.91999999999999</v>
      </c>
      <c r="F168" s="1">
        <v>1</v>
      </c>
      <c r="G168" s="2">
        <v>22.07</v>
      </c>
      <c r="H168" s="15">
        <v>137.91999999999999</v>
      </c>
      <c r="I168" s="2">
        <v>159.99</v>
      </c>
      <c r="J168">
        <f>YEAR(Ventas_Wellpro4[[#This Row],[Fecha]])</f>
        <v>2024</v>
      </c>
      <c r="K168" t="str">
        <f>TEXT(Ventas_Wellpro4[[#This Row],[Fecha]],"MMMM")</f>
        <v>agosto</v>
      </c>
      <c r="L168">
        <f>DAY(Ventas_Wellpro4[[#This Row],[Fecha]])</f>
        <v>16</v>
      </c>
    </row>
    <row r="169" spans="2:12" x14ac:dyDescent="0.25">
      <c r="B169" s="5">
        <v>45520</v>
      </c>
      <c r="C169" t="s">
        <v>22</v>
      </c>
      <c r="D169" t="s">
        <v>50</v>
      </c>
      <c r="E169">
        <v>93.01</v>
      </c>
      <c r="F169" s="1">
        <v>240</v>
      </c>
      <c r="G169" s="1">
        <v>3571.58</v>
      </c>
      <c r="H169" s="15">
        <v>22322.400000000001</v>
      </c>
      <c r="I169" s="2">
        <v>25893.98</v>
      </c>
      <c r="J169">
        <f>YEAR(Ventas_Wellpro4[[#This Row],[Fecha]])</f>
        <v>2024</v>
      </c>
      <c r="K169" t="str">
        <f>TEXT(Ventas_Wellpro4[[#This Row],[Fecha]],"MMMM")</f>
        <v>agosto</v>
      </c>
      <c r="L169">
        <f>DAY(Ventas_Wellpro4[[#This Row],[Fecha]])</f>
        <v>16</v>
      </c>
    </row>
    <row r="170" spans="2:12" x14ac:dyDescent="0.25">
      <c r="B170" s="5">
        <v>45520</v>
      </c>
      <c r="C170" t="s">
        <v>23</v>
      </c>
      <c r="D170" t="s">
        <v>54</v>
      </c>
      <c r="E170">
        <v>137.91999999999999</v>
      </c>
      <c r="F170" s="1">
        <v>1</v>
      </c>
      <c r="G170" s="2">
        <v>22.07</v>
      </c>
      <c r="H170" s="15">
        <v>137.91999999999999</v>
      </c>
      <c r="I170" s="2">
        <v>159.99</v>
      </c>
      <c r="J170">
        <f>YEAR(Ventas_Wellpro4[[#This Row],[Fecha]])</f>
        <v>2024</v>
      </c>
      <c r="K170" t="str">
        <f>TEXT(Ventas_Wellpro4[[#This Row],[Fecha]],"MMMM")</f>
        <v>agosto</v>
      </c>
      <c r="L170">
        <f>DAY(Ventas_Wellpro4[[#This Row],[Fecha]])</f>
        <v>16</v>
      </c>
    </row>
    <row r="171" spans="2:12" x14ac:dyDescent="0.25">
      <c r="B171" s="5">
        <v>45687</v>
      </c>
      <c r="C171" t="s">
        <v>16</v>
      </c>
      <c r="D171" t="s">
        <v>54</v>
      </c>
      <c r="E171">
        <v>905.16</v>
      </c>
      <c r="F171" s="25">
        <v>1</v>
      </c>
      <c r="G171" s="1">
        <v>144.83000000000001</v>
      </c>
      <c r="H171" s="15">
        <v>905.16</v>
      </c>
      <c r="I171" s="2">
        <v>1049.99</v>
      </c>
      <c r="J171">
        <f>YEAR(Ventas_Wellpro4[[#This Row],[Fecha]])</f>
        <v>2025</v>
      </c>
      <c r="K171" t="str">
        <f>TEXT(Ventas_Wellpro4[[#This Row],[Fecha]],"MMMM")</f>
        <v>enero</v>
      </c>
      <c r="L171">
        <f>DAY(Ventas_Wellpro4[[#This Row],[Fecha]])</f>
        <v>30</v>
      </c>
    </row>
    <row r="172" spans="2:12" x14ac:dyDescent="0.25">
      <c r="B172" s="5">
        <v>45687</v>
      </c>
      <c r="C172" t="s">
        <v>16</v>
      </c>
      <c r="D172" t="s">
        <v>54</v>
      </c>
      <c r="E172">
        <v>905.16</v>
      </c>
      <c r="F172" s="25">
        <v>1</v>
      </c>
      <c r="G172" s="1">
        <v>144.83000000000001</v>
      </c>
      <c r="H172" s="15">
        <v>905.16</v>
      </c>
      <c r="I172" s="2">
        <v>1049.99</v>
      </c>
      <c r="J172">
        <f>YEAR(Ventas_Wellpro4[[#This Row],[Fecha]])</f>
        <v>2025</v>
      </c>
      <c r="K172" t="str">
        <f>TEXT(Ventas_Wellpro4[[#This Row],[Fecha]],"MMMM")</f>
        <v>enero</v>
      </c>
      <c r="L172">
        <f>DAY(Ventas_Wellpro4[[#This Row],[Fecha]])</f>
        <v>30</v>
      </c>
    </row>
    <row r="173" spans="2:12" x14ac:dyDescent="0.25">
      <c r="B173" s="5">
        <v>45687</v>
      </c>
      <c r="C173" t="s">
        <v>16</v>
      </c>
      <c r="D173" t="s">
        <v>54</v>
      </c>
      <c r="E173">
        <v>905.16</v>
      </c>
      <c r="F173" s="25">
        <v>1</v>
      </c>
      <c r="G173" s="2">
        <v>144.83000000000001</v>
      </c>
      <c r="H173" s="15">
        <v>905.16</v>
      </c>
      <c r="I173" s="2">
        <v>1049.99</v>
      </c>
      <c r="J173">
        <f>YEAR(Ventas_Wellpro4[[#This Row],[Fecha]])</f>
        <v>2025</v>
      </c>
      <c r="K173" t="str">
        <f>TEXT(Ventas_Wellpro4[[#This Row],[Fecha]],"MMMM")</f>
        <v>enero</v>
      </c>
      <c r="L173">
        <f>DAY(Ventas_Wellpro4[[#This Row],[Fecha]])</f>
        <v>30</v>
      </c>
    </row>
    <row r="174" spans="2:12" x14ac:dyDescent="0.25">
      <c r="B174" s="5">
        <v>45687</v>
      </c>
      <c r="C174" t="s">
        <v>16</v>
      </c>
      <c r="D174" t="s">
        <v>54</v>
      </c>
      <c r="E174">
        <v>905.16</v>
      </c>
      <c r="F174" s="25">
        <v>1</v>
      </c>
      <c r="G174" s="1">
        <v>144.83000000000001</v>
      </c>
      <c r="H174" s="15">
        <v>905.16</v>
      </c>
      <c r="I174" s="2">
        <v>1049.99</v>
      </c>
      <c r="J174">
        <f>YEAR(Ventas_Wellpro4[[#This Row],[Fecha]])</f>
        <v>2025</v>
      </c>
      <c r="K174" t="str">
        <f>TEXT(Ventas_Wellpro4[[#This Row],[Fecha]],"MMMM")</f>
        <v>enero</v>
      </c>
      <c r="L174">
        <f>DAY(Ventas_Wellpro4[[#This Row],[Fecha]])</f>
        <v>30</v>
      </c>
    </row>
    <row r="175" spans="2:12" x14ac:dyDescent="0.25">
      <c r="B175" s="5">
        <v>45692</v>
      </c>
      <c r="C175" t="s">
        <v>16</v>
      </c>
      <c r="D175" t="s">
        <v>54</v>
      </c>
      <c r="E175">
        <v>1049.99</v>
      </c>
      <c r="F175" s="25">
        <v>1</v>
      </c>
      <c r="G175" s="1">
        <v>168</v>
      </c>
      <c r="H175" s="15">
        <v>1049.99</v>
      </c>
      <c r="I175" s="2">
        <v>1217.99</v>
      </c>
      <c r="J175">
        <f>YEAR(Ventas_Wellpro4[[#This Row],[Fecha]])</f>
        <v>2025</v>
      </c>
      <c r="K175" t="str">
        <f>TEXT(Ventas_Wellpro4[[#This Row],[Fecha]],"MMMM")</f>
        <v>febrero</v>
      </c>
      <c r="L175">
        <f>DAY(Ventas_Wellpro4[[#This Row],[Fecha]])</f>
        <v>4</v>
      </c>
    </row>
    <row r="176" spans="2:12" x14ac:dyDescent="0.25">
      <c r="B176" s="5">
        <v>45699</v>
      </c>
      <c r="C176" t="s">
        <v>16</v>
      </c>
      <c r="D176" t="s">
        <v>54</v>
      </c>
      <c r="E176">
        <v>905.16</v>
      </c>
      <c r="F176" s="25">
        <v>1</v>
      </c>
      <c r="G176" s="1">
        <v>144.83000000000001</v>
      </c>
      <c r="H176" s="15">
        <v>905.16</v>
      </c>
      <c r="I176" s="2">
        <v>1049.99</v>
      </c>
      <c r="J176">
        <f>YEAR(Ventas_Wellpro4[[#This Row],[Fecha]])</f>
        <v>2025</v>
      </c>
      <c r="K176" t="str">
        <f>TEXT(Ventas_Wellpro4[[#This Row],[Fecha]],"MMMM")</f>
        <v>febrero</v>
      </c>
      <c r="L176">
        <f>DAY(Ventas_Wellpro4[[#This Row],[Fecha]])</f>
        <v>11</v>
      </c>
    </row>
    <row r="177" spans="2:12" x14ac:dyDescent="0.25">
      <c r="B177" s="5">
        <v>45700</v>
      </c>
      <c r="C177" t="s">
        <v>16</v>
      </c>
      <c r="D177" t="s">
        <v>54</v>
      </c>
      <c r="E177">
        <v>905.16</v>
      </c>
      <c r="F177" s="25">
        <v>1</v>
      </c>
      <c r="G177" s="1">
        <v>144.83000000000001</v>
      </c>
      <c r="H177" s="15">
        <v>905.16</v>
      </c>
      <c r="I177" s="2">
        <v>1049.99</v>
      </c>
      <c r="J177">
        <f>YEAR(Ventas_Wellpro4[[#This Row],[Fecha]])</f>
        <v>2025</v>
      </c>
      <c r="K177" t="str">
        <f>TEXT(Ventas_Wellpro4[[#This Row],[Fecha]],"MMMM")</f>
        <v>febrero</v>
      </c>
      <c r="L177">
        <f>DAY(Ventas_Wellpro4[[#This Row],[Fecha]])</f>
        <v>12</v>
      </c>
    </row>
    <row r="178" spans="2:12" x14ac:dyDescent="0.25">
      <c r="B178" s="5">
        <v>45705</v>
      </c>
      <c r="C178" t="s">
        <v>16</v>
      </c>
      <c r="D178" t="s">
        <v>54</v>
      </c>
      <c r="E178">
        <v>905.16</v>
      </c>
      <c r="F178" s="25">
        <v>1</v>
      </c>
      <c r="G178" s="2">
        <v>144.83000000000001</v>
      </c>
      <c r="H178" s="15">
        <v>905.16</v>
      </c>
      <c r="I178" s="2">
        <v>1049.99</v>
      </c>
      <c r="J178">
        <f>YEAR(Ventas_Wellpro4[[#This Row],[Fecha]])</f>
        <v>2025</v>
      </c>
      <c r="K178" t="str">
        <f>TEXT(Ventas_Wellpro4[[#This Row],[Fecha]],"MMMM")</f>
        <v>febrero</v>
      </c>
      <c r="L178">
        <f>DAY(Ventas_Wellpro4[[#This Row],[Fecha]])</f>
        <v>17</v>
      </c>
    </row>
    <row r="179" spans="2:12" x14ac:dyDescent="0.25">
      <c r="B179" s="5">
        <v>45706</v>
      </c>
      <c r="C179" t="s">
        <v>16</v>
      </c>
      <c r="D179" t="s">
        <v>54</v>
      </c>
      <c r="E179">
        <v>905.16</v>
      </c>
      <c r="F179" s="25">
        <v>1</v>
      </c>
      <c r="G179" s="2">
        <v>144.83000000000001</v>
      </c>
      <c r="H179" s="15">
        <v>905.16</v>
      </c>
      <c r="I179" s="2">
        <v>1049.99</v>
      </c>
      <c r="J179">
        <f>YEAR(Ventas_Wellpro4[[#This Row],[Fecha]])</f>
        <v>2025</v>
      </c>
      <c r="K179" t="str">
        <f>TEXT(Ventas_Wellpro4[[#This Row],[Fecha]],"MMMM")</f>
        <v>febrero</v>
      </c>
      <c r="L179">
        <f>DAY(Ventas_Wellpro4[[#This Row],[Fecha]])</f>
        <v>18</v>
      </c>
    </row>
    <row r="180" spans="2:12" x14ac:dyDescent="0.25">
      <c r="B180" s="5">
        <v>45706</v>
      </c>
      <c r="C180" t="s">
        <v>16</v>
      </c>
      <c r="D180" t="s">
        <v>54</v>
      </c>
      <c r="E180">
        <v>905.16</v>
      </c>
      <c r="F180" s="25">
        <v>1</v>
      </c>
      <c r="G180" s="2">
        <v>144.83000000000001</v>
      </c>
      <c r="H180" s="15">
        <v>905.16</v>
      </c>
      <c r="I180" s="2">
        <v>1049.99</v>
      </c>
      <c r="J180">
        <f>YEAR(Ventas_Wellpro4[[#This Row],[Fecha]])</f>
        <v>2025</v>
      </c>
      <c r="K180" t="str">
        <f>TEXT(Ventas_Wellpro4[[#This Row],[Fecha]],"MMMM")</f>
        <v>febrero</v>
      </c>
      <c r="L180">
        <f>DAY(Ventas_Wellpro4[[#This Row],[Fecha]])</f>
        <v>18</v>
      </c>
    </row>
    <row r="181" spans="2:12" x14ac:dyDescent="0.25">
      <c r="B181" s="5">
        <v>45707</v>
      </c>
      <c r="C181" t="s">
        <v>16</v>
      </c>
      <c r="D181" t="s">
        <v>54</v>
      </c>
      <c r="E181">
        <v>905.16</v>
      </c>
      <c r="F181" s="25">
        <v>1</v>
      </c>
      <c r="G181" s="2">
        <v>144.83000000000001</v>
      </c>
      <c r="H181" s="15">
        <v>905.16</v>
      </c>
      <c r="I181" s="2">
        <v>1049.99</v>
      </c>
      <c r="J181">
        <f>YEAR(Ventas_Wellpro4[[#This Row],[Fecha]])</f>
        <v>2025</v>
      </c>
      <c r="K181" t="str">
        <f>TEXT(Ventas_Wellpro4[[#This Row],[Fecha]],"MMMM")</f>
        <v>febrero</v>
      </c>
      <c r="L181">
        <f>DAY(Ventas_Wellpro4[[#This Row],[Fecha]])</f>
        <v>19</v>
      </c>
    </row>
    <row r="182" spans="2:12" x14ac:dyDescent="0.25">
      <c r="B182" s="5">
        <v>45527</v>
      </c>
      <c r="C182" t="s">
        <v>23</v>
      </c>
      <c r="D182" t="s">
        <v>46</v>
      </c>
      <c r="E182">
        <v>70.05</v>
      </c>
      <c r="F182" s="1">
        <v>240</v>
      </c>
      <c r="G182" s="2">
        <v>2689.92</v>
      </c>
      <c r="H182" s="15">
        <v>16812</v>
      </c>
      <c r="I182" s="2">
        <v>19501.919999999998</v>
      </c>
      <c r="J182">
        <f>YEAR(Ventas_Wellpro4[[#This Row],[Fecha]])</f>
        <v>2024</v>
      </c>
      <c r="K182" t="str">
        <f>TEXT(Ventas_Wellpro4[[#This Row],[Fecha]],"MMMM")</f>
        <v>agosto</v>
      </c>
      <c r="L182">
        <f>DAY(Ventas_Wellpro4[[#This Row],[Fecha]])</f>
        <v>23</v>
      </c>
    </row>
    <row r="183" spans="2:12" x14ac:dyDescent="0.25">
      <c r="B183" s="5">
        <v>45527</v>
      </c>
      <c r="C183" t="s">
        <v>23</v>
      </c>
      <c r="D183" t="s">
        <v>46</v>
      </c>
      <c r="E183">
        <v>70.05</v>
      </c>
      <c r="F183" s="1">
        <v>240</v>
      </c>
      <c r="G183" s="1">
        <v>2689.92</v>
      </c>
      <c r="H183" s="15">
        <v>16812</v>
      </c>
      <c r="I183" s="2">
        <v>19501.919999999998</v>
      </c>
      <c r="J183">
        <f>YEAR(Ventas_Wellpro4[[#This Row],[Fecha]])</f>
        <v>2024</v>
      </c>
      <c r="K183" t="str">
        <f>TEXT(Ventas_Wellpro4[[#This Row],[Fecha]],"MMMM")</f>
        <v>agosto</v>
      </c>
      <c r="L183">
        <f>DAY(Ventas_Wellpro4[[#This Row],[Fecha]])</f>
        <v>23</v>
      </c>
    </row>
    <row r="184" spans="2:12" x14ac:dyDescent="0.25">
      <c r="B184" s="5">
        <v>45530</v>
      </c>
      <c r="C184" t="s">
        <v>21</v>
      </c>
      <c r="D184" t="s">
        <v>54</v>
      </c>
      <c r="E184">
        <v>137.91999999999999</v>
      </c>
      <c r="F184" s="1">
        <v>1</v>
      </c>
      <c r="G184" s="2">
        <v>22.07</v>
      </c>
      <c r="H184" s="15">
        <v>137.91999999999999</v>
      </c>
      <c r="I184" s="2">
        <v>159.99</v>
      </c>
      <c r="J184">
        <f>YEAR(Ventas_Wellpro4[[#This Row],[Fecha]])</f>
        <v>2024</v>
      </c>
      <c r="K184" t="str">
        <f>TEXT(Ventas_Wellpro4[[#This Row],[Fecha]],"MMMM")</f>
        <v>agosto</v>
      </c>
      <c r="L184">
        <f>DAY(Ventas_Wellpro4[[#This Row],[Fecha]])</f>
        <v>26</v>
      </c>
    </row>
    <row r="185" spans="2:12" x14ac:dyDescent="0.25">
      <c r="B185" s="5">
        <v>45532</v>
      </c>
      <c r="C185" t="s">
        <v>10</v>
      </c>
      <c r="D185" t="s">
        <v>50</v>
      </c>
      <c r="E185">
        <v>211.23000000000002</v>
      </c>
      <c r="F185" s="1">
        <v>6</v>
      </c>
      <c r="G185" s="2">
        <v>202.78</v>
      </c>
      <c r="H185" s="15">
        <v>1267.3800000000001</v>
      </c>
      <c r="I185" s="2">
        <v>1470.16</v>
      </c>
      <c r="J185">
        <f>YEAR(Ventas_Wellpro4[[#This Row],[Fecha]])</f>
        <v>2024</v>
      </c>
      <c r="K185" t="str">
        <f>TEXT(Ventas_Wellpro4[[#This Row],[Fecha]],"MMMM")</f>
        <v>agosto</v>
      </c>
      <c r="L185">
        <f>DAY(Ventas_Wellpro4[[#This Row],[Fecha]])</f>
        <v>28</v>
      </c>
    </row>
    <row r="186" spans="2:12" x14ac:dyDescent="0.25">
      <c r="B186" s="5">
        <v>45532</v>
      </c>
      <c r="C186" t="s">
        <v>10</v>
      </c>
      <c r="D186" t="s">
        <v>50</v>
      </c>
      <c r="E186">
        <v>211.23000000000002</v>
      </c>
      <c r="F186" s="1">
        <v>6</v>
      </c>
      <c r="G186" s="2">
        <v>202.78</v>
      </c>
      <c r="H186" s="15">
        <v>1267.3800000000001</v>
      </c>
      <c r="I186" s="2">
        <v>1470.16</v>
      </c>
      <c r="J186">
        <f>YEAR(Ventas_Wellpro4[[#This Row],[Fecha]])</f>
        <v>2024</v>
      </c>
      <c r="K186" t="str">
        <f>TEXT(Ventas_Wellpro4[[#This Row],[Fecha]],"MMMM")</f>
        <v>agosto</v>
      </c>
      <c r="L186">
        <f>DAY(Ventas_Wellpro4[[#This Row],[Fecha]])</f>
        <v>28</v>
      </c>
    </row>
    <row r="187" spans="2:12" x14ac:dyDescent="0.25">
      <c r="B187" s="5">
        <v>45708</v>
      </c>
      <c r="C187" t="s">
        <v>16</v>
      </c>
      <c r="D187" t="s">
        <v>47</v>
      </c>
      <c r="E187">
        <v>905.16</v>
      </c>
      <c r="F187" s="25">
        <v>1</v>
      </c>
      <c r="G187" s="2">
        <v>0</v>
      </c>
      <c r="H187" s="15">
        <v>905.16</v>
      </c>
      <c r="I187" s="2">
        <v>0</v>
      </c>
      <c r="J187">
        <f>YEAR(Ventas_Wellpro4[[#This Row],[Fecha]])</f>
        <v>2025</v>
      </c>
      <c r="K187" t="str">
        <f>TEXT(Ventas_Wellpro4[[#This Row],[Fecha]],"MMMM")</f>
        <v>febrero</v>
      </c>
      <c r="L187">
        <f>DAY(Ventas_Wellpro4[[#This Row],[Fecha]])</f>
        <v>20</v>
      </c>
    </row>
    <row r="188" spans="2:12" x14ac:dyDescent="0.25">
      <c r="B188" s="5">
        <v>45708</v>
      </c>
      <c r="C188" t="s">
        <v>16</v>
      </c>
      <c r="D188" t="s">
        <v>54</v>
      </c>
      <c r="E188">
        <v>905.16</v>
      </c>
      <c r="F188" s="25">
        <v>1</v>
      </c>
      <c r="G188" s="2">
        <v>144.83000000000001</v>
      </c>
      <c r="H188" s="15">
        <v>905.16</v>
      </c>
      <c r="I188" s="2">
        <v>1049.99</v>
      </c>
      <c r="J188">
        <f>YEAR(Ventas_Wellpro4[[#This Row],[Fecha]])</f>
        <v>2025</v>
      </c>
      <c r="K188" t="str">
        <f>TEXT(Ventas_Wellpro4[[#This Row],[Fecha]],"MMMM")</f>
        <v>febrero</v>
      </c>
      <c r="L188">
        <f>DAY(Ventas_Wellpro4[[#This Row],[Fecha]])</f>
        <v>20</v>
      </c>
    </row>
    <row r="189" spans="2:12" x14ac:dyDescent="0.25">
      <c r="B189" s="5">
        <v>45708</v>
      </c>
      <c r="C189" t="s">
        <v>16</v>
      </c>
      <c r="D189" t="s">
        <v>54</v>
      </c>
      <c r="E189">
        <v>905.16</v>
      </c>
      <c r="F189" s="25">
        <v>1</v>
      </c>
      <c r="G189" s="1">
        <v>144.83000000000001</v>
      </c>
      <c r="H189" s="15">
        <v>905.16</v>
      </c>
      <c r="I189" s="2">
        <v>1049.99</v>
      </c>
      <c r="J189">
        <f>YEAR(Ventas_Wellpro4[[#This Row],[Fecha]])</f>
        <v>2025</v>
      </c>
      <c r="K189" t="str">
        <f>TEXT(Ventas_Wellpro4[[#This Row],[Fecha]],"MMMM")</f>
        <v>febrero</v>
      </c>
      <c r="L189">
        <f>DAY(Ventas_Wellpro4[[#This Row],[Fecha]])</f>
        <v>20</v>
      </c>
    </row>
    <row r="190" spans="2:12" x14ac:dyDescent="0.25">
      <c r="B190" s="5">
        <v>45712</v>
      </c>
      <c r="C190" t="s">
        <v>16</v>
      </c>
      <c r="D190" t="s">
        <v>54</v>
      </c>
      <c r="E190">
        <v>905.16</v>
      </c>
      <c r="F190" s="25">
        <v>1</v>
      </c>
      <c r="G190" s="1">
        <v>144.83000000000001</v>
      </c>
      <c r="H190" s="15">
        <v>905.16</v>
      </c>
      <c r="I190" s="1">
        <v>1049.99</v>
      </c>
      <c r="J190">
        <f>YEAR(Ventas_Wellpro4[[#This Row],[Fecha]])</f>
        <v>2025</v>
      </c>
      <c r="K190" t="str">
        <f>TEXT(Ventas_Wellpro4[[#This Row],[Fecha]],"MMMM")</f>
        <v>febrero</v>
      </c>
      <c r="L190">
        <f>DAY(Ventas_Wellpro4[[#This Row],[Fecha]])</f>
        <v>24</v>
      </c>
    </row>
    <row r="191" spans="2:12" x14ac:dyDescent="0.25">
      <c r="B191" s="5">
        <v>45712</v>
      </c>
      <c r="C191" t="s">
        <v>16</v>
      </c>
      <c r="D191" t="s">
        <v>54</v>
      </c>
      <c r="E191">
        <v>905.16</v>
      </c>
      <c r="F191" s="25">
        <v>1</v>
      </c>
      <c r="G191" s="1">
        <v>144.83000000000001</v>
      </c>
      <c r="H191" s="15">
        <v>905.16</v>
      </c>
      <c r="I191" s="1">
        <v>1049.99</v>
      </c>
      <c r="J191">
        <f>YEAR(Ventas_Wellpro4[[#This Row],[Fecha]])</f>
        <v>2025</v>
      </c>
      <c r="K191" t="str">
        <f>TEXT(Ventas_Wellpro4[[#This Row],[Fecha]],"MMMM")</f>
        <v>febrero</v>
      </c>
      <c r="L191">
        <f>DAY(Ventas_Wellpro4[[#This Row],[Fecha]])</f>
        <v>24</v>
      </c>
    </row>
    <row r="192" spans="2:12" x14ac:dyDescent="0.25">
      <c r="B192" s="5">
        <v>45712</v>
      </c>
      <c r="C192" t="s">
        <v>16</v>
      </c>
      <c r="D192" t="s">
        <v>54</v>
      </c>
      <c r="E192">
        <v>905.16</v>
      </c>
      <c r="F192" s="25">
        <v>1</v>
      </c>
      <c r="G192" s="1">
        <v>144.83000000000001</v>
      </c>
      <c r="H192" s="15">
        <v>905.16</v>
      </c>
      <c r="I192" s="2">
        <v>1049.99</v>
      </c>
      <c r="J192">
        <f>YEAR(Ventas_Wellpro4[[#This Row],[Fecha]])</f>
        <v>2025</v>
      </c>
      <c r="K192" t="str">
        <f>TEXT(Ventas_Wellpro4[[#This Row],[Fecha]],"MMMM")</f>
        <v>febrero</v>
      </c>
      <c r="L192">
        <f>DAY(Ventas_Wellpro4[[#This Row],[Fecha]])</f>
        <v>24</v>
      </c>
    </row>
    <row r="193" spans="2:12" x14ac:dyDescent="0.25">
      <c r="B193" s="5">
        <v>45712</v>
      </c>
      <c r="C193" t="s">
        <v>16</v>
      </c>
      <c r="D193" t="s">
        <v>54</v>
      </c>
      <c r="E193">
        <v>905.16</v>
      </c>
      <c r="F193" s="25">
        <v>1</v>
      </c>
      <c r="G193" s="1">
        <v>144.83000000000001</v>
      </c>
      <c r="H193" s="15">
        <v>905.16</v>
      </c>
      <c r="I193" s="1">
        <v>1049.99</v>
      </c>
      <c r="J193">
        <f>YEAR(Ventas_Wellpro4[[#This Row],[Fecha]])</f>
        <v>2025</v>
      </c>
      <c r="K193" t="str">
        <f>TEXT(Ventas_Wellpro4[[#This Row],[Fecha]],"MMMM")</f>
        <v>febrero</v>
      </c>
      <c r="L193">
        <f>DAY(Ventas_Wellpro4[[#This Row],[Fecha]])</f>
        <v>24</v>
      </c>
    </row>
    <row r="194" spans="2:12" x14ac:dyDescent="0.25">
      <c r="B194" s="5">
        <v>45715</v>
      </c>
      <c r="C194" t="s">
        <v>16</v>
      </c>
      <c r="D194" t="s">
        <v>54</v>
      </c>
      <c r="E194">
        <v>689.66</v>
      </c>
      <c r="F194" s="25">
        <v>1</v>
      </c>
      <c r="G194" s="1">
        <v>110.34</v>
      </c>
      <c r="H194" s="15">
        <v>689.66</v>
      </c>
      <c r="I194" s="1">
        <v>800</v>
      </c>
      <c r="J194">
        <f>YEAR(Ventas_Wellpro4[[#This Row],[Fecha]])</f>
        <v>2025</v>
      </c>
      <c r="K194" t="str">
        <f>TEXT(Ventas_Wellpro4[[#This Row],[Fecha]],"MMMM")</f>
        <v>febrero</v>
      </c>
      <c r="L194">
        <f>DAY(Ventas_Wellpro4[[#This Row],[Fecha]])</f>
        <v>27</v>
      </c>
    </row>
    <row r="195" spans="2:12" x14ac:dyDescent="0.25">
      <c r="B195" s="5">
        <v>45719</v>
      </c>
      <c r="C195" t="s">
        <v>16</v>
      </c>
      <c r="D195" t="s">
        <v>54</v>
      </c>
      <c r="E195">
        <v>905.16</v>
      </c>
      <c r="F195" s="26">
        <v>1</v>
      </c>
      <c r="G195">
        <v>144.83000000000001</v>
      </c>
      <c r="H195" s="15">
        <v>905.16</v>
      </c>
      <c r="I195" s="6">
        <v>1049.99</v>
      </c>
      <c r="J195">
        <f>YEAR(Ventas_Wellpro4[[#This Row],[Fecha]])</f>
        <v>2025</v>
      </c>
      <c r="K195" t="str">
        <f>TEXT(Ventas_Wellpro4[[#This Row],[Fecha]],"MMMM")</f>
        <v>marzo</v>
      </c>
      <c r="L195">
        <f>DAY(Ventas_Wellpro4[[#This Row],[Fecha]])</f>
        <v>3</v>
      </c>
    </row>
    <row r="196" spans="2:12" x14ac:dyDescent="0.25">
      <c r="B196" s="5">
        <v>45719</v>
      </c>
      <c r="C196" t="s">
        <v>16</v>
      </c>
      <c r="D196" t="s">
        <v>54</v>
      </c>
      <c r="E196">
        <v>905.16</v>
      </c>
      <c r="F196" s="26">
        <v>1</v>
      </c>
      <c r="G196">
        <v>144.83000000000001</v>
      </c>
      <c r="H196" s="15">
        <v>905.16</v>
      </c>
      <c r="I196" s="6">
        <v>1049.99</v>
      </c>
      <c r="J196">
        <f>YEAR(Ventas_Wellpro4[[#This Row],[Fecha]])</f>
        <v>2025</v>
      </c>
      <c r="K196" t="str">
        <f>TEXT(Ventas_Wellpro4[[#This Row],[Fecha]],"MMMM")</f>
        <v>marzo</v>
      </c>
      <c r="L196">
        <f>DAY(Ventas_Wellpro4[[#This Row],[Fecha]])</f>
        <v>3</v>
      </c>
    </row>
    <row r="197" spans="2:12" x14ac:dyDescent="0.25">
      <c r="B197" s="5">
        <v>45728</v>
      </c>
      <c r="C197" t="s">
        <v>16</v>
      </c>
      <c r="D197" t="s">
        <v>54</v>
      </c>
      <c r="E197">
        <v>905.16</v>
      </c>
      <c r="F197" s="26">
        <v>1</v>
      </c>
      <c r="G197">
        <v>144.83000000000001</v>
      </c>
      <c r="H197" s="15">
        <v>905.16</v>
      </c>
      <c r="I197" s="6">
        <v>1049.99</v>
      </c>
      <c r="J197">
        <f>YEAR(Ventas_Wellpro4[[#This Row],[Fecha]])</f>
        <v>2025</v>
      </c>
      <c r="K197" t="str">
        <f>TEXT(Ventas_Wellpro4[[#This Row],[Fecha]],"MMMM")</f>
        <v>marzo</v>
      </c>
      <c r="L197">
        <f>DAY(Ventas_Wellpro4[[#This Row],[Fecha]])</f>
        <v>12</v>
      </c>
    </row>
    <row r="198" spans="2:12" x14ac:dyDescent="0.25">
      <c r="B198" s="5">
        <v>45728</v>
      </c>
      <c r="C198" t="s">
        <v>16</v>
      </c>
      <c r="D198" t="s">
        <v>54</v>
      </c>
      <c r="E198">
        <v>905.16</v>
      </c>
      <c r="F198" s="26">
        <v>1</v>
      </c>
      <c r="G198" s="6">
        <v>144.83000000000001</v>
      </c>
      <c r="H198" s="15">
        <v>905.16</v>
      </c>
      <c r="I198" s="6">
        <v>1049.99</v>
      </c>
      <c r="J198">
        <f>YEAR(Ventas_Wellpro4[[#This Row],[Fecha]])</f>
        <v>2025</v>
      </c>
      <c r="K198" t="str">
        <f>TEXT(Ventas_Wellpro4[[#This Row],[Fecha]],"MMMM")</f>
        <v>marzo</v>
      </c>
      <c r="L198">
        <f>DAY(Ventas_Wellpro4[[#This Row],[Fecha]])</f>
        <v>12</v>
      </c>
    </row>
    <row r="199" spans="2:12" x14ac:dyDescent="0.25">
      <c r="B199" s="5">
        <v>45734</v>
      </c>
      <c r="C199" t="s">
        <v>16</v>
      </c>
      <c r="D199" t="s">
        <v>54</v>
      </c>
      <c r="E199">
        <v>905.16</v>
      </c>
      <c r="F199" s="26">
        <v>1</v>
      </c>
      <c r="G199">
        <v>144.83000000000001</v>
      </c>
      <c r="H199" s="15">
        <v>905.16</v>
      </c>
      <c r="I199" s="6">
        <v>1049.99</v>
      </c>
      <c r="J199">
        <f>YEAR(Ventas_Wellpro4[[#This Row],[Fecha]])</f>
        <v>2025</v>
      </c>
      <c r="K199" t="str">
        <f>TEXT(Ventas_Wellpro4[[#This Row],[Fecha]],"MMMM")</f>
        <v>marzo</v>
      </c>
      <c r="L199">
        <f>DAY(Ventas_Wellpro4[[#This Row],[Fecha]])</f>
        <v>18</v>
      </c>
    </row>
    <row r="200" spans="2:12" x14ac:dyDescent="0.25">
      <c r="B200" s="5">
        <v>45734</v>
      </c>
      <c r="C200" t="s">
        <v>16</v>
      </c>
      <c r="D200" t="s">
        <v>54</v>
      </c>
      <c r="E200">
        <v>905.16</v>
      </c>
      <c r="F200" s="26">
        <v>1</v>
      </c>
      <c r="G200" s="6">
        <v>144.83000000000001</v>
      </c>
      <c r="H200" s="15">
        <v>905.16</v>
      </c>
      <c r="I200" s="6">
        <v>1049.99</v>
      </c>
      <c r="J200">
        <f>YEAR(Ventas_Wellpro4[[#This Row],[Fecha]])</f>
        <v>2025</v>
      </c>
      <c r="K200" t="str">
        <f>TEXT(Ventas_Wellpro4[[#This Row],[Fecha]],"MMMM")</f>
        <v>marzo</v>
      </c>
      <c r="L200">
        <f>DAY(Ventas_Wellpro4[[#This Row],[Fecha]])</f>
        <v>18</v>
      </c>
    </row>
    <row r="201" spans="2:12" x14ac:dyDescent="0.25">
      <c r="B201" s="5">
        <v>45740</v>
      </c>
      <c r="C201" t="s">
        <v>16</v>
      </c>
      <c r="D201" t="s">
        <v>54</v>
      </c>
      <c r="E201">
        <v>905.16</v>
      </c>
      <c r="F201" s="26">
        <v>1</v>
      </c>
      <c r="G201">
        <v>144.83000000000001</v>
      </c>
      <c r="H201" s="15">
        <v>905.16</v>
      </c>
      <c r="I201">
        <v>1049.99</v>
      </c>
      <c r="J201">
        <f>YEAR(Ventas_Wellpro4[[#This Row],[Fecha]])</f>
        <v>2025</v>
      </c>
      <c r="K201" t="str">
        <f>TEXT(Ventas_Wellpro4[[#This Row],[Fecha]],"MMMM")</f>
        <v>marzo</v>
      </c>
      <c r="L201">
        <f>DAY(Ventas_Wellpro4[[#This Row],[Fecha]])</f>
        <v>24</v>
      </c>
    </row>
    <row r="202" spans="2:12" x14ac:dyDescent="0.25">
      <c r="B202" s="5">
        <v>45740</v>
      </c>
      <c r="C202" t="s">
        <v>16</v>
      </c>
      <c r="D202" t="s">
        <v>54</v>
      </c>
      <c r="E202">
        <v>905.16</v>
      </c>
      <c r="F202" s="26">
        <v>1</v>
      </c>
      <c r="G202">
        <v>144.83000000000001</v>
      </c>
      <c r="H202" s="15">
        <v>905.16</v>
      </c>
      <c r="I202">
        <v>1049.99</v>
      </c>
      <c r="J202">
        <f>YEAR(Ventas_Wellpro4[[#This Row],[Fecha]])</f>
        <v>2025</v>
      </c>
      <c r="K202" t="str">
        <f>TEXT(Ventas_Wellpro4[[#This Row],[Fecha]],"MMMM")</f>
        <v>marzo</v>
      </c>
      <c r="L202">
        <f>DAY(Ventas_Wellpro4[[#This Row],[Fecha]])</f>
        <v>24</v>
      </c>
    </row>
    <row r="203" spans="2:12" x14ac:dyDescent="0.25">
      <c r="B203" s="5">
        <v>45741</v>
      </c>
      <c r="C203" t="s">
        <v>16</v>
      </c>
      <c r="D203" t="s">
        <v>54</v>
      </c>
      <c r="E203">
        <v>905.16</v>
      </c>
      <c r="F203" s="26">
        <v>1</v>
      </c>
      <c r="G203">
        <v>144.83000000000001</v>
      </c>
      <c r="H203" s="15">
        <v>905.16</v>
      </c>
      <c r="I203">
        <v>1049.99</v>
      </c>
      <c r="J203">
        <f>YEAR(Ventas_Wellpro4[[#This Row],[Fecha]])</f>
        <v>2025</v>
      </c>
      <c r="K203" t="str">
        <f>TEXT(Ventas_Wellpro4[[#This Row],[Fecha]],"MMMM")</f>
        <v>marzo</v>
      </c>
      <c r="L203">
        <f>DAY(Ventas_Wellpro4[[#This Row],[Fecha]])</f>
        <v>25</v>
      </c>
    </row>
    <row r="204" spans="2:12" x14ac:dyDescent="0.25">
      <c r="B204" s="5">
        <v>45747</v>
      </c>
      <c r="C204" t="s">
        <v>16</v>
      </c>
      <c r="D204" t="s">
        <v>50</v>
      </c>
      <c r="E204">
        <v>678.84</v>
      </c>
      <c r="F204" s="26">
        <v>12</v>
      </c>
      <c r="G204" s="6">
        <v>1303.3699999999999</v>
      </c>
      <c r="H204" s="15">
        <v>8146.08</v>
      </c>
      <c r="I204" s="6">
        <v>9449.4500000000007</v>
      </c>
      <c r="J204">
        <f>YEAR(Ventas_Wellpro4[[#This Row],[Fecha]])</f>
        <v>2025</v>
      </c>
      <c r="K204" t="str">
        <f>TEXT(Ventas_Wellpro4[[#This Row],[Fecha]],"MMMM")</f>
        <v>marzo</v>
      </c>
      <c r="L204">
        <f>DAY(Ventas_Wellpro4[[#This Row],[Fecha]])</f>
        <v>31</v>
      </c>
    </row>
    <row r="205" spans="2:12" x14ac:dyDescent="0.25">
      <c r="B205" s="5">
        <v>45757</v>
      </c>
      <c r="C205" t="s">
        <v>16</v>
      </c>
      <c r="D205" t="s">
        <v>52</v>
      </c>
      <c r="E205">
        <v>697</v>
      </c>
      <c r="F205" s="26">
        <v>6</v>
      </c>
      <c r="G205">
        <v>669.12</v>
      </c>
      <c r="H205" s="15">
        <v>4182</v>
      </c>
      <c r="I205">
        <v>4851.12</v>
      </c>
      <c r="J205">
        <f>YEAR(Ventas_Wellpro4[[#This Row],[Fecha]])</f>
        <v>2025</v>
      </c>
      <c r="K205" t="str">
        <f>TEXT(Ventas_Wellpro4[[#This Row],[Fecha]],"MMMM")</f>
        <v>abril</v>
      </c>
      <c r="L205">
        <f>DAY(Ventas_Wellpro4[[#This Row],[Fecha]])</f>
        <v>10</v>
      </c>
    </row>
    <row r="206" spans="2:12" x14ac:dyDescent="0.25">
      <c r="B206" s="5">
        <v>45532</v>
      </c>
      <c r="C206" t="s">
        <v>21</v>
      </c>
      <c r="D206" t="s">
        <v>50</v>
      </c>
      <c r="E206">
        <v>103.33999999999999</v>
      </c>
      <c r="F206" s="1">
        <v>240</v>
      </c>
      <c r="G206" s="1">
        <v>3968.26</v>
      </c>
      <c r="H206" s="15">
        <v>24801.599999999999</v>
      </c>
      <c r="I206" s="2">
        <v>28769.86</v>
      </c>
      <c r="J206">
        <f>YEAR(Ventas_Wellpro4[[#This Row],[Fecha]])</f>
        <v>2024</v>
      </c>
      <c r="K206" t="str">
        <f>TEXT(Ventas_Wellpro4[[#This Row],[Fecha]],"MMMM")</f>
        <v>agosto</v>
      </c>
      <c r="L206">
        <f>DAY(Ventas_Wellpro4[[#This Row],[Fecha]])</f>
        <v>28</v>
      </c>
    </row>
    <row r="207" spans="2:12" x14ac:dyDescent="0.25">
      <c r="B207" s="5">
        <v>45532</v>
      </c>
      <c r="C207" t="s">
        <v>23</v>
      </c>
      <c r="D207" t="s">
        <v>46</v>
      </c>
      <c r="E207">
        <v>70.05</v>
      </c>
      <c r="F207" s="1">
        <v>240</v>
      </c>
      <c r="G207" s="1">
        <v>2689.92</v>
      </c>
      <c r="H207" s="15">
        <v>16812</v>
      </c>
      <c r="I207" s="2">
        <v>19501.919999999998</v>
      </c>
      <c r="J207">
        <f>YEAR(Ventas_Wellpro4[[#This Row],[Fecha]])</f>
        <v>2024</v>
      </c>
      <c r="K207" t="str">
        <f>TEXT(Ventas_Wellpro4[[#This Row],[Fecha]],"MMMM")</f>
        <v>agosto</v>
      </c>
      <c r="L207">
        <f>DAY(Ventas_Wellpro4[[#This Row],[Fecha]])</f>
        <v>28</v>
      </c>
    </row>
    <row r="208" spans="2:12" x14ac:dyDescent="0.25">
      <c r="B208" s="5">
        <v>45532</v>
      </c>
      <c r="C208" t="s">
        <v>23</v>
      </c>
      <c r="D208" t="s">
        <v>46</v>
      </c>
      <c r="E208">
        <v>70.05</v>
      </c>
      <c r="F208" s="1">
        <v>240</v>
      </c>
      <c r="G208" s="1">
        <v>2689.92</v>
      </c>
      <c r="H208" s="15">
        <v>16812</v>
      </c>
      <c r="I208" s="2">
        <v>19501.919999999998</v>
      </c>
      <c r="J208">
        <f>YEAR(Ventas_Wellpro4[[#This Row],[Fecha]])</f>
        <v>2024</v>
      </c>
      <c r="K208" t="str">
        <f>TEXT(Ventas_Wellpro4[[#This Row],[Fecha]],"MMMM")</f>
        <v>agosto</v>
      </c>
      <c r="L208">
        <f>DAY(Ventas_Wellpro4[[#This Row],[Fecha]])</f>
        <v>28</v>
      </c>
    </row>
    <row r="209" spans="2:12" x14ac:dyDescent="0.25">
      <c r="B209" s="5">
        <v>45532</v>
      </c>
      <c r="C209" t="s">
        <v>23</v>
      </c>
      <c r="D209" t="s">
        <v>46</v>
      </c>
      <c r="E209">
        <v>70.05</v>
      </c>
      <c r="F209" s="1">
        <v>240</v>
      </c>
      <c r="G209" s="1">
        <v>2689.92</v>
      </c>
      <c r="H209" s="15">
        <v>16812</v>
      </c>
      <c r="I209" s="2">
        <v>19501.919999999998</v>
      </c>
      <c r="J209">
        <f>YEAR(Ventas_Wellpro4[[#This Row],[Fecha]])</f>
        <v>2024</v>
      </c>
      <c r="K209" t="str">
        <f>TEXT(Ventas_Wellpro4[[#This Row],[Fecha]],"MMMM")</f>
        <v>agosto</v>
      </c>
      <c r="L209">
        <f>DAY(Ventas_Wellpro4[[#This Row],[Fecha]])</f>
        <v>28</v>
      </c>
    </row>
    <row r="210" spans="2:12" x14ac:dyDescent="0.25">
      <c r="B210" s="5">
        <v>45537</v>
      </c>
      <c r="C210" t="s">
        <v>21</v>
      </c>
      <c r="D210" t="s">
        <v>54</v>
      </c>
      <c r="E210">
        <v>137.91999999999999</v>
      </c>
      <c r="F210" s="1">
        <v>1</v>
      </c>
      <c r="G210" s="1">
        <v>22.07</v>
      </c>
      <c r="H210" s="15">
        <v>137.91999999999999</v>
      </c>
      <c r="I210" s="2">
        <v>159.99</v>
      </c>
      <c r="J210">
        <f>YEAR(Ventas_Wellpro4[[#This Row],[Fecha]])</f>
        <v>2024</v>
      </c>
      <c r="K210" t="str">
        <f>TEXT(Ventas_Wellpro4[[#This Row],[Fecha]],"MMMM")</f>
        <v>septiembre</v>
      </c>
      <c r="L210">
        <f>DAY(Ventas_Wellpro4[[#This Row],[Fecha]])</f>
        <v>2</v>
      </c>
    </row>
    <row r="211" spans="2:12" x14ac:dyDescent="0.25">
      <c r="B211" s="5">
        <v>45538</v>
      </c>
      <c r="C211" t="s">
        <v>13</v>
      </c>
      <c r="D211" t="s">
        <v>54</v>
      </c>
      <c r="E211">
        <v>0</v>
      </c>
      <c r="F211" s="1">
        <v>1</v>
      </c>
      <c r="G211" s="2">
        <v>0</v>
      </c>
      <c r="H211" s="15">
        <v>0</v>
      </c>
      <c r="I211" s="2">
        <v>0</v>
      </c>
      <c r="J211">
        <f>YEAR(Ventas_Wellpro4[[#This Row],[Fecha]])</f>
        <v>2024</v>
      </c>
      <c r="K211" t="str">
        <f>TEXT(Ventas_Wellpro4[[#This Row],[Fecha]],"MMMM")</f>
        <v>septiembre</v>
      </c>
      <c r="L211">
        <f>DAY(Ventas_Wellpro4[[#This Row],[Fecha]])</f>
        <v>3</v>
      </c>
    </row>
    <row r="212" spans="2:12" x14ac:dyDescent="0.25">
      <c r="B212" s="5">
        <v>45538</v>
      </c>
      <c r="C212" t="s">
        <v>14</v>
      </c>
      <c r="D212" t="s">
        <v>54</v>
      </c>
      <c r="E212">
        <v>1288.79</v>
      </c>
      <c r="F212" s="1">
        <v>1</v>
      </c>
      <c r="G212" s="1">
        <v>206.21</v>
      </c>
      <c r="H212" s="15">
        <v>1288.79</v>
      </c>
      <c r="I212" s="2">
        <v>1495</v>
      </c>
      <c r="J212">
        <f>YEAR(Ventas_Wellpro4[[#This Row],[Fecha]])</f>
        <v>2024</v>
      </c>
      <c r="K212" t="str">
        <f>TEXT(Ventas_Wellpro4[[#This Row],[Fecha]],"MMMM")</f>
        <v>septiembre</v>
      </c>
      <c r="L212">
        <f>DAY(Ventas_Wellpro4[[#This Row],[Fecha]])</f>
        <v>3</v>
      </c>
    </row>
    <row r="213" spans="2:12" x14ac:dyDescent="0.25">
      <c r="B213" s="5">
        <v>45538</v>
      </c>
      <c r="C213" t="s">
        <v>21</v>
      </c>
      <c r="D213" t="s">
        <v>54</v>
      </c>
      <c r="E213">
        <v>137.91999999999999</v>
      </c>
      <c r="F213" s="1">
        <v>2</v>
      </c>
      <c r="G213" s="1">
        <v>44.14</v>
      </c>
      <c r="H213" s="15">
        <v>275.83999999999997</v>
      </c>
      <c r="I213" s="2">
        <v>319.98</v>
      </c>
      <c r="J213">
        <f>YEAR(Ventas_Wellpro4[[#This Row],[Fecha]])</f>
        <v>2024</v>
      </c>
      <c r="K213" t="str">
        <f>TEXT(Ventas_Wellpro4[[#This Row],[Fecha]],"MMMM")</f>
        <v>septiembre</v>
      </c>
      <c r="L213">
        <f>DAY(Ventas_Wellpro4[[#This Row],[Fecha]])</f>
        <v>3</v>
      </c>
    </row>
    <row r="214" spans="2:12" x14ac:dyDescent="0.25">
      <c r="B214" s="5">
        <v>45538</v>
      </c>
      <c r="C214" t="s">
        <v>22</v>
      </c>
      <c r="D214" t="s">
        <v>54</v>
      </c>
      <c r="E214">
        <v>137.91999999999999</v>
      </c>
      <c r="F214" s="1">
        <v>1</v>
      </c>
      <c r="G214" s="1">
        <v>22.07</v>
      </c>
      <c r="H214" s="15">
        <v>137.91999999999999</v>
      </c>
      <c r="I214" s="2">
        <v>159.99</v>
      </c>
      <c r="J214">
        <f>YEAR(Ventas_Wellpro4[[#This Row],[Fecha]])</f>
        <v>2024</v>
      </c>
      <c r="K214" t="str">
        <f>TEXT(Ventas_Wellpro4[[#This Row],[Fecha]],"MMMM")</f>
        <v>septiembre</v>
      </c>
      <c r="L214">
        <f>DAY(Ventas_Wellpro4[[#This Row],[Fecha]])</f>
        <v>3</v>
      </c>
    </row>
    <row r="215" spans="2:12" x14ac:dyDescent="0.25">
      <c r="B215" s="5">
        <v>45538</v>
      </c>
      <c r="C215" t="s">
        <v>23</v>
      </c>
      <c r="D215" t="s">
        <v>54</v>
      </c>
      <c r="E215">
        <v>137.91999999999999</v>
      </c>
      <c r="F215" s="1">
        <v>1</v>
      </c>
      <c r="G215" s="1">
        <v>22.07</v>
      </c>
      <c r="H215" s="15">
        <v>137.91999999999999</v>
      </c>
      <c r="I215" s="2">
        <v>159.99</v>
      </c>
      <c r="J215">
        <f>YEAR(Ventas_Wellpro4[[#This Row],[Fecha]])</f>
        <v>2024</v>
      </c>
      <c r="K215" t="str">
        <f>TEXT(Ventas_Wellpro4[[#This Row],[Fecha]],"MMMM")</f>
        <v>septiembre</v>
      </c>
      <c r="L215">
        <f>DAY(Ventas_Wellpro4[[#This Row],[Fecha]])</f>
        <v>3</v>
      </c>
    </row>
    <row r="216" spans="2:12" x14ac:dyDescent="0.25">
      <c r="B216" s="5">
        <v>45763</v>
      </c>
      <c r="C216" t="s">
        <v>16</v>
      </c>
      <c r="D216" t="s">
        <v>54</v>
      </c>
      <c r="E216">
        <v>905.16</v>
      </c>
      <c r="F216" s="26">
        <v>1</v>
      </c>
      <c r="G216">
        <v>144.83000000000001</v>
      </c>
      <c r="H216" s="15">
        <v>905.16</v>
      </c>
      <c r="I216">
        <v>1049.99</v>
      </c>
      <c r="J216">
        <f>YEAR(Ventas_Wellpro4[[#This Row],[Fecha]])</f>
        <v>2025</v>
      </c>
      <c r="K216" t="str">
        <f>TEXT(Ventas_Wellpro4[[#This Row],[Fecha]],"MMMM")</f>
        <v>abril</v>
      </c>
      <c r="L216">
        <f>DAY(Ventas_Wellpro4[[#This Row],[Fecha]])</f>
        <v>16</v>
      </c>
    </row>
    <row r="217" spans="2:12" x14ac:dyDescent="0.25">
      <c r="B217" s="5">
        <v>45763</v>
      </c>
      <c r="C217" t="s">
        <v>16</v>
      </c>
      <c r="D217" t="s">
        <v>54</v>
      </c>
      <c r="E217">
        <v>905.16</v>
      </c>
      <c r="F217" s="26">
        <v>1</v>
      </c>
      <c r="G217">
        <v>144.83000000000001</v>
      </c>
      <c r="H217" s="15">
        <v>905.16</v>
      </c>
      <c r="I217">
        <v>1049.99</v>
      </c>
      <c r="J217">
        <f>YEAR(Ventas_Wellpro4[[#This Row],[Fecha]])</f>
        <v>2025</v>
      </c>
      <c r="K217" t="str">
        <f>TEXT(Ventas_Wellpro4[[#This Row],[Fecha]],"MMMM")</f>
        <v>abril</v>
      </c>
      <c r="L217">
        <f>DAY(Ventas_Wellpro4[[#This Row],[Fecha]])</f>
        <v>16</v>
      </c>
    </row>
    <row r="218" spans="2:12" x14ac:dyDescent="0.25">
      <c r="B218" s="5">
        <v>45763</v>
      </c>
      <c r="C218" t="s">
        <v>16</v>
      </c>
      <c r="D218" t="s">
        <v>54</v>
      </c>
      <c r="E218">
        <v>905.16</v>
      </c>
      <c r="F218" s="26">
        <v>1</v>
      </c>
      <c r="G218">
        <v>144.83000000000001</v>
      </c>
      <c r="H218" s="15">
        <v>905.16</v>
      </c>
      <c r="I218">
        <v>1049.99</v>
      </c>
      <c r="J218">
        <f>YEAR(Ventas_Wellpro4[[#This Row],[Fecha]])</f>
        <v>2025</v>
      </c>
      <c r="K218" t="str">
        <f>TEXT(Ventas_Wellpro4[[#This Row],[Fecha]],"MMMM")</f>
        <v>abril</v>
      </c>
      <c r="L218">
        <f>DAY(Ventas_Wellpro4[[#This Row],[Fecha]])</f>
        <v>16</v>
      </c>
    </row>
    <row r="219" spans="2:12" x14ac:dyDescent="0.25">
      <c r="B219" s="5">
        <v>45775</v>
      </c>
      <c r="C219" t="s">
        <v>16</v>
      </c>
      <c r="D219" t="s">
        <v>50</v>
      </c>
      <c r="E219">
        <v>678.84</v>
      </c>
      <c r="F219" s="26">
        <v>6</v>
      </c>
      <c r="G219">
        <v>651.69000000000005</v>
      </c>
      <c r="H219" s="15">
        <v>4073.04</v>
      </c>
      <c r="I219">
        <v>4724.7299999999996</v>
      </c>
      <c r="J219">
        <f>YEAR(Ventas_Wellpro4[[#This Row],[Fecha]])</f>
        <v>2025</v>
      </c>
      <c r="K219" t="str">
        <f>TEXT(Ventas_Wellpro4[[#This Row],[Fecha]],"MMMM")</f>
        <v>abril</v>
      </c>
      <c r="L219">
        <f>DAY(Ventas_Wellpro4[[#This Row],[Fecha]])</f>
        <v>28</v>
      </c>
    </row>
    <row r="220" spans="2:12" x14ac:dyDescent="0.25">
      <c r="B220" s="5">
        <v>45776</v>
      </c>
      <c r="C220" t="s">
        <v>16</v>
      </c>
      <c r="D220" t="s">
        <v>54</v>
      </c>
      <c r="E220">
        <v>905.16</v>
      </c>
      <c r="F220" s="26">
        <v>1</v>
      </c>
      <c r="G220">
        <v>144.83000000000001</v>
      </c>
      <c r="H220" s="15">
        <v>905.16</v>
      </c>
      <c r="I220">
        <v>1049.99</v>
      </c>
      <c r="J220">
        <f>YEAR(Ventas_Wellpro4[[#This Row],[Fecha]])</f>
        <v>2025</v>
      </c>
      <c r="K220" t="str">
        <f>TEXT(Ventas_Wellpro4[[#This Row],[Fecha]],"MMMM")</f>
        <v>abril</v>
      </c>
      <c r="L220">
        <f>DAY(Ventas_Wellpro4[[#This Row],[Fecha]])</f>
        <v>29</v>
      </c>
    </row>
    <row r="221" spans="2:12" x14ac:dyDescent="0.25">
      <c r="B221" s="5">
        <v>45777</v>
      </c>
      <c r="C221" t="s">
        <v>16</v>
      </c>
      <c r="D221" t="s">
        <v>54</v>
      </c>
      <c r="E221">
        <v>905.16</v>
      </c>
      <c r="F221" s="26">
        <v>1</v>
      </c>
      <c r="G221">
        <v>144.83000000000001</v>
      </c>
      <c r="H221" s="15">
        <v>905.16</v>
      </c>
      <c r="I221">
        <v>1049.99</v>
      </c>
      <c r="J221">
        <f>YEAR(Ventas_Wellpro4[[#This Row],[Fecha]])</f>
        <v>2025</v>
      </c>
      <c r="K221" t="str">
        <f>TEXT(Ventas_Wellpro4[[#This Row],[Fecha]],"MMMM")</f>
        <v>abril</v>
      </c>
      <c r="L221">
        <f>DAY(Ventas_Wellpro4[[#This Row],[Fecha]])</f>
        <v>30</v>
      </c>
    </row>
    <row r="222" spans="2:12" x14ac:dyDescent="0.25">
      <c r="B222" s="5">
        <v>45790</v>
      </c>
      <c r="C222" t="s">
        <v>16</v>
      </c>
      <c r="D222" t="s">
        <v>50</v>
      </c>
      <c r="E222">
        <v>678.84</v>
      </c>
      <c r="F222" s="26">
        <v>30</v>
      </c>
      <c r="G222">
        <v>3258.43</v>
      </c>
      <c r="H222" s="15">
        <v>20365.2</v>
      </c>
      <c r="I222">
        <v>23623.63</v>
      </c>
      <c r="J222">
        <f>YEAR(Ventas_Wellpro4[[#This Row],[Fecha]])</f>
        <v>2025</v>
      </c>
      <c r="K222" t="str">
        <f>TEXT(Ventas_Wellpro4[[#This Row],[Fecha]],"MMMM")</f>
        <v>mayo</v>
      </c>
      <c r="L222">
        <f>DAY(Ventas_Wellpro4[[#This Row],[Fecha]])</f>
        <v>13</v>
      </c>
    </row>
    <row r="223" spans="2:12" x14ac:dyDescent="0.25">
      <c r="B223" s="5">
        <v>45790</v>
      </c>
      <c r="C223" t="s">
        <v>16</v>
      </c>
      <c r="D223" t="s">
        <v>50</v>
      </c>
      <c r="E223">
        <v>678.84</v>
      </c>
      <c r="F223" s="26">
        <v>24</v>
      </c>
      <c r="G223">
        <v>2606.75</v>
      </c>
      <c r="H223" s="15">
        <v>16292.16</v>
      </c>
      <c r="I223">
        <v>18898.91</v>
      </c>
      <c r="J223">
        <f>YEAR(Ventas_Wellpro4[[#This Row],[Fecha]])</f>
        <v>2025</v>
      </c>
      <c r="K223" t="str">
        <f>TEXT(Ventas_Wellpro4[[#This Row],[Fecha]],"MMMM")</f>
        <v>mayo</v>
      </c>
      <c r="L223">
        <f>DAY(Ventas_Wellpro4[[#This Row],[Fecha]])</f>
        <v>13</v>
      </c>
    </row>
    <row r="224" spans="2:12" x14ac:dyDescent="0.25">
      <c r="B224" s="5">
        <v>45803</v>
      </c>
      <c r="C224" t="s">
        <v>16</v>
      </c>
      <c r="D224" t="s">
        <v>54</v>
      </c>
      <c r="E224">
        <v>832.75</v>
      </c>
      <c r="F224" s="26">
        <v>1</v>
      </c>
      <c r="G224">
        <v>133.24</v>
      </c>
      <c r="H224" s="15">
        <v>832.75</v>
      </c>
      <c r="I224">
        <v>965.99</v>
      </c>
      <c r="J224">
        <f>YEAR(Ventas_Wellpro4[[#This Row],[Fecha]])</f>
        <v>2025</v>
      </c>
      <c r="K224" t="str">
        <f>TEXT(Ventas_Wellpro4[[#This Row],[Fecha]],"MMMM")</f>
        <v>mayo</v>
      </c>
      <c r="L224">
        <f>DAY(Ventas_Wellpro4[[#This Row],[Fecha]])</f>
        <v>26</v>
      </c>
    </row>
    <row r="225" spans="2:12" x14ac:dyDescent="0.25">
      <c r="B225" s="5">
        <v>45541</v>
      </c>
      <c r="C225" t="s">
        <v>23</v>
      </c>
      <c r="D225" t="s">
        <v>46</v>
      </c>
      <c r="E225">
        <v>70.05</v>
      </c>
      <c r="F225" s="1">
        <v>240</v>
      </c>
      <c r="G225" s="2">
        <v>2689.92</v>
      </c>
      <c r="H225" s="15">
        <v>16812</v>
      </c>
      <c r="I225" s="2">
        <v>19501.919999999998</v>
      </c>
      <c r="J225">
        <f>YEAR(Ventas_Wellpro4[[#This Row],[Fecha]])</f>
        <v>2024</v>
      </c>
      <c r="K225" t="str">
        <f>TEXT(Ventas_Wellpro4[[#This Row],[Fecha]],"MMMM")</f>
        <v>septiembre</v>
      </c>
      <c r="L225">
        <f>DAY(Ventas_Wellpro4[[#This Row],[Fecha]])</f>
        <v>6</v>
      </c>
    </row>
    <row r="226" spans="2:12" x14ac:dyDescent="0.25">
      <c r="B226" s="5">
        <v>45541</v>
      </c>
      <c r="C226" t="s">
        <v>23</v>
      </c>
      <c r="D226" t="s">
        <v>46</v>
      </c>
      <c r="E226">
        <v>70.05</v>
      </c>
      <c r="F226" s="1">
        <v>240</v>
      </c>
      <c r="G226" s="2">
        <v>2689.92</v>
      </c>
      <c r="H226" s="15">
        <v>16812</v>
      </c>
      <c r="I226" s="2">
        <v>19501.919999999998</v>
      </c>
      <c r="J226">
        <f>YEAR(Ventas_Wellpro4[[#This Row],[Fecha]])</f>
        <v>2024</v>
      </c>
      <c r="K226" t="str">
        <f>TEXT(Ventas_Wellpro4[[#This Row],[Fecha]],"MMMM")</f>
        <v>septiembre</v>
      </c>
      <c r="L226">
        <f>DAY(Ventas_Wellpro4[[#This Row],[Fecha]])</f>
        <v>6</v>
      </c>
    </row>
    <row r="227" spans="2:12" x14ac:dyDescent="0.25">
      <c r="B227" s="5">
        <v>45546</v>
      </c>
      <c r="C227" t="s">
        <v>10</v>
      </c>
      <c r="D227" t="s">
        <v>50</v>
      </c>
      <c r="E227">
        <v>211.23000000000002</v>
      </c>
      <c r="F227" s="1">
        <v>6</v>
      </c>
      <c r="G227" s="2">
        <v>202.78</v>
      </c>
      <c r="H227" s="15">
        <v>1267.3800000000001</v>
      </c>
      <c r="I227" s="2">
        <v>1470.16</v>
      </c>
      <c r="J227">
        <f>YEAR(Ventas_Wellpro4[[#This Row],[Fecha]])</f>
        <v>2024</v>
      </c>
      <c r="K227" t="str">
        <f>TEXT(Ventas_Wellpro4[[#This Row],[Fecha]],"MMMM")</f>
        <v>septiembre</v>
      </c>
      <c r="L227">
        <f>DAY(Ventas_Wellpro4[[#This Row],[Fecha]])</f>
        <v>11</v>
      </c>
    </row>
    <row r="228" spans="2:12" x14ac:dyDescent="0.25">
      <c r="B228" s="5">
        <v>45803</v>
      </c>
      <c r="C228" t="s">
        <v>16</v>
      </c>
      <c r="D228" t="s">
        <v>54</v>
      </c>
      <c r="E228">
        <v>832.75</v>
      </c>
      <c r="F228" s="26">
        <v>1</v>
      </c>
      <c r="G228">
        <v>133.24</v>
      </c>
      <c r="H228" s="15">
        <v>832.75</v>
      </c>
      <c r="I228">
        <v>965.99</v>
      </c>
      <c r="J228">
        <f>YEAR(Ventas_Wellpro4[[#This Row],[Fecha]])</f>
        <v>2025</v>
      </c>
      <c r="K228" t="str">
        <f>TEXT(Ventas_Wellpro4[[#This Row],[Fecha]],"MMMM")</f>
        <v>mayo</v>
      </c>
      <c r="L228">
        <f>DAY(Ventas_Wellpro4[[#This Row],[Fecha]])</f>
        <v>26</v>
      </c>
    </row>
    <row r="229" spans="2:12" x14ac:dyDescent="0.25">
      <c r="B229" s="5">
        <v>45812</v>
      </c>
      <c r="C229" t="s">
        <v>16</v>
      </c>
      <c r="D229" t="s">
        <v>144</v>
      </c>
      <c r="E229">
        <v>905.17</v>
      </c>
      <c r="F229" s="26">
        <v>1</v>
      </c>
      <c r="G229">
        <v>144.83000000000001</v>
      </c>
      <c r="H229" s="15">
        <v>905.17</v>
      </c>
      <c r="I229">
        <v>1050</v>
      </c>
      <c r="J229">
        <f>YEAR(Ventas_Wellpro4[[#This Row],[Fecha]])</f>
        <v>2025</v>
      </c>
      <c r="K229" t="str">
        <f>TEXT(Ventas_Wellpro4[[#This Row],[Fecha]],"MMMM")</f>
        <v>junio</v>
      </c>
      <c r="L229">
        <f>DAY(Ventas_Wellpro4[[#This Row],[Fecha]])</f>
        <v>4</v>
      </c>
    </row>
    <row r="230" spans="2:12" x14ac:dyDescent="0.25">
      <c r="B230" s="5">
        <v>45817</v>
      </c>
      <c r="C230" t="s">
        <v>16</v>
      </c>
      <c r="D230" t="s">
        <v>144</v>
      </c>
      <c r="E230">
        <v>832.75</v>
      </c>
      <c r="F230" s="26">
        <v>1</v>
      </c>
      <c r="G230">
        <v>133.24</v>
      </c>
      <c r="H230" s="15">
        <v>832.75</v>
      </c>
      <c r="I230">
        <v>965.99</v>
      </c>
      <c r="J230">
        <f>YEAR(Ventas_Wellpro4[[#This Row],[Fecha]])</f>
        <v>2025</v>
      </c>
      <c r="K230" t="str">
        <f>TEXT(Ventas_Wellpro4[[#This Row],[Fecha]],"MMMM")</f>
        <v>junio</v>
      </c>
      <c r="L230">
        <f>DAY(Ventas_Wellpro4[[#This Row],[Fecha]])</f>
        <v>9</v>
      </c>
    </row>
    <row r="231" spans="2:12" x14ac:dyDescent="0.25">
      <c r="B231" s="5">
        <v>45817</v>
      </c>
      <c r="C231" t="s">
        <v>16</v>
      </c>
      <c r="D231" t="s">
        <v>144</v>
      </c>
      <c r="E231">
        <v>832.75</v>
      </c>
      <c r="F231" s="26">
        <v>1</v>
      </c>
      <c r="G231">
        <v>133.24</v>
      </c>
      <c r="H231" s="15">
        <v>832.75</v>
      </c>
      <c r="I231">
        <v>965.99</v>
      </c>
      <c r="J231">
        <f>YEAR(Ventas_Wellpro4[[#This Row],[Fecha]])</f>
        <v>2025</v>
      </c>
      <c r="K231" t="str">
        <f>TEXT(Ventas_Wellpro4[[#This Row],[Fecha]],"MMMM")</f>
        <v>junio</v>
      </c>
      <c r="L231">
        <f>DAY(Ventas_Wellpro4[[#This Row],[Fecha]])</f>
        <v>9</v>
      </c>
    </row>
    <row r="232" spans="2:12" x14ac:dyDescent="0.25">
      <c r="B232" s="5">
        <v>45824</v>
      </c>
      <c r="C232" t="s">
        <v>16</v>
      </c>
      <c r="D232" t="s">
        <v>144</v>
      </c>
      <c r="E232">
        <v>905.16</v>
      </c>
      <c r="F232" s="26">
        <v>1</v>
      </c>
      <c r="G232">
        <v>144.83000000000001</v>
      </c>
      <c r="H232" s="15">
        <v>905.16</v>
      </c>
      <c r="I232">
        <v>1049.99</v>
      </c>
      <c r="J232">
        <f>YEAR(Ventas_Wellpro4[[#This Row],[Fecha]])</f>
        <v>2025</v>
      </c>
      <c r="K232" t="str">
        <f>TEXT(Ventas_Wellpro4[[#This Row],[Fecha]],"MMMM")</f>
        <v>junio</v>
      </c>
      <c r="L232">
        <f>DAY(Ventas_Wellpro4[[#This Row],[Fecha]])</f>
        <v>16</v>
      </c>
    </row>
    <row r="233" spans="2:12" x14ac:dyDescent="0.25">
      <c r="B233" s="20">
        <v>45839</v>
      </c>
      <c r="C233" t="s">
        <v>16</v>
      </c>
      <c r="D233" s="19" t="s">
        <v>144</v>
      </c>
      <c r="E233">
        <v>905.16369999999995</v>
      </c>
      <c r="F233" s="26">
        <v>1</v>
      </c>
      <c r="G233">
        <v>144.82619199999999</v>
      </c>
      <c r="H233" s="15">
        <v>905.16</v>
      </c>
      <c r="I233">
        <v>1049.9861919999998</v>
      </c>
      <c r="J233">
        <f>YEAR(Ventas_Wellpro4[[#This Row],[Fecha]])</f>
        <v>2025</v>
      </c>
      <c r="K233" t="str">
        <f>TEXT(Ventas_Wellpro4[[#This Row],[Fecha]],"MMMM")</f>
        <v>julio</v>
      </c>
      <c r="L233">
        <f>DAY(Ventas_Wellpro4[[#This Row],[Fecha]])</f>
        <v>1</v>
      </c>
    </row>
    <row r="234" spans="2:12" x14ac:dyDescent="0.25">
      <c r="B234" s="11">
        <v>45840</v>
      </c>
      <c r="C234" t="s">
        <v>16</v>
      </c>
      <c r="D234" t="s">
        <v>144</v>
      </c>
      <c r="E234">
        <v>905.16369999999995</v>
      </c>
      <c r="F234" s="26">
        <v>1</v>
      </c>
      <c r="G234">
        <v>144.82619199999999</v>
      </c>
      <c r="H234" s="15">
        <v>905.16</v>
      </c>
      <c r="I234">
        <v>1049.9861919999998</v>
      </c>
      <c r="J234">
        <f>YEAR(Ventas_Wellpro4[[#This Row],[Fecha]])</f>
        <v>2025</v>
      </c>
      <c r="K234" t="str">
        <f>TEXT(Ventas_Wellpro4[[#This Row],[Fecha]],"MMMM")</f>
        <v>julio</v>
      </c>
      <c r="L234">
        <f>DAY(Ventas_Wellpro4[[#This Row],[Fecha]])</f>
        <v>2</v>
      </c>
    </row>
    <row r="235" spans="2:12" x14ac:dyDescent="0.25">
      <c r="B235" s="11">
        <v>45841</v>
      </c>
      <c r="C235" t="s">
        <v>16</v>
      </c>
      <c r="D235" t="s">
        <v>144</v>
      </c>
      <c r="E235">
        <v>859.90551500000004</v>
      </c>
      <c r="F235" s="26">
        <v>1</v>
      </c>
      <c r="G235">
        <v>137.5848824</v>
      </c>
      <c r="H235" s="15">
        <v>859.9</v>
      </c>
      <c r="I235">
        <v>997.48488239999995</v>
      </c>
      <c r="J235">
        <f>YEAR(Ventas_Wellpro4[[#This Row],[Fecha]])</f>
        <v>2025</v>
      </c>
      <c r="K235" t="str">
        <f>TEXT(Ventas_Wellpro4[[#This Row],[Fecha]],"MMMM")</f>
        <v>julio</v>
      </c>
      <c r="L235">
        <f>DAY(Ventas_Wellpro4[[#This Row],[Fecha]])</f>
        <v>3</v>
      </c>
    </row>
    <row r="236" spans="2:12" x14ac:dyDescent="0.25">
      <c r="B236" s="11">
        <v>45845</v>
      </c>
      <c r="C236" t="s">
        <v>16</v>
      </c>
      <c r="D236" t="s">
        <v>144</v>
      </c>
      <c r="E236">
        <v>905.16369999999995</v>
      </c>
      <c r="F236" s="26">
        <v>1</v>
      </c>
      <c r="G236">
        <v>144.82619199999999</v>
      </c>
      <c r="H236" s="15">
        <v>905.16</v>
      </c>
      <c r="I236">
        <v>1049.9861919999998</v>
      </c>
      <c r="J236">
        <f>YEAR(Ventas_Wellpro4[[#This Row],[Fecha]])</f>
        <v>2025</v>
      </c>
      <c r="K236" t="str">
        <f>TEXT(Ventas_Wellpro4[[#This Row],[Fecha]],"MMMM")</f>
        <v>julio</v>
      </c>
      <c r="L236">
        <f>DAY(Ventas_Wellpro4[[#This Row],[Fecha]])</f>
        <v>7</v>
      </c>
    </row>
    <row r="237" spans="2:12" x14ac:dyDescent="0.25">
      <c r="B237" s="11">
        <v>45867</v>
      </c>
      <c r="C237" t="s">
        <v>16</v>
      </c>
      <c r="D237" t="s">
        <v>149</v>
      </c>
      <c r="E237">
        <v>905.16369999999995</v>
      </c>
      <c r="F237" s="26">
        <v>1</v>
      </c>
      <c r="G237">
        <v>144.82619199999999</v>
      </c>
      <c r="H237" s="15">
        <v>905.16</v>
      </c>
      <c r="I237">
        <v>1049.9861919999998</v>
      </c>
      <c r="J237">
        <f>YEAR(Ventas_Wellpro4[[#This Row],[Fecha]])</f>
        <v>2025</v>
      </c>
      <c r="K237" t="str">
        <f>TEXT(Ventas_Wellpro4[[#This Row],[Fecha]],"MMMM")</f>
        <v>julio</v>
      </c>
      <c r="L237">
        <f>DAY(Ventas_Wellpro4[[#This Row],[Fecha]])</f>
        <v>29</v>
      </c>
    </row>
    <row r="238" spans="2:12" x14ac:dyDescent="0.25">
      <c r="B238" s="11">
        <v>45876</v>
      </c>
      <c r="C238" t="s">
        <v>16</v>
      </c>
      <c r="D238" t="s">
        <v>149</v>
      </c>
      <c r="E238">
        <v>905.16369999999995</v>
      </c>
      <c r="F238" s="26">
        <v>1</v>
      </c>
      <c r="G238">
        <v>144.82619199999999</v>
      </c>
      <c r="H238" s="15">
        <v>905.16</v>
      </c>
      <c r="I238">
        <v>1049.9861919999998</v>
      </c>
      <c r="J238">
        <f>YEAR(Ventas_Wellpro4[[#This Row],[Fecha]])</f>
        <v>2025</v>
      </c>
      <c r="K238" t="str">
        <f>TEXT(Ventas_Wellpro4[[#This Row],[Fecha]],"MMMM")</f>
        <v>agosto</v>
      </c>
      <c r="L238">
        <f>DAY(Ventas_Wellpro4[[#This Row],[Fecha]])</f>
        <v>7</v>
      </c>
    </row>
    <row r="239" spans="2:12" x14ac:dyDescent="0.25">
      <c r="B239" s="11">
        <v>45880</v>
      </c>
      <c r="C239" t="s">
        <v>16</v>
      </c>
      <c r="D239" t="s">
        <v>149</v>
      </c>
      <c r="E239">
        <v>905.16369999999995</v>
      </c>
      <c r="F239" s="26">
        <v>1</v>
      </c>
      <c r="G239">
        <v>144.82619199999999</v>
      </c>
      <c r="H239" s="15">
        <v>905.16</v>
      </c>
      <c r="I239">
        <v>1049.9861919999998</v>
      </c>
      <c r="J239">
        <f>YEAR(Ventas_Wellpro4[[#This Row],[Fecha]])</f>
        <v>2025</v>
      </c>
      <c r="K239" t="str">
        <f>TEXT(Ventas_Wellpro4[[#This Row],[Fecha]],"MMMM")</f>
        <v>agosto</v>
      </c>
      <c r="L239">
        <f>DAY(Ventas_Wellpro4[[#This Row],[Fecha]])</f>
        <v>11</v>
      </c>
    </row>
    <row r="240" spans="2:12" x14ac:dyDescent="0.25">
      <c r="B240" s="5">
        <v>45547</v>
      </c>
      <c r="C240" t="s">
        <v>23</v>
      </c>
      <c r="D240" t="s">
        <v>46</v>
      </c>
      <c r="E240">
        <v>70.05</v>
      </c>
      <c r="F240" s="1">
        <v>240</v>
      </c>
      <c r="G240" s="2">
        <v>2689.92</v>
      </c>
      <c r="H240" s="15">
        <v>16812</v>
      </c>
      <c r="I240" s="2">
        <v>19501.919999999998</v>
      </c>
      <c r="J240">
        <f>YEAR(Ventas_Wellpro4[[#This Row],[Fecha]])</f>
        <v>2024</v>
      </c>
      <c r="K240" t="str">
        <f>TEXT(Ventas_Wellpro4[[#This Row],[Fecha]],"MMMM")</f>
        <v>septiembre</v>
      </c>
      <c r="L240">
        <f>DAY(Ventas_Wellpro4[[#This Row],[Fecha]])</f>
        <v>12</v>
      </c>
    </row>
    <row r="241" spans="2:12" x14ac:dyDescent="0.25">
      <c r="B241" s="5">
        <v>45547</v>
      </c>
      <c r="C241" t="s">
        <v>23</v>
      </c>
      <c r="D241" t="s">
        <v>46</v>
      </c>
      <c r="E241">
        <v>70.05</v>
      </c>
      <c r="F241" s="1">
        <v>240</v>
      </c>
      <c r="G241" s="1">
        <v>2689.92</v>
      </c>
      <c r="H241" s="15">
        <v>16812</v>
      </c>
      <c r="I241" s="2">
        <v>19501.919999999998</v>
      </c>
      <c r="J241">
        <f>YEAR(Ventas_Wellpro4[[#This Row],[Fecha]])</f>
        <v>2024</v>
      </c>
      <c r="K241" t="str">
        <f>TEXT(Ventas_Wellpro4[[#This Row],[Fecha]],"MMMM")</f>
        <v>septiembre</v>
      </c>
      <c r="L241">
        <f>DAY(Ventas_Wellpro4[[#This Row],[Fecha]])</f>
        <v>12</v>
      </c>
    </row>
    <row r="242" spans="2:12" x14ac:dyDescent="0.25">
      <c r="B242" s="5">
        <v>45547</v>
      </c>
      <c r="C242" t="s">
        <v>23</v>
      </c>
      <c r="D242" t="s">
        <v>46</v>
      </c>
      <c r="E242">
        <v>70.05</v>
      </c>
      <c r="F242" s="1">
        <v>240</v>
      </c>
      <c r="G242" s="2">
        <v>2689.92</v>
      </c>
      <c r="H242" s="15">
        <v>16812</v>
      </c>
      <c r="I242" s="2">
        <v>19501.919999999998</v>
      </c>
      <c r="J242">
        <f>YEAR(Ventas_Wellpro4[[#This Row],[Fecha]])</f>
        <v>2024</v>
      </c>
      <c r="K242" t="str">
        <f>TEXT(Ventas_Wellpro4[[#This Row],[Fecha]],"MMMM")</f>
        <v>septiembre</v>
      </c>
      <c r="L242">
        <f>DAY(Ventas_Wellpro4[[#This Row],[Fecha]])</f>
        <v>12</v>
      </c>
    </row>
    <row r="243" spans="2:12" x14ac:dyDescent="0.25">
      <c r="B243" s="11">
        <v>45882</v>
      </c>
      <c r="C243" t="s">
        <v>16</v>
      </c>
      <c r="D243" t="s">
        <v>149</v>
      </c>
      <c r="E243">
        <v>905.16369999999995</v>
      </c>
      <c r="F243" s="26">
        <v>1</v>
      </c>
      <c r="G243">
        <v>144.82619199999999</v>
      </c>
      <c r="H243" s="15">
        <v>905.16</v>
      </c>
      <c r="I243">
        <v>1049.9861919999998</v>
      </c>
      <c r="J243">
        <f>YEAR(Ventas_Wellpro4[[#This Row],[Fecha]])</f>
        <v>2025</v>
      </c>
      <c r="K243" t="str">
        <f>TEXT(Ventas_Wellpro4[[#This Row],[Fecha]],"MMMM")</f>
        <v>agosto</v>
      </c>
      <c r="L243">
        <f>DAY(Ventas_Wellpro4[[#This Row],[Fecha]])</f>
        <v>13</v>
      </c>
    </row>
    <row r="244" spans="2:12" x14ac:dyDescent="0.25">
      <c r="B244" s="36">
        <v>45884</v>
      </c>
      <c r="C244" s="28" t="s">
        <v>16</v>
      </c>
      <c r="D244" s="28" t="s">
        <v>144</v>
      </c>
      <c r="E244" s="37">
        <v>905.16369999999995</v>
      </c>
      <c r="F244" s="38">
        <v>1</v>
      </c>
      <c r="G244" s="37">
        <v>144.82619199999999</v>
      </c>
      <c r="H244" s="15">
        <v>905.16</v>
      </c>
      <c r="I244" s="37">
        <v>1049.9861919999998</v>
      </c>
      <c r="J244" s="28">
        <f>YEAR(Ventas_Wellpro4[[#This Row],[Fecha]])</f>
        <v>2025</v>
      </c>
      <c r="K244" s="28" t="str">
        <f>TEXT(Ventas_Wellpro4[[#This Row],[Fecha]],"MMMM")</f>
        <v>agosto</v>
      </c>
      <c r="L244" s="28">
        <f>DAY(Ventas_Wellpro4[[#This Row],[Fecha]])</f>
        <v>15</v>
      </c>
    </row>
    <row r="245" spans="2:12" x14ac:dyDescent="0.25">
      <c r="B245" s="11">
        <v>45888</v>
      </c>
      <c r="C245" t="s">
        <v>16</v>
      </c>
      <c r="D245" t="s">
        <v>149</v>
      </c>
      <c r="E245">
        <v>905.16369999999995</v>
      </c>
      <c r="F245" s="26">
        <v>1</v>
      </c>
      <c r="G245">
        <v>144.82619199999999</v>
      </c>
      <c r="H245" s="15">
        <v>905.16</v>
      </c>
      <c r="I245">
        <v>1049.9861919999998</v>
      </c>
      <c r="J245">
        <f>YEAR(Ventas_Wellpro4[[#This Row],[Fecha]])</f>
        <v>2025</v>
      </c>
      <c r="K245" t="str">
        <f>TEXT(Ventas_Wellpro4[[#This Row],[Fecha]],"MMMM")</f>
        <v>agosto</v>
      </c>
      <c r="L245">
        <f>DAY(Ventas_Wellpro4[[#This Row],[Fecha]])</f>
        <v>19</v>
      </c>
    </row>
    <row r="246" spans="2:12" x14ac:dyDescent="0.25">
      <c r="B246" s="11">
        <v>45888</v>
      </c>
      <c r="C246" t="s">
        <v>16</v>
      </c>
      <c r="D246" t="s">
        <v>149</v>
      </c>
      <c r="E246">
        <v>905.16369999999995</v>
      </c>
      <c r="F246" s="26">
        <v>3</v>
      </c>
      <c r="G246">
        <v>434.47857599999998</v>
      </c>
      <c r="H246" s="15">
        <v>2715.49</v>
      </c>
      <c r="I246">
        <v>3149.9685759999998</v>
      </c>
      <c r="J246">
        <f>YEAR(Ventas_Wellpro4[[#This Row],[Fecha]])</f>
        <v>2025</v>
      </c>
      <c r="K246" t="str">
        <f>TEXT(Ventas_Wellpro4[[#This Row],[Fecha]],"MMMM")</f>
        <v>agosto</v>
      </c>
      <c r="L246">
        <f>DAY(Ventas_Wellpro4[[#This Row],[Fecha]])</f>
        <v>19</v>
      </c>
    </row>
    <row r="247" spans="2:12" x14ac:dyDescent="0.25">
      <c r="B247" s="11">
        <v>45894</v>
      </c>
      <c r="C247" t="s">
        <v>16</v>
      </c>
      <c r="D247" t="s">
        <v>149</v>
      </c>
      <c r="E247">
        <v>905.16369999999995</v>
      </c>
      <c r="F247" s="26">
        <v>1</v>
      </c>
      <c r="G247">
        <v>144.82619199999999</v>
      </c>
      <c r="H247" s="15">
        <v>905.16</v>
      </c>
      <c r="I247">
        <v>1049.9861919999998</v>
      </c>
      <c r="J247">
        <f>YEAR(Ventas_Wellpro4[[#This Row],[Fecha]])</f>
        <v>2025</v>
      </c>
      <c r="K247" t="str">
        <f>TEXT(Ventas_Wellpro4[[#This Row],[Fecha]],"MMMM")</f>
        <v>agosto</v>
      </c>
      <c r="L247">
        <f>DAY(Ventas_Wellpro4[[#This Row],[Fecha]])</f>
        <v>25</v>
      </c>
    </row>
    <row r="248" spans="2:12" x14ac:dyDescent="0.25">
      <c r="B248" s="11">
        <v>45896</v>
      </c>
      <c r="C248" t="s">
        <v>16</v>
      </c>
      <c r="D248" t="s">
        <v>149</v>
      </c>
      <c r="E248">
        <v>905.16369999999995</v>
      </c>
      <c r="F248" s="26">
        <v>1</v>
      </c>
      <c r="G248">
        <v>144.82619199999999</v>
      </c>
      <c r="H248" s="15">
        <v>905.16</v>
      </c>
      <c r="I248">
        <v>1049.9861919999998</v>
      </c>
      <c r="J248">
        <f>YEAR(Ventas_Wellpro4[[#This Row],[Fecha]])</f>
        <v>2025</v>
      </c>
      <c r="K248" t="str">
        <f>TEXT(Ventas_Wellpro4[[#This Row],[Fecha]],"MMMM")</f>
        <v>agosto</v>
      </c>
      <c r="L248">
        <f>DAY(Ventas_Wellpro4[[#This Row],[Fecha]])</f>
        <v>27</v>
      </c>
    </row>
    <row r="249" spans="2:12" x14ac:dyDescent="0.25">
      <c r="B249" s="11">
        <v>45897</v>
      </c>
      <c r="C249" t="s">
        <v>16</v>
      </c>
      <c r="D249" t="s">
        <v>149</v>
      </c>
      <c r="E249">
        <v>905.16369999999995</v>
      </c>
      <c r="F249" s="26">
        <v>1</v>
      </c>
      <c r="G249">
        <v>144.82619199999999</v>
      </c>
      <c r="H249" s="15">
        <v>905.16</v>
      </c>
      <c r="I249">
        <v>1049.9861919999998</v>
      </c>
      <c r="J249">
        <f>YEAR(Ventas_Wellpro4[[#This Row],[Fecha]])</f>
        <v>2025</v>
      </c>
      <c r="K249" t="str">
        <f>TEXT(Ventas_Wellpro4[[#This Row],[Fecha]],"MMMM")</f>
        <v>agosto</v>
      </c>
      <c r="L249">
        <f>DAY(Ventas_Wellpro4[[#This Row],[Fecha]])</f>
        <v>28</v>
      </c>
    </row>
    <row r="250" spans="2:12" x14ac:dyDescent="0.25">
      <c r="B250" s="11">
        <v>45902</v>
      </c>
      <c r="C250" t="s">
        <v>16</v>
      </c>
      <c r="D250" t="s">
        <v>149</v>
      </c>
      <c r="E250">
        <v>905.16</v>
      </c>
      <c r="F250" s="26">
        <v>1</v>
      </c>
      <c r="G250" s="27">
        <v>144.82560000000001</v>
      </c>
      <c r="H250" s="15">
        <v>905.16</v>
      </c>
      <c r="I250" s="27">
        <v>1049.9856</v>
      </c>
      <c r="J250">
        <f>YEAR(Ventas_Wellpro4[[#This Row],[Fecha]])</f>
        <v>2025</v>
      </c>
      <c r="K250" t="str">
        <f>TEXT(Ventas_Wellpro4[[#This Row],[Fecha]],"MMMM")</f>
        <v>septiembre</v>
      </c>
      <c r="L250">
        <f>DAY(Ventas_Wellpro4[[#This Row],[Fecha]])</f>
        <v>2</v>
      </c>
    </row>
    <row r="251" spans="2:12" x14ac:dyDescent="0.25">
      <c r="B251" s="5">
        <v>45552</v>
      </c>
      <c r="C251" t="s">
        <v>23</v>
      </c>
      <c r="D251" t="s">
        <v>46</v>
      </c>
      <c r="E251">
        <v>70.05</v>
      </c>
      <c r="F251" s="1">
        <v>240</v>
      </c>
      <c r="G251" s="2">
        <v>2689.92</v>
      </c>
      <c r="H251" s="15">
        <v>16812</v>
      </c>
      <c r="I251" s="2">
        <v>19501.919999999998</v>
      </c>
      <c r="J251">
        <f>YEAR(Ventas_Wellpro4[[#This Row],[Fecha]])</f>
        <v>2024</v>
      </c>
      <c r="K251" t="str">
        <f>TEXT(Ventas_Wellpro4[[#This Row],[Fecha]],"MMMM")</f>
        <v>septiembre</v>
      </c>
      <c r="L251">
        <f>DAY(Ventas_Wellpro4[[#This Row],[Fecha]])</f>
        <v>17</v>
      </c>
    </row>
    <row r="252" spans="2:12" x14ac:dyDescent="0.25">
      <c r="B252" s="36">
        <v>45904</v>
      </c>
      <c r="C252" s="28" t="s">
        <v>16</v>
      </c>
      <c r="D252" s="28" t="s">
        <v>149</v>
      </c>
      <c r="E252" s="28">
        <v>905.16</v>
      </c>
      <c r="F252" s="38">
        <v>1</v>
      </c>
      <c r="G252" s="39">
        <v>144.82560000000001</v>
      </c>
      <c r="H252" s="15">
        <v>905.16</v>
      </c>
      <c r="I252" s="39">
        <v>1049.9856</v>
      </c>
      <c r="J252" s="28">
        <f>YEAR(Ventas_Wellpro4[[#This Row],[Fecha]])</f>
        <v>2025</v>
      </c>
      <c r="K252" s="28" t="str">
        <f>TEXT(Ventas_Wellpro4[[#This Row],[Fecha]],"MMMM")</f>
        <v>septiembre</v>
      </c>
      <c r="L252" s="28">
        <f>DAY(Ventas_Wellpro4[[#This Row],[Fecha]])</f>
        <v>4</v>
      </c>
    </row>
    <row r="253" spans="2:12" x14ac:dyDescent="0.25">
      <c r="B253" s="11">
        <v>45911</v>
      </c>
      <c r="C253" t="s">
        <v>16</v>
      </c>
      <c r="D253" t="s">
        <v>149</v>
      </c>
      <c r="E253">
        <v>905.16</v>
      </c>
      <c r="F253" s="26">
        <v>1</v>
      </c>
      <c r="G253" s="27">
        <v>144.82560000000001</v>
      </c>
      <c r="H253" s="15">
        <v>905.16</v>
      </c>
      <c r="I253" s="27">
        <v>1049.9856</v>
      </c>
      <c r="J253">
        <f>YEAR(Ventas_Wellpro4[[#This Row],[Fecha]])</f>
        <v>2025</v>
      </c>
      <c r="K253" t="str">
        <f>TEXT(Ventas_Wellpro4[[#This Row],[Fecha]],"MMMM")</f>
        <v>septiembre</v>
      </c>
      <c r="L253">
        <f>DAY(Ventas_Wellpro4[[#This Row],[Fecha]])</f>
        <v>11</v>
      </c>
    </row>
    <row r="254" spans="2:12" x14ac:dyDescent="0.25">
      <c r="B254" s="11">
        <v>45915</v>
      </c>
      <c r="C254" t="s">
        <v>16</v>
      </c>
      <c r="D254" t="s">
        <v>145</v>
      </c>
      <c r="E254">
        <v>697</v>
      </c>
      <c r="F254" s="26">
        <v>18</v>
      </c>
      <c r="G254" s="27">
        <v>2007.36</v>
      </c>
      <c r="H254" s="15">
        <v>12546</v>
      </c>
      <c r="I254" s="27">
        <v>14553.36</v>
      </c>
      <c r="J254">
        <f>YEAR(Ventas_Wellpro4[[#This Row],[Fecha]])</f>
        <v>2025</v>
      </c>
      <c r="K254" t="str">
        <f>TEXT(Ventas_Wellpro4[[#This Row],[Fecha]],"MMMM")</f>
        <v>septiembre</v>
      </c>
      <c r="L254">
        <f>DAY(Ventas_Wellpro4[[#This Row],[Fecha]])</f>
        <v>15</v>
      </c>
    </row>
    <row r="255" spans="2:12" x14ac:dyDescent="0.25">
      <c r="B255" s="11">
        <v>45919</v>
      </c>
      <c r="C255" t="s">
        <v>16</v>
      </c>
      <c r="D255" t="s">
        <v>149</v>
      </c>
      <c r="E255">
        <v>904.31</v>
      </c>
      <c r="F255" s="26">
        <v>1</v>
      </c>
      <c r="G255" s="27">
        <v>144.68959999999998</v>
      </c>
      <c r="H255" s="15">
        <v>904.31</v>
      </c>
      <c r="I255" s="27">
        <v>1048.9995999999999</v>
      </c>
      <c r="J255">
        <f>YEAR(Ventas_Wellpro4[[#This Row],[Fecha]])</f>
        <v>2025</v>
      </c>
      <c r="K255" t="str">
        <f>TEXT(Ventas_Wellpro4[[#This Row],[Fecha]],"MMMM")</f>
        <v>septiembre</v>
      </c>
      <c r="L255">
        <f>DAY(Ventas_Wellpro4[[#This Row],[Fecha]])</f>
        <v>19</v>
      </c>
    </row>
    <row r="256" spans="2:12" x14ac:dyDescent="0.25">
      <c r="B256" s="11">
        <v>45925</v>
      </c>
      <c r="C256" t="s">
        <v>16</v>
      </c>
      <c r="D256" t="s">
        <v>145</v>
      </c>
      <c r="E256">
        <v>697</v>
      </c>
      <c r="F256" s="26">
        <v>48</v>
      </c>
      <c r="G256" s="27">
        <v>5352.96</v>
      </c>
      <c r="H256" s="15">
        <v>33456</v>
      </c>
      <c r="I256" s="27">
        <v>38808.959999999999</v>
      </c>
      <c r="J256">
        <f>YEAR(Ventas_Wellpro4[[#This Row],[Fecha]])</f>
        <v>2025</v>
      </c>
      <c r="K256" t="str">
        <f>TEXT(Ventas_Wellpro4[[#This Row],[Fecha]],"MMMM")</f>
        <v>septiembre</v>
      </c>
      <c r="L256">
        <f>DAY(Ventas_Wellpro4[[#This Row],[Fecha]])</f>
        <v>25</v>
      </c>
    </row>
    <row r="257" spans="2:12" x14ac:dyDescent="0.25">
      <c r="B257" s="11">
        <v>45929</v>
      </c>
      <c r="C257" t="s">
        <v>16</v>
      </c>
      <c r="D257" t="s">
        <v>124</v>
      </c>
      <c r="E257">
        <v>646.54999999999995</v>
      </c>
      <c r="F257" s="26">
        <v>11</v>
      </c>
      <c r="G257" s="27">
        <v>1137.9279999999999</v>
      </c>
      <c r="H257" s="15">
        <v>7112.05</v>
      </c>
      <c r="I257" s="27">
        <v>8249.9779999999992</v>
      </c>
      <c r="J257">
        <f>YEAR(Ventas_Wellpro4[[#This Row],[Fecha]])</f>
        <v>2025</v>
      </c>
      <c r="K257" t="str">
        <f>TEXT(Ventas_Wellpro4[[#This Row],[Fecha]],"MMMM")</f>
        <v>septiembre</v>
      </c>
      <c r="L257">
        <f>DAY(Ventas_Wellpro4[[#This Row],[Fecha]])</f>
        <v>29</v>
      </c>
    </row>
    <row r="258" spans="2:12" x14ac:dyDescent="0.25">
      <c r="B258" s="11">
        <v>45932</v>
      </c>
      <c r="C258" t="s">
        <v>18</v>
      </c>
      <c r="D258" t="s">
        <v>46</v>
      </c>
      <c r="E258" s="17">
        <v>525.59</v>
      </c>
      <c r="F258">
        <v>30</v>
      </c>
      <c r="G258" s="18">
        <f>+(Ventas_Wellpro4[[#This Row],[Precio de Venta]]*0.16)*Ventas_Wellpro4[[#This Row],[Cantidad Vendida]]</f>
        <v>2522.8320000000003</v>
      </c>
      <c r="H258" s="15">
        <v>15767.7</v>
      </c>
      <c r="I258" s="17">
        <f>+Ventas_Wellpro4[[#This Row],[Total de Venta sin IVA]]+Ventas_Wellpro4[[#This Row],[IVA]]</f>
        <v>18290.531999999999</v>
      </c>
      <c r="J258">
        <f>YEAR(Ventas_Wellpro4[[#This Row],[Fecha]])</f>
        <v>2025</v>
      </c>
      <c r="K258" t="str">
        <f>TEXT(Ventas_Wellpro4[[#This Row],[Fecha]],"MMMM")</f>
        <v>octubre</v>
      </c>
      <c r="L258">
        <f>DAY(Ventas_Wellpro4[[#This Row],[Fecha]])</f>
        <v>2</v>
      </c>
    </row>
    <row r="259" spans="2:12" x14ac:dyDescent="0.25">
      <c r="B259" s="11">
        <v>45932</v>
      </c>
      <c r="C259" t="s">
        <v>18</v>
      </c>
      <c r="D259" t="s">
        <v>46</v>
      </c>
      <c r="E259" s="17">
        <v>525.59</v>
      </c>
      <c r="F259">
        <v>30</v>
      </c>
      <c r="G259" s="18">
        <f>+(Ventas_Wellpro4[[#This Row],[Precio de Venta]]*0.16)*Ventas_Wellpro4[[#This Row],[Cantidad Vendida]]</f>
        <v>2522.8320000000003</v>
      </c>
      <c r="H259" s="15">
        <v>15767.7</v>
      </c>
      <c r="I259" s="17">
        <f>+Ventas_Wellpro4[[#This Row],[Total de Venta sin IVA]]+Ventas_Wellpro4[[#This Row],[IVA]]</f>
        <v>18290.531999999999</v>
      </c>
      <c r="J259">
        <f>YEAR(Ventas_Wellpro4[[#This Row],[Fecha]])</f>
        <v>2025</v>
      </c>
      <c r="K259" t="str">
        <f>TEXT(Ventas_Wellpro4[[#This Row],[Fecha]],"MMMM")</f>
        <v>octubre</v>
      </c>
      <c r="L259">
        <f>DAY(Ventas_Wellpro4[[#This Row],[Fecha]])</f>
        <v>2</v>
      </c>
    </row>
    <row r="260" spans="2:12" x14ac:dyDescent="0.25">
      <c r="B260" s="11">
        <v>45933</v>
      </c>
      <c r="C260" t="s">
        <v>22</v>
      </c>
      <c r="D260" t="s">
        <v>144</v>
      </c>
      <c r="E260" s="17">
        <v>137.79</v>
      </c>
      <c r="F260">
        <v>1</v>
      </c>
      <c r="G260" s="18">
        <f>+(Ventas_Wellpro4[[#This Row],[Precio de Venta]]*0.16)*Ventas_Wellpro4[[#This Row],[Cantidad Vendida]]</f>
        <v>22.046399999999998</v>
      </c>
      <c r="H260" s="15">
        <v>137.79</v>
      </c>
      <c r="I260" s="17">
        <f>+Ventas_Wellpro4[[#This Row],[Total de Venta sin IVA]]+Ventas_Wellpro4[[#This Row],[IVA]]</f>
        <v>159.8364</v>
      </c>
      <c r="J260">
        <f>YEAR(Ventas_Wellpro4[[#This Row],[Fecha]])</f>
        <v>2025</v>
      </c>
      <c r="K260" t="str">
        <f>TEXT(Ventas_Wellpro4[[#This Row],[Fecha]],"MMMM")</f>
        <v>octubre</v>
      </c>
      <c r="L260">
        <f>DAY(Ventas_Wellpro4[[#This Row],[Fecha]])</f>
        <v>3</v>
      </c>
    </row>
    <row r="261" spans="2:12" x14ac:dyDescent="0.25">
      <c r="B261" s="11">
        <v>45933</v>
      </c>
      <c r="C261" t="s">
        <v>123</v>
      </c>
      <c r="D261" t="s">
        <v>144</v>
      </c>
      <c r="E261" s="17">
        <v>137.79</v>
      </c>
      <c r="F261">
        <v>1</v>
      </c>
      <c r="G261" s="18">
        <f>+(Ventas_Wellpro4[[#This Row],[Precio de Venta]]*0.16)*Ventas_Wellpro4[[#This Row],[Cantidad Vendida]]</f>
        <v>22.046399999999998</v>
      </c>
      <c r="H261" s="15">
        <v>137.79</v>
      </c>
      <c r="I261" s="17">
        <f>+Ventas_Wellpro4[[#This Row],[Total de Venta sin IVA]]+Ventas_Wellpro4[[#This Row],[IVA]]</f>
        <v>159.8364</v>
      </c>
      <c r="J261">
        <f>YEAR(Ventas_Wellpro4[[#This Row],[Fecha]])</f>
        <v>2025</v>
      </c>
      <c r="K261" t="str">
        <f>TEXT(Ventas_Wellpro4[[#This Row],[Fecha]],"MMMM")</f>
        <v>octubre</v>
      </c>
      <c r="L261">
        <f>DAY(Ventas_Wellpro4[[#This Row],[Fecha]])</f>
        <v>3</v>
      </c>
    </row>
    <row r="262" spans="2:12" x14ac:dyDescent="0.25">
      <c r="B262" s="5">
        <v>45558</v>
      </c>
      <c r="C262" t="s">
        <v>23</v>
      </c>
      <c r="D262" t="s">
        <v>46</v>
      </c>
      <c r="E262">
        <v>70.05</v>
      </c>
      <c r="F262" s="1">
        <v>240</v>
      </c>
      <c r="G262" s="2">
        <v>2689.92</v>
      </c>
      <c r="H262" s="15">
        <v>16812</v>
      </c>
      <c r="I262" s="2">
        <v>19501.919999999998</v>
      </c>
      <c r="J262">
        <f>YEAR(Ventas_Wellpro4[[#This Row],[Fecha]])</f>
        <v>2024</v>
      </c>
      <c r="K262" t="str">
        <f>TEXT(Ventas_Wellpro4[[#This Row],[Fecha]],"MMMM")</f>
        <v>septiembre</v>
      </c>
      <c r="L262">
        <f>DAY(Ventas_Wellpro4[[#This Row],[Fecha]])</f>
        <v>23</v>
      </c>
    </row>
    <row r="263" spans="2:12" x14ac:dyDescent="0.25">
      <c r="B263" s="5">
        <v>45558</v>
      </c>
      <c r="C263" t="s">
        <v>23</v>
      </c>
      <c r="D263" t="s">
        <v>46</v>
      </c>
      <c r="E263">
        <v>70.05</v>
      </c>
      <c r="F263" s="1">
        <v>240</v>
      </c>
      <c r="G263" s="2">
        <v>2689.92</v>
      </c>
      <c r="H263" s="15">
        <v>16812</v>
      </c>
      <c r="I263" s="2">
        <v>19501.919999999998</v>
      </c>
      <c r="J263">
        <f>YEAR(Ventas_Wellpro4[[#This Row],[Fecha]])</f>
        <v>2024</v>
      </c>
      <c r="K263" t="str">
        <f>TEXT(Ventas_Wellpro4[[#This Row],[Fecha]],"MMMM")</f>
        <v>septiembre</v>
      </c>
      <c r="L263">
        <f>DAY(Ventas_Wellpro4[[#This Row],[Fecha]])</f>
        <v>23</v>
      </c>
    </row>
    <row r="264" spans="2:12" x14ac:dyDescent="0.25">
      <c r="B264" s="11">
        <v>45936</v>
      </c>
      <c r="C264" t="s">
        <v>24</v>
      </c>
      <c r="D264" t="s">
        <v>144</v>
      </c>
      <c r="E264" s="17">
        <v>137.79</v>
      </c>
      <c r="F264">
        <v>1</v>
      </c>
      <c r="G264" s="18">
        <f>+(Ventas_Wellpro4[[#This Row],[Precio de Venta]]*0.16)*Ventas_Wellpro4[[#This Row],[Cantidad Vendida]]</f>
        <v>22.046399999999998</v>
      </c>
      <c r="H264" s="15">
        <v>137.79</v>
      </c>
      <c r="I264" s="17">
        <f>+Ventas_Wellpro4[[#This Row],[Total de Venta sin IVA]]+Ventas_Wellpro4[[#This Row],[IVA]]</f>
        <v>159.8364</v>
      </c>
      <c r="J264">
        <f>YEAR(Ventas_Wellpro4[[#This Row],[Fecha]])</f>
        <v>2025</v>
      </c>
      <c r="K264" t="str">
        <f>TEXT(Ventas_Wellpro4[[#This Row],[Fecha]],"MMMM")</f>
        <v>octubre</v>
      </c>
      <c r="L264">
        <f>DAY(Ventas_Wellpro4[[#This Row],[Fecha]])</f>
        <v>6</v>
      </c>
    </row>
    <row r="265" spans="2:12" x14ac:dyDescent="0.25">
      <c r="B265" s="11">
        <v>45936</v>
      </c>
      <c r="C265" t="s">
        <v>11</v>
      </c>
      <c r="D265" t="s">
        <v>144</v>
      </c>
      <c r="E265" s="17">
        <v>343.97</v>
      </c>
      <c r="F265">
        <v>1</v>
      </c>
      <c r="G265" s="18">
        <f>+(Ventas_Wellpro4[[#This Row],[Precio de Venta]]*0.16)*Ventas_Wellpro4[[#This Row],[Cantidad Vendida]]</f>
        <v>55.035200000000003</v>
      </c>
      <c r="H265" s="15">
        <v>343.97</v>
      </c>
      <c r="I265" s="17">
        <f>+Ventas_Wellpro4[[#This Row],[Total de Venta sin IVA]]+Ventas_Wellpro4[[#This Row],[IVA]]</f>
        <v>399.00520000000006</v>
      </c>
      <c r="J265">
        <f>YEAR(Ventas_Wellpro4[[#This Row],[Fecha]])</f>
        <v>2025</v>
      </c>
      <c r="K265" t="str">
        <f>TEXT(Ventas_Wellpro4[[#This Row],[Fecha]],"MMMM")</f>
        <v>octubre</v>
      </c>
      <c r="L265">
        <f>DAY(Ventas_Wellpro4[[#This Row],[Fecha]])</f>
        <v>6</v>
      </c>
    </row>
    <row r="266" spans="2:12" x14ac:dyDescent="0.25">
      <c r="B266" s="11">
        <v>45936</v>
      </c>
      <c r="C266" t="s">
        <v>10</v>
      </c>
      <c r="D266" t="s">
        <v>144</v>
      </c>
      <c r="E266" s="17">
        <v>343.97</v>
      </c>
      <c r="F266">
        <v>1</v>
      </c>
      <c r="G266" s="18">
        <f>+(Ventas_Wellpro4[[#This Row],[Precio de Venta]]*0.16)*Ventas_Wellpro4[[#This Row],[Cantidad Vendida]]</f>
        <v>55.035200000000003</v>
      </c>
      <c r="H266" s="15">
        <v>343.97</v>
      </c>
      <c r="I266" s="17">
        <f>+Ventas_Wellpro4[[#This Row],[Total de Venta sin IVA]]+Ventas_Wellpro4[[#This Row],[IVA]]</f>
        <v>399.00520000000006</v>
      </c>
      <c r="J266">
        <f>YEAR(Ventas_Wellpro4[[#This Row],[Fecha]])</f>
        <v>2025</v>
      </c>
      <c r="K266" t="str">
        <f>TEXT(Ventas_Wellpro4[[#This Row],[Fecha]],"MMMM")</f>
        <v>octubre</v>
      </c>
      <c r="L266">
        <f>DAY(Ventas_Wellpro4[[#This Row],[Fecha]])</f>
        <v>6</v>
      </c>
    </row>
    <row r="267" spans="2:12" x14ac:dyDescent="0.25">
      <c r="B267" s="11">
        <v>45936</v>
      </c>
      <c r="C267" t="s">
        <v>10</v>
      </c>
      <c r="D267" t="s">
        <v>144</v>
      </c>
      <c r="E267" s="17">
        <v>343.97</v>
      </c>
      <c r="F267">
        <v>1</v>
      </c>
      <c r="G267" s="18">
        <f>+(Ventas_Wellpro4[[#This Row],[Precio de Venta]]*0.16)*Ventas_Wellpro4[[#This Row],[Cantidad Vendida]]</f>
        <v>55.035200000000003</v>
      </c>
      <c r="H267" s="15">
        <v>343.97</v>
      </c>
      <c r="I267" s="17">
        <f>+Ventas_Wellpro4[[#This Row],[Total de Venta sin IVA]]+Ventas_Wellpro4[[#This Row],[IVA]]</f>
        <v>399.00520000000006</v>
      </c>
      <c r="J267">
        <f>YEAR(Ventas_Wellpro4[[#This Row],[Fecha]])</f>
        <v>2025</v>
      </c>
      <c r="K267" t="str">
        <f>TEXT(Ventas_Wellpro4[[#This Row],[Fecha]],"MMMM")</f>
        <v>octubre</v>
      </c>
      <c r="L267">
        <f>DAY(Ventas_Wellpro4[[#This Row],[Fecha]])</f>
        <v>6</v>
      </c>
    </row>
    <row r="268" spans="2:12" x14ac:dyDescent="0.25">
      <c r="B268" s="5">
        <v>45560</v>
      </c>
      <c r="C268" t="s">
        <v>22</v>
      </c>
      <c r="D268" t="s">
        <v>54</v>
      </c>
      <c r="E268">
        <v>131.03</v>
      </c>
      <c r="F268" s="1">
        <v>1</v>
      </c>
      <c r="G268" s="1">
        <v>20.96</v>
      </c>
      <c r="H268" s="15">
        <v>131.03</v>
      </c>
      <c r="I268" s="2">
        <v>151.99</v>
      </c>
      <c r="J268">
        <f>YEAR(Ventas_Wellpro4[[#This Row],[Fecha]])</f>
        <v>2024</v>
      </c>
      <c r="K268" t="str">
        <f>TEXT(Ventas_Wellpro4[[#This Row],[Fecha]],"MMMM")</f>
        <v>septiembre</v>
      </c>
      <c r="L268">
        <f>DAY(Ventas_Wellpro4[[#This Row],[Fecha]])</f>
        <v>25</v>
      </c>
    </row>
    <row r="269" spans="2:12" x14ac:dyDescent="0.25">
      <c r="B269" s="5">
        <v>45562</v>
      </c>
      <c r="C269" t="s">
        <v>10</v>
      </c>
      <c r="D269" t="s">
        <v>50</v>
      </c>
      <c r="E269">
        <v>211.23000000000002</v>
      </c>
      <c r="F269" s="1">
        <v>6</v>
      </c>
      <c r="G269" s="2">
        <v>202.78</v>
      </c>
      <c r="H269" s="15">
        <v>1267.3800000000001</v>
      </c>
      <c r="I269" s="2">
        <v>1470.16</v>
      </c>
      <c r="J269">
        <f>YEAR(Ventas_Wellpro4[[#This Row],[Fecha]])</f>
        <v>2024</v>
      </c>
      <c r="K269" t="str">
        <f>TEXT(Ventas_Wellpro4[[#This Row],[Fecha]],"MMMM")</f>
        <v>septiembre</v>
      </c>
      <c r="L269">
        <f>DAY(Ventas_Wellpro4[[#This Row],[Fecha]])</f>
        <v>27</v>
      </c>
    </row>
    <row r="270" spans="2:12" x14ac:dyDescent="0.25">
      <c r="B270" s="5">
        <v>45562</v>
      </c>
      <c r="C270" t="s">
        <v>10</v>
      </c>
      <c r="D270" t="s">
        <v>50</v>
      </c>
      <c r="E270">
        <v>211.23000000000002</v>
      </c>
      <c r="F270" s="1">
        <v>6</v>
      </c>
      <c r="G270" s="2">
        <v>202.78</v>
      </c>
      <c r="H270" s="15">
        <v>1267.3800000000001</v>
      </c>
      <c r="I270" s="2">
        <v>1470.16</v>
      </c>
      <c r="J270">
        <f>YEAR(Ventas_Wellpro4[[#This Row],[Fecha]])</f>
        <v>2024</v>
      </c>
      <c r="K270" t="str">
        <f>TEXT(Ventas_Wellpro4[[#This Row],[Fecha]],"MMMM")</f>
        <v>septiembre</v>
      </c>
      <c r="L270">
        <f>DAY(Ventas_Wellpro4[[#This Row],[Fecha]])</f>
        <v>27</v>
      </c>
    </row>
    <row r="271" spans="2:12" x14ac:dyDescent="0.25">
      <c r="B271" s="11">
        <v>45936</v>
      </c>
      <c r="C271" t="s">
        <v>123</v>
      </c>
      <c r="D271" t="s">
        <v>144</v>
      </c>
      <c r="E271" s="17">
        <v>137.79</v>
      </c>
      <c r="F271">
        <v>1</v>
      </c>
      <c r="G271" s="18">
        <f>+(Ventas_Wellpro4[[#This Row],[Precio de Venta]]*0.16)*Ventas_Wellpro4[[#This Row],[Cantidad Vendida]]</f>
        <v>22.046399999999998</v>
      </c>
      <c r="H271" s="15">
        <v>137.79</v>
      </c>
      <c r="I271" s="17">
        <f>+Ventas_Wellpro4[[#This Row],[Total de Venta sin IVA]]+Ventas_Wellpro4[[#This Row],[IVA]]</f>
        <v>159.8364</v>
      </c>
      <c r="J271">
        <f>YEAR(Ventas_Wellpro4[[#This Row],[Fecha]])</f>
        <v>2025</v>
      </c>
      <c r="K271" t="str">
        <f>TEXT(Ventas_Wellpro4[[#This Row],[Fecha]],"MMMM")</f>
        <v>octubre</v>
      </c>
      <c r="L271">
        <f>DAY(Ventas_Wellpro4[[#This Row],[Fecha]])</f>
        <v>6</v>
      </c>
    </row>
    <row r="272" spans="2:12" x14ac:dyDescent="0.25">
      <c r="B272" s="11">
        <v>45937</v>
      </c>
      <c r="C272" t="s">
        <v>22</v>
      </c>
      <c r="D272" t="s">
        <v>144</v>
      </c>
      <c r="E272" s="17">
        <v>137.79</v>
      </c>
      <c r="F272">
        <v>1</v>
      </c>
      <c r="G272" s="18">
        <f>+(Ventas_Wellpro4[[#This Row],[Precio de Venta]]*0.16)*Ventas_Wellpro4[[#This Row],[Cantidad Vendida]]</f>
        <v>22.046399999999998</v>
      </c>
      <c r="H272" s="15">
        <v>137.79</v>
      </c>
      <c r="I272" s="17">
        <f>+Ventas_Wellpro4[[#This Row],[Total de Venta sin IVA]]+Ventas_Wellpro4[[#This Row],[IVA]]</f>
        <v>159.8364</v>
      </c>
      <c r="J272">
        <f>YEAR(Ventas_Wellpro4[[#This Row],[Fecha]])</f>
        <v>2025</v>
      </c>
      <c r="K272" t="str">
        <f>TEXT(Ventas_Wellpro4[[#This Row],[Fecha]],"MMMM")</f>
        <v>octubre</v>
      </c>
      <c r="L272">
        <f>DAY(Ventas_Wellpro4[[#This Row],[Fecha]])</f>
        <v>7</v>
      </c>
    </row>
    <row r="273" spans="2:12" x14ac:dyDescent="0.25">
      <c r="B273" s="11">
        <v>45937</v>
      </c>
      <c r="C273" t="s">
        <v>23</v>
      </c>
      <c r="D273" t="s">
        <v>144</v>
      </c>
      <c r="E273" s="17">
        <v>137.79</v>
      </c>
      <c r="F273">
        <v>1</v>
      </c>
      <c r="G273" s="18">
        <f>+(Ventas_Wellpro4[[#This Row],[Precio de Venta]]*0.16)*Ventas_Wellpro4[[#This Row],[Cantidad Vendida]]</f>
        <v>22.046399999999998</v>
      </c>
      <c r="H273" s="15">
        <v>137.79</v>
      </c>
      <c r="I273" s="17">
        <f>Venta!H2229</f>
        <v>905.16</v>
      </c>
      <c r="J273">
        <f>YEAR(Ventas_Wellpro4[[#This Row],[Fecha]])</f>
        <v>2025</v>
      </c>
      <c r="K273" t="str">
        <f>TEXT(Ventas_Wellpro4[[#This Row],[Fecha]],"MMMM")</f>
        <v>octubre</v>
      </c>
      <c r="L273">
        <f>DAY(Ventas_Wellpro4[[#This Row],[Fecha]])</f>
        <v>7</v>
      </c>
    </row>
    <row r="274" spans="2:12" x14ac:dyDescent="0.25">
      <c r="B274" s="11">
        <v>45937</v>
      </c>
      <c r="C274" t="s">
        <v>24</v>
      </c>
      <c r="D274" t="s">
        <v>144</v>
      </c>
      <c r="E274" s="17">
        <v>137.79499999999999</v>
      </c>
      <c r="F274">
        <v>2</v>
      </c>
      <c r="G274" s="18">
        <f>+(Ventas_Wellpro4[[#This Row],[Precio de Venta]]*0.16)*Ventas_Wellpro4[[#This Row],[Cantidad Vendida]]</f>
        <v>44.0944</v>
      </c>
      <c r="H274" s="15">
        <v>275.58999999999997</v>
      </c>
      <c r="I274" s="17">
        <f>+Ventas_Wellpro4[[#This Row],[Total de Venta sin IVA]]+Ventas_Wellpro4[[#This Row],[IVA]]</f>
        <v>319.68439999999998</v>
      </c>
      <c r="J274">
        <f>YEAR(Ventas_Wellpro4[[#This Row],[Fecha]])</f>
        <v>2025</v>
      </c>
      <c r="K274" t="str">
        <f>TEXT(Ventas_Wellpro4[[#This Row],[Fecha]],"MMMM")</f>
        <v>octubre</v>
      </c>
      <c r="L274">
        <f>DAY(Ventas_Wellpro4[[#This Row],[Fecha]])</f>
        <v>7</v>
      </c>
    </row>
    <row r="275" spans="2:12" x14ac:dyDescent="0.25">
      <c r="B275" s="11">
        <v>45937</v>
      </c>
      <c r="C275" t="s">
        <v>24</v>
      </c>
      <c r="D275" t="s">
        <v>144</v>
      </c>
      <c r="E275" s="17">
        <v>137.79</v>
      </c>
      <c r="F275">
        <v>1</v>
      </c>
      <c r="G275" s="18">
        <f>+(Ventas_Wellpro4[[#This Row],[Precio de Venta]]*0.16)*Ventas_Wellpro4[[#This Row],[Cantidad Vendida]]</f>
        <v>22.046399999999998</v>
      </c>
      <c r="H275" s="15">
        <v>137.79</v>
      </c>
      <c r="I275" s="17">
        <f>+Ventas_Wellpro4[[#This Row],[Total de Venta sin IVA]]+Ventas_Wellpro4[[#This Row],[IVA]]</f>
        <v>159.8364</v>
      </c>
      <c r="J275">
        <f>YEAR(Ventas_Wellpro4[[#This Row],[Fecha]])</f>
        <v>2025</v>
      </c>
      <c r="K275" t="str">
        <f>TEXT(Ventas_Wellpro4[[#This Row],[Fecha]],"MMMM")</f>
        <v>octubre</v>
      </c>
      <c r="L275">
        <f>DAY(Ventas_Wellpro4[[#This Row],[Fecha]])</f>
        <v>7</v>
      </c>
    </row>
    <row r="276" spans="2:12" x14ac:dyDescent="0.25">
      <c r="B276" s="11">
        <v>45937</v>
      </c>
      <c r="C276" t="s">
        <v>12</v>
      </c>
      <c r="D276" t="s">
        <v>51</v>
      </c>
      <c r="E276" s="17">
        <v>343.97</v>
      </c>
      <c r="F276">
        <v>1</v>
      </c>
      <c r="G276" s="18">
        <f>+(Ventas_Wellpro4[[#This Row],[Precio de Venta]]*0.16)*Ventas_Wellpro4[[#This Row],[Cantidad Vendida]]</f>
        <v>55.035200000000003</v>
      </c>
      <c r="H276" s="15">
        <v>343.97</v>
      </c>
      <c r="I276" s="17">
        <f>+Ventas_Wellpro4[[#This Row],[Total de Venta sin IVA]]+Ventas_Wellpro4[[#This Row],[IVA]]</f>
        <v>399.00520000000006</v>
      </c>
      <c r="J276">
        <f>YEAR(Ventas_Wellpro4[[#This Row],[Fecha]])</f>
        <v>2025</v>
      </c>
      <c r="K276" t="str">
        <f>TEXT(Ventas_Wellpro4[[#This Row],[Fecha]],"MMMM")</f>
        <v>octubre</v>
      </c>
      <c r="L276">
        <f>DAY(Ventas_Wellpro4[[#This Row],[Fecha]])</f>
        <v>7</v>
      </c>
    </row>
    <row r="277" spans="2:12" x14ac:dyDescent="0.25">
      <c r="B277" s="11">
        <v>45937</v>
      </c>
      <c r="C277" t="s">
        <v>11</v>
      </c>
      <c r="D277" t="s">
        <v>144</v>
      </c>
      <c r="E277" s="17">
        <v>343.97</v>
      </c>
      <c r="F277">
        <v>1</v>
      </c>
      <c r="G277" s="18">
        <f>+(Ventas_Wellpro4[[#This Row],[Precio de Venta]]*0.16)*Ventas_Wellpro4[[#This Row],[Cantidad Vendida]]</f>
        <v>55.035200000000003</v>
      </c>
      <c r="H277" s="15">
        <v>343.97</v>
      </c>
      <c r="I277" s="17">
        <f>+Ventas_Wellpro4[[#This Row],[Total de Venta sin IVA]]+Ventas_Wellpro4[[#This Row],[IVA]]</f>
        <v>399.00520000000006</v>
      </c>
      <c r="J277">
        <f>YEAR(Ventas_Wellpro4[[#This Row],[Fecha]])</f>
        <v>2025</v>
      </c>
      <c r="K277" t="str">
        <f>TEXT(Ventas_Wellpro4[[#This Row],[Fecha]],"MMMM")</f>
        <v>octubre</v>
      </c>
      <c r="L277">
        <f>DAY(Ventas_Wellpro4[[#This Row],[Fecha]])</f>
        <v>7</v>
      </c>
    </row>
    <row r="278" spans="2:12" x14ac:dyDescent="0.25">
      <c r="B278" s="11">
        <v>45937</v>
      </c>
      <c r="C278" t="s">
        <v>11</v>
      </c>
      <c r="D278" t="s">
        <v>144</v>
      </c>
      <c r="E278" s="17">
        <v>343.97</v>
      </c>
      <c r="F278">
        <v>1</v>
      </c>
      <c r="G278" s="18">
        <f>+(Ventas_Wellpro4[[#This Row],[Precio de Venta]]*0.16)*Ventas_Wellpro4[[#This Row],[Cantidad Vendida]]</f>
        <v>55.035200000000003</v>
      </c>
      <c r="H278" s="15">
        <v>343.97</v>
      </c>
      <c r="I278" s="17">
        <f>+Ventas_Wellpro4[[#This Row],[Total de Venta sin IVA]]+Ventas_Wellpro4[[#This Row],[IVA]]</f>
        <v>399.00520000000006</v>
      </c>
      <c r="J278">
        <f>YEAR(Ventas_Wellpro4[[#This Row],[Fecha]])</f>
        <v>2025</v>
      </c>
      <c r="K278" t="str">
        <f>TEXT(Ventas_Wellpro4[[#This Row],[Fecha]],"MMMM")</f>
        <v>octubre</v>
      </c>
      <c r="L278">
        <f>DAY(Ventas_Wellpro4[[#This Row],[Fecha]])</f>
        <v>7</v>
      </c>
    </row>
    <row r="279" spans="2:12" x14ac:dyDescent="0.25">
      <c r="B279" s="5">
        <v>45565</v>
      </c>
      <c r="C279" t="s">
        <v>10</v>
      </c>
      <c r="D279" t="s">
        <v>50</v>
      </c>
      <c r="E279">
        <v>211.23000000000002</v>
      </c>
      <c r="F279" s="1">
        <v>12</v>
      </c>
      <c r="G279" s="1">
        <v>405.56</v>
      </c>
      <c r="H279" s="15">
        <v>2534.7600000000002</v>
      </c>
      <c r="I279" s="2">
        <v>2940.32</v>
      </c>
      <c r="J279">
        <f>YEAR(Ventas_Wellpro4[[#This Row],[Fecha]])</f>
        <v>2024</v>
      </c>
      <c r="K279" t="str">
        <f>TEXT(Ventas_Wellpro4[[#This Row],[Fecha]],"MMMM")</f>
        <v>septiembre</v>
      </c>
      <c r="L279">
        <f>DAY(Ventas_Wellpro4[[#This Row],[Fecha]])</f>
        <v>30</v>
      </c>
    </row>
    <row r="280" spans="2:12" x14ac:dyDescent="0.25">
      <c r="B280" s="5">
        <v>45565</v>
      </c>
      <c r="C280" t="s">
        <v>10</v>
      </c>
      <c r="D280" t="s">
        <v>50</v>
      </c>
      <c r="E280">
        <v>211.23000000000002</v>
      </c>
      <c r="F280" s="1">
        <v>6</v>
      </c>
      <c r="G280" s="1">
        <v>202.78</v>
      </c>
      <c r="H280" s="15">
        <v>1267.3800000000001</v>
      </c>
      <c r="I280" s="2">
        <v>1470.16</v>
      </c>
      <c r="J280">
        <f>YEAR(Ventas_Wellpro4[[#This Row],[Fecha]])</f>
        <v>2024</v>
      </c>
      <c r="K280" t="str">
        <f>TEXT(Ventas_Wellpro4[[#This Row],[Fecha]],"MMMM")</f>
        <v>septiembre</v>
      </c>
      <c r="L280">
        <f>DAY(Ventas_Wellpro4[[#This Row],[Fecha]])</f>
        <v>30</v>
      </c>
    </row>
    <row r="281" spans="2:12" x14ac:dyDescent="0.25">
      <c r="B281" s="5">
        <v>45565</v>
      </c>
      <c r="C281" t="s">
        <v>13</v>
      </c>
      <c r="D281" t="s">
        <v>54</v>
      </c>
      <c r="E281">
        <v>0</v>
      </c>
      <c r="F281" s="1">
        <v>1</v>
      </c>
      <c r="G281" s="2">
        <v>0</v>
      </c>
      <c r="H281" s="15">
        <v>0</v>
      </c>
      <c r="I281" s="2">
        <v>0</v>
      </c>
      <c r="J281">
        <f>YEAR(Ventas_Wellpro4[[#This Row],[Fecha]])</f>
        <v>2024</v>
      </c>
      <c r="K281" t="str">
        <f>TEXT(Ventas_Wellpro4[[#This Row],[Fecha]],"MMMM")</f>
        <v>septiembre</v>
      </c>
      <c r="L281">
        <f>DAY(Ventas_Wellpro4[[#This Row],[Fecha]])</f>
        <v>30</v>
      </c>
    </row>
    <row r="282" spans="2:12" x14ac:dyDescent="0.25">
      <c r="B282" s="11">
        <v>45937</v>
      </c>
      <c r="C282" t="s">
        <v>123</v>
      </c>
      <c r="D282" t="s">
        <v>144</v>
      </c>
      <c r="E282" s="17">
        <v>137.79</v>
      </c>
      <c r="F282">
        <v>1</v>
      </c>
      <c r="G282" s="18">
        <f>+(Ventas_Wellpro4[[#This Row],[Precio de Venta]]*0.16)*Ventas_Wellpro4[[#This Row],[Cantidad Vendida]]</f>
        <v>22.046399999999998</v>
      </c>
      <c r="H282" s="15">
        <v>137.79</v>
      </c>
      <c r="I282" s="17">
        <f>+Ventas_Wellpro4[[#This Row],[Total de Venta sin IVA]]+Ventas_Wellpro4[[#This Row],[IVA]]</f>
        <v>159.8364</v>
      </c>
      <c r="J282">
        <f>YEAR(Ventas_Wellpro4[[#This Row],[Fecha]])</f>
        <v>2025</v>
      </c>
      <c r="K282" t="str">
        <f>TEXT(Ventas_Wellpro4[[#This Row],[Fecha]],"MMMM")</f>
        <v>octubre</v>
      </c>
      <c r="L282">
        <f>DAY(Ventas_Wellpro4[[#This Row],[Fecha]])</f>
        <v>7</v>
      </c>
    </row>
    <row r="283" spans="2:12" x14ac:dyDescent="0.25">
      <c r="B283" s="11">
        <v>45937</v>
      </c>
      <c r="C283" t="s">
        <v>123</v>
      </c>
      <c r="D283" t="s">
        <v>144</v>
      </c>
      <c r="E283" s="17">
        <v>137.79</v>
      </c>
      <c r="F283">
        <v>1</v>
      </c>
      <c r="G283" s="18">
        <f>+(Ventas_Wellpro4[[#This Row],[Precio de Venta]]*0.16)*Ventas_Wellpro4[[#This Row],[Cantidad Vendida]]</f>
        <v>22.046399999999998</v>
      </c>
      <c r="H283" s="15">
        <v>137.79</v>
      </c>
      <c r="I283" s="17">
        <f>+Ventas_Wellpro4[[#This Row],[Total de Venta sin IVA]]+Ventas_Wellpro4[[#This Row],[IVA]]</f>
        <v>159.8364</v>
      </c>
      <c r="J283">
        <f>YEAR(Ventas_Wellpro4[[#This Row],[Fecha]])</f>
        <v>2025</v>
      </c>
      <c r="K283" t="str">
        <f>TEXT(Ventas_Wellpro4[[#This Row],[Fecha]],"MMMM")</f>
        <v>octubre</v>
      </c>
      <c r="L283">
        <f>DAY(Ventas_Wellpro4[[#This Row],[Fecha]])</f>
        <v>7</v>
      </c>
    </row>
    <row r="284" spans="2:12" x14ac:dyDescent="0.25">
      <c r="B284" s="11">
        <v>45938</v>
      </c>
      <c r="C284" t="s">
        <v>15</v>
      </c>
      <c r="D284" t="s">
        <v>190</v>
      </c>
      <c r="E284" s="17">
        <v>548.58000000000004</v>
      </c>
      <c r="F284">
        <v>1</v>
      </c>
      <c r="G284" s="18">
        <f>+(Ventas_Wellpro4[[#This Row],[Precio de Venta]]*0.16)*Ventas_Wellpro4[[#This Row],[Cantidad Vendida]]</f>
        <v>87.772800000000004</v>
      </c>
      <c r="H284" s="15">
        <v>548.58000000000004</v>
      </c>
      <c r="I284" s="17">
        <f>+Ventas_Wellpro4[[#This Row],[Total de Venta sin IVA]]+Ventas_Wellpro4[[#This Row],[IVA]]</f>
        <v>636.3528</v>
      </c>
      <c r="J284">
        <f>YEAR(Ventas_Wellpro4[[#This Row],[Fecha]])</f>
        <v>2025</v>
      </c>
      <c r="K284" t="str">
        <f>TEXT(Ventas_Wellpro4[[#This Row],[Fecha]],"MMMM")</f>
        <v>octubre</v>
      </c>
      <c r="L284">
        <f>DAY(Ventas_Wellpro4[[#This Row],[Fecha]])</f>
        <v>8</v>
      </c>
    </row>
    <row r="285" spans="2:12" x14ac:dyDescent="0.25">
      <c r="B285" s="11">
        <v>45938</v>
      </c>
      <c r="C285" t="s">
        <v>15</v>
      </c>
      <c r="D285" t="s">
        <v>47</v>
      </c>
      <c r="E285" s="17">
        <v>505.86</v>
      </c>
      <c r="F285">
        <v>87</v>
      </c>
      <c r="G285" s="18">
        <f>+(Ventas_Wellpro4[[#This Row],[Precio de Venta]]*0.16)*Ventas_Wellpro4[[#This Row],[Cantidad Vendida]]</f>
        <v>7041.5712000000003</v>
      </c>
      <c r="H285" s="15">
        <v>44009.82</v>
      </c>
      <c r="I285" s="17">
        <f>+Ventas_Wellpro4[[#This Row],[Total de Venta sin IVA]]+Ventas_Wellpro4[[#This Row],[IVA]]</f>
        <v>51051.391199999998</v>
      </c>
      <c r="J285">
        <f>YEAR(Ventas_Wellpro4[[#This Row],[Fecha]])</f>
        <v>2025</v>
      </c>
      <c r="K285" t="str">
        <f>TEXT(Ventas_Wellpro4[[#This Row],[Fecha]],"MMMM")</f>
        <v>octubre</v>
      </c>
      <c r="L285">
        <f>DAY(Ventas_Wellpro4[[#This Row],[Fecha]])</f>
        <v>8</v>
      </c>
    </row>
    <row r="286" spans="2:12" x14ac:dyDescent="0.25">
      <c r="B286" s="5">
        <v>45565</v>
      </c>
      <c r="C286" t="s">
        <v>20</v>
      </c>
      <c r="D286" t="s">
        <v>54</v>
      </c>
      <c r="E286">
        <v>2327.59</v>
      </c>
      <c r="F286" s="1">
        <v>1</v>
      </c>
      <c r="G286" s="2">
        <v>372.41</v>
      </c>
      <c r="H286" s="15">
        <v>2327.59</v>
      </c>
      <c r="I286" s="2">
        <v>2700</v>
      </c>
      <c r="J286">
        <f>YEAR(Ventas_Wellpro4[[#This Row],[Fecha]])</f>
        <v>2024</v>
      </c>
      <c r="K286" t="str">
        <f>TEXT(Ventas_Wellpro4[[#This Row],[Fecha]],"MMMM")</f>
        <v>septiembre</v>
      </c>
      <c r="L286">
        <f>DAY(Ventas_Wellpro4[[#This Row],[Fecha]])</f>
        <v>30</v>
      </c>
    </row>
    <row r="287" spans="2:12" x14ac:dyDescent="0.25">
      <c r="B287" s="5">
        <v>45565</v>
      </c>
      <c r="C287" t="s">
        <v>21</v>
      </c>
      <c r="D287" t="s">
        <v>50</v>
      </c>
      <c r="E287">
        <v>103.33999999999999</v>
      </c>
      <c r="F287" s="1">
        <v>240</v>
      </c>
      <c r="G287" s="2">
        <v>3968.26</v>
      </c>
      <c r="H287" s="15">
        <v>24801.599999999999</v>
      </c>
      <c r="I287" s="2">
        <v>28769.86</v>
      </c>
      <c r="J287">
        <f>YEAR(Ventas_Wellpro4[[#This Row],[Fecha]])</f>
        <v>2024</v>
      </c>
      <c r="K287" t="str">
        <f>TEXT(Ventas_Wellpro4[[#This Row],[Fecha]],"MMMM")</f>
        <v>septiembre</v>
      </c>
      <c r="L287">
        <f>DAY(Ventas_Wellpro4[[#This Row],[Fecha]])</f>
        <v>30</v>
      </c>
    </row>
    <row r="288" spans="2:12" x14ac:dyDescent="0.25">
      <c r="B288" s="5">
        <v>45565</v>
      </c>
      <c r="C288" t="s">
        <v>21</v>
      </c>
      <c r="D288" t="s">
        <v>54</v>
      </c>
      <c r="E288">
        <v>131.03</v>
      </c>
      <c r="F288" s="1">
        <v>1</v>
      </c>
      <c r="G288" s="1">
        <v>20.96</v>
      </c>
      <c r="H288" s="15">
        <v>131.03</v>
      </c>
      <c r="I288" s="2">
        <v>151.99</v>
      </c>
      <c r="J288">
        <f>YEAR(Ventas_Wellpro4[[#This Row],[Fecha]])</f>
        <v>2024</v>
      </c>
      <c r="K288" t="str">
        <f>TEXT(Ventas_Wellpro4[[#This Row],[Fecha]],"MMMM")</f>
        <v>septiembre</v>
      </c>
      <c r="L288">
        <f>DAY(Ventas_Wellpro4[[#This Row],[Fecha]])</f>
        <v>30</v>
      </c>
    </row>
    <row r="289" spans="2:12" x14ac:dyDescent="0.25">
      <c r="B289" s="5">
        <v>45565</v>
      </c>
      <c r="C289" t="s">
        <v>22</v>
      </c>
      <c r="D289" t="s">
        <v>54</v>
      </c>
      <c r="E289">
        <v>131.03</v>
      </c>
      <c r="F289" s="1">
        <v>1</v>
      </c>
      <c r="G289" s="2">
        <v>20.96</v>
      </c>
      <c r="H289" s="15">
        <v>131.03</v>
      </c>
      <c r="I289" s="2">
        <v>151.99</v>
      </c>
      <c r="J289">
        <f>YEAR(Ventas_Wellpro4[[#This Row],[Fecha]])</f>
        <v>2024</v>
      </c>
      <c r="K289" t="str">
        <f>TEXT(Ventas_Wellpro4[[#This Row],[Fecha]],"MMMM")</f>
        <v>septiembre</v>
      </c>
      <c r="L289">
        <f>DAY(Ventas_Wellpro4[[#This Row],[Fecha]])</f>
        <v>30</v>
      </c>
    </row>
    <row r="290" spans="2:12" x14ac:dyDescent="0.25">
      <c r="B290" s="5">
        <v>45565</v>
      </c>
      <c r="C290" t="s">
        <v>24</v>
      </c>
      <c r="D290" t="s">
        <v>54</v>
      </c>
      <c r="E290">
        <v>131.03</v>
      </c>
      <c r="F290" s="1">
        <v>1</v>
      </c>
      <c r="G290" s="2">
        <v>20.96</v>
      </c>
      <c r="H290" s="15">
        <v>131.03</v>
      </c>
      <c r="I290" s="2">
        <v>151.99</v>
      </c>
      <c r="J290">
        <f>YEAR(Ventas_Wellpro4[[#This Row],[Fecha]])</f>
        <v>2024</v>
      </c>
      <c r="K290" t="str">
        <f>TEXT(Ventas_Wellpro4[[#This Row],[Fecha]],"MMMM")</f>
        <v>septiembre</v>
      </c>
      <c r="L290">
        <f>DAY(Ventas_Wellpro4[[#This Row],[Fecha]])</f>
        <v>30</v>
      </c>
    </row>
    <row r="291" spans="2:12" x14ac:dyDescent="0.25">
      <c r="B291" s="11">
        <v>45938</v>
      </c>
      <c r="C291" t="s">
        <v>16</v>
      </c>
      <c r="D291" t="s">
        <v>190</v>
      </c>
      <c r="E291" s="17">
        <v>559.78</v>
      </c>
      <c r="F291">
        <v>1</v>
      </c>
      <c r="G291" s="18">
        <f>+(Ventas_Wellpro4[[#This Row],[Precio de Venta]]*0.16)*Ventas_Wellpro4[[#This Row],[Cantidad Vendida]]</f>
        <v>89.564799999999991</v>
      </c>
      <c r="H291" s="15">
        <v>559.78</v>
      </c>
      <c r="I291" s="17">
        <f>+Ventas_Wellpro4[[#This Row],[Total de Venta sin IVA]]+Ventas_Wellpro4[[#This Row],[IVA]]</f>
        <v>649.34479999999996</v>
      </c>
      <c r="J291">
        <f>YEAR(Ventas_Wellpro4[[#This Row],[Fecha]])</f>
        <v>2025</v>
      </c>
      <c r="K291" t="str">
        <f>TEXT(Ventas_Wellpro4[[#This Row],[Fecha]],"MMMM")</f>
        <v>octubre</v>
      </c>
      <c r="L291">
        <f>DAY(Ventas_Wellpro4[[#This Row],[Fecha]])</f>
        <v>8</v>
      </c>
    </row>
    <row r="292" spans="2:12" x14ac:dyDescent="0.25">
      <c r="B292" s="11">
        <v>45938</v>
      </c>
      <c r="C292" t="s">
        <v>17</v>
      </c>
      <c r="D292" t="s">
        <v>46</v>
      </c>
      <c r="E292" s="17">
        <v>498.66</v>
      </c>
      <c r="F292">
        <v>6</v>
      </c>
      <c r="G292" s="18">
        <f>+(Ventas_Wellpro4[[#This Row],[Precio de Venta]]*0.16)*Ventas_Wellpro4[[#This Row],[Cantidad Vendida]]</f>
        <v>478.71360000000004</v>
      </c>
      <c r="H292" s="15">
        <v>2991.96</v>
      </c>
      <c r="I292" s="17">
        <f>+Ventas_Wellpro4[[#This Row],[Total de Venta sin IVA]]+Ventas_Wellpro4[[#This Row],[IVA]]</f>
        <v>3470.6736000000001</v>
      </c>
      <c r="J292">
        <f>YEAR(Ventas_Wellpro4[[#This Row],[Fecha]])</f>
        <v>2025</v>
      </c>
      <c r="K292" t="str">
        <f>TEXT(Ventas_Wellpro4[[#This Row],[Fecha]],"MMMM")</f>
        <v>octubre</v>
      </c>
      <c r="L292">
        <f>DAY(Ventas_Wellpro4[[#This Row],[Fecha]])</f>
        <v>8</v>
      </c>
    </row>
    <row r="293" spans="2:12" x14ac:dyDescent="0.25">
      <c r="B293" s="11">
        <v>45938</v>
      </c>
      <c r="C293" t="s">
        <v>17</v>
      </c>
      <c r="D293" t="s">
        <v>46</v>
      </c>
      <c r="E293" s="17">
        <v>498.66</v>
      </c>
      <c r="F293">
        <v>6</v>
      </c>
      <c r="G293" s="18">
        <f>+(Ventas_Wellpro4[[#This Row],[Precio de Venta]]*0.16)*Ventas_Wellpro4[[#This Row],[Cantidad Vendida]]</f>
        <v>478.71360000000004</v>
      </c>
      <c r="H293" s="15">
        <v>2991.96</v>
      </c>
      <c r="I293" s="17">
        <f>+Ventas_Wellpro4[[#This Row],[Total de Venta sin IVA]]+Ventas_Wellpro4[[#This Row],[IVA]]</f>
        <v>3470.6736000000001</v>
      </c>
      <c r="J293">
        <f>YEAR(Ventas_Wellpro4[[#This Row],[Fecha]])</f>
        <v>2025</v>
      </c>
      <c r="K293" t="str">
        <f>TEXT(Ventas_Wellpro4[[#This Row],[Fecha]],"MMMM")</f>
        <v>octubre</v>
      </c>
      <c r="L293">
        <f>DAY(Ventas_Wellpro4[[#This Row],[Fecha]])</f>
        <v>8</v>
      </c>
    </row>
    <row r="294" spans="2:12" x14ac:dyDescent="0.25">
      <c r="B294" s="11">
        <v>45938</v>
      </c>
      <c r="C294" t="s">
        <v>17</v>
      </c>
      <c r="D294" t="s">
        <v>46</v>
      </c>
      <c r="E294" s="17">
        <v>498.66</v>
      </c>
      <c r="F294">
        <v>18</v>
      </c>
      <c r="G294" s="18">
        <f>+(Ventas_Wellpro4[[#This Row],[Precio de Venta]]*0.16)*Ventas_Wellpro4[[#This Row],[Cantidad Vendida]]</f>
        <v>1436.1408000000001</v>
      </c>
      <c r="H294" s="15">
        <v>8975.8799999999992</v>
      </c>
      <c r="I294" s="17">
        <f>+Ventas_Wellpro4[[#This Row],[Total de Venta sin IVA]]+Ventas_Wellpro4[[#This Row],[IVA]]</f>
        <v>10412.020799999998</v>
      </c>
      <c r="J294">
        <f>YEAR(Ventas_Wellpro4[[#This Row],[Fecha]])</f>
        <v>2025</v>
      </c>
      <c r="K294" t="str">
        <f>TEXT(Ventas_Wellpro4[[#This Row],[Fecha]],"MMMM")</f>
        <v>octubre</v>
      </c>
      <c r="L294">
        <f>DAY(Ventas_Wellpro4[[#This Row],[Fecha]])</f>
        <v>8</v>
      </c>
    </row>
    <row r="295" spans="2:12" x14ac:dyDescent="0.25">
      <c r="B295" s="11">
        <v>45938</v>
      </c>
      <c r="C295" t="s">
        <v>17</v>
      </c>
      <c r="D295" t="s">
        <v>46</v>
      </c>
      <c r="E295" s="17">
        <v>498.66</v>
      </c>
      <c r="F295">
        <v>6</v>
      </c>
      <c r="G295" s="18">
        <f>+(Ventas_Wellpro4[[#This Row],[Precio de Venta]]*0.16)*Ventas_Wellpro4[[#This Row],[Cantidad Vendida]]</f>
        <v>478.71360000000004</v>
      </c>
      <c r="H295" s="15">
        <v>2991.96</v>
      </c>
      <c r="I295" s="17">
        <f>+Ventas_Wellpro4[[#This Row],[Total de Venta sin IVA]]+Ventas_Wellpro4[[#This Row],[IVA]]</f>
        <v>3470.6736000000001</v>
      </c>
      <c r="J295">
        <f>YEAR(Ventas_Wellpro4[[#This Row],[Fecha]])</f>
        <v>2025</v>
      </c>
      <c r="K295" t="str">
        <f>TEXT(Ventas_Wellpro4[[#This Row],[Fecha]],"MMMM")</f>
        <v>octubre</v>
      </c>
      <c r="L295">
        <f>DAY(Ventas_Wellpro4[[#This Row],[Fecha]])</f>
        <v>8</v>
      </c>
    </row>
    <row r="296" spans="2:12" x14ac:dyDescent="0.25">
      <c r="B296" s="11">
        <v>45938</v>
      </c>
      <c r="C296" t="s">
        <v>17</v>
      </c>
      <c r="D296" t="s">
        <v>46</v>
      </c>
      <c r="E296" s="17">
        <v>498.66</v>
      </c>
      <c r="F296">
        <v>12</v>
      </c>
      <c r="G296" s="18">
        <f>+(Ventas_Wellpro4[[#This Row],[Precio de Venta]]*0.16)*Ventas_Wellpro4[[#This Row],[Cantidad Vendida]]</f>
        <v>957.42720000000008</v>
      </c>
      <c r="H296" s="15">
        <v>5983.92</v>
      </c>
      <c r="I296" s="17">
        <f>+Ventas_Wellpro4[[#This Row],[Total de Venta sin IVA]]+Ventas_Wellpro4[[#This Row],[IVA]]</f>
        <v>6941.3472000000002</v>
      </c>
      <c r="J296">
        <f>YEAR(Ventas_Wellpro4[[#This Row],[Fecha]])</f>
        <v>2025</v>
      </c>
      <c r="K296" t="str">
        <f>TEXT(Ventas_Wellpro4[[#This Row],[Fecha]],"MMMM")</f>
        <v>octubre</v>
      </c>
      <c r="L296">
        <f>DAY(Ventas_Wellpro4[[#This Row],[Fecha]])</f>
        <v>8</v>
      </c>
    </row>
    <row r="297" spans="2:12" x14ac:dyDescent="0.25">
      <c r="B297" s="11">
        <v>45938</v>
      </c>
      <c r="C297" t="s">
        <v>17</v>
      </c>
      <c r="D297" t="s">
        <v>46</v>
      </c>
      <c r="E297" s="17">
        <v>498.66</v>
      </c>
      <c r="F297">
        <v>6</v>
      </c>
      <c r="G297" s="18">
        <f>+(Ventas_Wellpro4[[#This Row],[Precio de Venta]]*0.16)*Ventas_Wellpro4[[#This Row],[Cantidad Vendida]]</f>
        <v>478.71360000000004</v>
      </c>
      <c r="H297" s="15">
        <v>2991.96</v>
      </c>
      <c r="I297" s="17">
        <f>+Ventas_Wellpro4[[#This Row],[Total de Venta sin IVA]]+Ventas_Wellpro4[[#This Row],[IVA]]</f>
        <v>3470.6736000000001</v>
      </c>
      <c r="J297">
        <f>YEAR(Ventas_Wellpro4[[#This Row],[Fecha]])</f>
        <v>2025</v>
      </c>
      <c r="K297" t="str">
        <f>TEXT(Ventas_Wellpro4[[#This Row],[Fecha]],"MMMM")</f>
        <v>octubre</v>
      </c>
      <c r="L297">
        <f>DAY(Ventas_Wellpro4[[#This Row],[Fecha]])</f>
        <v>8</v>
      </c>
    </row>
    <row r="298" spans="2:12" x14ac:dyDescent="0.25">
      <c r="B298" s="5">
        <v>45573</v>
      </c>
      <c r="C298" t="s">
        <v>21</v>
      </c>
      <c r="D298" t="s">
        <v>54</v>
      </c>
      <c r="E298">
        <v>137.91999999999999</v>
      </c>
      <c r="F298" s="1">
        <v>1</v>
      </c>
      <c r="G298" s="2">
        <v>22.07</v>
      </c>
      <c r="H298" s="15">
        <v>137.91999999999999</v>
      </c>
      <c r="I298" s="2">
        <v>159.99</v>
      </c>
      <c r="J298">
        <f>YEAR(Ventas_Wellpro4[[#This Row],[Fecha]])</f>
        <v>2024</v>
      </c>
      <c r="K298" t="str">
        <f>TEXT(Ventas_Wellpro4[[#This Row],[Fecha]],"MMMM")</f>
        <v>octubre</v>
      </c>
      <c r="L298">
        <f>DAY(Ventas_Wellpro4[[#This Row],[Fecha]])</f>
        <v>8</v>
      </c>
    </row>
    <row r="299" spans="2:12" x14ac:dyDescent="0.25">
      <c r="B299" s="11">
        <v>45938</v>
      </c>
      <c r="C299" t="s">
        <v>17</v>
      </c>
      <c r="D299" t="s">
        <v>46</v>
      </c>
      <c r="E299" s="17">
        <v>498.66</v>
      </c>
      <c r="F299">
        <v>12</v>
      </c>
      <c r="G299" s="18">
        <f>+(Ventas_Wellpro4[[#This Row],[Precio de Venta]]*0.16)*Ventas_Wellpro4[[#This Row],[Cantidad Vendida]]</f>
        <v>957.42720000000008</v>
      </c>
      <c r="H299" s="15">
        <v>5983.92</v>
      </c>
      <c r="I299" s="17">
        <f>+Ventas_Wellpro4[[#This Row],[Total de Venta sin IVA]]+Ventas_Wellpro4[[#This Row],[IVA]]</f>
        <v>6941.3472000000002</v>
      </c>
      <c r="J299">
        <f>YEAR(Ventas_Wellpro4[[#This Row],[Fecha]])</f>
        <v>2025</v>
      </c>
      <c r="K299" t="str">
        <f>TEXT(Ventas_Wellpro4[[#This Row],[Fecha]],"MMMM")</f>
        <v>octubre</v>
      </c>
      <c r="L299">
        <f>DAY(Ventas_Wellpro4[[#This Row],[Fecha]])</f>
        <v>8</v>
      </c>
    </row>
    <row r="300" spans="2:12" x14ac:dyDescent="0.25">
      <c r="B300" s="11">
        <v>45938</v>
      </c>
      <c r="C300" t="s">
        <v>17</v>
      </c>
      <c r="D300" t="s">
        <v>46</v>
      </c>
      <c r="E300" s="17">
        <v>498.66</v>
      </c>
      <c r="F300">
        <v>6</v>
      </c>
      <c r="G300" s="18">
        <f>+(Ventas_Wellpro4[[#This Row],[Precio de Venta]]*0.16)*Ventas_Wellpro4[[#This Row],[Cantidad Vendida]]</f>
        <v>478.71360000000004</v>
      </c>
      <c r="H300" s="15">
        <v>2991.96</v>
      </c>
      <c r="I300" s="17">
        <f>+Ventas_Wellpro4[[#This Row],[Total de Venta sin IVA]]+Ventas_Wellpro4[[#This Row],[IVA]]</f>
        <v>3470.6736000000001</v>
      </c>
      <c r="J300">
        <f>YEAR(Ventas_Wellpro4[[#This Row],[Fecha]])</f>
        <v>2025</v>
      </c>
      <c r="K300" t="str">
        <f>TEXT(Ventas_Wellpro4[[#This Row],[Fecha]],"MMMM")</f>
        <v>octubre</v>
      </c>
      <c r="L300">
        <f>DAY(Ventas_Wellpro4[[#This Row],[Fecha]])</f>
        <v>8</v>
      </c>
    </row>
    <row r="301" spans="2:12" x14ac:dyDescent="0.25">
      <c r="B301" s="11">
        <v>45938</v>
      </c>
      <c r="C301" t="s">
        <v>187</v>
      </c>
      <c r="D301" t="s">
        <v>190</v>
      </c>
      <c r="E301" s="17">
        <v>593.41</v>
      </c>
      <c r="F301">
        <v>1</v>
      </c>
      <c r="G301" s="18">
        <f>+(Ventas_Wellpro4[[#This Row],[Precio de Venta]]*0.16)*Ventas_Wellpro4[[#This Row],[Cantidad Vendida]]</f>
        <v>94.945599999999999</v>
      </c>
      <c r="H301" s="15">
        <v>593.41</v>
      </c>
      <c r="I301" s="17">
        <f>+Ventas_Wellpro4[[#This Row],[Total de Venta sin IVA]]+Ventas_Wellpro4[[#This Row],[IVA]]</f>
        <v>688.35559999999998</v>
      </c>
      <c r="J301">
        <f>YEAR(Ventas_Wellpro4[[#This Row],[Fecha]])</f>
        <v>2025</v>
      </c>
      <c r="K301" t="str">
        <f>TEXT(Ventas_Wellpro4[[#This Row],[Fecha]],"MMMM")</f>
        <v>octubre</v>
      </c>
      <c r="L301">
        <f>DAY(Ventas_Wellpro4[[#This Row],[Fecha]])</f>
        <v>8</v>
      </c>
    </row>
    <row r="302" spans="2:12" x14ac:dyDescent="0.25">
      <c r="B302" s="11">
        <v>45938</v>
      </c>
      <c r="C302" t="s">
        <v>156</v>
      </c>
      <c r="D302" t="s">
        <v>190</v>
      </c>
      <c r="E302" s="17">
        <v>593.41</v>
      </c>
      <c r="F302">
        <v>1</v>
      </c>
      <c r="G302" s="18">
        <f>+(Ventas_Wellpro4[[#This Row],[Precio de Venta]]*0.16)*Ventas_Wellpro4[[#This Row],[Cantidad Vendida]]</f>
        <v>94.945599999999999</v>
      </c>
      <c r="H302" s="15">
        <v>593.41</v>
      </c>
      <c r="I302" s="17">
        <f>+Ventas_Wellpro4[[#This Row],[Total de Venta sin IVA]]+Ventas_Wellpro4[[#This Row],[IVA]]</f>
        <v>688.35559999999998</v>
      </c>
      <c r="J302">
        <f>YEAR(Ventas_Wellpro4[[#This Row],[Fecha]])</f>
        <v>2025</v>
      </c>
      <c r="K302" t="str">
        <f>TEXT(Ventas_Wellpro4[[#This Row],[Fecha]],"MMMM")</f>
        <v>octubre</v>
      </c>
      <c r="L302">
        <f>DAY(Ventas_Wellpro4[[#This Row],[Fecha]])</f>
        <v>8</v>
      </c>
    </row>
    <row r="303" spans="2:12" x14ac:dyDescent="0.25">
      <c r="B303" s="11">
        <v>45938</v>
      </c>
      <c r="C303" t="s">
        <v>159</v>
      </c>
      <c r="D303" t="s">
        <v>190</v>
      </c>
      <c r="E303" s="17">
        <v>593.41</v>
      </c>
      <c r="F303">
        <v>1</v>
      </c>
      <c r="G303" s="18">
        <f>+(Ventas_Wellpro4[[#This Row],[Precio de Venta]]*0.16)*Ventas_Wellpro4[[#This Row],[Cantidad Vendida]]</f>
        <v>94.945599999999999</v>
      </c>
      <c r="H303" s="15">
        <v>593.41</v>
      </c>
      <c r="I303" s="17">
        <f>+Ventas_Wellpro4[[#This Row],[Total de Venta sin IVA]]+Ventas_Wellpro4[[#This Row],[IVA]]</f>
        <v>688.35559999999998</v>
      </c>
      <c r="J303">
        <f>YEAR(Ventas_Wellpro4[[#This Row],[Fecha]])</f>
        <v>2025</v>
      </c>
      <c r="K303" t="str">
        <f>TEXT(Ventas_Wellpro4[[#This Row],[Fecha]],"MMMM")</f>
        <v>octubre</v>
      </c>
      <c r="L303">
        <f>DAY(Ventas_Wellpro4[[#This Row],[Fecha]])</f>
        <v>8</v>
      </c>
    </row>
    <row r="304" spans="2:12" x14ac:dyDescent="0.25">
      <c r="B304" s="11">
        <v>45938</v>
      </c>
      <c r="C304" t="s">
        <v>25</v>
      </c>
      <c r="D304" t="s">
        <v>190</v>
      </c>
      <c r="E304" s="17">
        <v>593.41</v>
      </c>
      <c r="F304">
        <v>1</v>
      </c>
      <c r="G304" s="18">
        <f>+(Ventas_Wellpro4[[#This Row],[Precio de Venta]]*0.16)*Ventas_Wellpro4[[#This Row],[Cantidad Vendida]]</f>
        <v>94.945599999999999</v>
      </c>
      <c r="H304" s="15">
        <v>593.41</v>
      </c>
      <c r="I304" s="17">
        <f>+Ventas_Wellpro4[[#This Row],[Total de Venta sin IVA]]+Ventas_Wellpro4[[#This Row],[IVA]]</f>
        <v>688.35559999999998</v>
      </c>
      <c r="J304">
        <f>YEAR(Ventas_Wellpro4[[#This Row],[Fecha]])</f>
        <v>2025</v>
      </c>
      <c r="K304" t="str">
        <f>TEXT(Ventas_Wellpro4[[#This Row],[Fecha]],"MMMM")</f>
        <v>octubre</v>
      </c>
      <c r="L304">
        <f>DAY(Ventas_Wellpro4[[#This Row],[Fecha]])</f>
        <v>8</v>
      </c>
    </row>
    <row r="305" spans="2:12" x14ac:dyDescent="0.25">
      <c r="B305" s="11">
        <v>45938</v>
      </c>
      <c r="C305" t="s">
        <v>22</v>
      </c>
      <c r="D305" t="s">
        <v>190</v>
      </c>
      <c r="E305" s="17">
        <v>77.89</v>
      </c>
      <c r="F305">
        <v>1</v>
      </c>
      <c r="G305" s="18">
        <f>+(Ventas_Wellpro4[[#This Row],[Precio de Venta]]*0.16)*Ventas_Wellpro4[[#This Row],[Cantidad Vendida]]</f>
        <v>12.462400000000001</v>
      </c>
      <c r="H305" s="15">
        <v>77.89</v>
      </c>
      <c r="I305" s="17">
        <f>+Ventas_Wellpro4[[#This Row],[Total de Venta sin IVA]]+Ventas_Wellpro4[[#This Row],[IVA]]</f>
        <v>90.352400000000003</v>
      </c>
      <c r="J305">
        <f>YEAR(Ventas_Wellpro4[[#This Row],[Fecha]])</f>
        <v>2025</v>
      </c>
      <c r="K305" t="str">
        <f>TEXT(Ventas_Wellpro4[[#This Row],[Fecha]],"MMMM")</f>
        <v>octubre</v>
      </c>
      <c r="L305">
        <f>DAY(Ventas_Wellpro4[[#This Row],[Fecha]])</f>
        <v>8</v>
      </c>
    </row>
    <row r="306" spans="2:12" x14ac:dyDescent="0.25">
      <c r="B306" s="11">
        <v>45938</v>
      </c>
      <c r="C306" t="s">
        <v>22</v>
      </c>
      <c r="D306" t="s">
        <v>50</v>
      </c>
      <c r="E306" s="17">
        <v>103.34</v>
      </c>
      <c r="F306">
        <v>240</v>
      </c>
      <c r="G306" s="18">
        <f>+(Ventas_Wellpro4[[#This Row],[Precio de Venta]]*0.16)*Ventas_Wellpro4[[#This Row],[Cantidad Vendida]]</f>
        <v>3968.2560000000003</v>
      </c>
      <c r="H306" s="15">
        <v>24801.599999999999</v>
      </c>
      <c r="I306" s="17">
        <f>+Ventas_Wellpro4[[#This Row],[Total de Venta sin IVA]]+Ventas_Wellpro4[[#This Row],[IVA]]</f>
        <v>28769.856</v>
      </c>
      <c r="J306">
        <f>YEAR(Ventas_Wellpro4[[#This Row],[Fecha]])</f>
        <v>2025</v>
      </c>
      <c r="K306" t="str">
        <f>TEXT(Ventas_Wellpro4[[#This Row],[Fecha]],"MMMM")</f>
        <v>octubre</v>
      </c>
      <c r="L306">
        <f>DAY(Ventas_Wellpro4[[#This Row],[Fecha]])</f>
        <v>8</v>
      </c>
    </row>
    <row r="307" spans="2:12" x14ac:dyDescent="0.25">
      <c r="B307" s="11">
        <v>45938</v>
      </c>
      <c r="C307" t="s">
        <v>21</v>
      </c>
      <c r="D307" t="s">
        <v>190</v>
      </c>
      <c r="E307" s="17">
        <v>77.89</v>
      </c>
      <c r="F307">
        <v>1</v>
      </c>
      <c r="G307" s="18">
        <f>+(Ventas_Wellpro4[[#This Row],[Precio de Venta]]*0.16)*Ventas_Wellpro4[[#This Row],[Cantidad Vendida]]</f>
        <v>12.462400000000001</v>
      </c>
      <c r="H307" s="15">
        <v>77.89</v>
      </c>
      <c r="I307" s="17">
        <f>+Ventas_Wellpro4[[#This Row],[Total de Venta sin IVA]]+Ventas_Wellpro4[[#This Row],[IVA]]</f>
        <v>90.352400000000003</v>
      </c>
      <c r="J307">
        <f>YEAR(Ventas_Wellpro4[[#This Row],[Fecha]])</f>
        <v>2025</v>
      </c>
      <c r="K307" t="str">
        <f>TEXT(Ventas_Wellpro4[[#This Row],[Fecha]],"MMMM")</f>
        <v>octubre</v>
      </c>
      <c r="L307">
        <f>DAY(Ventas_Wellpro4[[#This Row],[Fecha]])</f>
        <v>8</v>
      </c>
    </row>
    <row r="308" spans="2:12" x14ac:dyDescent="0.25">
      <c r="B308" s="11">
        <v>45938</v>
      </c>
      <c r="C308" t="s">
        <v>23</v>
      </c>
      <c r="D308" t="s">
        <v>190</v>
      </c>
      <c r="E308" s="17">
        <v>77.89</v>
      </c>
      <c r="F308">
        <v>1</v>
      </c>
      <c r="G308" s="18">
        <f>+(Ventas_Wellpro4[[#This Row],[Precio de Venta]]*0.16)*Ventas_Wellpro4[[#This Row],[Cantidad Vendida]]</f>
        <v>12.462400000000001</v>
      </c>
      <c r="H308" s="15">
        <v>77.89</v>
      </c>
      <c r="I308" s="17">
        <f>+Ventas_Wellpro4[[#This Row],[Total de Venta sin IVA]]+Ventas_Wellpro4[[#This Row],[IVA]]</f>
        <v>90.352400000000003</v>
      </c>
      <c r="J308">
        <f>YEAR(Ventas_Wellpro4[[#This Row],[Fecha]])</f>
        <v>2025</v>
      </c>
      <c r="K308" t="str">
        <f>TEXT(Ventas_Wellpro4[[#This Row],[Fecha]],"MMMM")</f>
        <v>octubre</v>
      </c>
      <c r="L308">
        <f>DAY(Ventas_Wellpro4[[#This Row],[Fecha]])</f>
        <v>8</v>
      </c>
    </row>
    <row r="309" spans="2:12" x14ac:dyDescent="0.25">
      <c r="B309" s="11">
        <v>45938</v>
      </c>
      <c r="C309" t="s">
        <v>23</v>
      </c>
      <c r="D309" t="s">
        <v>46</v>
      </c>
      <c r="E309" s="17">
        <v>70.05</v>
      </c>
      <c r="F309">
        <v>240</v>
      </c>
      <c r="G309" s="18">
        <f>+(Ventas_Wellpro4[[#This Row],[Precio de Venta]]*0.16)*Ventas_Wellpro4[[#This Row],[Cantidad Vendida]]</f>
        <v>2689.92</v>
      </c>
      <c r="H309" s="15">
        <v>16812</v>
      </c>
      <c r="I309" s="17">
        <f>+Ventas_Wellpro4[[#This Row],[Total de Venta sin IVA]]+Ventas_Wellpro4[[#This Row],[IVA]]</f>
        <v>19501.919999999998</v>
      </c>
      <c r="J309">
        <f>YEAR(Ventas_Wellpro4[[#This Row],[Fecha]])</f>
        <v>2025</v>
      </c>
      <c r="K309" t="str">
        <f>TEXT(Ventas_Wellpro4[[#This Row],[Fecha]],"MMMM")</f>
        <v>octubre</v>
      </c>
      <c r="L309">
        <f>DAY(Ventas_Wellpro4[[#This Row],[Fecha]])</f>
        <v>8</v>
      </c>
    </row>
    <row r="310" spans="2:12" x14ac:dyDescent="0.25">
      <c r="B310" s="5">
        <v>45579</v>
      </c>
      <c r="C310" t="s">
        <v>22</v>
      </c>
      <c r="D310" t="s">
        <v>54</v>
      </c>
      <c r="E310">
        <v>137.91999999999999</v>
      </c>
      <c r="F310" s="1">
        <v>2</v>
      </c>
      <c r="G310" s="2">
        <v>44.14</v>
      </c>
      <c r="H310" s="15">
        <v>275.83999999999997</v>
      </c>
      <c r="I310" s="2">
        <v>319.98</v>
      </c>
      <c r="J310">
        <f>YEAR(Ventas_Wellpro4[[#This Row],[Fecha]])</f>
        <v>2024</v>
      </c>
      <c r="K310" t="str">
        <f>TEXT(Ventas_Wellpro4[[#This Row],[Fecha]],"MMMM")</f>
        <v>octubre</v>
      </c>
      <c r="L310">
        <f>DAY(Ventas_Wellpro4[[#This Row],[Fecha]])</f>
        <v>14</v>
      </c>
    </row>
    <row r="311" spans="2:12" x14ac:dyDescent="0.25">
      <c r="B311" s="11">
        <v>45938</v>
      </c>
      <c r="C311" t="s">
        <v>23</v>
      </c>
      <c r="D311" t="s">
        <v>46</v>
      </c>
      <c r="E311" s="17">
        <v>70.05</v>
      </c>
      <c r="F311">
        <v>240</v>
      </c>
      <c r="G311" s="18">
        <f>+(Ventas_Wellpro4[[#This Row],[Precio de Venta]]*0.16)*Ventas_Wellpro4[[#This Row],[Cantidad Vendida]]</f>
        <v>2689.92</v>
      </c>
      <c r="H311" s="15">
        <v>16812</v>
      </c>
      <c r="I311" s="17">
        <f>+Ventas_Wellpro4[[#This Row],[Total de Venta sin IVA]]+Ventas_Wellpro4[[#This Row],[IVA]]</f>
        <v>19501.919999999998</v>
      </c>
      <c r="J311">
        <f>YEAR(Ventas_Wellpro4[[#This Row],[Fecha]])</f>
        <v>2025</v>
      </c>
      <c r="K311" t="str">
        <f>TEXT(Ventas_Wellpro4[[#This Row],[Fecha]],"MMMM")</f>
        <v>octubre</v>
      </c>
      <c r="L311">
        <f>DAY(Ventas_Wellpro4[[#This Row],[Fecha]])</f>
        <v>8</v>
      </c>
    </row>
    <row r="312" spans="2:12" x14ac:dyDescent="0.25">
      <c r="B312" s="11">
        <v>45938</v>
      </c>
      <c r="C312" t="s">
        <v>23</v>
      </c>
      <c r="D312" t="s">
        <v>50</v>
      </c>
      <c r="E312" s="17">
        <v>103.34</v>
      </c>
      <c r="F312">
        <v>240</v>
      </c>
      <c r="G312" s="18">
        <f>+(Ventas_Wellpro4[[#This Row],[Precio de Venta]]*0.16)*Ventas_Wellpro4[[#This Row],[Cantidad Vendida]]</f>
        <v>3968.2560000000003</v>
      </c>
      <c r="H312" s="15">
        <v>24801.599999999999</v>
      </c>
      <c r="I312" s="17">
        <f>+Ventas_Wellpro4[[#This Row],[Total de Venta sin IVA]]+Ventas_Wellpro4[[#This Row],[IVA]]</f>
        <v>28769.856</v>
      </c>
      <c r="J312">
        <f>YEAR(Ventas_Wellpro4[[#This Row],[Fecha]])</f>
        <v>2025</v>
      </c>
      <c r="K312" t="str">
        <f>TEXT(Ventas_Wellpro4[[#This Row],[Fecha]],"MMMM")</f>
        <v>octubre</v>
      </c>
      <c r="L312">
        <f>DAY(Ventas_Wellpro4[[#This Row],[Fecha]])</f>
        <v>8</v>
      </c>
    </row>
    <row r="313" spans="2:12" x14ac:dyDescent="0.25">
      <c r="B313" s="11">
        <v>45938</v>
      </c>
      <c r="C313" t="s">
        <v>23</v>
      </c>
      <c r="D313" t="s">
        <v>46</v>
      </c>
      <c r="E313" s="17">
        <v>70.05</v>
      </c>
      <c r="F313">
        <v>240</v>
      </c>
      <c r="G313" s="18">
        <f>+(Ventas_Wellpro4[[#This Row],[Precio de Venta]]*0.16)*Ventas_Wellpro4[[#This Row],[Cantidad Vendida]]</f>
        <v>2689.92</v>
      </c>
      <c r="H313" s="15">
        <v>16812</v>
      </c>
      <c r="I313" s="17">
        <f>+Ventas_Wellpro4[[#This Row],[Total de Venta sin IVA]]+Ventas_Wellpro4[[#This Row],[IVA]]</f>
        <v>19501.919999999998</v>
      </c>
      <c r="J313">
        <f>YEAR(Ventas_Wellpro4[[#This Row],[Fecha]])</f>
        <v>2025</v>
      </c>
      <c r="K313" t="str">
        <f>TEXT(Ventas_Wellpro4[[#This Row],[Fecha]],"MMMM")</f>
        <v>octubre</v>
      </c>
      <c r="L313">
        <f>DAY(Ventas_Wellpro4[[#This Row],[Fecha]])</f>
        <v>8</v>
      </c>
    </row>
    <row r="314" spans="2:12" x14ac:dyDescent="0.25">
      <c r="B314" s="11">
        <v>45938</v>
      </c>
      <c r="C314" t="s">
        <v>24</v>
      </c>
      <c r="D314" t="s">
        <v>190</v>
      </c>
      <c r="E314" s="17">
        <v>77.89</v>
      </c>
      <c r="F314">
        <v>1</v>
      </c>
      <c r="G314" s="18">
        <f>+(Ventas_Wellpro4[[#This Row],[Precio de Venta]]*0.16)*Ventas_Wellpro4[[#This Row],[Cantidad Vendida]]</f>
        <v>12.462400000000001</v>
      </c>
      <c r="H314" s="15">
        <v>77.89</v>
      </c>
      <c r="I314" s="17">
        <f>+Ventas_Wellpro4[[#This Row],[Total de Venta sin IVA]]+Ventas_Wellpro4[[#This Row],[IVA]]</f>
        <v>90.352400000000003</v>
      </c>
      <c r="J314">
        <f>YEAR(Ventas_Wellpro4[[#This Row],[Fecha]])</f>
        <v>2025</v>
      </c>
      <c r="K314" t="str">
        <f>TEXT(Ventas_Wellpro4[[#This Row],[Fecha]],"MMMM")</f>
        <v>octubre</v>
      </c>
      <c r="L314">
        <f>DAY(Ventas_Wellpro4[[#This Row],[Fecha]])</f>
        <v>8</v>
      </c>
    </row>
    <row r="315" spans="2:12" x14ac:dyDescent="0.25">
      <c r="B315" s="11">
        <v>45938</v>
      </c>
      <c r="C315" t="s">
        <v>10</v>
      </c>
      <c r="D315" t="s">
        <v>50</v>
      </c>
      <c r="E315" s="17">
        <v>211.23</v>
      </c>
      <c r="F315">
        <v>6</v>
      </c>
      <c r="G315" s="18">
        <f>+(Ventas_Wellpro4[[#This Row],[Precio de Venta]]*0.16)*Ventas_Wellpro4[[#This Row],[Cantidad Vendida]]</f>
        <v>202.7808</v>
      </c>
      <c r="H315" s="15">
        <v>1267.3800000000001</v>
      </c>
      <c r="I315" s="17">
        <f>+Ventas_Wellpro4[[#This Row],[Total de Venta sin IVA]]+Ventas_Wellpro4[[#This Row],[IVA]]</f>
        <v>1470.1608000000001</v>
      </c>
      <c r="J315">
        <f>YEAR(Ventas_Wellpro4[[#This Row],[Fecha]])</f>
        <v>2025</v>
      </c>
      <c r="K315" t="str">
        <f>TEXT(Ventas_Wellpro4[[#This Row],[Fecha]],"MMMM")</f>
        <v>octubre</v>
      </c>
      <c r="L315">
        <f>DAY(Ventas_Wellpro4[[#This Row],[Fecha]])</f>
        <v>8</v>
      </c>
    </row>
    <row r="316" spans="2:12" x14ac:dyDescent="0.25">
      <c r="B316" s="11">
        <v>45938</v>
      </c>
      <c r="C316" t="s">
        <v>147</v>
      </c>
      <c r="D316" t="s">
        <v>50</v>
      </c>
      <c r="E316" s="17">
        <v>70.47</v>
      </c>
      <c r="F316">
        <v>100</v>
      </c>
      <c r="G316" s="18">
        <f>+(Ventas_Wellpro4[[#This Row],[Precio de Venta]]*0.16)*Ventas_Wellpro4[[#This Row],[Cantidad Vendida]]</f>
        <v>1127.52</v>
      </c>
      <c r="H316" s="15">
        <v>7047</v>
      </c>
      <c r="I316" s="17">
        <f>+Ventas_Wellpro4[[#This Row],[Total de Venta sin IVA]]+Ventas_Wellpro4[[#This Row],[IVA]]</f>
        <v>8174.52</v>
      </c>
      <c r="J316">
        <f>YEAR(Ventas_Wellpro4[[#This Row],[Fecha]])</f>
        <v>2025</v>
      </c>
      <c r="K316" t="str">
        <f>TEXT(Ventas_Wellpro4[[#This Row],[Fecha]],"MMMM")</f>
        <v>octubre</v>
      </c>
      <c r="L316">
        <f>DAY(Ventas_Wellpro4[[#This Row],[Fecha]])</f>
        <v>8</v>
      </c>
    </row>
    <row r="317" spans="2:12" x14ac:dyDescent="0.25">
      <c r="B317" s="11">
        <v>45938</v>
      </c>
      <c r="C317" t="s">
        <v>123</v>
      </c>
      <c r="D317" t="s">
        <v>190</v>
      </c>
      <c r="E317" s="17">
        <v>77.89</v>
      </c>
      <c r="F317">
        <v>1</v>
      </c>
      <c r="G317" s="18">
        <f>+(Ventas_Wellpro4[[#This Row],[Precio de Venta]]*0.16)*Ventas_Wellpro4[[#This Row],[Cantidad Vendida]]</f>
        <v>12.462400000000001</v>
      </c>
      <c r="H317" s="15">
        <v>77.89</v>
      </c>
      <c r="I317" s="17">
        <f>+Ventas_Wellpro4[[#This Row],[Total de Venta sin IVA]]+Ventas_Wellpro4[[#This Row],[IVA]]</f>
        <v>90.352400000000003</v>
      </c>
      <c r="J317">
        <f>YEAR(Ventas_Wellpro4[[#This Row],[Fecha]])</f>
        <v>2025</v>
      </c>
      <c r="K317" t="str">
        <f>TEXT(Ventas_Wellpro4[[#This Row],[Fecha]],"MMMM")</f>
        <v>octubre</v>
      </c>
      <c r="L317">
        <f>DAY(Ventas_Wellpro4[[#This Row],[Fecha]])</f>
        <v>8</v>
      </c>
    </row>
    <row r="318" spans="2:12" x14ac:dyDescent="0.25">
      <c r="B318" s="11">
        <v>45938</v>
      </c>
      <c r="C318" t="s">
        <v>18</v>
      </c>
      <c r="D318" t="s">
        <v>190</v>
      </c>
      <c r="E318" s="17">
        <v>593.41</v>
      </c>
      <c r="F318">
        <v>1</v>
      </c>
      <c r="G318" s="18">
        <f>+(Ventas_Wellpro4[[#This Row],[Precio de Venta]]*0.16)*Ventas_Wellpro4[[#This Row],[Cantidad Vendida]]</f>
        <v>94.945599999999999</v>
      </c>
      <c r="H318" s="15">
        <v>593.41</v>
      </c>
      <c r="I318" s="17">
        <f>+Ventas_Wellpro4[[#This Row],[Total de Venta sin IVA]]+Ventas_Wellpro4[[#This Row],[IVA]]</f>
        <v>688.35559999999998</v>
      </c>
      <c r="J318">
        <f>YEAR(Ventas_Wellpro4[[#This Row],[Fecha]])</f>
        <v>2025</v>
      </c>
      <c r="K318" t="str">
        <f>TEXT(Ventas_Wellpro4[[#This Row],[Fecha]],"MMMM")</f>
        <v>octubre</v>
      </c>
      <c r="L318">
        <f>DAY(Ventas_Wellpro4[[#This Row],[Fecha]])</f>
        <v>8</v>
      </c>
    </row>
    <row r="319" spans="2:12" x14ac:dyDescent="0.25">
      <c r="B319" s="11">
        <v>45939</v>
      </c>
      <c r="C319" t="s">
        <v>14</v>
      </c>
      <c r="D319" t="s">
        <v>144</v>
      </c>
      <c r="E319" s="17">
        <v>1691.53</v>
      </c>
      <c r="F319">
        <v>1</v>
      </c>
      <c r="G319" s="18">
        <f>+(Ventas_Wellpro4[[#This Row],[Precio de Venta]]*0.16)*Ventas_Wellpro4[[#This Row],[Cantidad Vendida]]</f>
        <v>270.64479999999998</v>
      </c>
      <c r="H319" s="15">
        <v>1691.53</v>
      </c>
      <c r="I319" s="17">
        <f>+Ventas_Wellpro4[[#This Row],[Total de Venta sin IVA]]+Ventas_Wellpro4[[#This Row],[IVA]]</f>
        <v>1962.1748</v>
      </c>
      <c r="J319">
        <f>YEAR(Ventas_Wellpro4[[#This Row],[Fecha]])</f>
        <v>2025</v>
      </c>
      <c r="K319" t="str">
        <f>TEXT(Ventas_Wellpro4[[#This Row],[Fecha]],"MMMM")</f>
        <v>octubre</v>
      </c>
      <c r="L319">
        <f>DAY(Ventas_Wellpro4[[#This Row],[Fecha]])</f>
        <v>9</v>
      </c>
    </row>
    <row r="320" spans="2:12" x14ac:dyDescent="0.25">
      <c r="B320" s="11">
        <v>45940</v>
      </c>
      <c r="C320" t="s">
        <v>22</v>
      </c>
      <c r="D320" t="s">
        <v>144</v>
      </c>
      <c r="E320" s="17">
        <v>137.79</v>
      </c>
      <c r="F320">
        <v>1</v>
      </c>
      <c r="G320" s="18">
        <f>+(Ventas_Wellpro4[[#This Row],[Precio de Venta]]*0.16)*Ventas_Wellpro4[[#This Row],[Cantidad Vendida]]</f>
        <v>22.046399999999998</v>
      </c>
      <c r="H320" s="15">
        <v>137.79</v>
      </c>
      <c r="I320" s="17">
        <f>+Ventas_Wellpro4[[#This Row],[Total de Venta sin IVA]]+Ventas_Wellpro4[[#This Row],[IVA]]</f>
        <v>159.8364</v>
      </c>
      <c r="J320">
        <f>YEAR(Ventas_Wellpro4[[#This Row],[Fecha]])</f>
        <v>2025</v>
      </c>
      <c r="K320" t="str">
        <f>TEXT(Ventas_Wellpro4[[#This Row],[Fecha]],"MMMM")</f>
        <v>octubre</v>
      </c>
      <c r="L320">
        <f>DAY(Ventas_Wellpro4[[#This Row],[Fecha]])</f>
        <v>10</v>
      </c>
    </row>
    <row r="321" spans="2:12" x14ac:dyDescent="0.25">
      <c r="B321" s="11">
        <v>45940</v>
      </c>
      <c r="C321" t="s">
        <v>22</v>
      </c>
      <c r="D321" t="s">
        <v>144</v>
      </c>
      <c r="E321" s="17">
        <v>137.79</v>
      </c>
      <c r="F321">
        <v>1</v>
      </c>
      <c r="G321" s="18">
        <f>+(Ventas_Wellpro4[[#This Row],[Precio de Venta]]*0.16)*Ventas_Wellpro4[[#This Row],[Cantidad Vendida]]</f>
        <v>22.046399999999998</v>
      </c>
      <c r="H321" s="15">
        <v>137.79</v>
      </c>
      <c r="I321" s="17">
        <f>+Ventas_Wellpro4[[#This Row],[Total de Venta sin IVA]]+Ventas_Wellpro4[[#This Row],[IVA]]</f>
        <v>159.8364</v>
      </c>
      <c r="J321">
        <f>YEAR(Ventas_Wellpro4[[#This Row],[Fecha]])</f>
        <v>2025</v>
      </c>
      <c r="K321" t="str">
        <f>TEXT(Ventas_Wellpro4[[#This Row],[Fecha]],"MMMM")</f>
        <v>octubre</v>
      </c>
      <c r="L321">
        <f>DAY(Ventas_Wellpro4[[#This Row],[Fecha]])</f>
        <v>10</v>
      </c>
    </row>
    <row r="322" spans="2:12" x14ac:dyDescent="0.25">
      <c r="B322" s="11">
        <v>45940</v>
      </c>
      <c r="C322" t="s">
        <v>123</v>
      </c>
      <c r="D322" t="s">
        <v>144</v>
      </c>
      <c r="E322" s="17">
        <v>137.79</v>
      </c>
      <c r="F322">
        <v>1</v>
      </c>
      <c r="G322" s="18">
        <f>+(Ventas_Wellpro4[[#This Row],[Precio de Venta]]*0.16)*Ventas_Wellpro4[[#This Row],[Cantidad Vendida]]</f>
        <v>22.046399999999998</v>
      </c>
      <c r="H322" s="15">
        <v>137.79</v>
      </c>
      <c r="I322" s="17">
        <f>+Ventas_Wellpro4[[#This Row],[Total de Venta sin IVA]]+Ventas_Wellpro4[[#This Row],[IVA]]</f>
        <v>159.8364</v>
      </c>
      <c r="J322">
        <f>YEAR(Ventas_Wellpro4[[#This Row],[Fecha]])</f>
        <v>2025</v>
      </c>
      <c r="K322" t="str">
        <f>TEXT(Ventas_Wellpro4[[#This Row],[Fecha]],"MMMM")</f>
        <v>octubre</v>
      </c>
      <c r="L322">
        <f>DAY(Ventas_Wellpro4[[#This Row],[Fecha]])</f>
        <v>10</v>
      </c>
    </row>
    <row r="323" spans="2:12" x14ac:dyDescent="0.25">
      <c r="B323" s="11">
        <v>45943</v>
      </c>
      <c r="C323" t="s">
        <v>17</v>
      </c>
      <c r="D323" t="s">
        <v>46</v>
      </c>
      <c r="E323" s="17">
        <v>0</v>
      </c>
      <c r="F323">
        <v>8</v>
      </c>
      <c r="G323" s="18">
        <f>+(Ventas_Wellpro4[[#This Row],[Precio de Venta]]*0.16)*Ventas_Wellpro4[[#This Row],[Cantidad Vendida]]</f>
        <v>0</v>
      </c>
      <c r="H323" s="15">
        <v>0</v>
      </c>
      <c r="I323" s="17">
        <f>+Ventas_Wellpro4[[#This Row],[Total de Venta sin IVA]]+Ventas_Wellpro4[[#This Row],[IVA]]</f>
        <v>0</v>
      </c>
      <c r="J323">
        <f>YEAR(Ventas_Wellpro4[[#This Row],[Fecha]])</f>
        <v>2025</v>
      </c>
      <c r="K323" t="str">
        <f>TEXT(Ventas_Wellpro4[[#This Row],[Fecha]],"MMMM")</f>
        <v>octubre</v>
      </c>
      <c r="L323">
        <f>DAY(Ventas_Wellpro4[[#This Row],[Fecha]])</f>
        <v>13</v>
      </c>
    </row>
    <row r="324" spans="2:12" x14ac:dyDescent="0.25">
      <c r="B324" s="11">
        <v>45943</v>
      </c>
      <c r="C324" t="s">
        <v>20</v>
      </c>
      <c r="D324" t="s">
        <v>144</v>
      </c>
      <c r="E324" s="17">
        <v>2726.5</v>
      </c>
      <c r="F324">
        <v>1</v>
      </c>
      <c r="G324" s="18">
        <f>+(Ventas_Wellpro4[[#This Row],[Precio de Venta]]*0.16)*Ventas_Wellpro4[[#This Row],[Cantidad Vendida]]</f>
        <v>436.24</v>
      </c>
      <c r="H324" s="15">
        <v>2726.5</v>
      </c>
      <c r="I324" s="17">
        <f>+Ventas_Wellpro4[[#This Row],[Total de Venta sin IVA]]+Ventas_Wellpro4[[#This Row],[IVA]]</f>
        <v>3162.74</v>
      </c>
      <c r="J324">
        <f>YEAR(Ventas_Wellpro4[[#This Row],[Fecha]])</f>
        <v>2025</v>
      </c>
      <c r="K324" t="str">
        <f>TEXT(Ventas_Wellpro4[[#This Row],[Fecha]],"MMMM")</f>
        <v>octubre</v>
      </c>
      <c r="L324">
        <f>DAY(Ventas_Wellpro4[[#This Row],[Fecha]])</f>
        <v>13</v>
      </c>
    </row>
    <row r="325" spans="2:12" x14ac:dyDescent="0.25">
      <c r="B325" s="11">
        <v>45943</v>
      </c>
      <c r="C325" t="s">
        <v>21</v>
      </c>
      <c r="D325" t="s">
        <v>144</v>
      </c>
      <c r="E325" s="17">
        <v>137.79</v>
      </c>
      <c r="F325">
        <v>1</v>
      </c>
      <c r="G325" s="18">
        <f>+(Ventas_Wellpro4[[#This Row],[Precio de Venta]]*0.16)*Ventas_Wellpro4[[#This Row],[Cantidad Vendida]]</f>
        <v>22.046399999999998</v>
      </c>
      <c r="H325" s="15">
        <v>137.79</v>
      </c>
      <c r="I325" s="17">
        <f>+Ventas_Wellpro4[[#This Row],[Total de Venta sin IVA]]+Ventas_Wellpro4[[#This Row],[IVA]]</f>
        <v>159.8364</v>
      </c>
      <c r="J325">
        <f>YEAR(Ventas_Wellpro4[[#This Row],[Fecha]])</f>
        <v>2025</v>
      </c>
      <c r="K325" t="str">
        <f>TEXT(Ventas_Wellpro4[[#This Row],[Fecha]],"MMMM")</f>
        <v>octubre</v>
      </c>
      <c r="L325">
        <f>DAY(Ventas_Wellpro4[[#This Row],[Fecha]])</f>
        <v>13</v>
      </c>
    </row>
    <row r="326" spans="2:12" x14ac:dyDescent="0.25">
      <c r="B326" s="11">
        <v>45943</v>
      </c>
      <c r="C326" t="s">
        <v>21</v>
      </c>
      <c r="D326" t="s">
        <v>144</v>
      </c>
      <c r="E326" s="17">
        <v>137.79</v>
      </c>
      <c r="F326">
        <v>1</v>
      </c>
      <c r="G326" s="18">
        <f>+(Ventas_Wellpro4[[#This Row],[Precio de Venta]]*0.16)*Ventas_Wellpro4[[#This Row],[Cantidad Vendida]]</f>
        <v>22.046399999999998</v>
      </c>
      <c r="H326" s="15">
        <v>137.79</v>
      </c>
      <c r="I326" s="17">
        <f>+Ventas_Wellpro4[[#This Row],[Total de Venta sin IVA]]+Ventas_Wellpro4[[#This Row],[IVA]]</f>
        <v>159.8364</v>
      </c>
      <c r="J326">
        <f>YEAR(Ventas_Wellpro4[[#This Row],[Fecha]])</f>
        <v>2025</v>
      </c>
      <c r="K326" t="str">
        <f>TEXT(Ventas_Wellpro4[[#This Row],[Fecha]],"MMMM")</f>
        <v>octubre</v>
      </c>
      <c r="L326">
        <f>DAY(Ventas_Wellpro4[[#This Row],[Fecha]])</f>
        <v>13</v>
      </c>
    </row>
    <row r="327" spans="2:12" x14ac:dyDescent="0.25">
      <c r="B327" s="11">
        <v>45943</v>
      </c>
      <c r="C327" t="s">
        <v>23</v>
      </c>
      <c r="D327" t="s">
        <v>46</v>
      </c>
      <c r="E327" s="17">
        <v>0</v>
      </c>
      <c r="F327">
        <v>8</v>
      </c>
      <c r="G327" s="18">
        <f>+(Ventas_Wellpro4[[#This Row],[Precio de Venta]]*0.16)*Ventas_Wellpro4[[#This Row],[Cantidad Vendida]]</f>
        <v>0</v>
      </c>
      <c r="H327" s="15">
        <v>0</v>
      </c>
      <c r="I327" s="17">
        <f>+Ventas_Wellpro4[[#This Row],[Total de Venta sin IVA]]+Ventas_Wellpro4[[#This Row],[IVA]]</f>
        <v>0</v>
      </c>
      <c r="J327">
        <f>YEAR(Ventas_Wellpro4[[#This Row],[Fecha]])</f>
        <v>2025</v>
      </c>
      <c r="K327" t="str">
        <f>TEXT(Ventas_Wellpro4[[#This Row],[Fecha]],"MMMM")</f>
        <v>octubre</v>
      </c>
      <c r="L327">
        <f>DAY(Ventas_Wellpro4[[#This Row],[Fecha]])</f>
        <v>13</v>
      </c>
    </row>
    <row r="328" spans="2:12" x14ac:dyDescent="0.25">
      <c r="B328" s="11">
        <v>45943</v>
      </c>
      <c r="C328" t="s">
        <v>11</v>
      </c>
      <c r="D328" t="s">
        <v>144</v>
      </c>
      <c r="E328" s="17">
        <v>343.97</v>
      </c>
      <c r="F328">
        <v>1</v>
      </c>
      <c r="G328" s="18">
        <f>+(Ventas_Wellpro4[[#This Row],[Precio de Venta]]*0.16)*Ventas_Wellpro4[[#This Row],[Cantidad Vendida]]</f>
        <v>55.035200000000003</v>
      </c>
      <c r="H328" s="15">
        <v>343.97</v>
      </c>
      <c r="I328" s="17">
        <f>+Ventas_Wellpro4[[#This Row],[Total de Venta sin IVA]]+Ventas_Wellpro4[[#This Row],[IVA]]</f>
        <v>399.00520000000006</v>
      </c>
      <c r="J328">
        <f>YEAR(Ventas_Wellpro4[[#This Row],[Fecha]])</f>
        <v>2025</v>
      </c>
      <c r="K328" t="str">
        <f>TEXT(Ventas_Wellpro4[[#This Row],[Fecha]],"MMMM")</f>
        <v>octubre</v>
      </c>
      <c r="L328">
        <f>DAY(Ventas_Wellpro4[[#This Row],[Fecha]])</f>
        <v>13</v>
      </c>
    </row>
    <row r="329" spans="2:12" x14ac:dyDescent="0.25">
      <c r="B329" s="5">
        <v>45582</v>
      </c>
      <c r="C329" t="s">
        <v>22</v>
      </c>
      <c r="D329" t="s">
        <v>54</v>
      </c>
      <c r="E329">
        <v>137.91999999999999</v>
      </c>
      <c r="F329" s="1">
        <v>1</v>
      </c>
      <c r="G329" s="2">
        <v>22.07</v>
      </c>
      <c r="H329" s="15">
        <v>137.91999999999999</v>
      </c>
      <c r="I329" s="2">
        <v>159.99</v>
      </c>
      <c r="J329">
        <f>YEAR(Ventas_Wellpro4[[#This Row],[Fecha]])</f>
        <v>2024</v>
      </c>
      <c r="K329" t="str">
        <f>TEXT(Ventas_Wellpro4[[#This Row],[Fecha]],"MMMM")</f>
        <v>octubre</v>
      </c>
      <c r="L329">
        <f>DAY(Ventas_Wellpro4[[#This Row],[Fecha]])</f>
        <v>17</v>
      </c>
    </row>
    <row r="330" spans="2:12" x14ac:dyDescent="0.25">
      <c r="B330" s="11">
        <v>45943</v>
      </c>
      <c r="C330" t="s">
        <v>13</v>
      </c>
      <c r="D330" t="s">
        <v>144</v>
      </c>
      <c r="E330" s="17">
        <v>0</v>
      </c>
      <c r="F330">
        <v>1</v>
      </c>
      <c r="G330" s="18">
        <f>+(Ventas_Wellpro4[[#This Row],[Precio de Venta]]*0.16)*Ventas_Wellpro4[[#This Row],[Cantidad Vendida]]</f>
        <v>0</v>
      </c>
      <c r="H330" s="15">
        <v>0</v>
      </c>
      <c r="I330" s="17">
        <f>+Ventas_Wellpro4[[#This Row],[Total de Venta sin IVA]]+Ventas_Wellpro4[[#This Row],[IVA]]</f>
        <v>0</v>
      </c>
      <c r="J330">
        <f>YEAR(Ventas_Wellpro4[[#This Row],[Fecha]])</f>
        <v>2025</v>
      </c>
      <c r="K330" t="str">
        <f>TEXT(Ventas_Wellpro4[[#This Row],[Fecha]],"MMMM")</f>
        <v>octubre</v>
      </c>
      <c r="L330">
        <f>DAY(Ventas_Wellpro4[[#This Row],[Fecha]])</f>
        <v>13</v>
      </c>
    </row>
    <row r="331" spans="2:12" x14ac:dyDescent="0.25">
      <c r="B331" s="11">
        <v>45943</v>
      </c>
      <c r="C331" t="s">
        <v>18</v>
      </c>
      <c r="D331" t="s">
        <v>46</v>
      </c>
      <c r="E331" s="17">
        <v>0</v>
      </c>
      <c r="F331">
        <v>8</v>
      </c>
      <c r="G331" s="18">
        <f>+(Ventas_Wellpro4[[#This Row],[Precio de Venta]]*0.16)*Ventas_Wellpro4[[#This Row],[Cantidad Vendida]]</f>
        <v>0</v>
      </c>
      <c r="H331" s="15">
        <v>0</v>
      </c>
      <c r="I331" s="17">
        <f>+Ventas_Wellpro4[[#This Row],[Total de Venta sin IVA]]+Ventas_Wellpro4[[#This Row],[IVA]]</f>
        <v>0</v>
      </c>
      <c r="J331">
        <f>YEAR(Ventas_Wellpro4[[#This Row],[Fecha]])</f>
        <v>2025</v>
      </c>
      <c r="K331" t="str">
        <f>TEXT(Ventas_Wellpro4[[#This Row],[Fecha]],"MMMM")</f>
        <v>octubre</v>
      </c>
      <c r="L331">
        <f>DAY(Ventas_Wellpro4[[#This Row],[Fecha]])</f>
        <v>13</v>
      </c>
    </row>
    <row r="332" spans="2:12" x14ac:dyDescent="0.25">
      <c r="B332" s="11">
        <v>45944</v>
      </c>
      <c r="C332" t="s">
        <v>16</v>
      </c>
      <c r="D332" t="s">
        <v>189</v>
      </c>
      <c r="E332" s="17">
        <v>905.17</v>
      </c>
      <c r="F332">
        <v>1</v>
      </c>
      <c r="G332" s="17">
        <f>+(Ventas_Wellpro4[[#This Row],[Precio de Venta]]*0.16)*Ventas_Wellpro4[[#This Row],[Cantidad Vendida]]</f>
        <v>144.8272</v>
      </c>
      <c r="H332" s="15">
        <v>905.17</v>
      </c>
      <c r="I332" s="17">
        <f>+Ventas_Wellpro4[[#This Row],[Total de Venta sin IVA]]+Ventas_Wellpro4[[#This Row],[IVA]]</f>
        <v>1049.9972</v>
      </c>
      <c r="J332">
        <f>YEAR(Ventas_Wellpro4[[#This Row],[Fecha]])</f>
        <v>2025</v>
      </c>
      <c r="K332" t="str">
        <f>TEXT(Ventas_Wellpro4[[#This Row],[Fecha]],"MMMM")</f>
        <v>octubre</v>
      </c>
      <c r="L332">
        <f>DAY(Ventas_Wellpro4[[#This Row],[Fecha]])</f>
        <v>14</v>
      </c>
    </row>
    <row r="333" spans="2:12" x14ac:dyDescent="0.25">
      <c r="B333" s="11">
        <v>45944</v>
      </c>
      <c r="C333" t="s">
        <v>187</v>
      </c>
      <c r="D333" t="s">
        <v>189</v>
      </c>
      <c r="E333" s="17">
        <v>568.97</v>
      </c>
      <c r="F333">
        <v>3</v>
      </c>
      <c r="G333" s="17">
        <f>+(Ventas_Wellpro4[[#This Row],[Precio de Venta]]*0.16)*Ventas_Wellpro4[[#This Row],[Cantidad Vendida]]</f>
        <v>273.10559999999998</v>
      </c>
      <c r="H333" s="15">
        <v>1706.91</v>
      </c>
      <c r="I333" s="17">
        <f>+Ventas_Wellpro4[[#This Row],[Total de Venta sin IVA]]+Ventas_Wellpro4[[#This Row],[IVA]]</f>
        <v>1980.0156000000002</v>
      </c>
      <c r="J333">
        <f>YEAR(Ventas_Wellpro4[[#This Row],[Fecha]])</f>
        <v>2025</v>
      </c>
      <c r="K333" t="str">
        <f>TEXT(Ventas_Wellpro4[[#This Row],[Fecha]],"MMMM")</f>
        <v>octubre</v>
      </c>
      <c r="L333">
        <f>DAY(Ventas_Wellpro4[[#This Row],[Fecha]])</f>
        <v>14</v>
      </c>
    </row>
    <row r="334" spans="2:12" x14ac:dyDescent="0.25">
      <c r="B334" s="11">
        <v>45944</v>
      </c>
      <c r="C334" t="s">
        <v>187</v>
      </c>
      <c r="D334" t="s">
        <v>189</v>
      </c>
      <c r="E334" s="17">
        <v>568.97</v>
      </c>
      <c r="F334">
        <v>3</v>
      </c>
      <c r="G334" s="17">
        <f>+(Ventas_Wellpro4[[#This Row],[Precio de Venta]]*0.16)*Ventas_Wellpro4[[#This Row],[Cantidad Vendida]]</f>
        <v>273.10559999999998</v>
      </c>
      <c r="H334" s="15">
        <v>1706.91</v>
      </c>
      <c r="I334" s="17">
        <f>+Ventas_Wellpro4[[#This Row],[Total de Venta sin IVA]]+Ventas_Wellpro4[[#This Row],[IVA]]</f>
        <v>1980.0156000000002</v>
      </c>
      <c r="J334">
        <f>YEAR(Ventas_Wellpro4[[#This Row],[Fecha]])</f>
        <v>2025</v>
      </c>
      <c r="K334" t="str">
        <f>TEXT(Ventas_Wellpro4[[#This Row],[Fecha]],"MMMM")</f>
        <v>octubre</v>
      </c>
      <c r="L334">
        <f>DAY(Ventas_Wellpro4[[#This Row],[Fecha]])</f>
        <v>14</v>
      </c>
    </row>
    <row r="335" spans="2:12" x14ac:dyDescent="0.25">
      <c r="B335" s="11">
        <v>45944</v>
      </c>
      <c r="C335" t="s">
        <v>187</v>
      </c>
      <c r="D335" t="s">
        <v>189</v>
      </c>
      <c r="E335" s="17">
        <v>568.97</v>
      </c>
      <c r="F335">
        <v>3</v>
      </c>
      <c r="G335" s="17">
        <f>+(Ventas_Wellpro4[[#This Row],[Precio de Venta]]*0.16)*Ventas_Wellpro4[[#This Row],[Cantidad Vendida]]</f>
        <v>273.10559999999998</v>
      </c>
      <c r="H335" s="15">
        <v>1706.91</v>
      </c>
      <c r="I335" s="17">
        <f>+Ventas_Wellpro4[[#This Row],[Total de Venta sin IVA]]+Ventas_Wellpro4[[#This Row],[IVA]]</f>
        <v>1980.0156000000002</v>
      </c>
      <c r="J335">
        <f>YEAR(Ventas_Wellpro4[[#This Row],[Fecha]])</f>
        <v>2025</v>
      </c>
      <c r="K335" t="str">
        <f>TEXT(Ventas_Wellpro4[[#This Row],[Fecha]],"MMMM")</f>
        <v>octubre</v>
      </c>
      <c r="L335">
        <f>DAY(Ventas_Wellpro4[[#This Row],[Fecha]])</f>
        <v>14</v>
      </c>
    </row>
    <row r="336" spans="2:12" x14ac:dyDescent="0.25">
      <c r="B336" s="11">
        <v>45944</v>
      </c>
      <c r="C336" t="s">
        <v>187</v>
      </c>
      <c r="D336" t="s">
        <v>189</v>
      </c>
      <c r="E336" s="17">
        <v>568.97</v>
      </c>
      <c r="F336">
        <v>3</v>
      </c>
      <c r="G336" s="17">
        <f>+(Ventas_Wellpro4[[#This Row],[Precio de Venta]]*0.16)*Ventas_Wellpro4[[#This Row],[Cantidad Vendida]]</f>
        <v>273.10559999999998</v>
      </c>
      <c r="H336" s="15">
        <v>1706.91</v>
      </c>
      <c r="I336" s="17">
        <f>+Ventas_Wellpro4[[#This Row],[Total de Venta sin IVA]]+Ventas_Wellpro4[[#This Row],[IVA]]</f>
        <v>1980.0156000000002</v>
      </c>
      <c r="J336">
        <f>YEAR(Ventas_Wellpro4[[#This Row],[Fecha]])</f>
        <v>2025</v>
      </c>
      <c r="K336" t="str">
        <f>TEXT(Ventas_Wellpro4[[#This Row],[Fecha]],"MMMM")</f>
        <v>octubre</v>
      </c>
      <c r="L336">
        <f>DAY(Ventas_Wellpro4[[#This Row],[Fecha]])</f>
        <v>14</v>
      </c>
    </row>
    <row r="337" spans="2:12" x14ac:dyDescent="0.25">
      <c r="B337" s="11">
        <v>45944</v>
      </c>
      <c r="C337" t="s">
        <v>187</v>
      </c>
      <c r="D337" t="s">
        <v>189</v>
      </c>
      <c r="E337" s="17">
        <v>568.97</v>
      </c>
      <c r="F337">
        <v>3</v>
      </c>
      <c r="G337" s="17">
        <f>+(Ventas_Wellpro4[[#This Row],[Precio de Venta]]*0.16)*Ventas_Wellpro4[[#This Row],[Cantidad Vendida]]</f>
        <v>273.10559999999998</v>
      </c>
      <c r="H337" s="15">
        <v>1706.91</v>
      </c>
      <c r="I337" s="17">
        <f>+Ventas_Wellpro4[[#This Row],[Total de Venta sin IVA]]+Ventas_Wellpro4[[#This Row],[IVA]]</f>
        <v>1980.0156000000002</v>
      </c>
      <c r="J337">
        <f>YEAR(Ventas_Wellpro4[[#This Row],[Fecha]])</f>
        <v>2025</v>
      </c>
      <c r="K337" t="str">
        <f>TEXT(Ventas_Wellpro4[[#This Row],[Fecha]],"MMMM")</f>
        <v>octubre</v>
      </c>
      <c r="L337">
        <f>DAY(Ventas_Wellpro4[[#This Row],[Fecha]])</f>
        <v>14</v>
      </c>
    </row>
    <row r="338" spans="2:12" x14ac:dyDescent="0.25">
      <c r="B338" s="11">
        <v>45944</v>
      </c>
      <c r="C338" t="s">
        <v>22</v>
      </c>
      <c r="D338" t="s">
        <v>189</v>
      </c>
      <c r="E338" s="17">
        <v>77.069999999999993</v>
      </c>
      <c r="F338">
        <v>3</v>
      </c>
      <c r="G338" s="17">
        <f>+(Ventas_Wellpro4[[#This Row],[Precio de Venta]]*0.16)*Ventas_Wellpro4[[#This Row],[Cantidad Vendida]]</f>
        <v>36.993600000000001</v>
      </c>
      <c r="H338" s="15">
        <v>231.21</v>
      </c>
      <c r="I338" s="17">
        <f>+Ventas_Wellpro4[[#This Row],[Total de Venta sin IVA]]+Ventas_Wellpro4[[#This Row],[IVA]]</f>
        <v>268.20359999999999</v>
      </c>
      <c r="J338">
        <f>YEAR(Ventas_Wellpro4[[#This Row],[Fecha]])</f>
        <v>2025</v>
      </c>
      <c r="K338" t="str">
        <f>TEXT(Ventas_Wellpro4[[#This Row],[Fecha]],"MMMM")</f>
        <v>octubre</v>
      </c>
      <c r="L338">
        <f>DAY(Ventas_Wellpro4[[#This Row],[Fecha]])</f>
        <v>14</v>
      </c>
    </row>
    <row r="339" spans="2:12" x14ac:dyDescent="0.25">
      <c r="B339" s="11">
        <v>45944</v>
      </c>
      <c r="C339" t="s">
        <v>22</v>
      </c>
      <c r="D339" t="s">
        <v>189</v>
      </c>
      <c r="E339" s="17">
        <v>77.069999999999993</v>
      </c>
      <c r="F339">
        <v>3</v>
      </c>
      <c r="G339" s="17">
        <f>+(Ventas_Wellpro4[[#This Row],[Precio de Venta]]*0.16)*Ventas_Wellpro4[[#This Row],[Cantidad Vendida]]</f>
        <v>36.993600000000001</v>
      </c>
      <c r="H339" s="15">
        <v>231.21</v>
      </c>
      <c r="I339" s="17">
        <f>+Ventas_Wellpro4[[#This Row],[Total de Venta sin IVA]]+Ventas_Wellpro4[[#This Row],[IVA]]</f>
        <v>268.20359999999999</v>
      </c>
      <c r="J339">
        <f>YEAR(Ventas_Wellpro4[[#This Row],[Fecha]])</f>
        <v>2025</v>
      </c>
      <c r="K339" t="str">
        <f>TEXT(Ventas_Wellpro4[[#This Row],[Fecha]],"MMMM")</f>
        <v>octubre</v>
      </c>
      <c r="L339">
        <f>DAY(Ventas_Wellpro4[[#This Row],[Fecha]])</f>
        <v>14</v>
      </c>
    </row>
    <row r="340" spans="2:12" x14ac:dyDescent="0.25">
      <c r="B340" s="11">
        <v>45944</v>
      </c>
      <c r="C340" t="s">
        <v>22</v>
      </c>
      <c r="D340" t="s">
        <v>189</v>
      </c>
      <c r="E340" s="17">
        <v>77.069999999999993</v>
      </c>
      <c r="F340">
        <v>3</v>
      </c>
      <c r="G340" s="17">
        <f>+(Ventas_Wellpro4[[#This Row],[Precio de Venta]]*0.16)*Ventas_Wellpro4[[#This Row],[Cantidad Vendida]]</f>
        <v>36.993600000000001</v>
      </c>
      <c r="H340" s="15">
        <v>231.21</v>
      </c>
      <c r="I340" s="17">
        <f>+Ventas_Wellpro4[[#This Row],[Total de Venta sin IVA]]+Ventas_Wellpro4[[#This Row],[IVA]]</f>
        <v>268.20359999999999</v>
      </c>
      <c r="J340">
        <f>YEAR(Ventas_Wellpro4[[#This Row],[Fecha]])</f>
        <v>2025</v>
      </c>
      <c r="K340" t="str">
        <f>TEXT(Ventas_Wellpro4[[#This Row],[Fecha]],"MMMM")</f>
        <v>octubre</v>
      </c>
      <c r="L340">
        <f>DAY(Ventas_Wellpro4[[#This Row],[Fecha]])</f>
        <v>14</v>
      </c>
    </row>
    <row r="341" spans="2:12" x14ac:dyDescent="0.25">
      <c r="B341" s="11">
        <v>45944</v>
      </c>
      <c r="C341" t="s">
        <v>22</v>
      </c>
      <c r="D341" t="s">
        <v>189</v>
      </c>
      <c r="E341" s="17">
        <v>77.069999999999993</v>
      </c>
      <c r="F341">
        <v>3</v>
      </c>
      <c r="G341" s="17">
        <f>+(Ventas_Wellpro4[[#This Row],[Precio de Venta]]*0.16)*Ventas_Wellpro4[[#This Row],[Cantidad Vendida]]</f>
        <v>36.993600000000001</v>
      </c>
      <c r="H341" s="15">
        <v>231.21</v>
      </c>
      <c r="I341" s="17">
        <f>+Ventas_Wellpro4[[#This Row],[Total de Venta sin IVA]]+Ventas_Wellpro4[[#This Row],[IVA]]</f>
        <v>268.20359999999999</v>
      </c>
      <c r="J341">
        <f>YEAR(Ventas_Wellpro4[[#This Row],[Fecha]])</f>
        <v>2025</v>
      </c>
      <c r="K341" t="str">
        <f>TEXT(Ventas_Wellpro4[[#This Row],[Fecha]],"MMMM")</f>
        <v>octubre</v>
      </c>
      <c r="L341">
        <f>DAY(Ventas_Wellpro4[[#This Row],[Fecha]])</f>
        <v>14</v>
      </c>
    </row>
    <row r="342" spans="2:12" x14ac:dyDescent="0.25">
      <c r="B342" s="11">
        <v>45944</v>
      </c>
      <c r="C342" t="s">
        <v>22</v>
      </c>
      <c r="D342" t="s">
        <v>189</v>
      </c>
      <c r="E342" s="17">
        <v>77.069999999999993</v>
      </c>
      <c r="F342">
        <v>3</v>
      </c>
      <c r="G342" s="17">
        <f>+(Ventas_Wellpro4[[#This Row],[Precio de Venta]]*0.16)*Ventas_Wellpro4[[#This Row],[Cantidad Vendida]]</f>
        <v>36.993600000000001</v>
      </c>
      <c r="H342" s="15">
        <v>231.21</v>
      </c>
      <c r="I342" s="17">
        <f>+Ventas_Wellpro4[[#This Row],[Total de Venta sin IVA]]+Ventas_Wellpro4[[#This Row],[IVA]]</f>
        <v>268.20359999999999</v>
      </c>
      <c r="J342">
        <f>YEAR(Ventas_Wellpro4[[#This Row],[Fecha]])</f>
        <v>2025</v>
      </c>
      <c r="K342" t="str">
        <f>TEXT(Ventas_Wellpro4[[#This Row],[Fecha]],"MMMM")</f>
        <v>octubre</v>
      </c>
      <c r="L342">
        <f>DAY(Ventas_Wellpro4[[#This Row],[Fecha]])</f>
        <v>14</v>
      </c>
    </row>
    <row r="343" spans="2:12" x14ac:dyDescent="0.25">
      <c r="B343" s="11">
        <v>45944</v>
      </c>
      <c r="C343" t="s">
        <v>21</v>
      </c>
      <c r="D343" t="s">
        <v>189</v>
      </c>
      <c r="E343" s="17">
        <v>77.069999999999993</v>
      </c>
      <c r="F343">
        <v>3</v>
      </c>
      <c r="G343" s="17">
        <f>+(Ventas_Wellpro4[[#This Row],[Precio de Venta]]*0.16)*Ventas_Wellpro4[[#This Row],[Cantidad Vendida]]</f>
        <v>36.993600000000001</v>
      </c>
      <c r="H343" s="15">
        <v>231.21</v>
      </c>
      <c r="I343" s="17">
        <f>+Ventas_Wellpro4[[#This Row],[Total de Venta sin IVA]]+Ventas_Wellpro4[[#This Row],[IVA]]</f>
        <v>268.20359999999999</v>
      </c>
      <c r="J343">
        <f>YEAR(Ventas_Wellpro4[[#This Row],[Fecha]])</f>
        <v>2025</v>
      </c>
      <c r="K343" t="str">
        <f>TEXT(Ventas_Wellpro4[[#This Row],[Fecha]],"MMMM")</f>
        <v>octubre</v>
      </c>
      <c r="L343">
        <f>DAY(Ventas_Wellpro4[[#This Row],[Fecha]])</f>
        <v>14</v>
      </c>
    </row>
    <row r="344" spans="2:12" x14ac:dyDescent="0.25">
      <c r="B344" s="11">
        <v>45944</v>
      </c>
      <c r="C344" t="s">
        <v>21</v>
      </c>
      <c r="D344" t="s">
        <v>189</v>
      </c>
      <c r="E344" s="17">
        <v>77.069999999999993</v>
      </c>
      <c r="F344">
        <v>3</v>
      </c>
      <c r="G344" s="17">
        <f>+(Ventas_Wellpro4[[#This Row],[Precio de Venta]]*0.16)*Ventas_Wellpro4[[#This Row],[Cantidad Vendida]]</f>
        <v>36.993600000000001</v>
      </c>
      <c r="H344" s="15">
        <v>231.21</v>
      </c>
      <c r="I344" s="17">
        <f>+Ventas_Wellpro4[[#This Row],[Total de Venta sin IVA]]+Ventas_Wellpro4[[#This Row],[IVA]]</f>
        <v>268.20359999999999</v>
      </c>
      <c r="J344">
        <f>YEAR(Ventas_Wellpro4[[#This Row],[Fecha]])</f>
        <v>2025</v>
      </c>
      <c r="K344" t="str">
        <f>TEXT(Ventas_Wellpro4[[#This Row],[Fecha]],"MMMM")</f>
        <v>octubre</v>
      </c>
      <c r="L344">
        <f>DAY(Ventas_Wellpro4[[#This Row],[Fecha]])</f>
        <v>14</v>
      </c>
    </row>
    <row r="345" spans="2:12" x14ac:dyDescent="0.25">
      <c r="B345" s="5">
        <v>45586</v>
      </c>
      <c r="C345" t="s">
        <v>21</v>
      </c>
      <c r="D345" t="s">
        <v>54</v>
      </c>
      <c r="E345">
        <v>137.91999999999999</v>
      </c>
      <c r="F345" s="1">
        <v>1</v>
      </c>
      <c r="G345" s="1">
        <v>22.07</v>
      </c>
      <c r="H345" s="15">
        <v>137.91999999999999</v>
      </c>
      <c r="I345" s="2">
        <v>159.99</v>
      </c>
      <c r="J345">
        <f>YEAR(Ventas_Wellpro4[[#This Row],[Fecha]])</f>
        <v>2024</v>
      </c>
      <c r="K345" t="str">
        <f>TEXT(Ventas_Wellpro4[[#This Row],[Fecha]],"MMMM")</f>
        <v>octubre</v>
      </c>
      <c r="L345">
        <f>DAY(Ventas_Wellpro4[[#This Row],[Fecha]])</f>
        <v>21</v>
      </c>
    </row>
    <row r="346" spans="2:12" x14ac:dyDescent="0.25">
      <c r="B346" s="5">
        <v>45586</v>
      </c>
      <c r="C346" t="s">
        <v>22</v>
      </c>
      <c r="D346" t="s">
        <v>54</v>
      </c>
      <c r="E346">
        <v>137.91999999999999</v>
      </c>
      <c r="F346" s="1">
        <v>1</v>
      </c>
      <c r="G346" s="1">
        <v>22.07</v>
      </c>
      <c r="H346" s="15">
        <v>137.91999999999999</v>
      </c>
      <c r="I346" s="2">
        <v>159.99</v>
      </c>
      <c r="J346">
        <f>YEAR(Ventas_Wellpro4[[#This Row],[Fecha]])</f>
        <v>2024</v>
      </c>
      <c r="K346" t="str">
        <f>TEXT(Ventas_Wellpro4[[#This Row],[Fecha]],"MMMM")</f>
        <v>octubre</v>
      </c>
      <c r="L346">
        <f>DAY(Ventas_Wellpro4[[#This Row],[Fecha]])</f>
        <v>21</v>
      </c>
    </row>
    <row r="347" spans="2:12" x14ac:dyDescent="0.25">
      <c r="B347" s="11">
        <v>45944</v>
      </c>
      <c r="C347" t="s">
        <v>21</v>
      </c>
      <c r="D347" t="s">
        <v>189</v>
      </c>
      <c r="E347" s="17">
        <v>77.069999999999993</v>
      </c>
      <c r="F347">
        <v>3</v>
      </c>
      <c r="G347" s="17">
        <f>+(Ventas_Wellpro4[[#This Row],[Precio de Venta]]*0.16)*Ventas_Wellpro4[[#This Row],[Cantidad Vendida]]</f>
        <v>36.993600000000001</v>
      </c>
      <c r="H347" s="15">
        <v>231.21</v>
      </c>
      <c r="I347" s="17">
        <f>+Ventas_Wellpro4[[#This Row],[Total de Venta sin IVA]]+Ventas_Wellpro4[[#This Row],[IVA]]</f>
        <v>268.20359999999999</v>
      </c>
      <c r="J347">
        <f>YEAR(Ventas_Wellpro4[[#This Row],[Fecha]])</f>
        <v>2025</v>
      </c>
      <c r="K347" t="str">
        <f>TEXT(Ventas_Wellpro4[[#This Row],[Fecha]],"MMMM")</f>
        <v>octubre</v>
      </c>
      <c r="L347">
        <f>DAY(Ventas_Wellpro4[[#This Row],[Fecha]])</f>
        <v>14</v>
      </c>
    </row>
    <row r="348" spans="2:12" x14ac:dyDescent="0.25">
      <c r="B348" s="11">
        <v>45944</v>
      </c>
      <c r="C348" t="s">
        <v>21</v>
      </c>
      <c r="D348" t="s">
        <v>189</v>
      </c>
      <c r="E348" s="17">
        <v>77.069999999999993</v>
      </c>
      <c r="F348">
        <v>3</v>
      </c>
      <c r="G348" s="17">
        <f>+(Ventas_Wellpro4[[#This Row],[Precio de Venta]]*0.16)*Ventas_Wellpro4[[#This Row],[Cantidad Vendida]]</f>
        <v>36.993600000000001</v>
      </c>
      <c r="H348" s="15">
        <v>231.21</v>
      </c>
      <c r="I348" s="17">
        <f>+Ventas_Wellpro4[[#This Row],[Total de Venta sin IVA]]+Ventas_Wellpro4[[#This Row],[IVA]]</f>
        <v>268.20359999999999</v>
      </c>
      <c r="J348">
        <f>YEAR(Ventas_Wellpro4[[#This Row],[Fecha]])</f>
        <v>2025</v>
      </c>
      <c r="K348" t="str">
        <f>TEXT(Ventas_Wellpro4[[#This Row],[Fecha]],"MMMM")</f>
        <v>octubre</v>
      </c>
      <c r="L348">
        <f>DAY(Ventas_Wellpro4[[#This Row],[Fecha]])</f>
        <v>14</v>
      </c>
    </row>
    <row r="349" spans="2:12" x14ac:dyDescent="0.25">
      <c r="B349" s="11">
        <v>45944</v>
      </c>
      <c r="C349" t="s">
        <v>21</v>
      </c>
      <c r="D349" t="s">
        <v>189</v>
      </c>
      <c r="E349" s="17">
        <v>77.069999999999993</v>
      </c>
      <c r="F349">
        <v>3</v>
      </c>
      <c r="G349" s="17">
        <f>+(Ventas_Wellpro4[[#This Row],[Precio de Venta]]*0.16)*Ventas_Wellpro4[[#This Row],[Cantidad Vendida]]</f>
        <v>36.993600000000001</v>
      </c>
      <c r="H349" s="15">
        <v>231.21</v>
      </c>
      <c r="I349" s="17">
        <f>+Ventas_Wellpro4[[#This Row],[Total de Venta sin IVA]]+Ventas_Wellpro4[[#This Row],[IVA]]</f>
        <v>268.20359999999999</v>
      </c>
      <c r="J349">
        <f>YEAR(Ventas_Wellpro4[[#This Row],[Fecha]])</f>
        <v>2025</v>
      </c>
      <c r="K349" t="str">
        <f>TEXT(Ventas_Wellpro4[[#This Row],[Fecha]],"MMMM")</f>
        <v>octubre</v>
      </c>
      <c r="L349">
        <f>DAY(Ventas_Wellpro4[[#This Row],[Fecha]])</f>
        <v>14</v>
      </c>
    </row>
    <row r="350" spans="2:12" x14ac:dyDescent="0.25">
      <c r="B350" s="5">
        <v>45590</v>
      </c>
      <c r="C350" t="s">
        <v>21</v>
      </c>
      <c r="D350" t="s">
        <v>54</v>
      </c>
      <c r="E350">
        <v>137.91999999999999</v>
      </c>
      <c r="F350" s="1">
        <v>1</v>
      </c>
      <c r="G350" s="2">
        <v>22.07</v>
      </c>
      <c r="H350" s="15">
        <v>137.91999999999999</v>
      </c>
      <c r="I350" s="2">
        <v>159.99</v>
      </c>
      <c r="J350">
        <f>YEAR(Ventas_Wellpro4[[#This Row],[Fecha]])</f>
        <v>2024</v>
      </c>
      <c r="K350" t="str">
        <f>TEXT(Ventas_Wellpro4[[#This Row],[Fecha]],"MMMM")</f>
        <v>octubre</v>
      </c>
      <c r="L350">
        <f>DAY(Ventas_Wellpro4[[#This Row],[Fecha]])</f>
        <v>25</v>
      </c>
    </row>
    <row r="351" spans="2:12" x14ac:dyDescent="0.25">
      <c r="B351" s="11">
        <v>45944</v>
      </c>
      <c r="C351" t="s">
        <v>24</v>
      </c>
      <c r="D351" t="s">
        <v>144</v>
      </c>
      <c r="E351" s="17">
        <v>137.79</v>
      </c>
      <c r="F351">
        <v>1</v>
      </c>
      <c r="G351" s="18">
        <f>+(Ventas_Wellpro4[[#This Row],[Precio de Venta]]*0.16)*Ventas_Wellpro4[[#This Row],[Cantidad Vendida]]</f>
        <v>22.046399999999998</v>
      </c>
      <c r="H351" s="15">
        <v>137.79</v>
      </c>
      <c r="I351" s="17">
        <f>+Ventas_Wellpro4[[#This Row],[Total de Venta sin IVA]]+Ventas_Wellpro4[[#This Row],[IVA]]</f>
        <v>159.8364</v>
      </c>
      <c r="J351">
        <f>YEAR(Ventas_Wellpro4[[#This Row],[Fecha]])</f>
        <v>2025</v>
      </c>
      <c r="K351" t="str">
        <f>TEXT(Ventas_Wellpro4[[#This Row],[Fecha]],"MMMM")</f>
        <v>octubre</v>
      </c>
      <c r="L351">
        <f>DAY(Ventas_Wellpro4[[#This Row],[Fecha]])</f>
        <v>14</v>
      </c>
    </row>
    <row r="352" spans="2:12" x14ac:dyDescent="0.25">
      <c r="B352" s="11">
        <v>45944</v>
      </c>
      <c r="C352" t="s">
        <v>14</v>
      </c>
      <c r="D352" t="s">
        <v>189</v>
      </c>
      <c r="E352" s="17">
        <v>1024.1400000000001</v>
      </c>
      <c r="F352">
        <v>3</v>
      </c>
      <c r="G352" s="17">
        <f>+(Ventas_Wellpro4[[#This Row],[Precio de Venta]]*0.16)*Ventas_Wellpro4[[#This Row],[Cantidad Vendida]]</f>
        <v>491.58720000000005</v>
      </c>
      <c r="H352" s="15">
        <v>3072.42</v>
      </c>
      <c r="I352" s="17">
        <f>+Ventas_Wellpro4[[#This Row],[Total de Venta sin IVA]]+Ventas_Wellpro4[[#This Row],[IVA]]</f>
        <v>3564.0072</v>
      </c>
      <c r="J352">
        <f>YEAR(Ventas_Wellpro4[[#This Row],[Fecha]])</f>
        <v>2025</v>
      </c>
      <c r="K352" t="str">
        <f>TEXT(Ventas_Wellpro4[[#This Row],[Fecha]],"MMMM")</f>
        <v>octubre</v>
      </c>
      <c r="L352">
        <f>DAY(Ventas_Wellpro4[[#This Row],[Fecha]])</f>
        <v>14</v>
      </c>
    </row>
    <row r="353" spans="2:12" x14ac:dyDescent="0.25">
      <c r="B353" s="11">
        <v>45944</v>
      </c>
      <c r="C353" t="s">
        <v>14</v>
      </c>
      <c r="D353" t="s">
        <v>189</v>
      </c>
      <c r="E353" s="17">
        <v>1024.1400000000001</v>
      </c>
      <c r="F353">
        <v>3</v>
      </c>
      <c r="G353" s="17">
        <f>+(Ventas_Wellpro4[[#This Row],[Precio de Venta]]*0.16)*Ventas_Wellpro4[[#This Row],[Cantidad Vendida]]</f>
        <v>491.58720000000005</v>
      </c>
      <c r="H353" s="15">
        <v>3072.42</v>
      </c>
      <c r="I353" s="17">
        <f>+Ventas_Wellpro4[[#This Row],[Total de Venta sin IVA]]+Ventas_Wellpro4[[#This Row],[IVA]]</f>
        <v>3564.0072</v>
      </c>
      <c r="J353">
        <f>YEAR(Ventas_Wellpro4[[#This Row],[Fecha]])</f>
        <v>2025</v>
      </c>
      <c r="K353" t="str">
        <f>TEXT(Ventas_Wellpro4[[#This Row],[Fecha]],"MMMM")</f>
        <v>octubre</v>
      </c>
      <c r="L353">
        <f>DAY(Ventas_Wellpro4[[#This Row],[Fecha]])</f>
        <v>14</v>
      </c>
    </row>
    <row r="354" spans="2:12" x14ac:dyDescent="0.25">
      <c r="B354" s="11">
        <v>45944</v>
      </c>
      <c r="C354" t="s">
        <v>14</v>
      </c>
      <c r="D354" t="s">
        <v>189</v>
      </c>
      <c r="E354" s="17">
        <v>1024.1400000000001</v>
      </c>
      <c r="F354">
        <v>3</v>
      </c>
      <c r="G354" s="17">
        <f>+(Ventas_Wellpro4[[#This Row],[Precio de Venta]]*0.16)*Ventas_Wellpro4[[#This Row],[Cantidad Vendida]]</f>
        <v>491.58720000000005</v>
      </c>
      <c r="H354" s="15">
        <v>3072.42</v>
      </c>
      <c r="I354" s="17">
        <f>+Ventas_Wellpro4[[#This Row],[Total de Venta sin IVA]]+Ventas_Wellpro4[[#This Row],[IVA]]</f>
        <v>3564.0072</v>
      </c>
      <c r="J354">
        <f>YEAR(Ventas_Wellpro4[[#This Row],[Fecha]])</f>
        <v>2025</v>
      </c>
      <c r="K354" t="str">
        <f>TEXT(Ventas_Wellpro4[[#This Row],[Fecha]],"MMMM")</f>
        <v>octubre</v>
      </c>
      <c r="L354">
        <f>DAY(Ventas_Wellpro4[[#This Row],[Fecha]])</f>
        <v>14</v>
      </c>
    </row>
    <row r="355" spans="2:12" x14ac:dyDescent="0.25">
      <c r="B355" s="11">
        <v>45944</v>
      </c>
      <c r="C355" t="s">
        <v>14</v>
      </c>
      <c r="D355" t="s">
        <v>189</v>
      </c>
      <c r="E355" s="17">
        <v>1024.1400000000001</v>
      </c>
      <c r="F355">
        <v>3</v>
      </c>
      <c r="G355" s="17">
        <f>+(Ventas_Wellpro4[[#This Row],[Precio de Venta]]*0.16)*Ventas_Wellpro4[[#This Row],[Cantidad Vendida]]</f>
        <v>491.58720000000005</v>
      </c>
      <c r="H355" s="15">
        <v>3072.42</v>
      </c>
      <c r="I355" s="17">
        <f>+Ventas_Wellpro4[[#This Row],[Total de Venta sin IVA]]+Ventas_Wellpro4[[#This Row],[IVA]]</f>
        <v>3564.0072</v>
      </c>
      <c r="J355">
        <f>YEAR(Ventas_Wellpro4[[#This Row],[Fecha]])</f>
        <v>2025</v>
      </c>
      <c r="K355" t="str">
        <f>TEXT(Ventas_Wellpro4[[#This Row],[Fecha]],"MMMM")</f>
        <v>octubre</v>
      </c>
      <c r="L355">
        <f>DAY(Ventas_Wellpro4[[#This Row],[Fecha]])</f>
        <v>14</v>
      </c>
    </row>
    <row r="356" spans="2:12" x14ac:dyDescent="0.25">
      <c r="B356" s="11">
        <v>45944</v>
      </c>
      <c r="C356" t="s">
        <v>14</v>
      </c>
      <c r="D356" t="s">
        <v>189</v>
      </c>
      <c r="E356" s="17">
        <v>1024.1400000000001</v>
      </c>
      <c r="F356">
        <v>3</v>
      </c>
      <c r="G356" s="17">
        <f>+(Ventas_Wellpro4[[#This Row],[Precio de Venta]]*0.16)*Ventas_Wellpro4[[#This Row],[Cantidad Vendida]]</f>
        <v>491.58720000000005</v>
      </c>
      <c r="H356" s="15">
        <v>3072.42</v>
      </c>
      <c r="I356" s="17">
        <f>+Ventas_Wellpro4[[#This Row],[Total de Venta sin IVA]]+Ventas_Wellpro4[[#This Row],[IVA]]</f>
        <v>3564.0072</v>
      </c>
      <c r="J356">
        <f>YEAR(Ventas_Wellpro4[[#This Row],[Fecha]])</f>
        <v>2025</v>
      </c>
      <c r="K356" t="str">
        <f>TEXT(Ventas_Wellpro4[[#This Row],[Fecha]],"MMMM")</f>
        <v>octubre</v>
      </c>
      <c r="L356">
        <f>DAY(Ventas_Wellpro4[[#This Row],[Fecha]])</f>
        <v>14</v>
      </c>
    </row>
    <row r="357" spans="2:12" x14ac:dyDescent="0.25">
      <c r="B357" s="11">
        <v>45944</v>
      </c>
      <c r="C357" t="s">
        <v>11</v>
      </c>
      <c r="D357" t="s">
        <v>144</v>
      </c>
      <c r="E357" s="17">
        <v>343.97</v>
      </c>
      <c r="F357">
        <v>1</v>
      </c>
      <c r="G357" s="18">
        <f>+(Ventas_Wellpro4[[#This Row],[Precio de Venta]]*0.16)*Ventas_Wellpro4[[#This Row],[Cantidad Vendida]]</f>
        <v>55.035200000000003</v>
      </c>
      <c r="H357" s="15">
        <v>343.97</v>
      </c>
      <c r="I357" s="17">
        <f>+Ventas_Wellpro4[[#This Row],[Total de Venta sin IVA]]+Ventas_Wellpro4[[#This Row],[IVA]]</f>
        <v>399.00520000000006</v>
      </c>
      <c r="J357">
        <f>YEAR(Ventas_Wellpro4[[#This Row],[Fecha]])</f>
        <v>2025</v>
      </c>
      <c r="K357" t="str">
        <f>TEXT(Ventas_Wellpro4[[#This Row],[Fecha]],"MMMM")</f>
        <v>octubre</v>
      </c>
      <c r="L357">
        <f>DAY(Ventas_Wellpro4[[#This Row],[Fecha]])</f>
        <v>14</v>
      </c>
    </row>
    <row r="358" spans="2:12" x14ac:dyDescent="0.25">
      <c r="B358" s="11">
        <v>45944</v>
      </c>
      <c r="C358" t="s">
        <v>57</v>
      </c>
      <c r="D358" t="s">
        <v>50</v>
      </c>
      <c r="E358" s="17">
        <v>16.16</v>
      </c>
      <c r="F358">
        <v>120</v>
      </c>
      <c r="G358" s="18">
        <f>+(Ventas_Wellpro4[[#This Row],[Precio de Venta]]*0.16)*Ventas_Wellpro4[[#This Row],[Cantidad Vendida]]</f>
        <v>310.27199999999999</v>
      </c>
      <c r="H358" s="15">
        <v>1939.2</v>
      </c>
      <c r="I358" s="17">
        <f>+Ventas_Wellpro4[[#This Row],[Total de Venta sin IVA]]+Ventas_Wellpro4[[#This Row],[IVA]]</f>
        <v>2249.4720000000002</v>
      </c>
      <c r="J358">
        <f>YEAR(Ventas_Wellpro4[[#This Row],[Fecha]])</f>
        <v>2025</v>
      </c>
      <c r="K358" t="str">
        <f>TEXT(Ventas_Wellpro4[[#This Row],[Fecha]],"MMMM")</f>
        <v>octubre</v>
      </c>
      <c r="L358">
        <f>DAY(Ventas_Wellpro4[[#This Row],[Fecha]])</f>
        <v>14</v>
      </c>
    </row>
    <row r="359" spans="2:12" x14ac:dyDescent="0.25">
      <c r="B359" s="5">
        <v>45475</v>
      </c>
      <c r="C359" t="s">
        <v>17</v>
      </c>
      <c r="D359" t="s">
        <v>46</v>
      </c>
      <c r="E359">
        <v>498.65999999999997</v>
      </c>
      <c r="F359" s="1">
        <v>60</v>
      </c>
      <c r="G359" s="1">
        <v>4787.1400000000003</v>
      </c>
      <c r="H359" s="15">
        <v>29919.599999999999</v>
      </c>
      <c r="I359" s="1">
        <v>34706.74</v>
      </c>
      <c r="J359">
        <f>YEAR(Ventas_Wellpro4[[#This Row],[Fecha]])</f>
        <v>2024</v>
      </c>
      <c r="K359" t="str">
        <f>TEXT(Ventas_Wellpro4[[#This Row],[Fecha]],"MMMM")</f>
        <v>julio</v>
      </c>
      <c r="L359">
        <f>DAY(Ventas_Wellpro4[[#This Row],[Fecha]])</f>
        <v>2</v>
      </c>
    </row>
    <row r="360" spans="2:12" x14ac:dyDescent="0.25">
      <c r="B360" s="5">
        <v>45478</v>
      </c>
      <c r="C360" t="s">
        <v>17</v>
      </c>
      <c r="D360" t="s">
        <v>46</v>
      </c>
      <c r="E360">
        <v>498.65999999999997</v>
      </c>
      <c r="F360" s="1">
        <v>216</v>
      </c>
      <c r="G360" s="1">
        <v>17233.689999999999</v>
      </c>
      <c r="H360" s="15">
        <v>107710.56</v>
      </c>
      <c r="I360" s="1">
        <v>124944.25</v>
      </c>
      <c r="J360">
        <f>YEAR(Ventas_Wellpro4[[#This Row],[Fecha]])</f>
        <v>2024</v>
      </c>
      <c r="K360" t="str">
        <f>TEXT(Ventas_Wellpro4[[#This Row],[Fecha]],"MMMM")</f>
        <v>julio</v>
      </c>
      <c r="L360">
        <f>DAY(Ventas_Wellpro4[[#This Row],[Fecha]])</f>
        <v>5</v>
      </c>
    </row>
    <row r="361" spans="2:12" x14ac:dyDescent="0.25">
      <c r="B361" s="5">
        <v>45478</v>
      </c>
      <c r="C361" t="s">
        <v>17</v>
      </c>
      <c r="D361" t="s">
        <v>46</v>
      </c>
      <c r="E361">
        <v>498.66</v>
      </c>
      <c r="F361" s="1">
        <v>24</v>
      </c>
      <c r="G361" s="1">
        <v>1914.85</v>
      </c>
      <c r="H361" s="15">
        <v>11967.84</v>
      </c>
      <c r="I361" s="1">
        <v>13882.69</v>
      </c>
      <c r="J361">
        <f>YEAR(Ventas_Wellpro4[[#This Row],[Fecha]])</f>
        <v>2024</v>
      </c>
      <c r="K361" t="str">
        <f>TEXT(Ventas_Wellpro4[[#This Row],[Fecha]],"MMMM")</f>
        <v>julio</v>
      </c>
      <c r="L361">
        <f>DAY(Ventas_Wellpro4[[#This Row],[Fecha]])</f>
        <v>5</v>
      </c>
    </row>
    <row r="362" spans="2:12" x14ac:dyDescent="0.25">
      <c r="B362" s="5">
        <v>45482</v>
      </c>
      <c r="C362" t="s">
        <v>17</v>
      </c>
      <c r="D362" t="s">
        <v>46</v>
      </c>
      <c r="E362">
        <v>498.66</v>
      </c>
      <c r="F362" s="1">
        <v>96</v>
      </c>
      <c r="G362" s="1">
        <v>7659.42</v>
      </c>
      <c r="H362" s="15">
        <v>47871.360000000001</v>
      </c>
      <c r="I362" s="2">
        <v>55530.78</v>
      </c>
      <c r="J362">
        <f>YEAR(Ventas_Wellpro4[[#This Row],[Fecha]])</f>
        <v>2024</v>
      </c>
      <c r="K362" t="str">
        <f>TEXT(Ventas_Wellpro4[[#This Row],[Fecha]],"MMMM")</f>
        <v>julio</v>
      </c>
      <c r="L362">
        <f>DAY(Ventas_Wellpro4[[#This Row],[Fecha]])</f>
        <v>9</v>
      </c>
    </row>
    <row r="363" spans="2:12" x14ac:dyDescent="0.25">
      <c r="B363" s="5">
        <v>45482</v>
      </c>
      <c r="C363" t="s">
        <v>17</v>
      </c>
      <c r="D363" t="s">
        <v>46</v>
      </c>
      <c r="E363">
        <v>498.66</v>
      </c>
      <c r="F363" s="1">
        <v>126</v>
      </c>
      <c r="G363" s="1">
        <v>10052.99</v>
      </c>
      <c r="H363" s="15">
        <v>62831.16</v>
      </c>
      <c r="I363" s="2">
        <v>72884.149999999994</v>
      </c>
      <c r="J363">
        <f>YEAR(Ventas_Wellpro4[[#This Row],[Fecha]])</f>
        <v>2024</v>
      </c>
      <c r="K363" t="str">
        <f>TEXT(Ventas_Wellpro4[[#This Row],[Fecha]],"MMMM")</f>
        <v>julio</v>
      </c>
      <c r="L363">
        <f>DAY(Ventas_Wellpro4[[#This Row],[Fecha]])</f>
        <v>9</v>
      </c>
    </row>
    <row r="364" spans="2:12" x14ac:dyDescent="0.25">
      <c r="B364" s="5">
        <v>45482</v>
      </c>
      <c r="C364" t="s">
        <v>17</v>
      </c>
      <c r="D364" t="s">
        <v>46</v>
      </c>
      <c r="E364">
        <v>498.66</v>
      </c>
      <c r="F364" s="1">
        <v>6</v>
      </c>
      <c r="G364" s="1">
        <v>478.71</v>
      </c>
      <c r="H364" s="15">
        <v>2991.96</v>
      </c>
      <c r="I364" s="1">
        <v>3470.67</v>
      </c>
      <c r="J364">
        <f>YEAR(Ventas_Wellpro4[[#This Row],[Fecha]])</f>
        <v>2024</v>
      </c>
      <c r="K364" t="str">
        <f>TEXT(Ventas_Wellpro4[[#This Row],[Fecha]],"MMMM")</f>
        <v>julio</v>
      </c>
      <c r="L364">
        <f>DAY(Ventas_Wellpro4[[#This Row],[Fecha]])</f>
        <v>9</v>
      </c>
    </row>
    <row r="365" spans="2:12" x14ac:dyDescent="0.25">
      <c r="B365" s="5">
        <v>45482</v>
      </c>
      <c r="C365" t="s">
        <v>17</v>
      </c>
      <c r="D365" t="s">
        <v>46</v>
      </c>
      <c r="E365">
        <v>498.66</v>
      </c>
      <c r="F365" s="1">
        <v>12</v>
      </c>
      <c r="G365" s="1">
        <v>957.43</v>
      </c>
      <c r="H365" s="15">
        <v>5983.92</v>
      </c>
      <c r="I365" s="1">
        <v>6941.35</v>
      </c>
      <c r="J365">
        <f>YEAR(Ventas_Wellpro4[[#This Row],[Fecha]])</f>
        <v>2024</v>
      </c>
      <c r="K365" t="str">
        <f>TEXT(Ventas_Wellpro4[[#This Row],[Fecha]],"MMMM")</f>
        <v>julio</v>
      </c>
      <c r="L365">
        <f>DAY(Ventas_Wellpro4[[#This Row],[Fecha]])</f>
        <v>9</v>
      </c>
    </row>
    <row r="366" spans="2:12" x14ac:dyDescent="0.25">
      <c r="B366" s="5">
        <v>45482</v>
      </c>
      <c r="C366" t="s">
        <v>17</v>
      </c>
      <c r="D366" t="s">
        <v>46</v>
      </c>
      <c r="E366">
        <v>498.65999999999997</v>
      </c>
      <c r="F366" s="1">
        <v>120</v>
      </c>
      <c r="G366" s="1">
        <v>9574.27</v>
      </c>
      <c r="H366" s="15">
        <v>59839.199999999997</v>
      </c>
      <c r="I366" s="1">
        <v>69413.47</v>
      </c>
      <c r="J366">
        <f>YEAR(Ventas_Wellpro4[[#This Row],[Fecha]])</f>
        <v>2024</v>
      </c>
      <c r="K366" t="str">
        <f>TEXT(Ventas_Wellpro4[[#This Row],[Fecha]],"MMMM")</f>
        <v>julio</v>
      </c>
      <c r="L366">
        <f>DAY(Ventas_Wellpro4[[#This Row],[Fecha]])</f>
        <v>9</v>
      </c>
    </row>
    <row r="367" spans="2:12" x14ac:dyDescent="0.25">
      <c r="B367" s="5">
        <v>45484</v>
      </c>
      <c r="C367" t="s">
        <v>17</v>
      </c>
      <c r="D367" t="s">
        <v>46</v>
      </c>
      <c r="E367">
        <v>498.66</v>
      </c>
      <c r="F367" s="1">
        <v>6</v>
      </c>
      <c r="G367" s="1">
        <v>478.71</v>
      </c>
      <c r="H367" s="15">
        <v>2991.96</v>
      </c>
      <c r="I367" s="2">
        <v>3470.67</v>
      </c>
      <c r="J367">
        <f>YEAR(Ventas_Wellpro4[[#This Row],[Fecha]])</f>
        <v>2024</v>
      </c>
      <c r="K367" t="str">
        <f>TEXT(Ventas_Wellpro4[[#This Row],[Fecha]],"MMMM")</f>
        <v>julio</v>
      </c>
      <c r="L367">
        <f>DAY(Ventas_Wellpro4[[#This Row],[Fecha]])</f>
        <v>11</v>
      </c>
    </row>
    <row r="368" spans="2:12" x14ac:dyDescent="0.25">
      <c r="B368" s="5">
        <v>45490</v>
      </c>
      <c r="C368" t="s">
        <v>17</v>
      </c>
      <c r="D368" t="s">
        <v>46</v>
      </c>
      <c r="E368">
        <v>498.65999999999997</v>
      </c>
      <c r="F368" s="1">
        <v>30</v>
      </c>
      <c r="G368" s="2">
        <v>2393.5700000000002</v>
      </c>
      <c r="H368" s="15">
        <v>14959.8</v>
      </c>
      <c r="I368" s="2">
        <v>17353.37</v>
      </c>
      <c r="J368">
        <f>YEAR(Ventas_Wellpro4[[#This Row],[Fecha]])</f>
        <v>2024</v>
      </c>
      <c r="K368" t="str">
        <f>TEXT(Ventas_Wellpro4[[#This Row],[Fecha]],"MMMM")</f>
        <v>julio</v>
      </c>
      <c r="L368">
        <f>DAY(Ventas_Wellpro4[[#This Row],[Fecha]])</f>
        <v>17</v>
      </c>
    </row>
    <row r="369" spans="2:12" x14ac:dyDescent="0.25">
      <c r="B369" s="5">
        <v>45490</v>
      </c>
      <c r="C369" t="s">
        <v>17</v>
      </c>
      <c r="D369" t="s">
        <v>46</v>
      </c>
      <c r="E369">
        <v>498.65999999999997</v>
      </c>
      <c r="F369" s="1">
        <v>60</v>
      </c>
      <c r="G369" s="2">
        <v>4787.1400000000003</v>
      </c>
      <c r="H369" s="15">
        <v>29919.599999999999</v>
      </c>
      <c r="I369" s="2">
        <v>34706.74</v>
      </c>
      <c r="J369">
        <f>YEAR(Ventas_Wellpro4[[#This Row],[Fecha]])</f>
        <v>2024</v>
      </c>
      <c r="K369" t="str">
        <f>TEXT(Ventas_Wellpro4[[#This Row],[Fecha]],"MMMM")</f>
        <v>julio</v>
      </c>
      <c r="L369">
        <f>DAY(Ventas_Wellpro4[[#This Row],[Fecha]])</f>
        <v>17</v>
      </c>
    </row>
    <row r="370" spans="2:12" x14ac:dyDescent="0.25">
      <c r="B370" s="5">
        <v>45490</v>
      </c>
      <c r="C370" t="s">
        <v>17</v>
      </c>
      <c r="D370" t="s">
        <v>46</v>
      </c>
      <c r="E370">
        <v>498.66</v>
      </c>
      <c r="F370" s="1">
        <v>78</v>
      </c>
      <c r="G370" s="2">
        <v>6223.28</v>
      </c>
      <c r="H370" s="15">
        <v>38895.480000000003</v>
      </c>
      <c r="I370" s="2">
        <v>45118.76</v>
      </c>
      <c r="J370">
        <f>YEAR(Ventas_Wellpro4[[#This Row],[Fecha]])</f>
        <v>2024</v>
      </c>
      <c r="K370" t="str">
        <f>TEXT(Ventas_Wellpro4[[#This Row],[Fecha]],"MMMM")</f>
        <v>julio</v>
      </c>
      <c r="L370">
        <f>DAY(Ventas_Wellpro4[[#This Row],[Fecha]])</f>
        <v>17</v>
      </c>
    </row>
    <row r="371" spans="2:12" x14ac:dyDescent="0.25">
      <c r="B371" s="5">
        <v>45490</v>
      </c>
      <c r="C371" t="s">
        <v>17</v>
      </c>
      <c r="D371" t="s">
        <v>46</v>
      </c>
      <c r="E371">
        <v>498.66</v>
      </c>
      <c r="F371" s="1">
        <v>96</v>
      </c>
      <c r="G371" s="2">
        <v>7659.42</v>
      </c>
      <c r="H371" s="15">
        <v>47871.360000000001</v>
      </c>
      <c r="I371" s="2">
        <v>55530.78</v>
      </c>
      <c r="J371">
        <f>YEAR(Ventas_Wellpro4[[#This Row],[Fecha]])</f>
        <v>2024</v>
      </c>
      <c r="K371" t="str">
        <f>TEXT(Ventas_Wellpro4[[#This Row],[Fecha]],"MMMM")</f>
        <v>julio</v>
      </c>
      <c r="L371">
        <f>DAY(Ventas_Wellpro4[[#This Row],[Fecha]])</f>
        <v>17</v>
      </c>
    </row>
    <row r="372" spans="2:12" x14ac:dyDescent="0.25">
      <c r="B372" s="5">
        <v>45490</v>
      </c>
      <c r="C372" t="s">
        <v>17</v>
      </c>
      <c r="D372" t="s">
        <v>46</v>
      </c>
      <c r="E372">
        <v>498.66</v>
      </c>
      <c r="F372" s="1">
        <v>84</v>
      </c>
      <c r="G372" s="2">
        <v>6701.99</v>
      </c>
      <c r="H372" s="15">
        <v>41887.440000000002</v>
      </c>
      <c r="I372" s="2">
        <v>48589.43</v>
      </c>
      <c r="J372">
        <f>YEAR(Ventas_Wellpro4[[#This Row],[Fecha]])</f>
        <v>2024</v>
      </c>
      <c r="K372" t="str">
        <f>TEXT(Ventas_Wellpro4[[#This Row],[Fecha]],"MMMM")</f>
        <v>julio</v>
      </c>
      <c r="L372">
        <f>DAY(Ventas_Wellpro4[[#This Row],[Fecha]])</f>
        <v>17</v>
      </c>
    </row>
    <row r="373" spans="2:12" x14ac:dyDescent="0.25">
      <c r="B373" s="5">
        <v>45490</v>
      </c>
      <c r="C373" t="s">
        <v>17</v>
      </c>
      <c r="D373" t="s">
        <v>46</v>
      </c>
      <c r="E373">
        <v>498.65999999999997</v>
      </c>
      <c r="F373" s="1">
        <v>114</v>
      </c>
      <c r="G373" s="1">
        <v>9095.56</v>
      </c>
      <c r="H373" s="15">
        <v>56847.24</v>
      </c>
      <c r="I373" s="2">
        <v>65942.8</v>
      </c>
      <c r="J373">
        <f>YEAR(Ventas_Wellpro4[[#This Row],[Fecha]])</f>
        <v>2024</v>
      </c>
      <c r="K373" t="str">
        <f>TEXT(Ventas_Wellpro4[[#This Row],[Fecha]],"MMMM")</f>
        <v>julio</v>
      </c>
      <c r="L373">
        <f>DAY(Ventas_Wellpro4[[#This Row],[Fecha]])</f>
        <v>17</v>
      </c>
    </row>
    <row r="374" spans="2:12" x14ac:dyDescent="0.25">
      <c r="B374" s="5">
        <v>45593</v>
      </c>
      <c r="C374" t="s">
        <v>21</v>
      </c>
      <c r="D374" t="s">
        <v>54</v>
      </c>
      <c r="E374">
        <v>137.91999999999999</v>
      </c>
      <c r="F374" s="1">
        <v>1</v>
      </c>
      <c r="G374" s="1">
        <v>22.07</v>
      </c>
      <c r="H374" s="15">
        <v>137.91999999999999</v>
      </c>
      <c r="I374" s="2">
        <v>159.99</v>
      </c>
      <c r="J374">
        <f>YEAR(Ventas_Wellpro4[[#This Row],[Fecha]])</f>
        <v>2024</v>
      </c>
      <c r="K374" t="str">
        <f>TEXT(Ventas_Wellpro4[[#This Row],[Fecha]],"MMMM")</f>
        <v>octubre</v>
      </c>
      <c r="L374">
        <f>DAY(Ventas_Wellpro4[[#This Row],[Fecha]])</f>
        <v>28</v>
      </c>
    </row>
    <row r="375" spans="2:12" x14ac:dyDescent="0.25">
      <c r="B375" s="5">
        <v>45593</v>
      </c>
      <c r="C375" t="s">
        <v>21</v>
      </c>
      <c r="D375" t="s">
        <v>54</v>
      </c>
      <c r="E375">
        <v>137.91999999999999</v>
      </c>
      <c r="F375" s="1">
        <v>1</v>
      </c>
      <c r="G375" s="1">
        <v>22.07</v>
      </c>
      <c r="H375" s="15">
        <v>137.91999999999999</v>
      </c>
      <c r="I375" s="2">
        <v>159.99</v>
      </c>
      <c r="J375">
        <f>YEAR(Ventas_Wellpro4[[#This Row],[Fecha]])</f>
        <v>2024</v>
      </c>
      <c r="K375" t="str">
        <f>TEXT(Ventas_Wellpro4[[#This Row],[Fecha]],"MMMM")</f>
        <v>octubre</v>
      </c>
      <c r="L375">
        <f>DAY(Ventas_Wellpro4[[#This Row],[Fecha]])</f>
        <v>28</v>
      </c>
    </row>
    <row r="376" spans="2:12" x14ac:dyDescent="0.25">
      <c r="B376" s="5">
        <v>45593</v>
      </c>
      <c r="C376" t="s">
        <v>21</v>
      </c>
      <c r="D376" t="s">
        <v>54</v>
      </c>
      <c r="E376">
        <v>137.91999999999999</v>
      </c>
      <c r="F376" s="1">
        <v>1</v>
      </c>
      <c r="G376" s="1">
        <v>22.07</v>
      </c>
      <c r="H376" s="15">
        <v>137.91999999999999</v>
      </c>
      <c r="I376" s="2">
        <v>159.99</v>
      </c>
      <c r="J376">
        <f>YEAR(Ventas_Wellpro4[[#This Row],[Fecha]])</f>
        <v>2024</v>
      </c>
      <c r="K376" t="str">
        <f>TEXT(Ventas_Wellpro4[[#This Row],[Fecha]],"MMMM")</f>
        <v>octubre</v>
      </c>
      <c r="L376">
        <f>DAY(Ventas_Wellpro4[[#This Row],[Fecha]])</f>
        <v>28</v>
      </c>
    </row>
    <row r="377" spans="2:12" x14ac:dyDescent="0.25">
      <c r="B377" s="5">
        <v>45593</v>
      </c>
      <c r="C377" t="s">
        <v>22</v>
      </c>
      <c r="D377" t="s">
        <v>54</v>
      </c>
      <c r="E377">
        <v>137.91999999999999</v>
      </c>
      <c r="F377" s="1">
        <v>1</v>
      </c>
      <c r="G377" s="1">
        <v>22.07</v>
      </c>
      <c r="H377" s="15">
        <v>137.91999999999999</v>
      </c>
      <c r="I377" s="2">
        <v>159.99</v>
      </c>
      <c r="J377">
        <f>YEAR(Ventas_Wellpro4[[#This Row],[Fecha]])</f>
        <v>2024</v>
      </c>
      <c r="K377" t="str">
        <f>TEXT(Ventas_Wellpro4[[#This Row],[Fecha]],"MMMM")</f>
        <v>octubre</v>
      </c>
      <c r="L377">
        <f>DAY(Ventas_Wellpro4[[#This Row],[Fecha]])</f>
        <v>28</v>
      </c>
    </row>
    <row r="378" spans="2:12" x14ac:dyDescent="0.25">
      <c r="B378" s="5">
        <v>45593</v>
      </c>
      <c r="C378" t="s">
        <v>24</v>
      </c>
      <c r="D378" t="s">
        <v>54</v>
      </c>
      <c r="E378">
        <v>137.91999999999999</v>
      </c>
      <c r="F378" s="1">
        <v>1</v>
      </c>
      <c r="G378" s="1">
        <v>22.07</v>
      </c>
      <c r="H378" s="15">
        <v>137.91999999999999</v>
      </c>
      <c r="I378" s="2">
        <v>159.99</v>
      </c>
      <c r="J378">
        <f>YEAR(Ventas_Wellpro4[[#This Row],[Fecha]])</f>
        <v>2024</v>
      </c>
      <c r="K378" t="str">
        <f>TEXT(Ventas_Wellpro4[[#This Row],[Fecha]],"MMMM")</f>
        <v>octubre</v>
      </c>
      <c r="L378">
        <f>DAY(Ventas_Wellpro4[[#This Row],[Fecha]])</f>
        <v>28</v>
      </c>
    </row>
    <row r="379" spans="2:12" x14ac:dyDescent="0.25">
      <c r="B379" s="5">
        <v>45490</v>
      </c>
      <c r="C379" t="s">
        <v>17</v>
      </c>
      <c r="D379" t="s">
        <v>46</v>
      </c>
      <c r="E379">
        <v>498.65999999999997</v>
      </c>
      <c r="F379" s="1">
        <v>54</v>
      </c>
      <c r="G379" s="1">
        <v>4308.42</v>
      </c>
      <c r="H379" s="15">
        <v>26927.64</v>
      </c>
      <c r="I379" s="2">
        <v>31236.06</v>
      </c>
      <c r="J379">
        <f>YEAR(Ventas_Wellpro4[[#This Row],[Fecha]])</f>
        <v>2024</v>
      </c>
      <c r="K379" t="str">
        <f>TEXT(Ventas_Wellpro4[[#This Row],[Fecha]],"MMMM")</f>
        <v>julio</v>
      </c>
      <c r="L379">
        <f>DAY(Ventas_Wellpro4[[#This Row],[Fecha]])</f>
        <v>17</v>
      </c>
    </row>
    <row r="380" spans="2:12" x14ac:dyDescent="0.25">
      <c r="B380" s="5">
        <v>45490</v>
      </c>
      <c r="C380" t="s">
        <v>17</v>
      </c>
      <c r="D380" t="s">
        <v>46</v>
      </c>
      <c r="E380">
        <v>498.66</v>
      </c>
      <c r="F380" s="1">
        <v>42</v>
      </c>
      <c r="G380" s="2">
        <v>3351</v>
      </c>
      <c r="H380" s="15">
        <v>20943.72</v>
      </c>
      <c r="I380" s="2">
        <v>24294.720000000001</v>
      </c>
      <c r="J380">
        <f>YEAR(Ventas_Wellpro4[[#This Row],[Fecha]])</f>
        <v>2024</v>
      </c>
      <c r="K380" t="str">
        <f>TEXT(Ventas_Wellpro4[[#This Row],[Fecha]],"MMMM")</f>
        <v>julio</v>
      </c>
      <c r="L380">
        <f>DAY(Ventas_Wellpro4[[#This Row],[Fecha]])</f>
        <v>17</v>
      </c>
    </row>
    <row r="381" spans="2:12" x14ac:dyDescent="0.25">
      <c r="B381" s="5">
        <v>45492</v>
      </c>
      <c r="C381" t="s">
        <v>17</v>
      </c>
      <c r="D381" t="s">
        <v>46</v>
      </c>
      <c r="E381">
        <v>498.66</v>
      </c>
      <c r="F381" s="1">
        <v>6</v>
      </c>
      <c r="G381" s="1">
        <v>478.71</v>
      </c>
      <c r="H381" s="15">
        <v>2991.96</v>
      </c>
      <c r="I381" s="2">
        <v>3470.67</v>
      </c>
      <c r="J381">
        <f>YEAR(Ventas_Wellpro4[[#This Row],[Fecha]])</f>
        <v>2024</v>
      </c>
      <c r="K381" t="str">
        <f>TEXT(Ventas_Wellpro4[[#This Row],[Fecha]],"MMMM")</f>
        <v>julio</v>
      </c>
      <c r="L381">
        <f>DAY(Ventas_Wellpro4[[#This Row],[Fecha]])</f>
        <v>19</v>
      </c>
    </row>
    <row r="382" spans="2:12" x14ac:dyDescent="0.25">
      <c r="B382" s="5">
        <v>45492</v>
      </c>
      <c r="C382" t="s">
        <v>17</v>
      </c>
      <c r="D382" t="s">
        <v>46</v>
      </c>
      <c r="E382">
        <v>498.66</v>
      </c>
      <c r="F382" s="1">
        <v>24</v>
      </c>
      <c r="G382" s="1">
        <v>1914.85</v>
      </c>
      <c r="H382" s="15">
        <v>11967.84</v>
      </c>
      <c r="I382" s="2">
        <v>13882.69</v>
      </c>
      <c r="J382">
        <f>YEAR(Ventas_Wellpro4[[#This Row],[Fecha]])</f>
        <v>2024</v>
      </c>
      <c r="K382" t="str">
        <f>TEXT(Ventas_Wellpro4[[#This Row],[Fecha]],"MMMM")</f>
        <v>julio</v>
      </c>
      <c r="L382">
        <f>DAY(Ventas_Wellpro4[[#This Row],[Fecha]])</f>
        <v>19</v>
      </c>
    </row>
    <row r="383" spans="2:12" x14ac:dyDescent="0.25">
      <c r="B383" s="5">
        <v>45492</v>
      </c>
      <c r="C383" t="s">
        <v>17</v>
      </c>
      <c r="D383" t="s">
        <v>46</v>
      </c>
      <c r="E383">
        <v>498.66</v>
      </c>
      <c r="F383" s="1">
        <v>12</v>
      </c>
      <c r="G383" s="2">
        <v>957.43</v>
      </c>
      <c r="H383" s="15">
        <v>5983.92</v>
      </c>
      <c r="I383" s="2">
        <v>6941.35</v>
      </c>
      <c r="J383">
        <f>YEAR(Ventas_Wellpro4[[#This Row],[Fecha]])</f>
        <v>2024</v>
      </c>
      <c r="K383" t="str">
        <f>TEXT(Ventas_Wellpro4[[#This Row],[Fecha]],"MMMM")</f>
        <v>julio</v>
      </c>
      <c r="L383">
        <f>DAY(Ventas_Wellpro4[[#This Row],[Fecha]])</f>
        <v>19</v>
      </c>
    </row>
    <row r="384" spans="2:12" x14ac:dyDescent="0.25">
      <c r="B384" s="5">
        <v>45492</v>
      </c>
      <c r="C384" t="s">
        <v>17</v>
      </c>
      <c r="D384" t="s">
        <v>46</v>
      </c>
      <c r="E384">
        <v>498.66</v>
      </c>
      <c r="F384" s="1">
        <v>6</v>
      </c>
      <c r="G384" s="1">
        <v>478.71</v>
      </c>
      <c r="H384" s="15">
        <v>2991.96</v>
      </c>
      <c r="I384" s="2">
        <v>3470.67</v>
      </c>
      <c r="J384">
        <f>YEAR(Ventas_Wellpro4[[#This Row],[Fecha]])</f>
        <v>2024</v>
      </c>
      <c r="K384" t="str">
        <f>TEXT(Ventas_Wellpro4[[#This Row],[Fecha]],"MMMM")</f>
        <v>julio</v>
      </c>
      <c r="L384">
        <f>DAY(Ventas_Wellpro4[[#This Row],[Fecha]])</f>
        <v>19</v>
      </c>
    </row>
    <row r="385" spans="2:12" x14ac:dyDescent="0.25">
      <c r="B385" s="5">
        <v>45499</v>
      </c>
      <c r="C385" t="s">
        <v>17</v>
      </c>
      <c r="D385" t="s">
        <v>46</v>
      </c>
      <c r="E385">
        <v>498.66</v>
      </c>
      <c r="F385" s="1">
        <v>6</v>
      </c>
      <c r="G385" s="1">
        <v>478.71</v>
      </c>
      <c r="H385" s="15">
        <v>2991.96</v>
      </c>
      <c r="I385" s="2">
        <v>3470.67</v>
      </c>
      <c r="J385">
        <f>YEAR(Ventas_Wellpro4[[#This Row],[Fecha]])</f>
        <v>2024</v>
      </c>
      <c r="K385" t="str">
        <f>TEXT(Ventas_Wellpro4[[#This Row],[Fecha]],"MMMM")</f>
        <v>julio</v>
      </c>
      <c r="L385">
        <f>DAY(Ventas_Wellpro4[[#This Row],[Fecha]])</f>
        <v>26</v>
      </c>
    </row>
    <row r="386" spans="2:12" x14ac:dyDescent="0.25">
      <c r="B386" s="5">
        <v>45499</v>
      </c>
      <c r="C386" t="s">
        <v>17</v>
      </c>
      <c r="D386" t="s">
        <v>46</v>
      </c>
      <c r="E386">
        <v>498.66</v>
      </c>
      <c r="F386" s="1">
        <v>12</v>
      </c>
      <c r="G386" s="2">
        <v>957.43</v>
      </c>
      <c r="H386" s="15">
        <v>5983.92</v>
      </c>
      <c r="I386" s="2">
        <v>6941.35</v>
      </c>
      <c r="J386">
        <f>YEAR(Ventas_Wellpro4[[#This Row],[Fecha]])</f>
        <v>2024</v>
      </c>
      <c r="K386" t="str">
        <f>TEXT(Ventas_Wellpro4[[#This Row],[Fecha]],"MMMM")</f>
        <v>julio</v>
      </c>
      <c r="L386">
        <f>DAY(Ventas_Wellpro4[[#This Row],[Fecha]])</f>
        <v>26</v>
      </c>
    </row>
    <row r="387" spans="2:12" x14ac:dyDescent="0.25">
      <c r="B387" s="5">
        <v>45499</v>
      </c>
      <c r="C387" t="s">
        <v>17</v>
      </c>
      <c r="D387" t="s">
        <v>46</v>
      </c>
      <c r="E387">
        <v>498.65999999999997</v>
      </c>
      <c r="F387" s="1">
        <v>36</v>
      </c>
      <c r="G387" s="1">
        <v>2872.28</v>
      </c>
      <c r="H387" s="15">
        <v>17951.759999999998</v>
      </c>
      <c r="I387" s="2">
        <v>20824.04</v>
      </c>
      <c r="J387">
        <f>YEAR(Ventas_Wellpro4[[#This Row],[Fecha]])</f>
        <v>2024</v>
      </c>
      <c r="K387" t="str">
        <f>TEXT(Ventas_Wellpro4[[#This Row],[Fecha]],"MMMM")</f>
        <v>julio</v>
      </c>
      <c r="L387">
        <f>DAY(Ventas_Wellpro4[[#This Row],[Fecha]])</f>
        <v>26</v>
      </c>
    </row>
    <row r="388" spans="2:12" x14ac:dyDescent="0.25">
      <c r="B388" s="5">
        <v>45499</v>
      </c>
      <c r="C388" t="s">
        <v>17</v>
      </c>
      <c r="D388" t="s">
        <v>46</v>
      </c>
      <c r="E388">
        <v>498.66</v>
      </c>
      <c r="F388" s="1">
        <v>6</v>
      </c>
      <c r="G388" s="1">
        <v>478.71</v>
      </c>
      <c r="H388" s="15">
        <v>2991.96</v>
      </c>
      <c r="I388" s="2">
        <v>3470.67</v>
      </c>
      <c r="J388">
        <f>YEAR(Ventas_Wellpro4[[#This Row],[Fecha]])</f>
        <v>2024</v>
      </c>
      <c r="K388" t="str">
        <f>TEXT(Ventas_Wellpro4[[#This Row],[Fecha]],"MMMM")</f>
        <v>julio</v>
      </c>
      <c r="L388">
        <f>DAY(Ventas_Wellpro4[[#This Row],[Fecha]])</f>
        <v>26</v>
      </c>
    </row>
    <row r="389" spans="2:12" x14ac:dyDescent="0.25">
      <c r="B389" s="5">
        <v>45503</v>
      </c>
      <c r="C389" t="s">
        <v>17</v>
      </c>
      <c r="D389" t="s">
        <v>46</v>
      </c>
      <c r="E389">
        <v>498.66</v>
      </c>
      <c r="F389" s="1">
        <v>6</v>
      </c>
      <c r="G389" s="1">
        <v>478.71</v>
      </c>
      <c r="H389" s="15">
        <v>2991.96</v>
      </c>
      <c r="I389" s="2">
        <v>3470.67</v>
      </c>
      <c r="J389">
        <f>YEAR(Ventas_Wellpro4[[#This Row],[Fecha]])</f>
        <v>2024</v>
      </c>
      <c r="K389" t="str">
        <f>TEXT(Ventas_Wellpro4[[#This Row],[Fecha]],"MMMM")</f>
        <v>julio</v>
      </c>
      <c r="L389">
        <f>DAY(Ventas_Wellpro4[[#This Row],[Fecha]])</f>
        <v>30</v>
      </c>
    </row>
    <row r="390" spans="2:12" x14ac:dyDescent="0.25">
      <c r="B390" s="5">
        <v>45504</v>
      </c>
      <c r="C390" t="s">
        <v>17</v>
      </c>
      <c r="D390" t="s">
        <v>46</v>
      </c>
      <c r="E390">
        <v>498.66</v>
      </c>
      <c r="F390" s="1">
        <v>6</v>
      </c>
      <c r="G390" s="1">
        <v>478.71</v>
      </c>
      <c r="H390" s="15">
        <v>2991.96</v>
      </c>
      <c r="I390" s="2">
        <v>3470.67</v>
      </c>
      <c r="J390">
        <f>YEAR(Ventas_Wellpro4[[#This Row],[Fecha]])</f>
        <v>2024</v>
      </c>
      <c r="K390" t="str">
        <f>TEXT(Ventas_Wellpro4[[#This Row],[Fecha]],"MMMM")</f>
        <v>julio</v>
      </c>
      <c r="L390">
        <f>DAY(Ventas_Wellpro4[[#This Row],[Fecha]])</f>
        <v>31</v>
      </c>
    </row>
    <row r="391" spans="2:12" x14ac:dyDescent="0.25">
      <c r="B391" s="5">
        <v>45504</v>
      </c>
      <c r="C391" t="s">
        <v>17</v>
      </c>
      <c r="D391" t="s">
        <v>46</v>
      </c>
      <c r="E391">
        <v>498.66</v>
      </c>
      <c r="F391" s="1">
        <v>12</v>
      </c>
      <c r="G391" s="1">
        <v>957.43</v>
      </c>
      <c r="H391" s="15">
        <v>5983.92</v>
      </c>
      <c r="I391" s="2">
        <v>6941.35</v>
      </c>
      <c r="J391">
        <f>YEAR(Ventas_Wellpro4[[#This Row],[Fecha]])</f>
        <v>2024</v>
      </c>
      <c r="K391" t="str">
        <f>TEXT(Ventas_Wellpro4[[#This Row],[Fecha]],"MMMM")</f>
        <v>julio</v>
      </c>
      <c r="L391">
        <f>DAY(Ventas_Wellpro4[[#This Row],[Fecha]])</f>
        <v>31</v>
      </c>
    </row>
    <row r="392" spans="2:12" x14ac:dyDescent="0.25">
      <c r="B392" s="5">
        <v>45505</v>
      </c>
      <c r="C392" t="s">
        <v>17</v>
      </c>
      <c r="D392" t="s">
        <v>46</v>
      </c>
      <c r="E392">
        <v>498.66</v>
      </c>
      <c r="F392" s="1">
        <v>12</v>
      </c>
      <c r="G392" s="1">
        <v>957.43</v>
      </c>
      <c r="H392" s="15">
        <v>5983.92</v>
      </c>
      <c r="I392" s="2">
        <v>6941.35</v>
      </c>
      <c r="J392">
        <f>YEAR(Ventas_Wellpro4[[#This Row],[Fecha]])</f>
        <v>2024</v>
      </c>
      <c r="K392" t="str">
        <f>TEXT(Ventas_Wellpro4[[#This Row],[Fecha]],"MMMM")</f>
        <v>agosto</v>
      </c>
      <c r="L392">
        <f>DAY(Ventas_Wellpro4[[#This Row],[Fecha]])</f>
        <v>1</v>
      </c>
    </row>
    <row r="393" spans="2:12" x14ac:dyDescent="0.25">
      <c r="B393" s="5">
        <v>45505</v>
      </c>
      <c r="C393" t="s">
        <v>17</v>
      </c>
      <c r="D393" t="s">
        <v>46</v>
      </c>
      <c r="E393">
        <v>498.66</v>
      </c>
      <c r="F393" s="1">
        <v>12</v>
      </c>
      <c r="G393" s="1">
        <v>957.43</v>
      </c>
      <c r="H393" s="15">
        <v>5983.92</v>
      </c>
      <c r="I393" s="2">
        <v>6941.35</v>
      </c>
      <c r="J393">
        <f>YEAR(Ventas_Wellpro4[[#This Row],[Fecha]])</f>
        <v>2024</v>
      </c>
      <c r="K393" t="str">
        <f>TEXT(Ventas_Wellpro4[[#This Row],[Fecha]],"MMMM")</f>
        <v>agosto</v>
      </c>
      <c r="L393">
        <f>DAY(Ventas_Wellpro4[[#This Row],[Fecha]])</f>
        <v>1</v>
      </c>
    </row>
    <row r="394" spans="2:12" x14ac:dyDescent="0.25">
      <c r="B394" s="5">
        <v>45505</v>
      </c>
      <c r="C394" t="s">
        <v>17</v>
      </c>
      <c r="D394" t="s">
        <v>46</v>
      </c>
      <c r="E394">
        <v>498.65999999999997</v>
      </c>
      <c r="F394" s="1">
        <v>18</v>
      </c>
      <c r="G394" s="1">
        <v>1436.14</v>
      </c>
      <c r="H394" s="15">
        <v>8975.8799999999992</v>
      </c>
      <c r="I394" s="2">
        <v>10412.02</v>
      </c>
      <c r="J394">
        <f>YEAR(Ventas_Wellpro4[[#This Row],[Fecha]])</f>
        <v>2024</v>
      </c>
      <c r="K394" t="str">
        <f>TEXT(Ventas_Wellpro4[[#This Row],[Fecha]],"MMMM")</f>
        <v>agosto</v>
      </c>
      <c r="L394">
        <f>DAY(Ventas_Wellpro4[[#This Row],[Fecha]])</f>
        <v>1</v>
      </c>
    </row>
    <row r="395" spans="2:12" x14ac:dyDescent="0.25">
      <c r="B395" s="5">
        <v>45596</v>
      </c>
      <c r="C395" t="s">
        <v>21</v>
      </c>
      <c r="D395" t="s">
        <v>54</v>
      </c>
      <c r="E395">
        <v>137.91999999999999</v>
      </c>
      <c r="F395" s="1">
        <v>1</v>
      </c>
      <c r="G395" s="2">
        <v>22.07</v>
      </c>
      <c r="H395" s="15">
        <v>137.91999999999999</v>
      </c>
      <c r="I395" s="2">
        <v>159.99</v>
      </c>
      <c r="J395">
        <f>YEAR(Ventas_Wellpro4[[#This Row],[Fecha]])</f>
        <v>2024</v>
      </c>
      <c r="K395" t="str">
        <f>TEXT(Ventas_Wellpro4[[#This Row],[Fecha]],"MMMM")</f>
        <v>octubre</v>
      </c>
      <c r="L395">
        <f>DAY(Ventas_Wellpro4[[#This Row],[Fecha]])</f>
        <v>31</v>
      </c>
    </row>
    <row r="396" spans="2:12" x14ac:dyDescent="0.25">
      <c r="B396" s="5">
        <v>45596</v>
      </c>
      <c r="C396" t="s">
        <v>22</v>
      </c>
      <c r="D396" t="s">
        <v>54</v>
      </c>
      <c r="E396">
        <v>137.91999999999999</v>
      </c>
      <c r="F396" s="1">
        <v>1</v>
      </c>
      <c r="G396" s="1">
        <v>22.07</v>
      </c>
      <c r="H396" s="15">
        <v>137.91999999999999</v>
      </c>
      <c r="I396" s="2">
        <v>159.99</v>
      </c>
      <c r="J396">
        <f>YEAR(Ventas_Wellpro4[[#This Row],[Fecha]])</f>
        <v>2024</v>
      </c>
      <c r="K396" t="str">
        <f>TEXT(Ventas_Wellpro4[[#This Row],[Fecha]],"MMMM")</f>
        <v>octubre</v>
      </c>
      <c r="L396">
        <f>DAY(Ventas_Wellpro4[[#This Row],[Fecha]])</f>
        <v>31</v>
      </c>
    </row>
    <row r="397" spans="2:12" x14ac:dyDescent="0.25">
      <c r="B397" s="5">
        <v>45596</v>
      </c>
      <c r="C397" t="s">
        <v>22</v>
      </c>
      <c r="D397" t="s">
        <v>54</v>
      </c>
      <c r="E397">
        <v>137.91999999999999</v>
      </c>
      <c r="F397" s="1">
        <v>1</v>
      </c>
      <c r="G397" s="1">
        <v>22.07</v>
      </c>
      <c r="H397" s="15">
        <v>137.91999999999999</v>
      </c>
      <c r="I397" s="2">
        <v>159.99</v>
      </c>
      <c r="J397">
        <f>YEAR(Ventas_Wellpro4[[#This Row],[Fecha]])</f>
        <v>2024</v>
      </c>
      <c r="K397" t="str">
        <f>TEXT(Ventas_Wellpro4[[#This Row],[Fecha]],"MMMM")</f>
        <v>octubre</v>
      </c>
      <c r="L397">
        <f>DAY(Ventas_Wellpro4[[#This Row],[Fecha]])</f>
        <v>31</v>
      </c>
    </row>
    <row r="398" spans="2:12" x14ac:dyDescent="0.25">
      <c r="B398" s="5">
        <v>45596</v>
      </c>
      <c r="C398" t="s">
        <v>23</v>
      </c>
      <c r="D398" t="s">
        <v>54</v>
      </c>
      <c r="E398">
        <v>137.91999999999999</v>
      </c>
      <c r="F398" s="1">
        <v>1</v>
      </c>
      <c r="G398" s="1">
        <v>22.07</v>
      </c>
      <c r="H398" s="15">
        <v>137.91999999999999</v>
      </c>
      <c r="I398" s="2">
        <v>159.99</v>
      </c>
      <c r="J398">
        <f>YEAR(Ventas_Wellpro4[[#This Row],[Fecha]])</f>
        <v>2024</v>
      </c>
      <c r="K398" t="str">
        <f>TEXT(Ventas_Wellpro4[[#This Row],[Fecha]],"MMMM")</f>
        <v>octubre</v>
      </c>
      <c r="L398">
        <f>DAY(Ventas_Wellpro4[[#This Row],[Fecha]])</f>
        <v>31</v>
      </c>
    </row>
    <row r="399" spans="2:12" x14ac:dyDescent="0.25">
      <c r="B399" s="5">
        <v>45600</v>
      </c>
      <c r="C399" t="s">
        <v>21</v>
      </c>
      <c r="D399" t="s">
        <v>54</v>
      </c>
      <c r="E399">
        <v>137.91999999999999</v>
      </c>
      <c r="F399" s="1">
        <v>1</v>
      </c>
      <c r="G399" s="2">
        <v>22.07</v>
      </c>
      <c r="H399" s="15">
        <v>137.91999999999999</v>
      </c>
      <c r="I399" s="2">
        <v>159.99</v>
      </c>
      <c r="J399">
        <f>YEAR(Ventas_Wellpro4[[#This Row],[Fecha]])</f>
        <v>2024</v>
      </c>
      <c r="K399" t="str">
        <f>TEXT(Ventas_Wellpro4[[#This Row],[Fecha]],"MMMM")</f>
        <v>noviembre</v>
      </c>
      <c r="L399">
        <f>DAY(Ventas_Wellpro4[[#This Row],[Fecha]])</f>
        <v>4</v>
      </c>
    </row>
    <row r="400" spans="2:12" x14ac:dyDescent="0.25">
      <c r="B400" s="5">
        <v>45600</v>
      </c>
      <c r="C400" t="s">
        <v>21</v>
      </c>
      <c r="D400" t="s">
        <v>54</v>
      </c>
      <c r="E400">
        <v>137.91999999999999</v>
      </c>
      <c r="F400" s="1">
        <v>1</v>
      </c>
      <c r="G400" s="2">
        <v>22.07</v>
      </c>
      <c r="H400" s="15">
        <v>137.91999999999999</v>
      </c>
      <c r="I400" s="2">
        <v>159.99</v>
      </c>
      <c r="J400">
        <f>YEAR(Ventas_Wellpro4[[#This Row],[Fecha]])</f>
        <v>2024</v>
      </c>
      <c r="K400" t="str">
        <f>TEXT(Ventas_Wellpro4[[#This Row],[Fecha]],"MMMM")</f>
        <v>noviembre</v>
      </c>
      <c r="L400">
        <f>DAY(Ventas_Wellpro4[[#This Row],[Fecha]])</f>
        <v>4</v>
      </c>
    </row>
    <row r="401" spans="2:12" x14ac:dyDescent="0.25">
      <c r="B401" s="5">
        <v>45600</v>
      </c>
      <c r="C401" t="s">
        <v>21</v>
      </c>
      <c r="D401" t="s">
        <v>50</v>
      </c>
      <c r="E401">
        <v>103.33999999999999</v>
      </c>
      <c r="F401" s="1">
        <v>240</v>
      </c>
      <c r="G401" s="1">
        <v>3968.26</v>
      </c>
      <c r="H401" s="15">
        <v>24801.599999999999</v>
      </c>
      <c r="I401" s="2">
        <v>28769.86</v>
      </c>
      <c r="J401">
        <f>YEAR(Ventas_Wellpro4[[#This Row],[Fecha]])</f>
        <v>2024</v>
      </c>
      <c r="K401" t="str">
        <f>TEXT(Ventas_Wellpro4[[#This Row],[Fecha]],"MMMM")</f>
        <v>noviembre</v>
      </c>
      <c r="L401">
        <f>DAY(Ventas_Wellpro4[[#This Row],[Fecha]])</f>
        <v>4</v>
      </c>
    </row>
    <row r="402" spans="2:12" x14ac:dyDescent="0.25">
      <c r="B402" s="5">
        <v>45505</v>
      </c>
      <c r="C402" t="s">
        <v>17</v>
      </c>
      <c r="D402" t="s">
        <v>46</v>
      </c>
      <c r="E402">
        <v>498.66</v>
      </c>
      <c r="F402" s="1">
        <v>6</v>
      </c>
      <c r="G402" s="1">
        <v>478.71</v>
      </c>
      <c r="H402" s="15">
        <v>2991.96</v>
      </c>
      <c r="I402" s="2">
        <v>3470.67</v>
      </c>
      <c r="J402">
        <f>YEAR(Ventas_Wellpro4[[#This Row],[Fecha]])</f>
        <v>2024</v>
      </c>
      <c r="K402" t="str">
        <f>TEXT(Ventas_Wellpro4[[#This Row],[Fecha]],"MMMM")</f>
        <v>agosto</v>
      </c>
      <c r="L402">
        <f>DAY(Ventas_Wellpro4[[#This Row],[Fecha]])</f>
        <v>1</v>
      </c>
    </row>
    <row r="403" spans="2:12" x14ac:dyDescent="0.25">
      <c r="B403" s="5">
        <v>45505</v>
      </c>
      <c r="C403" t="s">
        <v>17</v>
      </c>
      <c r="D403" t="s">
        <v>46</v>
      </c>
      <c r="E403">
        <v>498.66</v>
      </c>
      <c r="F403" s="1">
        <v>12</v>
      </c>
      <c r="G403" s="2">
        <v>957.43</v>
      </c>
      <c r="H403" s="15">
        <v>5983.92</v>
      </c>
      <c r="I403" s="2">
        <v>6941.35</v>
      </c>
      <c r="J403">
        <f>YEAR(Ventas_Wellpro4[[#This Row],[Fecha]])</f>
        <v>2024</v>
      </c>
      <c r="K403" t="str">
        <f>TEXT(Ventas_Wellpro4[[#This Row],[Fecha]],"MMMM")</f>
        <v>agosto</v>
      </c>
      <c r="L403">
        <f>DAY(Ventas_Wellpro4[[#This Row],[Fecha]])</f>
        <v>1</v>
      </c>
    </row>
    <row r="404" spans="2:12" x14ac:dyDescent="0.25">
      <c r="B404" s="5">
        <v>45505</v>
      </c>
      <c r="C404" t="s">
        <v>17</v>
      </c>
      <c r="D404" t="s">
        <v>46</v>
      </c>
      <c r="E404">
        <v>498.65999999999997</v>
      </c>
      <c r="F404" s="1">
        <v>30</v>
      </c>
      <c r="G404" s="1">
        <v>2393.5700000000002</v>
      </c>
      <c r="H404" s="15">
        <v>14959.8</v>
      </c>
      <c r="I404" s="2">
        <v>17353.37</v>
      </c>
      <c r="J404">
        <f>YEAR(Ventas_Wellpro4[[#This Row],[Fecha]])</f>
        <v>2024</v>
      </c>
      <c r="K404" t="str">
        <f>TEXT(Ventas_Wellpro4[[#This Row],[Fecha]],"MMMM")</f>
        <v>agosto</v>
      </c>
      <c r="L404">
        <f>DAY(Ventas_Wellpro4[[#This Row],[Fecha]])</f>
        <v>1</v>
      </c>
    </row>
    <row r="405" spans="2:12" x14ac:dyDescent="0.25">
      <c r="B405" s="5">
        <v>45505</v>
      </c>
      <c r="C405" t="s">
        <v>17</v>
      </c>
      <c r="D405" t="s">
        <v>46</v>
      </c>
      <c r="E405">
        <v>498.66</v>
      </c>
      <c r="F405" s="1">
        <v>12</v>
      </c>
      <c r="G405" s="2">
        <v>957.43</v>
      </c>
      <c r="H405" s="15">
        <v>5983.92</v>
      </c>
      <c r="I405" s="2">
        <v>6941.35</v>
      </c>
      <c r="J405">
        <f>YEAR(Ventas_Wellpro4[[#This Row],[Fecha]])</f>
        <v>2024</v>
      </c>
      <c r="K405" t="str">
        <f>TEXT(Ventas_Wellpro4[[#This Row],[Fecha]],"MMMM")</f>
        <v>agosto</v>
      </c>
      <c r="L405">
        <f>DAY(Ventas_Wellpro4[[#This Row],[Fecha]])</f>
        <v>1</v>
      </c>
    </row>
    <row r="406" spans="2:12" x14ac:dyDescent="0.25">
      <c r="B406" s="5">
        <v>45511</v>
      </c>
      <c r="C406" t="s">
        <v>17</v>
      </c>
      <c r="D406" t="s">
        <v>46</v>
      </c>
      <c r="E406">
        <v>498.66</v>
      </c>
      <c r="F406" s="1">
        <v>6</v>
      </c>
      <c r="G406" s="1">
        <v>478.71</v>
      </c>
      <c r="H406" s="15">
        <v>2991.96</v>
      </c>
      <c r="I406" s="2">
        <v>3470.67</v>
      </c>
      <c r="J406">
        <f>YEAR(Ventas_Wellpro4[[#This Row],[Fecha]])</f>
        <v>2024</v>
      </c>
      <c r="K406" t="str">
        <f>TEXT(Ventas_Wellpro4[[#This Row],[Fecha]],"MMMM")</f>
        <v>agosto</v>
      </c>
      <c r="L406">
        <f>DAY(Ventas_Wellpro4[[#This Row],[Fecha]])</f>
        <v>7</v>
      </c>
    </row>
    <row r="407" spans="2:12" x14ac:dyDescent="0.25">
      <c r="B407" s="5">
        <v>45511</v>
      </c>
      <c r="C407" t="s">
        <v>17</v>
      </c>
      <c r="D407" t="s">
        <v>46</v>
      </c>
      <c r="E407">
        <v>498.66</v>
      </c>
      <c r="F407" s="1">
        <v>6</v>
      </c>
      <c r="G407" s="1">
        <v>478.71</v>
      </c>
      <c r="H407" s="15">
        <v>2991.96</v>
      </c>
      <c r="I407" s="2">
        <v>3470.67</v>
      </c>
      <c r="J407">
        <f>YEAR(Ventas_Wellpro4[[#This Row],[Fecha]])</f>
        <v>2024</v>
      </c>
      <c r="K407" t="str">
        <f>TEXT(Ventas_Wellpro4[[#This Row],[Fecha]],"MMMM")</f>
        <v>agosto</v>
      </c>
      <c r="L407">
        <f>DAY(Ventas_Wellpro4[[#This Row],[Fecha]])</f>
        <v>7</v>
      </c>
    </row>
    <row r="408" spans="2:12" x14ac:dyDescent="0.25">
      <c r="B408" s="5">
        <v>45512</v>
      </c>
      <c r="C408" t="s">
        <v>17</v>
      </c>
      <c r="D408" t="s">
        <v>46</v>
      </c>
      <c r="E408">
        <v>498.66</v>
      </c>
      <c r="F408" s="1">
        <v>6</v>
      </c>
      <c r="G408" s="1">
        <v>478.71</v>
      </c>
      <c r="H408" s="15">
        <v>2991.96</v>
      </c>
      <c r="I408" s="2">
        <v>3470.67</v>
      </c>
      <c r="J408">
        <f>YEAR(Ventas_Wellpro4[[#This Row],[Fecha]])</f>
        <v>2024</v>
      </c>
      <c r="K408" t="str">
        <f>TEXT(Ventas_Wellpro4[[#This Row],[Fecha]],"MMMM")</f>
        <v>agosto</v>
      </c>
      <c r="L408">
        <f>DAY(Ventas_Wellpro4[[#This Row],[Fecha]])</f>
        <v>8</v>
      </c>
    </row>
    <row r="409" spans="2:12" x14ac:dyDescent="0.25">
      <c r="B409" s="5">
        <v>45512</v>
      </c>
      <c r="C409" t="s">
        <v>17</v>
      </c>
      <c r="D409" t="s">
        <v>46</v>
      </c>
      <c r="E409">
        <v>498.66</v>
      </c>
      <c r="F409" s="1">
        <v>12</v>
      </c>
      <c r="G409" s="1">
        <v>957.43</v>
      </c>
      <c r="H409" s="15">
        <v>5983.92</v>
      </c>
      <c r="I409" s="2">
        <v>6941.35</v>
      </c>
      <c r="J409">
        <f>YEAR(Ventas_Wellpro4[[#This Row],[Fecha]])</f>
        <v>2024</v>
      </c>
      <c r="K409" t="str">
        <f>TEXT(Ventas_Wellpro4[[#This Row],[Fecha]],"MMMM")</f>
        <v>agosto</v>
      </c>
      <c r="L409">
        <f>DAY(Ventas_Wellpro4[[#This Row],[Fecha]])</f>
        <v>8</v>
      </c>
    </row>
    <row r="410" spans="2:12" x14ac:dyDescent="0.25">
      <c r="B410" s="5">
        <v>45512</v>
      </c>
      <c r="C410" t="s">
        <v>17</v>
      </c>
      <c r="D410" t="s">
        <v>46</v>
      </c>
      <c r="E410">
        <v>498.66</v>
      </c>
      <c r="F410" s="1">
        <v>6</v>
      </c>
      <c r="G410" s="1">
        <v>478.71</v>
      </c>
      <c r="H410" s="15">
        <v>2991.96</v>
      </c>
      <c r="I410" s="2">
        <v>3470.67</v>
      </c>
      <c r="J410">
        <f>YEAR(Ventas_Wellpro4[[#This Row],[Fecha]])</f>
        <v>2024</v>
      </c>
      <c r="K410" t="str">
        <f>TEXT(Ventas_Wellpro4[[#This Row],[Fecha]],"MMMM")</f>
        <v>agosto</v>
      </c>
      <c r="L410">
        <f>DAY(Ventas_Wellpro4[[#This Row],[Fecha]])</f>
        <v>8</v>
      </c>
    </row>
    <row r="411" spans="2:12" x14ac:dyDescent="0.25">
      <c r="B411" s="5">
        <v>45512</v>
      </c>
      <c r="C411" t="s">
        <v>17</v>
      </c>
      <c r="D411" t="s">
        <v>46</v>
      </c>
      <c r="E411">
        <v>498.66</v>
      </c>
      <c r="F411" s="1">
        <v>6</v>
      </c>
      <c r="G411" s="1">
        <v>478.71</v>
      </c>
      <c r="H411" s="15">
        <v>2991.96</v>
      </c>
      <c r="I411" s="2">
        <v>3470.67</v>
      </c>
      <c r="J411">
        <f>YEAR(Ventas_Wellpro4[[#This Row],[Fecha]])</f>
        <v>2024</v>
      </c>
      <c r="K411" t="str">
        <f>TEXT(Ventas_Wellpro4[[#This Row],[Fecha]],"MMMM")</f>
        <v>agosto</v>
      </c>
      <c r="L411">
        <f>DAY(Ventas_Wellpro4[[#This Row],[Fecha]])</f>
        <v>8</v>
      </c>
    </row>
    <row r="412" spans="2:12" x14ac:dyDescent="0.25">
      <c r="B412" s="5">
        <v>45512</v>
      </c>
      <c r="C412" t="s">
        <v>17</v>
      </c>
      <c r="D412" t="s">
        <v>46</v>
      </c>
      <c r="E412">
        <v>498.65999999999997</v>
      </c>
      <c r="F412" s="1">
        <v>18</v>
      </c>
      <c r="G412" s="1">
        <v>1436.14</v>
      </c>
      <c r="H412" s="15">
        <v>8975.8799999999992</v>
      </c>
      <c r="I412" s="2">
        <v>10412.02</v>
      </c>
      <c r="J412">
        <f>YEAR(Ventas_Wellpro4[[#This Row],[Fecha]])</f>
        <v>2024</v>
      </c>
      <c r="K412" t="str">
        <f>TEXT(Ventas_Wellpro4[[#This Row],[Fecha]],"MMMM")</f>
        <v>agosto</v>
      </c>
      <c r="L412">
        <f>DAY(Ventas_Wellpro4[[#This Row],[Fecha]])</f>
        <v>8</v>
      </c>
    </row>
    <row r="413" spans="2:12" x14ac:dyDescent="0.25">
      <c r="B413" s="5">
        <v>45516</v>
      </c>
      <c r="C413" t="s">
        <v>17</v>
      </c>
      <c r="D413" t="s">
        <v>46</v>
      </c>
      <c r="E413">
        <v>498.66</v>
      </c>
      <c r="F413" s="1">
        <v>6</v>
      </c>
      <c r="G413" s="1">
        <v>478.71</v>
      </c>
      <c r="H413" s="15">
        <v>2991.96</v>
      </c>
      <c r="I413" s="2">
        <v>3470.67</v>
      </c>
      <c r="J413">
        <f>YEAR(Ventas_Wellpro4[[#This Row],[Fecha]])</f>
        <v>2024</v>
      </c>
      <c r="K413" t="str">
        <f>TEXT(Ventas_Wellpro4[[#This Row],[Fecha]],"MMMM")</f>
        <v>agosto</v>
      </c>
      <c r="L413">
        <f>DAY(Ventas_Wellpro4[[#This Row],[Fecha]])</f>
        <v>12</v>
      </c>
    </row>
    <row r="414" spans="2:12" x14ac:dyDescent="0.25">
      <c r="B414" s="5">
        <v>45516</v>
      </c>
      <c r="C414" t="s">
        <v>17</v>
      </c>
      <c r="D414" t="s">
        <v>46</v>
      </c>
      <c r="E414">
        <v>498.66</v>
      </c>
      <c r="F414" s="1">
        <v>6</v>
      </c>
      <c r="G414" s="2">
        <v>478.71</v>
      </c>
      <c r="H414" s="15">
        <v>2991.96</v>
      </c>
      <c r="I414" s="2">
        <v>3470.67</v>
      </c>
      <c r="J414">
        <f>YEAR(Ventas_Wellpro4[[#This Row],[Fecha]])</f>
        <v>2024</v>
      </c>
      <c r="K414" t="str">
        <f>TEXT(Ventas_Wellpro4[[#This Row],[Fecha]],"MMMM")</f>
        <v>agosto</v>
      </c>
      <c r="L414">
        <f>DAY(Ventas_Wellpro4[[#This Row],[Fecha]])</f>
        <v>12</v>
      </c>
    </row>
    <row r="415" spans="2:12" x14ac:dyDescent="0.25">
      <c r="B415" s="5">
        <v>45516</v>
      </c>
      <c r="C415" t="s">
        <v>17</v>
      </c>
      <c r="D415" t="s">
        <v>46</v>
      </c>
      <c r="E415">
        <v>498.66</v>
      </c>
      <c r="F415" s="1">
        <v>6</v>
      </c>
      <c r="G415" s="1">
        <v>478.71</v>
      </c>
      <c r="H415" s="15">
        <v>2991.96</v>
      </c>
      <c r="I415" s="2">
        <v>3470.67</v>
      </c>
      <c r="J415">
        <f>YEAR(Ventas_Wellpro4[[#This Row],[Fecha]])</f>
        <v>2024</v>
      </c>
      <c r="K415" t="str">
        <f>TEXT(Ventas_Wellpro4[[#This Row],[Fecha]],"MMMM")</f>
        <v>agosto</v>
      </c>
      <c r="L415">
        <f>DAY(Ventas_Wellpro4[[#This Row],[Fecha]])</f>
        <v>12</v>
      </c>
    </row>
    <row r="416" spans="2:12" x14ac:dyDescent="0.25">
      <c r="B416" s="5">
        <v>45516</v>
      </c>
      <c r="C416" t="s">
        <v>17</v>
      </c>
      <c r="D416" t="s">
        <v>46</v>
      </c>
      <c r="E416">
        <v>498.66</v>
      </c>
      <c r="F416" s="1">
        <v>6</v>
      </c>
      <c r="G416" s="1">
        <v>478.71</v>
      </c>
      <c r="H416" s="15">
        <v>2991.96</v>
      </c>
      <c r="I416" s="2">
        <v>3470.67</v>
      </c>
      <c r="J416">
        <f>YEAR(Ventas_Wellpro4[[#This Row],[Fecha]])</f>
        <v>2024</v>
      </c>
      <c r="K416" t="str">
        <f>TEXT(Ventas_Wellpro4[[#This Row],[Fecha]],"MMMM")</f>
        <v>agosto</v>
      </c>
      <c r="L416">
        <f>DAY(Ventas_Wellpro4[[#This Row],[Fecha]])</f>
        <v>12</v>
      </c>
    </row>
    <row r="417" spans="2:12" x14ac:dyDescent="0.25">
      <c r="B417" s="5">
        <v>45517</v>
      </c>
      <c r="C417" t="s">
        <v>17</v>
      </c>
      <c r="D417" t="s">
        <v>46</v>
      </c>
      <c r="E417">
        <v>498.66</v>
      </c>
      <c r="F417" s="1">
        <v>6</v>
      </c>
      <c r="G417" s="2">
        <v>478.71</v>
      </c>
      <c r="H417" s="15">
        <v>2991.96</v>
      </c>
      <c r="I417" s="2">
        <v>3470.67</v>
      </c>
      <c r="J417">
        <f>YEAR(Ventas_Wellpro4[[#This Row],[Fecha]])</f>
        <v>2024</v>
      </c>
      <c r="K417" t="str">
        <f>TEXT(Ventas_Wellpro4[[#This Row],[Fecha]],"MMMM")</f>
        <v>agosto</v>
      </c>
      <c r="L417">
        <f>DAY(Ventas_Wellpro4[[#This Row],[Fecha]])</f>
        <v>13</v>
      </c>
    </row>
    <row r="418" spans="2:12" x14ac:dyDescent="0.25">
      <c r="B418" s="5">
        <v>45527</v>
      </c>
      <c r="C418" t="s">
        <v>17</v>
      </c>
      <c r="D418" t="s">
        <v>46</v>
      </c>
      <c r="E418">
        <v>498.66</v>
      </c>
      <c r="F418" s="1">
        <v>6</v>
      </c>
      <c r="G418" s="2">
        <v>478.71</v>
      </c>
      <c r="H418" s="15">
        <v>2991.96</v>
      </c>
      <c r="I418" s="2">
        <v>3470.67</v>
      </c>
      <c r="J418">
        <f>YEAR(Ventas_Wellpro4[[#This Row],[Fecha]])</f>
        <v>2024</v>
      </c>
      <c r="K418" t="str">
        <f>TEXT(Ventas_Wellpro4[[#This Row],[Fecha]],"MMMM")</f>
        <v>agosto</v>
      </c>
      <c r="L418">
        <f>DAY(Ventas_Wellpro4[[#This Row],[Fecha]])</f>
        <v>23</v>
      </c>
    </row>
    <row r="419" spans="2:12" x14ac:dyDescent="0.25">
      <c r="B419" s="5">
        <v>45527</v>
      </c>
      <c r="C419" t="s">
        <v>17</v>
      </c>
      <c r="D419" t="s">
        <v>46</v>
      </c>
      <c r="E419">
        <v>498.66</v>
      </c>
      <c r="F419" s="1">
        <v>6</v>
      </c>
      <c r="G419" s="2">
        <v>478.71</v>
      </c>
      <c r="H419" s="15">
        <v>2991.96</v>
      </c>
      <c r="I419" s="2">
        <v>3470.67</v>
      </c>
      <c r="J419">
        <f>YEAR(Ventas_Wellpro4[[#This Row],[Fecha]])</f>
        <v>2024</v>
      </c>
      <c r="K419" t="str">
        <f>TEXT(Ventas_Wellpro4[[#This Row],[Fecha]],"MMMM")</f>
        <v>agosto</v>
      </c>
      <c r="L419">
        <f>DAY(Ventas_Wellpro4[[#This Row],[Fecha]])</f>
        <v>23</v>
      </c>
    </row>
    <row r="420" spans="2:12" x14ac:dyDescent="0.25">
      <c r="B420" s="5">
        <v>45527</v>
      </c>
      <c r="C420" t="s">
        <v>17</v>
      </c>
      <c r="D420" t="s">
        <v>46</v>
      </c>
      <c r="E420">
        <v>498.66</v>
      </c>
      <c r="F420" s="1">
        <v>6</v>
      </c>
      <c r="G420" s="2">
        <v>478.71</v>
      </c>
      <c r="H420" s="15">
        <v>2991.96</v>
      </c>
      <c r="I420" s="2">
        <v>3470.67</v>
      </c>
      <c r="J420">
        <f>YEAR(Ventas_Wellpro4[[#This Row],[Fecha]])</f>
        <v>2024</v>
      </c>
      <c r="K420" t="str">
        <f>TEXT(Ventas_Wellpro4[[#This Row],[Fecha]],"MMMM")</f>
        <v>agosto</v>
      </c>
      <c r="L420">
        <f>DAY(Ventas_Wellpro4[[#This Row],[Fecha]])</f>
        <v>23</v>
      </c>
    </row>
    <row r="421" spans="2:12" x14ac:dyDescent="0.25">
      <c r="B421" s="5">
        <v>45527</v>
      </c>
      <c r="C421" t="s">
        <v>17</v>
      </c>
      <c r="D421" t="s">
        <v>46</v>
      </c>
      <c r="E421">
        <v>498.66</v>
      </c>
      <c r="F421" s="1">
        <v>6</v>
      </c>
      <c r="G421" s="1">
        <v>478.71</v>
      </c>
      <c r="H421" s="15">
        <v>2991.96</v>
      </c>
      <c r="I421" s="2">
        <v>3470.67</v>
      </c>
      <c r="J421">
        <f>YEAR(Ventas_Wellpro4[[#This Row],[Fecha]])</f>
        <v>2024</v>
      </c>
      <c r="K421" t="str">
        <f>TEXT(Ventas_Wellpro4[[#This Row],[Fecha]],"MMMM")</f>
        <v>agosto</v>
      </c>
      <c r="L421">
        <f>DAY(Ventas_Wellpro4[[#This Row],[Fecha]])</f>
        <v>23</v>
      </c>
    </row>
    <row r="422" spans="2:12" x14ac:dyDescent="0.25">
      <c r="B422" s="5">
        <v>45527</v>
      </c>
      <c r="C422" t="s">
        <v>17</v>
      </c>
      <c r="D422" t="s">
        <v>46</v>
      </c>
      <c r="E422">
        <v>498.66</v>
      </c>
      <c r="F422" s="1">
        <v>6</v>
      </c>
      <c r="G422" s="1">
        <v>478.71</v>
      </c>
      <c r="H422" s="15">
        <v>2991.96</v>
      </c>
      <c r="I422" s="2">
        <v>3470.67</v>
      </c>
      <c r="J422">
        <f>YEAR(Ventas_Wellpro4[[#This Row],[Fecha]])</f>
        <v>2024</v>
      </c>
      <c r="K422" t="str">
        <f>TEXT(Ventas_Wellpro4[[#This Row],[Fecha]],"MMMM")</f>
        <v>agosto</v>
      </c>
      <c r="L422">
        <f>DAY(Ventas_Wellpro4[[#This Row],[Fecha]])</f>
        <v>23</v>
      </c>
    </row>
    <row r="423" spans="2:12" x14ac:dyDescent="0.25">
      <c r="B423" s="5">
        <v>45527</v>
      </c>
      <c r="C423" t="s">
        <v>17</v>
      </c>
      <c r="D423" t="s">
        <v>46</v>
      </c>
      <c r="E423">
        <v>498.66</v>
      </c>
      <c r="F423" s="1">
        <v>6</v>
      </c>
      <c r="G423" s="2">
        <v>478.71</v>
      </c>
      <c r="H423" s="15">
        <v>2991.96</v>
      </c>
      <c r="I423" s="2">
        <v>3470.67</v>
      </c>
      <c r="J423">
        <f>YEAR(Ventas_Wellpro4[[#This Row],[Fecha]])</f>
        <v>2024</v>
      </c>
      <c r="K423" t="str">
        <f>TEXT(Ventas_Wellpro4[[#This Row],[Fecha]],"MMMM")</f>
        <v>agosto</v>
      </c>
      <c r="L423">
        <f>DAY(Ventas_Wellpro4[[#This Row],[Fecha]])</f>
        <v>23</v>
      </c>
    </row>
    <row r="424" spans="2:12" x14ac:dyDescent="0.25">
      <c r="B424" s="5">
        <v>45527</v>
      </c>
      <c r="C424" t="s">
        <v>17</v>
      </c>
      <c r="D424" t="s">
        <v>46</v>
      </c>
      <c r="E424">
        <v>498.66</v>
      </c>
      <c r="F424" s="1">
        <v>6</v>
      </c>
      <c r="G424" s="2">
        <v>478.71</v>
      </c>
      <c r="H424" s="15">
        <v>2991.96</v>
      </c>
      <c r="I424" s="2">
        <v>3470.67</v>
      </c>
      <c r="J424">
        <f>YEAR(Ventas_Wellpro4[[#This Row],[Fecha]])</f>
        <v>2024</v>
      </c>
      <c r="K424" t="str">
        <f>TEXT(Ventas_Wellpro4[[#This Row],[Fecha]],"MMMM")</f>
        <v>agosto</v>
      </c>
      <c r="L424">
        <f>DAY(Ventas_Wellpro4[[#This Row],[Fecha]])</f>
        <v>23</v>
      </c>
    </row>
    <row r="425" spans="2:12" x14ac:dyDescent="0.25">
      <c r="B425" s="5">
        <v>45603</v>
      </c>
      <c r="C425" t="s">
        <v>21</v>
      </c>
      <c r="D425" t="s">
        <v>54</v>
      </c>
      <c r="E425">
        <v>137.91999999999999</v>
      </c>
      <c r="F425" s="1">
        <v>2</v>
      </c>
      <c r="G425" s="2">
        <v>44.14</v>
      </c>
      <c r="H425" s="15">
        <v>275.83999999999997</v>
      </c>
      <c r="I425" s="2">
        <v>319.98</v>
      </c>
      <c r="J425">
        <f>YEAR(Ventas_Wellpro4[[#This Row],[Fecha]])</f>
        <v>2024</v>
      </c>
      <c r="K425" t="str">
        <f>TEXT(Ventas_Wellpro4[[#This Row],[Fecha]],"MMMM")</f>
        <v>noviembre</v>
      </c>
      <c r="L425">
        <f>DAY(Ventas_Wellpro4[[#This Row],[Fecha]])</f>
        <v>7</v>
      </c>
    </row>
    <row r="426" spans="2:12" x14ac:dyDescent="0.25">
      <c r="B426" s="5">
        <v>45532</v>
      </c>
      <c r="C426" t="s">
        <v>17</v>
      </c>
      <c r="D426" t="s">
        <v>46</v>
      </c>
      <c r="E426">
        <v>498.65999999999997</v>
      </c>
      <c r="F426" s="1">
        <v>36</v>
      </c>
      <c r="G426" s="2">
        <v>2872.28</v>
      </c>
      <c r="H426" s="15">
        <v>17951.759999999998</v>
      </c>
      <c r="I426" s="2">
        <v>20824.04</v>
      </c>
      <c r="J426">
        <f>YEAR(Ventas_Wellpro4[[#This Row],[Fecha]])</f>
        <v>2024</v>
      </c>
      <c r="K426" t="str">
        <f>TEXT(Ventas_Wellpro4[[#This Row],[Fecha]],"MMMM")</f>
        <v>agosto</v>
      </c>
      <c r="L426">
        <f>DAY(Ventas_Wellpro4[[#This Row],[Fecha]])</f>
        <v>28</v>
      </c>
    </row>
    <row r="427" spans="2:12" x14ac:dyDescent="0.25">
      <c r="B427" s="5">
        <v>45607</v>
      </c>
      <c r="C427" t="s">
        <v>10</v>
      </c>
      <c r="D427" t="s">
        <v>50</v>
      </c>
      <c r="E427">
        <v>211.23000000000002</v>
      </c>
      <c r="F427" s="1">
        <v>6</v>
      </c>
      <c r="G427" s="1">
        <v>202.78</v>
      </c>
      <c r="H427" s="15">
        <v>1267.3800000000001</v>
      </c>
      <c r="I427" s="2">
        <v>1470.16</v>
      </c>
      <c r="J427">
        <f>YEAR(Ventas_Wellpro4[[#This Row],[Fecha]])</f>
        <v>2024</v>
      </c>
      <c r="K427" t="str">
        <f>TEXT(Ventas_Wellpro4[[#This Row],[Fecha]],"MMMM")</f>
        <v>noviembre</v>
      </c>
      <c r="L427">
        <f>DAY(Ventas_Wellpro4[[#This Row],[Fecha]])</f>
        <v>11</v>
      </c>
    </row>
    <row r="428" spans="2:12" x14ac:dyDescent="0.25">
      <c r="B428" s="5">
        <v>45607</v>
      </c>
      <c r="C428" t="s">
        <v>10</v>
      </c>
      <c r="D428" t="s">
        <v>50</v>
      </c>
      <c r="E428">
        <v>211.23000000000002</v>
      </c>
      <c r="F428" s="1">
        <v>6</v>
      </c>
      <c r="G428" s="2">
        <v>202.78</v>
      </c>
      <c r="H428" s="15">
        <v>1267.3800000000001</v>
      </c>
      <c r="I428" s="2">
        <v>1470.16</v>
      </c>
      <c r="J428">
        <f>YEAR(Ventas_Wellpro4[[#This Row],[Fecha]])</f>
        <v>2024</v>
      </c>
      <c r="K428" t="str">
        <f>TEXT(Ventas_Wellpro4[[#This Row],[Fecha]],"MMMM")</f>
        <v>noviembre</v>
      </c>
      <c r="L428">
        <f>DAY(Ventas_Wellpro4[[#This Row],[Fecha]])</f>
        <v>11</v>
      </c>
    </row>
    <row r="429" spans="2:12" x14ac:dyDescent="0.25">
      <c r="B429" s="5">
        <v>45532</v>
      </c>
      <c r="C429" t="s">
        <v>17</v>
      </c>
      <c r="D429" t="s">
        <v>46</v>
      </c>
      <c r="E429">
        <v>498.66</v>
      </c>
      <c r="F429" s="1">
        <v>12</v>
      </c>
      <c r="G429" s="2">
        <v>957.43</v>
      </c>
      <c r="H429" s="15">
        <v>5983.92</v>
      </c>
      <c r="I429" s="2">
        <v>6941.35</v>
      </c>
      <c r="J429">
        <f>YEAR(Ventas_Wellpro4[[#This Row],[Fecha]])</f>
        <v>2024</v>
      </c>
      <c r="K429" t="str">
        <f>TEXT(Ventas_Wellpro4[[#This Row],[Fecha]],"MMMM")</f>
        <v>agosto</v>
      </c>
      <c r="L429">
        <f>DAY(Ventas_Wellpro4[[#This Row],[Fecha]])</f>
        <v>28</v>
      </c>
    </row>
    <row r="430" spans="2:12" x14ac:dyDescent="0.25">
      <c r="B430" s="5">
        <v>45532</v>
      </c>
      <c r="C430" t="s">
        <v>17</v>
      </c>
      <c r="D430" t="s">
        <v>46</v>
      </c>
      <c r="E430">
        <v>498.66</v>
      </c>
      <c r="F430" s="1">
        <v>24</v>
      </c>
      <c r="G430" s="2">
        <v>1914.85</v>
      </c>
      <c r="H430" s="15">
        <v>11967.84</v>
      </c>
      <c r="I430" s="2">
        <v>13882.69</v>
      </c>
      <c r="J430">
        <f>YEAR(Ventas_Wellpro4[[#This Row],[Fecha]])</f>
        <v>2024</v>
      </c>
      <c r="K430" t="str">
        <f>TEXT(Ventas_Wellpro4[[#This Row],[Fecha]],"MMMM")</f>
        <v>agosto</v>
      </c>
      <c r="L430">
        <f>DAY(Ventas_Wellpro4[[#This Row],[Fecha]])</f>
        <v>28</v>
      </c>
    </row>
    <row r="431" spans="2:12" x14ac:dyDescent="0.25">
      <c r="B431" s="5">
        <v>45532</v>
      </c>
      <c r="C431" t="s">
        <v>17</v>
      </c>
      <c r="D431" t="s">
        <v>46</v>
      </c>
      <c r="E431">
        <v>498.66</v>
      </c>
      <c r="F431" s="1">
        <v>12</v>
      </c>
      <c r="G431" s="2">
        <v>957.43</v>
      </c>
      <c r="H431" s="15">
        <v>5983.92</v>
      </c>
      <c r="I431" s="2">
        <v>6941.35</v>
      </c>
      <c r="J431">
        <f>YEAR(Ventas_Wellpro4[[#This Row],[Fecha]])</f>
        <v>2024</v>
      </c>
      <c r="K431" t="str">
        <f>TEXT(Ventas_Wellpro4[[#This Row],[Fecha]],"MMMM")</f>
        <v>agosto</v>
      </c>
      <c r="L431">
        <f>DAY(Ventas_Wellpro4[[#This Row],[Fecha]])</f>
        <v>28</v>
      </c>
    </row>
    <row r="432" spans="2:12" x14ac:dyDescent="0.25">
      <c r="B432" s="5">
        <v>45532</v>
      </c>
      <c r="C432" t="s">
        <v>17</v>
      </c>
      <c r="D432" t="s">
        <v>46</v>
      </c>
      <c r="E432">
        <v>498.65999999999997</v>
      </c>
      <c r="F432" s="1">
        <v>30</v>
      </c>
      <c r="G432" s="1">
        <v>2393.5700000000002</v>
      </c>
      <c r="H432" s="15">
        <v>14959.8</v>
      </c>
      <c r="I432" s="2">
        <v>17353.37</v>
      </c>
      <c r="J432">
        <f>YEAR(Ventas_Wellpro4[[#This Row],[Fecha]])</f>
        <v>2024</v>
      </c>
      <c r="K432" t="str">
        <f>TEXT(Ventas_Wellpro4[[#This Row],[Fecha]],"MMMM")</f>
        <v>agosto</v>
      </c>
      <c r="L432">
        <f>DAY(Ventas_Wellpro4[[#This Row],[Fecha]])</f>
        <v>28</v>
      </c>
    </row>
    <row r="433" spans="2:12" x14ac:dyDescent="0.25">
      <c r="B433" s="5">
        <v>45607</v>
      </c>
      <c r="C433" t="s">
        <v>21</v>
      </c>
      <c r="D433" t="s">
        <v>50</v>
      </c>
      <c r="E433">
        <v>103.33999999999999</v>
      </c>
      <c r="F433" s="1">
        <v>240</v>
      </c>
      <c r="G433" s="2">
        <v>3968.26</v>
      </c>
      <c r="H433" s="15">
        <v>24801.599999999999</v>
      </c>
      <c r="I433" s="2">
        <v>28769.86</v>
      </c>
      <c r="J433">
        <f>YEAR(Ventas_Wellpro4[[#This Row],[Fecha]])</f>
        <v>2024</v>
      </c>
      <c r="K433" t="str">
        <f>TEXT(Ventas_Wellpro4[[#This Row],[Fecha]],"MMMM")</f>
        <v>noviembre</v>
      </c>
      <c r="L433">
        <f>DAY(Ventas_Wellpro4[[#This Row],[Fecha]])</f>
        <v>11</v>
      </c>
    </row>
    <row r="434" spans="2:12" x14ac:dyDescent="0.25">
      <c r="B434" s="5">
        <v>45607</v>
      </c>
      <c r="C434" t="s">
        <v>21</v>
      </c>
      <c r="D434" t="s">
        <v>50</v>
      </c>
      <c r="E434">
        <v>103.33999999999999</v>
      </c>
      <c r="F434" s="1">
        <v>240</v>
      </c>
      <c r="G434" s="1">
        <v>3968.26</v>
      </c>
      <c r="H434" s="15">
        <v>24801.599999999999</v>
      </c>
      <c r="I434" s="2">
        <v>28769.86</v>
      </c>
      <c r="J434">
        <f>YEAR(Ventas_Wellpro4[[#This Row],[Fecha]])</f>
        <v>2024</v>
      </c>
      <c r="K434" t="str">
        <f>TEXT(Ventas_Wellpro4[[#This Row],[Fecha]],"MMMM")</f>
        <v>noviembre</v>
      </c>
      <c r="L434">
        <f>DAY(Ventas_Wellpro4[[#This Row],[Fecha]])</f>
        <v>11</v>
      </c>
    </row>
    <row r="435" spans="2:12" x14ac:dyDescent="0.25">
      <c r="B435" s="5">
        <v>45607</v>
      </c>
      <c r="C435" t="s">
        <v>22</v>
      </c>
      <c r="D435" t="s">
        <v>50</v>
      </c>
      <c r="E435">
        <v>103.33999999999999</v>
      </c>
      <c r="F435" s="1">
        <v>240</v>
      </c>
      <c r="G435" s="1">
        <v>3968.26</v>
      </c>
      <c r="H435" s="15">
        <v>24801.599999999999</v>
      </c>
      <c r="I435" s="2">
        <v>28769.86</v>
      </c>
      <c r="J435">
        <f>YEAR(Ventas_Wellpro4[[#This Row],[Fecha]])</f>
        <v>2024</v>
      </c>
      <c r="K435" t="str">
        <f>TEXT(Ventas_Wellpro4[[#This Row],[Fecha]],"MMMM")</f>
        <v>noviembre</v>
      </c>
      <c r="L435">
        <f>DAY(Ventas_Wellpro4[[#This Row],[Fecha]])</f>
        <v>11</v>
      </c>
    </row>
    <row r="436" spans="2:12" x14ac:dyDescent="0.25">
      <c r="B436" s="5">
        <v>45607</v>
      </c>
      <c r="C436" t="s">
        <v>22</v>
      </c>
      <c r="D436" t="s">
        <v>50</v>
      </c>
      <c r="E436">
        <v>103.33999999999999</v>
      </c>
      <c r="F436" s="1">
        <v>240</v>
      </c>
      <c r="G436" s="1">
        <v>3968.26</v>
      </c>
      <c r="H436" s="15">
        <v>24801.599999999999</v>
      </c>
      <c r="I436" s="2">
        <v>28769.86</v>
      </c>
      <c r="J436">
        <f>YEAR(Ventas_Wellpro4[[#This Row],[Fecha]])</f>
        <v>2024</v>
      </c>
      <c r="K436" t="str">
        <f>TEXT(Ventas_Wellpro4[[#This Row],[Fecha]],"MMMM")</f>
        <v>noviembre</v>
      </c>
      <c r="L436">
        <f>DAY(Ventas_Wellpro4[[#This Row],[Fecha]])</f>
        <v>11</v>
      </c>
    </row>
    <row r="437" spans="2:12" x14ac:dyDescent="0.25">
      <c r="B437" s="5">
        <v>45532</v>
      </c>
      <c r="C437" t="s">
        <v>17</v>
      </c>
      <c r="D437" t="s">
        <v>46</v>
      </c>
      <c r="E437">
        <v>498.66</v>
      </c>
      <c r="F437" s="1">
        <v>24</v>
      </c>
      <c r="G437" s="2">
        <v>1914.85</v>
      </c>
      <c r="H437" s="15">
        <v>11967.84</v>
      </c>
      <c r="I437" s="2">
        <v>13882.69</v>
      </c>
      <c r="J437">
        <f>YEAR(Ventas_Wellpro4[[#This Row],[Fecha]])</f>
        <v>2024</v>
      </c>
      <c r="K437" t="str">
        <f>TEXT(Ventas_Wellpro4[[#This Row],[Fecha]],"MMMM")</f>
        <v>agosto</v>
      </c>
      <c r="L437">
        <f>DAY(Ventas_Wellpro4[[#This Row],[Fecha]])</f>
        <v>28</v>
      </c>
    </row>
    <row r="438" spans="2:12" x14ac:dyDescent="0.25">
      <c r="B438" s="5">
        <v>45532</v>
      </c>
      <c r="C438" t="s">
        <v>17</v>
      </c>
      <c r="D438" t="s">
        <v>46</v>
      </c>
      <c r="E438">
        <v>498.66</v>
      </c>
      <c r="F438" s="1">
        <v>12</v>
      </c>
      <c r="G438" s="2">
        <v>957.43</v>
      </c>
      <c r="H438" s="15">
        <v>5983.92</v>
      </c>
      <c r="I438" s="2">
        <v>6941.35</v>
      </c>
      <c r="J438">
        <f>YEAR(Ventas_Wellpro4[[#This Row],[Fecha]])</f>
        <v>2024</v>
      </c>
      <c r="K438" t="str">
        <f>TEXT(Ventas_Wellpro4[[#This Row],[Fecha]],"MMMM")</f>
        <v>agosto</v>
      </c>
      <c r="L438">
        <f>DAY(Ventas_Wellpro4[[#This Row],[Fecha]])</f>
        <v>28</v>
      </c>
    </row>
    <row r="439" spans="2:12" x14ac:dyDescent="0.25">
      <c r="B439" s="5">
        <v>45532</v>
      </c>
      <c r="C439" t="s">
        <v>17</v>
      </c>
      <c r="D439" t="s">
        <v>46</v>
      </c>
      <c r="E439">
        <v>498.66</v>
      </c>
      <c r="F439" s="1">
        <v>24</v>
      </c>
      <c r="G439" s="2">
        <v>1914.85</v>
      </c>
      <c r="H439" s="15">
        <v>11967.84</v>
      </c>
      <c r="I439" s="2">
        <v>13882.69</v>
      </c>
      <c r="J439">
        <f>YEAR(Ventas_Wellpro4[[#This Row],[Fecha]])</f>
        <v>2024</v>
      </c>
      <c r="K439" t="str">
        <f>TEXT(Ventas_Wellpro4[[#This Row],[Fecha]],"MMMM")</f>
        <v>agosto</v>
      </c>
      <c r="L439">
        <f>DAY(Ventas_Wellpro4[[#This Row],[Fecha]])</f>
        <v>28</v>
      </c>
    </row>
    <row r="440" spans="2:12" x14ac:dyDescent="0.25">
      <c r="B440" s="5">
        <v>45610</v>
      </c>
      <c r="C440" t="s">
        <v>21</v>
      </c>
      <c r="D440" t="s">
        <v>54</v>
      </c>
      <c r="E440">
        <v>137.91999999999999</v>
      </c>
      <c r="F440" s="1">
        <v>1</v>
      </c>
      <c r="G440" s="1">
        <v>22.07</v>
      </c>
      <c r="H440" s="15">
        <v>137.91999999999999</v>
      </c>
      <c r="I440" s="2">
        <v>159.99</v>
      </c>
      <c r="J440">
        <f>YEAR(Ventas_Wellpro4[[#This Row],[Fecha]])</f>
        <v>2024</v>
      </c>
      <c r="K440" t="str">
        <f>TEXT(Ventas_Wellpro4[[#This Row],[Fecha]],"MMMM")</f>
        <v>noviembre</v>
      </c>
      <c r="L440">
        <f>DAY(Ventas_Wellpro4[[#This Row],[Fecha]])</f>
        <v>14</v>
      </c>
    </row>
    <row r="441" spans="2:12" x14ac:dyDescent="0.25">
      <c r="B441" s="5">
        <v>45610</v>
      </c>
      <c r="C441" t="s">
        <v>21</v>
      </c>
      <c r="D441" t="s">
        <v>54</v>
      </c>
      <c r="E441">
        <v>137.91999999999999</v>
      </c>
      <c r="F441" s="1">
        <v>1</v>
      </c>
      <c r="G441" s="2">
        <v>22.07</v>
      </c>
      <c r="H441" s="15">
        <v>137.91999999999999</v>
      </c>
      <c r="I441" s="2">
        <v>159.99</v>
      </c>
      <c r="J441">
        <f>YEAR(Ventas_Wellpro4[[#This Row],[Fecha]])</f>
        <v>2024</v>
      </c>
      <c r="K441" t="str">
        <f>TEXT(Ventas_Wellpro4[[#This Row],[Fecha]],"MMMM")</f>
        <v>noviembre</v>
      </c>
      <c r="L441">
        <f>DAY(Ventas_Wellpro4[[#This Row],[Fecha]])</f>
        <v>14</v>
      </c>
    </row>
    <row r="442" spans="2:12" x14ac:dyDescent="0.25">
      <c r="B442" s="5">
        <v>45610</v>
      </c>
      <c r="C442" t="s">
        <v>22</v>
      </c>
      <c r="D442" t="s">
        <v>54</v>
      </c>
      <c r="E442">
        <v>137.91999999999999</v>
      </c>
      <c r="F442" s="1">
        <v>1</v>
      </c>
      <c r="G442" s="1">
        <v>22.07</v>
      </c>
      <c r="H442" s="15">
        <v>137.91999999999999</v>
      </c>
      <c r="I442" s="2">
        <v>159.99</v>
      </c>
      <c r="J442">
        <f>YEAR(Ventas_Wellpro4[[#This Row],[Fecha]])</f>
        <v>2024</v>
      </c>
      <c r="K442" t="str">
        <f>TEXT(Ventas_Wellpro4[[#This Row],[Fecha]],"MMMM")</f>
        <v>noviembre</v>
      </c>
      <c r="L442">
        <f>DAY(Ventas_Wellpro4[[#This Row],[Fecha]])</f>
        <v>14</v>
      </c>
    </row>
    <row r="443" spans="2:12" x14ac:dyDescent="0.25">
      <c r="B443" s="5">
        <v>45610</v>
      </c>
      <c r="C443" t="s">
        <v>23</v>
      </c>
      <c r="D443" t="s">
        <v>54</v>
      </c>
      <c r="E443">
        <v>137.91999999999999</v>
      </c>
      <c r="F443" s="1">
        <v>1</v>
      </c>
      <c r="G443" s="1">
        <v>22.07</v>
      </c>
      <c r="H443" s="15">
        <v>137.91999999999999</v>
      </c>
      <c r="I443" s="2">
        <v>159.99</v>
      </c>
      <c r="J443">
        <f>YEAR(Ventas_Wellpro4[[#This Row],[Fecha]])</f>
        <v>2024</v>
      </c>
      <c r="K443" t="str">
        <f>TEXT(Ventas_Wellpro4[[#This Row],[Fecha]],"MMMM")</f>
        <v>noviembre</v>
      </c>
      <c r="L443">
        <f>DAY(Ventas_Wellpro4[[#This Row],[Fecha]])</f>
        <v>14</v>
      </c>
    </row>
    <row r="444" spans="2:12" x14ac:dyDescent="0.25">
      <c r="B444" s="5">
        <v>45532</v>
      </c>
      <c r="C444" t="s">
        <v>17</v>
      </c>
      <c r="D444" t="s">
        <v>46</v>
      </c>
      <c r="E444">
        <v>498.66</v>
      </c>
      <c r="F444" s="1">
        <v>12</v>
      </c>
      <c r="G444" s="1">
        <v>957.43</v>
      </c>
      <c r="H444" s="15">
        <v>5983.92</v>
      </c>
      <c r="I444" s="2">
        <v>6941.35</v>
      </c>
      <c r="J444">
        <f>YEAR(Ventas_Wellpro4[[#This Row],[Fecha]])</f>
        <v>2024</v>
      </c>
      <c r="K444" t="str">
        <f>TEXT(Ventas_Wellpro4[[#This Row],[Fecha]],"MMMM")</f>
        <v>agosto</v>
      </c>
      <c r="L444">
        <f>DAY(Ventas_Wellpro4[[#This Row],[Fecha]])</f>
        <v>28</v>
      </c>
    </row>
    <row r="445" spans="2:12" x14ac:dyDescent="0.25">
      <c r="B445" s="5">
        <v>45541</v>
      </c>
      <c r="C445" t="s">
        <v>17</v>
      </c>
      <c r="D445" t="s">
        <v>46</v>
      </c>
      <c r="E445">
        <v>498.66</v>
      </c>
      <c r="F445" s="1">
        <v>6</v>
      </c>
      <c r="G445" s="2">
        <v>478.71</v>
      </c>
      <c r="H445" s="15">
        <v>2991.96</v>
      </c>
      <c r="I445" s="2">
        <v>3470.67</v>
      </c>
      <c r="J445">
        <f>YEAR(Ventas_Wellpro4[[#This Row],[Fecha]])</f>
        <v>2024</v>
      </c>
      <c r="K445" t="str">
        <f>TEXT(Ventas_Wellpro4[[#This Row],[Fecha]],"MMMM")</f>
        <v>septiembre</v>
      </c>
      <c r="L445">
        <f>DAY(Ventas_Wellpro4[[#This Row],[Fecha]])</f>
        <v>6</v>
      </c>
    </row>
    <row r="446" spans="2:12" x14ac:dyDescent="0.25">
      <c r="B446" s="5">
        <v>45541</v>
      </c>
      <c r="C446" t="s">
        <v>17</v>
      </c>
      <c r="D446" t="s">
        <v>46</v>
      </c>
      <c r="E446">
        <v>498.66</v>
      </c>
      <c r="F446" s="1">
        <v>6</v>
      </c>
      <c r="G446" s="1">
        <v>478.71</v>
      </c>
      <c r="H446" s="15">
        <v>2991.96</v>
      </c>
      <c r="I446" s="2">
        <v>3470.67</v>
      </c>
      <c r="J446">
        <f>YEAR(Ventas_Wellpro4[[#This Row],[Fecha]])</f>
        <v>2024</v>
      </c>
      <c r="K446" t="str">
        <f>TEXT(Ventas_Wellpro4[[#This Row],[Fecha]],"MMMM")</f>
        <v>septiembre</v>
      </c>
      <c r="L446">
        <f>DAY(Ventas_Wellpro4[[#This Row],[Fecha]])</f>
        <v>6</v>
      </c>
    </row>
    <row r="447" spans="2:12" x14ac:dyDescent="0.25">
      <c r="B447" s="5">
        <v>45541</v>
      </c>
      <c r="C447" t="s">
        <v>17</v>
      </c>
      <c r="D447" t="s">
        <v>46</v>
      </c>
      <c r="E447">
        <v>498.66</v>
      </c>
      <c r="F447" s="1">
        <v>6</v>
      </c>
      <c r="G447" s="1">
        <v>478.71</v>
      </c>
      <c r="H447" s="15">
        <v>2991.96</v>
      </c>
      <c r="I447" s="2">
        <v>3470.67</v>
      </c>
      <c r="J447">
        <f>YEAR(Ventas_Wellpro4[[#This Row],[Fecha]])</f>
        <v>2024</v>
      </c>
      <c r="K447" t="str">
        <f>TEXT(Ventas_Wellpro4[[#This Row],[Fecha]],"MMMM")</f>
        <v>septiembre</v>
      </c>
      <c r="L447">
        <f>DAY(Ventas_Wellpro4[[#This Row],[Fecha]])</f>
        <v>6</v>
      </c>
    </row>
    <row r="448" spans="2:12" x14ac:dyDescent="0.25">
      <c r="B448" s="5">
        <v>45541</v>
      </c>
      <c r="C448" t="s">
        <v>17</v>
      </c>
      <c r="D448" t="s">
        <v>46</v>
      </c>
      <c r="E448">
        <v>498.66</v>
      </c>
      <c r="F448" s="1">
        <v>6</v>
      </c>
      <c r="G448" s="1">
        <v>478.71</v>
      </c>
      <c r="H448" s="15">
        <v>2991.96</v>
      </c>
      <c r="I448" s="2">
        <v>3470.67</v>
      </c>
      <c r="J448">
        <f>YEAR(Ventas_Wellpro4[[#This Row],[Fecha]])</f>
        <v>2024</v>
      </c>
      <c r="K448" t="str">
        <f>TEXT(Ventas_Wellpro4[[#This Row],[Fecha]],"MMMM")</f>
        <v>septiembre</v>
      </c>
      <c r="L448">
        <f>DAY(Ventas_Wellpro4[[#This Row],[Fecha]])</f>
        <v>6</v>
      </c>
    </row>
    <row r="449" spans="2:12" x14ac:dyDescent="0.25">
      <c r="B449" s="5">
        <v>45541</v>
      </c>
      <c r="C449" t="s">
        <v>17</v>
      </c>
      <c r="D449" t="s">
        <v>46</v>
      </c>
      <c r="E449">
        <v>498.66</v>
      </c>
      <c r="F449" s="1">
        <v>6</v>
      </c>
      <c r="G449" s="2">
        <v>478.71</v>
      </c>
      <c r="H449" s="15">
        <v>2991.96</v>
      </c>
      <c r="I449" s="2">
        <v>3470.67</v>
      </c>
      <c r="J449">
        <f>YEAR(Ventas_Wellpro4[[#This Row],[Fecha]])</f>
        <v>2024</v>
      </c>
      <c r="K449" t="str">
        <f>TEXT(Ventas_Wellpro4[[#This Row],[Fecha]],"MMMM")</f>
        <v>septiembre</v>
      </c>
      <c r="L449">
        <f>DAY(Ventas_Wellpro4[[#This Row],[Fecha]])</f>
        <v>6</v>
      </c>
    </row>
    <row r="450" spans="2:12" x14ac:dyDescent="0.25">
      <c r="B450" s="5">
        <v>45547</v>
      </c>
      <c r="C450" t="s">
        <v>17</v>
      </c>
      <c r="D450" t="s">
        <v>46</v>
      </c>
      <c r="E450">
        <v>498.65999999999997</v>
      </c>
      <c r="F450" s="1">
        <v>18</v>
      </c>
      <c r="G450" s="2">
        <v>1436.14</v>
      </c>
      <c r="H450" s="15">
        <v>8975.8799999999992</v>
      </c>
      <c r="I450" s="2">
        <v>10412.02</v>
      </c>
      <c r="J450">
        <f>YEAR(Ventas_Wellpro4[[#This Row],[Fecha]])</f>
        <v>2024</v>
      </c>
      <c r="K450" t="str">
        <f>TEXT(Ventas_Wellpro4[[#This Row],[Fecha]],"MMMM")</f>
        <v>septiembre</v>
      </c>
      <c r="L450">
        <f>DAY(Ventas_Wellpro4[[#This Row],[Fecha]])</f>
        <v>12</v>
      </c>
    </row>
    <row r="451" spans="2:12" x14ac:dyDescent="0.25">
      <c r="B451" s="5">
        <v>45547</v>
      </c>
      <c r="C451" t="s">
        <v>17</v>
      </c>
      <c r="D451" t="s">
        <v>46</v>
      </c>
      <c r="E451">
        <v>498.66</v>
      </c>
      <c r="F451" s="1">
        <v>6</v>
      </c>
      <c r="G451" s="2">
        <v>478.71</v>
      </c>
      <c r="H451" s="15">
        <v>2991.96</v>
      </c>
      <c r="I451" s="2">
        <v>3470.67</v>
      </c>
      <c r="J451">
        <f>YEAR(Ventas_Wellpro4[[#This Row],[Fecha]])</f>
        <v>2024</v>
      </c>
      <c r="K451" t="str">
        <f>TEXT(Ventas_Wellpro4[[#This Row],[Fecha]],"MMMM")</f>
        <v>septiembre</v>
      </c>
      <c r="L451">
        <f>DAY(Ventas_Wellpro4[[#This Row],[Fecha]])</f>
        <v>12</v>
      </c>
    </row>
    <row r="452" spans="2:12" x14ac:dyDescent="0.25">
      <c r="B452" s="5">
        <v>45547</v>
      </c>
      <c r="C452" t="s">
        <v>17</v>
      </c>
      <c r="D452" t="s">
        <v>46</v>
      </c>
      <c r="E452">
        <v>498.66</v>
      </c>
      <c r="F452" s="1">
        <v>12</v>
      </c>
      <c r="G452" s="1">
        <v>957.43</v>
      </c>
      <c r="H452" s="15">
        <v>5983.92</v>
      </c>
      <c r="I452" s="2">
        <v>6941.35</v>
      </c>
      <c r="J452">
        <f>YEAR(Ventas_Wellpro4[[#This Row],[Fecha]])</f>
        <v>2024</v>
      </c>
      <c r="K452" t="str">
        <f>TEXT(Ventas_Wellpro4[[#This Row],[Fecha]],"MMMM")</f>
        <v>septiembre</v>
      </c>
      <c r="L452">
        <f>DAY(Ventas_Wellpro4[[#This Row],[Fecha]])</f>
        <v>12</v>
      </c>
    </row>
    <row r="453" spans="2:12" x14ac:dyDescent="0.25">
      <c r="B453" s="5">
        <v>45547</v>
      </c>
      <c r="C453" t="s">
        <v>17</v>
      </c>
      <c r="D453" t="s">
        <v>46</v>
      </c>
      <c r="E453">
        <v>498.66</v>
      </c>
      <c r="F453" s="1">
        <v>6</v>
      </c>
      <c r="G453" s="2">
        <v>478.71</v>
      </c>
      <c r="H453" s="15">
        <v>2991.96</v>
      </c>
      <c r="I453" s="2">
        <v>3470.67</v>
      </c>
      <c r="J453">
        <f>YEAR(Ventas_Wellpro4[[#This Row],[Fecha]])</f>
        <v>2024</v>
      </c>
      <c r="K453" t="str">
        <f>TEXT(Ventas_Wellpro4[[#This Row],[Fecha]],"MMMM")</f>
        <v>septiembre</v>
      </c>
      <c r="L453">
        <f>DAY(Ventas_Wellpro4[[#This Row],[Fecha]])</f>
        <v>12</v>
      </c>
    </row>
    <row r="454" spans="2:12" x14ac:dyDescent="0.25">
      <c r="B454" s="5">
        <v>45547</v>
      </c>
      <c r="C454" t="s">
        <v>17</v>
      </c>
      <c r="D454" t="s">
        <v>46</v>
      </c>
      <c r="E454">
        <v>498.66</v>
      </c>
      <c r="F454" s="1">
        <v>6</v>
      </c>
      <c r="G454" s="1">
        <v>478.71</v>
      </c>
      <c r="H454" s="15">
        <v>2991.96</v>
      </c>
      <c r="I454" s="2">
        <v>3470.67</v>
      </c>
      <c r="J454">
        <f>YEAR(Ventas_Wellpro4[[#This Row],[Fecha]])</f>
        <v>2024</v>
      </c>
      <c r="K454" t="str">
        <f>TEXT(Ventas_Wellpro4[[#This Row],[Fecha]],"MMMM")</f>
        <v>septiembre</v>
      </c>
      <c r="L454">
        <f>DAY(Ventas_Wellpro4[[#This Row],[Fecha]])</f>
        <v>12</v>
      </c>
    </row>
    <row r="455" spans="2:12" x14ac:dyDescent="0.25">
      <c r="B455" s="5">
        <v>45547</v>
      </c>
      <c r="C455" t="s">
        <v>17</v>
      </c>
      <c r="D455" t="s">
        <v>46</v>
      </c>
      <c r="E455">
        <v>498.66</v>
      </c>
      <c r="F455" s="1">
        <v>12</v>
      </c>
      <c r="G455" s="1">
        <v>957.43</v>
      </c>
      <c r="H455" s="15">
        <v>5983.92</v>
      </c>
      <c r="I455" s="2">
        <v>6941.35</v>
      </c>
      <c r="J455">
        <f>YEAR(Ventas_Wellpro4[[#This Row],[Fecha]])</f>
        <v>2024</v>
      </c>
      <c r="K455" t="str">
        <f>TEXT(Ventas_Wellpro4[[#This Row],[Fecha]],"MMMM")</f>
        <v>septiembre</v>
      </c>
      <c r="L455">
        <f>DAY(Ventas_Wellpro4[[#This Row],[Fecha]])</f>
        <v>12</v>
      </c>
    </row>
    <row r="456" spans="2:12" x14ac:dyDescent="0.25">
      <c r="B456" s="5">
        <v>45547</v>
      </c>
      <c r="C456" t="s">
        <v>17</v>
      </c>
      <c r="D456" t="s">
        <v>46</v>
      </c>
      <c r="E456">
        <v>498.66</v>
      </c>
      <c r="F456" s="1">
        <v>6</v>
      </c>
      <c r="G456" s="1">
        <v>478.71</v>
      </c>
      <c r="H456" s="15">
        <v>2991.96</v>
      </c>
      <c r="I456" s="2">
        <v>3470.67</v>
      </c>
      <c r="J456">
        <f>YEAR(Ventas_Wellpro4[[#This Row],[Fecha]])</f>
        <v>2024</v>
      </c>
      <c r="K456" t="str">
        <f>TEXT(Ventas_Wellpro4[[#This Row],[Fecha]],"MMMM")</f>
        <v>septiembre</v>
      </c>
      <c r="L456">
        <f>DAY(Ventas_Wellpro4[[#This Row],[Fecha]])</f>
        <v>12</v>
      </c>
    </row>
    <row r="457" spans="2:12" x14ac:dyDescent="0.25">
      <c r="B457" s="5">
        <v>45547</v>
      </c>
      <c r="C457" t="s">
        <v>17</v>
      </c>
      <c r="D457" t="s">
        <v>46</v>
      </c>
      <c r="E457">
        <v>498.66</v>
      </c>
      <c r="F457" s="1">
        <v>12</v>
      </c>
      <c r="G457" s="1">
        <v>957.43</v>
      </c>
      <c r="H457" s="15">
        <v>5983.92</v>
      </c>
      <c r="I457" s="2">
        <v>6941.35</v>
      </c>
      <c r="J457">
        <f>YEAR(Ventas_Wellpro4[[#This Row],[Fecha]])</f>
        <v>2024</v>
      </c>
      <c r="K457" t="str">
        <f>TEXT(Ventas_Wellpro4[[#This Row],[Fecha]],"MMMM")</f>
        <v>septiembre</v>
      </c>
      <c r="L457">
        <f>DAY(Ventas_Wellpro4[[#This Row],[Fecha]])</f>
        <v>12</v>
      </c>
    </row>
    <row r="458" spans="2:12" x14ac:dyDescent="0.25">
      <c r="B458" s="5">
        <v>45548</v>
      </c>
      <c r="C458" t="s">
        <v>17</v>
      </c>
      <c r="D458" t="s">
        <v>46</v>
      </c>
      <c r="E458">
        <v>498.66</v>
      </c>
      <c r="F458" s="1">
        <v>12</v>
      </c>
      <c r="G458" s="1">
        <v>957.43</v>
      </c>
      <c r="H458" s="15">
        <v>5983.92</v>
      </c>
      <c r="I458" s="2">
        <v>6941.35</v>
      </c>
      <c r="J458">
        <f>YEAR(Ventas_Wellpro4[[#This Row],[Fecha]])</f>
        <v>2024</v>
      </c>
      <c r="K458" t="str">
        <f>TEXT(Ventas_Wellpro4[[#This Row],[Fecha]],"MMMM")</f>
        <v>septiembre</v>
      </c>
      <c r="L458">
        <f>DAY(Ventas_Wellpro4[[#This Row],[Fecha]])</f>
        <v>13</v>
      </c>
    </row>
    <row r="459" spans="2:12" x14ac:dyDescent="0.25">
      <c r="B459" s="5">
        <v>45552</v>
      </c>
      <c r="C459" t="s">
        <v>17</v>
      </c>
      <c r="D459" t="s">
        <v>46</v>
      </c>
      <c r="E459">
        <v>498.66</v>
      </c>
      <c r="F459" s="1">
        <v>12</v>
      </c>
      <c r="G459" s="2">
        <v>957.43</v>
      </c>
      <c r="H459" s="15">
        <v>5983.92</v>
      </c>
      <c r="I459" s="2">
        <v>6941.35</v>
      </c>
      <c r="J459">
        <f>YEAR(Ventas_Wellpro4[[#This Row],[Fecha]])</f>
        <v>2024</v>
      </c>
      <c r="K459" t="str">
        <f>TEXT(Ventas_Wellpro4[[#This Row],[Fecha]],"MMMM")</f>
        <v>septiembre</v>
      </c>
      <c r="L459">
        <f>DAY(Ventas_Wellpro4[[#This Row],[Fecha]])</f>
        <v>17</v>
      </c>
    </row>
    <row r="460" spans="2:12" x14ac:dyDescent="0.25">
      <c r="B460" s="5">
        <v>45552</v>
      </c>
      <c r="C460" t="s">
        <v>17</v>
      </c>
      <c r="D460" t="s">
        <v>46</v>
      </c>
      <c r="E460">
        <v>498.66</v>
      </c>
      <c r="F460" s="1">
        <v>6</v>
      </c>
      <c r="G460" s="1">
        <v>478.71</v>
      </c>
      <c r="H460" s="15">
        <v>2991.96</v>
      </c>
      <c r="I460" s="2">
        <v>3470.67</v>
      </c>
      <c r="J460">
        <f>YEAR(Ventas_Wellpro4[[#This Row],[Fecha]])</f>
        <v>2024</v>
      </c>
      <c r="K460" t="str">
        <f>TEXT(Ventas_Wellpro4[[#This Row],[Fecha]],"MMMM")</f>
        <v>septiembre</v>
      </c>
      <c r="L460">
        <f>DAY(Ventas_Wellpro4[[#This Row],[Fecha]])</f>
        <v>17</v>
      </c>
    </row>
    <row r="461" spans="2:12" x14ac:dyDescent="0.25">
      <c r="B461" s="5">
        <v>45552</v>
      </c>
      <c r="C461" t="s">
        <v>17</v>
      </c>
      <c r="D461" t="s">
        <v>46</v>
      </c>
      <c r="E461">
        <v>498.66</v>
      </c>
      <c r="F461" s="1">
        <v>6</v>
      </c>
      <c r="G461" s="2">
        <v>478.71</v>
      </c>
      <c r="H461" s="15">
        <v>2991.96</v>
      </c>
      <c r="I461" s="2">
        <v>3470.67</v>
      </c>
      <c r="J461">
        <f>YEAR(Ventas_Wellpro4[[#This Row],[Fecha]])</f>
        <v>2024</v>
      </c>
      <c r="K461" t="str">
        <f>TEXT(Ventas_Wellpro4[[#This Row],[Fecha]],"MMMM")</f>
        <v>septiembre</v>
      </c>
      <c r="L461">
        <f>DAY(Ventas_Wellpro4[[#This Row],[Fecha]])</f>
        <v>17</v>
      </c>
    </row>
    <row r="462" spans="2:12" x14ac:dyDescent="0.25">
      <c r="B462" s="5">
        <v>45558</v>
      </c>
      <c r="C462" t="s">
        <v>17</v>
      </c>
      <c r="D462" t="s">
        <v>46</v>
      </c>
      <c r="E462">
        <v>498.66</v>
      </c>
      <c r="F462" s="1">
        <v>12</v>
      </c>
      <c r="G462" s="2">
        <v>957.43</v>
      </c>
      <c r="H462" s="15">
        <v>5983.92</v>
      </c>
      <c r="I462" s="2">
        <v>6941.35</v>
      </c>
      <c r="J462">
        <f>YEAR(Ventas_Wellpro4[[#This Row],[Fecha]])</f>
        <v>2024</v>
      </c>
      <c r="K462" t="str">
        <f>TEXT(Ventas_Wellpro4[[#This Row],[Fecha]],"MMMM")</f>
        <v>septiembre</v>
      </c>
      <c r="L462">
        <f>DAY(Ventas_Wellpro4[[#This Row],[Fecha]])</f>
        <v>23</v>
      </c>
    </row>
    <row r="463" spans="2:12" x14ac:dyDescent="0.25">
      <c r="B463" s="5">
        <v>45558</v>
      </c>
      <c r="C463" t="s">
        <v>17</v>
      </c>
      <c r="D463" t="s">
        <v>46</v>
      </c>
      <c r="E463">
        <v>498.66</v>
      </c>
      <c r="F463" s="1">
        <v>6</v>
      </c>
      <c r="G463" s="1">
        <v>478.71</v>
      </c>
      <c r="H463" s="15">
        <v>2991.96</v>
      </c>
      <c r="I463" s="2">
        <v>3470.67</v>
      </c>
      <c r="J463">
        <f>YEAR(Ventas_Wellpro4[[#This Row],[Fecha]])</f>
        <v>2024</v>
      </c>
      <c r="K463" t="str">
        <f>TEXT(Ventas_Wellpro4[[#This Row],[Fecha]],"MMMM")</f>
        <v>septiembre</v>
      </c>
      <c r="L463">
        <f>DAY(Ventas_Wellpro4[[#This Row],[Fecha]])</f>
        <v>23</v>
      </c>
    </row>
    <row r="464" spans="2:12" x14ac:dyDescent="0.25">
      <c r="B464" s="5">
        <v>45558</v>
      </c>
      <c r="C464" t="s">
        <v>17</v>
      </c>
      <c r="D464" t="s">
        <v>46</v>
      </c>
      <c r="E464">
        <v>498.66</v>
      </c>
      <c r="F464" s="1">
        <v>6</v>
      </c>
      <c r="G464" s="2">
        <v>478.71</v>
      </c>
      <c r="H464" s="15">
        <v>2991.96</v>
      </c>
      <c r="I464" s="2">
        <v>3470.67</v>
      </c>
      <c r="J464">
        <f>YEAR(Ventas_Wellpro4[[#This Row],[Fecha]])</f>
        <v>2024</v>
      </c>
      <c r="K464" t="str">
        <f>TEXT(Ventas_Wellpro4[[#This Row],[Fecha]],"MMMM")</f>
        <v>septiembre</v>
      </c>
      <c r="L464">
        <f>DAY(Ventas_Wellpro4[[#This Row],[Fecha]])</f>
        <v>23</v>
      </c>
    </row>
    <row r="465" spans="2:12" x14ac:dyDescent="0.25">
      <c r="B465" s="5">
        <v>45558</v>
      </c>
      <c r="C465" t="s">
        <v>17</v>
      </c>
      <c r="D465" t="s">
        <v>46</v>
      </c>
      <c r="E465">
        <v>498.66</v>
      </c>
      <c r="F465" s="1">
        <v>6</v>
      </c>
      <c r="G465" s="2">
        <v>478.71</v>
      </c>
      <c r="H465" s="15">
        <v>2991.96</v>
      </c>
      <c r="I465" s="2">
        <v>3470.67</v>
      </c>
      <c r="J465">
        <f>YEAR(Ventas_Wellpro4[[#This Row],[Fecha]])</f>
        <v>2024</v>
      </c>
      <c r="K465" t="str">
        <f>TEXT(Ventas_Wellpro4[[#This Row],[Fecha]],"MMMM")</f>
        <v>septiembre</v>
      </c>
      <c r="L465">
        <f>DAY(Ventas_Wellpro4[[#This Row],[Fecha]])</f>
        <v>23</v>
      </c>
    </row>
    <row r="466" spans="2:12" x14ac:dyDescent="0.25">
      <c r="B466" s="5">
        <v>45611</v>
      </c>
      <c r="C466" t="s">
        <v>23</v>
      </c>
      <c r="D466" t="s">
        <v>46</v>
      </c>
      <c r="E466">
        <v>70.05</v>
      </c>
      <c r="F466" s="1">
        <v>240</v>
      </c>
      <c r="G466" s="1">
        <v>2689.92</v>
      </c>
      <c r="H466" s="15">
        <v>16812</v>
      </c>
      <c r="I466" s="2">
        <v>19501.919999999998</v>
      </c>
      <c r="J466">
        <f>YEAR(Ventas_Wellpro4[[#This Row],[Fecha]])</f>
        <v>2024</v>
      </c>
      <c r="K466" t="str">
        <f>TEXT(Ventas_Wellpro4[[#This Row],[Fecha]],"MMMM")</f>
        <v>noviembre</v>
      </c>
      <c r="L466">
        <f>DAY(Ventas_Wellpro4[[#This Row],[Fecha]])</f>
        <v>15</v>
      </c>
    </row>
    <row r="467" spans="2:12" x14ac:dyDescent="0.25">
      <c r="B467" s="5">
        <v>45558</v>
      </c>
      <c r="C467" t="s">
        <v>17</v>
      </c>
      <c r="D467" t="s">
        <v>46</v>
      </c>
      <c r="E467">
        <v>498.66</v>
      </c>
      <c r="F467" s="1">
        <v>6</v>
      </c>
      <c r="G467" s="1">
        <v>478.71</v>
      </c>
      <c r="H467" s="15">
        <v>2991.96</v>
      </c>
      <c r="I467" s="2">
        <v>3470.67</v>
      </c>
      <c r="J467">
        <f>YEAR(Ventas_Wellpro4[[#This Row],[Fecha]])</f>
        <v>2024</v>
      </c>
      <c r="K467" t="str">
        <f>TEXT(Ventas_Wellpro4[[#This Row],[Fecha]],"MMMM")</f>
        <v>septiembre</v>
      </c>
      <c r="L467">
        <f>DAY(Ventas_Wellpro4[[#This Row],[Fecha]])</f>
        <v>23</v>
      </c>
    </row>
    <row r="468" spans="2:12" x14ac:dyDescent="0.25">
      <c r="B468" s="5">
        <v>45562</v>
      </c>
      <c r="C468" t="s">
        <v>17</v>
      </c>
      <c r="D468" t="s">
        <v>46</v>
      </c>
      <c r="E468">
        <v>498.65999999999997</v>
      </c>
      <c r="F468" s="1">
        <v>54</v>
      </c>
      <c r="G468" s="1">
        <v>4308.42</v>
      </c>
      <c r="H468" s="15">
        <v>26927.64</v>
      </c>
      <c r="I468" s="2">
        <v>31236.06</v>
      </c>
      <c r="J468">
        <f>YEAR(Ventas_Wellpro4[[#This Row],[Fecha]])</f>
        <v>2024</v>
      </c>
      <c r="K468" t="str">
        <f>TEXT(Ventas_Wellpro4[[#This Row],[Fecha]],"MMMM")</f>
        <v>septiembre</v>
      </c>
      <c r="L468">
        <f>DAY(Ventas_Wellpro4[[#This Row],[Fecha]])</f>
        <v>27</v>
      </c>
    </row>
    <row r="469" spans="2:12" x14ac:dyDescent="0.25">
      <c r="B469" s="5">
        <v>45562</v>
      </c>
      <c r="C469" t="s">
        <v>17</v>
      </c>
      <c r="D469" t="s">
        <v>46</v>
      </c>
      <c r="E469">
        <v>498.66</v>
      </c>
      <c r="F469" s="1">
        <v>6</v>
      </c>
      <c r="G469" s="2">
        <v>478.71</v>
      </c>
      <c r="H469" s="15">
        <v>2991.96</v>
      </c>
      <c r="I469" s="2">
        <v>3470.67</v>
      </c>
      <c r="J469">
        <f>YEAR(Ventas_Wellpro4[[#This Row],[Fecha]])</f>
        <v>2024</v>
      </c>
      <c r="K469" t="str">
        <f>TEXT(Ventas_Wellpro4[[#This Row],[Fecha]],"MMMM")</f>
        <v>septiembre</v>
      </c>
      <c r="L469">
        <f>DAY(Ventas_Wellpro4[[#This Row],[Fecha]])</f>
        <v>27</v>
      </c>
    </row>
    <row r="470" spans="2:12" x14ac:dyDescent="0.25">
      <c r="B470" s="5">
        <v>45615</v>
      </c>
      <c r="C470" t="s">
        <v>22</v>
      </c>
      <c r="D470" t="s">
        <v>54</v>
      </c>
      <c r="E470">
        <v>126.89</v>
      </c>
      <c r="F470" s="1">
        <v>1</v>
      </c>
      <c r="G470" s="2">
        <v>20.3</v>
      </c>
      <c r="H470" s="15">
        <v>126.89</v>
      </c>
      <c r="I470" s="2">
        <v>147.19</v>
      </c>
      <c r="J470">
        <f>YEAR(Ventas_Wellpro4[[#This Row],[Fecha]])</f>
        <v>2024</v>
      </c>
      <c r="K470" t="str">
        <f>TEXT(Ventas_Wellpro4[[#This Row],[Fecha]],"MMMM")</f>
        <v>noviembre</v>
      </c>
      <c r="L470">
        <f>DAY(Ventas_Wellpro4[[#This Row],[Fecha]])</f>
        <v>19</v>
      </c>
    </row>
    <row r="471" spans="2:12" x14ac:dyDescent="0.25">
      <c r="B471" s="5">
        <v>45615</v>
      </c>
      <c r="C471" t="s">
        <v>24</v>
      </c>
      <c r="D471" t="s">
        <v>54</v>
      </c>
      <c r="E471">
        <v>137.91999999999999</v>
      </c>
      <c r="F471" s="1">
        <v>1</v>
      </c>
      <c r="G471" s="2">
        <v>22.07</v>
      </c>
      <c r="H471" s="15">
        <v>137.91999999999999</v>
      </c>
      <c r="I471" s="2">
        <v>159.99</v>
      </c>
      <c r="J471">
        <f>YEAR(Ventas_Wellpro4[[#This Row],[Fecha]])</f>
        <v>2024</v>
      </c>
      <c r="K471" t="str">
        <f>TEXT(Ventas_Wellpro4[[#This Row],[Fecha]],"MMMM")</f>
        <v>noviembre</v>
      </c>
      <c r="L471">
        <f>DAY(Ventas_Wellpro4[[#This Row],[Fecha]])</f>
        <v>19</v>
      </c>
    </row>
    <row r="472" spans="2:12" x14ac:dyDescent="0.25">
      <c r="B472" s="5">
        <v>45562</v>
      </c>
      <c r="C472" t="s">
        <v>17</v>
      </c>
      <c r="D472" t="s">
        <v>46</v>
      </c>
      <c r="E472">
        <v>498.66</v>
      </c>
      <c r="F472" s="1">
        <v>6</v>
      </c>
      <c r="G472" s="2">
        <v>478.71</v>
      </c>
      <c r="H472" s="15">
        <v>2991.96</v>
      </c>
      <c r="I472" s="2">
        <v>3470.67</v>
      </c>
      <c r="J472">
        <f>YEAR(Ventas_Wellpro4[[#This Row],[Fecha]])</f>
        <v>2024</v>
      </c>
      <c r="K472" t="str">
        <f>TEXT(Ventas_Wellpro4[[#This Row],[Fecha]],"MMMM")</f>
        <v>septiembre</v>
      </c>
      <c r="L472">
        <f>DAY(Ventas_Wellpro4[[#This Row],[Fecha]])</f>
        <v>27</v>
      </c>
    </row>
    <row r="473" spans="2:12" x14ac:dyDescent="0.25">
      <c r="B473" s="5">
        <v>45562</v>
      </c>
      <c r="C473" t="s">
        <v>17</v>
      </c>
      <c r="D473" t="s">
        <v>46</v>
      </c>
      <c r="E473">
        <v>498.66</v>
      </c>
      <c r="F473" s="1">
        <v>6</v>
      </c>
      <c r="G473" s="2">
        <v>478.71</v>
      </c>
      <c r="H473" s="15">
        <v>2991.96</v>
      </c>
      <c r="I473" s="2">
        <v>3470.67</v>
      </c>
      <c r="J473">
        <f>YEAR(Ventas_Wellpro4[[#This Row],[Fecha]])</f>
        <v>2024</v>
      </c>
      <c r="K473" t="str">
        <f>TEXT(Ventas_Wellpro4[[#This Row],[Fecha]],"MMMM")</f>
        <v>septiembre</v>
      </c>
      <c r="L473">
        <f>DAY(Ventas_Wellpro4[[#This Row],[Fecha]])</f>
        <v>27</v>
      </c>
    </row>
    <row r="474" spans="2:12" x14ac:dyDescent="0.25">
      <c r="B474" s="5">
        <v>45562</v>
      </c>
      <c r="C474" t="s">
        <v>17</v>
      </c>
      <c r="D474" t="s">
        <v>46</v>
      </c>
      <c r="E474">
        <v>498.66</v>
      </c>
      <c r="F474" s="1">
        <v>12</v>
      </c>
      <c r="G474" s="2">
        <v>957.43</v>
      </c>
      <c r="H474" s="15">
        <v>5983.92</v>
      </c>
      <c r="I474" s="2">
        <v>6941.35</v>
      </c>
      <c r="J474">
        <f>YEAR(Ventas_Wellpro4[[#This Row],[Fecha]])</f>
        <v>2024</v>
      </c>
      <c r="K474" t="str">
        <f>TEXT(Ventas_Wellpro4[[#This Row],[Fecha]],"MMMM")</f>
        <v>septiembre</v>
      </c>
      <c r="L474">
        <f>DAY(Ventas_Wellpro4[[#This Row],[Fecha]])</f>
        <v>27</v>
      </c>
    </row>
    <row r="475" spans="2:12" x14ac:dyDescent="0.25">
      <c r="B475" s="5">
        <v>45565</v>
      </c>
      <c r="C475" t="s">
        <v>17</v>
      </c>
      <c r="D475" t="s">
        <v>46</v>
      </c>
      <c r="E475">
        <v>498.65999999999997</v>
      </c>
      <c r="F475" s="1">
        <v>108</v>
      </c>
      <c r="G475" s="1">
        <v>8616.84</v>
      </c>
      <c r="H475" s="15">
        <v>53855.28</v>
      </c>
      <c r="I475" s="2">
        <v>62472.12</v>
      </c>
      <c r="J475">
        <f>YEAR(Ventas_Wellpro4[[#This Row],[Fecha]])</f>
        <v>2024</v>
      </c>
      <c r="K475" t="str">
        <f>TEXT(Ventas_Wellpro4[[#This Row],[Fecha]],"MMMM")</f>
        <v>septiembre</v>
      </c>
      <c r="L475">
        <f>DAY(Ventas_Wellpro4[[#This Row],[Fecha]])</f>
        <v>30</v>
      </c>
    </row>
    <row r="476" spans="2:12" x14ac:dyDescent="0.25">
      <c r="B476" s="5">
        <v>45565</v>
      </c>
      <c r="C476" t="s">
        <v>17</v>
      </c>
      <c r="D476" t="s">
        <v>46</v>
      </c>
      <c r="E476">
        <v>498.65999999999997</v>
      </c>
      <c r="F476" s="1">
        <v>18</v>
      </c>
      <c r="G476" s="1">
        <v>1436.14</v>
      </c>
      <c r="H476" s="15">
        <v>8975.8799999999992</v>
      </c>
      <c r="I476" s="2">
        <v>10412.02</v>
      </c>
      <c r="J476">
        <f>YEAR(Ventas_Wellpro4[[#This Row],[Fecha]])</f>
        <v>2024</v>
      </c>
      <c r="K476" t="str">
        <f>TEXT(Ventas_Wellpro4[[#This Row],[Fecha]],"MMMM")</f>
        <v>septiembre</v>
      </c>
      <c r="L476">
        <f>DAY(Ventas_Wellpro4[[#This Row],[Fecha]])</f>
        <v>30</v>
      </c>
    </row>
    <row r="477" spans="2:12" x14ac:dyDescent="0.25">
      <c r="B477" s="5">
        <v>45568</v>
      </c>
      <c r="C477" t="s">
        <v>17</v>
      </c>
      <c r="D477" t="s">
        <v>46</v>
      </c>
      <c r="E477">
        <v>498.65999999999997</v>
      </c>
      <c r="F477" s="1">
        <v>72</v>
      </c>
      <c r="G477" s="1">
        <v>5744.56</v>
      </c>
      <c r="H477" s="15">
        <v>35903.519999999997</v>
      </c>
      <c r="I477" s="2">
        <v>41648.080000000002</v>
      </c>
      <c r="J477">
        <f>YEAR(Ventas_Wellpro4[[#This Row],[Fecha]])</f>
        <v>2024</v>
      </c>
      <c r="K477" t="str">
        <f>TEXT(Ventas_Wellpro4[[#This Row],[Fecha]],"MMMM")</f>
        <v>octubre</v>
      </c>
      <c r="L477">
        <f>DAY(Ventas_Wellpro4[[#This Row],[Fecha]])</f>
        <v>3</v>
      </c>
    </row>
    <row r="478" spans="2:12" x14ac:dyDescent="0.25">
      <c r="B478" s="5">
        <v>45568</v>
      </c>
      <c r="C478" t="s">
        <v>17</v>
      </c>
      <c r="D478" t="s">
        <v>46</v>
      </c>
      <c r="E478">
        <v>498.66</v>
      </c>
      <c r="F478" s="1">
        <v>78</v>
      </c>
      <c r="G478" s="1">
        <v>6223.28</v>
      </c>
      <c r="H478" s="15">
        <v>38895.480000000003</v>
      </c>
      <c r="I478" s="2">
        <v>45118.76</v>
      </c>
      <c r="J478">
        <f>YEAR(Ventas_Wellpro4[[#This Row],[Fecha]])</f>
        <v>2024</v>
      </c>
      <c r="K478" t="str">
        <f>TEXT(Ventas_Wellpro4[[#This Row],[Fecha]],"MMMM")</f>
        <v>octubre</v>
      </c>
      <c r="L478">
        <f>DAY(Ventas_Wellpro4[[#This Row],[Fecha]])</f>
        <v>3</v>
      </c>
    </row>
    <row r="479" spans="2:12" x14ac:dyDescent="0.25">
      <c r="B479" s="5">
        <v>45568</v>
      </c>
      <c r="C479" t="s">
        <v>17</v>
      </c>
      <c r="D479" t="s">
        <v>46</v>
      </c>
      <c r="E479">
        <v>498.66</v>
      </c>
      <c r="F479" s="1">
        <v>12</v>
      </c>
      <c r="G479" s="1">
        <v>957.43</v>
      </c>
      <c r="H479" s="15">
        <v>5983.92</v>
      </c>
      <c r="I479" s="2">
        <v>6941.35</v>
      </c>
      <c r="J479">
        <f>YEAR(Ventas_Wellpro4[[#This Row],[Fecha]])</f>
        <v>2024</v>
      </c>
      <c r="K479" t="str">
        <f>TEXT(Ventas_Wellpro4[[#This Row],[Fecha]],"MMMM")</f>
        <v>octubre</v>
      </c>
      <c r="L479">
        <f>DAY(Ventas_Wellpro4[[#This Row],[Fecha]])</f>
        <v>3</v>
      </c>
    </row>
    <row r="480" spans="2:12" x14ac:dyDescent="0.25">
      <c r="B480" s="5">
        <v>45568</v>
      </c>
      <c r="C480" t="s">
        <v>17</v>
      </c>
      <c r="D480" t="s">
        <v>46</v>
      </c>
      <c r="E480">
        <v>498.66</v>
      </c>
      <c r="F480" s="1">
        <v>78</v>
      </c>
      <c r="G480" s="1">
        <v>6223.28</v>
      </c>
      <c r="H480" s="15">
        <v>38895.480000000003</v>
      </c>
      <c r="I480" s="2">
        <v>45118.76</v>
      </c>
      <c r="J480">
        <f>YEAR(Ventas_Wellpro4[[#This Row],[Fecha]])</f>
        <v>2024</v>
      </c>
      <c r="K480" t="str">
        <f>TEXT(Ventas_Wellpro4[[#This Row],[Fecha]],"MMMM")</f>
        <v>octubre</v>
      </c>
      <c r="L480">
        <f>DAY(Ventas_Wellpro4[[#This Row],[Fecha]])</f>
        <v>3</v>
      </c>
    </row>
    <row r="481" spans="2:12" x14ac:dyDescent="0.25">
      <c r="B481" s="5">
        <v>45568</v>
      </c>
      <c r="C481" t="s">
        <v>17</v>
      </c>
      <c r="D481" t="s">
        <v>46</v>
      </c>
      <c r="E481">
        <v>498.65999999999997</v>
      </c>
      <c r="F481" s="1">
        <v>60</v>
      </c>
      <c r="G481" s="1">
        <v>4787.1400000000003</v>
      </c>
      <c r="H481" s="15">
        <v>29919.599999999999</v>
      </c>
      <c r="I481" s="2">
        <v>34706.74</v>
      </c>
      <c r="J481">
        <f>YEAR(Ventas_Wellpro4[[#This Row],[Fecha]])</f>
        <v>2024</v>
      </c>
      <c r="K481" t="str">
        <f>TEXT(Ventas_Wellpro4[[#This Row],[Fecha]],"MMMM")</f>
        <v>octubre</v>
      </c>
      <c r="L481">
        <f>DAY(Ventas_Wellpro4[[#This Row],[Fecha]])</f>
        <v>3</v>
      </c>
    </row>
    <row r="482" spans="2:12" x14ac:dyDescent="0.25">
      <c r="B482" s="5">
        <v>45574</v>
      </c>
      <c r="C482" t="s">
        <v>17</v>
      </c>
      <c r="D482" t="s">
        <v>46</v>
      </c>
      <c r="E482">
        <v>498.66</v>
      </c>
      <c r="F482" s="1">
        <v>24</v>
      </c>
      <c r="G482" s="2">
        <v>1914.85</v>
      </c>
      <c r="H482" s="15">
        <v>11967.84</v>
      </c>
      <c r="I482" s="2">
        <v>13882.69</v>
      </c>
      <c r="J482">
        <f>YEAR(Ventas_Wellpro4[[#This Row],[Fecha]])</f>
        <v>2024</v>
      </c>
      <c r="K482" t="str">
        <f>TEXT(Ventas_Wellpro4[[#This Row],[Fecha]],"MMMM")</f>
        <v>octubre</v>
      </c>
      <c r="L482">
        <f>DAY(Ventas_Wellpro4[[#This Row],[Fecha]])</f>
        <v>9</v>
      </c>
    </row>
    <row r="483" spans="2:12" x14ac:dyDescent="0.25">
      <c r="B483" s="5">
        <v>45575</v>
      </c>
      <c r="C483" t="s">
        <v>17</v>
      </c>
      <c r="D483" t="s">
        <v>46</v>
      </c>
      <c r="E483">
        <v>498.66</v>
      </c>
      <c r="F483" s="1">
        <v>6</v>
      </c>
      <c r="G483" s="2">
        <v>478.71</v>
      </c>
      <c r="H483" s="15">
        <v>2991.96</v>
      </c>
      <c r="I483" s="2">
        <v>3470.67</v>
      </c>
      <c r="J483">
        <f>YEAR(Ventas_Wellpro4[[#This Row],[Fecha]])</f>
        <v>2024</v>
      </c>
      <c r="K483" t="str">
        <f>TEXT(Ventas_Wellpro4[[#This Row],[Fecha]],"MMMM")</f>
        <v>octubre</v>
      </c>
      <c r="L483">
        <f>DAY(Ventas_Wellpro4[[#This Row],[Fecha]])</f>
        <v>10</v>
      </c>
    </row>
    <row r="484" spans="2:12" x14ac:dyDescent="0.25">
      <c r="B484" s="5">
        <v>45575</v>
      </c>
      <c r="C484" t="s">
        <v>17</v>
      </c>
      <c r="D484" t="s">
        <v>46</v>
      </c>
      <c r="E484">
        <v>498.65999999999997</v>
      </c>
      <c r="F484" s="1">
        <v>18</v>
      </c>
      <c r="G484" s="2">
        <v>1436.14</v>
      </c>
      <c r="H484" s="15">
        <v>8975.8799999999992</v>
      </c>
      <c r="I484" s="2">
        <v>10412.02</v>
      </c>
      <c r="J484">
        <f>YEAR(Ventas_Wellpro4[[#This Row],[Fecha]])</f>
        <v>2024</v>
      </c>
      <c r="K484" t="str">
        <f>TEXT(Ventas_Wellpro4[[#This Row],[Fecha]],"MMMM")</f>
        <v>octubre</v>
      </c>
      <c r="L484">
        <f>DAY(Ventas_Wellpro4[[#This Row],[Fecha]])</f>
        <v>10</v>
      </c>
    </row>
    <row r="485" spans="2:12" x14ac:dyDescent="0.25">
      <c r="B485" s="5">
        <v>45579</v>
      </c>
      <c r="C485" t="s">
        <v>17</v>
      </c>
      <c r="D485" t="s">
        <v>46</v>
      </c>
      <c r="E485">
        <v>498.65999999999997</v>
      </c>
      <c r="F485" s="1">
        <v>30</v>
      </c>
      <c r="G485" s="2">
        <v>2393.5700000000002</v>
      </c>
      <c r="H485" s="15">
        <v>14959.8</v>
      </c>
      <c r="I485" s="2">
        <v>17353.37</v>
      </c>
      <c r="J485">
        <f>YEAR(Ventas_Wellpro4[[#This Row],[Fecha]])</f>
        <v>2024</v>
      </c>
      <c r="K485" t="str">
        <f>TEXT(Ventas_Wellpro4[[#This Row],[Fecha]],"MMMM")</f>
        <v>octubre</v>
      </c>
      <c r="L485">
        <f>DAY(Ventas_Wellpro4[[#This Row],[Fecha]])</f>
        <v>14</v>
      </c>
    </row>
    <row r="486" spans="2:12" x14ac:dyDescent="0.25">
      <c r="B486" s="5">
        <v>45579</v>
      </c>
      <c r="C486" t="s">
        <v>17</v>
      </c>
      <c r="D486" t="s">
        <v>46</v>
      </c>
      <c r="E486">
        <v>498.66</v>
      </c>
      <c r="F486" s="1">
        <v>48</v>
      </c>
      <c r="G486" s="2">
        <v>3829.71</v>
      </c>
      <c r="H486" s="15">
        <v>23935.68</v>
      </c>
      <c r="I486" s="2">
        <v>27765.39</v>
      </c>
      <c r="J486">
        <f>YEAR(Ventas_Wellpro4[[#This Row],[Fecha]])</f>
        <v>2024</v>
      </c>
      <c r="K486" t="str">
        <f>TEXT(Ventas_Wellpro4[[#This Row],[Fecha]],"MMMM")</f>
        <v>octubre</v>
      </c>
      <c r="L486">
        <f>DAY(Ventas_Wellpro4[[#This Row],[Fecha]])</f>
        <v>14</v>
      </c>
    </row>
    <row r="487" spans="2:12" x14ac:dyDescent="0.25">
      <c r="B487" s="5">
        <v>45580</v>
      </c>
      <c r="C487" t="s">
        <v>17</v>
      </c>
      <c r="D487" t="s">
        <v>46</v>
      </c>
      <c r="E487">
        <v>498.65999999999997</v>
      </c>
      <c r="F487" s="1">
        <v>18</v>
      </c>
      <c r="G487" s="2">
        <v>1436.14</v>
      </c>
      <c r="H487" s="15">
        <v>8975.8799999999992</v>
      </c>
      <c r="I487" s="2">
        <v>10412.02</v>
      </c>
      <c r="J487">
        <f>YEAR(Ventas_Wellpro4[[#This Row],[Fecha]])</f>
        <v>2024</v>
      </c>
      <c r="K487" t="str">
        <f>TEXT(Ventas_Wellpro4[[#This Row],[Fecha]],"MMMM")</f>
        <v>octubre</v>
      </c>
      <c r="L487">
        <f>DAY(Ventas_Wellpro4[[#This Row],[Fecha]])</f>
        <v>15</v>
      </c>
    </row>
    <row r="488" spans="2:12" x14ac:dyDescent="0.25">
      <c r="B488" s="5">
        <v>45580</v>
      </c>
      <c r="C488" t="s">
        <v>17</v>
      </c>
      <c r="D488" t="s">
        <v>46</v>
      </c>
      <c r="E488">
        <v>498.66</v>
      </c>
      <c r="F488" s="1">
        <v>6</v>
      </c>
      <c r="G488" s="2">
        <v>478.71</v>
      </c>
      <c r="H488" s="15">
        <v>2991.96</v>
      </c>
      <c r="I488" s="2">
        <v>3470.67</v>
      </c>
      <c r="J488">
        <f>YEAR(Ventas_Wellpro4[[#This Row],[Fecha]])</f>
        <v>2024</v>
      </c>
      <c r="K488" t="str">
        <f>TEXT(Ventas_Wellpro4[[#This Row],[Fecha]],"MMMM")</f>
        <v>octubre</v>
      </c>
      <c r="L488">
        <f>DAY(Ventas_Wellpro4[[#This Row],[Fecha]])</f>
        <v>15</v>
      </c>
    </row>
    <row r="489" spans="2:12" x14ac:dyDescent="0.25">
      <c r="B489" s="5">
        <v>45580</v>
      </c>
      <c r="C489" t="s">
        <v>17</v>
      </c>
      <c r="D489" t="s">
        <v>46</v>
      </c>
      <c r="E489">
        <v>498.66</v>
      </c>
      <c r="F489" s="1">
        <v>6</v>
      </c>
      <c r="G489" s="2">
        <v>478.71</v>
      </c>
      <c r="H489" s="15">
        <v>2991.96</v>
      </c>
      <c r="I489" s="2">
        <v>3470.67</v>
      </c>
      <c r="J489">
        <f>YEAR(Ventas_Wellpro4[[#This Row],[Fecha]])</f>
        <v>2024</v>
      </c>
      <c r="K489" t="str">
        <f>TEXT(Ventas_Wellpro4[[#This Row],[Fecha]],"MMMM")</f>
        <v>octubre</v>
      </c>
      <c r="L489">
        <f>DAY(Ventas_Wellpro4[[#This Row],[Fecha]])</f>
        <v>15</v>
      </c>
    </row>
    <row r="490" spans="2:12" x14ac:dyDescent="0.25">
      <c r="B490" s="5">
        <v>45580</v>
      </c>
      <c r="C490" t="s">
        <v>17</v>
      </c>
      <c r="D490" t="s">
        <v>46</v>
      </c>
      <c r="E490">
        <v>498.65999999999997</v>
      </c>
      <c r="F490" s="1">
        <v>18</v>
      </c>
      <c r="G490" s="2">
        <v>1436.14</v>
      </c>
      <c r="H490" s="15">
        <v>8975.8799999999992</v>
      </c>
      <c r="I490" s="2">
        <v>10412.02</v>
      </c>
      <c r="J490">
        <f>YEAR(Ventas_Wellpro4[[#This Row],[Fecha]])</f>
        <v>2024</v>
      </c>
      <c r="K490" t="str">
        <f>TEXT(Ventas_Wellpro4[[#This Row],[Fecha]],"MMMM")</f>
        <v>octubre</v>
      </c>
      <c r="L490">
        <f>DAY(Ventas_Wellpro4[[#This Row],[Fecha]])</f>
        <v>15</v>
      </c>
    </row>
    <row r="491" spans="2:12" x14ac:dyDescent="0.25">
      <c r="B491" s="5">
        <v>45580</v>
      </c>
      <c r="C491" t="s">
        <v>17</v>
      </c>
      <c r="D491" t="s">
        <v>46</v>
      </c>
      <c r="E491">
        <v>498.66</v>
      </c>
      <c r="F491" s="1">
        <v>24</v>
      </c>
      <c r="G491" s="2">
        <v>1914.85</v>
      </c>
      <c r="H491" s="15">
        <v>11967.84</v>
      </c>
      <c r="I491" s="2">
        <v>13882.69</v>
      </c>
      <c r="J491">
        <f>YEAR(Ventas_Wellpro4[[#This Row],[Fecha]])</f>
        <v>2024</v>
      </c>
      <c r="K491" t="str">
        <f>TEXT(Ventas_Wellpro4[[#This Row],[Fecha]],"MMMM")</f>
        <v>octubre</v>
      </c>
      <c r="L491">
        <f>DAY(Ventas_Wellpro4[[#This Row],[Fecha]])</f>
        <v>15</v>
      </c>
    </row>
    <row r="492" spans="2:12" x14ac:dyDescent="0.25">
      <c r="B492" s="5">
        <v>45580</v>
      </c>
      <c r="C492" t="s">
        <v>17</v>
      </c>
      <c r="D492" t="s">
        <v>46</v>
      </c>
      <c r="E492">
        <v>498.65999999999997</v>
      </c>
      <c r="F492" s="1">
        <v>18</v>
      </c>
      <c r="G492" s="2">
        <v>1436.14</v>
      </c>
      <c r="H492" s="15">
        <v>8975.8799999999992</v>
      </c>
      <c r="I492" s="2">
        <v>10412.02</v>
      </c>
      <c r="J492">
        <f>YEAR(Ventas_Wellpro4[[#This Row],[Fecha]])</f>
        <v>2024</v>
      </c>
      <c r="K492" t="str">
        <f>TEXT(Ventas_Wellpro4[[#This Row],[Fecha]],"MMMM")</f>
        <v>octubre</v>
      </c>
      <c r="L492">
        <f>DAY(Ventas_Wellpro4[[#This Row],[Fecha]])</f>
        <v>15</v>
      </c>
    </row>
    <row r="493" spans="2:12" x14ac:dyDescent="0.25">
      <c r="B493" s="5">
        <v>45580</v>
      </c>
      <c r="C493" t="s">
        <v>17</v>
      </c>
      <c r="D493" t="s">
        <v>46</v>
      </c>
      <c r="E493">
        <v>498.66</v>
      </c>
      <c r="F493" s="1">
        <v>6</v>
      </c>
      <c r="G493" s="1">
        <v>478.71</v>
      </c>
      <c r="H493" s="15">
        <v>2991.96</v>
      </c>
      <c r="I493" s="2">
        <v>3470.67</v>
      </c>
      <c r="J493">
        <f>YEAR(Ventas_Wellpro4[[#This Row],[Fecha]])</f>
        <v>2024</v>
      </c>
      <c r="K493" t="str">
        <f>TEXT(Ventas_Wellpro4[[#This Row],[Fecha]],"MMMM")</f>
        <v>octubre</v>
      </c>
      <c r="L493">
        <f>DAY(Ventas_Wellpro4[[#This Row],[Fecha]])</f>
        <v>15</v>
      </c>
    </row>
    <row r="494" spans="2:12" x14ac:dyDescent="0.25">
      <c r="B494" s="5">
        <v>45580</v>
      </c>
      <c r="C494" t="s">
        <v>17</v>
      </c>
      <c r="D494" t="s">
        <v>46</v>
      </c>
      <c r="E494">
        <v>498.66</v>
      </c>
      <c r="F494" s="1">
        <v>24</v>
      </c>
      <c r="G494" s="2">
        <v>1914.85</v>
      </c>
      <c r="H494" s="15">
        <v>11967.84</v>
      </c>
      <c r="I494" s="2">
        <v>13882.69</v>
      </c>
      <c r="J494">
        <f>YEAR(Ventas_Wellpro4[[#This Row],[Fecha]])</f>
        <v>2024</v>
      </c>
      <c r="K494" t="str">
        <f>TEXT(Ventas_Wellpro4[[#This Row],[Fecha]],"MMMM")</f>
        <v>octubre</v>
      </c>
      <c r="L494">
        <f>DAY(Ventas_Wellpro4[[#This Row],[Fecha]])</f>
        <v>15</v>
      </c>
    </row>
    <row r="495" spans="2:12" x14ac:dyDescent="0.25">
      <c r="B495" s="5">
        <v>45581</v>
      </c>
      <c r="C495" t="s">
        <v>17</v>
      </c>
      <c r="D495" t="s">
        <v>46</v>
      </c>
      <c r="E495">
        <v>498.66</v>
      </c>
      <c r="F495" s="1">
        <v>12</v>
      </c>
      <c r="G495" s="1">
        <v>957.43</v>
      </c>
      <c r="H495" s="15">
        <v>5983.92</v>
      </c>
      <c r="I495" s="2">
        <v>6941.35</v>
      </c>
      <c r="J495">
        <f>YEAR(Ventas_Wellpro4[[#This Row],[Fecha]])</f>
        <v>2024</v>
      </c>
      <c r="K495" t="str">
        <f>TEXT(Ventas_Wellpro4[[#This Row],[Fecha]],"MMMM")</f>
        <v>octubre</v>
      </c>
      <c r="L495">
        <f>DAY(Ventas_Wellpro4[[#This Row],[Fecha]])</f>
        <v>16</v>
      </c>
    </row>
    <row r="496" spans="2:12" x14ac:dyDescent="0.25">
      <c r="B496" s="5">
        <v>45581</v>
      </c>
      <c r="C496" t="s">
        <v>17</v>
      </c>
      <c r="D496" t="s">
        <v>46</v>
      </c>
      <c r="E496">
        <v>498.65999999999997</v>
      </c>
      <c r="F496" s="1">
        <v>18</v>
      </c>
      <c r="G496" s="1">
        <v>1436.14</v>
      </c>
      <c r="H496" s="15">
        <v>8975.8799999999992</v>
      </c>
      <c r="I496" s="2">
        <v>10412.02</v>
      </c>
      <c r="J496">
        <f>YEAR(Ventas_Wellpro4[[#This Row],[Fecha]])</f>
        <v>2024</v>
      </c>
      <c r="K496" t="str">
        <f>TEXT(Ventas_Wellpro4[[#This Row],[Fecha]],"MMMM")</f>
        <v>octubre</v>
      </c>
      <c r="L496">
        <f>DAY(Ventas_Wellpro4[[#This Row],[Fecha]])</f>
        <v>16</v>
      </c>
    </row>
    <row r="497" spans="2:12" x14ac:dyDescent="0.25">
      <c r="B497" s="5">
        <v>45586</v>
      </c>
      <c r="C497" t="s">
        <v>17</v>
      </c>
      <c r="D497" t="s">
        <v>46</v>
      </c>
      <c r="E497">
        <v>498.66</v>
      </c>
      <c r="F497" s="1">
        <v>12</v>
      </c>
      <c r="G497" s="2">
        <v>957.43</v>
      </c>
      <c r="H497" s="15">
        <v>5983.92</v>
      </c>
      <c r="I497" s="2">
        <v>6941.35</v>
      </c>
      <c r="J497">
        <f>YEAR(Ventas_Wellpro4[[#This Row],[Fecha]])</f>
        <v>2024</v>
      </c>
      <c r="K497" t="str">
        <f>TEXT(Ventas_Wellpro4[[#This Row],[Fecha]],"MMMM")</f>
        <v>octubre</v>
      </c>
      <c r="L497">
        <f>DAY(Ventas_Wellpro4[[#This Row],[Fecha]])</f>
        <v>21</v>
      </c>
    </row>
    <row r="498" spans="2:12" x14ac:dyDescent="0.25">
      <c r="B498" s="5">
        <v>45586</v>
      </c>
      <c r="C498" t="s">
        <v>17</v>
      </c>
      <c r="D498" t="s">
        <v>46</v>
      </c>
      <c r="E498">
        <v>498.65999999999997</v>
      </c>
      <c r="F498" s="1">
        <v>36</v>
      </c>
      <c r="G498" s="2">
        <v>2872.28</v>
      </c>
      <c r="H498" s="15">
        <v>17951.759999999998</v>
      </c>
      <c r="I498" s="2">
        <v>20824.04</v>
      </c>
      <c r="J498">
        <f>YEAR(Ventas_Wellpro4[[#This Row],[Fecha]])</f>
        <v>2024</v>
      </c>
      <c r="K498" t="str">
        <f>TEXT(Ventas_Wellpro4[[#This Row],[Fecha]],"MMMM")</f>
        <v>octubre</v>
      </c>
      <c r="L498">
        <f>DAY(Ventas_Wellpro4[[#This Row],[Fecha]])</f>
        <v>21</v>
      </c>
    </row>
    <row r="499" spans="2:12" x14ac:dyDescent="0.25">
      <c r="B499" s="5">
        <v>45586</v>
      </c>
      <c r="C499" t="s">
        <v>17</v>
      </c>
      <c r="D499" t="s">
        <v>46</v>
      </c>
      <c r="E499">
        <v>498.65999999999997</v>
      </c>
      <c r="F499" s="1">
        <v>36</v>
      </c>
      <c r="G499" s="2">
        <v>2872.28</v>
      </c>
      <c r="H499" s="15">
        <v>17951.759999999998</v>
      </c>
      <c r="I499" s="2">
        <v>20824.04</v>
      </c>
      <c r="J499">
        <f>YEAR(Ventas_Wellpro4[[#This Row],[Fecha]])</f>
        <v>2024</v>
      </c>
      <c r="K499" t="str">
        <f>TEXT(Ventas_Wellpro4[[#This Row],[Fecha]],"MMMM")</f>
        <v>octubre</v>
      </c>
      <c r="L499">
        <f>DAY(Ventas_Wellpro4[[#This Row],[Fecha]])</f>
        <v>21</v>
      </c>
    </row>
    <row r="500" spans="2:12" x14ac:dyDescent="0.25">
      <c r="B500" s="5">
        <v>45622</v>
      </c>
      <c r="C500" t="s">
        <v>21</v>
      </c>
      <c r="D500" t="s">
        <v>54</v>
      </c>
      <c r="E500">
        <v>126.89</v>
      </c>
      <c r="F500" s="1">
        <v>1</v>
      </c>
      <c r="G500" s="1">
        <v>20.3</v>
      </c>
      <c r="H500" s="15">
        <v>126.89</v>
      </c>
      <c r="I500" s="2">
        <v>147.19</v>
      </c>
      <c r="J500">
        <f>YEAR(Ventas_Wellpro4[[#This Row],[Fecha]])</f>
        <v>2024</v>
      </c>
      <c r="K500" t="str">
        <f>TEXT(Ventas_Wellpro4[[#This Row],[Fecha]],"MMMM")</f>
        <v>noviembre</v>
      </c>
      <c r="L500">
        <f>DAY(Ventas_Wellpro4[[#This Row],[Fecha]])</f>
        <v>26</v>
      </c>
    </row>
    <row r="501" spans="2:12" x14ac:dyDescent="0.25">
      <c r="B501" s="5">
        <v>45622</v>
      </c>
      <c r="C501" t="s">
        <v>22</v>
      </c>
      <c r="D501" t="s">
        <v>54</v>
      </c>
      <c r="E501">
        <v>126.89</v>
      </c>
      <c r="F501" s="1">
        <v>1</v>
      </c>
      <c r="G501" s="1">
        <v>20.3</v>
      </c>
      <c r="H501" s="15">
        <v>126.89</v>
      </c>
      <c r="I501" s="2">
        <v>147.19</v>
      </c>
      <c r="J501">
        <f>YEAR(Ventas_Wellpro4[[#This Row],[Fecha]])</f>
        <v>2024</v>
      </c>
      <c r="K501" t="str">
        <f>TEXT(Ventas_Wellpro4[[#This Row],[Fecha]],"MMMM")</f>
        <v>noviembre</v>
      </c>
      <c r="L501">
        <f>DAY(Ventas_Wellpro4[[#This Row],[Fecha]])</f>
        <v>26</v>
      </c>
    </row>
    <row r="502" spans="2:12" x14ac:dyDescent="0.25">
      <c r="B502" s="5">
        <v>45586</v>
      </c>
      <c r="C502" t="s">
        <v>17</v>
      </c>
      <c r="D502" t="s">
        <v>46</v>
      </c>
      <c r="E502">
        <v>498.66</v>
      </c>
      <c r="F502" s="1">
        <v>78</v>
      </c>
      <c r="G502" s="1">
        <v>6223.28</v>
      </c>
      <c r="H502" s="15">
        <v>38895.480000000003</v>
      </c>
      <c r="I502" s="2">
        <v>45118.76</v>
      </c>
      <c r="J502">
        <f>YEAR(Ventas_Wellpro4[[#This Row],[Fecha]])</f>
        <v>2024</v>
      </c>
      <c r="K502" t="str">
        <f>TEXT(Ventas_Wellpro4[[#This Row],[Fecha]],"MMMM")</f>
        <v>octubre</v>
      </c>
      <c r="L502">
        <f>DAY(Ventas_Wellpro4[[#This Row],[Fecha]])</f>
        <v>21</v>
      </c>
    </row>
    <row r="503" spans="2:12" x14ac:dyDescent="0.25">
      <c r="B503" s="5">
        <v>45586</v>
      </c>
      <c r="C503" t="s">
        <v>17</v>
      </c>
      <c r="D503" t="s">
        <v>46</v>
      </c>
      <c r="E503">
        <v>498.65999999999997</v>
      </c>
      <c r="F503" s="1">
        <v>18</v>
      </c>
      <c r="G503" s="1">
        <v>1436.14</v>
      </c>
      <c r="H503" s="15">
        <v>8975.8799999999992</v>
      </c>
      <c r="I503" s="2">
        <v>10412.02</v>
      </c>
      <c r="J503">
        <f>YEAR(Ventas_Wellpro4[[#This Row],[Fecha]])</f>
        <v>2024</v>
      </c>
      <c r="K503" t="str">
        <f>TEXT(Ventas_Wellpro4[[#This Row],[Fecha]],"MMMM")</f>
        <v>octubre</v>
      </c>
      <c r="L503">
        <f>DAY(Ventas_Wellpro4[[#This Row],[Fecha]])</f>
        <v>21</v>
      </c>
    </row>
    <row r="504" spans="2:12" x14ac:dyDescent="0.25">
      <c r="B504" s="5">
        <v>45586</v>
      </c>
      <c r="C504" t="s">
        <v>17</v>
      </c>
      <c r="D504" t="s">
        <v>46</v>
      </c>
      <c r="E504">
        <v>498.65999999999997</v>
      </c>
      <c r="F504" s="1">
        <v>60</v>
      </c>
      <c r="G504" s="2">
        <v>4787.1400000000003</v>
      </c>
      <c r="H504" s="15">
        <v>29919.599999999999</v>
      </c>
      <c r="I504" s="2">
        <v>34706.74</v>
      </c>
      <c r="J504">
        <f>YEAR(Ventas_Wellpro4[[#This Row],[Fecha]])</f>
        <v>2024</v>
      </c>
      <c r="K504" t="str">
        <f>TEXT(Ventas_Wellpro4[[#This Row],[Fecha]],"MMMM")</f>
        <v>octubre</v>
      </c>
      <c r="L504">
        <f>DAY(Ventas_Wellpro4[[#This Row],[Fecha]])</f>
        <v>21</v>
      </c>
    </row>
    <row r="505" spans="2:12" x14ac:dyDescent="0.25">
      <c r="B505" s="5">
        <v>45586</v>
      </c>
      <c r="C505" t="s">
        <v>17</v>
      </c>
      <c r="D505" t="s">
        <v>46</v>
      </c>
      <c r="E505">
        <v>498.65999999999997</v>
      </c>
      <c r="F505" s="1">
        <v>18</v>
      </c>
      <c r="G505" s="2">
        <v>1436.14</v>
      </c>
      <c r="H505" s="15">
        <v>8975.8799999999992</v>
      </c>
      <c r="I505" s="2">
        <v>10412.02</v>
      </c>
      <c r="J505">
        <f>YEAR(Ventas_Wellpro4[[#This Row],[Fecha]])</f>
        <v>2024</v>
      </c>
      <c r="K505" t="str">
        <f>TEXT(Ventas_Wellpro4[[#This Row],[Fecha]],"MMMM")</f>
        <v>octubre</v>
      </c>
      <c r="L505">
        <f>DAY(Ventas_Wellpro4[[#This Row],[Fecha]])</f>
        <v>21</v>
      </c>
    </row>
    <row r="506" spans="2:12" x14ac:dyDescent="0.25">
      <c r="B506" s="5">
        <v>45587</v>
      </c>
      <c r="C506" t="s">
        <v>17</v>
      </c>
      <c r="D506" t="s">
        <v>46</v>
      </c>
      <c r="E506">
        <v>498.65999999999997</v>
      </c>
      <c r="F506" s="1">
        <v>36</v>
      </c>
      <c r="G506" s="1">
        <v>2872.28</v>
      </c>
      <c r="H506" s="15">
        <v>17951.759999999998</v>
      </c>
      <c r="I506" s="2">
        <v>20824.04</v>
      </c>
      <c r="J506">
        <f>YEAR(Ventas_Wellpro4[[#This Row],[Fecha]])</f>
        <v>2024</v>
      </c>
      <c r="K506" t="str">
        <f>TEXT(Ventas_Wellpro4[[#This Row],[Fecha]],"MMMM")</f>
        <v>octubre</v>
      </c>
      <c r="L506">
        <f>DAY(Ventas_Wellpro4[[#This Row],[Fecha]])</f>
        <v>22</v>
      </c>
    </row>
    <row r="507" spans="2:12" x14ac:dyDescent="0.25">
      <c r="B507" s="5">
        <v>45593</v>
      </c>
      <c r="C507" t="s">
        <v>17</v>
      </c>
      <c r="D507" t="s">
        <v>46</v>
      </c>
      <c r="E507">
        <v>498.65999999999997</v>
      </c>
      <c r="F507" s="1">
        <v>54</v>
      </c>
      <c r="G507" s="1">
        <v>4308.42</v>
      </c>
      <c r="H507" s="15">
        <v>26927.64</v>
      </c>
      <c r="I507" s="2">
        <v>31236.06</v>
      </c>
      <c r="J507">
        <f>YEAR(Ventas_Wellpro4[[#This Row],[Fecha]])</f>
        <v>2024</v>
      </c>
      <c r="K507" t="str">
        <f>TEXT(Ventas_Wellpro4[[#This Row],[Fecha]],"MMMM")</f>
        <v>octubre</v>
      </c>
      <c r="L507">
        <f>DAY(Ventas_Wellpro4[[#This Row],[Fecha]])</f>
        <v>28</v>
      </c>
    </row>
    <row r="508" spans="2:12" x14ac:dyDescent="0.25">
      <c r="B508" s="5">
        <v>45593</v>
      </c>
      <c r="C508" t="s">
        <v>17</v>
      </c>
      <c r="D508" t="s">
        <v>46</v>
      </c>
      <c r="E508">
        <v>498.66</v>
      </c>
      <c r="F508" s="1">
        <v>12</v>
      </c>
      <c r="G508" s="2">
        <v>957.43</v>
      </c>
      <c r="H508" s="15">
        <v>5983.92</v>
      </c>
      <c r="I508" s="2">
        <v>6941.35</v>
      </c>
      <c r="J508">
        <f>YEAR(Ventas_Wellpro4[[#This Row],[Fecha]])</f>
        <v>2024</v>
      </c>
      <c r="K508" t="str">
        <f>TEXT(Ventas_Wellpro4[[#This Row],[Fecha]],"MMMM")</f>
        <v>octubre</v>
      </c>
      <c r="L508">
        <f>DAY(Ventas_Wellpro4[[#This Row],[Fecha]])</f>
        <v>28</v>
      </c>
    </row>
    <row r="509" spans="2:12" x14ac:dyDescent="0.25">
      <c r="B509" s="5">
        <v>45593</v>
      </c>
      <c r="C509" t="s">
        <v>17</v>
      </c>
      <c r="D509" t="s">
        <v>46</v>
      </c>
      <c r="E509">
        <v>498.66</v>
      </c>
      <c r="F509" s="1">
        <v>24</v>
      </c>
      <c r="G509" s="2">
        <v>1914.85</v>
      </c>
      <c r="H509" s="15">
        <v>11967.84</v>
      </c>
      <c r="I509" s="2">
        <v>13882.69</v>
      </c>
      <c r="J509">
        <f>YEAR(Ventas_Wellpro4[[#This Row],[Fecha]])</f>
        <v>2024</v>
      </c>
      <c r="K509" t="str">
        <f>TEXT(Ventas_Wellpro4[[#This Row],[Fecha]],"MMMM")</f>
        <v>octubre</v>
      </c>
      <c r="L509">
        <f>DAY(Ventas_Wellpro4[[#This Row],[Fecha]])</f>
        <v>28</v>
      </c>
    </row>
    <row r="510" spans="2:12" x14ac:dyDescent="0.25">
      <c r="B510" s="5">
        <v>45593</v>
      </c>
      <c r="C510" t="s">
        <v>17</v>
      </c>
      <c r="D510" t="s">
        <v>46</v>
      </c>
      <c r="E510">
        <v>498.66</v>
      </c>
      <c r="F510" s="1">
        <v>96</v>
      </c>
      <c r="G510" s="1">
        <v>7659.42</v>
      </c>
      <c r="H510" s="15">
        <v>47871.360000000001</v>
      </c>
      <c r="I510" s="2">
        <v>55530.78</v>
      </c>
      <c r="J510">
        <f>YEAR(Ventas_Wellpro4[[#This Row],[Fecha]])</f>
        <v>2024</v>
      </c>
      <c r="K510" t="str">
        <f>TEXT(Ventas_Wellpro4[[#This Row],[Fecha]],"MMMM")</f>
        <v>octubre</v>
      </c>
      <c r="L510">
        <f>DAY(Ventas_Wellpro4[[#This Row],[Fecha]])</f>
        <v>28</v>
      </c>
    </row>
    <row r="511" spans="2:12" x14ac:dyDescent="0.25">
      <c r="B511" s="5">
        <v>45593</v>
      </c>
      <c r="C511" t="s">
        <v>17</v>
      </c>
      <c r="D511" t="s">
        <v>46</v>
      </c>
      <c r="E511">
        <v>498.65999999999997</v>
      </c>
      <c r="F511" s="1">
        <v>18</v>
      </c>
      <c r="G511" s="2">
        <v>1436.14</v>
      </c>
      <c r="H511" s="15">
        <v>8975.8799999999992</v>
      </c>
      <c r="I511" s="2">
        <v>10412.02</v>
      </c>
      <c r="J511">
        <f>YEAR(Ventas_Wellpro4[[#This Row],[Fecha]])</f>
        <v>2024</v>
      </c>
      <c r="K511" t="str">
        <f>TEXT(Ventas_Wellpro4[[#This Row],[Fecha]],"MMMM")</f>
        <v>octubre</v>
      </c>
      <c r="L511">
        <f>DAY(Ventas_Wellpro4[[#This Row],[Fecha]])</f>
        <v>28</v>
      </c>
    </row>
    <row r="512" spans="2:12" x14ac:dyDescent="0.25">
      <c r="B512" s="5">
        <v>45593</v>
      </c>
      <c r="C512" t="s">
        <v>17</v>
      </c>
      <c r="D512" t="s">
        <v>46</v>
      </c>
      <c r="E512">
        <v>498.66</v>
      </c>
      <c r="F512" s="1">
        <v>12</v>
      </c>
      <c r="G512" s="2">
        <v>957.43</v>
      </c>
      <c r="H512" s="15">
        <v>5983.92</v>
      </c>
      <c r="I512" s="2">
        <v>6941.35</v>
      </c>
      <c r="J512">
        <f>YEAR(Ventas_Wellpro4[[#This Row],[Fecha]])</f>
        <v>2024</v>
      </c>
      <c r="K512" t="str">
        <f>TEXT(Ventas_Wellpro4[[#This Row],[Fecha]],"MMMM")</f>
        <v>octubre</v>
      </c>
      <c r="L512">
        <f>DAY(Ventas_Wellpro4[[#This Row],[Fecha]])</f>
        <v>28</v>
      </c>
    </row>
    <row r="513" spans="2:12" x14ac:dyDescent="0.25">
      <c r="B513" s="5">
        <v>45593</v>
      </c>
      <c r="C513" t="s">
        <v>17</v>
      </c>
      <c r="D513" t="s">
        <v>46</v>
      </c>
      <c r="E513">
        <v>498.66</v>
      </c>
      <c r="F513" s="1">
        <v>12</v>
      </c>
      <c r="G513" s="1">
        <v>957.43</v>
      </c>
      <c r="H513" s="15">
        <v>5983.92</v>
      </c>
      <c r="I513" s="2">
        <v>6941.35</v>
      </c>
      <c r="J513">
        <f>YEAR(Ventas_Wellpro4[[#This Row],[Fecha]])</f>
        <v>2024</v>
      </c>
      <c r="K513" t="str">
        <f>TEXT(Ventas_Wellpro4[[#This Row],[Fecha]],"MMMM")</f>
        <v>octubre</v>
      </c>
      <c r="L513">
        <f>DAY(Ventas_Wellpro4[[#This Row],[Fecha]])</f>
        <v>28</v>
      </c>
    </row>
    <row r="514" spans="2:12" x14ac:dyDescent="0.25">
      <c r="B514" s="5">
        <v>45593</v>
      </c>
      <c r="C514" t="s">
        <v>17</v>
      </c>
      <c r="D514" t="s">
        <v>46</v>
      </c>
      <c r="E514">
        <v>498.66</v>
      </c>
      <c r="F514" s="1">
        <v>48</v>
      </c>
      <c r="G514" s="1">
        <v>3829.71</v>
      </c>
      <c r="H514" s="15">
        <v>23935.68</v>
      </c>
      <c r="I514" s="2">
        <v>27765.39</v>
      </c>
      <c r="J514">
        <f>YEAR(Ventas_Wellpro4[[#This Row],[Fecha]])</f>
        <v>2024</v>
      </c>
      <c r="K514" t="str">
        <f>TEXT(Ventas_Wellpro4[[#This Row],[Fecha]],"MMMM")</f>
        <v>octubre</v>
      </c>
      <c r="L514">
        <f>DAY(Ventas_Wellpro4[[#This Row],[Fecha]])</f>
        <v>28</v>
      </c>
    </row>
    <row r="515" spans="2:12" x14ac:dyDescent="0.25">
      <c r="B515" s="5">
        <v>45593</v>
      </c>
      <c r="C515" t="s">
        <v>17</v>
      </c>
      <c r="D515" t="s">
        <v>46</v>
      </c>
      <c r="E515">
        <v>498.65999999999997</v>
      </c>
      <c r="F515" s="1">
        <v>30</v>
      </c>
      <c r="G515" s="1">
        <v>2393.5700000000002</v>
      </c>
      <c r="H515" s="15">
        <v>14959.8</v>
      </c>
      <c r="I515" s="2">
        <v>17353.37</v>
      </c>
      <c r="J515">
        <f>YEAR(Ventas_Wellpro4[[#This Row],[Fecha]])</f>
        <v>2024</v>
      </c>
      <c r="K515" t="str">
        <f>TEXT(Ventas_Wellpro4[[#This Row],[Fecha]],"MMMM")</f>
        <v>octubre</v>
      </c>
      <c r="L515">
        <f>DAY(Ventas_Wellpro4[[#This Row],[Fecha]])</f>
        <v>28</v>
      </c>
    </row>
    <row r="516" spans="2:12" x14ac:dyDescent="0.25">
      <c r="B516" s="5">
        <v>45593</v>
      </c>
      <c r="C516" t="s">
        <v>17</v>
      </c>
      <c r="D516" t="s">
        <v>46</v>
      </c>
      <c r="E516">
        <v>498.66</v>
      </c>
      <c r="F516" s="1">
        <v>6</v>
      </c>
      <c r="G516" s="1">
        <v>478.71</v>
      </c>
      <c r="H516" s="15">
        <v>2991.96</v>
      </c>
      <c r="I516" s="2">
        <v>3470.67</v>
      </c>
      <c r="J516">
        <f>YEAR(Ventas_Wellpro4[[#This Row],[Fecha]])</f>
        <v>2024</v>
      </c>
      <c r="K516" t="str">
        <f>TEXT(Ventas_Wellpro4[[#This Row],[Fecha]],"MMMM")</f>
        <v>octubre</v>
      </c>
      <c r="L516">
        <f>DAY(Ventas_Wellpro4[[#This Row],[Fecha]])</f>
        <v>28</v>
      </c>
    </row>
    <row r="517" spans="2:12" x14ac:dyDescent="0.25">
      <c r="B517" s="5">
        <v>45593</v>
      </c>
      <c r="C517" t="s">
        <v>17</v>
      </c>
      <c r="D517" t="s">
        <v>46</v>
      </c>
      <c r="E517">
        <v>498.66</v>
      </c>
      <c r="F517" s="1">
        <v>6</v>
      </c>
      <c r="G517" s="1">
        <v>478.71</v>
      </c>
      <c r="H517" s="15">
        <v>2991.96</v>
      </c>
      <c r="I517" s="2">
        <v>3470.67</v>
      </c>
      <c r="J517">
        <f>YEAR(Ventas_Wellpro4[[#This Row],[Fecha]])</f>
        <v>2024</v>
      </c>
      <c r="K517" t="str">
        <f>TEXT(Ventas_Wellpro4[[#This Row],[Fecha]],"MMMM")</f>
        <v>octubre</v>
      </c>
      <c r="L517">
        <f>DAY(Ventas_Wellpro4[[#This Row],[Fecha]])</f>
        <v>28</v>
      </c>
    </row>
    <row r="518" spans="2:12" x14ac:dyDescent="0.25">
      <c r="B518" s="5">
        <v>45593</v>
      </c>
      <c r="C518" t="s">
        <v>17</v>
      </c>
      <c r="D518" t="s">
        <v>46</v>
      </c>
      <c r="E518">
        <v>498.66</v>
      </c>
      <c r="F518" s="1">
        <v>12</v>
      </c>
      <c r="G518" s="1">
        <v>957.43</v>
      </c>
      <c r="H518" s="15">
        <v>5983.92</v>
      </c>
      <c r="I518" s="2">
        <v>6941.35</v>
      </c>
      <c r="J518">
        <f>YEAR(Ventas_Wellpro4[[#This Row],[Fecha]])</f>
        <v>2024</v>
      </c>
      <c r="K518" t="str">
        <f>TEXT(Ventas_Wellpro4[[#This Row],[Fecha]],"MMMM")</f>
        <v>octubre</v>
      </c>
      <c r="L518">
        <f>DAY(Ventas_Wellpro4[[#This Row],[Fecha]])</f>
        <v>28</v>
      </c>
    </row>
    <row r="519" spans="2:12" x14ac:dyDescent="0.25">
      <c r="B519" s="5">
        <v>45594</v>
      </c>
      <c r="C519" t="s">
        <v>17</v>
      </c>
      <c r="D519" t="s">
        <v>46</v>
      </c>
      <c r="E519">
        <v>498.66</v>
      </c>
      <c r="F519" s="1">
        <v>6</v>
      </c>
      <c r="G519" s="1">
        <v>478.71</v>
      </c>
      <c r="H519" s="15">
        <v>2991.96</v>
      </c>
      <c r="I519" s="2">
        <v>3470.67</v>
      </c>
      <c r="J519">
        <f>YEAR(Ventas_Wellpro4[[#This Row],[Fecha]])</f>
        <v>2024</v>
      </c>
      <c r="K519" t="str">
        <f>TEXT(Ventas_Wellpro4[[#This Row],[Fecha]],"MMMM")</f>
        <v>octubre</v>
      </c>
      <c r="L519">
        <f>DAY(Ventas_Wellpro4[[#This Row],[Fecha]])</f>
        <v>29</v>
      </c>
    </row>
    <row r="520" spans="2:12" x14ac:dyDescent="0.25">
      <c r="B520" s="5">
        <v>45628</v>
      </c>
      <c r="C520" t="s">
        <v>21</v>
      </c>
      <c r="D520" t="s">
        <v>54</v>
      </c>
      <c r="E520">
        <v>126.89</v>
      </c>
      <c r="F520" s="1">
        <v>1</v>
      </c>
      <c r="G520" s="1">
        <v>20.3</v>
      </c>
      <c r="H520" s="15">
        <v>126.89</v>
      </c>
      <c r="I520" s="1">
        <v>147.19</v>
      </c>
      <c r="J520">
        <f>YEAR(Ventas_Wellpro4[[#This Row],[Fecha]])</f>
        <v>2024</v>
      </c>
      <c r="K520" t="str">
        <f>TEXT(Ventas_Wellpro4[[#This Row],[Fecha]],"MMMM")</f>
        <v>diciembre</v>
      </c>
      <c r="L520">
        <f>DAY(Ventas_Wellpro4[[#This Row],[Fecha]])</f>
        <v>2</v>
      </c>
    </row>
    <row r="521" spans="2:12" x14ac:dyDescent="0.25">
      <c r="B521" s="5">
        <v>45629</v>
      </c>
      <c r="C521" t="s">
        <v>10</v>
      </c>
      <c r="D521" t="s">
        <v>50</v>
      </c>
      <c r="E521">
        <v>211.23000000000002</v>
      </c>
      <c r="F521" s="1">
        <v>6</v>
      </c>
      <c r="G521" s="1">
        <v>202.78</v>
      </c>
      <c r="H521" s="15">
        <v>1267.3800000000001</v>
      </c>
      <c r="I521" s="1">
        <v>1470.16</v>
      </c>
      <c r="J521">
        <f>YEAR(Ventas_Wellpro4[[#This Row],[Fecha]])</f>
        <v>2024</v>
      </c>
      <c r="K521" t="str">
        <f>TEXT(Ventas_Wellpro4[[#This Row],[Fecha]],"MMMM")</f>
        <v>diciembre</v>
      </c>
      <c r="L521">
        <f>DAY(Ventas_Wellpro4[[#This Row],[Fecha]])</f>
        <v>3</v>
      </c>
    </row>
    <row r="522" spans="2:12" x14ac:dyDescent="0.25">
      <c r="B522" s="5">
        <v>45629</v>
      </c>
      <c r="C522" t="s">
        <v>10</v>
      </c>
      <c r="D522" t="s">
        <v>50</v>
      </c>
      <c r="E522">
        <v>211.23000000000002</v>
      </c>
      <c r="F522" s="1">
        <v>12</v>
      </c>
      <c r="G522" s="1">
        <v>405.56</v>
      </c>
      <c r="H522" s="15">
        <v>2534.7600000000002</v>
      </c>
      <c r="I522" s="1">
        <v>2940.32</v>
      </c>
      <c r="J522">
        <f>YEAR(Ventas_Wellpro4[[#This Row],[Fecha]])</f>
        <v>2024</v>
      </c>
      <c r="K522" t="str">
        <f>TEXT(Ventas_Wellpro4[[#This Row],[Fecha]],"MMMM")</f>
        <v>diciembre</v>
      </c>
      <c r="L522">
        <f>DAY(Ventas_Wellpro4[[#This Row],[Fecha]])</f>
        <v>3</v>
      </c>
    </row>
    <row r="523" spans="2:12" x14ac:dyDescent="0.25">
      <c r="B523" s="5">
        <v>45629</v>
      </c>
      <c r="C523" t="s">
        <v>11</v>
      </c>
      <c r="D523" t="s">
        <v>50</v>
      </c>
      <c r="E523">
        <v>211.23000000000002</v>
      </c>
      <c r="F523" s="1">
        <v>6</v>
      </c>
      <c r="G523" s="1">
        <v>202.78</v>
      </c>
      <c r="H523" s="15">
        <v>1267.3800000000001</v>
      </c>
      <c r="I523" s="1">
        <v>1470.16</v>
      </c>
      <c r="J523">
        <f>YEAR(Ventas_Wellpro4[[#This Row],[Fecha]])</f>
        <v>2024</v>
      </c>
      <c r="K523" t="str">
        <f>TEXT(Ventas_Wellpro4[[#This Row],[Fecha]],"MMMM")</f>
        <v>diciembre</v>
      </c>
      <c r="L523">
        <f>DAY(Ventas_Wellpro4[[#This Row],[Fecha]])</f>
        <v>3</v>
      </c>
    </row>
    <row r="524" spans="2:12" x14ac:dyDescent="0.25">
      <c r="B524" s="5">
        <v>45594</v>
      </c>
      <c r="C524" t="s">
        <v>17</v>
      </c>
      <c r="D524" t="s">
        <v>46</v>
      </c>
      <c r="E524">
        <v>498.66</v>
      </c>
      <c r="F524" s="1">
        <v>24</v>
      </c>
      <c r="G524" s="1">
        <v>1914.85</v>
      </c>
      <c r="H524" s="15">
        <v>11967.84</v>
      </c>
      <c r="I524" s="2">
        <v>13882.69</v>
      </c>
      <c r="J524">
        <f>YEAR(Ventas_Wellpro4[[#This Row],[Fecha]])</f>
        <v>2024</v>
      </c>
      <c r="K524" t="str">
        <f>TEXT(Ventas_Wellpro4[[#This Row],[Fecha]],"MMMM")</f>
        <v>octubre</v>
      </c>
      <c r="L524">
        <f>DAY(Ventas_Wellpro4[[#This Row],[Fecha]])</f>
        <v>29</v>
      </c>
    </row>
    <row r="525" spans="2:12" x14ac:dyDescent="0.25">
      <c r="B525" s="5">
        <v>45629</v>
      </c>
      <c r="C525" t="s">
        <v>21</v>
      </c>
      <c r="D525" t="s">
        <v>50</v>
      </c>
      <c r="E525">
        <v>103.33999999999999</v>
      </c>
      <c r="F525" s="1">
        <v>240</v>
      </c>
      <c r="G525" s="2">
        <v>3968.26</v>
      </c>
      <c r="H525" s="15">
        <v>24801.599999999999</v>
      </c>
      <c r="I525" s="2">
        <v>28769.86</v>
      </c>
      <c r="J525">
        <f>YEAR(Ventas_Wellpro4[[#This Row],[Fecha]])</f>
        <v>2024</v>
      </c>
      <c r="K525" t="str">
        <f>TEXT(Ventas_Wellpro4[[#This Row],[Fecha]],"MMMM")</f>
        <v>diciembre</v>
      </c>
      <c r="L525">
        <f>DAY(Ventas_Wellpro4[[#This Row],[Fecha]])</f>
        <v>3</v>
      </c>
    </row>
    <row r="526" spans="2:12" x14ac:dyDescent="0.25">
      <c r="B526" s="5">
        <v>45595</v>
      </c>
      <c r="C526" t="s">
        <v>17</v>
      </c>
      <c r="D526" t="s">
        <v>46</v>
      </c>
      <c r="E526">
        <v>498.66</v>
      </c>
      <c r="F526" s="1">
        <v>12</v>
      </c>
      <c r="G526" s="1">
        <v>957.43</v>
      </c>
      <c r="H526" s="15">
        <v>5983.92</v>
      </c>
      <c r="I526" s="2">
        <v>6941.35</v>
      </c>
      <c r="J526">
        <f>YEAR(Ventas_Wellpro4[[#This Row],[Fecha]])</f>
        <v>2024</v>
      </c>
      <c r="K526" t="str">
        <f>TEXT(Ventas_Wellpro4[[#This Row],[Fecha]],"MMMM")</f>
        <v>octubre</v>
      </c>
      <c r="L526">
        <f>DAY(Ventas_Wellpro4[[#This Row],[Fecha]])</f>
        <v>30</v>
      </c>
    </row>
    <row r="527" spans="2:12" x14ac:dyDescent="0.25">
      <c r="B527" s="5">
        <v>45596</v>
      </c>
      <c r="C527" t="s">
        <v>17</v>
      </c>
      <c r="D527" t="s">
        <v>46</v>
      </c>
      <c r="E527">
        <v>498.66</v>
      </c>
      <c r="F527" s="1">
        <v>6</v>
      </c>
      <c r="G527" s="2">
        <v>478.71</v>
      </c>
      <c r="H527" s="15">
        <v>2991.96</v>
      </c>
      <c r="I527" s="2">
        <v>3470.67</v>
      </c>
      <c r="J527">
        <f>YEAR(Ventas_Wellpro4[[#This Row],[Fecha]])</f>
        <v>2024</v>
      </c>
      <c r="K527" t="str">
        <f>TEXT(Ventas_Wellpro4[[#This Row],[Fecha]],"MMMM")</f>
        <v>octubre</v>
      </c>
      <c r="L527">
        <f>DAY(Ventas_Wellpro4[[#This Row],[Fecha]])</f>
        <v>31</v>
      </c>
    </row>
    <row r="528" spans="2:12" x14ac:dyDescent="0.25">
      <c r="B528" s="5">
        <v>45631</v>
      </c>
      <c r="C528" t="s">
        <v>14</v>
      </c>
      <c r="D528" t="s">
        <v>54</v>
      </c>
      <c r="E528">
        <v>1280.17</v>
      </c>
      <c r="F528" s="1">
        <v>1</v>
      </c>
      <c r="G528" s="2">
        <v>204.83</v>
      </c>
      <c r="H528" s="15">
        <v>1280.17</v>
      </c>
      <c r="I528" s="2">
        <v>1485</v>
      </c>
      <c r="J528">
        <f>YEAR(Ventas_Wellpro4[[#This Row],[Fecha]])</f>
        <v>2024</v>
      </c>
      <c r="K528" t="str">
        <f>TEXT(Ventas_Wellpro4[[#This Row],[Fecha]],"MMMM")</f>
        <v>diciembre</v>
      </c>
      <c r="L528">
        <f>DAY(Ventas_Wellpro4[[#This Row],[Fecha]])</f>
        <v>5</v>
      </c>
    </row>
    <row r="529" spans="2:12" x14ac:dyDescent="0.25">
      <c r="B529" s="5">
        <v>45596</v>
      </c>
      <c r="C529" t="s">
        <v>17</v>
      </c>
      <c r="D529" t="s">
        <v>46</v>
      </c>
      <c r="E529">
        <v>498.66</v>
      </c>
      <c r="F529" s="1">
        <v>6</v>
      </c>
      <c r="G529" s="2">
        <v>478.71</v>
      </c>
      <c r="H529" s="15">
        <v>2991.96</v>
      </c>
      <c r="I529" s="2">
        <v>3470.67</v>
      </c>
      <c r="J529">
        <f>YEAR(Ventas_Wellpro4[[#This Row],[Fecha]])</f>
        <v>2024</v>
      </c>
      <c r="K529" t="str">
        <f>TEXT(Ventas_Wellpro4[[#This Row],[Fecha]],"MMMM")</f>
        <v>octubre</v>
      </c>
      <c r="L529">
        <f>DAY(Ventas_Wellpro4[[#This Row],[Fecha]])</f>
        <v>31</v>
      </c>
    </row>
    <row r="530" spans="2:12" x14ac:dyDescent="0.25">
      <c r="B530" s="5">
        <v>45596</v>
      </c>
      <c r="C530" t="s">
        <v>17</v>
      </c>
      <c r="D530" t="s">
        <v>46</v>
      </c>
      <c r="E530">
        <v>498.66</v>
      </c>
      <c r="F530" s="1">
        <v>12</v>
      </c>
      <c r="G530" s="2">
        <v>957.43</v>
      </c>
      <c r="H530" s="15">
        <v>5983.92</v>
      </c>
      <c r="I530" s="2">
        <v>6941.35</v>
      </c>
      <c r="J530">
        <f>YEAR(Ventas_Wellpro4[[#This Row],[Fecha]])</f>
        <v>2024</v>
      </c>
      <c r="K530" t="str">
        <f>TEXT(Ventas_Wellpro4[[#This Row],[Fecha]],"MMMM")</f>
        <v>octubre</v>
      </c>
      <c r="L530">
        <f>DAY(Ventas_Wellpro4[[#This Row],[Fecha]])</f>
        <v>31</v>
      </c>
    </row>
    <row r="531" spans="2:12" x14ac:dyDescent="0.25">
      <c r="B531" s="5">
        <v>45596</v>
      </c>
      <c r="C531" t="s">
        <v>17</v>
      </c>
      <c r="D531" t="s">
        <v>46</v>
      </c>
      <c r="E531">
        <v>498.66</v>
      </c>
      <c r="F531" s="1">
        <v>6</v>
      </c>
      <c r="G531" s="1">
        <v>478.71</v>
      </c>
      <c r="H531" s="15">
        <v>2991.96</v>
      </c>
      <c r="I531" s="2">
        <v>3470.67</v>
      </c>
      <c r="J531">
        <f>YEAR(Ventas_Wellpro4[[#This Row],[Fecha]])</f>
        <v>2024</v>
      </c>
      <c r="K531" t="str">
        <f>TEXT(Ventas_Wellpro4[[#This Row],[Fecha]],"MMMM")</f>
        <v>octubre</v>
      </c>
      <c r="L531">
        <f>DAY(Ventas_Wellpro4[[#This Row],[Fecha]])</f>
        <v>31</v>
      </c>
    </row>
    <row r="532" spans="2:12" x14ac:dyDescent="0.25">
      <c r="B532" s="5">
        <v>45596</v>
      </c>
      <c r="C532" t="s">
        <v>17</v>
      </c>
      <c r="D532" t="s">
        <v>46</v>
      </c>
      <c r="E532">
        <v>498.66</v>
      </c>
      <c r="F532" s="1">
        <v>6</v>
      </c>
      <c r="G532" s="1">
        <v>478.71</v>
      </c>
      <c r="H532" s="15">
        <v>2991.96</v>
      </c>
      <c r="I532" s="2">
        <v>3470.67</v>
      </c>
      <c r="J532">
        <f>YEAR(Ventas_Wellpro4[[#This Row],[Fecha]])</f>
        <v>2024</v>
      </c>
      <c r="K532" t="str">
        <f>TEXT(Ventas_Wellpro4[[#This Row],[Fecha]],"MMMM")</f>
        <v>octubre</v>
      </c>
      <c r="L532">
        <f>DAY(Ventas_Wellpro4[[#This Row],[Fecha]])</f>
        <v>31</v>
      </c>
    </row>
    <row r="533" spans="2:12" x14ac:dyDescent="0.25">
      <c r="B533" s="5">
        <v>45596</v>
      </c>
      <c r="C533" t="s">
        <v>17</v>
      </c>
      <c r="D533" t="s">
        <v>46</v>
      </c>
      <c r="E533">
        <v>498.66</v>
      </c>
      <c r="F533" s="1">
        <v>24</v>
      </c>
      <c r="G533" s="2">
        <v>1914.85</v>
      </c>
      <c r="H533" s="15">
        <v>11967.84</v>
      </c>
      <c r="I533" s="2">
        <v>13882.69</v>
      </c>
      <c r="J533">
        <f>YEAR(Ventas_Wellpro4[[#This Row],[Fecha]])</f>
        <v>2024</v>
      </c>
      <c r="K533" t="str">
        <f>TEXT(Ventas_Wellpro4[[#This Row],[Fecha]],"MMMM")</f>
        <v>octubre</v>
      </c>
      <c r="L533">
        <f>DAY(Ventas_Wellpro4[[#This Row],[Fecha]])</f>
        <v>31</v>
      </c>
    </row>
    <row r="534" spans="2:12" x14ac:dyDescent="0.25">
      <c r="B534" s="5">
        <v>45601</v>
      </c>
      <c r="C534" t="s">
        <v>17</v>
      </c>
      <c r="D534" t="s">
        <v>46</v>
      </c>
      <c r="E534">
        <v>498.66</v>
      </c>
      <c r="F534" s="1">
        <v>6</v>
      </c>
      <c r="G534" s="2">
        <v>478.71</v>
      </c>
      <c r="H534" s="15">
        <v>2991.96</v>
      </c>
      <c r="I534" s="2">
        <v>3470.67</v>
      </c>
      <c r="J534">
        <f>YEAR(Ventas_Wellpro4[[#This Row],[Fecha]])</f>
        <v>2024</v>
      </c>
      <c r="K534" t="str">
        <f>TEXT(Ventas_Wellpro4[[#This Row],[Fecha]],"MMMM")</f>
        <v>noviembre</v>
      </c>
      <c r="L534">
        <f>DAY(Ventas_Wellpro4[[#This Row],[Fecha]])</f>
        <v>5</v>
      </c>
    </row>
    <row r="535" spans="2:12" x14ac:dyDescent="0.25">
      <c r="B535" s="5">
        <v>45601</v>
      </c>
      <c r="C535" t="s">
        <v>17</v>
      </c>
      <c r="D535" t="s">
        <v>46</v>
      </c>
      <c r="E535">
        <v>498.66</v>
      </c>
      <c r="F535" s="1">
        <v>6</v>
      </c>
      <c r="G535" s="1">
        <v>478.71</v>
      </c>
      <c r="H535" s="15">
        <v>2991.96</v>
      </c>
      <c r="I535" s="2">
        <v>3470.67</v>
      </c>
      <c r="J535">
        <f>YEAR(Ventas_Wellpro4[[#This Row],[Fecha]])</f>
        <v>2024</v>
      </c>
      <c r="K535" t="str">
        <f>TEXT(Ventas_Wellpro4[[#This Row],[Fecha]],"MMMM")</f>
        <v>noviembre</v>
      </c>
      <c r="L535">
        <f>DAY(Ventas_Wellpro4[[#This Row],[Fecha]])</f>
        <v>5</v>
      </c>
    </row>
    <row r="536" spans="2:12" x14ac:dyDescent="0.25">
      <c r="B536" s="5">
        <v>45601</v>
      </c>
      <c r="C536" t="s">
        <v>17</v>
      </c>
      <c r="D536" t="s">
        <v>46</v>
      </c>
      <c r="E536">
        <v>498.66</v>
      </c>
      <c r="F536" s="1">
        <v>6</v>
      </c>
      <c r="G536" s="1">
        <v>478.71</v>
      </c>
      <c r="H536" s="15">
        <v>2991.96</v>
      </c>
      <c r="I536" s="2">
        <v>3470.67</v>
      </c>
      <c r="J536">
        <f>YEAR(Ventas_Wellpro4[[#This Row],[Fecha]])</f>
        <v>2024</v>
      </c>
      <c r="K536" t="str">
        <f>TEXT(Ventas_Wellpro4[[#This Row],[Fecha]],"MMMM")</f>
        <v>noviembre</v>
      </c>
      <c r="L536">
        <f>DAY(Ventas_Wellpro4[[#This Row],[Fecha]])</f>
        <v>5</v>
      </c>
    </row>
    <row r="537" spans="2:12" x14ac:dyDescent="0.25">
      <c r="B537" s="5">
        <v>45601</v>
      </c>
      <c r="C537" t="s">
        <v>17</v>
      </c>
      <c r="D537" t="s">
        <v>46</v>
      </c>
      <c r="E537">
        <v>498.66</v>
      </c>
      <c r="F537" s="1">
        <v>12</v>
      </c>
      <c r="G537" s="1">
        <v>957.43</v>
      </c>
      <c r="H537" s="15">
        <v>5983.92</v>
      </c>
      <c r="I537" s="2">
        <v>6941.35</v>
      </c>
      <c r="J537">
        <f>YEAR(Ventas_Wellpro4[[#This Row],[Fecha]])</f>
        <v>2024</v>
      </c>
      <c r="K537" t="str">
        <f>TEXT(Ventas_Wellpro4[[#This Row],[Fecha]],"MMMM")</f>
        <v>noviembre</v>
      </c>
      <c r="L537">
        <f>DAY(Ventas_Wellpro4[[#This Row],[Fecha]])</f>
        <v>5</v>
      </c>
    </row>
    <row r="538" spans="2:12" x14ac:dyDescent="0.25">
      <c r="B538" s="5">
        <v>45603</v>
      </c>
      <c r="C538" t="s">
        <v>17</v>
      </c>
      <c r="D538" t="s">
        <v>46</v>
      </c>
      <c r="E538">
        <v>498.65999999999997</v>
      </c>
      <c r="F538" s="1">
        <v>30</v>
      </c>
      <c r="G538" s="1">
        <v>2393.5700000000002</v>
      </c>
      <c r="H538" s="15">
        <v>14959.8</v>
      </c>
      <c r="I538" s="2">
        <v>17353.37</v>
      </c>
      <c r="J538">
        <f>YEAR(Ventas_Wellpro4[[#This Row],[Fecha]])</f>
        <v>2024</v>
      </c>
      <c r="K538" t="str">
        <f>TEXT(Ventas_Wellpro4[[#This Row],[Fecha]],"MMMM")</f>
        <v>noviembre</v>
      </c>
      <c r="L538">
        <f>DAY(Ventas_Wellpro4[[#This Row],[Fecha]])</f>
        <v>7</v>
      </c>
    </row>
    <row r="539" spans="2:12" x14ac:dyDescent="0.25">
      <c r="B539" s="5">
        <v>45603</v>
      </c>
      <c r="C539" t="s">
        <v>17</v>
      </c>
      <c r="D539" t="s">
        <v>46</v>
      </c>
      <c r="E539">
        <v>498.66</v>
      </c>
      <c r="F539" s="1">
        <v>12</v>
      </c>
      <c r="G539" s="1">
        <v>957.43</v>
      </c>
      <c r="H539" s="15">
        <v>5983.92</v>
      </c>
      <c r="I539" s="2">
        <v>6941.35</v>
      </c>
      <c r="J539">
        <f>YEAR(Ventas_Wellpro4[[#This Row],[Fecha]])</f>
        <v>2024</v>
      </c>
      <c r="K539" t="str">
        <f>TEXT(Ventas_Wellpro4[[#This Row],[Fecha]],"MMMM")</f>
        <v>noviembre</v>
      </c>
      <c r="L539">
        <f>DAY(Ventas_Wellpro4[[#This Row],[Fecha]])</f>
        <v>7</v>
      </c>
    </row>
    <row r="540" spans="2:12" x14ac:dyDescent="0.25">
      <c r="B540" s="5">
        <v>45603</v>
      </c>
      <c r="C540" t="s">
        <v>17</v>
      </c>
      <c r="D540" t="s">
        <v>46</v>
      </c>
      <c r="E540">
        <v>498.66</v>
      </c>
      <c r="F540" s="1">
        <v>6</v>
      </c>
      <c r="G540" s="2">
        <v>478.71</v>
      </c>
      <c r="H540" s="15">
        <v>2991.96</v>
      </c>
      <c r="I540" s="2">
        <v>3470.67</v>
      </c>
      <c r="J540">
        <f>YEAR(Ventas_Wellpro4[[#This Row],[Fecha]])</f>
        <v>2024</v>
      </c>
      <c r="K540" t="str">
        <f>TEXT(Ventas_Wellpro4[[#This Row],[Fecha]],"MMMM")</f>
        <v>noviembre</v>
      </c>
      <c r="L540">
        <f>DAY(Ventas_Wellpro4[[#This Row],[Fecha]])</f>
        <v>7</v>
      </c>
    </row>
    <row r="541" spans="2:12" x14ac:dyDescent="0.25">
      <c r="B541" s="5">
        <v>45603</v>
      </c>
      <c r="C541" t="s">
        <v>17</v>
      </c>
      <c r="D541" t="s">
        <v>46</v>
      </c>
      <c r="E541">
        <v>498.66</v>
      </c>
      <c r="F541" s="1">
        <v>6</v>
      </c>
      <c r="G541" s="2">
        <v>478.71</v>
      </c>
      <c r="H541" s="15">
        <v>2991.96</v>
      </c>
      <c r="I541" s="2">
        <v>3470.67</v>
      </c>
      <c r="J541">
        <f>YEAR(Ventas_Wellpro4[[#This Row],[Fecha]])</f>
        <v>2024</v>
      </c>
      <c r="K541" t="str">
        <f>TEXT(Ventas_Wellpro4[[#This Row],[Fecha]],"MMMM")</f>
        <v>noviembre</v>
      </c>
      <c r="L541">
        <f>DAY(Ventas_Wellpro4[[#This Row],[Fecha]])</f>
        <v>7</v>
      </c>
    </row>
    <row r="542" spans="2:12" x14ac:dyDescent="0.25">
      <c r="B542" s="5">
        <v>45603</v>
      </c>
      <c r="C542" t="s">
        <v>17</v>
      </c>
      <c r="D542" t="s">
        <v>46</v>
      </c>
      <c r="E542">
        <v>498.65999999999997</v>
      </c>
      <c r="F542" s="1">
        <v>36</v>
      </c>
      <c r="G542" s="1">
        <v>2872.28</v>
      </c>
      <c r="H542" s="15">
        <v>17951.759999999998</v>
      </c>
      <c r="I542" s="2">
        <v>20824.04</v>
      </c>
      <c r="J542">
        <f>YEAR(Ventas_Wellpro4[[#This Row],[Fecha]])</f>
        <v>2024</v>
      </c>
      <c r="K542" t="str">
        <f>TEXT(Ventas_Wellpro4[[#This Row],[Fecha]],"MMMM")</f>
        <v>noviembre</v>
      </c>
      <c r="L542">
        <f>DAY(Ventas_Wellpro4[[#This Row],[Fecha]])</f>
        <v>7</v>
      </c>
    </row>
    <row r="543" spans="2:12" x14ac:dyDescent="0.25">
      <c r="B543" s="5">
        <v>45603</v>
      </c>
      <c r="C543" t="s">
        <v>17</v>
      </c>
      <c r="D543" t="s">
        <v>46</v>
      </c>
      <c r="E543">
        <v>498.65999999999997</v>
      </c>
      <c r="F543" s="1">
        <v>18</v>
      </c>
      <c r="G543" s="2">
        <v>1436.14</v>
      </c>
      <c r="H543" s="15">
        <v>8975.8799999999992</v>
      </c>
      <c r="I543" s="2">
        <v>10412.02</v>
      </c>
      <c r="J543">
        <f>YEAR(Ventas_Wellpro4[[#This Row],[Fecha]])</f>
        <v>2024</v>
      </c>
      <c r="K543" t="str">
        <f>TEXT(Ventas_Wellpro4[[#This Row],[Fecha]],"MMMM")</f>
        <v>noviembre</v>
      </c>
      <c r="L543">
        <f>DAY(Ventas_Wellpro4[[#This Row],[Fecha]])</f>
        <v>7</v>
      </c>
    </row>
    <row r="544" spans="2:12" x14ac:dyDescent="0.25">
      <c r="B544" s="5">
        <v>45603</v>
      </c>
      <c r="C544" t="s">
        <v>17</v>
      </c>
      <c r="D544" t="s">
        <v>46</v>
      </c>
      <c r="E544">
        <v>498.66</v>
      </c>
      <c r="F544" s="1">
        <v>42</v>
      </c>
      <c r="G544" s="2">
        <v>3351</v>
      </c>
      <c r="H544" s="15">
        <v>20943.72</v>
      </c>
      <c r="I544" s="2">
        <v>24294.720000000001</v>
      </c>
      <c r="J544">
        <f>YEAR(Ventas_Wellpro4[[#This Row],[Fecha]])</f>
        <v>2024</v>
      </c>
      <c r="K544" t="str">
        <f>TEXT(Ventas_Wellpro4[[#This Row],[Fecha]],"MMMM")</f>
        <v>noviembre</v>
      </c>
      <c r="L544">
        <f>DAY(Ventas_Wellpro4[[#This Row],[Fecha]])</f>
        <v>7</v>
      </c>
    </row>
    <row r="545" spans="2:12" x14ac:dyDescent="0.25">
      <c r="B545" s="5">
        <v>45603</v>
      </c>
      <c r="C545" t="s">
        <v>17</v>
      </c>
      <c r="D545" t="s">
        <v>46</v>
      </c>
      <c r="E545">
        <v>498.66</v>
      </c>
      <c r="F545" s="1">
        <v>12</v>
      </c>
      <c r="G545" s="1">
        <v>957.43</v>
      </c>
      <c r="H545" s="15">
        <v>5983.92</v>
      </c>
      <c r="I545" s="2">
        <v>6941.35</v>
      </c>
      <c r="J545">
        <f>YEAR(Ventas_Wellpro4[[#This Row],[Fecha]])</f>
        <v>2024</v>
      </c>
      <c r="K545" t="str">
        <f>TEXT(Ventas_Wellpro4[[#This Row],[Fecha]],"MMMM")</f>
        <v>noviembre</v>
      </c>
      <c r="L545">
        <f>DAY(Ventas_Wellpro4[[#This Row],[Fecha]])</f>
        <v>7</v>
      </c>
    </row>
    <row r="546" spans="2:12" x14ac:dyDescent="0.25">
      <c r="B546" s="5">
        <v>45607</v>
      </c>
      <c r="C546" t="s">
        <v>17</v>
      </c>
      <c r="D546" t="s">
        <v>46</v>
      </c>
      <c r="E546">
        <v>498.66</v>
      </c>
      <c r="F546" s="1">
        <v>12</v>
      </c>
      <c r="G546" s="2">
        <v>957.43</v>
      </c>
      <c r="H546" s="15">
        <v>5983.92</v>
      </c>
      <c r="I546" s="2">
        <v>6941.35</v>
      </c>
      <c r="J546">
        <f>YEAR(Ventas_Wellpro4[[#This Row],[Fecha]])</f>
        <v>2024</v>
      </c>
      <c r="K546" t="str">
        <f>TEXT(Ventas_Wellpro4[[#This Row],[Fecha]],"MMMM")</f>
        <v>noviembre</v>
      </c>
      <c r="L546">
        <f>DAY(Ventas_Wellpro4[[#This Row],[Fecha]])</f>
        <v>11</v>
      </c>
    </row>
    <row r="547" spans="2:12" x14ac:dyDescent="0.25">
      <c r="B547" s="5">
        <v>45607</v>
      </c>
      <c r="C547" t="s">
        <v>17</v>
      </c>
      <c r="D547" t="s">
        <v>46</v>
      </c>
      <c r="E547">
        <v>498.65999999999997</v>
      </c>
      <c r="F547" s="1">
        <v>18</v>
      </c>
      <c r="G547" s="2">
        <v>1436.14</v>
      </c>
      <c r="H547" s="15">
        <v>8975.8799999999992</v>
      </c>
      <c r="I547" s="2">
        <v>10412.02</v>
      </c>
      <c r="J547">
        <f>YEAR(Ventas_Wellpro4[[#This Row],[Fecha]])</f>
        <v>2024</v>
      </c>
      <c r="K547" t="str">
        <f>TEXT(Ventas_Wellpro4[[#This Row],[Fecha]],"MMMM")</f>
        <v>noviembre</v>
      </c>
      <c r="L547">
        <f>DAY(Ventas_Wellpro4[[#This Row],[Fecha]])</f>
        <v>11</v>
      </c>
    </row>
    <row r="548" spans="2:12" x14ac:dyDescent="0.25">
      <c r="B548" s="5">
        <v>45608</v>
      </c>
      <c r="C548" t="s">
        <v>17</v>
      </c>
      <c r="D548" t="s">
        <v>46</v>
      </c>
      <c r="E548">
        <v>498.65999999999997</v>
      </c>
      <c r="F548" s="1">
        <v>30</v>
      </c>
      <c r="G548" s="2">
        <v>2393.5700000000002</v>
      </c>
      <c r="H548" s="15">
        <v>14959.8</v>
      </c>
      <c r="I548" s="2">
        <v>17353.37</v>
      </c>
      <c r="J548">
        <f>YEAR(Ventas_Wellpro4[[#This Row],[Fecha]])</f>
        <v>2024</v>
      </c>
      <c r="K548" t="str">
        <f>TEXT(Ventas_Wellpro4[[#This Row],[Fecha]],"MMMM")</f>
        <v>noviembre</v>
      </c>
      <c r="L548">
        <f>DAY(Ventas_Wellpro4[[#This Row],[Fecha]])</f>
        <v>12</v>
      </c>
    </row>
    <row r="549" spans="2:12" x14ac:dyDescent="0.25">
      <c r="B549" s="5">
        <v>45611</v>
      </c>
      <c r="C549" t="s">
        <v>17</v>
      </c>
      <c r="D549" t="s">
        <v>46</v>
      </c>
      <c r="E549">
        <v>498.65999999999997</v>
      </c>
      <c r="F549" s="1">
        <v>18</v>
      </c>
      <c r="G549" s="2">
        <v>1436.14</v>
      </c>
      <c r="H549" s="15">
        <v>8975.8799999999992</v>
      </c>
      <c r="I549" s="2">
        <v>10412.02</v>
      </c>
      <c r="J549">
        <f>YEAR(Ventas_Wellpro4[[#This Row],[Fecha]])</f>
        <v>2024</v>
      </c>
      <c r="K549" t="str">
        <f>TEXT(Ventas_Wellpro4[[#This Row],[Fecha]],"MMMM")</f>
        <v>noviembre</v>
      </c>
      <c r="L549">
        <f>DAY(Ventas_Wellpro4[[#This Row],[Fecha]])</f>
        <v>15</v>
      </c>
    </row>
    <row r="550" spans="2:12" x14ac:dyDescent="0.25">
      <c r="B550" s="5">
        <v>45611</v>
      </c>
      <c r="C550" t="s">
        <v>17</v>
      </c>
      <c r="D550" t="s">
        <v>46</v>
      </c>
      <c r="E550">
        <v>498.65999999999997</v>
      </c>
      <c r="F550" s="1">
        <v>18</v>
      </c>
      <c r="G550" s="2">
        <v>1436.14</v>
      </c>
      <c r="H550" s="15">
        <v>8975.8799999999992</v>
      </c>
      <c r="I550" s="2">
        <v>10412.02</v>
      </c>
      <c r="J550">
        <f>YEAR(Ventas_Wellpro4[[#This Row],[Fecha]])</f>
        <v>2024</v>
      </c>
      <c r="K550" t="str">
        <f>TEXT(Ventas_Wellpro4[[#This Row],[Fecha]],"MMMM")</f>
        <v>noviembre</v>
      </c>
      <c r="L550">
        <f>DAY(Ventas_Wellpro4[[#This Row],[Fecha]])</f>
        <v>15</v>
      </c>
    </row>
    <row r="551" spans="2:12" x14ac:dyDescent="0.25">
      <c r="B551" s="5">
        <v>45611</v>
      </c>
      <c r="C551" t="s">
        <v>17</v>
      </c>
      <c r="D551" t="s">
        <v>46</v>
      </c>
      <c r="E551">
        <v>498.65999999999997</v>
      </c>
      <c r="F551" s="1">
        <v>18</v>
      </c>
      <c r="G551" s="2">
        <v>1436.14</v>
      </c>
      <c r="H551" s="15">
        <v>8975.8799999999992</v>
      </c>
      <c r="I551" s="2">
        <v>10412.02</v>
      </c>
      <c r="J551">
        <f>YEAR(Ventas_Wellpro4[[#This Row],[Fecha]])</f>
        <v>2024</v>
      </c>
      <c r="K551" t="str">
        <f>TEXT(Ventas_Wellpro4[[#This Row],[Fecha]],"MMMM")</f>
        <v>noviembre</v>
      </c>
      <c r="L551">
        <f>DAY(Ventas_Wellpro4[[#This Row],[Fecha]])</f>
        <v>15</v>
      </c>
    </row>
    <row r="552" spans="2:12" x14ac:dyDescent="0.25">
      <c r="B552" s="5">
        <v>45636</v>
      </c>
      <c r="C552" t="s">
        <v>22</v>
      </c>
      <c r="D552" t="s">
        <v>54</v>
      </c>
      <c r="E552">
        <v>137.91999999999999</v>
      </c>
      <c r="F552" s="1">
        <v>1</v>
      </c>
      <c r="G552" s="1">
        <v>22.07</v>
      </c>
      <c r="H552" s="15">
        <v>137.91999999999999</v>
      </c>
      <c r="I552" s="1">
        <v>159.99</v>
      </c>
      <c r="J552">
        <f>YEAR(Ventas_Wellpro4[[#This Row],[Fecha]])</f>
        <v>2024</v>
      </c>
      <c r="K552" t="str">
        <f>TEXT(Ventas_Wellpro4[[#This Row],[Fecha]],"MMMM")</f>
        <v>diciembre</v>
      </c>
      <c r="L552">
        <f>DAY(Ventas_Wellpro4[[#This Row],[Fecha]])</f>
        <v>10</v>
      </c>
    </row>
    <row r="553" spans="2:12" x14ac:dyDescent="0.25">
      <c r="B553" s="5">
        <v>45611</v>
      </c>
      <c r="C553" t="s">
        <v>17</v>
      </c>
      <c r="D553" t="s">
        <v>46</v>
      </c>
      <c r="E553">
        <v>498.66</v>
      </c>
      <c r="F553" s="1">
        <v>12</v>
      </c>
      <c r="G553" s="1">
        <v>957.43</v>
      </c>
      <c r="H553" s="15">
        <v>5983.92</v>
      </c>
      <c r="I553" s="2">
        <v>6941.35</v>
      </c>
      <c r="J553">
        <f>YEAR(Ventas_Wellpro4[[#This Row],[Fecha]])</f>
        <v>2024</v>
      </c>
      <c r="K553" t="str">
        <f>TEXT(Ventas_Wellpro4[[#This Row],[Fecha]],"MMMM")</f>
        <v>noviembre</v>
      </c>
      <c r="L553">
        <f>DAY(Ventas_Wellpro4[[#This Row],[Fecha]])</f>
        <v>15</v>
      </c>
    </row>
    <row r="554" spans="2:12" x14ac:dyDescent="0.25">
      <c r="B554" s="5">
        <v>45611</v>
      </c>
      <c r="C554" t="s">
        <v>17</v>
      </c>
      <c r="D554" t="s">
        <v>46</v>
      </c>
      <c r="E554">
        <v>498.66</v>
      </c>
      <c r="F554" s="1">
        <v>48</v>
      </c>
      <c r="G554" s="2">
        <v>3829.71</v>
      </c>
      <c r="H554" s="15">
        <v>23935.68</v>
      </c>
      <c r="I554" s="2">
        <v>27765.39</v>
      </c>
      <c r="J554">
        <f>YEAR(Ventas_Wellpro4[[#This Row],[Fecha]])</f>
        <v>2024</v>
      </c>
      <c r="K554" t="str">
        <f>TEXT(Ventas_Wellpro4[[#This Row],[Fecha]],"MMMM")</f>
        <v>noviembre</v>
      </c>
      <c r="L554">
        <f>DAY(Ventas_Wellpro4[[#This Row],[Fecha]])</f>
        <v>15</v>
      </c>
    </row>
    <row r="555" spans="2:12" x14ac:dyDescent="0.25">
      <c r="B555" s="5">
        <v>45611</v>
      </c>
      <c r="C555" t="s">
        <v>17</v>
      </c>
      <c r="D555" t="s">
        <v>46</v>
      </c>
      <c r="E555">
        <v>498.66</v>
      </c>
      <c r="F555" s="1">
        <v>6</v>
      </c>
      <c r="G555" s="2">
        <v>478.71</v>
      </c>
      <c r="H555" s="15">
        <v>2991.96</v>
      </c>
      <c r="I555" s="2">
        <v>3470.67</v>
      </c>
      <c r="J555">
        <f>YEAR(Ventas_Wellpro4[[#This Row],[Fecha]])</f>
        <v>2024</v>
      </c>
      <c r="K555" t="str">
        <f>TEXT(Ventas_Wellpro4[[#This Row],[Fecha]],"MMMM")</f>
        <v>noviembre</v>
      </c>
      <c r="L555">
        <f>DAY(Ventas_Wellpro4[[#This Row],[Fecha]])</f>
        <v>15</v>
      </c>
    </row>
    <row r="556" spans="2:12" x14ac:dyDescent="0.25">
      <c r="B556" s="5">
        <v>45611</v>
      </c>
      <c r="C556" t="s">
        <v>17</v>
      </c>
      <c r="D556" t="s">
        <v>46</v>
      </c>
      <c r="E556">
        <v>498.66</v>
      </c>
      <c r="F556" s="1">
        <v>6</v>
      </c>
      <c r="G556" s="2">
        <v>478.71</v>
      </c>
      <c r="H556" s="15">
        <v>2991.96</v>
      </c>
      <c r="I556" s="2">
        <v>3470.67</v>
      </c>
      <c r="J556">
        <f>YEAR(Ventas_Wellpro4[[#This Row],[Fecha]])</f>
        <v>2024</v>
      </c>
      <c r="K556" t="str">
        <f>TEXT(Ventas_Wellpro4[[#This Row],[Fecha]],"MMMM")</f>
        <v>noviembre</v>
      </c>
      <c r="L556">
        <f>DAY(Ventas_Wellpro4[[#This Row],[Fecha]])</f>
        <v>15</v>
      </c>
    </row>
    <row r="557" spans="2:12" x14ac:dyDescent="0.25">
      <c r="B557" s="5">
        <v>45611</v>
      </c>
      <c r="C557" t="s">
        <v>17</v>
      </c>
      <c r="D557" t="s">
        <v>46</v>
      </c>
      <c r="E557">
        <v>498.66</v>
      </c>
      <c r="F557" s="1">
        <v>6</v>
      </c>
      <c r="G557" s="2">
        <v>478.71</v>
      </c>
      <c r="H557" s="15">
        <v>2991.96</v>
      </c>
      <c r="I557" s="2">
        <v>3470.67</v>
      </c>
      <c r="J557">
        <f>YEAR(Ventas_Wellpro4[[#This Row],[Fecha]])</f>
        <v>2024</v>
      </c>
      <c r="K557" t="str">
        <f>TEXT(Ventas_Wellpro4[[#This Row],[Fecha]],"MMMM")</f>
        <v>noviembre</v>
      </c>
      <c r="L557">
        <f>DAY(Ventas_Wellpro4[[#This Row],[Fecha]])</f>
        <v>15</v>
      </c>
    </row>
    <row r="558" spans="2:12" x14ac:dyDescent="0.25">
      <c r="B558" s="5">
        <v>45611</v>
      </c>
      <c r="C558" t="s">
        <v>17</v>
      </c>
      <c r="D558" t="s">
        <v>46</v>
      </c>
      <c r="E558">
        <v>498.66</v>
      </c>
      <c r="F558" s="1">
        <v>12</v>
      </c>
      <c r="G558" s="1">
        <v>957.43</v>
      </c>
      <c r="H558" s="15">
        <v>5983.92</v>
      </c>
      <c r="I558" s="2">
        <v>6941.35</v>
      </c>
      <c r="J558">
        <f>YEAR(Ventas_Wellpro4[[#This Row],[Fecha]])</f>
        <v>2024</v>
      </c>
      <c r="K558" t="str">
        <f>TEXT(Ventas_Wellpro4[[#This Row],[Fecha]],"MMMM")</f>
        <v>noviembre</v>
      </c>
      <c r="L558">
        <f>DAY(Ventas_Wellpro4[[#This Row],[Fecha]])</f>
        <v>15</v>
      </c>
    </row>
    <row r="559" spans="2:12" x14ac:dyDescent="0.25">
      <c r="B559" s="5">
        <v>45611</v>
      </c>
      <c r="C559" t="s">
        <v>17</v>
      </c>
      <c r="D559" t="s">
        <v>46</v>
      </c>
      <c r="E559">
        <v>498.66</v>
      </c>
      <c r="F559" s="1">
        <v>12</v>
      </c>
      <c r="G559" s="1">
        <v>957.43</v>
      </c>
      <c r="H559" s="15">
        <v>5983.92</v>
      </c>
      <c r="I559" s="2">
        <v>6941.35</v>
      </c>
      <c r="J559">
        <f>YEAR(Ventas_Wellpro4[[#This Row],[Fecha]])</f>
        <v>2024</v>
      </c>
      <c r="K559" t="str">
        <f>TEXT(Ventas_Wellpro4[[#This Row],[Fecha]],"MMMM")</f>
        <v>noviembre</v>
      </c>
      <c r="L559">
        <f>DAY(Ventas_Wellpro4[[#This Row],[Fecha]])</f>
        <v>15</v>
      </c>
    </row>
    <row r="560" spans="2:12" x14ac:dyDescent="0.25">
      <c r="B560" s="5">
        <v>45611</v>
      </c>
      <c r="C560" t="s">
        <v>17</v>
      </c>
      <c r="D560" t="s">
        <v>46</v>
      </c>
      <c r="E560">
        <v>498.66</v>
      </c>
      <c r="F560" s="1">
        <v>12</v>
      </c>
      <c r="G560" s="2">
        <v>957.43</v>
      </c>
      <c r="H560" s="15">
        <v>5983.92</v>
      </c>
      <c r="I560" s="2">
        <v>6941.35</v>
      </c>
      <c r="J560">
        <f>YEAR(Ventas_Wellpro4[[#This Row],[Fecha]])</f>
        <v>2024</v>
      </c>
      <c r="K560" t="str">
        <f>TEXT(Ventas_Wellpro4[[#This Row],[Fecha]],"MMMM")</f>
        <v>noviembre</v>
      </c>
      <c r="L560">
        <f>DAY(Ventas_Wellpro4[[#This Row],[Fecha]])</f>
        <v>15</v>
      </c>
    </row>
    <row r="561" spans="2:12" x14ac:dyDescent="0.25">
      <c r="B561" s="5">
        <v>45611</v>
      </c>
      <c r="C561" t="s">
        <v>17</v>
      </c>
      <c r="D561" t="s">
        <v>46</v>
      </c>
      <c r="E561">
        <v>498.65999999999997</v>
      </c>
      <c r="F561" s="1">
        <v>30</v>
      </c>
      <c r="G561" s="2">
        <v>2393.5700000000002</v>
      </c>
      <c r="H561" s="15">
        <v>14959.8</v>
      </c>
      <c r="I561" s="2">
        <v>17353.37</v>
      </c>
      <c r="J561">
        <f>YEAR(Ventas_Wellpro4[[#This Row],[Fecha]])</f>
        <v>2024</v>
      </c>
      <c r="K561" t="str">
        <f>TEXT(Ventas_Wellpro4[[#This Row],[Fecha]],"MMMM")</f>
        <v>noviembre</v>
      </c>
      <c r="L561">
        <f>DAY(Ventas_Wellpro4[[#This Row],[Fecha]])</f>
        <v>15</v>
      </c>
    </row>
    <row r="562" spans="2:12" x14ac:dyDescent="0.25">
      <c r="B562" s="5">
        <v>45615</v>
      </c>
      <c r="C562" t="s">
        <v>17</v>
      </c>
      <c r="D562" t="s">
        <v>46</v>
      </c>
      <c r="E562">
        <v>498.65999999999997</v>
      </c>
      <c r="F562" s="1">
        <v>18</v>
      </c>
      <c r="G562" s="2">
        <v>1436.14</v>
      </c>
      <c r="H562" s="15">
        <v>8975.8799999999992</v>
      </c>
      <c r="I562" s="2">
        <v>10412.02</v>
      </c>
      <c r="J562">
        <f>YEAR(Ventas_Wellpro4[[#This Row],[Fecha]])</f>
        <v>2024</v>
      </c>
      <c r="K562" t="str">
        <f>TEXT(Ventas_Wellpro4[[#This Row],[Fecha]],"MMMM")</f>
        <v>noviembre</v>
      </c>
      <c r="L562">
        <f>DAY(Ventas_Wellpro4[[#This Row],[Fecha]])</f>
        <v>19</v>
      </c>
    </row>
    <row r="563" spans="2:12" x14ac:dyDescent="0.25">
      <c r="B563" s="5">
        <v>45616</v>
      </c>
      <c r="C563" t="s">
        <v>17</v>
      </c>
      <c r="D563" t="s">
        <v>46</v>
      </c>
      <c r="E563">
        <v>498.66</v>
      </c>
      <c r="F563" s="1">
        <v>48</v>
      </c>
      <c r="G563" s="1">
        <v>3829.71</v>
      </c>
      <c r="H563" s="15">
        <v>23935.68</v>
      </c>
      <c r="I563" s="2">
        <v>27765.39</v>
      </c>
      <c r="J563">
        <f>YEAR(Ventas_Wellpro4[[#This Row],[Fecha]])</f>
        <v>2024</v>
      </c>
      <c r="K563" t="str">
        <f>TEXT(Ventas_Wellpro4[[#This Row],[Fecha]],"MMMM")</f>
        <v>noviembre</v>
      </c>
      <c r="L563">
        <f>DAY(Ventas_Wellpro4[[#This Row],[Fecha]])</f>
        <v>20</v>
      </c>
    </row>
    <row r="564" spans="2:12" x14ac:dyDescent="0.25">
      <c r="B564" s="5">
        <v>45617</v>
      </c>
      <c r="C564" t="s">
        <v>17</v>
      </c>
      <c r="D564" t="s">
        <v>46</v>
      </c>
      <c r="E564">
        <v>498.66</v>
      </c>
      <c r="F564" s="1">
        <v>6</v>
      </c>
      <c r="G564" s="2">
        <v>478.71</v>
      </c>
      <c r="H564" s="15">
        <v>2991.96</v>
      </c>
      <c r="I564" s="2">
        <v>3470.67</v>
      </c>
      <c r="J564">
        <f>YEAR(Ventas_Wellpro4[[#This Row],[Fecha]])</f>
        <v>2024</v>
      </c>
      <c r="K564" t="str">
        <f>TEXT(Ventas_Wellpro4[[#This Row],[Fecha]],"MMMM")</f>
        <v>noviembre</v>
      </c>
      <c r="L564">
        <f>DAY(Ventas_Wellpro4[[#This Row],[Fecha]])</f>
        <v>21</v>
      </c>
    </row>
    <row r="565" spans="2:12" x14ac:dyDescent="0.25">
      <c r="B565" s="5">
        <v>45617</v>
      </c>
      <c r="C565" t="s">
        <v>17</v>
      </c>
      <c r="D565" t="s">
        <v>46</v>
      </c>
      <c r="E565">
        <v>498.65999999999997</v>
      </c>
      <c r="F565" s="1">
        <v>18</v>
      </c>
      <c r="G565" s="2">
        <v>1436.14</v>
      </c>
      <c r="H565" s="15">
        <v>8975.8799999999992</v>
      </c>
      <c r="I565" s="2">
        <v>10412.02</v>
      </c>
      <c r="J565">
        <f>YEAR(Ventas_Wellpro4[[#This Row],[Fecha]])</f>
        <v>2024</v>
      </c>
      <c r="K565" t="str">
        <f>TEXT(Ventas_Wellpro4[[#This Row],[Fecha]],"MMMM")</f>
        <v>noviembre</v>
      </c>
      <c r="L565">
        <f>DAY(Ventas_Wellpro4[[#This Row],[Fecha]])</f>
        <v>21</v>
      </c>
    </row>
    <row r="566" spans="2:12" x14ac:dyDescent="0.25">
      <c r="B566" s="5">
        <v>45617</v>
      </c>
      <c r="C566" t="s">
        <v>17</v>
      </c>
      <c r="D566" t="s">
        <v>46</v>
      </c>
      <c r="E566">
        <v>498.66</v>
      </c>
      <c r="F566" s="1">
        <v>12</v>
      </c>
      <c r="G566" s="2">
        <v>957.43</v>
      </c>
      <c r="H566" s="15">
        <v>5983.92</v>
      </c>
      <c r="I566" s="2">
        <v>6941.35</v>
      </c>
      <c r="J566">
        <f>YEAR(Ventas_Wellpro4[[#This Row],[Fecha]])</f>
        <v>2024</v>
      </c>
      <c r="K566" t="str">
        <f>TEXT(Ventas_Wellpro4[[#This Row],[Fecha]],"MMMM")</f>
        <v>noviembre</v>
      </c>
      <c r="L566">
        <f>DAY(Ventas_Wellpro4[[#This Row],[Fecha]])</f>
        <v>21</v>
      </c>
    </row>
    <row r="567" spans="2:12" x14ac:dyDescent="0.25">
      <c r="B567" s="5">
        <v>45617</v>
      </c>
      <c r="C567" t="s">
        <v>17</v>
      </c>
      <c r="D567" t="s">
        <v>46</v>
      </c>
      <c r="E567">
        <v>498.66</v>
      </c>
      <c r="F567" s="1">
        <v>12</v>
      </c>
      <c r="G567" s="2">
        <v>957.43</v>
      </c>
      <c r="H567" s="15">
        <v>5983.92</v>
      </c>
      <c r="I567" s="2">
        <v>6941.35</v>
      </c>
      <c r="J567">
        <f>YEAR(Ventas_Wellpro4[[#This Row],[Fecha]])</f>
        <v>2024</v>
      </c>
      <c r="K567" t="str">
        <f>TEXT(Ventas_Wellpro4[[#This Row],[Fecha]],"MMMM")</f>
        <v>noviembre</v>
      </c>
      <c r="L567">
        <f>DAY(Ventas_Wellpro4[[#This Row],[Fecha]])</f>
        <v>21</v>
      </c>
    </row>
    <row r="568" spans="2:12" x14ac:dyDescent="0.25">
      <c r="B568" s="5">
        <v>45617</v>
      </c>
      <c r="C568" t="s">
        <v>17</v>
      </c>
      <c r="D568" t="s">
        <v>46</v>
      </c>
      <c r="E568">
        <v>498.66</v>
      </c>
      <c r="F568" s="1">
        <v>24</v>
      </c>
      <c r="G568" s="1">
        <v>1914.85</v>
      </c>
      <c r="H568" s="15">
        <v>11967.84</v>
      </c>
      <c r="I568" s="2">
        <v>13882.69</v>
      </c>
      <c r="J568">
        <f>YEAR(Ventas_Wellpro4[[#This Row],[Fecha]])</f>
        <v>2024</v>
      </c>
      <c r="K568" t="str">
        <f>TEXT(Ventas_Wellpro4[[#This Row],[Fecha]],"MMMM")</f>
        <v>noviembre</v>
      </c>
      <c r="L568">
        <f>DAY(Ventas_Wellpro4[[#This Row],[Fecha]])</f>
        <v>21</v>
      </c>
    </row>
    <row r="569" spans="2:12" x14ac:dyDescent="0.25">
      <c r="B569" s="5">
        <v>45638</v>
      </c>
      <c r="C569" t="s">
        <v>21</v>
      </c>
      <c r="D569" t="s">
        <v>54</v>
      </c>
      <c r="E569">
        <v>137.79</v>
      </c>
      <c r="F569" s="1">
        <v>1</v>
      </c>
      <c r="G569" s="2">
        <v>22.05</v>
      </c>
      <c r="H569" s="15">
        <v>137.79</v>
      </c>
      <c r="I569" s="2">
        <v>159.84</v>
      </c>
      <c r="J569">
        <f>YEAR(Ventas_Wellpro4[[#This Row],[Fecha]])</f>
        <v>2024</v>
      </c>
      <c r="K569" t="str">
        <f>TEXT(Ventas_Wellpro4[[#This Row],[Fecha]],"MMMM")</f>
        <v>diciembre</v>
      </c>
      <c r="L569">
        <f>DAY(Ventas_Wellpro4[[#This Row],[Fecha]])</f>
        <v>12</v>
      </c>
    </row>
    <row r="570" spans="2:12" x14ac:dyDescent="0.25">
      <c r="B570" s="5">
        <v>45638</v>
      </c>
      <c r="C570" t="s">
        <v>22</v>
      </c>
      <c r="D570" t="s">
        <v>54</v>
      </c>
      <c r="E570">
        <v>137.79</v>
      </c>
      <c r="F570" s="1">
        <v>1</v>
      </c>
      <c r="G570" s="2">
        <v>22.05</v>
      </c>
      <c r="H570" s="15">
        <v>137.79</v>
      </c>
      <c r="I570" s="2">
        <v>159.84</v>
      </c>
      <c r="J570">
        <f>YEAR(Ventas_Wellpro4[[#This Row],[Fecha]])</f>
        <v>2024</v>
      </c>
      <c r="K570" t="str">
        <f>TEXT(Ventas_Wellpro4[[#This Row],[Fecha]],"MMMM")</f>
        <v>diciembre</v>
      </c>
      <c r="L570">
        <f>DAY(Ventas_Wellpro4[[#This Row],[Fecha]])</f>
        <v>12</v>
      </c>
    </row>
    <row r="571" spans="2:12" x14ac:dyDescent="0.25">
      <c r="B571" s="5">
        <v>45639</v>
      </c>
      <c r="C571" t="s">
        <v>24</v>
      </c>
      <c r="D571" t="s">
        <v>54</v>
      </c>
      <c r="E571">
        <v>137.79</v>
      </c>
      <c r="F571" s="1">
        <v>1</v>
      </c>
      <c r="G571" s="2">
        <v>22.05</v>
      </c>
      <c r="H571" s="15">
        <v>137.79</v>
      </c>
      <c r="I571" s="2">
        <v>159.84</v>
      </c>
      <c r="J571">
        <f>YEAR(Ventas_Wellpro4[[#This Row],[Fecha]])</f>
        <v>2024</v>
      </c>
      <c r="K571" t="str">
        <f>TEXT(Ventas_Wellpro4[[#This Row],[Fecha]],"MMMM")</f>
        <v>diciembre</v>
      </c>
      <c r="L571">
        <f>DAY(Ventas_Wellpro4[[#This Row],[Fecha]])</f>
        <v>13</v>
      </c>
    </row>
    <row r="572" spans="2:12" x14ac:dyDescent="0.25">
      <c r="B572" s="5">
        <v>45617</v>
      </c>
      <c r="C572" t="s">
        <v>17</v>
      </c>
      <c r="D572" t="s">
        <v>46</v>
      </c>
      <c r="E572">
        <v>498.66</v>
      </c>
      <c r="F572" s="1">
        <v>12</v>
      </c>
      <c r="G572" s="2">
        <v>957.43</v>
      </c>
      <c r="H572" s="15">
        <v>5983.92</v>
      </c>
      <c r="I572" s="2">
        <v>6941.35</v>
      </c>
      <c r="J572">
        <f>YEAR(Ventas_Wellpro4[[#This Row],[Fecha]])</f>
        <v>2024</v>
      </c>
      <c r="K572" t="str">
        <f>TEXT(Ventas_Wellpro4[[#This Row],[Fecha]],"MMMM")</f>
        <v>noviembre</v>
      </c>
      <c r="L572">
        <f>DAY(Ventas_Wellpro4[[#This Row],[Fecha]])</f>
        <v>21</v>
      </c>
    </row>
    <row r="573" spans="2:12" x14ac:dyDescent="0.25">
      <c r="B573" s="5">
        <v>45617</v>
      </c>
      <c r="C573" t="s">
        <v>17</v>
      </c>
      <c r="D573" t="s">
        <v>46</v>
      </c>
      <c r="E573">
        <v>498.66</v>
      </c>
      <c r="F573" s="1">
        <v>24</v>
      </c>
      <c r="G573" s="1">
        <v>1914.85</v>
      </c>
      <c r="H573" s="15">
        <v>11967.84</v>
      </c>
      <c r="I573" s="2">
        <v>13882.69</v>
      </c>
      <c r="J573">
        <f>YEAR(Ventas_Wellpro4[[#This Row],[Fecha]])</f>
        <v>2024</v>
      </c>
      <c r="K573" t="str">
        <f>TEXT(Ventas_Wellpro4[[#This Row],[Fecha]],"MMMM")</f>
        <v>noviembre</v>
      </c>
      <c r="L573">
        <f>DAY(Ventas_Wellpro4[[#This Row],[Fecha]])</f>
        <v>21</v>
      </c>
    </row>
    <row r="574" spans="2:12" x14ac:dyDescent="0.25">
      <c r="B574" s="5">
        <v>45617</v>
      </c>
      <c r="C574" t="s">
        <v>17</v>
      </c>
      <c r="D574" t="s">
        <v>46</v>
      </c>
      <c r="E574">
        <v>498.65999999999997</v>
      </c>
      <c r="F574" s="1">
        <v>18</v>
      </c>
      <c r="G574" s="1">
        <v>1436.14</v>
      </c>
      <c r="H574" s="15">
        <v>8975.8799999999992</v>
      </c>
      <c r="I574" s="2">
        <v>10412.02</v>
      </c>
      <c r="J574">
        <f>YEAR(Ventas_Wellpro4[[#This Row],[Fecha]])</f>
        <v>2024</v>
      </c>
      <c r="K574" t="str">
        <f>TEXT(Ventas_Wellpro4[[#This Row],[Fecha]],"MMMM")</f>
        <v>noviembre</v>
      </c>
      <c r="L574">
        <f>DAY(Ventas_Wellpro4[[#This Row],[Fecha]])</f>
        <v>21</v>
      </c>
    </row>
    <row r="575" spans="2:12" x14ac:dyDescent="0.25">
      <c r="B575" s="5">
        <v>45621</v>
      </c>
      <c r="C575" t="s">
        <v>17</v>
      </c>
      <c r="D575" t="s">
        <v>46</v>
      </c>
      <c r="E575">
        <v>498.66</v>
      </c>
      <c r="F575" s="1">
        <v>12</v>
      </c>
      <c r="G575" s="2">
        <v>957.43</v>
      </c>
      <c r="H575" s="15">
        <v>5983.92</v>
      </c>
      <c r="I575" s="2">
        <v>6941.35</v>
      </c>
      <c r="J575">
        <f>YEAR(Ventas_Wellpro4[[#This Row],[Fecha]])</f>
        <v>2024</v>
      </c>
      <c r="K575" t="str">
        <f>TEXT(Ventas_Wellpro4[[#This Row],[Fecha]],"MMMM")</f>
        <v>noviembre</v>
      </c>
      <c r="L575">
        <f>DAY(Ventas_Wellpro4[[#This Row],[Fecha]])</f>
        <v>25</v>
      </c>
    </row>
    <row r="576" spans="2:12" x14ac:dyDescent="0.25">
      <c r="B576" s="5">
        <v>45621</v>
      </c>
      <c r="C576" t="s">
        <v>17</v>
      </c>
      <c r="D576" t="s">
        <v>46</v>
      </c>
      <c r="E576">
        <v>498.65999999999997</v>
      </c>
      <c r="F576" s="1">
        <v>18</v>
      </c>
      <c r="G576" s="2">
        <v>1436.14</v>
      </c>
      <c r="H576" s="15">
        <v>8975.8799999999992</v>
      </c>
      <c r="I576" s="2">
        <v>10412.02</v>
      </c>
      <c r="J576">
        <f>YEAR(Ventas_Wellpro4[[#This Row],[Fecha]])</f>
        <v>2024</v>
      </c>
      <c r="K576" t="str">
        <f>TEXT(Ventas_Wellpro4[[#This Row],[Fecha]],"MMMM")</f>
        <v>noviembre</v>
      </c>
      <c r="L576">
        <f>DAY(Ventas_Wellpro4[[#This Row],[Fecha]])</f>
        <v>25</v>
      </c>
    </row>
    <row r="577" spans="2:12" x14ac:dyDescent="0.25">
      <c r="B577" s="5">
        <v>45622</v>
      </c>
      <c r="C577" t="s">
        <v>17</v>
      </c>
      <c r="D577" t="s">
        <v>46</v>
      </c>
      <c r="E577">
        <v>498.66</v>
      </c>
      <c r="F577" s="1">
        <v>24</v>
      </c>
      <c r="G577" s="1">
        <v>1914.85</v>
      </c>
      <c r="H577" s="15">
        <v>11967.84</v>
      </c>
      <c r="I577" s="1">
        <v>13882.69</v>
      </c>
      <c r="J577">
        <f>YEAR(Ventas_Wellpro4[[#This Row],[Fecha]])</f>
        <v>2024</v>
      </c>
      <c r="K577" t="str">
        <f>TEXT(Ventas_Wellpro4[[#This Row],[Fecha]],"MMMM")</f>
        <v>noviembre</v>
      </c>
      <c r="L577">
        <f>DAY(Ventas_Wellpro4[[#This Row],[Fecha]])</f>
        <v>26</v>
      </c>
    </row>
    <row r="578" spans="2:12" x14ac:dyDescent="0.25">
      <c r="B578" s="5">
        <v>45624</v>
      </c>
      <c r="C578" t="s">
        <v>17</v>
      </c>
      <c r="D578" t="s">
        <v>46</v>
      </c>
      <c r="E578">
        <v>498.66</v>
      </c>
      <c r="F578" s="1">
        <v>24</v>
      </c>
      <c r="G578" s="2">
        <v>1914.85</v>
      </c>
      <c r="H578" s="15">
        <v>11967.84</v>
      </c>
      <c r="I578" s="2">
        <v>13882.69</v>
      </c>
      <c r="J578">
        <f>YEAR(Ventas_Wellpro4[[#This Row],[Fecha]])</f>
        <v>2024</v>
      </c>
      <c r="K578" t="str">
        <f>TEXT(Ventas_Wellpro4[[#This Row],[Fecha]],"MMMM")</f>
        <v>noviembre</v>
      </c>
      <c r="L578">
        <f>DAY(Ventas_Wellpro4[[#This Row],[Fecha]])</f>
        <v>28</v>
      </c>
    </row>
    <row r="579" spans="2:12" x14ac:dyDescent="0.25">
      <c r="B579" s="5">
        <v>45624</v>
      </c>
      <c r="C579" t="s">
        <v>17</v>
      </c>
      <c r="D579" t="s">
        <v>46</v>
      </c>
      <c r="E579">
        <v>498.66</v>
      </c>
      <c r="F579" s="1">
        <v>12</v>
      </c>
      <c r="G579" s="2">
        <v>957.43</v>
      </c>
      <c r="H579" s="15">
        <v>5983.92</v>
      </c>
      <c r="I579" s="2">
        <v>6941.35</v>
      </c>
      <c r="J579">
        <f>YEAR(Ventas_Wellpro4[[#This Row],[Fecha]])</f>
        <v>2024</v>
      </c>
      <c r="K579" t="str">
        <f>TEXT(Ventas_Wellpro4[[#This Row],[Fecha]],"MMMM")</f>
        <v>noviembre</v>
      </c>
      <c r="L579">
        <f>DAY(Ventas_Wellpro4[[#This Row],[Fecha]])</f>
        <v>28</v>
      </c>
    </row>
    <row r="580" spans="2:12" x14ac:dyDescent="0.25">
      <c r="B580" s="5">
        <v>45624</v>
      </c>
      <c r="C580" t="s">
        <v>17</v>
      </c>
      <c r="D580" t="s">
        <v>46</v>
      </c>
      <c r="E580">
        <v>498.65999999999997</v>
      </c>
      <c r="F580" s="1">
        <v>18</v>
      </c>
      <c r="G580" s="1">
        <v>1436.14</v>
      </c>
      <c r="H580" s="15">
        <v>8975.8799999999992</v>
      </c>
      <c r="I580" s="1">
        <v>10412.02</v>
      </c>
      <c r="J580">
        <f>YEAR(Ventas_Wellpro4[[#This Row],[Fecha]])</f>
        <v>2024</v>
      </c>
      <c r="K580" t="str">
        <f>TEXT(Ventas_Wellpro4[[#This Row],[Fecha]],"MMMM")</f>
        <v>noviembre</v>
      </c>
      <c r="L580">
        <f>DAY(Ventas_Wellpro4[[#This Row],[Fecha]])</f>
        <v>28</v>
      </c>
    </row>
    <row r="581" spans="2:12" x14ac:dyDescent="0.25">
      <c r="B581" s="5">
        <v>45624</v>
      </c>
      <c r="C581" t="s">
        <v>17</v>
      </c>
      <c r="D581" t="s">
        <v>46</v>
      </c>
      <c r="E581">
        <v>498.65999999999997</v>
      </c>
      <c r="F581" s="1">
        <v>18</v>
      </c>
      <c r="G581" s="1">
        <v>1436.14</v>
      </c>
      <c r="H581" s="15">
        <v>8975.8799999999992</v>
      </c>
      <c r="I581" s="1">
        <v>10412.02</v>
      </c>
      <c r="J581">
        <f>YEAR(Ventas_Wellpro4[[#This Row],[Fecha]])</f>
        <v>2024</v>
      </c>
      <c r="K581" t="str">
        <f>TEXT(Ventas_Wellpro4[[#This Row],[Fecha]],"MMMM")</f>
        <v>noviembre</v>
      </c>
      <c r="L581">
        <f>DAY(Ventas_Wellpro4[[#This Row],[Fecha]])</f>
        <v>28</v>
      </c>
    </row>
    <row r="582" spans="2:12" x14ac:dyDescent="0.25">
      <c r="B582" s="5">
        <v>45624</v>
      </c>
      <c r="C582" t="s">
        <v>17</v>
      </c>
      <c r="D582" t="s">
        <v>46</v>
      </c>
      <c r="E582">
        <v>498.66</v>
      </c>
      <c r="F582" s="1">
        <v>12</v>
      </c>
      <c r="G582" s="1">
        <v>957.43</v>
      </c>
      <c r="H582" s="15">
        <v>5983.92</v>
      </c>
      <c r="I582" s="1">
        <v>6941.35</v>
      </c>
      <c r="J582">
        <f>YEAR(Ventas_Wellpro4[[#This Row],[Fecha]])</f>
        <v>2024</v>
      </c>
      <c r="K582" t="str">
        <f>TEXT(Ventas_Wellpro4[[#This Row],[Fecha]],"MMMM")</f>
        <v>noviembre</v>
      </c>
      <c r="L582">
        <f>DAY(Ventas_Wellpro4[[#This Row],[Fecha]])</f>
        <v>28</v>
      </c>
    </row>
    <row r="583" spans="2:12" x14ac:dyDescent="0.25">
      <c r="B583" s="5">
        <v>45628</v>
      </c>
      <c r="C583" t="s">
        <v>17</v>
      </c>
      <c r="D583" t="s">
        <v>46</v>
      </c>
      <c r="E583">
        <v>498.65999999999997</v>
      </c>
      <c r="F583" s="1">
        <v>30</v>
      </c>
      <c r="G583" s="2">
        <v>2393.5700000000002</v>
      </c>
      <c r="H583" s="15">
        <v>14959.8</v>
      </c>
      <c r="I583" s="2">
        <v>17353.37</v>
      </c>
      <c r="J583">
        <f>YEAR(Ventas_Wellpro4[[#This Row],[Fecha]])</f>
        <v>2024</v>
      </c>
      <c r="K583" t="str">
        <f>TEXT(Ventas_Wellpro4[[#This Row],[Fecha]],"MMMM")</f>
        <v>diciembre</v>
      </c>
      <c r="L583">
        <f>DAY(Ventas_Wellpro4[[#This Row],[Fecha]])</f>
        <v>2</v>
      </c>
    </row>
    <row r="584" spans="2:12" x14ac:dyDescent="0.25">
      <c r="B584" s="5">
        <v>45628</v>
      </c>
      <c r="C584" t="s">
        <v>17</v>
      </c>
      <c r="D584" t="s">
        <v>46</v>
      </c>
      <c r="E584">
        <v>498.65999999999997</v>
      </c>
      <c r="F584" s="1">
        <v>18</v>
      </c>
      <c r="G584" s="1">
        <v>1436.14</v>
      </c>
      <c r="H584" s="15">
        <v>8975.8799999999992</v>
      </c>
      <c r="I584" s="1">
        <v>10412.02</v>
      </c>
      <c r="J584">
        <f>YEAR(Ventas_Wellpro4[[#This Row],[Fecha]])</f>
        <v>2024</v>
      </c>
      <c r="K584" t="str">
        <f>TEXT(Ventas_Wellpro4[[#This Row],[Fecha]],"MMMM")</f>
        <v>diciembre</v>
      </c>
      <c r="L584">
        <f>DAY(Ventas_Wellpro4[[#This Row],[Fecha]])</f>
        <v>2</v>
      </c>
    </row>
    <row r="585" spans="2:12" x14ac:dyDescent="0.25">
      <c r="B585" s="5">
        <v>45628</v>
      </c>
      <c r="C585" t="s">
        <v>17</v>
      </c>
      <c r="D585" t="s">
        <v>46</v>
      </c>
      <c r="E585">
        <v>498.65999999999997</v>
      </c>
      <c r="F585" s="1">
        <v>60</v>
      </c>
      <c r="G585" s="1">
        <v>4787.1400000000003</v>
      </c>
      <c r="H585" s="15">
        <v>29919.599999999999</v>
      </c>
      <c r="I585" s="1">
        <v>34706.74</v>
      </c>
      <c r="J585">
        <f>YEAR(Ventas_Wellpro4[[#This Row],[Fecha]])</f>
        <v>2024</v>
      </c>
      <c r="K585" t="str">
        <f>TEXT(Ventas_Wellpro4[[#This Row],[Fecha]],"MMMM")</f>
        <v>diciembre</v>
      </c>
      <c r="L585">
        <f>DAY(Ventas_Wellpro4[[#This Row],[Fecha]])</f>
        <v>2</v>
      </c>
    </row>
    <row r="586" spans="2:12" x14ac:dyDescent="0.25">
      <c r="B586" s="5">
        <v>45631</v>
      </c>
      <c r="C586" t="s">
        <v>17</v>
      </c>
      <c r="D586" t="s">
        <v>46</v>
      </c>
      <c r="E586">
        <v>498.66</v>
      </c>
      <c r="F586" s="1">
        <v>6</v>
      </c>
      <c r="G586" s="1">
        <v>478.71</v>
      </c>
      <c r="H586" s="15">
        <v>2991.96</v>
      </c>
      <c r="I586" s="1">
        <v>3470.67</v>
      </c>
      <c r="J586">
        <f>YEAR(Ventas_Wellpro4[[#This Row],[Fecha]])</f>
        <v>2024</v>
      </c>
      <c r="K586" t="str">
        <f>TEXT(Ventas_Wellpro4[[#This Row],[Fecha]],"MMMM")</f>
        <v>diciembre</v>
      </c>
      <c r="L586">
        <f>DAY(Ventas_Wellpro4[[#This Row],[Fecha]])</f>
        <v>5</v>
      </c>
    </row>
    <row r="587" spans="2:12" x14ac:dyDescent="0.25">
      <c r="B587" s="5">
        <v>45645</v>
      </c>
      <c r="C587" t="s">
        <v>21</v>
      </c>
      <c r="D587" t="s">
        <v>46</v>
      </c>
      <c r="E587">
        <v>70.05</v>
      </c>
      <c r="F587" s="1">
        <v>240</v>
      </c>
      <c r="G587" s="2">
        <v>2689.92</v>
      </c>
      <c r="H587" s="15">
        <v>16812</v>
      </c>
      <c r="I587" s="2">
        <v>19501.919999999998</v>
      </c>
      <c r="J587">
        <f>YEAR(Ventas_Wellpro4[[#This Row],[Fecha]])</f>
        <v>2024</v>
      </c>
      <c r="K587" t="str">
        <f>TEXT(Ventas_Wellpro4[[#This Row],[Fecha]],"MMMM")</f>
        <v>diciembre</v>
      </c>
      <c r="L587">
        <f>DAY(Ventas_Wellpro4[[#This Row],[Fecha]])</f>
        <v>19</v>
      </c>
    </row>
    <row r="588" spans="2:12" x14ac:dyDescent="0.25">
      <c r="B588" s="5">
        <v>45645</v>
      </c>
      <c r="C588" t="s">
        <v>21</v>
      </c>
      <c r="D588" t="s">
        <v>46</v>
      </c>
      <c r="E588">
        <v>70.05</v>
      </c>
      <c r="F588" s="1">
        <v>240</v>
      </c>
      <c r="G588" s="2">
        <v>2689.92</v>
      </c>
      <c r="H588" s="15">
        <v>16812</v>
      </c>
      <c r="I588" s="2">
        <v>19501.919999999998</v>
      </c>
      <c r="J588">
        <f>YEAR(Ventas_Wellpro4[[#This Row],[Fecha]])</f>
        <v>2024</v>
      </c>
      <c r="K588" t="str">
        <f>TEXT(Ventas_Wellpro4[[#This Row],[Fecha]],"MMMM")</f>
        <v>diciembre</v>
      </c>
      <c r="L588">
        <f>DAY(Ventas_Wellpro4[[#This Row],[Fecha]])</f>
        <v>19</v>
      </c>
    </row>
    <row r="589" spans="2:12" x14ac:dyDescent="0.25">
      <c r="B589" s="5">
        <v>45652</v>
      </c>
      <c r="C589" t="s">
        <v>14</v>
      </c>
      <c r="D589" t="s">
        <v>54</v>
      </c>
      <c r="E589">
        <v>1280.17</v>
      </c>
      <c r="F589" s="1">
        <v>1</v>
      </c>
      <c r="G589" s="2">
        <v>204.83</v>
      </c>
      <c r="H589" s="15">
        <v>1280.17</v>
      </c>
      <c r="I589" s="2">
        <v>1485</v>
      </c>
      <c r="J589">
        <f>YEAR(Ventas_Wellpro4[[#This Row],[Fecha]])</f>
        <v>2024</v>
      </c>
      <c r="K589" t="str">
        <f>TEXT(Ventas_Wellpro4[[#This Row],[Fecha]],"MMMM")</f>
        <v>diciembre</v>
      </c>
      <c r="L589">
        <f>DAY(Ventas_Wellpro4[[#This Row],[Fecha]])</f>
        <v>26</v>
      </c>
    </row>
    <row r="590" spans="2:12" x14ac:dyDescent="0.25">
      <c r="B590" s="5">
        <v>45631</v>
      </c>
      <c r="C590" t="s">
        <v>17</v>
      </c>
      <c r="D590" t="s">
        <v>46</v>
      </c>
      <c r="E590">
        <v>498.66</v>
      </c>
      <c r="F590" s="1">
        <v>24</v>
      </c>
      <c r="G590" s="1">
        <v>1914.85</v>
      </c>
      <c r="H590" s="15">
        <v>11967.84</v>
      </c>
      <c r="I590" s="1">
        <v>13882.69</v>
      </c>
      <c r="J590">
        <f>YEAR(Ventas_Wellpro4[[#This Row],[Fecha]])</f>
        <v>2024</v>
      </c>
      <c r="K590" t="str">
        <f>TEXT(Ventas_Wellpro4[[#This Row],[Fecha]],"MMMM")</f>
        <v>diciembre</v>
      </c>
      <c r="L590">
        <f>DAY(Ventas_Wellpro4[[#This Row],[Fecha]])</f>
        <v>5</v>
      </c>
    </row>
    <row r="591" spans="2:12" x14ac:dyDescent="0.25">
      <c r="B591" s="5">
        <v>45635</v>
      </c>
      <c r="C591" t="s">
        <v>17</v>
      </c>
      <c r="D591" t="s">
        <v>46</v>
      </c>
      <c r="E591">
        <v>498.65999999999997</v>
      </c>
      <c r="F591" s="1">
        <v>18</v>
      </c>
      <c r="G591" s="1">
        <v>1436.14</v>
      </c>
      <c r="H591" s="15">
        <v>8975.8799999999992</v>
      </c>
      <c r="I591" s="1">
        <v>10412.02</v>
      </c>
      <c r="J591">
        <f>YEAR(Ventas_Wellpro4[[#This Row],[Fecha]])</f>
        <v>2024</v>
      </c>
      <c r="K591" t="str">
        <f>TEXT(Ventas_Wellpro4[[#This Row],[Fecha]],"MMMM")</f>
        <v>diciembre</v>
      </c>
      <c r="L591">
        <f>DAY(Ventas_Wellpro4[[#This Row],[Fecha]])</f>
        <v>9</v>
      </c>
    </row>
    <row r="592" spans="2:12" x14ac:dyDescent="0.25">
      <c r="B592" s="5">
        <v>45635</v>
      </c>
      <c r="C592" t="s">
        <v>17</v>
      </c>
      <c r="D592" t="s">
        <v>46</v>
      </c>
      <c r="E592">
        <v>498.65999999999997</v>
      </c>
      <c r="F592" s="1">
        <v>36</v>
      </c>
      <c r="G592" s="2">
        <v>2872.28</v>
      </c>
      <c r="H592" s="15">
        <v>17951.759999999998</v>
      </c>
      <c r="I592" s="2">
        <v>20824.04</v>
      </c>
      <c r="J592">
        <f>YEAR(Ventas_Wellpro4[[#This Row],[Fecha]])</f>
        <v>2024</v>
      </c>
      <c r="K592" t="str">
        <f>TEXT(Ventas_Wellpro4[[#This Row],[Fecha]],"MMMM")</f>
        <v>diciembre</v>
      </c>
      <c r="L592">
        <f>DAY(Ventas_Wellpro4[[#This Row],[Fecha]])</f>
        <v>9</v>
      </c>
    </row>
    <row r="593" spans="2:12" x14ac:dyDescent="0.25">
      <c r="B593" s="5">
        <v>45635</v>
      </c>
      <c r="C593" t="s">
        <v>17</v>
      </c>
      <c r="D593" t="s">
        <v>46</v>
      </c>
      <c r="E593">
        <v>498.66</v>
      </c>
      <c r="F593" s="1">
        <v>48</v>
      </c>
      <c r="G593" s="2">
        <v>3829.71</v>
      </c>
      <c r="H593" s="15">
        <v>23935.68</v>
      </c>
      <c r="I593" s="2">
        <v>27765.39</v>
      </c>
      <c r="J593">
        <f>YEAR(Ventas_Wellpro4[[#This Row],[Fecha]])</f>
        <v>2024</v>
      </c>
      <c r="K593" t="str">
        <f>TEXT(Ventas_Wellpro4[[#This Row],[Fecha]],"MMMM")</f>
        <v>diciembre</v>
      </c>
      <c r="L593">
        <f>DAY(Ventas_Wellpro4[[#This Row],[Fecha]])</f>
        <v>9</v>
      </c>
    </row>
    <row r="594" spans="2:12" x14ac:dyDescent="0.25">
      <c r="B594" s="5">
        <v>45635</v>
      </c>
      <c r="C594" t="s">
        <v>17</v>
      </c>
      <c r="D594" t="s">
        <v>46</v>
      </c>
      <c r="E594">
        <v>498.66</v>
      </c>
      <c r="F594" s="1">
        <v>6</v>
      </c>
      <c r="G594" s="1">
        <v>478.71</v>
      </c>
      <c r="H594" s="15">
        <v>2991.96</v>
      </c>
      <c r="I594" s="1">
        <v>3470.67</v>
      </c>
      <c r="J594">
        <f>YEAR(Ventas_Wellpro4[[#This Row],[Fecha]])</f>
        <v>2024</v>
      </c>
      <c r="K594" t="str">
        <f>TEXT(Ventas_Wellpro4[[#This Row],[Fecha]],"MMMM")</f>
        <v>diciembre</v>
      </c>
      <c r="L594">
        <f>DAY(Ventas_Wellpro4[[#This Row],[Fecha]])</f>
        <v>9</v>
      </c>
    </row>
    <row r="595" spans="2:12" x14ac:dyDescent="0.25">
      <c r="B595" s="5">
        <v>45635</v>
      </c>
      <c r="C595" t="s">
        <v>17</v>
      </c>
      <c r="D595" t="s">
        <v>46</v>
      </c>
      <c r="E595">
        <v>498.66</v>
      </c>
      <c r="F595" s="1">
        <v>24</v>
      </c>
      <c r="G595" s="1">
        <v>1914.85</v>
      </c>
      <c r="H595" s="15">
        <v>11967.84</v>
      </c>
      <c r="I595" s="1">
        <v>13882.69</v>
      </c>
      <c r="J595">
        <f>YEAR(Ventas_Wellpro4[[#This Row],[Fecha]])</f>
        <v>2024</v>
      </c>
      <c r="K595" t="str">
        <f>TEXT(Ventas_Wellpro4[[#This Row],[Fecha]],"MMMM")</f>
        <v>diciembre</v>
      </c>
      <c r="L595">
        <f>DAY(Ventas_Wellpro4[[#This Row],[Fecha]])</f>
        <v>9</v>
      </c>
    </row>
    <row r="596" spans="2:12" x14ac:dyDescent="0.25">
      <c r="B596" s="5">
        <v>45635</v>
      </c>
      <c r="C596" t="s">
        <v>17</v>
      </c>
      <c r="D596" t="s">
        <v>46</v>
      </c>
      <c r="E596">
        <v>498.65999999999997</v>
      </c>
      <c r="F596" s="1">
        <v>18</v>
      </c>
      <c r="G596" s="1">
        <v>1436.14</v>
      </c>
      <c r="H596" s="15">
        <v>8975.8799999999992</v>
      </c>
      <c r="I596" s="1">
        <v>10412.02</v>
      </c>
      <c r="J596">
        <f>YEAR(Ventas_Wellpro4[[#This Row],[Fecha]])</f>
        <v>2024</v>
      </c>
      <c r="K596" t="str">
        <f>TEXT(Ventas_Wellpro4[[#This Row],[Fecha]],"MMMM")</f>
        <v>diciembre</v>
      </c>
      <c r="L596">
        <f>DAY(Ventas_Wellpro4[[#This Row],[Fecha]])</f>
        <v>9</v>
      </c>
    </row>
    <row r="597" spans="2:12" x14ac:dyDescent="0.25">
      <c r="B597" s="5">
        <v>45635</v>
      </c>
      <c r="C597" t="s">
        <v>17</v>
      </c>
      <c r="D597" t="s">
        <v>46</v>
      </c>
      <c r="E597">
        <v>498.66</v>
      </c>
      <c r="F597" s="1">
        <v>12</v>
      </c>
      <c r="G597" s="2">
        <v>957.43</v>
      </c>
      <c r="H597" s="15">
        <v>5983.92</v>
      </c>
      <c r="I597" s="2">
        <v>6941.35</v>
      </c>
      <c r="J597">
        <f>YEAR(Ventas_Wellpro4[[#This Row],[Fecha]])</f>
        <v>2024</v>
      </c>
      <c r="K597" t="str">
        <f>TEXT(Ventas_Wellpro4[[#This Row],[Fecha]],"MMMM")</f>
        <v>diciembre</v>
      </c>
      <c r="L597">
        <f>DAY(Ventas_Wellpro4[[#This Row],[Fecha]])</f>
        <v>9</v>
      </c>
    </row>
    <row r="598" spans="2:12" x14ac:dyDescent="0.25">
      <c r="B598" s="5">
        <v>45635</v>
      </c>
      <c r="C598" t="s">
        <v>17</v>
      </c>
      <c r="D598" t="s">
        <v>46</v>
      </c>
      <c r="E598">
        <v>498.65999999999997</v>
      </c>
      <c r="F598" s="1">
        <v>36</v>
      </c>
      <c r="G598" s="1">
        <v>2872.28</v>
      </c>
      <c r="H598" s="15">
        <v>17951.759999999998</v>
      </c>
      <c r="I598" s="1">
        <v>20824.04</v>
      </c>
      <c r="J598">
        <f>YEAR(Ventas_Wellpro4[[#This Row],[Fecha]])</f>
        <v>2024</v>
      </c>
      <c r="K598" t="str">
        <f>TEXT(Ventas_Wellpro4[[#This Row],[Fecha]],"MMMM")</f>
        <v>diciembre</v>
      </c>
      <c r="L598">
        <f>DAY(Ventas_Wellpro4[[#This Row],[Fecha]])</f>
        <v>9</v>
      </c>
    </row>
    <row r="599" spans="2:12" x14ac:dyDescent="0.25">
      <c r="B599" s="5">
        <v>45635</v>
      </c>
      <c r="C599" t="s">
        <v>17</v>
      </c>
      <c r="D599" t="s">
        <v>46</v>
      </c>
      <c r="E599">
        <v>498.65999999999997</v>
      </c>
      <c r="F599" s="1">
        <v>36</v>
      </c>
      <c r="G599" s="1">
        <v>2872.28</v>
      </c>
      <c r="H599" s="15">
        <v>17951.759999999998</v>
      </c>
      <c r="I599" s="1">
        <v>20824.04</v>
      </c>
      <c r="J599">
        <f>YEAR(Ventas_Wellpro4[[#This Row],[Fecha]])</f>
        <v>2024</v>
      </c>
      <c r="K599" t="str">
        <f>TEXT(Ventas_Wellpro4[[#This Row],[Fecha]],"MMMM")</f>
        <v>diciembre</v>
      </c>
      <c r="L599">
        <f>DAY(Ventas_Wellpro4[[#This Row],[Fecha]])</f>
        <v>9</v>
      </c>
    </row>
    <row r="600" spans="2:12" x14ac:dyDescent="0.25">
      <c r="B600" s="5">
        <v>45637</v>
      </c>
      <c r="C600" t="s">
        <v>17</v>
      </c>
      <c r="D600" t="s">
        <v>46</v>
      </c>
      <c r="E600">
        <v>498.66</v>
      </c>
      <c r="F600" s="1">
        <v>12</v>
      </c>
      <c r="G600" s="1">
        <v>957.43</v>
      </c>
      <c r="H600" s="15">
        <v>5983.92</v>
      </c>
      <c r="I600" s="1">
        <v>6941.35</v>
      </c>
      <c r="J600">
        <f>YEAR(Ventas_Wellpro4[[#This Row],[Fecha]])</f>
        <v>2024</v>
      </c>
      <c r="K600" t="str">
        <f>TEXT(Ventas_Wellpro4[[#This Row],[Fecha]],"MMMM")</f>
        <v>diciembre</v>
      </c>
      <c r="L600">
        <f>DAY(Ventas_Wellpro4[[#This Row],[Fecha]])</f>
        <v>11</v>
      </c>
    </row>
    <row r="601" spans="2:12" x14ac:dyDescent="0.25">
      <c r="B601" s="5">
        <v>45652</v>
      </c>
      <c r="C601" t="s">
        <v>21</v>
      </c>
      <c r="D601" t="s">
        <v>54</v>
      </c>
      <c r="E601">
        <v>137.79</v>
      </c>
      <c r="F601" s="1">
        <v>1</v>
      </c>
      <c r="G601" s="1">
        <v>22.05</v>
      </c>
      <c r="H601" s="15">
        <v>137.79</v>
      </c>
      <c r="I601" s="1">
        <v>159.84</v>
      </c>
      <c r="J601">
        <f>YEAR(Ventas_Wellpro4[[#This Row],[Fecha]])</f>
        <v>2024</v>
      </c>
      <c r="K601" t="str">
        <f>TEXT(Ventas_Wellpro4[[#This Row],[Fecha]],"MMMM")</f>
        <v>diciembre</v>
      </c>
      <c r="L601">
        <f>DAY(Ventas_Wellpro4[[#This Row],[Fecha]])</f>
        <v>26</v>
      </c>
    </row>
    <row r="602" spans="2:12" x14ac:dyDescent="0.25">
      <c r="B602" s="5">
        <v>45652</v>
      </c>
      <c r="C602" t="s">
        <v>21</v>
      </c>
      <c r="D602" t="s">
        <v>54</v>
      </c>
      <c r="E602">
        <v>137.79</v>
      </c>
      <c r="F602" s="1">
        <v>1</v>
      </c>
      <c r="G602" s="2">
        <v>22.05</v>
      </c>
      <c r="H602" s="15">
        <v>137.79</v>
      </c>
      <c r="I602" s="2">
        <v>159.84</v>
      </c>
      <c r="J602">
        <f>YEAR(Ventas_Wellpro4[[#This Row],[Fecha]])</f>
        <v>2024</v>
      </c>
      <c r="K602" t="str">
        <f>TEXT(Ventas_Wellpro4[[#This Row],[Fecha]],"MMMM")</f>
        <v>diciembre</v>
      </c>
      <c r="L602">
        <f>DAY(Ventas_Wellpro4[[#This Row],[Fecha]])</f>
        <v>26</v>
      </c>
    </row>
    <row r="603" spans="2:12" x14ac:dyDescent="0.25">
      <c r="B603" s="5">
        <v>45652</v>
      </c>
      <c r="C603" t="s">
        <v>21</v>
      </c>
      <c r="D603" t="s">
        <v>54</v>
      </c>
      <c r="E603">
        <v>137.79</v>
      </c>
      <c r="F603" s="1">
        <v>1</v>
      </c>
      <c r="G603" s="2">
        <v>22.05</v>
      </c>
      <c r="H603" s="15">
        <v>137.79</v>
      </c>
      <c r="I603" s="2">
        <v>159.84</v>
      </c>
      <c r="J603">
        <f>YEAR(Ventas_Wellpro4[[#This Row],[Fecha]])</f>
        <v>2024</v>
      </c>
      <c r="K603" t="str">
        <f>TEXT(Ventas_Wellpro4[[#This Row],[Fecha]],"MMMM")</f>
        <v>diciembre</v>
      </c>
      <c r="L603">
        <f>DAY(Ventas_Wellpro4[[#This Row],[Fecha]])</f>
        <v>26</v>
      </c>
    </row>
    <row r="604" spans="2:12" x14ac:dyDescent="0.25">
      <c r="B604" s="5">
        <v>45652</v>
      </c>
      <c r="C604" t="s">
        <v>23</v>
      </c>
      <c r="D604" t="s">
        <v>54</v>
      </c>
      <c r="E604">
        <v>137.79</v>
      </c>
      <c r="F604" s="1">
        <v>1</v>
      </c>
      <c r="G604" s="2">
        <v>22.05</v>
      </c>
      <c r="H604" s="15">
        <v>137.79</v>
      </c>
      <c r="I604" s="2">
        <v>159.84</v>
      </c>
      <c r="J604">
        <f>YEAR(Ventas_Wellpro4[[#This Row],[Fecha]])</f>
        <v>2024</v>
      </c>
      <c r="K604" t="str">
        <f>TEXT(Ventas_Wellpro4[[#This Row],[Fecha]],"MMMM")</f>
        <v>diciembre</v>
      </c>
      <c r="L604">
        <f>DAY(Ventas_Wellpro4[[#This Row],[Fecha]])</f>
        <v>26</v>
      </c>
    </row>
    <row r="605" spans="2:12" x14ac:dyDescent="0.25">
      <c r="B605" s="5">
        <v>45637</v>
      </c>
      <c r="C605" t="s">
        <v>17</v>
      </c>
      <c r="D605" t="s">
        <v>46</v>
      </c>
      <c r="E605">
        <v>498.65999999999997</v>
      </c>
      <c r="F605" s="1">
        <v>18</v>
      </c>
      <c r="G605" s="2">
        <v>1436.14</v>
      </c>
      <c r="H605" s="15">
        <v>8975.8799999999992</v>
      </c>
      <c r="I605" s="2">
        <v>10412.02</v>
      </c>
      <c r="J605">
        <f>YEAR(Ventas_Wellpro4[[#This Row],[Fecha]])</f>
        <v>2024</v>
      </c>
      <c r="K605" t="str">
        <f>TEXT(Ventas_Wellpro4[[#This Row],[Fecha]],"MMMM")</f>
        <v>diciembre</v>
      </c>
      <c r="L605">
        <f>DAY(Ventas_Wellpro4[[#This Row],[Fecha]])</f>
        <v>11</v>
      </c>
    </row>
    <row r="606" spans="2:12" x14ac:dyDescent="0.25">
      <c r="B606" s="5">
        <v>45637</v>
      </c>
      <c r="C606" t="s">
        <v>17</v>
      </c>
      <c r="D606" t="s">
        <v>46</v>
      </c>
      <c r="E606">
        <v>498.65999999999997</v>
      </c>
      <c r="F606" s="1">
        <v>36</v>
      </c>
      <c r="G606" s="2">
        <v>2872.28</v>
      </c>
      <c r="H606" s="15">
        <v>17951.759999999998</v>
      </c>
      <c r="I606" s="2">
        <v>20824.04</v>
      </c>
      <c r="J606">
        <f>YEAR(Ventas_Wellpro4[[#This Row],[Fecha]])</f>
        <v>2024</v>
      </c>
      <c r="K606" t="str">
        <f>TEXT(Ventas_Wellpro4[[#This Row],[Fecha]],"MMMM")</f>
        <v>diciembre</v>
      </c>
      <c r="L606">
        <f>DAY(Ventas_Wellpro4[[#This Row],[Fecha]])</f>
        <v>11</v>
      </c>
    </row>
    <row r="607" spans="2:12" x14ac:dyDescent="0.25">
      <c r="B607" s="5">
        <v>45637</v>
      </c>
      <c r="C607" t="s">
        <v>17</v>
      </c>
      <c r="D607" t="s">
        <v>46</v>
      </c>
      <c r="E607">
        <v>498.65999999999997</v>
      </c>
      <c r="F607" s="1">
        <v>72</v>
      </c>
      <c r="G607" s="1">
        <v>5744.56</v>
      </c>
      <c r="H607" s="15">
        <v>35903.519999999997</v>
      </c>
      <c r="I607" s="1">
        <v>41648.080000000002</v>
      </c>
      <c r="J607">
        <f>YEAR(Ventas_Wellpro4[[#This Row],[Fecha]])</f>
        <v>2024</v>
      </c>
      <c r="K607" t="str">
        <f>TEXT(Ventas_Wellpro4[[#This Row],[Fecha]],"MMMM")</f>
        <v>diciembre</v>
      </c>
      <c r="L607">
        <f>DAY(Ventas_Wellpro4[[#This Row],[Fecha]])</f>
        <v>11</v>
      </c>
    </row>
    <row r="608" spans="2:12" x14ac:dyDescent="0.25">
      <c r="B608" s="5">
        <v>45638</v>
      </c>
      <c r="C608" t="s">
        <v>17</v>
      </c>
      <c r="D608" t="s">
        <v>46</v>
      </c>
      <c r="E608">
        <v>498.65999999999997</v>
      </c>
      <c r="F608" s="1">
        <v>30</v>
      </c>
      <c r="G608" s="1">
        <v>2393.5700000000002</v>
      </c>
      <c r="H608" s="15">
        <v>14959.8</v>
      </c>
      <c r="I608" s="1">
        <v>17353.37</v>
      </c>
      <c r="J608">
        <f>YEAR(Ventas_Wellpro4[[#This Row],[Fecha]])</f>
        <v>2024</v>
      </c>
      <c r="K608" t="str">
        <f>TEXT(Ventas_Wellpro4[[#This Row],[Fecha]],"MMMM")</f>
        <v>diciembre</v>
      </c>
      <c r="L608">
        <f>DAY(Ventas_Wellpro4[[#This Row],[Fecha]])</f>
        <v>12</v>
      </c>
    </row>
    <row r="609" spans="2:12" x14ac:dyDescent="0.25">
      <c r="B609" s="5">
        <v>45638</v>
      </c>
      <c r="C609" t="s">
        <v>17</v>
      </c>
      <c r="D609" t="s">
        <v>46</v>
      </c>
      <c r="E609">
        <v>498.66</v>
      </c>
      <c r="F609" s="1">
        <v>6</v>
      </c>
      <c r="G609" s="1">
        <v>478.71</v>
      </c>
      <c r="H609" s="15">
        <v>2991.96</v>
      </c>
      <c r="I609" s="1">
        <v>3470.67</v>
      </c>
      <c r="J609">
        <f>YEAR(Ventas_Wellpro4[[#This Row],[Fecha]])</f>
        <v>2024</v>
      </c>
      <c r="K609" t="str">
        <f>TEXT(Ventas_Wellpro4[[#This Row],[Fecha]],"MMMM")</f>
        <v>diciembre</v>
      </c>
      <c r="L609">
        <f>DAY(Ventas_Wellpro4[[#This Row],[Fecha]])</f>
        <v>12</v>
      </c>
    </row>
    <row r="610" spans="2:12" x14ac:dyDescent="0.25">
      <c r="B610" s="5">
        <v>45638</v>
      </c>
      <c r="C610" t="s">
        <v>17</v>
      </c>
      <c r="D610" t="s">
        <v>46</v>
      </c>
      <c r="E610">
        <v>498.65999999999997</v>
      </c>
      <c r="F610" s="1">
        <v>18</v>
      </c>
      <c r="G610" s="2">
        <v>1436.14</v>
      </c>
      <c r="H610" s="15">
        <v>8975.8799999999992</v>
      </c>
      <c r="I610" s="2">
        <v>10412.02</v>
      </c>
      <c r="J610">
        <f>YEAR(Ventas_Wellpro4[[#This Row],[Fecha]])</f>
        <v>2024</v>
      </c>
      <c r="K610" t="str">
        <f>TEXT(Ventas_Wellpro4[[#This Row],[Fecha]],"MMMM")</f>
        <v>diciembre</v>
      </c>
      <c r="L610">
        <f>DAY(Ventas_Wellpro4[[#This Row],[Fecha]])</f>
        <v>12</v>
      </c>
    </row>
    <row r="611" spans="2:12" x14ac:dyDescent="0.25">
      <c r="B611" s="5">
        <v>45638</v>
      </c>
      <c r="C611" t="s">
        <v>17</v>
      </c>
      <c r="D611" t="s">
        <v>46</v>
      </c>
      <c r="E611">
        <v>498.65999999999997</v>
      </c>
      <c r="F611" s="1">
        <v>18</v>
      </c>
      <c r="G611" s="1">
        <v>1436.14</v>
      </c>
      <c r="H611" s="15">
        <v>8975.8799999999992</v>
      </c>
      <c r="I611" s="1">
        <v>10412.02</v>
      </c>
      <c r="J611">
        <f>YEAR(Ventas_Wellpro4[[#This Row],[Fecha]])</f>
        <v>2024</v>
      </c>
      <c r="K611" t="str">
        <f>TEXT(Ventas_Wellpro4[[#This Row],[Fecha]],"MMMM")</f>
        <v>diciembre</v>
      </c>
      <c r="L611">
        <f>DAY(Ventas_Wellpro4[[#This Row],[Fecha]])</f>
        <v>12</v>
      </c>
    </row>
    <row r="612" spans="2:12" x14ac:dyDescent="0.25">
      <c r="B612" s="5">
        <v>45638</v>
      </c>
      <c r="C612" t="s">
        <v>17</v>
      </c>
      <c r="D612" t="s">
        <v>46</v>
      </c>
      <c r="E612">
        <v>498.66</v>
      </c>
      <c r="F612" s="1">
        <v>12</v>
      </c>
      <c r="G612" s="1">
        <v>957.43</v>
      </c>
      <c r="H612" s="15">
        <v>5983.92</v>
      </c>
      <c r="I612" s="1">
        <v>6941.35</v>
      </c>
      <c r="J612">
        <f>YEAR(Ventas_Wellpro4[[#This Row],[Fecha]])</f>
        <v>2024</v>
      </c>
      <c r="K612" t="str">
        <f>TEXT(Ventas_Wellpro4[[#This Row],[Fecha]],"MMMM")</f>
        <v>diciembre</v>
      </c>
      <c r="L612">
        <f>DAY(Ventas_Wellpro4[[#This Row],[Fecha]])</f>
        <v>12</v>
      </c>
    </row>
    <row r="613" spans="2:12" x14ac:dyDescent="0.25">
      <c r="B613" s="5">
        <v>45643</v>
      </c>
      <c r="C613" t="s">
        <v>17</v>
      </c>
      <c r="D613" t="s">
        <v>46</v>
      </c>
      <c r="E613">
        <v>498.66</v>
      </c>
      <c r="F613" s="1">
        <v>12</v>
      </c>
      <c r="G613" s="2">
        <v>957.43</v>
      </c>
      <c r="H613" s="15">
        <v>5983.92</v>
      </c>
      <c r="I613" s="2">
        <v>6941.35</v>
      </c>
      <c r="J613">
        <f>YEAR(Ventas_Wellpro4[[#This Row],[Fecha]])</f>
        <v>2024</v>
      </c>
      <c r="K613" t="str">
        <f>TEXT(Ventas_Wellpro4[[#This Row],[Fecha]],"MMMM")</f>
        <v>diciembre</v>
      </c>
      <c r="L613">
        <f>DAY(Ventas_Wellpro4[[#This Row],[Fecha]])</f>
        <v>17</v>
      </c>
    </row>
    <row r="614" spans="2:12" x14ac:dyDescent="0.25">
      <c r="B614" s="5">
        <v>45643</v>
      </c>
      <c r="C614" t="s">
        <v>17</v>
      </c>
      <c r="D614" t="s">
        <v>46</v>
      </c>
      <c r="E614">
        <v>498.65999999999997</v>
      </c>
      <c r="F614" s="1">
        <v>18</v>
      </c>
      <c r="G614" s="2">
        <v>1436.14</v>
      </c>
      <c r="H614" s="15">
        <v>8975.8799999999992</v>
      </c>
      <c r="I614" s="2">
        <v>10412.02</v>
      </c>
      <c r="J614">
        <f>YEAR(Ventas_Wellpro4[[#This Row],[Fecha]])</f>
        <v>2024</v>
      </c>
      <c r="K614" t="str">
        <f>TEXT(Ventas_Wellpro4[[#This Row],[Fecha]],"MMMM")</f>
        <v>diciembre</v>
      </c>
      <c r="L614">
        <f>DAY(Ventas_Wellpro4[[#This Row],[Fecha]])</f>
        <v>17</v>
      </c>
    </row>
    <row r="615" spans="2:12" x14ac:dyDescent="0.25">
      <c r="B615" s="5">
        <v>45643</v>
      </c>
      <c r="C615" t="s">
        <v>17</v>
      </c>
      <c r="D615" t="s">
        <v>46</v>
      </c>
      <c r="E615">
        <v>498.66</v>
      </c>
      <c r="F615" s="1">
        <v>12</v>
      </c>
      <c r="G615" s="2">
        <v>957.43</v>
      </c>
      <c r="H615" s="15">
        <v>5983.92</v>
      </c>
      <c r="I615" s="2">
        <v>6941.35</v>
      </c>
      <c r="J615">
        <f>YEAR(Ventas_Wellpro4[[#This Row],[Fecha]])</f>
        <v>2024</v>
      </c>
      <c r="K615" t="str">
        <f>TEXT(Ventas_Wellpro4[[#This Row],[Fecha]],"MMMM")</f>
        <v>diciembre</v>
      </c>
      <c r="L615">
        <f>DAY(Ventas_Wellpro4[[#This Row],[Fecha]])</f>
        <v>17</v>
      </c>
    </row>
    <row r="616" spans="2:12" x14ac:dyDescent="0.25">
      <c r="B616" s="5">
        <v>45645</v>
      </c>
      <c r="C616" t="s">
        <v>17</v>
      </c>
      <c r="D616" t="s">
        <v>46</v>
      </c>
      <c r="E616">
        <v>498.66</v>
      </c>
      <c r="F616" s="1">
        <v>6</v>
      </c>
      <c r="G616" s="2">
        <v>478.71</v>
      </c>
      <c r="H616" s="15">
        <v>2991.96</v>
      </c>
      <c r="I616" s="2">
        <v>3470.67</v>
      </c>
      <c r="J616">
        <f>YEAR(Ventas_Wellpro4[[#This Row],[Fecha]])</f>
        <v>2024</v>
      </c>
      <c r="K616" t="str">
        <f>TEXT(Ventas_Wellpro4[[#This Row],[Fecha]],"MMMM")</f>
        <v>diciembre</v>
      </c>
      <c r="L616">
        <f>DAY(Ventas_Wellpro4[[#This Row],[Fecha]])</f>
        <v>19</v>
      </c>
    </row>
    <row r="617" spans="2:12" x14ac:dyDescent="0.25">
      <c r="B617" s="5">
        <v>45645</v>
      </c>
      <c r="C617" t="s">
        <v>17</v>
      </c>
      <c r="D617" t="s">
        <v>46</v>
      </c>
      <c r="E617">
        <v>498.66</v>
      </c>
      <c r="F617" s="1">
        <v>6</v>
      </c>
      <c r="G617" s="2">
        <v>478.71</v>
      </c>
      <c r="H617" s="15">
        <v>2991.96</v>
      </c>
      <c r="I617" s="2">
        <v>3470.67</v>
      </c>
      <c r="J617">
        <f>YEAR(Ventas_Wellpro4[[#This Row],[Fecha]])</f>
        <v>2024</v>
      </c>
      <c r="K617" t="str">
        <f>TEXT(Ventas_Wellpro4[[#This Row],[Fecha]],"MMMM")</f>
        <v>diciembre</v>
      </c>
      <c r="L617">
        <f>DAY(Ventas_Wellpro4[[#This Row],[Fecha]])</f>
        <v>19</v>
      </c>
    </row>
    <row r="618" spans="2:12" x14ac:dyDescent="0.25">
      <c r="B618" s="5">
        <v>45645</v>
      </c>
      <c r="C618" t="s">
        <v>17</v>
      </c>
      <c r="D618" t="s">
        <v>46</v>
      </c>
      <c r="E618">
        <v>498.66</v>
      </c>
      <c r="F618" s="1">
        <v>12</v>
      </c>
      <c r="G618" s="2">
        <v>957.43</v>
      </c>
      <c r="H618" s="15">
        <v>5983.92</v>
      </c>
      <c r="I618" s="2">
        <v>6941.35</v>
      </c>
      <c r="J618">
        <f>YEAR(Ventas_Wellpro4[[#This Row],[Fecha]])</f>
        <v>2024</v>
      </c>
      <c r="K618" t="str">
        <f>TEXT(Ventas_Wellpro4[[#This Row],[Fecha]],"MMMM")</f>
        <v>diciembre</v>
      </c>
      <c r="L618">
        <f>DAY(Ventas_Wellpro4[[#This Row],[Fecha]])</f>
        <v>19</v>
      </c>
    </row>
    <row r="619" spans="2:12" x14ac:dyDescent="0.25">
      <c r="B619" s="5">
        <v>45652</v>
      </c>
      <c r="C619" t="s">
        <v>17</v>
      </c>
      <c r="D619" t="s">
        <v>46</v>
      </c>
      <c r="E619">
        <v>498.65999999999997</v>
      </c>
      <c r="F619" s="1">
        <v>18</v>
      </c>
      <c r="G619" s="2">
        <v>1436.14</v>
      </c>
      <c r="H619" s="15">
        <v>8975.8799999999992</v>
      </c>
      <c r="I619" s="2">
        <v>10412.02</v>
      </c>
      <c r="J619">
        <f>YEAR(Ventas_Wellpro4[[#This Row],[Fecha]])</f>
        <v>2024</v>
      </c>
      <c r="K619" t="str">
        <f>TEXT(Ventas_Wellpro4[[#This Row],[Fecha]],"MMMM")</f>
        <v>diciembre</v>
      </c>
      <c r="L619">
        <f>DAY(Ventas_Wellpro4[[#This Row],[Fecha]])</f>
        <v>26</v>
      </c>
    </row>
    <row r="620" spans="2:12" x14ac:dyDescent="0.25">
      <c r="B620" s="5">
        <v>45652</v>
      </c>
      <c r="C620" t="s">
        <v>17</v>
      </c>
      <c r="D620" t="s">
        <v>46</v>
      </c>
      <c r="E620">
        <v>498.65999999999997</v>
      </c>
      <c r="F620" s="1">
        <v>18</v>
      </c>
      <c r="G620" s="2">
        <v>1436.14</v>
      </c>
      <c r="H620" s="15">
        <v>8975.8799999999992</v>
      </c>
      <c r="I620" s="2">
        <v>10412.02</v>
      </c>
      <c r="J620">
        <f>YEAR(Ventas_Wellpro4[[#This Row],[Fecha]])</f>
        <v>2024</v>
      </c>
      <c r="K620" t="str">
        <f>TEXT(Ventas_Wellpro4[[#This Row],[Fecha]],"MMMM")</f>
        <v>diciembre</v>
      </c>
      <c r="L620">
        <f>DAY(Ventas_Wellpro4[[#This Row],[Fecha]])</f>
        <v>26</v>
      </c>
    </row>
    <row r="621" spans="2:12" x14ac:dyDescent="0.25">
      <c r="B621" s="5">
        <v>45652</v>
      </c>
      <c r="C621" t="s">
        <v>17</v>
      </c>
      <c r="D621" t="s">
        <v>46</v>
      </c>
      <c r="E621">
        <v>498.66</v>
      </c>
      <c r="F621" s="1">
        <v>12</v>
      </c>
      <c r="G621" s="1">
        <v>957.43</v>
      </c>
      <c r="H621" s="15">
        <v>5983.92</v>
      </c>
      <c r="I621" s="1">
        <v>6941.35</v>
      </c>
      <c r="J621">
        <f>YEAR(Ventas_Wellpro4[[#This Row],[Fecha]])</f>
        <v>2024</v>
      </c>
      <c r="K621" t="str">
        <f>TEXT(Ventas_Wellpro4[[#This Row],[Fecha]],"MMMM")</f>
        <v>diciembre</v>
      </c>
      <c r="L621">
        <f>DAY(Ventas_Wellpro4[[#This Row],[Fecha]])</f>
        <v>26</v>
      </c>
    </row>
    <row r="622" spans="2:12" x14ac:dyDescent="0.25">
      <c r="B622" s="5">
        <v>45652</v>
      </c>
      <c r="C622" t="s">
        <v>17</v>
      </c>
      <c r="D622" t="s">
        <v>46</v>
      </c>
      <c r="E622">
        <v>498.65999999999997</v>
      </c>
      <c r="F622" s="1">
        <v>30</v>
      </c>
      <c r="G622" s="2">
        <v>2393.5700000000002</v>
      </c>
      <c r="H622" s="15">
        <v>14959.8</v>
      </c>
      <c r="I622" s="2">
        <v>17353.37</v>
      </c>
      <c r="J622">
        <f>YEAR(Ventas_Wellpro4[[#This Row],[Fecha]])</f>
        <v>2024</v>
      </c>
      <c r="K622" t="str">
        <f>TEXT(Ventas_Wellpro4[[#This Row],[Fecha]],"MMMM")</f>
        <v>diciembre</v>
      </c>
      <c r="L622">
        <f>DAY(Ventas_Wellpro4[[#This Row],[Fecha]])</f>
        <v>26</v>
      </c>
    </row>
    <row r="623" spans="2:12" x14ac:dyDescent="0.25">
      <c r="B623" s="5">
        <v>45652</v>
      </c>
      <c r="C623" t="s">
        <v>17</v>
      </c>
      <c r="D623" t="s">
        <v>46</v>
      </c>
      <c r="E623">
        <v>498.65999999999997</v>
      </c>
      <c r="F623" s="1">
        <v>72</v>
      </c>
      <c r="G623" s="2">
        <v>5744.56</v>
      </c>
      <c r="H623" s="15">
        <v>35903.519999999997</v>
      </c>
      <c r="I623" s="2">
        <v>41648.080000000002</v>
      </c>
      <c r="J623">
        <f>YEAR(Ventas_Wellpro4[[#This Row],[Fecha]])</f>
        <v>2024</v>
      </c>
      <c r="K623" t="str">
        <f>TEXT(Ventas_Wellpro4[[#This Row],[Fecha]],"MMMM")</f>
        <v>diciembre</v>
      </c>
      <c r="L623">
        <f>DAY(Ventas_Wellpro4[[#This Row],[Fecha]])</f>
        <v>26</v>
      </c>
    </row>
    <row r="624" spans="2:12" x14ac:dyDescent="0.25">
      <c r="B624" s="5">
        <v>45656</v>
      </c>
      <c r="C624" t="s">
        <v>17</v>
      </c>
      <c r="D624" t="s">
        <v>46</v>
      </c>
      <c r="E624">
        <v>498.66</v>
      </c>
      <c r="F624" s="1">
        <v>6</v>
      </c>
      <c r="G624" s="2">
        <v>478.71</v>
      </c>
      <c r="H624" s="15">
        <v>2991.96</v>
      </c>
      <c r="I624" s="2">
        <v>3470.67</v>
      </c>
      <c r="J624">
        <f>YEAR(Ventas_Wellpro4[[#This Row],[Fecha]])</f>
        <v>2024</v>
      </c>
      <c r="K624" t="str">
        <f>TEXT(Ventas_Wellpro4[[#This Row],[Fecha]],"MMMM")</f>
        <v>diciembre</v>
      </c>
      <c r="L624">
        <f>DAY(Ventas_Wellpro4[[#This Row],[Fecha]])</f>
        <v>30</v>
      </c>
    </row>
    <row r="625" spans="2:12" x14ac:dyDescent="0.25">
      <c r="B625" s="5">
        <v>45656</v>
      </c>
      <c r="C625" t="s">
        <v>17</v>
      </c>
      <c r="D625" t="s">
        <v>46</v>
      </c>
      <c r="E625">
        <v>498.66</v>
      </c>
      <c r="F625" s="1">
        <v>6</v>
      </c>
      <c r="G625" s="2">
        <v>478.71</v>
      </c>
      <c r="H625" s="15">
        <v>2991.96</v>
      </c>
      <c r="I625" s="2">
        <v>3470.67</v>
      </c>
      <c r="J625">
        <f>YEAR(Ventas_Wellpro4[[#This Row],[Fecha]])</f>
        <v>2024</v>
      </c>
      <c r="K625" t="str">
        <f>TEXT(Ventas_Wellpro4[[#This Row],[Fecha]],"MMMM")</f>
        <v>diciembre</v>
      </c>
      <c r="L625">
        <f>DAY(Ventas_Wellpro4[[#This Row],[Fecha]])</f>
        <v>30</v>
      </c>
    </row>
    <row r="626" spans="2:12" x14ac:dyDescent="0.25">
      <c r="B626" s="5">
        <v>45659</v>
      </c>
      <c r="C626" t="s">
        <v>22</v>
      </c>
      <c r="D626" t="s">
        <v>50</v>
      </c>
      <c r="E626">
        <v>103.33999999999999</v>
      </c>
      <c r="F626" s="25">
        <v>240</v>
      </c>
      <c r="G626" s="1">
        <v>3968.26</v>
      </c>
      <c r="H626" s="15">
        <v>24801.599999999999</v>
      </c>
      <c r="I626" s="2">
        <v>28769.86</v>
      </c>
      <c r="J626">
        <f>YEAR(Ventas_Wellpro4[[#This Row],[Fecha]])</f>
        <v>2025</v>
      </c>
      <c r="K626" t="str">
        <f>TEXT(Ventas_Wellpro4[[#This Row],[Fecha]],"MMMM")</f>
        <v>enero</v>
      </c>
      <c r="L626">
        <f>DAY(Ventas_Wellpro4[[#This Row],[Fecha]])</f>
        <v>2</v>
      </c>
    </row>
    <row r="627" spans="2:12" x14ac:dyDescent="0.25">
      <c r="B627" s="5">
        <v>45656</v>
      </c>
      <c r="C627" t="s">
        <v>17</v>
      </c>
      <c r="D627" t="s">
        <v>46</v>
      </c>
      <c r="E627">
        <v>498.66</v>
      </c>
      <c r="F627" s="1">
        <v>12</v>
      </c>
      <c r="G627" s="2">
        <v>957.43</v>
      </c>
      <c r="H627" s="15">
        <v>5983.92</v>
      </c>
      <c r="I627" s="2">
        <v>6941.35</v>
      </c>
      <c r="J627">
        <f>YEAR(Ventas_Wellpro4[[#This Row],[Fecha]])</f>
        <v>2024</v>
      </c>
      <c r="K627" t="str">
        <f>TEXT(Ventas_Wellpro4[[#This Row],[Fecha]],"MMMM")</f>
        <v>diciembre</v>
      </c>
      <c r="L627">
        <f>DAY(Ventas_Wellpro4[[#This Row],[Fecha]])</f>
        <v>30</v>
      </c>
    </row>
    <row r="628" spans="2:12" x14ac:dyDescent="0.25">
      <c r="B628" s="5">
        <v>45656</v>
      </c>
      <c r="C628" t="s">
        <v>17</v>
      </c>
      <c r="D628" t="s">
        <v>46</v>
      </c>
      <c r="E628">
        <v>498.66</v>
      </c>
      <c r="F628" s="1">
        <v>6</v>
      </c>
      <c r="G628" s="2">
        <v>478.71</v>
      </c>
      <c r="H628" s="15">
        <v>2991.96</v>
      </c>
      <c r="I628" s="2">
        <v>3470.67</v>
      </c>
      <c r="J628">
        <f>YEAR(Ventas_Wellpro4[[#This Row],[Fecha]])</f>
        <v>2024</v>
      </c>
      <c r="K628" t="str">
        <f>TEXT(Ventas_Wellpro4[[#This Row],[Fecha]],"MMMM")</f>
        <v>diciembre</v>
      </c>
      <c r="L628">
        <f>DAY(Ventas_Wellpro4[[#This Row],[Fecha]])</f>
        <v>30</v>
      </c>
    </row>
    <row r="629" spans="2:12" x14ac:dyDescent="0.25">
      <c r="B629" s="5">
        <v>45656</v>
      </c>
      <c r="C629" t="s">
        <v>17</v>
      </c>
      <c r="D629" t="s">
        <v>46</v>
      </c>
      <c r="E629">
        <v>498.66</v>
      </c>
      <c r="F629" s="1">
        <v>6</v>
      </c>
      <c r="G629" s="2">
        <v>478.71</v>
      </c>
      <c r="H629" s="15">
        <v>2991.96</v>
      </c>
      <c r="I629" s="2">
        <v>3470.67</v>
      </c>
      <c r="J629">
        <f>YEAR(Ventas_Wellpro4[[#This Row],[Fecha]])</f>
        <v>2024</v>
      </c>
      <c r="K629" t="str">
        <f>TEXT(Ventas_Wellpro4[[#This Row],[Fecha]],"MMMM")</f>
        <v>diciembre</v>
      </c>
      <c r="L629">
        <f>DAY(Ventas_Wellpro4[[#This Row],[Fecha]])</f>
        <v>30</v>
      </c>
    </row>
    <row r="630" spans="2:12" x14ac:dyDescent="0.25">
      <c r="B630" s="5">
        <v>45656</v>
      </c>
      <c r="C630" t="s">
        <v>17</v>
      </c>
      <c r="D630" t="s">
        <v>46</v>
      </c>
      <c r="E630">
        <v>498.66</v>
      </c>
      <c r="F630" s="1">
        <v>6</v>
      </c>
      <c r="G630" s="1">
        <v>478.71</v>
      </c>
      <c r="H630" s="15">
        <v>2991.96</v>
      </c>
      <c r="I630" s="1">
        <v>3470.67</v>
      </c>
      <c r="J630">
        <f>YEAR(Ventas_Wellpro4[[#This Row],[Fecha]])</f>
        <v>2024</v>
      </c>
      <c r="K630" t="str">
        <f>TEXT(Ventas_Wellpro4[[#This Row],[Fecha]],"MMMM")</f>
        <v>diciembre</v>
      </c>
      <c r="L630">
        <f>DAY(Ventas_Wellpro4[[#This Row],[Fecha]])</f>
        <v>30</v>
      </c>
    </row>
    <row r="631" spans="2:12" x14ac:dyDescent="0.25">
      <c r="B631" s="5">
        <v>45656</v>
      </c>
      <c r="C631" t="s">
        <v>17</v>
      </c>
      <c r="D631" t="s">
        <v>46</v>
      </c>
      <c r="E631">
        <v>498.66</v>
      </c>
      <c r="F631" s="1">
        <v>24</v>
      </c>
      <c r="G631" s="1">
        <v>1914.85</v>
      </c>
      <c r="H631" s="15">
        <v>11967.84</v>
      </c>
      <c r="I631" s="1">
        <v>13882.69</v>
      </c>
      <c r="J631">
        <f>YEAR(Ventas_Wellpro4[[#This Row],[Fecha]])</f>
        <v>2024</v>
      </c>
      <c r="K631" t="str">
        <f>TEXT(Ventas_Wellpro4[[#This Row],[Fecha]],"MMMM")</f>
        <v>diciembre</v>
      </c>
      <c r="L631">
        <f>DAY(Ventas_Wellpro4[[#This Row],[Fecha]])</f>
        <v>30</v>
      </c>
    </row>
    <row r="632" spans="2:12" x14ac:dyDescent="0.25">
      <c r="B632" s="5">
        <v>45656</v>
      </c>
      <c r="C632" t="s">
        <v>17</v>
      </c>
      <c r="D632" t="s">
        <v>46</v>
      </c>
      <c r="E632">
        <v>498.66</v>
      </c>
      <c r="F632" s="1">
        <v>24</v>
      </c>
      <c r="G632" s="2">
        <v>1914.85</v>
      </c>
      <c r="H632" s="15">
        <v>11967.84</v>
      </c>
      <c r="I632" s="2">
        <v>13882.69</v>
      </c>
      <c r="J632">
        <f>YEAR(Ventas_Wellpro4[[#This Row],[Fecha]])</f>
        <v>2024</v>
      </c>
      <c r="K632" t="str">
        <f>TEXT(Ventas_Wellpro4[[#This Row],[Fecha]],"MMMM")</f>
        <v>diciembre</v>
      </c>
      <c r="L632">
        <f>DAY(Ventas_Wellpro4[[#This Row],[Fecha]])</f>
        <v>30</v>
      </c>
    </row>
    <row r="633" spans="2:12" x14ac:dyDescent="0.25">
      <c r="B633" s="5">
        <v>45657</v>
      </c>
      <c r="C633" t="s">
        <v>17</v>
      </c>
      <c r="D633" t="s">
        <v>46</v>
      </c>
      <c r="E633">
        <v>498.65999999999997</v>
      </c>
      <c r="F633" s="1">
        <v>36</v>
      </c>
      <c r="G633" s="1">
        <v>2872.28</v>
      </c>
      <c r="H633" s="15">
        <v>17951.759999999998</v>
      </c>
      <c r="I633" s="1">
        <v>20824.04</v>
      </c>
      <c r="J633">
        <f>YEAR(Ventas_Wellpro4[[#This Row],[Fecha]])</f>
        <v>2024</v>
      </c>
      <c r="K633" t="str">
        <f>TEXT(Ventas_Wellpro4[[#This Row],[Fecha]],"MMMM")</f>
        <v>diciembre</v>
      </c>
      <c r="L633">
        <f>DAY(Ventas_Wellpro4[[#This Row],[Fecha]])</f>
        <v>31</v>
      </c>
    </row>
    <row r="634" spans="2:12" x14ac:dyDescent="0.25">
      <c r="B634" s="5">
        <v>45659</v>
      </c>
      <c r="C634" t="s">
        <v>17</v>
      </c>
      <c r="D634" t="s">
        <v>46</v>
      </c>
      <c r="E634">
        <v>498.66</v>
      </c>
      <c r="F634" s="25">
        <v>6</v>
      </c>
      <c r="G634" s="1">
        <v>478.71</v>
      </c>
      <c r="H634" s="15">
        <v>2991.96</v>
      </c>
      <c r="I634" s="2">
        <v>3470.67</v>
      </c>
      <c r="J634">
        <f>YEAR(Ventas_Wellpro4[[#This Row],[Fecha]])</f>
        <v>2025</v>
      </c>
      <c r="K634" t="str">
        <f>TEXT(Ventas_Wellpro4[[#This Row],[Fecha]],"MMMM")</f>
        <v>enero</v>
      </c>
      <c r="L634">
        <f>DAY(Ventas_Wellpro4[[#This Row],[Fecha]])</f>
        <v>2</v>
      </c>
    </row>
    <row r="635" spans="2:12" x14ac:dyDescent="0.25">
      <c r="B635" s="5">
        <v>45659</v>
      </c>
      <c r="C635" t="s">
        <v>17</v>
      </c>
      <c r="D635" t="s">
        <v>46</v>
      </c>
      <c r="E635">
        <v>498.65999999999997</v>
      </c>
      <c r="F635" s="25">
        <v>18</v>
      </c>
      <c r="G635" s="1">
        <v>1436.14</v>
      </c>
      <c r="H635" s="15">
        <v>8975.8799999999992</v>
      </c>
      <c r="I635" s="1">
        <v>10412.02</v>
      </c>
      <c r="J635">
        <f>YEAR(Ventas_Wellpro4[[#This Row],[Fecha]])</f>
        <v>2025</v>
      </c>
      <c r="K635" t="str">
        <f>TEXT(Ventas_Wellpro4[[#This Row],[Fecha]],"MMMM")</f>
        <v>enero</v>
      </c>
      <c r="L635">
        <f>DAY(Ventas_Wellpro4[[#This Row],[Fecha]])</f>
        <v>2</v>
      </c>
    </row>
    <row r="636" spans="2:12" x14ac:dyDescent="0.25">
      <c r="B636" s="5">
        <v>45660</v>
      </c>
      <c r="C636" t="s">
        <v>17</v>
      </c>
      <c r="D636" t="s">
        <v>46</v>
      </c>
      <c r="E636">
        <v>498.66</v>
      </c>
      <c r="F636" s="25">
        <v>12</v>
      </c>
      <c r="G636" s="1">
        <v>957.43</v>
      </c>
      <c r="H636" s="15">
        <v>5983.92</v>
      </c>
      <c r="I636" s="1">
        <v>6941.35</v>
      </c>
      <c r="J636">
        <f>YEAR(Ventas_Wellpro4[[#This Row],[Fecha]])</f>
        <v>2025</v>
      </c>
      <c r="K636" t="str">
        <f>TEXT(Ventas_Wellpro4[[#This Row],[Fecha]],"MMMM")</f>
        <v>enero</v>
      </c>
      <c r="L636">
        <f>DAY(Ventas_Wellpro4[[#This Row],[Fecha]])</f>
        <v>3</v>
      </c>
    </row>
    <row r="637" spans="2:12" x14ac:dyDescent="0.25">
      <c r="B637" s="5">
        <v>45660</v>
      </c>
      <c r="C637" t="s">
        <v>17</v>
      </c>
      <c r="D637" t="s">
        <v>46</v>
      </c>
      <c r="E637">
        <v>498.66</v>
      </c>
      <c r="F637" s="25">
        <v>6</v>
      </c>
      <c r="G637" s="1">
        <v>478.71</v>
      </c>
      <c r="H637" s="15">
        <v>2991.96</v>
      </c>
      <c r="I637" s="2">
        <v>3470.67</v>
      </c>
      <c r="J637">
        <f>YEAR(Ventas_Wellpro4[[#This Row],[Fecha]])</f>
        <v>2025</v>
      </c>
      <c r="K637" t="str">
        <f>TEXT(Ventas_Wellpro4[[#This Row],[Fecha]],"MMMM")</f>
        <v>enero</v>
      </c>
      <c r="L637">
        <f>DAY(Ventas_Wellpro4[[#This Row],[Fecha]])</f>
        <v>3</v>
      </c>
    </row>
    <row r="638" spans="2:12" x14ac:dyDescent="0.25">
      <c r="B638" s="5">
        <v>45660</v>
      </c>
      <c r="C638" t="s">
        <v>17</v>
      </c>
      <c r="D638" t="s">
        <v>46</v>
      </c>
      <c r="E638">
        <v>498.65999999999997</v>
      </c>
      <c r="F638" s="25">
        <v>18</v>
      </c>
      <c r="G638" s="1">
        <v>1436.14</v>
      </c>
      <c r="H638" s="15">
        <v>8975.8799999999992</v>
      </c>
      <c r="I638" s="1">
        <v>10412.02</v>
      </c>
      <c r="J638">
        <f>YEAR(Ventas_Wellpro4[[#This Row],[Fecha]])</f>
        <v>2025</v>
      </c>
      <c r="K638" t="str">
        <f>TEXT(Ventas_Wellpro4[[#This Row],[Fecha]],"MMMM")</f>
        <v>enero</v>
      </c>
      <c r="L638">
        <f>DAY(Ventas_Wellpro4[[#This Row],[Fecha]])</f>
        <v>3</v>
      </c>
    </row>
    <row r="639" spans="2:12" x14ac:dyDescent="0.25">
      <c r="B639" s="5">
        <v>45660</v>
      </c>
      <c r="C639" t="s">
        <v>17</v>
      </c>
      <c r="D639" t="s">
        <v>46</v>
      </c>
      <c r="E639">
        <v>498.66</v>
      </c>
      <c r="F639" s="25">
        <v>12</v>
      </c>
      <c r="G639" s="1">
        <v>957.43</v>
      </c>
      <c r="H639" s="15">
        <v>5983.92</v>
      </c>
      <c r="I639" s="2">
        <v>6941.35</v>
      </c>
      <c r="J639">
        <f>YEAR(Ventas_Wellpro4[[#This Row],[Fecha]])</f>
        <v>2025</v>
      </c>
      <c r="K639" t="str">
        <f>TEXT(Ventas_Wellpro4[[#This Row],[Fecha]],"MMMM")</f>
        <v>enero</v>
      </c>
      <c r="L639">
        <f>DAY(Ventas_Wellpro4[[#This Row],[Fecha]])</f>
        <v>3</v>
      </c>
    </row>
    <row r="640" spans="2:12" x14ac:dyDescent="0.25">
      <c r="B640" s="5">
        <v>45660</v>
      </c>
      <c r="C640" t="s">
        <v>17</v>
      </c>
      <c r="D640" t="s">
        <v>46</v>
      </c>
      <c r="E640">
        <v>498.66</v>
      </c>
      <c r="F640" s="25">
        <v>6</v>
      </c>
      <c r="G640" s="1">
        <v>478.71</v>
      </c>
      <c r="H640" s="15">
        <v>2991.96</v>
      </c>
      <c r="I640" s="1">
        <v>3470.67</v>
      </c>
      <c r="J640">
        <f>YEAR(Ventas_Wellpro4[[#This Row],[Fecha]])</f>
        <v>2025</v>
      </c>
      <c r="K640" t="str">
        <f>TEXT(Ventas_Wellpro4[[#This Row],[Fecha]],"MMMM")</f>
        <v>enero</v>
      </c>
      <c r="L640">
        <f>DAY(Ventas_Wellpro4[[#This Row],[Fecha]])</f>
        <v>3</v>
      </c>
    </row>
    <row r="641" spans="2:12" x14ac:dyDescent="0.25">
      <c r="B641" s="5">
        <v>45660</v>
      </c>
      <c r="C641" t="s">
        <v>17</v>
      </c>
      <c r="D641" t="s">
        <v>46</v>
      </c>
      <c r="E641">
        <v>498.65999999999997</v>
      </c>
      <c r="F641" s="25">
        <v>30</v>
      </c>
      <c r="G641" s="1">
        <v>2393.5700000000002</v>
      </c>
      <c r="H641" s="15">
        <v>14959.8</v>
      </c>
      <c r="I641" s="1">
        <v>17353.37</v>
      </c>
      <c r="J641">
        <f>YEAR(Ventas_Wellpro4[[#This Row],[Fecha]])</f>
        <v>2025</v>
      </c>
      <c r="K641" t="str">
        <f>TEXT(Ventas_Wellpro4[[#This Row],[Fecha]],"MMMM")</f>
        <v>enero</v>
      </c>
      <c r="L641">
        <f>DAY(Ventas_Wellpro4[[#This Row],[Fecha]])</f>
        <v>3</v>
      </c>
    </row>
    <row r="642" spans="2:12" x14ac:dyDescent="0.25">
      <c r="B642" s="5">
        <v>45660</v>
      </c>
      <c r="C642" t="s">
        <v>17</v>
      </c>
      <c r="D642" t="s">
        <v>46</v>
      </c>
      <c r="E642">
        <v>498.66</v>
      </c>
      <c r="F642" s="25">
        <v>24</v>
      </c>
      <c r="G642" s="1">
        <v>1914.85</v>
      </c>
      <c r="H642" s="15">
        <v>11967.84</v>
      </c>
      <c r="I642" s="1">
        <v>13882.69</v>
      </c>
      <c r="J642">
        <f>YEAR(Ventas_Wellpro4[[#This Row],[Fecha]])</f>
        <v>2025</v>
      </c>
      <c r="K642" t="str">
        <f>TEXT(Ventas_Wellpro4[[#This Row],[Fecha]],"MMMM")</f>
        <v>enero</v>
      </c>
      <c r="L642">
        <f>DAY(Ventas_Wellpro4[[#This Row],[Fecha]])</f>
        <v>3</v>
      </c>
    </row>
    <row r="643" spans="2:12" x14ac:dyDescent="0.25">
      <c r="B643" s="5">
        <v>45664</v>
      </c>
      <c r="C643" t="s">
        <v>10</v>
      </c>
      <c r="D643" t="s">
        <v>50</v>
      </c>
      <c r="E643">
        <v>211.23000000000002</v>
      </c>
      <c r="F643" s="25">
        <v>6</v>
      </c>
      <c r="G643" s="2">
        <v>202.78</v>
      </c>
      <c r="H643" s="15">
        <v>1267.3800000000001</v>
      </c>
      <c r="I643" s="2">
        <v>1470.16</v>
      </c>
      <c r="J643">
        <f>YEAR(Ventas_Wellpro4[[#This Row],[Fecha]])</f>
        <v>2025</v>
      </c>
      <c r="K643" t="str">
        <f>TEXT(Ventas_Wellpro4[[#This Row],[Fecha]],"MMMM")</f>
        <v>enero</v>
      </c>
      <c r="L643">
        <f>DAY(Ventas_Wellpro4[[#This Row],[Fecha]])</f>
        <v>7</v>
      </c>
    </row>
    <row r="644" spans="2:12" x14ac:dyDescent="0.25">
      <c r="B644" s="5">
        <v>45664</v>
      </c>
      <c r="C644" t="s">
        <v>12</v>
      </c>
      <c r="D644" t="s">
        <v>50</v>
      </c>
      <c r="E644">
        <v>211.23000000000002</v>
      </c>
      <c r="F644" s="25">
        <v>6</v>
      </c>
      <c r="G644" s="2">
        <v>202.78</v>
      </c>
      <c r="H644" s="15">
        <v>1267.3800000000001</v>
      </c>
      <c r="I644" s="2">
        <v>1470.16</v>
      </c>
      <c r="J644">
        <f>YEAR(Ventas_Wellpro4[[#This Row],[Fecha]])</f>
        <v>2025</v>
      </c>
      <c r="K644" t="str">
        <f>TEXT(Ventas_Wellpro4[[#This Row],[Fecha]],"MMMM")</f>
        <v>enero</v>
      </c>
      <c r="L644">
        <f>DAY(Ventas_Wellpro4[[#This Row],[Fecha]])</f>
        <v>7</v>
      </c>
    </row>
    <row r="645" spans="2:12" x14ac:dyDescent="0.25">
      <c r="B645" s="5">
        <v>45663</v>
      </c>
      <c r="C645" t="s">
        <v>17</v>
      </c>
      <c r="D645" t="s">
        <v>46</v>
      </c>
      <c r="E645">
        <v>498.66</v>
      </c>
      <c r="F645" s="25">
        <v>12</v>
      </c>
      <c r="G645" s="1">
        <v>957.43</v>
      </c>
      <c r="H645" s="15">
        <v>5983.92</v>
      </c>
      <c r="I645" s="2">
        <v>6941.35</v>
      </c>
      <c r="J645">
        <f>YEAR(Ventas_Wellpro4[[#This Row],[Fecha]])</f>
        <v>2025</v>
      </c>
      <c r="K645" t="str">
        <f>TEXT(Ventas_Wellpro4[[#This Row],[Fecha]],"MMMM")</f>
        <v>enero</v>
      </c>
      <c r="L645">
        <f>DAY(Ventas_Wellpro4[[#This Row],[Fecha]])</f>
        <v>6</v>
      </c>
    </row>
    <row r="646" spans="2:12" x14ac:dyDescent="0.25">
      <c r="B646" s="5">
        <v>45663</v>
      </c>
      <c r="C646" t="s">
        <v>17</v>
      </c>
      <c r="D646" t="s">
        <v>46</v>
      </c>
      <c r="E646">
        <v>498.66</v>
      </c>
      <c r="F646" s="25">
        <v>24</v>
      </c>
      <c r="G646" s="1">
        <v>1914.85</v>
      </c>
      <c r="H646" s="15">
        <v>11967.84</v>
      </c>
      <c r="I646" s="2">
        <v>13882.69</v>
      </c>
      <c r="J646">
        <f>YEAR(Ventas_Wellpro4[[#This Row],[Fecha]])</f>
        <v>2025</v>
      </c>
      <c r="K646" t="str">
        <f>TEXT(Ventas_Wellpro4[[#This Row],[Fecha]],"MMMM")</f>
        <v>enero</v>
      </c>
      <c r="L646">
        <f>DAY(Ventas_Wellpro4[[#This Row],[Fecha]])</f>
        <v>6</v>
      </c>
    </row>
    <row r="647" spans="2:12" x14ac:dyDescent="0.25">
      <c r="B647" s="5">
        <v>45664</v>
      </c>
      <c r="C647" t="s">
        <v>17</v>
      </c>
      <c r="D647" t="s">
        <v>46</v>
      </c>
      <c r="E647">
        <v>498.65999999999997</v>
      </c>
      <c r="F647" s="25">
        <v>18</v>
      </c>
      <c r="G647" s="1">
        <v>0</v>
      </c>
      <c r="H647" s="15">
        <v>8975.8799999999992</v>
      </c>
      <c r="I647" s="2">
        <v>0</v>
      </c>
      <c r="J647">
        <f>YEAR(Ventas_Wellpro4[[#This Row],[Fecha]])</f>
        <v>2025</v>
      </c>
      <c r="K647" t="str">
        <f>TEXT(Ventas_Wellpro4[[#This Row],[Fecha]],"MMMM")</f>
        <v>enero</v>
      </c>
      <c r="L647">
        <f>DAY(Ventas_Wellpro4[[#This Row],[Fecha]])</f>
        <v>7</v>
      </c>
    </row>
    <row r="648" spans="2:12" x14ac:dyDescent="0.25">
      <c r="B648" s="5">
        <v>45665</v>
      </c>
      <c r="C648" t="s">
        <v>17</v>
      </c>
      <c r="D648" t="s">
        <v>46</v>
      </c>
      <c r="E648">
        <v>498.65999999999997</v>
      </c>
      <c r="F648" s="25">
        <v>18</v>
      </c>
      <c r="G648" s="1">
        <v>1436.14</v>
      </c>
      <c r="H648" s="15">
        <v>8975.8799999999992</v>
      </c>
      <c r="I648" s="2">
        <v>10412.02</v>
      </c>
      <c r="J648">
        <f>YEAR(Ventas_Wellpro4[[#This Row],[Fecha]])</f>
        <v>2025</v>
      </c>
      <c r="K648" t="str">
        <f>TEXT(Ventas_Wellpro4[[#This Row],[Fecha]],"MMMM")</f>
        <v>enero</v>
      </c>
      <c r="L648">
        <f>DAY(Ventas_Wellpro4[[#This Row],[Fecha]])</f>
        <v>8</v>
      </c>
    </row>
    <row r="649" spans="2:12" x14ac:dyDescent="0.25">
      <c r="B649" s="5">
        <v>45670</v>
      </c>
      <c r="C649" t="s">
        <v>12</v>
      </c>
      <c r="D649" t="s">
        <v>54</v>
      </c>
      <c r="E649">
        <v>257.83</v>
      </c>
      <c r="F649" s="25">
        <v>1</v>
      </c>
      <c r="G649" s="1">
        <v>41.25</v>
      </c>
      <c r="H649" s="15">
        <v>257.83</v>
      </c>
      <c r="I649" s="2">
        <v>299.08</v>
      </c>
      <c r="J649">
        <f>YEAR(Ventas_Wellpro4[[#This Row],[Fecha]])</f>
        <v>2025</v>
      </c>
      <c r="K649" t="str">
        <f>TEXT(Ventas_Wellpro4[[#This Row],[Fecha]],"MMMM")</f>
        <v>enero</v>
      </c>
      <c r="L649">
        <f>DAY(Ventas_Wellpro4[[#This Row],[Fecha]])</f>
        <v>13</v>
      </c>
    </row>
    <row r="650" spans="2:12" x14ac:dyDescent="0.25">
      <c r="B650" s="5">
        <v>45666</v>
      </c>
      <c r="C650" t="s">
        <v>17</v>
      </c>
      <c r="D650" t="s">
        <v>46</v>
      </c>
      <c r="E650">
        <v>498.65999999999997</v>
      </c>
      <c r="F650" s="25">
        <v>72</v>
      </c>
      <c r="G650" s="1">
        <v>5744.56</v>
      </c>
      <c r="H650" s="15">
        <v>35903.519999999997</v>
      </c>
      <c r="I650" s="2">
        <v>41648.080000000002</v>
      </c>
      <c r="J650">
        <f>YEAR(Ventas_Wellpro4[[#This Row],[Fecha]])</f>
        <v>2025</v>
      </c>
      <c r="K650" t="str">
        <f>TEXT(Ventas_Wellpro4[[#This Row],[Fecha]],"MMMM")</f>
        <v>enero</v>
      </c>
      <c r="L650">
        <f>DAY(Ventas_Wellpro4[[#This Row],[Fecha]])</f>
        <v>9</v>
      </c>
    </row>
    <row r="651" spans="2:12" x14ac:dyDescent="0.25">
      <c r="B651" s="5">
        <v>45671</v>
      </c>
      <c r="C651" t="s">
        <v>17</v>
      </c>
      <c r="D651" t="s">
        <v>46</v>
      </c>
      <c r="E651">
        <v>498.66</v>
      </c>
      <c r="F651" s="25">
        <v>6</v>
      </c>
      <c r="G651" s="1">
        <v>478.71</v>
      </c>
      <c r="H651" s="15">
        <v>2991.96</v>
      </c>
      <c r="I651" s="2">
        <v>3470.67</v>
      </c>
      <c r="J651">
        <f>YEAR(Ventas_Wellpro4[[#This Row],[Fecha]])</f>
        <v>2025</v>
      </c>
      <c r="K651" t="str">
        <f>TEXT(Ventas_Wellpro4[[#This Row],[Fecha]],"MMMM")</f>
        <v>enero</v>
      </c>
      <c r="L651">
        <f>DAY(Ventas_Wellpro4[[#This Row],[Fecha]])</f>
        <v>14</v>
      </c>
    </row>
    <row r="652" spans="2:12" x14ac:dyDescent="0.25">
      <c r="B652" s="5">
        <v>45671</v>
      </c>
      <c r="C652" t="s">
        <v>17</v>
      </c>
      <c r="D652" t="s">
        <v>46</v>
      </c>
      <c r="E652">
        <v>498.65999999999997</v>
      </c>
      <c r="F652" s="25">
        <v>54</v>
      </c>
      <c r="G652" s="1">
        <v>4308.42</v>
      </c>
      <c r="H652" s="15">
        <v>26927.64</v>
      </c>
      <c r="I652" s="2">
        <v>31236.06</v>
      </c>
      <c r="J652">
        <f>YEAR(Ventas_Wellpro4[[#This Row],[Fecha]])</f>
        <v>2025</v>
      </c>
      <c r="K652" t="str">
        <f>TEXT(Ventas_Wellpro4[[#This Row],[Fecha]],"MMMM")</f>
        <v>enero</v>
      </c>
      <c r="L652">
        <f>DAY(Ventas_Wellpro4[[#This Row],[Fecha]])</f>
        <v>14</v>
      </c>
    </row>
    <row r="653" spans="2:12" x14ac:dyDescent="0.25">
      <c r="B653" s="5">
        <v>45670</v>
      </c>
      <c r="C653" t="s">
        <v>22</v>
      </c>
      <c r="D653" t="s">
        <v>54</v>
      </c>
      <c r="E653">
        <v>137.79</v>
      </c>
      <c r="F653" s="25">
        <v>1</v>
      </c>
      <c r="G653" s="1">
        <v>22.05</v>
      </c>
      <c r="H653" s="15">
        <v>137.79</v>
      </c>
      <c r="I653" s="2">
        <v>159.84</v>
      </c>
      <c r="J653">
        <f>YEAR(Ventas_Wellpro4[[#This Row],[Fecha]])</f>
        <v>2025</v>
      </c>
      <c r="K653" t="str">
        <f>TEXT(Ventas_Wellpro4[[#This Row],[Fecha]],"MMMM")</f>
        <v>enero</v>
      </c>
      <c r="L653">
        <f>DAY(Ventas_Wellpro4[[#This Row],[Fecha]])</f>
        <v>13</v>
      </c>
    </row>
    <row r="654" spans="2:12" x14ac:dyDescent="0.25">
      <c r="B654" s="5">
        <v>45671</v>
      </c>
      <c r="C654" t="s">
        <v>17</v>
      </c>
      <c r="D654" t="s">
        <v>46</v>
      </c>
      <c r="E654">
        <v>498.66</v>
      </c>
      <c r="F654" s="25">
        <v>6</v>
      </c>
      <c r="G654" s="1">
        <v>478.71</v>
      </c>
      <c r="H654" s="15">
        <v>2991.96</v>
      </c>
      <c r="I654" s="2">
        <v>3470.67</v>
      </c>
      <c r="J654">
        <f>YEAR(Ventas_Wellpro4[[#This Row],[Fecha]])</f>
        <v>2025</v>
      </c>
      <c r="K654" t="str">
        <f>TEXT(Ventas_Wellpro4[[#This Row],[Fecha]],"MMMM")</f>
        <v>enero</v>
      </c>
      <c r="L654">
        <f>DAY(Ventas_Wellpro4[[#This Row],[Fecha]])</f>
        <v>14</v>
      </c>
    </row>
    <row r="655" spans="2:12" x14ac:dyDescent="0.25">
      <c r="B655" s="5">
        <v>45671</v>
      </c>
      <c r="C655" t="s">
        <v>17</v>
      </c>
      <c r="D655" t="s">
        <v>46</v>
      </c>
      <c r="E655">
        <v>498.66</v>
      </c>
      <c r="F655" s="25">
        <v>24</v>
      </c>
      <c r="G655" s="1">
        <v>1914.85</v>
      </c>
      <c r="H655" s="15">
        <v>11967.84</v>
      </c>
      <c r="I655" s="2">
        <v>13882.69</v>
      </c>
      <c r="J655">
        <f>YEAR(Ventas_Wellpro4[[#This Row],[Fecha]])</f>
        <v>2025</v>
      </c>
      <c r="K655" t="str">
        <f>TEXT(Ventas_Wellpro4[[#This Row],[Fecha]],"MMMM")</f>
        <v>enero</v>
      </c>
      <c r="L655">
        <f>DAY(Ventas_Wellpro4[[#This Row],[Fecha]])</f>
        <v>14</v>
      </c>
    </row>
    <row r="656" spans="2:12" x14ac:dyDescent="0.25">
      <c r="B656" s="5">
        <v>45671</v>
      </c>
      <c r="C656" t="s">
        <v>17</v>
      </c>
      <c r="D656" t="s">
        <v>46</v>
      </c>
      <c r="E656">
        <v>498.66</v>
      </c>
      <c r="F656" s="25">
        <v>12</v>
      </c>
      <c r="G656" s="1">
        <v>957.43</v>
      </c>
      <c r="H656" s="15">
        <v>5983.92</v>
      </c>
      <c r="I656" s="2">
        <v>6941.35</v>
      </c>
      <c r="J656">
        <f>YEAR(Ventas_Wellpro4[[#This Row],[Fecha]])</f>
        <v>2025</v>
      </c>
      <c r="K656" t="str">
        <f>TEXT(Ventas_Wellpro4[[#This Row],[Fecha]],"MMMM")</f>
        <v>enero</v>
      </c>
      <c r="L656">
        <f>DAY(Ventas_Wellpro4[[#This Row],[Fecha]])</f>
        <v>14</v>
      </c>
    </row>
    <row r="657" spans="2:12" x14ac:dyDescent="0.25">
      <c r="B657" s="5">
        <v>45671</v>
      </c>
      <c r="C657" t="s">
        <v>17</v>
      </c>
      <c r="D657" t="s">
        <v>46</v>
      </c>
      <c r="E657">
        <v>498.66</v>
      </c>
      <c r="F657" s="25">
        <v>24</v>
      </c>
      <c r="G657" s="1">
        <v>1914.85</v>
      </c>
      <c r="H657" s="15">
        <v>11967.84</v>
      </c>
      <c r="I657" s="2">
        <v>13882.69</v>
      </c>
      <c r="J657">
        <f>YEAR(Ventas_Wellpro4[[#This Row],[Fecha]])</f>
        <v>2025</v>
      </c>
      <c r="K657" t="str">
        <f>TEXT(Ventas_Wellpro4[[#This Row],[Fecha]],"MMMM")</f>
        <v>enero</v>
      </c>
      <c r="L657">
        <f>DAY(Ventas_Wellpro4[[#This Row],[Fecha]])</f>
        <v>14</v>
      </c>
    </row>
    <row r="658" spans="2:12" x14ac:dyDescent="0.25">
      <c r="B658" s="5">
        <v>45671</v>
      </c>
      <c r="C658" t="s">
        <v>17</v>
      </c>
      <c r="D658" t="s">
        <v>46</v>
      </c>
      <c r="E658">
        <v>498.66</v>
      </c>
      <c r="F658" s="25">
        <v>12</v>
      </c>
      <c r="G658" s="1">
        <v>957.43</v>
      </c>
      <c r="H658" s="15">
        <v>5983.92</v>
      </c>
      <c r="I658" s="2">
        <v>6941.35</v>
      </c>
      <c r="J658">
        <f>YEAR(Ventas_Wellpro4[[#This Row],[Fecha]])</f>
        <v>2025</v>
      </c>
      <c r="K658" t="str">
        <f>TEXT(Ventas_Wellpro4[[#This Row],[Fecha]],"MMMM")</f>
        <v>enero</v>
      </c>
      <c r="L658">
        <f>DAY(Ventas_Wellpro4[[#This Row],[Fecha]])</f>
        <v>14</v>
      </c>
    </row>
    <row r="659" spans="2:12" x14ac:dyDescent="0.25">
      <c r="B659" s="5">
        <v>45671</v>
      </c>
      <c r="C659" t="s">
        <v>17</v>
      </c>
      <c r="D659" t="s">
        <v>46</v>
      </c>
      <c r="E659">
        <v>498.66</v>
      </c>
      <c r="F659" s="25">
        <v>48</v>
      </c>
      <c r="G659" s="1">
        <v>3829.71</v>
      </c>
      <c r="H659" s="15">
        <v>23935.68</v>
      </c>
      <c r="I659" s="2">
        <v>27765.39</v>
      </c>
      <c r="J659">
        <f>YEAR(Ventas_Wellpro4[[#This Row],[Fecha]])</f>
        <v>2025</v>
      </c>
      <c r="K659" t="str">
        <f>TEXT(Ventas_Wellpro4[[#This Row],[Fecha]],"MMMM")</f>
        <v>enero</v>
      </c>
      <c r="L659">
        <f>DAY(Ventas_Wellpro4[[#This Row],[Fecha]])</f>
        <v>14</v>
      </c>
    </row>
    <row r="660" spans="2:12" x14ac:dyDescent="0.25">
      <c r="B660" s="5">
        <v>45671</v>
      </c>
      <c r="C660" t="s">
        <v>17</v>
      </c>
      <c r="D660" t="s">
        <v>46</v>
      </c>
      <c r="E660">
        <v>498.66</v>
      </c>
      <c r="F660" s="25">
        <v>24</v>
      </c>
      <c r="G660" s="1">
        <v>1914.85</v>
      </c>
      <c r="H660" s="15">
        <v>11967.84</v>
      </c>
      <c r="I660" s="2">
        <v>13882.69</v>
      </c>
      <c r="J660">
        <f>YEAR(Ventas_Wellpro4[[#This Row],[Fecha]])</f>
        <v>2025</v>
      </c>
      <c r="K660" t="str">
        <f>TEXT(Ventas_Wellpro4[[#This Row],[Fecha]],"MMMM")</f>
        <v>enero</v>
      </c>
      <c r="L660">
        <f>DAY(Ventas_Wellpro4[[#This Row],[Fecha]])</f>
        <v>14</v>
      </c>
    </row>
    <row r="661" spans="2:12" x14ac:dyDescent="0.25">
      <c r="B661" s="5">
        <v>45671</v>
      </c>
      <c r="C661" t="s">
        <v>17</v>
      </c>
      <c r="D661" t="s">
        <v>46</v>
      </c>
      <c r="E661">
        <v>498.65999999999997</v>
      </c>
      <c r="F661" s="25">
        <v>18</v>
      </c>
      <c r="G661" s="1">
        <v>1436.14</v>
      </c>
      <c r="H661" s="15">
        <v>8975.8799999999992</v>
      </c>
      <c r="I661" s="2">
        <v>10412.02</v>
      </c>
      <c r="J661">
        <f>YEAR(Ventas_Wellpro4[[#This Row],[Fecha]])</f>
        <v>2025</v>
      </c>
      <c r="K661" t="str">
        <f>TEXT(Ventas_Wellpro4[[#This Row],[Fecha]],"MMMM")</f>
        <v>enero</v>
      </c>
      <c r="L661">
        <f>DAY(Ventas_Wellpro4[[#This Row],[Fecha]])</f>
        <v>14</v>
      </c>
    </row>
    <row r="662" spans="2:12" x14ac:dyDescent="0.25">
      <c r="B662" s="5">
        <v>45674</v>
      </c>
      <c r="C662" t="s">
        <v>17</v>
      </c>
      <c r="D662" t="s">
        <v>46</v>
      </c>
      <c r="E662">
        <v>498.65999999999997</v>
      </c>
      <c r="F662" s="25">
        <v>18</v>
      </c>
      <c r="G662" s="1">
        <v>1436.14</v>
      </c>
      <c r="H662" s="15">
        <v>8975.8799999999992</v>
      </c>
      <c r="I662" s="1">
        <v>10412.02</v>
      </c>
      <c r="J662">
        <f>YEAR(Ventas_Wellpro4[[#This Row],[Fecha]])</f>
        <v>2025</v>
      </c>
      <c r="K662" t="str">
        <f>TEXT(Ventas_Wellpro4[[#This Row],[Fecha]],"MMMM")</f>
        <v>enero</v>
      </c>
      <c r="L662">
        <f>DAY(Ventas_Wellpro4[[#This Row],[Fecha]])</f>
        <v>17</v>
      </c>
    </row>
    <row r="663" spans="2:12" x14ac:dyDescent="0.25">
      <c r="B663" s="5">
        <v>45674</v>
      </c>
      <c r="C663" t="s">
        <v>17</v>
      </c>
      <c r="D663" t="s">
        <v>46</v>
      </c>
      <c r="E663">
        <v>498.66</v>
      </c>
      <c r="F663" s="25">
        <v>12</v>
      </c>
      <c r="G663" s="2">
        <v>957.43</v>
      </c>
      <c r="H663" s="15">
        <v>5983.92</v>
      </c>
      <c r="I663" s="2">
        <v>6941.35</v>
      </c>
      <c r="J663">
        <f>YEAR(Ventas_Wellpro4[[#This Row],[Fecha]])</f>
        <v>2025</v>
      </c>
      <c r="K663" t="str">
        <f>TEXT(Ventas_Wellpro4[[#This Row],[Fecha]],"MMMM")</f>
        <v>enero</v>
      </c>
      <c r="L663">
        <f>DAY(Ventas_Wellpro4[[#This Row],[Fecha]])</f>
        <v>17</v>
      </c>
    </row>
    <row r="664" spans="2:12" x14ac:dyDescent="0.25">
      <c r="B664" s="5">
        <v>45674</v>
      </c>
      <c r="C664" t="s">
        <v>17</v>
      </c>
      <c r="D664" t="s">
        <v>46</v>
      </c>
      <c r="E664">
        <v>498.66</v>
      </c>
      <c r="F664" s="25">
        <v>12</v>
      </c>
      <c r="G664" s="2">
        <v>957.43</v>
      </c>
      <c r="H664" s="15">
        <v>5983.92</v>
      </c>
      <c r="I664" s="2">
        <v>6941.35</v>
      </c>
      <c r="J664">
        <f>YEAR(Ventas_Wellpro4[[#This Row],[Fecha]])</f>
        <v>2025</v>
      </c>
      <c r="K664" t="str">
        <f>TEXT(Ventas_Wellpro4[[#This Row],[Fecha]],"MMMM")</f>
        <v>enero</v>
      </c>
      <c r="L664">
        <f>DAY(Ventas_Wellpro4[[#This Row],[Fecha]])</f>
        <v>17</v>
      </c>
    </row>
    <row r="665" spans="2:12" x14ac:dyDescent="0.25">
      <c r="B665" s="5">
        <v>45674</v>
      </c>
      <c r="C665" t="s">
        <v>17</v>
      </c>
      <c r="D665" t="s">
        <v>46</v>
      </c>
      <c r="E665">
        <v>498.66</v>
      </c>
      <c r="F665" s="25">
        <v>6</v>
      </c>
      <c r="G665" s="1">
        <v>478.71</v>
      </c>
      <c r="H665" s="15">
        <v>2991.96</v>
      </c>
      <c r="I665" s="2">
        <v>3470.67</v>
      </c>
      <c r="J665">
        <f>YEAR(Ventas_Wellpro4[[#This Row],[Fecha]])</f>
        <v>2025</v>
      </c>
      <c r="K665" t="str">
        <f>TEXT(Ventas_Wellpro4[[#This Row],[Fecha]],"MMMM")</f>
        <v>enero</v>
      </c>
      <c r="L665">
        <f>DAY(Ventas_Wellpro4[[#This Row],[Fecha]])</f>
        <v>17</v>
      </c>
    </row>
    <row r="666" spans="2:12" x14ac:dyDescent="0.25">
      <c r="B666" s="5">
        <v>45674</v>
      </c>
      <c r="C666" t="s">
        <v>17</v>
      </c>
      <c r="D666" t="s">
        <v>46</v>
      </c>
      <c r="E666">
        <v>498.65999999999997</v>
      </c>
      <c r="F666" s="25">
        <v>54</v>
      </c>
      <c r="G666" s="2">
        <v>4308.42</v>
      </c>
      <c r="H666" s="15">
        <v>26927.64</v>
      </c>
      <c r="I666" s="2">
        <v>31236.06</v>
      </c>
      <c r="J666">
        <f>YEAR(Ventas_Wellpro4[[#This Row],[Fecha]])</f>
        <v>2025</v>
      </c>
      <c r="K666" t="str">
        <f>TEXT(Ventas_Wellpro4[[#This Row],[Fecha]],"MMMM")</f>
        <v>enero</v>
      </c>
      <c r="L666">
        <f>DAY(Ventas_Wellpro4[[#This Row],[Fecha]])</f>
        <v>17</v>
      </c>
    </row>
    <row r="667" spans="2:12" x14ac:dyDescent="0.25">
      <c r="B667" s="5">
        <v>45674</v>
      </c>
      <c r="C667" t="s">
        <v>17</v>
      </c>
      <c r="D667" t="s">
        <v>46</v>
      </c>
      <c r="E667">
        <v>498.66</v>
      </c>
      <c r="F667" s="25">
        <v>24</v>
      </c>
      <c r="G667" s="1">
        <v>1914.85</v>
      </c>
      <c r="H667" s="15">
        <v>11967.84</v>
      </c>
      <c r="I667" s="2">
        <v>13882.69</v>
      </c>
      <c r="J667">
        <f>YEAR(Ventas_Wellpro4[[#This Row],[Fecha]])</f>
        <v>2025</v>
      </c>
      <c r="K667" t="str">
        <f>TEXT(Ventas_Wellpro4[[#This Row],[Fecha]],"MMMM")</f>
        <v>enero</v>
      </c>
      <c r="L667">
        <f>DAY(Ventas_Wellpro4[[#This Row],[Fecha]])</f>
        <v>17</v>
      </c>
    </row>
    <row r="668" spans="2:12" x14ac:dyDescent="0.25">
      <c r="B668" s="5">
        <v>45674</v>
      </c>
      <c r="C668" t="s">
        <v>17</v>
      </c>
      <c r="D668" t="s">
        <v>46</v>
      </c>
      <c r="E668">
        <v>498.66</v>
      </c>
      <c r="F668" s="25">
        <v>24</v>
      </c>
      <c r="G668" s="2">
        <v>1914.85</v>
      </c>
      <c r="H668" s="15">
        <v>11967.84</v>
      </c>
      <c r="I668" s="2">
        <v>13882.69</v>
      </c>
      <c r="J668">
        <f>YEAR(Ventas_Wellpro4[[#This Row],[Fecha]])</f>
        <v>2025</v>
      </c>
      <c r="K668" t="str">
        <f>TEXT(Ventas_Wellpro4[[#This Row],[Fecha]],"MMMM")</f>
        <v>enero</v>
      </c>
      <c r="L668">
        <f>DAY(Ventas_Wellpro4[[#This Row],[Fecha]])</f>
        <v>17</v>
      </c>
    </row>
    <row r="669" spans="2:12" x14ac:dyDescent="0.25">
      <c r="B669" s="5">
        <v>45674</v>
      </c>
      <c r="C669" t="s">
        <v>17</v>
      </c>
      <c r="D669" t="s">
        <v>46</v>
      </c>
      <c r="E669">
        <v>498.65999999999997</v>
      </c>
      <c r="F669" s="25">
        <v>30</v>
      </c>
      <c r="G669" s="1">
        <v>2393.5700000000002</v>
      </c>
      <c r="H669" s="15">
        <v>14959.8</v>
      </c>
      <c r="I669" s="2">
        <v>17353.37</v>
      </c>
      <c r="J669">
        <f>YEAR(Ventas_Wellpro4[[#This Row],[Fecha]])</f>
        <v>2025</v>
      </c>
      <c r="K669" t="str">
        <f>TEXT(Ventas_Wellpro4[[#This Row],[Fecha]],"MMMM")</f>
        <v>enero</v>
      </c>
      <c r="L669">
        <f>DAY(Ventas_Wellpro4[[#This Row],[Fecha]])</f>
        <v>17</v>
      </c>
    </row>
    <row r="670" spans="2:12" x14ac:dyDescent="0.25">
      <c r="B670" s="5">
        <v>45674</v>
      </c>
      <c r="C670" t="s">
        <v>17</v>
      </c>
      <c r="D670" t="s">
        <v>46</v>
      </c>
      <c r="E670">
        <v>498.65999999999997</v>
      </c>
      <c r="F670" s="25">
        <v>30</v>
      </c>
      <c r="G670" s="2">
        <v>2393.5700000000002</v>
      </c>
      <c r="H670" s="15">
        <v>14959.8</v>
      </c>
      <c r="I670" s="2">
        <v>17353.37</v>
      </c>
      <c r="J670">
        <f>YEAR(Ventas_Wellpro4[[#This Row],[Fecha]])</f>
        <v>2025</v>
      </c>
      <c r="K670" t="str">
        <f>TEXT(Ventas_Wellpro4[[#This Row],[Fecha]],"MMMM")</f>
        <v>enero</v>
      </c>
      <c r="L670">
        <f>DAY(Ventas_Wellpro4[[#This Row],[Fecha]])</f>
        <v>17</v>
      </c>
    </row>
    <row r="671" spans="2:12" x14ac:dyDescent="0.25">
      <c r="B671" s="5">
        <v>45674</v>
      </c>
      <c r="C671" t="s">
        <v>17</v>
      </c>
      <c r="D671" t="s">
        <v>46</v>
      </c>
      <c r="E671">
        <v>498.66</v>
      </c>
      <c r="F671" s="25">
        <v>6</v>
      </c>
      <c r="G671" s="1">
        <v>478.71</v>
      </c>
      <c r="H671" s="15">
        <v>2991.96</v>
      </c>
      <c r="I671" s="2">
        <v>3470.67</v>
      </c>
      <c r="J671">
        <f>YEAR(Ventas_Wellpro4[[#This Row],[Fecha]])</f>
        <v>2025</v>
      </c>
      <c r="K671" t="str">
        <f>TEXT(Ventas_Wellpro4[[#This Row],[Fecha]],"MMMM")</f>
        <v>enero</v>
      </c>
      <c r="L671">
        <f>DAY(Ventas_Wellpro4[[#This Row],[Fecha]])</f>
        <v>17</v>
      </c>
    </row>
    <row r="672" spans="2:12" x14ac:dyDescent="0.25">
      <c r="B672" s="5">
        <v>45677</v>
      </c>
      <c r="C672" t="s">
        <v>17</v>
      </c>
      <c r="D672" t="s">
        <v>46</v>
      </c>
      <c r="E672">
        <v>498.66</v>
      </c>
      <c r="F672" s="25">
        <v>6</v>
      </c>
      <c r="G672" s="2">
        <v>478.71</v>
      </c>
      <c r="H672" s="15">
        <v>2991.96</v>
      </c>
      <c r="I672" s="2">
        <v>3470.67</v>
      </c>
      <c r="J672">
        <f>YEAR(Ventas_Wellpro4[[#This Row],[Fecha]])</f>
        <v>2025</v>
      </c>
      <c r="K672" t="str">
        <f>TEXT(Ventas_Wellpro4[[#This Row],[Fecha]],"MMMM")</f>
        <v>enero</v>
      </c>
      <c r="L672">
        <f>DAY(Ventas_Wellpro4[[#This Row],[Fecha]])</f>
        <v>20</v>
      </c>
    </row>
    <row r="673" spans="2:12" x14ac:dyDescent="0.25">
      <c r="B673" s="5">
        <v>45677</v>
      </c>
      <c r="C673" t="s">
        <v>17</v>
      </c>
      <c r="D673" t="s">
        <v>46</v>
      </c>
      <c r="E673">
        <v>498.66</v>
      </c>
      <c r="F673" s="25">
        <v>48</v>
      </c>
      <c r="G673" s="2">
        <v>3829.71</v>
      </c>
      <c r="H673" s="15">
        <v>23935.68</v>
      </c>
      <c r="I673" s="2">
        <v>27765.39</v>
      </c>
      <c r="J673">
        <f>YEAR(Ventas_Wellpro4[[#This Row],[Fecha]])</f>
        <v>2025</v>
      </c>
      <c r="K673" t="str">
        <f>TEXT(Ventas_Wellpro4[[#This Row],[Fecha]],"MMMM")</f>
        <v>enero</v>
      </c>
      <c r="L673">
        <f>DAY(Ventas_Wellpro4[[#This Row],[Fecha]])</f>
        <v>20</v>
      </c>
    </row>
    <row r="674" spans="2:12" x14ac:dyDescent="0.25">
      <c r="B674" s="5">
        <v>45672</v>
      </c>
      <c r="C674" t="s">
        <v>21</v>
      </c>
      <c r="D674" t="s">
        <v>54</v>
      </c>
      <c r="E674">
        <v>137.79</v>
      </c>
      <c r="F674" s="25">
        <v>1</v>
      </c>
      <c r="G674" s="2">
        <v>22.05</v>
      </c>
      <c r="H674" s="15">
        <v>137.79</v>
      </c>
      <c r="I674" s="2">
        <v>159.84</v>
      </c>
      <c r="J674">
        <f>YEAR(Ventas_Wellpro4[[#This Row],[Fecha]])</f>
        <v>2025</v>
      </c>
      <c r="K674" t="str">
        <f>TEXT(Ventas_Wellpro4[[#This Row],[Fecha]],"MMMM")</f>
        <v>enero</v>
      </c>
      <c r="L674">
        <f>DAY(Ventas_Wellpro4[[#This Row],[Fecha]])</f>
        <v>15</v>
      </c>
    </row>
    <row r="675" spans="2:12" x14ac:dyDescent="0.25">
      <c r="B675" s="5">
        <v>45672</v>
      </c>
      <c r="C675" t="s">
        <v>21</v>
      </c>
      <c r="D675" t="s">
        <v>54</v>
      </c>
      <c r="E675">
        <v>137.79</v>
      </c>
      <c r="F675" s="25">
        <v>1</v>
      </c>
      <c r="G675" s="1">
        <v>22.05</v>
      </c>
      <c r="H675" s="15">
        <v>137.79</v>
      </c>
      <c r="I675" s="2">
        <v>159.84</v>
      </c>
      <c r="J675">
        <f>YEAR(Ventas_Wellpro4[[#This Row],[Fecha]])</f>
        <v>2025</v>
      </c>
      <c r="K675" t="str">
        <f>TEXT(Ventas_Wellpro4[[#This Row],[Fecha]],"MMMM")</f>
        <v>enero</v>
      </c>
      <c r="L675">
        <f>DAY(Ventas_Wellpro4[[#This Row],[Fecha]])</f>
        <v>15</v>
      </c>
    </row>
    <row r="676" spans="2:12" x14ac:dyDescent="0.25">
      <c r="B676" s="5">
        <v>45672</v>
      </c>
      <c r="C676" t="s">
        <v>22</v>
      </c>
      <c r="D676" t="s">
        <v>54</v>
      </c>
      <c r="E676">
        <v>137.79</v>
      </c>
      <c r="F676" s="25">
        <v>1</v>
      </c>
      <c r="G676" s="1">
        <v>22.05</v>
      </c>
      <c r="H676" s="15">
        <v>137.79</v>
      </c>
      <c r="I676" s="2">
        <v>159.84</v>
      </c>
      <c r="J676">
        <f>YEAR(Ventas_Wellpro4[[#This Row],[Fecha]])</f>
        <v>2025</v>
      </c>
      <c r="K676" t="str">
        <f>TEXT(Ventas_Wellpro4[[#This Row],[Fecha]],"MMMM")</f>
        <v>enero</v>
      </c>
      <c r="L676">
        <f>DAY(Ventas_Wellpro4[[#This Row],[Fecha]])</f>
        <v>15</v>
      </c>
    </row>
    <row r="677" spans="2:12" x14ac:dyDescent="0.25">
      <c r="B677" s="5">
        <v>45672</v>
      </c>
      <c r="C677" t="s">
        <v>22</v>
      </c>
      <c r="D677" t="s">
        <v>54</v>
      </c>
      <c r="E677">
        <v>137.79</v>
      </c>
      <c r="F677" s="25">
        <v>1</v>
      </c>
      <c r="G677" s="2">
        <v>22.05</v>
      </c>
      <c r="H677" s="15">
        <v>137.79</v>
      </c>
      <c r="I677" s="2">
        <v>159.84</v>
      </c>
      <c r="J677">
        <f>YEAR(Ventas_Wellpro4[[#This Row],[Fecha]])</f>
        <v>2025</v>
      </c>
      <c r="K677" t="str">
        <f>TEXT(Ventas_Wellpro4[[#This Row],[Fecha]],"MMMM")</f>
        <v>enero</v>
      </c>
      <c r="L677">
        <f>DAY(Ventas_Wellpro4[[#This Row],[Fecha]])</f>
        <v>15</v>
      </c>
    </row>
    <row r="678" spans="2:12" x14ac:dyDescent="0.25">
      <c r="B678" s="5">
        <v>45672</v>
      </c>
      <c r="C678" t="s">
        <v>22</v>
      </c>
      <c r="D678" t="s">
        <v>54</v>
      </c>
      <c r="E678">
        <v>137.79</v>
      </c>
      <c r="F678" s="25">
        <v>1</v>
      </c>
      <c r="G678" s="1">
        <v>22.05</v>
      </c>
      <c r="H678" s="15">
        <v>137.79</v>
      </c>
      <c r="I678" s="2">
        <v>159.84</v>
      </c>
      <c r="J678">
        <f>YEAR(Ventas_Wellpro4[[#This Row],[Fecha]])</f>
        <v>2025</v>
      </c>
      <c r="K678" t="str">
        <f>TEXT(Ventas_Wellpro4[[#This Row],[Fecha]],"MMMM")</f>
        <v>enero</v>
      </c>
      <c r="L678">
        <f>DAY(Ventas_Wellpro4[[#This Row],[Fecha]])</f>
        <v>15</v>
      </c>
    </row>
    <row r="679" spans="2:12" x14ac:dyDescent="0.25">
      <c r="B679" s="5">
        <v>45672</v>
      </c>
      <c r="C679" t="s">
        <v>22</v>
      </c>
      <c r="D679" t="s">
        <v>54</v>
      </c>
      <c r="E679">
        <v>137.79</v>
      </c>
      <c r="F679" s="25">
        <v>1</v>
      </c>
      <c r="G679" s="1">
        <v>22.05</v>
      </c>
      <c r="H679" s="15">
        <v>137.79</v>
      </c>
      <c r="I679" s="2">
        <v>159.84</v>
      </c>
      <c r="J679">
        <f>YEAR(Ventas_Wellpro4[[#This Row],[Fecha]])</f>
        <v>2025</v>
      </c>
      <c r="K679" t="str">
        <f>TEXT(Ventas_Wellpro4[[#This Row],[Fecha]],"MMMM")</f>
        <v>enero</v>
      </c>
      <c r="L679">
        <f>DAY(Ventas_Wellpro4[[#This Row],[Fecha]])</f>
        <v>15</v>
      </c>
    </row>
    <row r="680" spans="2:12" x14ac:dyDescent="0.25">
      <c r="B680" s="5">
        <v>45672</v>
      </c>
      <c r="C680" t="s">
        <v>23</v>
      </c>
      <c r="D680" t="s">
        <v>54</v>
      </c>
      <c r="E680">
        <v>137.79</v>
      </c>
      <c r="F680" s="25">
        <v>1</v>
      </c>
      <c r="G680" s="2">
        <v>22.05</v>
      </c>
      <c r="H680" s="15">
        <v>137.79</v>
      </c>
      <c r="I680" s="2">
        <v>159.84</v>
      </c>
      <c r="J680">
        <f>YEAR(Ventas_Wellpro4[[#This Row],[Fecha]])</f>
        <v>2025</v>
      </c>
      <c r="K680" t="str">
        <f>TEXT(Ventas_Wellpro4[[#This Row],[Fecha]],"MMMM")</f>
        <v>enero</v>
      </c>
      <c r="L680">
        <f>DAY(Ventas_Wellpro4[[#This Row],[Fecha]])</f>
        <v>15</v>
      </c>
    </row>
    <row r="681" spans="2:12" x14ac:dyDescent="0.25">
      <c r="B681" s="5">
        <v>45672</v>
      </c>
      <c r="C681" t="s">
        <v>24</v>
      </c>
      <c r="D681" t="s">
        <v>54</v>
      </c>
      <c r="E681">
        <v>137.79</v>
      </c>
      <c r="F681" s="25">
        <v>1</v>
      </c>
      <c r="G681" s="2">
        <v>22.05</v>
      </c>
      <c r="H681" s="15">
        <v>137.79</v>
      </c>
      <c r="I681" s="2">
        <v>159.84</v>
      </c>
      <c r="J681">
        <f>YEAR(Ventas_Wellpro4[[#This Row],[Fecha]])</f>
        <v>2025</v>
      </c>
      <c r="K681" t="str">
        <f>TEXT(Ventas_Wellpro4[[#This Row],[Fecha]],"MMMM")</f>
        <v>enero</v>
      </c>
      <c r="L681">
        <f>DAY(Ventas_Wellpro4[[#This Row],[Fecha]])</f>
        <v>15</v>
      </c>
    </row>
    <row r="682" spans="2:12" x14ac:dyDescent="0.25">
      <c r="B682" s="5">
        <v>45672</v>
      </c>
      <c r="C682" t="s">
        <v>24</v>
      </c>
      <c r="D682" t="s">
        <v>54</v>
      </c>
      <c r="E682">
        <v>137.79</v>
      </c>
      <c r="F682" s="25">
        <v>1</v>
      </c>
      <c r="G682" s="1">
        <v>22.05</v>
      </c>
      <c r="H682" s="15">
        <v>137.79</v>
      </c>
      <c r="I682" s="2">
        <v>159.84</v>
      </c>
      <c r="J682">
        <f>YEAR(Ventas_Wellpro4[[#This Row],[Fecha]])</f>
        <v>2025</v>
      </c>
      <c r="K682" t="str">
        <f>TEXT(Ventas_Wellpro4[[#This Row],[Fecha]],"MMMM")</f>
        <v>enero</v>
      </c>
      <c r="L682">
        <f>DAY(Ventas_Wellpro4[[#This Row],[Fecha]])</f>
        <v>15</v>
      </c>
    </row>
    <row r="683" spans="2:12" x14ac:dyDescent="0.25">
      <c r="B683" s="5">
        <v>45679</v>
      </c>
      <c r="C683" t="s">
        <v>17</v>
      </c>
      <c r="D683" t="s">
        <v>46</v>
      </c>
      <c r="E683">
        <v>498.65999999999997</v>
      </c>
      <c r="F683" s="25">
        <v>72</v>
      </c>
      <c r="G683" s="2">
        <v>5744.56</v>
      </c>
      <c r="H683" s="15">
        <v>35903.519999999997</v>
      </c>
      <c r="I683" s="2">
        <v>41648.080000000002</v>
      </c>
      <c r="J683">
        <f>YEAR(Ventas_Wellpro4[[#This Row],[Fecha]])</f>
        <v>2025</v>
      </c>
      <c r="K683" t="str">
        <f>TEXT(Ventas_Wellpro4[[#This Row],[Fecha]],"MMMM")</f>
        <v>enero</v>
      </c>
      <c r="L683">
        <f>DAY(Ventas_Wellpro4[[#This Row],[Fecha]])</f>
        <v>22</v>
      </c>
    </row>
    <row r="684" spans="2:12" x14ac:dyDescent="0.25">
      <c r="B684" s="5">
        <v>45679</v>
      </c>
      <c r="C684" t="s">
        <v>17</v>
      </c>
      <c r="D684" t="s">
        <v>46</v>
      </c>
      <c r="E684">
        <v>498.65999999999997</v>
      </c>
      <c r="F684" s="25">
        <v>18</v>
      </c>
      <c r="G684" s="1">
        <v>1436.14</v>
      </c>
      <c r="H684" s="15">
        <v>8975.8799999999992</v>
      </c>
      <c r="I684" s="2">
        <v>10412.02</v>
      </c>
      <c r="J684">
        <f>YEAR(Ventas_Wellpro4[[#This Row],[Fecha]])</f>
        <v>2025</v>
      </c>
      <c r="K684" t="str">
        <f>TEXT(Ventas_Wellpro4[[#This Row],[Fecha]],"MMMM")</f>
        <v>enero</v>
      </c>
      <c r="L684">
        <f>DAY(Ventas_Wellpro4[[#This Row],[Fecha]])</f>
        <v>22</v>
      </c>
    </row>
    <row r="685" spans="2:12" x14ac:dyDescent="0.25">
      <c r="B685" s="5">
        <v>45684</v>
      </c>
      <c r="C685" t="s">
        <v>17</v>
      </c>
      <c r="D685" t="s">
        <v>46</v>
      </c>
      <c r="E685">
        <v>498.66</v>
      </c>
      <c r="F685" s="25">
        <v>24</v>
      </c>
      <c r="G685" s="2">
        <v>1914.85</v>
      </c>
      <c r="H685" s="15">
        <v>11967.84</v>
      </c>
      <c r="I685" s="2">
        <v>13882.69</v>
      </c>
      <c r="J685">
        <f>YEAR(Ventas_Wellpro4[[#This Row],[Fecha]])</f>
        <v>2025</v>
      </c>
      <c r="K685" t="str">
        <f>TEXT(Ventas_Wellpro4[[#This Row],[Fecha]],"MMMM")</f>
        <v>enero</v>
      </c>
      <c r="L685">
        <f>DAY(Ventas_Wellpro4[[#This Row],[Fecha]])</f>
        <v>27</v>
      </c>
    </row>
    <row r="686" spans="2:12" x14ac:dyDescent="0.25">
      <c r="B686" s="5">
        <v>45685</v>
      </c>
      <c r="C686" t="s">
        <v>17</v>
      </c>
      <c r="D686" t="s">
        <v>46</v>
      </c>
      <c r="E686">
        <v>498.66</v>
      </c>
      <c r="F686" s="25">
        <v>6</v>
      </c>
      <c r="G686" s="1">
        <v>478.71</v>
      </c>
      <c r="H686" s="15">
        <v>2991.96</v>
      </c>
      <c r="I686" s="2">
        <v>3470.67</v>
      </c>
      <c r="J686">
        <f>YEAR(Ventas_Wellpro4[[#This Row],[Fecha]])</f>
        <v>2025</v>
      </c>
      <c r="K686" t="str">
        <f>TEXT(Ventas_Wellpro4[[#This Row],[Fecha]],"MMMM")</f>
        <v>enero</v>
      </c>
      <c r="L686">
        <f>DAY(Ventas_Wellpro4[[#This Row],[Fecha]])</f>
        <v>28</v>
      </c>
    </row>
    <row r="687" spans="2:12" x14ac:dyDescent="0.25">
      <c r="B687" s="5">
        <v>45685</v>
      </c>
      <c r="C687" t="s">
        <v>17</v>
      </c>
      <c r="D687" t="s">
        <v>46</v>
      </c>
      <c r="E687">
        <v>498.65999999999997</v>
      </c>
      <c r="F687" s="25">
        <v>18</v>
      </c>
      <c r="G687" s="1">
        <v>1436.14</v>
      </c>
      <c r="H687" s="15">
        <v>8975.8799999999992</v>
      </c>
      <c r="I687" s="2">
        <v>10412.02</v>
      </c>
      <c r="J687">
        <f>YEAR(Ventas_Wellpro4[[#This Row],[Fecha]])</f>
        <v>2025</v>
      </c>
      <c r="K687" t="str">
        <f>TEXT(Ventas_Wellpro4[[#This Row],[Fecha]],"MMMM")</f>
        <v>enero</v>
      </c>
      <c r="L687">
        <f>DAY(Ventas_Wellpro4[[#This Row],[Fecha]])</f>
        <v>28</v>
      </c>
    </row>
    <row r="688" spans="2:12" x14ac:dyDescent="0.25">
      <c r="B688" s="5">
        <v>45685</v>
      </c>
      <c r="C688" t="s">
        <v>17</v>
      </c>
      <c r="D688" t="s">
        <v>46</v>
      </c>
      <c r="E688">
        <v>498.66</v>
      </c>
      <c r="F688" s="25">
        <v>6</v>
      </c>
      <c r="G688" s="2">
        <v>478.71</v>
      </c>
      <c r="H688" s="15">
        <v>2991.96</v>
      </c>
      <c r="I688" s="2">
        <v>3470.67</v>
      </c>
      <c r="J688">
        <f>YEAR(Ventas_Wellpro4[[#This Row],[Fecha]])</f>
        <v>2025</v>
      </c>
      <c r="K688" t="str">
        <f>TEXT(Ventas_Wellpro4[[#This Row],[Fecha]],"MMMM")</f>
        <v>enero</v>
      </c>
      <c r="L688">
        <f>DAY(Ventas_Wellpro4[[#This Row],[Fecha]])</f>
        <v>28</v>
      </c>
    </row>
    <row r="689" spans="2:12" x14ac:dyDescent="0.25">
      <c r="B689" s="5">
        <v>45685</v>
      </c>
      <c r="C689" t="s">
        <v>17</v>
      </c>
      <c r="D689" t="s">
        <v>46</v>
      </c>
      <c r="E689">
        <v>498.66</v>
      </c>
      <c r="F689" s="25">
        <v>6</v>
      </c>
      <c r="G689" s="2">
        <v>478.71</v>
      </c>
      <c r="H689" s="15">
        <v>2991.96</v>
      </c>
      <c r="I689" s="2">
        <v>3470.67</v>
      </c>
      <c r="J689">
        <f>YEAR(Ventas_Wellpro4[[#This Row],[Fecha]])</f>
        <v>2025</v>
      </c>
      <c r="K689" t="str">
        <f>TEXT(Ventas_Wellpro4[[#This Row],[Fecha]],"MMMM")</f>
        <v>enero</v>
      </c>
      <c r="L689">
        <f>DAY(Ventas_Wellpro4[[#This Row],[Fecha]])</f>
        <v>28</v>
      </c>
    </row>
    <row r="690" spans="2:12" x14ac:dyDescent="0.25">
      <c r="B690" s="5">
        <v>45685</v>
      </c>
      <c r="C690" t="s">
        <v>17</v>
      </c>
      <c r="D690" t="s">
        <v>46</v>
      </c>
      <c r="E690">
        <v>498.66</v>
      </c>
      <c r="F690" s="25">
        <v>6</v>
      </c>
      <c r="G690" s="2">
        <v>478.71</v>
      </c>
      <c r="H690" s="15">
        <v>2991.96</v>
      </c>
      <c r="I690" s="2">
        <v>3470.67</v>
      </c>
      <c r="J690">
        <f>YEAR(Ventas_Wellpro4[[#This Row],[Fecha]])</f>
        <v>2025</v>
      </c>
      <c r="K690" t="str">
        <f>TEXT(Ventas_Wellpro4[[#This Row],[Fecha]],"MMMM")</f>
        <v>enero</v>
      </c>
      <c r="L690">
        <f>DAY(Ventas_Wellpro4[[#This Row],[Fecha]])</f>
        <v>28</v>
      </c>
    </row>
    <row r="691" spans="2:12" x14ac:dyDescent="0.25">
      <c r="B691" s="5">
        <v>45685</v>
      </c>
      <c r="C691" t="s">
        <v>17</v>
      </c>
      <c r="D691" t="s">
        <v>46</v>
      </c>
      <c r="E691">
        <v>498.66</v>
      </c>
      <c r="F691" s="25">
        <v>6</v>
      </c>
      <c r="G691" s="2">
        <v>478.71</v>
      </c>
      <c r="H691" s="15">
        <v>2991.96</v>
      </c>
      <c r="I691" s="2">
        <v>3470.67</v>
      </c>
      <c r="J691">
        <f>YEAR(Ventas_Wellpro4[[#This Row],[Fecha]])</f>
        <v>2025</v>
      </c>
      <c r="K691" t="str">
        <f>TEXT(Ventas_Wellpro4[[#This Row],[Fecha]],"MMMM")</f>
        <v>enero</v>
      </c>
      <c r="L691">
        <f>DAY(Ventas_Wellpro4[[#This Row],[Fecha]])</f>
        <v>28</v>
      </c>
    </row>
    <row r="692" spans="2:12" x14ac:dyDescent="0.25">
      <c r="B692" s="5">
        <v>45685</v>
      </c>
      <c r="C692" t="s">
        <v>17</v>
      </c>
      <c r="D692" t="s">
        <v>46</v>
      </c>
      <c r="E692">
        <v>498.66</v>
      </c>
      <c r="F692" s="25">
        <v>6</v>
      </c>
      <c r="G692" s="1">
        <v>478.71</v>
      </c>
      <c r="H692" s="15">
        <v>2991.96</v>
      </c>
      <c r="I692" s="2">
        <v>3470.67</v>
      </c>
      <c r="J692">
        <f>YEAR(Ventas_Wellpro4[[#This Row],[Fecha]])</f>
        <v>2025</v>
      </c>
      <c r="K692" t="str">
        <f>TEXT(Ventas_Wellpro4[[#This Row],[Fecha]],"MMMM")</f>
        <v>enero</v>
      </c>
      <c r="L692">
        <f>DAY(Ventas_Wellpro4[[#This Row],[Fecha]])</f>
        <v>28</v>
      </c>
    </row>
    <row r="693" spans="2:12" x14ac:dyDescent="0.25">
      <c r="B693" s="5">
        <v>45686</v>
      </c>
      <c r="C693" t="s">
        <v>17</v>
      </c>
      <c r="D693" t="s">
        <v>46</v>
      </c>
      <c r="E693">
        <v>498.65999999999997</v>
      </c>
      <c r="F693" s="25">
        <v>18</v>
      </c>
      <c r="G693" s="1">
        <v>1436.14</v>
      </c>
      <c r="H693" s="15">
        <v>8975.8799999999992</v>
      </c>
      <c r="I693" s="2">
        <v>10412.02</v>
      </c>
      <c r="J693">
        <f>YEAR(Ventas_Wellpro4[[#This Row],[Fecha]])</f>
        <v>2025</v>
      </c>
      <c r="K693" t="str">
        <f>TEXT(Ventas_Wellpro4[[#This Row],[Fecha]],"MMMM")</f>
        <v>enero</v>
      </c>
      <c r="L693">
        <f>DAY(Ventas_Wellpro4[[#This Row],[Fecha]])</f>
        <v>29</v>
      </c>
    </row>
    <row r="694" spans="2:12" x14ac:dyDescent="0.25">
      <c r="B694" s="5">
        <v>45686</v>
      </c>
      <c r="C694" t="s">
        <v>17</v>
      </c>
      <c r="D694" t="s">
        <v>46</v>
      </c>
      <c r="E694">
        <v>498.66</v>
      </c>
      <c r="F694" s="25">
        <v>12</v>
      </c>
      <c r="G694" s="1">
        <v>957.43</v>
      </c>
      <c r="H694" s="15">
        <v>5983.92</v>
      </c>
      <c r="I694" s="2">
        <v>6941.35</v>
      </c>
      <c r="J694">
        <f>YEAR(Ventas_Wellpro4[[#This Row],[Fecha]])</f>
        <v>2025</v>
      </c>
      <c r="K694" t="str">
        <f>TEXT(Ventas_Wellpro4[[#This Row],[Fecha]],"MMMM")</f>
        <v>enero</v>
      </c>
      <c r="L694">
        <f>DAY(Ventas_Wellpro4[[#This Row],[Fecha]])</f>
        <v>29</v>
      </c>
    </row>
    <row r="695" spans="2:12" x14ac:dyDescent="0.25">
      <c r="B695" s="5">
        <v>45692</v>
      </c>
      <c r="C695" t="s">
        <v>17</v>
      </c>
      <c r="D695" t="s">
        <v>46</v>
      </c>
      <c r="E695">
        <v>498.66</v>
      </c>
      <c r="F695" s="25">
        <v>12</v>
      </c>
      <c r="G695" s="1">
        <v>957.43</v>
      </c>
      <c r="H695" s="15">
        <v>5983.92</v>
      </c>
      <c r="I695" s="2">
        <v>6941.35</v>
      </c>
      <c r="J695">
        <f>YEAR(Ventas_Wellpro4[[#This Row],[Fecha]])</f>
        <v>2025</v>
      </c>
      <c r="K695" t="str">
        <f>TEXT(Ventas_Wellpro4[[#This Row],[Fecha]],"MMMM")</f>
        <v>febrero</v>
      </c>
      <c r="L695">
        <f>DAY(Ventas_Wellpro4[[#This Row],[Fecha]])</f>
        <v>4</v>
      </c>
    </row>
    <row r="696" spans="2:12" x14ac:dyDescent="0.25">
      <c r="B696" s="5">
        <v>45679</v>
      </c>
      <c r="C696" t="s">
        <v>13</v>
      </c>
      <c r="D696" t="s">
        <v>54</v>
      </c>
      <c r="E696">
        <v>0.01</v>
      </c>
      <c r="F696" s="25">
        <v>1</v>
      </c>
      <c r="G696" s="2">
        <v>0</v>
      </c>
      <c r="H696" s="15">
        <v>0.01</v>
      </c>
      <c r="I696" s="2">
        <v>0.01</v>
      </c>
      <c r="J696">
        <f>YEAR(Ventas_Wellpro4[[#This Row],[Fecha]])</f>
        <v>2025</v>
      </c>
      <c r="K696" t="str">
        <f>TEXT(Ventas_Wellpro4[[#This Row],[Fecha]],"MMMM")</f>
        <v>enero</v>
      </c>
      <c r="L696">
        <f>DAY(Ventas_Wellpro4[[#This Row],[Fecha]])</f>
        <v>22</v>
      </c>
    </row>
    <row r="697" spans="2:12" x14ac:dyDescent="0.25">
      <c r="B697" s="5">
        <v>45692</v>
      </c>
      <c r="C697" t="s">
        <v>17</v>
      </c>
      <c r="D697" t="s">
        <v>46</v>
      </c>
      <c r="E697">
        <v>498.66</v>
      </c>
      <c r="F697" s="25">
        <v>12</v>
      </c>
      <c r="G697" s="2">
        <v>957.43</v>
      </c>
      <c r="H697" s="15">
        <v>5983.92</v>
      </c>
      <c r="I697" s="2">
        <v>6941.35</v>
      </c>
      <c r="J697">
        <f>YEAR(Ventas_Wellpro4[[#This Row],[Fecha]])</f>
        <v>2025</v>
      </c>
      <c r="K697" t="str">
        <f>TEXT(Ventas_Wellpro4[[#This Row],[Fecha]],"MMMM")</f>
        <v>febrero</v>
      </c>
      <c r="L697">
        <f>DAY(Ventas_Wellpro4[[#This Row],[Fecha]])</f>
        <v>4</v>
      </c>
    </row>
    <row r="698" spans="2:12" x14ac:dyDescent="0.25">
      <c r="B698" s="5">
        <v>45692</v>
      </c>
      <c r="C698" t="s">
        <v>17</v>
      </c>
      <c r="D698" t="s">
        <v>46</v>
      </c>
      <c r="E698">
        <v>498.65999999999997</v>
      </c>
      <c r="F698" s="25">
        <v>18</v>
      </c>
      <c r="G698" s="2">
        <v>1436.14</v>
      </c>
      <c r="H698" s="15">
        <v>8975.8799999999992</v>
      </c>
      <c r="I698" s="2">
        <v>10412.02</v>
      </c>
      <c r="J698">
        <f>YEAR(Ventas_Wellpro4[[#This Row],[Fecha]])</f>
        <v>2025</v>
      </c>
      <c r="K698" t="str">
        <f>TEXT(Ventas_Wellpro4[[#This Row],[Fecha]],"MMMM")</f>
        <v>febrero</v>
      </c>
      <c r="L698">
        <f>DAY(Ventas_Wellpro4[[#This Row],[Fecha]])</f>
        <v>4</v>
      </c>
    </row>
    <row r="699" spans="2:12" x14ac:dyDescent="0.25">
      <c r="B699" s="5">
        <v>45679</v>
      </c>
      <c r="C699" t="s">
        <v>20</v>
      </c>
      <c r="D699" t="s">
        <v>54</v>
      </c>
      <c r="E699">
        <v>2586.1999999999998</v>
      </c>
      <c r="F699" s="25">
        <v>1</v>
      </c>
      <c r="G699" s="1">
        <v>413.79</v>
      </c>
      <c r="H699" s="15">
        <v>2586.1999999999998</v>
      </c>
      <c r="I699" s="2">
        <v>2999.99</v>
      </c>
      <c r="J699">
        <f>YEAR(Ventas_Wellpro4[[#This Row],[Fecha]])</f>
        <v>2025</v>
      </c>
      <c r="K699" t="str">
        <f>TEXT(Ventas_Wellpro4[[#This Row],[Fecha]],"MMMM")</f>
        <v>enero</v>
      </c>
      <c r="L699">
        <f>DAY(Ventas_Wellpro4[[#This Row],[Fecha]])</f>
        <v>22</v>
      </c>
    </row>
    <row r="700" spans="2:12" x14ac:dyDescent="0.25">
      <c r="B700" s="5">
        <v>45684</v>
      </c>
      <c r="C700" t="s">
        <v>13</v>
      </c>
      <c r="D700" t="s">
        <v>54</v>
      </c>
      <c r="E700">
        <v>1</v>
      </c>
      <c r="F700" s="25">
        <v>1</v>
      </c>
      <c r="G700" s="1">
        <v>0</v>
      </c>
      <c r="H700" s="15">
        <v>1</v>
      </c>
      <c r="I700" s="2">
        <v>0</v>
      </c>
      <c r="J700">
        <f>YEAR(Ventas_Wellpro4[[#This Row],[Fecha]])</f>
        <v>2025</v>
      </c>
      <c r="K700" t="str">
        <f>TEXT(Ventas_Wellpro4[[#This Row],[Fecha]],"MMMM")</f>
        <v>enero</v>
      </c>
      <c r="L700">
        <f>DAY(Ventas_Wellpro4[[#This Row],[Fecha]])</f>
        <v>27</v>
      </c>
    </row>
    <row r="701" spans="2:12" x14ac:dyDescent="0.25">
      <c r="B701" s="5">
        <v>45684</v>
      </c>
      <c r="C701" t="s">
        <v>13</v>
      </c>
      <c r="D701" t="s">
        <v>54</v>
      </c>
      <c r="E701">
        <v>0.01</v>
      </c>
      <c r="F701" s="25">
        <v>1</v>
      </c>
      <c r="G701" s="2">
        <v>0</v>
      </c>
      <c r="H701" s="15">
        <v>0.01</v>
      </c>
      <c r="I701" s="2">
        <v>0.01</v>
      </c>
      <c r="J701">
        <f>YEAR(Ventas_Wellpro4[[#This Row],[Fecha]])</f>
        <v>2025</v>
      </c>
      <c r="K701" t="str">
        <f>TEXT(Ventas_Wellpro4[[#This Row],[Fecha]],"MMMM")</f>
        <v>enero</v>
      </c>
      <c r="L701">
        <f>DAY(Ventas_Wellpro4[[#This Row],[Fecha]])</f>
        <v>27</v>
      </c>
    </row>
    <row r="702" spans="2:12" x14ac:dyDescent="0.25">
      <c r="B702" s="5">
        <v>45692</v>
      </c>
      <c r="C702" t="s">
        <v>17</v>
      </c>
      <c r="D702" t="s">
        <v>46</v>
      </c>
      <c r="E702">
        <v>498.66</v>
      </c>
      <c r="F702" s="25">
        <v>6</v>
      </c>
      <c r="G702" s="2">
        <v>478.71</v>
      </c>
      <c r="H702" s="15">
        <v>2991.96</v>
      </c>
      <c r="I702" s="2">
        <v>3470.67</v>
      </c>
      <c r="J702">
        <f>YEAR(Ventas_Wellpro4[[#This Row],[Fecha]])</f>
        <v>2025</v>
      </c>
      <c r="K702" t="str">
        <f>TEXT(Ventas_Wellpro4[[#This Row],[Fecha]],"MMMM")</f>
        <v>febrero</v>
      </c>
      <c r="L702">
        <f>DAY(Ventas_Wellpro4[[#This Row],[Fecha]])</f>
        <v>4</v>
      </c>
    </row>
    <row r="703" spans="2:12" x14ac:dyDescent="0.25">
      <c r="B703" s="5">
        <v>45684</v>
      </c>
      <c r="C703" t="s">
        <v>20</v>
      </c>
      <c r="D703" t="s">
        <v>54</v>
      </c>
      <c r="E703">
        <v>2999</v>
      </c>
      <c r="F703" s="25">
        <v>1</v>
      </c>
      <c r="G703" s="2">
        <v>0</v>
      </c>
      <c r="H703" s="15">
        <v>2999</v>
      </c>
      <c r="I703" s="2">
        <v>0</v>
      </c>
      <c r="J703">
        <f>YEAR(Ventas_Wellpro4[[#This Row],[Fecha]])</f>
        <v>2025</v>
      </c>
      <c r="K703" t="str">
        <f>TEXT(Ventas_Wellpro4[[#This Row],[Fecha]],"MMMM")</f>
        <v>enero</v>
      </c>
      <c r="L703">
        <f>DAY(Ventas_Wellpro4[[#This Row],[Fecha]])</f>
        <v>27</v>
      </c>
    </row>
    <row r="704" spans="2:12" x14ac:dyDescent="0.25">
      <c r="B704" s="5">
        <v>45684</v>
      </c>
      <c r="C704" t="s">
        <v>20</v>
      </c>
      <c r="D704" t="s">
        <v>54</v>
      </c>
      <c r="E704">
        <v>2586.1999999999998</v>
      </c>
      <c r="F704" s="25">
        <v>1</v>
      </c>
      <c r="G704" s="2">
        <v>413.79</v>
      </c>
      <c r="H704" s="15">
        <v>2586.1999999999998</v>
      </c>
      <c r="I704" s="2">
        <v>2999.99</v>
      </c>
      <c r="J704">
        <f>YEAR(Ventas_Wellpro4[[#This Row],[Fecha]])</f>
        <v>2025</v>
      </c>
      <c r="K704" t="str">
        <f>TEXT(Ventas_Wellpro4[[#This Row],[Fecha]],"MMMM")</f>
        <v>enero</v>
      </c>
      <c r="L704">
        <f>DAY(Ventas_Wellpro4[[#This Row],[Fecha]])</f>
        <v>27</v>
      </c>
    </row>
    <row r="705" spans="2:12" x14ac:dyDescent="0.25">
      <c r="B705" s="5">
        <v>45685</v>
      </c>
      <c r="C705" t="s">
        <v>14</v>
      </c>
      <c r="D705" t="s">
        <v>54</v>
      </c>
      <c r="E705">
        <v>1706.9</v>
      </c>
      <c r="F705" s="25">
        <v>1</v>
      </c>
      <c r="G705" s="2">
        <v>273.10000000000002</v>
      </c>
      <c r="H705" s="15">
        <v>1706.9</v>
      </c>
      <c r="I705" s="2">
        <v>1980</v>
      </c>
      <c r="J705">
        <f>YEAR(Ventas_Wellpro4[[#This Row],[Fecha]])</f>
        <v>2025</v>
      </c>
      <c r="K705" t="str">
        <f>TEXT(Ventas_Wellpro4[[#This Row],[Fecha]],"MMMM")</f>
        <v>enero</v>
      </c>
      <c r="L705">
        <f>DAY(Ventas_Wellpro4[[#This Row],[Fecha]])</f>
        <v>28</v>
      </c>
    </row>
    <row r="706" spans="2:12" x14ac:dyDescent="0.25">
      <c r="B706" s="5">
        <v>45692</v>
      </c>
      <c r="C706" t="s">
        <v>17</v>
      </c>
      <c r="D706" t="s">
        <v>46</v>
      </c>
      <c r="E706">
        <v>498.66</v>
      </c>
      <c r="F706" s="25">
        <v>12</v>
      </c>
      <c r="G706" s="1">
        <v>957.43</v>
      </c>
      <c r="H706" s="15">
        <v>5983.92</v>
      </c>
      <c r="I706" s="2">
        <v>6941.35</v>
      </c>
      <c r="J706">
        <f>YEAR(Ventas_Wellpro4[[#This Row],[Fecha]])</f>
        <v>2025</v>
      </c>
      <c r="K706" t="str">
        <f>TEXT(Ventas_Wellpro4[[#This Row],[Fecha]],"MMMM")</f>
        <v>febrero</v>
      </c>
      <c r="L706">
        <f>DAY(Ventas_Wellpro4[[#This Row],[Fecha]])</f>
        <v>4</v>
      </c>
    </row>
    <row r="707" spans="2:12" x14ac:dyDescent="0.25">
      <c r="B707" s="5">
        <v>45692</v>
      </c>
      <c r="C707" t="s">
        <v>17</v>
      </c>
      <c r="D707" t="s">
        <v>46</v>
      </c>
      <c r="E707">
        <v>498.66</v>
      </c>
      <c r="F707" s="25">
        <v>12</v>
      </c>
      <c r="G707" s="2">
        <v>957.43</v>
      </c>
      <c r="H707" s="15">
        <v>5983.92</v>
      </c>
      <c r="I707" s="2">
        <v>6941.35</v>
      </c>
      <c r="J707">
        <f>YEAR(Ventas_Wellpro4[[#This Row],[Fecha]])</f>
        <v>2025</v>
      </c>
      <c r="K707" t="str">
        <f>TEXT(Ventas_Wellpro4[[#This Row],[Fecha]],"MMMM")</f>
        <v>febrero</v>
      </c>
      <c r="L707">
        <f>DAY(Ventas_Wellpro4[[#This Row],[Fecha]])</f>
        <v>4</v>
      </c>
    </row>
    <row r="708" spans="2:12" x14ac:dyDescent="0.25">
      <c r="B708" s="5">
        <v>45692</v>
      </c>
      <c r="C708" t="s">
        <v>17</v>
      </c>
      <c r="D708" t="s">
        <v>46</v>
      </c>
      <c r="E708">
        <v>498.65999999999997</v>
      </c>
      <c r="F708" s="25">
        <v>30</v>
      </c>
      <c r="G708" s="1">
        <v>2393.5700000000002</v>
      </c>
      <c r="H708" s="15">
        <v>14959.8</v>
      </c>
      <c r="I708" s="2">
        <v>17353.37</v>
      </c>
      <c r="J708">
        <f>YEAR(Ventas_Wellpro4[[#This Row],[Fecha]])</f>
        <v>2025</v>
      </c>
      <c r="K708" t="str">
        <f>TEXT(Ventas_Wellpro4[[#This Row],[Fecha]],"MMMM")</f>
        <v>febrero</v>
      </c>
      <c r="L708">
        <f>DAY(Ventas_Wellpro4[[#This Row],[Fecha]])</f>
        <v>4</v>
      </c>
    </row>
    <row r="709" spans="2:12" x14ac:dyDescent="0.25">
      <c r="B709" s="5">
        <v>45693</v>
      </c>
      <c r="C709" t="s">
        <v>17</v>
      </c>
      <c r="D709" t="s">
        <v>46</v>
      </c>
      <c r="E709">
        <v>498.65999999999997</v>
      </c>
      <c r="F709" s="25">
        <v>18</v>
      </c>
      <c r="G709" s="2">
        <v>1436.14</v>
      </c>
      <c r="H709" s="15">
        <v>8975.8799999999992</v>
      </c>
      <c r="I709" s="2">
        <v>10412.02</v>
      </c>
      <c r="J709">
        <f>YEAR(Ventas_Wellpro4[[#This Row],[Fecha]])</f>
        <v>2025</v>
      </c>
      <c r="K709" t="str">
        <f>TEXT(Ventas_Wellpro4[[#This Row],[Fecha]],"MMMM")</f>
        <v>febrero</v>
      </c>
      <c r="L709">
        <f>DAY(Ventas_Wellpro4[[#This Row],[Fecha]])</f>
        <v>5</v>
      </c>
    </row>
    <row r="710" spans="2:12" x14ac:dyDescent="0.25">
      <c r="B710" s="5">
        <v>45693</v>
      </c>
      <c r="C710" t="s">
        <v>17</v>
      </c>
      <c r="D710" t="s">
        <v>46</v>
      </c>
      <c r="E710">
        <v>498.66</v>
      </c>
      <c r="F710" s="25">
        <v>24</v>
      </c>
      <c r="G710" s="1">
        <v>1914.85</v>
      </c>
      <c r="H710" s="15">
        <v>11967.84</v>
      </c>
      <c r="I710" s="2">
        <v>13882.69</v>
      </c>
      <c r="J710">
        <f>YEAR(Ventas_Wellpro4[[#This Row],[Fecha]])</f>
        <v>2025</v>
      </c>
      <c r="K710" t="str">
        <f>TEXT(Ventas_Wellpro4[[#This Row],[Fecha]],"MMMM")</f>
        <v>febrero</v>
      </c>
      <c r="L710">
        <f>DAY(Ventas_Wellpro4[[#This Row],[Fecha]])</f>
        <v>5</v>
      </c>
    </row>
    <row r="711" spans="2:12" x14ac:dyDescent="0.25">
      <c r="B711" s="5">
        <v>45693</v>
      </c>
      <c r="C711" t="s">
        <v>17</v>
      </c>
      <c r="D711" t="s">
        <v>46</v>
      </c>
      <c r="E711">
        <v>498.66</v>
      </c>
      <c r="F711" s="25">
        <v>12</v>
      </c>
      <c r="G711" s="1">
        <v>957.43</v>
      </c>
      <c r="H711" s="15">
        <v>5983.92</v>
      </c>
      <c r="I711" s="2">
        <v>6941.35</v>
      </c>
      <c r="J711">
        <f>YEAR(Ventas_Wellpro4[[#This Row],[Fecha]])</f>
        <v>2025</v>
      </c>
      <c r="K711" t="str">
        <f>TEXT(Ventas_Wellpro4[[#This Row],[Fecha]],"MMMM")</f>
        <v>febrero</v>
      </c>
      <c r="L711">
        <f>DAY(Ventas_Wellpro4[[#This Row],[Fecha]])</f>
        <v>5</v>
      </c>
    </row>
    <row r="712" spans="2:12" x14ac:dyDescent="0.25">
      <c r="B712" s="5">
        <v>45694</v>
      </c>
      <c r="C712" t="s">
        <v>17</v>
      </c>
      <c r="D712" t="s">
        <v>46</v>
      </c>
      <c r="E712">
        <v>498.65999999999997</v>
      </c>
      <c r="F712" s="25">
        <v>72</v>
      </c>
      <c r="G712" s="1">
        <v>5744.56</v>
      </c>
      <c r="H712" s="15">
        <v>35903.519999999997</v>
      </c>
      <c r="I712" s="1">
        <v>41648.080000000002</v>
      </c>
      <c r="J712">
        <f>YEAR(Ventas_Wellpro4[[#This Row],[Fecha]])</f>
        <v>2025</v>
      </c>
      <c r="K712" t="str">
        <f>TEXT(Ventas_Wellpro4[[#This Row],[Fecha]],"MMMM")</f>
        <v>febrero</v>
      </c>
      <c r="L712">
        <f>DAY(Ventas_Wellpro4[[#This Row],[Fecha]])</f>
        <v>6</v>
      </c>
    </row>
    <row r="713" spans="2:12" x14ac:dyDescent="0.25">
      <c r="B713" s="5">
        <v>45694</v>
      </c>
      <c r="C713" t="s">
        <v>17</v>
      </c>
      <c r="D713" t="s">
        <v>46</v>
      </c>
      <c r="E713">
        <v>498.66</v>
      </c>
      <c r="F713" s="25">
        <v>6</v>
      </c>
      <c r="G713" s="2">
        <v>478.71</v>
      </c>
      <c r="H713" s="15">
        <v>2991.96</v>
      </c>
      <c r="I713" s="2">
        <v>3470.67</v>
      </c>
      <c r="J713">
        <f>YEAR(Ventas_Wellpro4[[#This Row],[Fecha]])</f>
        <v>2025</v>
      </c>
      <c r="K713" t="str">
        <f>TEXT(Ventas_Wellpro4[[#This Row],[Fecha]],"MMMM")</f>
        <v>febrero</v>
      </c>
      <c r="L713">
        <f>DAY(Ventas_Wellpro4[[#This Row],[Fecha]])</f>
        <v>6</v>
      </c>
    </row>
    <row r="714" spans="2:12" x14ac:dyDescent="0.25">
      <c r="B714" s="5">
        <v>45695</v>
      </c>
      <c r="C714" t="s">
        <v>17</v>
      </c>
      <c r="D714" t="s">
        <v>46</v>
      </c>
      <c r="E714">
        <v>498.66</v>
      </c>
      <c r="F714" s="25">
        <v>6</v>
      </c>
      <c r="G714" s="1">
        <v>478.71</v>
      </c>
      <c r="H714" s="15">
        <v>2991.96</v>
      </c>
      <c r="I714" s="1">
        <v>3470.67</v>
      </c>
      <c r="J714">
        <f>YEAR(Ventas_Wellpro4[[#This Row],[Fecha]])</f>
        <v>2025</v>
      </c>
      <c r="K714" t="str">
        <f>TEXT(Ventas_Wellpro4[[#This Row],[Fecha]],"MMMM")</f>
        <v>febrero</v>
      </c>
      <c r="L714">
        <f>DAY(Ventas_Wellpro4[[#This Row],[Fecha]])</f>
        <v>7</v>
      </c>
    </row>
    <row r="715" spans="2:12" x14ac:dyDescent="0.25">
      <c r="B715" s="5">
        <v>45695</v>
      </c>
      <c r="C715" t="s">
        <v>17</v>
      </c>
      <c r="D715" t="s">
        <v>46</v>
      </c>
      <c r="E715">
        <v>498.65999999999997</v>
      </c>
      <c r="F715" s="25">
        <v>18</v>
      </c>
      <c r="G715" s="1">
        <v>1436.14</v>
      </c>
      <c r="H715" s="15">
        <v>8975.8799999999992</v>
      </c>
      <c r="I715" s="2">
        <v>10412.02</v>
      </c>
      <c r="J715">
        <f>YEAR(Ventas_Wellpro4[[#This Row],[Fecha]])</f>
        <v>2025</v>
      </c>
      <c r="K715" t="str">
        <f>TEXT(Ventas_Wellpro4[[#This Row],[Fecha]],"MMMM")</f>
        <v>febrero</v>
      </c>
      <c r="L715">
        <f>DAY(Ventas_Wellpro4[[#This Row],[Fecha]])</f>
        <v>7</v>
      </c>
    </row>
    <row r="716" spans="2:12" x14ac:dyDescent="0.25">
      <c r="B716" s="5">
        <v>45687</v>
      </c>
      <c r="C716" t="s">
        <v>10</v>
      </c>
      <c r="D716" t="s">
        <v>54</v>
      </c>
      <c r="E716">
        <v>281.89</v>
      </c>
      <c r="F716" s="25">
        <v>1</v>
      </c>
      <c r="G716" s="1">
        <v>45.1</v>
      </c>
      <c r="H716" s="15">
        <v>281.89</v>
      </c>
      <c r="I716" s="2">
        <v>326.99</v>
      </c>
      <c r="J716">
        <f>YEAR(Ventas_Wellpro4[[#This Row],[Fecha]])</f>
        <v>2025</v>
      </c>
      <c r="K716" t="str">
        <f>TEXT(Ventas_Wellpro4[[#This Row],[Fecha]],"MMMM")</f>
        <v>enero</v>
      </c>
      <c r="L716">
        <f>DAY(Ventas_Wellpro4[[#This Row],[Fecha]])</f>
        <v>30</v>
      </c>
    </row>
    <row r="717" spans="2:12" x14ac:dyDescent="0.25">
      <c r="B717" s="5">
        <v>45695</v>
      </c>
      <c r="C717" t="s">
        <v>17</v>
      </c>
      <c r="D717" t="s">
        <v>46</v>
      </c>
      <c r="E717">
        <v>498.66</v>
      </c>
      <c r="F717" s="25">
        <v>6</v>
      </c>
      <c r="G717" s="2">
        <v>478.71</v>
      </c>
      <c r="H717" s="15">
        <v>2991.96</v>
      </c>
      <c r="I717" s="2">
        <v>3470.67</v>
      </c>
      <c r="J717">
        <f>YEAR(Ventas_Wellpro4[[#This Row],[Fecha]])</f>
        <v>2025</v>
      </c>
      <c r="K717" t="str">
        <f>TEXT(Ventas_Wellpro4[[#This Row],[Fecha]],"MMMM")</f>
        <v>febrero</v>
      </c>
      <c r="L717">
        <f>DAY(Ventas_Wellpro4[[#This Row],[Fecha]])</f>
        <v>7</v>
      </c>
    </row>
    <row r="718" spans="2:12" x14ac:dyDescent="0.25">
      <c r="B718" s="5">
        <v>45695</v>
      </c>
      <c r="C718" t="s">
        <v>17</v>
      </c>
      <c r="D718" t="s">
        <v>46</v>
      </c>
      <c r="E718">
        <v>498.66</v>
      </c>
      <c r="F718" s="25">
        <v>6</v>
      </c>
      <c r="G718" s="2">
        <v>478.71</v>
      </c>
      <c r="H718" s="15">
        <v>2991.96</v>
      </c>
      <c r="I718" s="2">
        <v>3470.67</v>
      </c>
      <c r="J718">
        <f>YEAR(Ventas_Wellpro4[[#This Row],[Fecha]])</f>
        <v>2025</v>
      </c>
      <c r="K718" t="str">
        <f>TEXT(Ventas_Wellpro4[[#This Row],[Fecha]],"MMMM")</f>
        <v>febrero</v>
      </c>
      <c r="L718">
        <f>DAY(Ventas_Wellpro4[[#This Row],[Fecha]])</f>
        <v>7</v>
      </c>
    </row>
    <row r="719" spans="2:12" x14ac:dyDescent="0.25">
      <c r="B719" s="5">
        <v>45695</v>
      </c>
      <c r="C719" t="s">
        <v>17</v>
      </c>
      <c r="D719" t="s">
        <v>46</v>
      </c>
      <c r="E719">
        <v>498.66</v>
      </c>
      <c r="F719" s="25">
        <v>6</v>
      </c>
      <c r="G719" s="1">
        <v>478.71</v>
      </c>
      <c r="H719" s="15">
        <v>2991.96</v>
      </c>
      <c r="I719" s="2">
        <v>3470.67</v>
      </c>
      <c r="J719">
        <f>YEAR(Ventas_Wellpro4[[#This Row],[Fecha]])</f>
        <v>2025</v>
      </c>
      <c r="K719" t="str">
        <f>TEXT(Ventas_Wellpro4[[#This Row],[Fecha]],"MMMM")</f>
        <v>febrero</v>
      </c>
      <c r="L719">
        <f>DAY(Ventas_Wellpro4[[#This Row],[Fecha]])</f>
        <v>7</v>
      </c>
    </row>
    <row r="720" spans="2:12" x14ac:dyDescent="0.25">
      <c r="B720" s="5">
        <v>45695</v>
      </c>
      <c r="C720" t="s">
        <v>17</v>
      </c>
      <c r="D720" t="s">
        <v>46</v>
      </c>
      <c r="E720">
        <v>498.66</v>
      </c>
      <c r="F720" s="25">
        <v>24</v>
      </c>
      <c r="G720" s="2">
        <v>1914.85</v>
      </c>
      <c r="H720" s="15">
        <v>11967.84</v>
      </c>
      <c r="I720" s="2">
        <v>13882.69</v>
      </c>
      <c r="J720">
        <f>YEAR(Ventas_Wellpro4[[#This Row],[Fecha]])</f>
        <v>2025</v>
      </c>
      <c r="K720" t="str">
        <f>TEXT(Ventas_Wellpro4[[#This Row],[Fecha]],"MMMM")</f>
        <v>febrero</v>
      </c>
      <c r="L720">
        <f>DAY(Ventas_Wellpro4[[#This Row],[Fecha]])</f>
        <v>7</v>
      </c>
    </row>
    <row r="721" spans="2:12" x14ac:dyDescent="0.25">
      <c r="B721" s="5">
        <v>45687</v>
      </c>
      <c r="C721" t="s">
        <v>21</v>
      </c>
      <c r="D721" t="s">
        <v>54</v>
      </c>
      <c r="E721">
        <v>137.91999999999999</v>
      </c>
      <c r="F721" s="25">
        <v>2</v>
      </c>
      <c r="G721" s="1">
        <v>44.14</v>
      </c>
      <c r="H721" s="15">
        <v>275.83999999999997</v>
      </c>
      <c r="I721" s="2">
        <v>319.98</v>
      </c>
      <c r="J721">
        <f>YEAR(Ventas_Wellpro4[[#This Row],[Fecha]])</f>
        <v>2025</v>
      </c>
      <c r="K721" t="str">
        <f>TEXT(Ventas_Wellpro4[[#This Row],[Fecha]],"MMMM")</f>
        <v>enero</v>
      </c>
      <c r="L721">
        <f>DAY(Ventas_Wellpro4[[#This Row],[Fecha]])</f>
        <v>30</v>
      </c>
    </row>
    <row r="722" spans="2:12" x14ac:dyDescent="0.25">
      <c r="B722" s="5">
        <v>45687</v>
      </c>
      <c r="C722" t="s">
        <v>22</v>
      </c>
      <c r="D722" t="s">
        <v>54</v>
      </c>
      <c r="E722">
        <v>137.79</v>
      </c>
      <c r="F722" s="25">
        <v>1</v>
      </c>
      <c r="G722" s="1">
        <v>22.05</v>
      </c>
      <c r="H722" s="15">
        <v>137.79</v>
      </c>
      <c r="I722" s="2">
        <v>159.84</v>
      </c>
      <c r="J722">
        <f>YEAR(Ventas_Wellpro4[[#This Row],[Fecha]])</f>
        <v>2025</v>
      </c>
      <c r="K722" t="str">
        <f>TEXT(Ventas_Wellpro4[[#This Row],[Fecha]],"MMMM")</f>
        <v>enero</v>
      </c>
      <c r="L722">
        <f>DAY(Ventas_Wellpro4[[#This Row],[Fecha]])</f>
        <v>30</v>
      </c>
    </row>
    <row r="723" spans="2:12" x14ac:dyDescent="0.25">
      <c r="B723" s="5">
        <v>45692</v>
      </c>
      <c r="C723" t="s">
        <v>13</v>
      </c>
      <c r="D723" t="s">
        <v>54</v>
      </c>
      <c r="E723">
        <v>0</v>
      </c>
      <c r="F723" s="25">
        <v>1</v>
      </c>
      <c r="G723" s="2">
        <v>0</v>
      </c>
      <c r="H723" s="15">
        <v>0</v>
      </c>
      <c r="I723" s="2">
        <v>0</v>
      </c>
      <c r="J723">
        <f>YEAR(Ventas_Wellpro4[[#This Row],[Fecha]])</f>
        <v>2025</v>
      </c>
      <c r="K723" t="str">
        <f>TEXT(Ventas_Wellpro4[[#This Row],[Fecha]],"MMMM")</f>
        <v>febrero</v>
      </c>
      <c r="L723">
        <f>DAY(Ventas_Wellpro4[[#This Row],[Fecha]])</f>
        <v>4</v>
      </c>
    </row>
    <row r="724" spans="2:12" x14ac:dyDescent="0.25">
      <c r="B724" s="5">
        <v>45692</v>
      </c>
      <c r="C724" t="s">
        <v>14</v>
      </c>
      <c r="D724" t="s">
        <v>54</v>
      </c>
      <c r="E724">
        <v>1706.9</v>
      </c>
      <c r="F724" s="25">
        <v>1</v>
      </c>
      <c r="G724" s="1">
        <v>273.10000000000002</v>
      </c>
      <c r="H724" s="15">
        <v>1706.9</v>
      </c>
      <c r="I724" s="2">
        <v>1980</v>
      </c>
      <c r="J724">
        <f>YEAR(Ventas_Wellpro4[[#This Row],[Fecha]])</f>
        <v>2025</v>
      </c>
      <c r="K724" t="str">
        <f>TEXT(Ventas_Wellpro4[[#This Row],[Fecha]],"MMMM")</f>
        <v>febrero</v>
      </c>
      <c r="L724">
        <f>DAY(Ventas_Wellpro4[[#This Row],[Fecha]])</f>
        <v>4</v>
      </c>
    </row>
    <row r="725" spans="2:12" x14ac:dyDescent="0.25">
      <c r="B725" s="5">
        <v>45695</v>
      </c>
      <c r="C725" t="s">
        <v>17</v>
      </c>
      <c r="D725" t="s">
        <v>46</v>
      </c>
      <c r="E725">
        <v>498.65999999999997</v>
      </c>
      <c r="F725" s="25">
        <v>18</v>
      </c>
      <c r="G725" s="1">
        <v>1436.14</v>
      </c>
      <c r="H725" s="15">
        <v>8975.8799999999992</v>
      </c>
      <c r="I725" s="2">
        <v>10412.02</v>
      </c>
      <c r="J725">
        <f>YEAR(Ventas_Wellpro4[[#This Row],[Fecha]])</f>
        <v>2025</v>
      </c>
      <c r="K725" t="str">
        <f>TEXT(Ventas_Wellpro4[[#This Row],[Fecha]],"MMMM")</f>
        <v>febrero</v>
      </c>
      <c r="L725">
        <f>DAY(Ventas_Wellpro4[[#This Row],[Fecha]])</f>
        <v>7</v>
      </c>
    </row>
    <row r="726" spans="2:12" x14ac:dyDescent="0.25">
      <c r="B726" s="5">
        <v>45695</v>
      </c>
      <c r="C726" t="s">
        <v>17</v>
      </c>
      <c r="D726" t="s">
        <v>46</v>
      </c>
      <c r="E726">
        <v>498.65999999999997</v>
      </c>
      <c r="F726" s="25">
        <v>36</v>
      </c>
      <c r="G726" s="1">
        <v>0</v>
      </c>
      <c r="H726" s="15">
        <v>17951.759999999998</v>
      </c>
      <c r="I726" s="2">
        <v>0</v>
      </c>
      <c r="J726">
        <f>YEAR(Ventas_Wellpro4[[#This Row],[Fecha]])</f>
        <v>2025</v>
      </c>
      <c r="K726" t="str">
        <f>TEXT(Ventas_Wellpro4[[#This Row],[Fecha]],"MMMM")</f>
        <v>febrero</v>
      </c>
      <c r="L726">
        <f>DAY(Ventas_Wellpro4[[#This Row],[Fecha]])</f>
        <v>7</v>
      </c>
    </row>
    <row r="727" spans="2:12" x14ac:dyDescent="0.25">
      <c r="B727" s="5">
        <v>45698</v>
      </c>
      <c r="C727" t="s">
        <v>17</v>
      </c>
      <c r="D727" t="s">
        <v>46</v>
      </c>
      <c r="E727">
        <v>498.65999999999997</v>
      </c>
      <c r="F727" s="25">
        <v>36</v>
      </c>
      <c r="G727" s="2">
        <v>2872.28</v>
      </c>
      <c r="H727" s="15">
        <v>17951.759999999998</v>
      </c>
      <c r="I727" s="2">
        <v>20824.04</v>
      </c>
      <c r="J727">
        <f>YEAR(Ventas_Wellpro4[[#This Row],[Fecha]])</f>
        <v>2025</v>
      </c>
      <c r="K727" t="str">
        <f>TEXT(Ventas_Wellpro4[[#This Row],[Fecha]],"MMMM")</f>
        <v>febrero</v>
      </c>
      <c r="L727">
        <f>DAY(Ventas_Wellpro4[[#This Row],[Fecha]])</f>
        <v>10</v>
      </c>
    </row>
    <row r="728" spans="2:12" x14ac:dyDescent="0.25">
      <c r="B728" s="5">
        <v>45698</v>
      </c>
      <c r="C728" t="s">
        <v>17</v>
      </c>
      <c r="D728" t="s">
        <v>46</v>
      </c>
      <c r="E728">
        <v>498.65999999999997</v>
      </c>
      <c r="F728" s="25">
        <v>36</v>
      </c>
      <c r="G728" s="1">
        <v>2872.28</v>
      </c>
      <c r="H728" s="15">
        <v>17951.759999999998</v>
      </c>
      <c r="I728" s="2">
        <v>20824.04</v>
      </c>
      <c r="J728">
        <f>YEAR(Ventas_Wellpro4[[#This Row],[Fecha]])</f>
        <v>2025</v>
      </c>
      <c r="K728" t="str">
        <f>TEXT(Ventas_Wellpro4[[#This Row],[Fecha]],"MMMM")</f>
        <v>febrero</v>
      </c>
      <c r="L728">
        <f>DAY(Ventas_Wellpro4[[#This Row],[Fecha]])</f>
        <v>10</v>
      </c>
    </row>
    <row r="729" spans="2:12" x14ac:dyDescent="0.25">
      <c r="B729" s="5">
        <v>45698</v>
      </c>
      <c r="C729" t="s">
        <v>17</v>
      </c>
      <c r="D729" t="s">
        <v>46</v>
      </c>
      <c r="E729">
        <v>498.66</v>
      </c>
      <c r="F729" s="25">
        <v>6</v>
      </c>
      <c r="G729" s="1">
        <v>478.71</v>
      </c>
      <c r="H729" s="15">
        <v>2991.96</v>
      </c>
      <c r="I729" s="2">
        <v>3470.67</v>
      </c>
      <c r="J729">
        <f>YEAR(Ventas_Wellpro4[[#This Row],[Fecha]])</f>
        <v>2025</v>
      </c>
      <c r="K729" t="str">
        <f>TEXT(Ventas_Wellpro4[[#This Row],[Fecha]],"MMMM")</f>
        <v>febrero</v>
      </c>
      <c r="L729">
        <f>DAY(Ventas_Wellpro4[[#This Row],[Fecha]])</f>
        <v>10</v>
      </c>
    </row>
    <row r="730" spans="2:12" x14ac:dyDescent="0.25">
      <c r="B730" s="5">
        <v>45699</v>
      </c>
      <c r="C730" t="s">
        <v>17</v>
      </c>
      <c r="D730" t="s">
        <v>46</v>
      </c>
      <c r="E730">
        <v>498.66</v>
      </c>
      <c r="F730" s="25">
        <v>12</v>
      </c>
      <c r="G730" s="1">
        <v>957.43</v>
      </c>
      <c r="H730" s="15">
        <v>5983.92</v>
      </c>
      <c r="I730" s="1">
        <v>6941.35</v>
      </c>
      <c r="J730">
        <f>YEAR(Ventas_Wellpro4[[#This Row],[Fecha]])</f>
        <v>2025</v>
      </c>
      <c r="K730" t="str">
        <f>TEXT(Ventas_Wellpro4[[#This Row],[Fecha]],"MMMM")</f>
        <v>febrero</v>
      </c>
      <c r="L730">
        <f>DAY(Ventas_Wellpro4[[#This Row],[Fecha]])</f>
        <v>11</v>
      </c>
    </row>
    <row r="731" spans="2:12" x14ac:dyDescent="0.25">
      <c r="B731" s="5">
        <v>45699</v>
      </c>
      <c r="C731" t="s">
        <v>17</v>
      </c>
      <c r="D731" t="s">
        <v>46</v>
      </c>
      <c r="E731">
        <v>498.66</v>
      </c>
      <c r="F731" s="25">
        <v>12</v>
      </c>
      <c r="G731" s="2">
        <v>957.43</v>
      </c>
      <c r="H731" s="15">
        <v>5983.92</v>
      </c>
      <c r="I731" s="2">
        <v>6941.35</v>
      </c>
      <c r="J731">
        <f>YEAR(Ventas_Wellpro4[[#This Row],[Fecha]])</f>
        <v>2025</v>
      </c>
      <c r="K731" t="str">
        <f>TEXT(Ventas_Wellpro4[[#This Row],[Fecha]],"MMMM")</f>
        <v>febrero</v>
      </c>
      <c r="L731">
        <f>DAY(Ventas_Wellpro4[[#This Row],[Fecha]])</f>
        <v>11</v>
      </c>
    </row>
    <row r="732" spans="2:12" x14ac:dyDescent="0.25">
      <c r="B732" s="5">
        <v>45701</v>
      </c>
      <c r="C732" t="s">
        <v>17</v>
      </c>
      <c r="D732" t="s">
        <v>54</v>
      </c>
      <c r="E732">
        <v>905.16</v>
      </c>
      <c r="F732" s="25">
        <v>1</v>
      </c>
      <c r="G732" s="1">
        <v>0</v>
      </c>
      <c r="H732" s="15">
        <v>905.16</v>
      </c>
      <c r="I732" s="2">
        <v>0</v>
      </c>
      <c r="J732">
        <f>YEAR(Ventas_Wellpro4[[#This Row],[Fecha]])</f>
        <v>2025</v>
      </c>
      <c r="K732" t="str">
        <f>TEXT(Ventas_Wellpro4[[#This Row],[Fecha]],"MMMM")</f>
        <v>febrero</v>
      </c>
      <c r="L732">
        <f>DAY(Ventas_Wellpro4[[#This Row],[Fecha]])</f>
        <v>13</v>
      </c>
    </row>
    <row r="733" spans="2:12" x14ac:dyDescent="0.25">
      <c r="B733" s="5">
        <v>45692</v>
      </c>
      <c r="C733" t="s">
        <v>20</v>
      </c>
      <c r="D733" t="s">
        <v>54</v>
      </c>
      <c r="E733">
        <v>2585.34</v>
      </c>
      <c r="F733" s="25">
        <v>1</v>
      </c>
      <c r="G733" s="1">
        <v>413.66</v>
      </c>
      <c r="H733" s="15">
        <v>2585.34</v>
      </c>
      <c r="I733" s="2">
        <v>2999</v>
      </c>
      <c r="J733">
        <f>YEAR(Ventas_Wellpro4[[#This Row],[Fecha]])</f>
        <v>2025</v>
      </c>
      <c r="K733" t="str">
        <f>TEXT(Ventas_Wellpro4[[#This Row],[Fecha]],"MMMM")</f>
        <v>febrero</v>
      </c>
      <c r="L733">
        <f>DAY(Ventas_Wellpro4[[#This Row],[Fecha]])</f>
        <v>4</v>
      </c>
    </row>
    <row r="734" spans="2:12" x14ac:dyDescent="0.25">
      <c r="B734" s="5">
        <v>45702</v>
      </c>
      <c r="C734" t="s">
        <v>17</v>
      </c>
      <c r="D734" t="s">
        <v>46</v>
      </c>
      <c r="E734">
        <v>498.66</v>
      </c>
      <c r="F734" s="25">
        <v>6</v>
      </c>
      <c r="G734" s="1">
        <v>478.71</v>
      </c>
      <c r="H734" s="15">
        <v>2991.96</v>
      </c>
      <c r="I734" s="2">
        <v>3470.67</v>
      </c>
      <c r="J734">
        <f>YEAR(Ventas_Wellpro4[[#This Row],[Fecha]])</f>
        <v>2025</v>
      </c>
      <c r="K734" t="str">
        <f>TEXT(Ventas_Wellpro4[[#This Row],[Fecha]],"MMMM")</f>
        <v>febrero</v>
      </c>
      <c r="L734">
        <f>DAY(Ventas_Wellpro4[[#This Row],[Fecha]])</f>
        <v>14</v>
      </c>
    </row>
    <row r="735" spans="2:12" x14ac:dyDescent="0.25">
      <c r="B735" s="5">
        <v>45702</v>
      </c>
      <c r="C735" t="s">
        <v>17</v>
      </c>
      <c r="D735" t="s">
        <v>46</v>
      </c>
      <c r="E735">
        <v>498.65999999999997</v>
      </c>
      <c r="F735" s="25">
        <v>36</v>
      </c>
      <c r="G735" s="2">
        <v>2872.28</v>
      </c>
      <c r="H735" s="15">
        <v>17951.759999999998</v>
      </c>
      <c r="I735" s="2">
        <v>20824.04</v>
      </c>
      <c r="J735">
        <f>YEAR(Ventas_Wellpro4[[#This Row],[Fecha]])</f>
        <v>2025</v>
      </c>
      <c r="K735" t="str">
        <f>TEXT(Ventas_Wellpro4[[#This Row],[Fecha]],"MMMM")</f>
        <v>febrero</v>
      </c>
      <c r="L735">
        <f>DAY(Ventas_Wellpro4[[#This Row],[Fecha]])</f>
        <v>14</v>
      </c>
    </row>
    <row r="736" spans="2:12" x14ac:dyDescent="0.25">
      <c r="B736" s="5">
        <v>45702</v>
      </c>
      <c r="C736" t="s">
        <v>17</v>
      </c>
      <c r="D736" t="s">
        <v>46</v>
      </c>
      <c r="E736">
        <v>498.65999999999997</v>
      </c>
      <c r="F736" s="25">
        <v>18</v>
      </c>
      <c r="G736" s="2">
        <v>1436.14</v>
      </c>
      <c r="H736" s="15">
        <v>8975.8799999999992</v>
      </c>
      <c r="I736" s="2">
        <v>10412.02</v>
      </c>
      <c r="J736">
        <f>YEAR(Ventas_Wellpro4[[#This Row],[Fecha]])</f>
        <v>2025</v>
      </c>
      <c r="K736" t="str">
        <f>TEXT(Ventas_Wellpro4[[#This Row],[Fecha]],"MMMM")</f>
        <v>febrero</v>
      </c>
      <c r="L736">
        <f>DAY(Ventas_Wellpro4[[#This Row],[Fecha]])</f>
        <v>14</v>
      </c>
    </row>
    <row r="737" spans="2:12" x14ac:dyDescent="0.25">
      <c r="B737" s="5">
        <v>45702</v>
      </c>
      <c r="C737" t="s">
        <v>17</v>
      </c>
      <c r="D737" t="s">
        <v>46</v>
      </c>
      <c r="E737">
        <v>498.66</v>
      </c>
      <c r="F737" s="25">
        <v>12</v>
      </c>
      <c r="G737" s="2">
        <v>957.43</v>
      </c>
      <c r="H737" s="15">
        <v>5983.92</v>
      </c>
      <c r="I737" s="2">
        <v>6941.35</v>
      </c>
      <c r="J737">
        <f>YEAR(Ventas_Wellpro4[[#This Row],[Fecha]])</f>
        <v>2025</v>
      </c>
      <c r="K737" t="str">
        <f>TEXT(Ventas_Wellpro4[[#This Row],[Fecha]],"MMMM")</f>
        <v>febrero</v>
      </c>
      <c r="L737">
        <f>DAY(Ventas_Wellpro4[[#This Row],[Fecha]])</f>
        <v>14</v>
      </c>
    </row>
    <row r="738" spans="2:12" x14ac:dyDescent="0.25">
      <c r="B738" s="5">
        <v>45702</v>
      </c>
      <c r="C738" t="s">
        <v>17</v>
      </c>
      <c r="D738" t="s">
        <v>46</v>
      </c>
      <c r="E738">
        <v>498.65999999999997</v>
      </c>
      <c r="F738" s="25">
        <v>30</v>
      </c>
      <c r="G738" s="2">
        <v>2393.5700000000002</v>
      </c>
      <c r="H738" s="15">
        <v>14959.8</v>
      </c>
      <c r="I738" s="2">
        <v>17353.37</v>
      </c>
      <c r="J738">
        <f>YEAR(Ventas_Wellpro4[[#This Row],[Fecha]])</f>
        <v>2025</v>
      </c>
      <c r="K738" t="str">
        <f>TEXT(Ventas_Wellpro4[[#This Row],[Fecha]],"MMMM")</f>
        <v>febrero</v>
      </c>
      <c r="L738">
        <f>DAY(Ventas_Wellpro4[[#This Row],[Fecha]])</f>
        <v>14</v>
      </c>
    </row>
    <row r="739" spans="2:12" x14ac:dyDescent="0.25">
      <c r="B739" s="5">
        <v>45702</v>
      </c>
      <c r="C739" t="s">
        <v>17</v>
      </c>
      <c r="D739" t="s">
        <v>46</v>
      </c>
      <c r="E739">
        <v>498.66</v>
      </c>
      <c r="F739" s="25">
        <v>6</v>
      </c>
      <c r="G739" s="2">
        <v>478.71</v>
      </c>
      <c r="H739" s="15">
        <v>2991.96</v>
      </c>
      <c r="I739" s="2">
        <v>3470.67</v>
      </c>
      <c r="J739">
        <f>YEAR(Ventas_Wellpro4[[#This Row],[Fecha]])</f>
        <v>2025</v>
      </c>
      <c r="K739" t="str">
        <f>TEXT(Ventas_Wellpro4[[#This Row],[Fecha]],"MMMM")</f>
        <v>febrero</v>
      </c>
      <c r="L739">
        <f>DAY(Ventas_Wellpro4[[#This Row],[Fecha]])</f>
        <v>14</v>
      </c>
    </row>
    <row r="740" spans="2:12" x14ac:dyDescent="0.25">
      <c r="B740" s="5">
        <v>45702</v>
      </c>
      <c r="C740" t="s">
        <v>17</v>
      </c>
      <c r="D740" t="s">
        <v>46</v>
      </c>
      <c r="E740">
        <v>498.66</v>
      </c>
      <c r="F740" s="25">
        <v>12</v>
      </c>
      <c r="G740" s="2">
        <v>957.43</v>
      </c>
      <c r="H740" s="15">
        <v>5983.92</v>
      </c>
      <c r="I740" s="2">
        <v>6941.35</v>
      </c>
      <c r="J740">
        <f>YEAR(Ventas_Wellpro4[[#This Row],[Fecha]])</f>
        <v>2025</v>
      </c>
      <c r="K740" t="str">
        <f>TEXT(Ventas_Wellpro4[[#This Row],[Fecha]],"MMMM")</f>
        <v>febrero</v>
      </c>
      <c r="L740">
        <f>DAY(Ventas_Wellpro4[[#This Row],[Fecha]])</f>
        <v>14</v>
      </c>
    </row>
    <row r="741" spans="2:12" x14ac:dyDescent="0.25">
      <c r="B741" s="5">
        <v>45705</v>
      </c>
      <c r="C741" t="s">
        <v>17</v>
      </c>
      <c r="D741" t="s">
        <v>46</v>
      </c>
      <c r="E741">
        <v>498.66</v>
      </c>
      <c r="F741" s="25">
        <v>12</v>
      </c>
      <c r="G741" s="1">
        <v>957.43</v>
      </c>
      <c r="H741" s="15">
        <v>5983.92</v>
      </c>
      <c r="I741" s="1">
        <v>6941.35</v>
      </c>
      <c r="J741">
        <f>YEAR(Ventas_Wellpro4[[#This Row],[Fecha]])</f>
        <v>2025</v>
      </c>
      <c r="K741" t="str">
        <f>TEXT(Ventas_Wellpro4[[#This Row],[Fecha]],"MMMM")</f>
        <v>febrero</v>
      </c>
      <c r="L741">
        <f>DAY(Ventas_Wellpro4[[#This Row],[Fecha]])</f>
        <v>17</v>
      </c>
    </row>
    <row r="742" spans="2:12" x14ac:dyDescent="0.25">
      <c r="B742" s="5">
        <v>45705</v>
      </c>
      <c r="C742" t="s">
        <v>17</v>
      </c>
      <c r="D742" t="s">
        <v>46</v>
      </c>
      <c r="E742">
        <v>498.65999999999997</v>
      </c>
      <c r="F742" s="25">
        <v>36</v>
      </c>
      <c r="G742" s="1">
        <v>2872.28</v>
      </c>
      <c r="H742" s="15">
        <v>17951.759999999998</v>
      </c>
      <c r="I742" s="2">
        <v>20824.04</v>
      </c>
      <c r="J742">
        <f>YEAR(Ventas_Wellpro4[[#This Row],[Fecha]])</f>
        <v>2025</v>
      </c>
      <c r="K742" t="str">
        <f>TEXT(Ventas_Wellpro4[[#This Row],[Fecha]],"MMMM")</f>
        <v>febrero</v>
      </c>
      <c r="L742">
        <f>DAY(Ventas_Wellpro4[[#This Row],[Fecha]])</f>
        <v>17</v>
      </c>
    </row>
    <row r="743" spans="2:12" x14ac:dyDescent="0.25">
      <c r="B743" s="5">
        <v>45707</v>
      </c>
      <c r="C743" t="s">
        <v>17</v>
      </c>
      <c r="D743" t="s">
        <v>46</v>
      </c>
      <c r="E743">
        <v>498.66</v>
      </c>
      <c r="F743" s="25">
        <v>12</v>
      </c>
      <c r="G743" s="1">
        <v>957.43</v>
      </c>
      <c r="H743" s="15">
        <v>5983.92</v>
      </c>
      <c r="I743" s="2">
        <v>6941.35</v>
      </c>
      <c r="J743">
        <f>YEAR(Ventas_Wellpro4[[#This Row],[Fecha]])</f>
        <v>2025</v>
      </c>
      <c r="K743" t="str">
        <f>TEXT(Ventas_Wellpro4[[#This Row],[Fecha]],"MMMM")</f>
        <v>febrero</v>
      </c>
      <c r="L743">
        <f>DAY(Ventas_Wellpro4[[#This Row],[Fecha]])</f>
        <v>19</v>
      </c>
    </row>
    <row r="744" spans="2:12" x14ac:dyDescent="0.25">
      <c r="B744" s="5">
        <v>45694</v>
      </c>
      <c r="C744" t="s">
        <v>25</v>
      </c>
      <c r="D744" t="s">
        <v>46</v>
      </c>
      <c r="E744">
        <v>861.91</v>
      </c>
      <c r="F744" s="25">
        <v>1</v>
      </c>
      <c r="G744" s="1">
        <v>137.9</v>
      </c>
      <c r="H744" s="15">
        <v>861.91</v>
      </c>
      <c r="I744" s="2">
        <v>999.81</v>
      </c>
      <c r="J744">
        <f>YEAR(Ventas_Wellpro4[[#This Row],[Fecha]])</f>
        <v>2025</v>
      </c>
      <c r="K744" t="str">
        <f>TEXT(Ventas_Wellpro4[[#This Row],[Fecha]],"MMMM")</f>
        <v>febrero</v>
      </c>
      <c r="L744">
        <f>DAY(Ventas_Wellpro4[[#This Row],[Fecha]])</f>
        <v>6</v>
      </c>
    </row>
    <row r="745" spans="2:12" x14ac:dyDescent="0.25">
      <c r="B745" s="5">
        <v>45694</v>
      </c>
      <c r="C745" t="s">
        <v>25</v>
      </c>
      <c r="D745" t="s">
        <v>54</v>
      </c>
      <c r="E745">
        <v>547.24</v>
      </c>
      <c r="F745" s="25">
        <v>1</v>
      </c>
      <c r="G745" s="1">
        <v>87.56</v>
      </c>
      <c r="H745" s="15">
        <v>547.24</v>
      </c>
      <c r="I745" s="2">
        <v>634.79999999999995</v>
      </c>
      <c r="J745">
        <f>YEAR(Ventas_Wellpro4[[#This Row],[Fecha]])</f>
        <v>2025</v>
      </c>
      <c r="K745" t="str">
        <f>TEXT(Ventas_Wellpro4[[#This Row],[Fecha]],"MMMM")</f>
        <v>febrero</v>
      </c>
      <c r="L745">
        <f>DAY(Ventas_Wellpro4[[#This Row],[Fecha]])</f>
        <v>6</v>
      </c>
    </row>
    <row r="746" spans="2:12" x14ac:dyDescent="0.25">
      <c r="B746" s="5">
        <v>45707</v>
      </c>
      <c r="C746" t="s">
        <v>17</v>
      </c>
      <c r="D746" t="s">
        <v>46</v>
      </c>
      <c r="E746">
        <v>498.65999999999997</v>
      </c>
      <c r="F746" s="25">
        <v>30</v>
      </c>
      <c r="G746" s="2">
        <v>2393.5700000000002</v>
      </c>
      <c r="H746" s="15">
        <v>14959.8</v>
      </c>
      <c r="I746" s="2">
        <v>17353.37</v>
      </c>
      <c r="J746">
        <f>YEAR(Ventas_Wellpro4[[#This Row],[Fecha]])</f>
        <v>2025</v>
      </c>
      <c r="K746" t="str">
        <f>TEXT(Ventas_Wellpro4[[#This Row],[Fecha]],"MMMM")</f>
        <v>febrero</v>
      </c>
      <c r="L746">
        <f>DAY(Ventas_Wellpro4[[#This Row],[Fecha]])</f>
        <v>19</v>
      </c>
    </row>
    <row r="747" spans="2:12" x14ac:dyDescent="0.25">
      <c r="B747" s="5">
        <v>45708</v>
      </c>
      <c r="C747" t="s">
        <v>17</v>
      </c>
      <c r="D747" t="s">
        <v>46</v>
      </c>
      <c r="E747">
        <v>498.66</v>
      </c>
      <c r="F747" s="25">
        <v>24</v>
      </c>
      <c r="G747" s="2">
        <v>1914.85</v>
      </c>
      <c r="H747" s="15">
        <v>11967.84</v>
      </c>
      <c r="I747" s="2">
        <v>13882.69</v>
      </c>
      <c r="J747">
        <f>YEAR(Ventas_Wellpro4[[#This Row],[Fecha]])</f>
        <v>2025</v>
      </c>
      <c r="K747" t="str">
        <f>TEXT(Ventas_Wellpro4[[#This Row],[Fecha]],"MMMM")</f>
        <v>febrero</v>
      </c>
      <c r="L747">
        <f>DAY(Ventas_Wellpro4[[#This Row],[Fecha]])</f>
        <v>20</v>
      </c>
    </row>
    <row r="748" spans="2:12" x14ac:dyDescent="0.25">
      <c r="B748" s="5">
        <v>45708</v>
      </c>
      <c r="C748" t="s">
        <v>17</v>
      </c>
      <c r="D748" t="s">
        <v>46</v>
      </c>
      <c r="E748">
        <v>498.65999999999997</v>
      </c>
      <c r="F748" s="25">
        <v>36</v>
      </c>
      <c r="G748" s="2">
        <v>2872.28</v>
      </c>
      <c r="H748" s="15">
        <v>17951.759999999998</v>
      </c>
      <c r="I748" s="2">
        <v>20824.04</v>
      </c>
      <c r="J748">
        <f>YEAR(Ventas_Wellpro4[[#This Row],[Fecha]])</f>
        <v>2025</v>
      </c>
      <c r="K748" t="str">
        <f>TEXT(Ventas_Wellpro4[[#This Row],[Fecha]],"MMMM")</f>
        <v>febrero</v>
      </c>
      <c r="L748">
        <f>DAY(Ventas_Wellpro4[[#This Row],[Fecha]])</f>
        <v>20</v>
      </c>
    </row>
    <row r="749" spans="2:12" x14ac:dyDescent="0.25">
      <c r="B749" s="5">
        <v>45708</v>
      </c>
      <c r="C749" t="s">
        <v>17</v>
      </c>
      <c r="D749" t="s">
        <v>46</v>
      </c>
      <c r="E749">
        <v>498.65999999999997</v>
      </c>
      <c r="F749" s="25">
        <v>18</v>
      </c>
      <c r="G749" s="2">
        <v>1436.14</v>
      </c>
      <c r="H749" s="15">
        <v>8975.8799999999992</v>
      </c>
      <c r="I749" s="2">
        <v>10412.02</v>
      </c>
      <c r="J749">
        <f>YEAR(Ventas_Wellpro4[[#This Row],[Fecha]])</f>
        <v>2025</v>
      </c>
      <c r="K749" t="str">
        <f>TEXT(Ventas_Wellpro4[[#This Row],[Fecha]],"MMMM")</f>
        <v>febrero</v>
      </c>
      <c r="L749">
        <f>DAY(Ventas_Wellpro4[[#This Row],[Fecha]])</f>
        <v>20</v>
      </c>
    </row>
    <row r="750" spans="2:12" x14ac:dyDescent="0.25">
      <c r="B750" s="5">
        <v>45708</v>
      </c>
      <c r="C750" t="s">
        <v>17</v>
      </c>
      <c r="D750" t="s">
        <v>46</v>
      </c>
      <c r="E750">
        <v>498.66</v>
      </c>
      <c r="F750" s="25">
        <v>12</v>
      </c>
      <c r="G750" s="1">
        <v>957.43</v>
      </c>
      <c r="H750" s="15">
        <v>5983.92</v>
      </c>
      <c r="I750" s="2">
        <v>6941.35</v>
      </c>
      <c r="J750">
        <f>YEAR(Ventas_Wellpro4[[#This Row],[Fecha]])</f>
        <v>2025</v>
      </c>
      <c r="K750" t="str">
        <f>TEXT(Ventas_Wellpro4[[#This Row],[Fecha]],"MMMM")</f>
        <v>febrero</v>
      </c>
      <c r="L750">
        <f>DAY(Ventas_Wellpro4[[#This Row],[Fecha]])</f>
        <v>20</v>
      </c>
    </row>
    <row r="751" spans="2:12" x14ac:dyDescent="0.25">
      <c r="B751" s="5">
        <v>45708</v>
      </c>
      <c r="C751" t="s">
        <v>17</v>
      </c>
      <c r="D751" t="s">
        <v>46</v>
      </c>
      <c r="E751">
        <v>498.66</v>
      </c>
      <c r="F751" s="25">
        <v>6</v>
      </c>
      <c r="G751" s="1">
        <v>478.71</v>
      </c>
      <c r="H751" s="15">
        <v>2991.96</v>
      </c>
      <c r="I751" s="2">
        <v>3470.67</v>
      </c>
      <c r="J751">
        <f>YEAR(Ventas_Wellpro4[[#This Row],[Fecha]])</f>
        <v>2025</v>
      </c>
      <c r="K751" t="str">
        <f>TEXT(Ventas_Wellpro4[[#This Row],[Fecha]],"MMMM")</f>
        <v>febrero</v>
      </c>
      <c r="L751">
        <f>DAY(Ventas_Wellpro4[[#This Row],[Fecha]])</f>
        <v>20</v>
      </c>
    </row>
    <row r="752" spans="2:12" x14ac:dyDescent="0.25">
      <c r="B752" s="5">
        <v>45708</v>
      </c>
      <c r="C752" t="s">
        <v>17</v>
      </c>
      <c r="D752" t="s">
        <v>46</v>
      </c>
      <c r="E752">
        <v>498.66</v>
      </c>
      <c r="F752" s="25">
        <v>12</v>
      </c>
      <c r="G752" s="2">
        <v>957.43</v>
      </c>
      <c r="H752" s="15">
        <v>5983.92</v>
      </c>
      <c r="I752" s="2">
        <v>6941.35</v>
      </c>
      <c r="J752">
        <f>YEAR(Ventas_Wellpro4[[#This Row],[Fecha]])</f>
        <v>2025</v>
      </c>
      <c r="K752" t="str">
        <f>TEXT(Ventas_Wellpro4[[#This Row],[Fecha]],"MMMM")</f>
        <v>febrero</v>
      </c>
      <c r="L752">
        <f>DAY(Ventas_Wellpro4[[#This Row],[Fecha]])</f>
        <v>20</v>
      </c>
    </row>
    <row r="753" spans="2:12" x14ac:dyDescent="0.25">
      <c r="B753" s="5">
        <v>45713</v>
      </c>
      <c r="C753" t="s">
        <v>17</v>
      </c>
      <c r="D753" t="s">
        <v>46</v>
      </c>
      <c r="E753">
        <v>498.66</v>
      </c>
      <c r="F753" s="25">
        <v>42</v>
      </c>
      <c r="G753" s="1">
        <v>3351</v>
      </c>
      <c r="H753" s="15">
        <v>20943.72</v>
      </c>
      <c r="I753" s="1">
        <v>24294.720000000001</v>
      </c>
      <c r="J753">
        <f>YEAR(Ventas_Wellpro4[[#This Row],[Fecha]])</f>
        <v>2025</v>
      </c>
      <c r="K753" t="str">
        <f>TEXT(Ventas_Wellpro4[[#This Row],[Fecha]],"MMMM")</f>
        <v>febrero</v>
      </c>
      <c r="L753">
        <f>DAY(Ventas_Wellpro4[[#This Row],[Fecha]])</f>
        <v>25</v>
      </c>
    </row>
    <row r="754" spans="2:12" x14ac:dyDescent="0.25">
      <c r="B754" s="5">
        <v>45713</v>
      </c>
      <c r="C754" t="s">
        <v>17</v>
      </c>
      <c r="D754" t="s">
        <v>46</v>
      </c>
      <c r="E754">
        <v>498.65999999999997</v>
      </c>
      <c r="F754" s="25">
        <v>36</v>
      </c>
      <c r="G754" s="1">
        <v>2872.28</v>
      </c>
      <c r="H754" s="15">
        <v>17951.759999999998</v>
      </c>
      <c r="I754" s="1">
        <v>20824.04</v>
      </c>
      <c r="J754">
        <f>YEAR(Ventas_Wellpro4[[#This Row],[Fecha]])</f>
        <v>2025</v>
      </c>
      <c r="K754" t="str">
        <f>TEXT(Ventas_Wellpro4[[#This Row],[Fecha]],"MMMM")</f>
        <v>febrero</v>
      </c>
      <c r="L754">
        <f>DAY(Ventas_Wellpro4[[#This Row],[Fecha]])</f>
        <v>25</v>
      </c>
    </row>
    <row r="755" spans="2:12" x14ac:dyDescent="0.25">
      <c r="B755" s="5">
        <v>45713</v>
      </c>
      <c r="C755" t="s">
        <v>17</v>
      </c>
      <c r="D755" t="s">
        <v>46</v>
      </c>
      <c r="E755">
        <v>498.65999999999997</v>
      </c>
      <c r="F755" s="25">
        <v>72</v>
      </c>
      <c r="G755" s="1">
        <v>5744.56</v>
      </c>
      <c r="H755" s="15">
        <v>35903.519999999997</v>
      </c>
      <c r="I755" s="1">
        <v>41648.080000000002</v>
      </c>
      <c r="J755">
        <f>YEAR(Ventas_Wellpro4[[#This Row],[Fecha]])</f>
        <v>2025</v>
      </c>
      <c r="K755" t="str">
        <f>TEXT(Ventas_Wellpro4[[#This Row],[Fecha]],"MMMM")</f>
        <v>febrero</v>
      </c>
      <c r="L755">
        <f>DAY(Ventas_Wellpro4[[#This Row],[Fecha]])</f>
        <v>25</v>
      </c>
    </row>
    <row r="756" spans="2:12" x14ac:dyDescent="0.25">
      <c r="B756" s="5">
        <v>45714</v>
      </c>
      <c r="C756" t="s">
        <v>17</v>
      </c>
      <c r="D756" t="s">
        <v>46</v>
      </c>
      <c r="E756">
        <v>498.66</v>
      </c>
      <c r="F756" s="25">
        <v>24</v>
      </c>
      <c r="G756" s="1">
        <v>1914.85</v>
      </c>
      <c r="H756" s="15">
        <v>11967.84</v>
      </c>
      <c r="I756" s="1">
        <v>13882.69</v>
      </c>
      <c r="J756">
        <f>YEAR(Ventas_Wellpro4[[#This Row],[Fecha]])</f>
        <v>2025</v>
      </c>
      <c r="K756" t="str">
        <f>TEXT(Ventas_Wellpro4[[#This Row],[Fecha]],"MMMM")</f>
        <v>febrero</v>
      </c>
      <c r="L756">
        <f>DAY(Ventas_Wellpro4[[#This Row],[Fecha]])</f>
        <v>26</v>
      </c>
    </row>
    <row r="757" spans="2:12" x14ac:dyDescent="0.25">
      <c r="B757" s="5">
        <v>45714</v>
      </c>
      <c r="C757" t="s">
        <v>17</v>
      </c>
      <c r="D757" t="s">
        <v>46</v>
      </c>
      <c r="E757">
        <v>498.66</v>
      </c>
      <c r="F757" s="25">
        <v>6</v>
      </c>
      <c r="G757" s="1">
        <v>478.71</v>
      </c>
      <c r="H757" s="15">
        <v>2991.96</v>
      </c>
      <c r="I757" s="1">
        <v>3470.67</v>
      </c>
      <c r="J757">
        <f>YEAR(Ventas_Wellpro4[[#This Row],[Fecha]])</f>
        <v>2025</v>
      </c>
      <c r="K757" t="str">
        <f>TEXT(Ventas_Wellpro4[[#This Row],[Fecha]],"MMMM")</f>
        <v>febrero</v>
      </c>
      <c r="L757">
        <f>DAY(Ventas_Wellpro4[[#This Row],[Fecha]])</f>
        <v>26</v>
      </c>
    </row>
    <row r="758" spans="2:12" x14ac:dyDescent="0.25">
      <c r="B758" s="5">
        <v>45715</v>
      </c>
      <c r="C758" t="s">
        <v>17</v>
      </c>
      <c r="D758" t="s">
        <v>46</v>
      </c>
      <c r="E758">
        <v>498.66</v>
      </c>
      <c r="F758" s="25">
        <v>24</v>
      </c>
      <c r="G758" s="1">
        <v>0</v>
      </c>
      <c r="H758" s="15">
        <v>11967.84</v>
      </c>
      <c r="I758" s="1">
        <v>0</v>
      </c>
      <c r="J758">
        <f>YEAR(Ventas_Wellpro4[[#This Row],[Fecha]])</f>
        <v>2025</v>
      </c>
      <c r="K758" t="str">
        <f>TEXT(Ventas_Wellpro4[[#This Row],[Fecha]],"MMMM")</f>
        <v>febrero</v>
      </c>
      <c r="L758">
        <f>DAY(Ventas_Wellpro4[[#This Row],[Fecha]])</f>
        <v>27</v>
      </c>
    </row>
    <row r="759" spans="2:12" x14ac:dyDescent="0.25">
      <c r="B759" s="5">
        <v>45715</v>
      </c>
      <c r="C759" t="s">
        <v>17</v>
      </c>
      <c r="D759" t="s">
        <v>46</v>
      </c>
      <c r="E759">
        <v>498.65999999999997</v>
      </c>
      <c r="F759" s="25">
        <v>36</v>
      </c>
      <c r="G759" s="1">
        <v>2872.28</v>
      </c>
      <c r="H759" s="15">
        <v>17951.759999999998</v>
      </c>
      <c r="I759" s="1">
        <v>20824.04</v>
      </c>
      <c r="J759">
        <f>YEAR(Ventas_Wellpro4[[#This Row],[Fecha]])</f>
        <v>2025</v>
      </c>
      <c r="K759" t="str">
        <f>TEXT(Ventas_Wellpro4[[#This Row],[Fecha]],"MMMM")</f>
        <v>febrero</v>
      </c>
      <c r="L759">
        <f>DAY(Ventas_Wellpro4[[#This Row],[Fecha]])</f>
        <v>27</v>
      </c>
    </row>
    <row r="760" spans="2:12" x14ac:dyDescent="0.25">
      <c r="B760" s="5">
        <v>45715</v>
      </c>
      <c r="C760" t="s">
        <v>17</v>
      </c>
      <c r="D760" t="s">
        <v>46</v>
      </c>
      <c r="E760">
        <v>498.65999999999997</v>
      </c>
      <c r="F760" s="25">
        <v>36</v>
      </c>
      <c r="G760" s="1">
        <v>2872.28</v>
      </c>
      <c r="H760" s="15">
        <v>17951.759999999998</v>
      </c>
      <c r="I760" s="1">
        <v>20824.04</v>
      </c>
      <c r="J760">
        <f>YEAR(Ventas_Wellpro4[[#This Row],[Fecha]])</f>
        <v>2025</v>
      </c>
      <c r="K760" t="str">
        <f>TEXT(Ventas_Wellpro4[[#This Row],[Fecha]],"MMMM")</f>
        <v>febrero</v>
      </c>
      <c r="L760">
        <f>DAY(Ventas_Wellpro4[[#This Row],[Fecha]])</f>
        <v>27</v>
      </c>
    </row>
    <row r="761" spans="2:12" x14ac:dyDescent="0.25">
      <c r="B761" s="5">
        <v>45715</v>
      </c>
      <c r="C761" t="s">
        <v>17</v>
      </c>
      <c r="D761" t="s">
        <v>46</v>
      </c>
      <c r="E761">
        <v>498.66</v>
      </c>
      <c r="F761" s="25">
        <v>12</v>
      </c>
      <c r="G761" s="1">
        <v>957.43</v>
      </c>
      <c r="H761" s="15">
        <v>5983.92</v>
      </c>
      <c r="I761" s="1">
        <v>6941.35</v>
      </c>
      <c r="J761">
        <f>YEAR(Ventas_Wellpro4[[#This Row],[Fecha]])</f>
        <v>2025</v>
      </c>
      <c r="K761" t="str">
        <f>TEXT(Ventas_Wellpro4[[#This Row],[Fecha]],"MMMM")</f>
        <v>febrero</v>
      </c>
      <c r="L761">
        <f>DAY(Ventas_Wellpro4[[#This Row],[Fecha]])</f>
        <v>27</v>
      </c>
    </row>
    <row r="762" spans="2:12" x14ac:dyDescent="0.25">
      <c r="B762" s="5">
        <v>45715</v>
      </c>
      <c r="C762" t="s">
        <v>17</v>
      </c>
      <c r="D762" t="s">
        <v>46</v>
      </c>
      <c r="E762">
        <v>498.66</v>
      </c>
      <c r="F762" s="25">
        <v>12</v>
      </c>
      <c r="G762" s="1">
        <v>957.43</v>
      </c>
      <c r="H762" s="15">
        <v>5983.92</v>
      </c>
      <c r="I762" s="1">
        <v>6941.35</v>
      </c>
      <c r="J762">
        <f>YEAR(Ventas_Wellpro4[[#This Row],[Fecha]])</f>
        <v>2025</v>
      </c>
      <c r="K762" t="str">
        <f>TEXT(Ventas_Wellpro4[[#This Row],[Fecha]],"MMMM")</f>
        <v>febrero</v>
      </c>
      <c r="L762">
        <f>DAY(Ventas_Wellpro4[[#This Row],[Fecha]])</f>
        <v>27</v>
      </c>
    </row>
    <row r="763" spans="2:12" x14ac:dyDescent="0.25">
      <c r="B763" s="5">
        <v>45715</v>
      </c>
      <c r="C763" t="s">
        <v>17</v>
      </c>
      <c r="D763" t="s">
        <v>46</v>
      </c>
      <c r="E763">
        <v>498.66</v>
      </c>
      <c r="F763" s="25">
        <v>24</v>
      </c>
      <c r="G763" s="1">
        <v>1914.85</v>
      </c>
      <c r="H763" s="15">
        <v>11967.84</v>
      </c>
      <c r="I763" s="1">
        <v>13882.69</v>
      </c>
      <c r="J763">
        <f>YEAR(Ventas_Wellpro4[[#This Row],[Fecha]])</f>
        <v>2025</v>
      </c>
      <c r="K763" t="str">
        <f>TEXT(Ventas_Wellpro4[[#This Row],[Fecha]],"MMMM")</f>
        <v>febrero</v>
      </c>
      <c r="L763">
        <f>DAY(Ventas_Wellpro4[[#This Row],[Fecha]])</f>
        <v>27</v>
      </c>
    </row>
    <row r="764" spans="2:12" x14ac:dyDescent="0.25">
      <c r="B764" s="5">
        <v>45715</v>
      </c>
      <c r="C764" t="s">
        <v>17</v>
      </c>
      <c r="D764" t="s">
        <v>46</v>
      </c>
      <c r="E764">
        <v>498.66</v>
      </c>
      <c r="F764" s="25">
        <v>12</v>
      </c>
      <c r="G764" s="1">
        <v>957.43</v>
      </c>
      <c r="H764" s="15">
        <v>5983.92</v>
      </c>
      <c r="I764" s="1">
        <v>6941.35</v>
      </c>
      <c r="J764">
        <f>YEAR(Ventas_Wellpro4[[#This Row],[Fecha]])</f>
        <v>2025</v>
      </c>
      <c r="K764" t="str">
        <f>TEXT(Ventas_Wellpro4[[#This Row],[Fecha]],"MMMM")</f>
        <v>febrero</v>
      </c>
      <c r="L764">
        <f>DAY(Ventas_Wellpro4[[#This Row],[Fecha]])</f>
        <v>27</v>
      </c>
    </row>
    <row r="765" spans="2:12" x14ac:dyDescent="0.25">
      <c r="B765" s="5">
        <v>45716</v>
      </c>
      <c r="C765" t="s">
        <v>17</v>
      </c>
      <c r="D765" t="s">
        <v>46</v>
      </c>
      <c r="E765">
        <v>498.65999999999997</v>
      </c>
      <c r="F765" s="25">
        <v>36</v>
      </c>
      <c r="G765" s="1">
        <v>2872.28</v>
      </c>
      <c r="H765" s="15">
        <v>17951.759999999998</v>
      </c>
      <c r="I765" s="1">
        <v>20824.04</v>
      </c>
      <c r="J765">
        <f>YEAR(Ventas_Wellpro4[[#This Row],[Fecha]])</f>
        <v>2025</v>
      </c>
      <c r="K765" t="str">
        <f>TEXT(Ventas_Wellpro4[[#This Row],[Fecha]],"MMMM")</f>
        <v>febrero</v>
      </c>
      <c r="L765">
        <f>DAY(Ventas_Wellpro4[[#This Row],[Fecha]])</f>
        <v>28</v>
      </c>
    </row>
    <row r="766" spans="2:12" x14ac:dyDescent="0.25">
      <c r="B766" s="5">
        <v>45698</v>
      </c>
      <c r="C766" t="s">
        <v>25</v>
      </c>
      <c r="D766" t="s">
        <v>54</v>
      </c>
      <c r="E766">
        <v>964.66</v>
      </c>
      <c r="F766" s="25">
        <v>1</v>
      </c>
      <c r="G766" s="2">
        <v>154.34</v>
      </c>
      <c r="H766" s="15">
        <v>964.66</v>
      </c>
      <c r="I766" s="2">
        <v>1119</v>
      </c>
      <c r="J766">
        <f>YEAR(Ventas_Wellpro4[[#This Row],[Fecha]])</f>
        <v>2025</v>
      </c>
      <c r="K766" t="str">
        <f>TEXT(Ventas_Wellpro4[[#This Row],[Fecha]],"MMMM")</f>
        <v>febrero</v>
      </c>
      <c r="L766">
        <f>DAY(Ventas_Wellpro4[[#This Row],[Fecha]])</f>
        <v>10</v>
      </c>
    </row>
    <row r="767" spans="2:12" x14ac:dyDescent="0.25">
      <c r="B767" s="5">
        <v>45699</v>
      </c>
      <c r="C767" t="s">
        <v>12</v>
      </c>
      <c r="D767" t="s">
        <v>54</v>
      </c>
      <c r="E767">
        <v>272.27</v>
      </c>
      <c r="F767" s="25">
        <v>1</v>
      </c>
      <c r="G767" s="2">
        <v>43.56</v>
      </c>
      <c r="H767" s="15">
        <v>272.27</v>
      </c>
      <c r="I767" s="2">
        <v>315.83</v>
      </c>
      <c r="J767">
        <f>YEAR(Ventas_Wellpro4[[#This Row],[Fecha]])</f>
        <v>2025</v>
      </c>
      <c r="K767" t="str">
        <f>TEXT(Ventas_Wellpro4[[#This Row],[Fecha]],"MMMM")</f>
        <v>febrero</v>
      </c>
      <c r="L767">
        <f>DAY(Ventas_Wellpro4[[#This Row],[Fecha]])</f>
        <v>11</v>
      </c>
    </row>
    <row r="768" spans="2:12" x14ac:dyDescent="0.25">
      <c r="B768" s="5">
        <v>45719</v>
      </c>
      <c r="C768" t="s">
        <v>17</v>
      </c>
      <c r="D768" t="s">
        <v>46</v>
      </c>
      <c r="E768">
        <v>498.65999999999997</v>
      </c>
      <c r="F768" s="26">
        <v>72</v>
      </c>
      <c r="G768">
        <v>5744.56</v>
      </c>
      <c r="H768" s="15">
        <v>35903.519999999997</v>
      </c>
      <c r="I768" s="6">
        <v>41648.080000000002</v>
      </c>
      <c r="J768">
        <f>YEAR(Ventas_Wellpro4[[#This Row],[Fecha]])</f>
        <v>2025</v>
      </c>
      <c r="K768" t="str">
        <f>TEXT(Ventas_Wellpro4[[#This Row],[Fecha]],"MMMM")</f>
        <v>marzo</v>
      </c>
      <c r="L768">
        <f>DAY(Ventas_Wellpro4[[#This Row],[Fecha]])</f>
        <v>3</v>
      </c>
    </row>
    <row r="769" spans="2:12" x14ac:dyDescent="0.25">
      <c r="B769" s="5">
        <v>45719</v>
      </c>
      <c r="C769" t="s">
        <v>17</v>
      </c>
      <c r="D769" t="s">
        <v>46</v>
      </c>
      <c r="E769">
        <v>498.66</v>
      </c>
      <c r="F769" s="26">
        <v>6</v>
      </c>
      <c r="G769">
        <v>478.71</v>
      </c>
      <c r="H769" s="15">
        <v>2991.96</v>
      </c>
      <c r="I769" s="6">
        <v>3470.67</v>
      </c>
      <c r="J769">
        <f>YEAR(Ventas_Wellpro4[[#This Row],[Fecha]])</f>
        <v>2025</v>
      </c>
      <c r="K769" t="str">
        <f>TEXT(Ventas_Wellpro4[[#This Row],[Fecha]],"MMMM")</f>
        <v>marzo</v>
      </c>
      <c r="L769">
        <f>DAY(Ventas_Wellpro4[[#This Row],[Fecha]])</f>
        <v>3</v>
      </c>
    </row>
    <row r="770" spans="2:12" x14ac:dyDescent="0.25">
      <c r="B770" s="5">
        <v>45720</v>
      </c>
      <c r="C770" t="s">
        <v>17</v>
      </c>
      <c r="D770" t="s">
        <v>46</v>
      </c>
      <c r="E770">
        <v>498.66</v>
      </c>
      <c r="F770" s="26">
        <v>6</v>
      </c>
      <c r="G770">
        <v>478.71</v>
      </c>
      <c r="H770" s="15">
        <v>2991.96</v>
      </c>
      <c r="I770" s="6">
        <v>3470.67</v>
      </c>
      <c r="J770">
        <f>YEAR(Ventas_Wellpro4[[#This Row],[Fecha]])</f>
        <v>2025</v>
      </c>
      <c r="K770" t="str">
        <f>TEXT(Ventas_Wellpro4[[#This Row],[Fecha]],"MMMM")</f>
        <v>marzo</v>
      </c>
      <c r="L770">
        <f>DAY(Ventas_Wellpro4[[#This Row],[Fecha]])</f>
        <v>4</v>
      </c>
    </row>
    <row r="771" spans="2:12" x14ac:dyDescent="0.25">
      <c r="B771" s="5">
        <v>45722</v>
      </c>
      <c r="C771" t="s">
        <v>17</v>
      </c>
      <c r="D771" t="s">
        <v>46</v>
      </c>
      <c r="E771">
        <v>498.65999999999997</v>
      </c>
      <c r="F771" s="26">
        <v>18</v>
      </c>
      <c r="G771">
        <v>1436.14</v>
      </c>
      <c r="H771" s="15">
        <v>8975.8799999999992</v>
      </c>
      <c r="I771" s="6">
        <v>10412.02</v>
      </c>
      <c r="J771">
        <f>YEAR(Ventas_Wellpro4[[#This Row],[Fecha]])</f>
        <v>2025</v>
      </c>
      <c r="K771" t="str">
        <f>TEXT(Ventas_Wellpro4[[#This Row],[Fecha]],"MMMM")</f>
        <v>marzo</v>
      </c>
      <c r="L771">
        <f>DAY(Ventas_Wellpro4[[#This Row],[Fecha]])</f>
        <v>6</v>
      </c>
    </row>
    <row r="772" spans="2:12" x14ac:dyDescent="0.25">
      <c r="B772" s="5">
        <v>45722</v>
      </c>
      <c r="C772" t="s">
        <v>17</v>
      </c>
      <c r="D772" t="s">
        <v>46</v>
      </c>
      <c r="E772">
        <v>498.66</v>
      </c>
      <c r="F772" s="26">
        <v>6</v>
      </c>
      <c r="G772">
        <v>478.71</v>
      </c>
      <c r="H772" s="15">
        <v>2991.96</v>
      </c>
      <c r="I772" s="6">
        <v>3470.67</v>
      </c>
      <c r="J772">
        <f>YEAR(Ventas_Wellpro4[[#This Row],[Fecha]])</f>
        <v>2025</v>
      </c>
      <c r="K772" t="str">
        <f>TEXT(Ventas_Wellpro4[[#This Row],[Fecha]],"MMMM")</f>
        <v>marzo</v>
      </c>
      <c r="L772">
        <f>DAY(Ventas_Wellpro4[[#This Row],[Fecha]])</f>
        <v>6</v>
      </c>
    </row>
    <row r="773" spans="2:12" x14ac:dyDescent="0.25">
      <c r="B773" s="5">
        <v>45699</v>
      </c>
      <c r="C773" t="s">
        <v>25</v>
      </c>
      <c r="D773" t="s">
        <v>54</v>
      </c>
      <c r="E773">
        <v>861.91</v>
      </c>
      <c r="F773" s="25">
        <v>1</v>
      </c>
      <c r="G773" s="1">
        <v>137.9</v>
      </c>
      <c r="H773" s="15">
        <v>861.91</v>
      </c>
      <c r="I773" s="2">
        <v>999.81</v>
      </c>
      <c r="J773">
        <f>YEAR(Ventas_Wellpro4[[#This Row],[Fecha]])</f>
        <v>2025</v>
      </c>
      <c r="K773" t="str">
        <f>TEXT(Ventas_Wellpro4[[#This Row],[Fecha]],"MMMM")</f>
        <v>febrero</v>
      </c>
      <c r="L773">
        <f>DAY(Ventas_Wellpro4[[#This Row],[Fecha]])</f>
        <v>11</v>
      </c>
    </row>
    <row r="774" spans="2:12" x14ac:dyDescent="0.25">
      <c r="B774" s="5">
        <v>45699</v>
      </c>
      <c r="C774" t="s">
        <v>21</v>
      </c>
      <c r="D774" t="s">
        <v>54</v>
      </c>
      <c r="E774">
        <v>137.79</v>
      </c>
      <c r="F774" s="25">
        <v>1</v>
      </c>
      <c r="G774" s="2">
        <v>22.05</v>
      </c>
      <c r="H774" s="15">
        <v>137.79</v>
      </c>
      <c r="I774" s="2">
        <v>159.84</v>
      </c>
      <c r="J774">
        <f>YEAR(Ventas_Wellpro4[[#This Row],[Fecha]])</f>
        <v>2025</v>
      </c>
      <c r="K774" t="str">
        <f>TEXT(Ventas_Wellpro4[[#This Row],[Fecha]],"MMMM")</f>
        <v>febrero</v>
      </c>
      <c r="L774">
        <f>DAY(Ventas_Wellpro4[[#This Row],[Fecha]])</f>
        <v>11</v>
      </c>
    </row>
    <row r="775" spans="2:12" x14ac:dyDescent="0.25">
      <c r="B775" s="5">
        <v>45699</v>
      </c>
      <c r="C775" t="s">
        <v>22</v>
      </c>
      <c r="D775" t="s">
        <v>54</v>
      </c>
      <c r="E775">
        <v>137.79</v>
      </c>
      <c r="F775" s="25">
        <v>1</v>
      </c>
      <c r="G775" s="1">
        <v>22.05</v>
      </c>
      <c r="H775" s="15">
        <v>137.79</v>
      </c>
      <c r="I775" s="2">
        <v>159.84</v>
      </c>
      <c r="J775">
        <f>YEAR(Ventas_Wellpro4[[#This Row],[Fecha]])</f>
        <v>2025</v>
      </c>
      <c r="K775" t="str">
        <f>TEXT(Ventas_Wellpro4[[#This Row],[Fecha]],"MMMM")</f>
        <v>febrero</v>
      </c>
      <c r="L775">
        <f>DAY(Ventas_Wellpro4[[#This Row],[Fecha]])</f>
        <v>11</v>
      </c>
    </row>
    <row r="776" spans="2:12" x14ac:dyDescent="0.25">
      <c r="B776" s="5">
        <v>45699</v>
      </c>
      <c r="C776" t="s">
        <v>22</v>
      </c>
      <c r="D776" t="s">
        <v>54</v>
      </c>
      <c r="E776">
        <v>137.79</v>
      </c>
      <c r="F776" s="25">
        <v>1</v>
      </c>
      <c r="G776" s="2">
        <v>22.05</v>
      </c>
      <c r="H776" s="15">
        <v>137.79</v>
      </c>
      <c r="I776" s="2">
        <v>159.84</v>
      </c>
      <c r="J776">
        <f>YEAR(Ventas_Wellpro4[[#This Row],[Fecha]])</f>
        <v>2025</v>
      </c>
      <c r="K776" t="str">
        <f>TEXT(Ventas_Wellpro4[[#This Row],[Fecha]],"MMMM")</f>
        <v>febrero</v>
      </c>
      <c r="L776">
        <f>DAY(Ventas_Wellpro4[[#This Row],[Fecha]])</f>
        <v>11</v>
      </c>
    </row>
    <row r="777" spans="2:12" x14ac:dyDescent="0.25">
      <c r="B777" s="5">
        <v>45699</v>
      </c>
      <c r="C777" t="s">
        <v>22</v>
      </c>
      <c r="D777" t="s">
        <v>54</v>
      </c>
      <c r="E777">
        <v>137.79</v>
      </c>
      <c r="F777" s="25">
        <v>1</v>
      </c>
      <c r="G777" s="1">
        <v>22.05</v>
      </c>
      <c r="H777" s="15">
        <v>137.79</v>
      </c>
      <c r="I777" s="2">
        <v>159.84</v>
      </c>
      <c r="J777">
        <f>YEAR(Ventas_Wellpro4[[#This Row],[Fecha]])</f>
        <v>2025</v>
      </c>
      <c r="K777" t="str">
        <f>TEXT(Ventas_Wellpro4[[#This Row],[Fecha]],"MMMM")</f>
        <v>febrero</v>
      </c>
      <c r="L777">
        <f>DAY(Ventas_Wellpro4[[#This Row],[Fecha]])</f>
        <v>11</v>
      </c>
    </row>
    <row r="778" spans="2:12" x14ac:dyDescent="0.25">
      <c r="B778" s="5">
        <v>45722</v>
      </c>
      <c r="C778" t="s">
        <v>17</v>
      </c>
      <c r="D778" t="s">
        <v>46</v>
      </c>
      <c r="E778">
        <v>498.66</v>
      </c>
      <c r="F778" s="26">
        <v>12</v>
      </c>
      <c r="G778">
        <v>957.43</v>
      </c>
      <c r="H778" s="15">
        <v>5983.92</v>
      </c>
      <c r="I778" s="6">
        <v>6941.35</v>
      </c>
      <c r="J778">
        <f>YEAR(Ventas_Wellpro4[[#This Row],[Fecha]])</f>
        <v>2025</v>
      </c>
      <c r="K778" t="str">
        <f>TEXT(Ventas_Wellpro4[[#This Row],[Fecha]],"MMMM")</f>
        <v>marzo</v>
      </c>
      <c r="L778">
        <f>DAY(Ventas_Wellpro4[[#This Row],[Fecha]])</f>
        <v>6</v>
      </c>
    </row>
    <row r="779" spans="2:12" x14ac:dyDescent="0.25">
      <c r="B779" s="5">
        <v>45722</v>
      </c>
      <c r="C779" t="s">
        <v>17</v>
      </c>
      <c r="D779" t="s">
        <v>46</v>
      </c>
      <c r="E779">
        <v>498.66</v>
      </c>
      <c r="F779" s="26">
        <v>42</v>
      </c>
      <c r="G779">
        <v>3351</v>
      </c>
      <c r="H779" s="15">
        <v>20943.72</v>
      </c>
      <c r="I779" s="6">
        <v>24294.720000000001</v>
      </c>
      <c r="J779">
        <f>YEAR(Ventas_Wellpro4[[#This Row],[Fecha]])</f>
        <v>2025</v>
      </c>
      <c r="K779" t="str">
        <f>TEXT(Ventas_Wellpro4[[#This Row],[Fecha]],"MMMM")</f>
        <v>marzo</v>
      </c>
      <c r="L779">
        <f>DAY(Ventas_Wellpro4[[#This Row],[Fecha]])</f>
        <v>6</v>
      </c>
    </row>
    <row r="780" spans="2:12" x14ac:dyDescent="0.25">
      <c r="B780" s="5">
        <v>45701</v>
      </c>
      <c r="C780" t="s">
        <v>21</v>
      </c>
      <c r="D780" t="s">
        <v>54</v>
      </c>
      <c r="E780">
        <v>137.79</v>
      </c>
      <c r="F780" s="25">
        <v>1</v>
      </c>
      <c r="G780" s="1">
        <v>22.05</v>
      </c>
      <c r="H780" s="15">
        <v>137.79</v>
      </c>
      <c r="I780" s="2">
        <v>159.84</v>
      </c>
      <c r="J780">
        <f>YEAR(Ventas_Wellpro4[[#This Row],[Fecha]])</f>
        <v>2025</v>
      </c>
      <c r="K780" t="str">
        <f>TEXT(Ventas_Wellpro4[[#This Row],[Fecha]],"MMMM")</f>
        <v>febrero</v>
      </c>
      <c r="L780">
        <f>DAY(Ventas_Wellpro4[[#This Row],[Fecha]])</f>
        <v>13</v>
      </c>
    </row>
    <row r="781" spans="2:12" x14ac:dyDescent="0.25">
      <c r="B781" s="5">
        <v>45701</v>
      </c>
      <c r="C781" t="s">
        <v>21</v>
      </c>
      <c r="D781" t="s">
        <v>54</v>
      </c>
      <c r="E781">
        <v>137.79</v>
      </c>
      <c r="F781" s="25">
        <v>1</v>
      </c>
      <c r="G781" s="1">
        <v>22.05</v>
      </c>
      <c r="H781" s="15">
        <v>137.79</v>
      </c>
      <c r="I781" s="2">
        <v>159.84</v>
      </c>
      <c r="J781">
        <f>YEAR(Ventas_Wellpro4[[#This Row],[Fecha]])</f>
        <v>2025</v>
      </c>
      <c r="K781" t="str">
        <f>TEXT(Ventas_Wellpro4[[#This Row],[Fecha]],"MMMM")</f>
        <v>febrero</v>
      </c>
      <c r="L781">
        <f>DAY(Ventas_Wellpro4[[#This Row],[Fecha]])</f>
        <v>13</v>
      </c>
    </row>
    <row r="782" spans="2:12" x14ac:dyDescent="0.25">
      <c r="B782" s="5">
        <v>45701</v>
      </c>
      <c r="C782" t="s">
        <v>22</v>
      </c>
      <c r="D782" t="s">
        <v>54</v>
      </c>
      <c r="E782">
        <v>137.79</v>
      </c>
      <c r="F782" s="25">
        <v>1</v>
      </c>
      <c r="G782" s="1">
        <v>22.05</v>
      </c>
      <c r="H782" s="15">
        <v>137.79</v>
      </c>
      <c r="I782" s="2">
        <v>159.84</v>
      </c>
      <c r="J782">
        <f>YEAR(Ventas_Wellpro4[[#This Row],[Fecha]])</f>
        <v>2025</v>
      </c>
      <c r="K782" t="str">
        <f>TEXT(Ventas_Wellpro4[[#This Row],[Fecha]],"MMMM")</f>
        <v>febrero</v>
      </c>
      <c r="L782">
        <f>DAY(Ventas_Wellpro4[[#This Row],[Fecha]])</f>
        <v>13</v>
      </c>
    </row>
    <row r="783" spans="2:12" x14ac:dyDescent="0.25">
      <c r="B783" s="5">
        <v>45701</v>
      </c>
      <c r="C783" t="s">
        <v>22</v>
      </c>
      <c r="D783" t="s">
        <v>54</v>
      </c>
      <c r="E783">
        <v>137.79</v>
      </c>
      <c r="F783" s="25">
        <v>1</v>
      </c>
      <c r="G783" s="2">
        <v>22.05</v>
      </c>
      <c r="H783" s="15">
        <v>137.79</v>
      </c>
      <c r="I783" s="2">
        <v>159.84</v>
      </c>
      <c r="J783">
        <f>YEAR(Ventas_Wellpro4[[#This Row],[Fecha]])</f>
        <v>2025</v>
      </c>
      <c r="K783" t="str">
        <f>TEXT(Ventas_Wellpro4[[#This Row],[Fecha]],"MMMM")</f>
        <v>febrero</v>
      </c>
      <c r="L783">
        <f>DAY(Ventas_Wellpro4[[#This Row],[Fecha]])</f>
        <v>13</v>
      </c>
    </row>
    <row r="784" spans="2:12" x14ac:dyDescent="0.25">
      <c r="B784" s="5">
        <v>45701</v>
      </c>
      <c r="C784" t="s">
        <v>24</v>
      </c>
      <c r="D784" t="s">
        <v>54</v>
      </c>
      <c r="E784">
        <v>137.79</v>
      </c>
      <c r="F784" s="25">
        <v>1</v>
      </c>
      <c r="G784" s="1">
        <v>22.05</v>
      </c>
      <c r="H784" s="15">
        <v>137.79</v>
      </c>
      <c r="I784" s="2">
        <v>159.84</v>
      </c>
      <c r="J784">
        <f>YEAR(Ventas_Wellpro4[[#This Row],[Fecha]])</f>
        <v>2025</v>
      </c>
      <c r="K784" t="str">
        <f>TEXT(Ventas_Wellpro4[[#This Row],[Fecha]],"MMMM")</f>
        <v>febrero</v>
      </c>
      <c r="L784">
        <f>DAY(Ventas_Wellpro4[[#This Row],[Fecha]])</f>
        <v>13</v>
      </c>
    </row>
    <row r="785" spans="2:12" x14ac:dyDescent="0.25">
      <c r="B785" s="5">
        <v>45702</v>
      </c>
      <c r="C785" t="s">
        <v>10</v>
      </c>
      <c r="D785" t="s">
        <v>54</v>
      </c>
      <c r="E785">
        <v>272.27</v>
      </c>
      <c r="F785" s="25">
        <v>1</v>
      </c>
      <c r="G785" s="1">
        <v>0</v>
      </c>
      <c r="H785" s="15">
        <v>272.27</v>
      </c>
      <c r="I785" s="2">
        <v>0</v>
      </c>
      <c r="J785">
        <f>YEAR(Ventas_Wellpro4[[#This Row],[Fecha]])</f>
        <v>2025</v>
      </c>
      <c r="K785" t="str">
        <f>TEXT(Ventas_Wellpro4[[#This Row],[Fecha]],"MMMM")</f>
        <v>febrero</v>
      </c>
      <c r="L785">
        <f>DAY(Ventas_Wellpro4[[#This Row],[Fecha]])</f>
        <v>14</v>
      </c>
    </row>
    <row r="786" spans="2:12" x14ac:dyDescent="0.25">
      <c r="B786" s="5">
        <v>45722</v>
      </c>
      <c r="C786" t="s">
        <v>17</v>
      </c>
      <c r="D786" t="s">
        <v>46</v>
      </c>
      <c r="E786">
        <v>498.65999999999997</v>
      </c>
      <c r="F786" s="26">
        <v>18</v>
      </c>
      <c r="G786">
        <v>1436.14</v>
      </c>
      <c r="H786" s="15">
        <v>8975.8799999999992</v>
      </c>
      <c r="I786" s="6">
        <v>10412.02</v>
      </c>
      <c r="J786">
        <f>YEAR(Ventas_Wellpro4[[#This Row],[Fecha]])</f>
        <v>2025</v>
      </c>
      <c r="K786" t="str">
        <f>TEXT(Ventas_Wellpro4[[#This Row],[Fecha]],"MMMM")</f>
        <v>marzo</v>
      </c>
      <c r="L786">
        <f>DAY(Ventas_Wellpro4[[#This Row],[Fecha]])</f>
        <v>6</v>
      </c>
    </row>
    <row r="787" spans="2:12" x14ac:dyDescent="0.25">
      <c r="B787" s="5">
        <v>45722</v>
      </c>
      <c r="C787" t="s">
        <v>17</v>
      </c>
      <c r="D787" t="s">
        <v>46</v>
      </c>
      <c r="E787">
        <v>498.65999999999997</v>
      </c>
      <c r="F787" s="26">
        <v>18</v>
      </c>
      <c r="G787">
        <v>1436.14</v>
      </c>
      <c r="H787" s="15">
        <v>8975.8799999999992</v>
      </c>
      <c r="I787" s="6">
        <v>10412.02</v>
      </c>
      <c r="J787">
        <f>YEAR(Ventas_Wellpro4[[#This Row],[Fecha]])</f>
        <v>2025</v>
      </c>
      <c r="K787" t="str">
        <f>TEXT(Ventas_Wellpro4[[#This Row],[Fecha]],"MMMM")</f>
        <v>marzo</v>
      </c>
      <c r="L787">
        <f>DAY(Ventas_Wellpro4[[#This Row],[Fecha]])</f>
        <v>6</v>
      </c>
    </row>
    <row r="788" spans="2:12" x14ac:dyDescent="0.25">
      <c r="B788" s="5">
        <v>45726</v>
      </c>
      <c r="C788" t="s">
        <v>17</v>
      </c>
      <c r="D788" t="s">
        <v>46</v>
      </c>
      <c r="E788">
        <v>498.66</v>
      </c>
      <c r="F788" s="26">
        <v>24</v>
      </c>
      <c r="G788" s="6">
        <v>1914.85</v>
      </c>
      <c r="H788" s="15">
        <v>11967.84</v>
      </c>
      <c r="I788" s="6">
        <v>13882.69</v>
      </c>
      <c r="J788">
        <f>YEAR(Ventas_Wellpro4[[#This Row],[Fecha]])</f>
        <v>2025</v>
      </c>
      <c r="K788" t="str">
        <f>TEXT(Ventas_Wellpro4[[#This Row],[Fecha]],"MMMM")</f>
        <v>marzo</v>
      </c>
      <c r="L788">
        <f>DAY(Ventas_Wellpro4[[#This Row],[Fecha]])</f>
        <v>10</v>
      </c>
    </row>
    <row r="789" spans="2:12" x14ac:dyDescent="0.25">
      <c r="B789" s="5">
        <v>45728</v>
      </c>
      <c r="C789" t="s">
        <v>17</v>
      </c>
      <c r="D789" t="s">
        <v>46</v>
      </c>
      <c r="E789">
        <v>498.66</v>
      </c>
      <c r="F789" s="26">
        <v>12</v>
      </c>
      <c r="G789">
        <v>957.43</v>
      </c>
      <c r="H789" s="15">
        <v>5983.92</v>
      </c>
      <c r="I789" s="6">
        <v>6941.35</v>
      </c>
      <c r="J789">
        <f>YEAR(Ventas_Wellpro4[[#This Row],[Fecha]])</f>
        <v>2025</v>
      </c>
      <c r="K789" t="str">
        <f>TEXT(Ventas_Wellpro4[[#This Row],[Fecha]],"MMMM")</f>
        <v>marzo</v>
      </c>
      <c r="L789">
        <f>DAY(Ventas_Wellpro4[[#This Row],[Fecha]])</f>
        <v>12</v>
      </c>
    </row>
    <row r="790" spans="2:12" x14ac:dyDescent="0.25">
      <c r="B790" s="5">
        <v>45728</v>
      </c>
      <c r="C790" t="s">
        <v>17</v>
      </c>
      <c r="D790" t="s">
        <v>46</v>
      </c>
      <c r="E790">
        <v>498.66</v>
      </c>
      <c r="F790" s="26">
        <v>12</v>
      </c>
      <c r="G790">
        <v>957.43</v>
      </c>
      <c r="H790" s="15">
        <v>5983.92</v>
      </c>
      <c r="I790" s="6">
        <v>6941.35</v>
      </c>
      <c r="J790">
        <f>YEAR(Ventas_Wellpro4[[#This Row],[Fecha]])</f>
        <v>2025</v>
      </c>
      <c r="K790" t="str">
        <f>TEXT(Ventas_Wellpro4[[#This Row],[Fecha]],"MMMM")</f>
        <v>marzo</v>
      </c>
      <c r="L790">
        <f>DAY(Ventas_Wellpro4[[#This Row],[Fecha]])</f>
        <v>12</v>
      </c>
    </row>
    <row r="791" spans="2:12" x14ac:dyDescent="0.25">
      <c r="B791" s="5">
        <v>45728</v>
      </c>
      <c r="C791" t="s">
        <v>17</v>
      </c>
      <c r="D791" t="s">
        <v>46</v>
      </c>
      <c r="E791">
        <v>498.65999999999997</v>
      </c>
      <c r="F791" s="26">
        <v>36</v>
      </c>
      <c r="G791">
        <v>2872.28</v>
      </c>
      <c r="H791" s="15">
        <v>17951.759999999998</v>
      </c>
      <c r="I791" s="6">
        <v>20824.04</v>
      </c>
      <c r="J791">
        <f>YEAR(Ventas_Wellpro4[[#This Row],[Fecha]])</f>
        <v>2025</v>
      </c>
      <c r="K791" t="str">
        <f>TEXT(Ventas_Wellpro4[[#This Row],[Fecha]],"MMMM")</f>
        <v>marzo</v>
      </c>
      <c r="L791">
        <f>DAY(Ventas_Wellpro4[[#This Row],[Fecha]])</f>
        <v>12</v>
      </c>
    </row>
    <row r="792" spans="2:12" x14ac:dyDescent="0.25">
      <c r="B792" s="5">
        <v>45734</v>
      </c>
      <c r="C792" t="s">
        <v>17</v>
      </c>
      <c r="D792" t="s">
        <v>46</v>
      </c>
      <c r="E792">
        <v>498.65999999999997</v>
      </c>
      <c r="F792" s="26">
        <v>36</v>
      </c>
      <c r="G792">
        <v>2872.28</v>
      </c>
      <c r="H792" s="15">
        <v>17951.759999999998</v>
      </c>
      <c r="I792">
        <v>20824.04</v>
      </c>
      <c r="J792">
        <f>YEAR(Ventas_Wellpro4[[#This Row],[Fecha]])</f>
        <v>2025</v>
      </c>
      <c r="K792" t="str">
        <f>TEXT(Ventas_Wellpro4[[#This Row],[Fecha]],"MMMM")</f>
        <v>marzo</v>
      </c>
      <c r="L792">
        <f>DAY(Ventas_Wellpro4[[#This Row],[Fecha]])</f>
        <v>18</v>
      </c>
    </row>
    <row r="793" spans="2:12" x14ac:dyDescent="0.25">
      <c r="B793" s="5">
        <v>45734</v>
      </c>
      <c r="C793" t="s">
        <v>17</v>
      </c>
      <c r="D793" t="s">
        <v>46</v>
      </c>
      <c r="E793">
        <v>498.66</v>
      </c>
      <c r="F793" s="26">
        <v>12</v>
      </c>
      <c r="G793">
        <v>957.43</v>
      </c>
      <c r="H793" s="15">
        <v>5983.92</v>
      </c>
      <c r="I793">
        <v>6941.35</v>
      </c>
      <c r="J793">
        <f>YEAR(Ventas_Wellpro4[[#This Row],[Fecha]])</f>
        <v>2025</v>
      </c>
      <c r="K793" t="str">
        <f>TEXT(Ventas_Wellpro4[[#This Row],[Fecha]],"MMMM")</f>
        <v>marzo</v>
      </c>
      <c r="L793">
        <f>DAY(Ventas_Wellpro4[[#This Row],[Fecha]])</f>
        <v>18</v>
      </c>
    </row>
    <row r="794" spans="2:12" x14ac:dyDescent="0.25">
      <c r="B794" s="5">
        <v>45736</v>
      </c>
      <c r="C794" t="s">
        <v>17</v>
      </c>
      <c r="D794" t="s">
        <v>46</v>
      </c>
      <c r="E794">
        <v>498.66</v>
      </c>
      <c r="F794" s="26">
        <v>6</v>
      </c>
      <c r="G794">
        <v>478.71</v>
      </c>
      <c r="H794" s="15">
        <v>2991.96</v>
      </c>
      <c r="I794">
        <v>3470.67</v>
      </c>
      <c r="J794">
        <f>YEAR(Ventas_Wellpro4[[#This Row],[Fecha]])</f>
        <v>2025</v>
      </c>
      <c r="K794" t="str">
        <f>TEXT(Ventas_Wellpro4[[#This Row],[Fecha]],"MMMM")</f>
        <v>marzo</v>
      </c>
      <c r="L794">
        <f>DAY(Ventas_Wellpro4[[#This Row],[Fecha]])</f>
        <v>20</v>
      </c>
    </row>
    <row r="795" spans="2:12" x14ac:dyDescent="0.25">
      <c r="B795" s="5">
        <v>45736</v>
      </c>
      <c r="C795" t="s">
        <v>17</v>
      </c>
      <c r="D795" t="s">
        <v>46</v>
      </c>
      <c r="E795">
        <v>498.66</v>
      </c>
      <c r="F795" s="26">
        <v>6</v>
      </c>
      <c r="G795">
        <v>478.71</v>
      </c>
      <c r="H795" s="15">
        <v>2991.96</v>
      </c>
      <c r="I795">
        <v>3470.67</v>
      </c>
      <c r="J795">
        <f>YEAR(Ventas_Wellpro4[[#This Row],[Fecha]])</f>
        <v>2025</v>
      </c>
      <c r="K795" t="str">
        <f>TEXT(Ventas_Wellpro4[[#This Row],[Fecha]],"MMMM")</f>
        <v>marzo</v>
      </c>
      <c r="L795">
        <f>DAY(Ventas_Wellpro4[[#This Row],[Fecha]])</f>
        <v>20</v>
      </c>
    </row>
    <row r="796" spans="2:12" x14ac:dyDescent="0.25">
      <c r="B796" s="5">
        <v>45736</v>
      </c>
      <c r="C796" t="s">
        <v>17</v>
      </c>
      <c r="D796" t="s">
        <v>46</v>
      </c>
      <c r="E796">
        <v>498.66</v>
      </c>
      <c r="F796" s="26">
        <v>6</v>
      </c>
      <c r="G796">
        <v>478.71</v>
      </c>
      <c r="H796" s="15">
        <v>2991.96</v>
      </c>
      <c r="I796">
        <v>3470.67</v>
      </c>
      <c r="J796">
        <f>YEAR(Ventas_Wellpro4[[#This Row],[Fecha]])</f>
        <v>2025</v>
      </c>
      <c r="K796" t="str">
        <f>TEXT(Ventas_Wellpro4[[#This Row],[Fecha]],"MMMM")</f>
        <v>marzo</v>
      </c>
      <c r="L796">
        <f>DAY(Ventas_Wellpro4[[#This Row],[Fecha]])</f>
        <v>20</v>
      </c>
    </row>
    <row r="797" spans="2:12" x14ac:dyDescent="0.25">
      <c r="B797" s="5">
        <v>45705</v>
      </c>
      <c r="C797" t="s">
        <v>10</v>
      </c>
      <c r="D797" t="s">
        <v>54</v>
      </c>
      <c r="E797">
        <v>272.27</v>
      </c>
      <c r="F797" s="25">
        <v>1</v>
      </c>
      <c r="G797" s="1">
        <v>43.56</v>
      </c>
      <c r="H797" s="15">
        <v>272.27</v>
      </c>
      <c r="I797" s="2">
        <v>315.83</v>
      </c>
      <c r="J797">
        <f>YEAR(Ventas_Wellpro4[[#This Row],[Fecha]])</f>
        <v>2025</v>
      </c>
      <c r="K797" t="str">
        <f>TEXT(Ventas_Wellpro4[[#This Row],[Fecha]],"MMMM")</f>
        <v>febrero</v>
      </c>
      <c r="L797">
        <f>DAY(Ventas_Wellpro4[[#This Row],[Fecha]])</f>
        <v>17</v>
      </c>
    </row>
    <row r="798" spans="2:12" x14ac:dyDescent="0.25">
      <c r="B798" s="5">
        <v>45705</v>
      </c>
      <c r="C798" t="s">
        <v>10</v>
      </c>
      <c r="D798" t="s">
        <v>50</v>
      </c>
      <c r="E798">
        <v>211.23000000000002</v>
      </c>
      <c r="F798" s="25">
        <v>6</v>
      </c>
      <c r="G798" s="1">
        <v>202.78</v>
      </c>
      <c r="H798" s="15">
        <v>1267.3800000000001</v>
      </c>
      <c r="I798" s="2">
        <v>1470.16</v>
      </c>
      <c r="J798">
        <f>YEAR(Ventas_Wellpro4[[#This Row],[Fecha]])</f>
        <v>2025</v>
      </c>
      <c r="K798" t="str">
        <f>TEXT(Ventas_Wellpro4[[#This Row],[Fecha]],"MMMM")</f>
        <v>febrero</v>
      </c>
      <c r="L798">
        <f>DAY(Ventas_Wellpro4[[#This Row],[Fecha]])</f>
        <v>17</v>
      </c>
    </row>
    <row r="799" spans="2:12" x14ac:dyDescent="0.25">
      <c r="B799" s="5">
        <v>45705</v>
      </c>
      <c r="C799" t="s">
        <v>11</v>
      </c>
      <c r="D799" t="s">
        <v>50</v>
      </c>
      <c r="E799">
        <v>211.23000000000002</v>
      </c>
      <c r="F799" s="25">
        <v>6</v>
      </c>
      <c r="G799" s="1">
        <v>202.78</v>
      </c>
      <c r="H799" s="15">
        <v>1267.3800000000001</v>
      </c>
      <c r="I799" s="2">
        <v>1470.16</v>
      </c>
      <c r="J799">
        <f>YEAR(Ventas_Wellpro4[[#This Row],[Fecha]])</f>
        <v>2025</v>
      </c>
      <c r="K799" t="str">
        <f>TEXT(Ventas_Wellpro4[[#This Row],[Fecha]],"MMMM")</f>
        <v>febrero</v>
      </c>
      <c r="L799">
        <f>DAY(Ventas_Wellpro4[[#This Row],[Fecha]])</f>
        <v>17</v>
      </c>
    </row>
    <row r="800" spans="2:12" x14ac:dyDescent="0.25">
      <c r="B800" s="5">
        <v>45736</v>
      </c>
      <c r="C800" t="s">
        <v>17</v>
      </c>
      <c r="D800" t="s">
        <v>46</v>
      </c>
      <c r="E800">
        <v>498.65999999999997</v>
      </c>
      <c r="F800" s="26">
        <v>36</v>
      </c>
      <c r="G800">
        <v>2872.28</v>
      </c>
      <c r="H800" s="15">
        <v>17951.759999999998</v>
      </c>
      <c r="I800">
        <v>20824.04</v>
      </c>
      <c r="J800">
        <f>YEAR(Ventas_Wellpro4[[#This Row],[Fecha]])</f>
        <v>2025</v>
      </c>
      <c r="K800" t="str">
        <f>TEXT(Ventas_Wellpro4[[#This Row],[Fecha]],"MMMM")</f>
        <v>marzo</v>
      </c>
      <c r="L800">
        <f>DAY(Ventas_Wellpro4[[#This Row],[Fecha]])</f>
        <v>20</v>
      </c>
    </row>
    <row r="801" spans="2:12" x14ac:dyDescent="0.25">
      <c r="B801" s="5">
        <v>45740</v>
      </c>
      <c r="C801" t="s">
        <v>17</v>
      </c>
      <c r="D801" t="s">
        <v>46</v>
      </c>
      <c r="E801">
        <v>498.66</v>
      </c>
      <c r="F801" s="26">
        <v>6</v>
      </c>
      <c r="G801">
        <v>478.71</v>
      </c>
      <c r="H801" s="15">
        <v>2991.96</v>
      </c>
      <c r="I801">
        <v>3470.67</v>
      </c>
      <c r="J801">
        <f>YEAR(Ventas_Wellpro4[[#This Row],[Fecha]])</f>
        <v>2025</v>
      </c>
      <c r="K801" t="str">
        <f>TEXT(Ventas_Wellpro4[[#This Row],[Fecha]],"MMMM")</f>
        <v>marzo</v>
      </c>
      <c r="L801">
        <f>DAY(Ventas_Wellpro4[[#This Row],[Fecha]])</f>
        <v>24</v>
      </c>
    </row>
    <row r="802" spans="2:12" x14ac:dyDescent="0.25">
      <c r="B802" s="5">
        <v>45741</v>
      </c>
      <c r="C802" t="s">
        <v>17</v>
      </c>
      <c r="D802" t="s">
        <v>46</v>
      </c>
      <c r="E802">
        <v>498.66</v>
      </c>
      <c r="F802" s="26">
        <v>6</v>
      </c>
      <c r="G802">
        <v>478.71</v>
      </c>
      <c r="H802" s="15">
        <v>2991.96</v>
      </c>
      <c r="I802">
        <v>3470.67</v>
      </c>
      <c r="J802">
        <f>YEAR(Ventas_Wellpro4[[#This Row],[Fecha]])</f>
        <v>2025</v>
      </c>
      <c r="K802" t="str">
        <f>TEXT(Ventas_Wellpro4[[#This Row],[Fecha]],"MMMM")</f>
        <v>marzo</v>
      </c>
      <c r="L802">
        <f>DAY(Ventas_Wellpro4[[#This Row],[Fecha]])</f>
        <v>25</v>
      </c>
    </row>
    <row r="803" spans="2:12" x14ac:dyDescent="0.25">
      <c r="B803" s="5">
        <v>45743</v>
      </c>
      <c r="C803" t="s">
        <v>17</v>
      </c>
      <c r="D803" t="s">
        <v>46</v>
      </c>
      <c r="E803">
        <v>498.66</v>
      </c>
      <c r="F803" s="26">
        <v>6</v>
      </c>
      <c r="G803">
        <v>478.71</v>
      </c>
      <c r="H803" s="15">
        <v>2991.96</v>
      </c>
      <c r="I803">
        <v>3470.67</v>
      </c>
      <c r="J803">
        <f>YEAR(Ventas_Wellpro4[[#This Row],[Fecha]])</f>
        <v>2025</v>
      </c>
      <c r="K803" t="str">
        <f>TEXT(Ventas_Wellpro4[[#This Row],[Fecha]],"MMMM")</f>
        <v>marzo</v>
      </c>
      <c r="L803">
        <f>DAY(Ventas_Wellpro4[[#This Row],[Fecha]])</f>
        <v>27</v>
      </c>
    </row>
    <row r="804" spans="2:12" x14ac:dyDescent="0.25">
      <c r="B804" s="5">
        <v>45747</v>
      </c>
      <c r="C804" t="s">
        <v>17</v>
      </c>
      <c r="D804" t="s">
        <v>46</v>
      </c>
      <c r="E804">
        <v>498.66</v>
      </c>
      <c r="F804" s="26">
        <v>6</v>
      </c>
      <c r="G804" s="6">
        <v>478.71</v>
      </c>
      <c r="H804" s="15">
        <v>2991.96</v>
      </c>
      <c r="I804" s="6">
        <v>3470.67</v>
      </c>
      <c r="J804">
        <f>YEAR(Ventas_Wellpro4[[#This Row],[Fecha]])</f>
        <v>2025</v>
      </c>
      <c r="K804" t="str">
        <f>TEXT(Ventas_Wellpro4[[#This Row],[Fecha]],"MMMM")</f>
        <v>marzo</v>
      </c>
      <c r="L804">
        <f>DAY(Ventas_Wellpro4[[#This Row],[Fecha]])</f>
        <v>31</v>
      </c>
    </row>
    <row r="805" spans="2:12" x14ac:dyDescent="0.25">
      <c r="B805" s="5">
        <v>45747</v>
      </c>
      <c r="C805" t="s">
        <v>17</v>
      </c>
      <c r="D805" t="s">
        <v>46</v>
      </c>
      <c r="E805">
        <v>498.66</v>
      </c>
      <c r="F805" s="26">
        <v>6</v>
      </c>
      <c r="G805">
        <v>478.71</v>
      </c>
      <c r="H805" s="15">
        <v>2991.96</v>
      </c>
      <c r="I805">
        <v>3470.67</v>
      </c>
      <c r="J805">
        <f>YEAR(Ventas_Wellpro4[[#This Row],[Fecha]])</f>
        <v>2025</v>
      </c>
      <c r="K805" t="str">
        <f>TEXT(Ventas_Wellpro4[[#This Row],[Fecha]],"MMMM")</f>
        <v>marzo</v>
      </c>
      <c r="L805">
        <f>DAY(Ventas_Wellpro4[[#This Row],[Fecha]])</f>
        <v>31</v>
      </c>
    </row>
    <row r="806" spans="2:12" x14ac:dyDescent="0.25">
      <c r="B806" s="5">
        <v>45747</v>
      </c>
      <c r="C806" t="s">
        <v>17</v>
      </c>
      <c r="D806" t="s">
        <v>46</v>
      </c>
      <c r="E806">
        <v>498.66</v>
      </c>
      <c r="F806" s="26">
        <v>12</v>
      </c>
      <c r="G806">
        <v>957.43</v>
      </c>
      <c r="H806" s="15">
        <v>5983.92</v>
      </c>
      <c r="I806">
        <v>6941.35</v>
      </c>
      <c r="J806">
        <f>YEAR(Ventas_Wellpro4[[#This Row],[Fecha]])</f>
        <v>2025</v>
      </c>
      <c r="K806" t="str">
        <f>TEXT(Ventas_Wellpro4[[#This Row],[Fecha]],"MMMM")</f>
        <v>marzo</v>
      </c>
      <c r="L806">
        <f>DAY(Ventas_Wellpro4[[#This Row],[Fecha]])</f>
        <v>31</v>
      </c>
    </row>
    <row r="807" spans="2:12" x14ac:dyDescent="0.25">
      <c r="B807" s="5">
        <v>45747</v>
      </c>
      <c r="C807" t="s">
        <v>17</v>
      </c>
      <c r="D807" t="s">
        <v>46</v>
      </c>
      <c r="E807">
        <v>498.66</v>
      </c>
      <c r="F807" s="26">
        <v>12</v>
      </c>
      <c r="G807">
        <v>957.43</v>
      </c>
      <c r="H807" s="15">
        <v>5983.92</v>
      </c>
      <c r="I807">
        <v>6941.35</v>
      </c>
      <c r="J807">
        <f>YEAR(Ventas_Wellpro4[[#This Row],[Fecha]])</f>
        <v>2025</v>
      </c>
      <c r="K807" t="str">
        <f>TEXT(Ventas_Wellpro4[[#This Row],[Fecha]],"MMMM")</f>
        <v>marzo</v>
      </c>
      <c r="L807">
        <f>DAY(Ventas_Wellpro4[[#This Row],[Fecha]])</f>
        <v>31</v>
      </c>
    </row>
    <row r="808" spans="2:12" x14ac:dyDescent="0.25">
      <c r="B808" s="5">
        <v>45705</v>
      </c>
      <c r="C808" t="s">
        <v>21</v>
      </c>
      <c r="D808" t="s">
        <v>54</v>
      </c>
      <c r="E808">
        <v>137.79</v>
      </c>
      <c r="F808" s="25">
        <v>1</v>
      </c>
      <c r="G808" s="2">
        <v>22.05</v>
      </c>
      <c r="H808" s="15">
        <v>137.79</v>
      </c>
      <c r="I808" s="2">
        <v>159.84</v>
      </c>
      <c r="J808">
        <f>YEAR(Ventas_Wellpro4[[#This Row],[Fecha]])</f>
        <v>2025</v>
      </c>
      <c r="K808" t="str">
        <f>TEXT(Ventas_Wellpro4[[#This Row],[Fecha]],"MMMM")</f>
        <v>febrero</v>
      </c>
      <c r="L808">
        <f>DAY(Ventas_Wellpro4[[#This Row],[Fecha]])</f>
        <v>17</v>
      </c>
    </row>
    <row r="809" spans="2:12" x14ac:dyDescent="0.25">
      <c r="B809" s="5">
        <v>45747</v>
      </c>
      <c r="C809" t="s">
        <v>17</v>
      </c>
      <c r="D809" t="s">
        <v>46</v>
      </c>
      <c r="E809">
        <v>498.66</v>
      </c>
      <c r="F809" s="26">
        <v>6</v>
      </c>
      <c r="G809">
        <v>478.71</v>
      </c>
      <c r="H809" s="15">
        <v>2991.96</v>
      </c>
      <c r="I809">
        <v>3470.67</v>
      </c>
      <c r="J809">
        <f>YEAR(Ventas_Wellpro4[[#This Row],[Fecha]])</f>
        <v>2025</v>
      </c>
      <c r="K809" t="str">
        <f>TEXT(Ventas_Wellpro4[[#This Row],[Fecha]],"MMMM")</f>
        <v>marzo</v>
      </c>
      <c r="L809">
        <f>DAY(Ventas_Wellpro4[[#This Row],[Fecha]])</f>
        <v>31</v>
      </c>
    </row>
    <row r="810" spans="2:12" x14ac:dyDescent="0.25">
      <c r="B810" s="5">
        <v>45747</v>
      </c>
      <c r="C810" t="s">
        <v>17</v>
      </c>
      <c r="D810" t="s">
        <v>46</v>
      </c>
      <c r="E810">
        <v>498.65999999999997</v>
      </c>
      <c r="F810" s="26">
        <v>36</v>
      </c>
      <c r="G810">
        <v>2872.28</v>
      </c>
      <c r="H810" s="15">
        <v>17951.759999999998</v>
      </c>
      <c r="I810">
        <v>20824.04</v>
      </c>
      <c r="J810">
        <f>YEAR(Ventas_Wellpro4[[#This Row],[Fecha]])</f>
        <v>2025</v>
      </c>
      <c r="K810" t="str">
        <f>TEXT(Ventas_Wellpro4[[#This Row],[Fecha]],"MMMM")</f>
        <v>marzo</v>
      </c>
      <c r="L810">
        <f>DAY(Ventas_Wellpro4[[#This Row],[Fecha]])</f>
        <v>31</v>
      </c>
    </row>
    <row r="811" spans="2:12" x14ac:dyDescent="0.25">
      <c r="B811" s="5">
        <v>45706</v>
      </c>
      <c r="C811" t="s">
        <v>21</v>
      </c>
      <c r="D811" t="s">
        <v>54</v>
      </c>
      <c r="E811">
        <v>137.79</v>
      </c>
      <c r="F811" s="25">
        <v>1</v>
      </c>
      <c r="G811" s="1">
        <v>22.05</v>
      </c>
      <c r="H811" s="15">
        <v>137.79</v>
      </c>
      <c r="I811" s="2">
        <v>159.84</v>
      </c>
      <c r="J811">
        <f>YEAR(Ventas_Wellpro4[[#This Row],[Fecha]])</f>
        <v>2025</v>
      </c>
      <c r="K811" t="str">
        <f>TEXT(Ventas_Wellpro4[[#This Row],[Fecha]],"MMMM")</f>
        <v>febrero</v>
      </c>
      <c r="L811">
        <f>DAY(Ventas_Wellpro4[[#This Row],[Fecha]])</f>
        <v>18</v>
      </c>
    </row>
    <row r="812" spans="2:12" x14ac:dyDescent="0.25">
      <c r="B812" s="5">
        <v>45707</v>
      </c>
      <c r="C812" t="s">
        <v>14</v>
      </c>
      <c r="D812" t="s">
        <v>54</v>
      </c>
      <c r="E812">
        <v>1280.17</v>
      </c>
      <c r="F812" s="25">
        <v>1</v>
      </c>
      <c r="G812" s="2">
        <v>204.83</v>
      </c>
      <c r="H812" s="15">
        <v>1280.17</v>
      </c>
      <c r="I812" s="2">
        <v>1485</v>
      </c>
      <c r="J812">
        <f>YEAR(Ventas_Wellpro4[[#This Row],[Fecha]])</f>
        <v>2025</v>
      </c>
      <c r="K812" t="str">
        <f>TEXT(Ventas_Wellpro4[[#This Row],[Fecha]],"MMMM")</f>
        <v>febrero</v>
      </c>
      <c r="L812">
        <f>DAY(Ventas_Wellpro4[[#This Row],[Fecha]])</f>
        <v>19</v>
      </c>
    </row>
    <row r="813" spans="2:12" x14ac:dyDescent="0.25">
      <c r="B813" s="5">
        <v>45755</v>
      </c>
      <c r="C813" t="s">
        <v>17</v>
      </c>
      <c r="D813" t="s">
        <v>46</v>
      </c>
      <c r="E813">
        <v>498.66</v>
      </c>
      <c r="F813" s="26">
        <v>6</v>
      </c>
      <c r="G813">
        <v>478.71</v>
      </c>
      <c r="H813" s="15">
        <v>2991.96</v>
      </c>
      <c r="I813">
        <v>3470.67</v>
      </c>
      <c r="J813">
        <f>YEAR(Ventas_Wellpro4[[#This Row],[Fecha]])</f>
        <v>2025</v>
      </c>
      <c r="K813" t="str">
        <f>TEXT(Ventas_Wellpro4[[#This Row],[Fecha]],"MMMM")</f>
        <v>abril</v>
      </c>
      <c r="L813">
        <f>DAY(Ventas_Wellpro4[[#This Row],[Fecha]])</f>
        <v>8</v>
      </c>
    </row>
    <row r="814" spans="2:12" x14ac:dyDescent="0.25">
      <c r="B814" s="5">
        <v>45755</v>
      </c>
      <c r="C814" t="s">
        <v>17</v>
      </c>
      <c r="D814" t="s">
        <v>46</v>
      </c>
      <c r="E814">
        <v>498.66</v>
      </c>
      <c r="F814" s="26">
        <v>6</v>
      </c>
      <c r="G814" s="6">
        <v>478.71</v>
      </c>
      <c r="H814" s="15">
        <v>2991.96</v>
      </c>
      <c r="I814">
        <v>3470.67</v>
      </c>
      <c r="J814">
        <f>YEAR(Ventas_Wellpro4[[#This Row],[Fecha]])</f>
        <v>2025</v>
      </c>
      <c r="K814" t="str">
        <f>TEXT(Ventas_Wellpro4[[#This Row],[Fecha]],"MMMM")</f>
        <v>abril</v>
      </c>
      <c r="L814">
        <f>DAY(Ventas_Wellpro4[[#This Row],[Fecha]])</f>
        <v>8</v>
      </c>
    </row>
    <row r="815" spans="2:12" x14ac:dyDescent="0.25">
      <c r="B815" s="5">
        <v>45755</v>
      </c>
      <c r="C815" t="s">
        <v>17</v>
      </c>
      <c r="D815" t="s">
        <v>46</v>
      </c>
      <c r="E815">
        <v>498.65999999999997</v>
      </c>
      <c r="F815" s="26">
        <v>36</v>
      </c>
      <c r="G815">
        <v>2872.28</v>
      </c>
      <c r="H815" s="15">
        <v>17951.759999999998</v>
      </c>
      <c r="I815">
        <v>20824.04</v>
      </c>
      <c r="J815">
        <f>YEAR(Ventas_Wellpro4[[#This Row],[Fecha]])</f>
        <v>2025</v>
      </c>
      <c r="K815" t="str">
        <f>TEXT(Ventas_Wellpro4[[#This Row],[Fecha]],"MMMM")</f>
        <v>abril</v>
      </c>
      <c r="L815">
        <f>DAY(Ventas_Wellpro4[[#This Row],[Fecha]])</f>
        <v>8</v>
      </c>
    </row>
    <row r="816" spans="2:12" x14ac:dyDescent="0.25">
      <c r="B816" s="5">
        <v>45755</v>
      </c>
      <c r="C816" t="s">
        <v>17</v>
      </c>
      <c r="D816" t="s">
        <v>46</v>
      </c>
      <c r="E816">
        <v>498.66</v>
      </c>
      <c r="F816" s="26">
        <v>6</v>
      </c>
      <c r="G816">
        <v>478.71</v>
      </c>
      <c r="H816" s="15">
        <v>2991.96</v>
      </c>
      <c r="I816">
        <v>3470.67</v>
      </c>
      <c r="J816">
        <f>YEAR(Ventas_Wellpro4[[#This Row],[Fecha]])</f>
        <v>2025</v>
      </c>
      <c r="K816" t="str">
        <f>TEXT(Ventas_Wellpro4[[#This Row],[Fecha]],"MMMM")</f>
        <v>abril</v>
      </c>
      <c r="L816">
        <f>DAY(Ventas_Wellpro4[[#This Row],[Fecha]])</f>
        <v>8</v>
      </c>
    </row>
    <row r="817" spans="2:12" x14ac:dyDescent="0.25">
      <c r="B817" s="5">
        <v>45755</v>
      </c>
      <c r="C817" t="s">
        <v>17</v>
      </c>
      <c r="D817" t="s">
        <v>46</v>
      </c>
      <c r="E817">
        <v>498.66</v>
      </c>
      <c r="F817" s="26">
        <v>12</v>
      </c>
      <c r="G817">
        <v>957.43</v>
      </c>
      <c r="H817" s="15">
        <v>5983.92</v>
      </c>
      <c r="I817">
        <v>6941.35</v>
      </c>
      <c r="J817">
        <f>YEAR(Ventas_Wellpro4[[#This Row],[Fecha]])</f>
        <v>2025</v>
      </c>
      <c r="K817" t="str">
        <f>TEXT(Ventas_Wellpro4[[#This Row],[Fecha]],"MMMM")</f>
        <v>abril</v>
      </c>
      <c r="L817">
        <f>DAY(Ventas_Wellpro4[[#This Row],[Fecha]])</f>
        <v>8</v>
      </c>
    </row>
    <row r="818" spans="2:12" x14ac:dyDescent="0.25">
      <c r="B818" s="5">
        <v>45708</v>
      </c>
      <c r="C818" t="s">
        <v>10</v>
      </c>
      <c r="D818" t="s">
        <v>54</v>
      </c>
      <c r="E818">
        <v>272.27</v>
      </c>
      <c r="F818" s="25">
        <v>1</v>
      </c>
      <c r="G818" s="2">
        <v>43.56</v>
      </c>
      <c r="H818" s="15">
        <v>272.27</v>
      </c>
      <c r="I818" s="2">
        <v>315.83</v>
      </c>
      <c r="J818">
        <f>YEAR(Ventas_Wellpro4[[#This Row],[Fecha]])</f>
        <v>2025</v>
      </c>
      <c r="K818" t="str">
        <f>TEXT(Ventas_Wellpro4[[#This Row],[Fecha]],"MMMM")</f>
        <v>febrero</v>
      </c>
      <c r="L818">
        <f>DAY(Ventas_Wellpro4[[#This Row],[Fecha]])</f>
        <v>20</v>
      </c>
    </row>
    <row r="819" spans="2:12" x14ac:dyDescent="0.25">
      <c r="B819" s="5">
        <v>45755</v>
      </c>
      <c r="C819" t="s">
        <v>17</v>
      </c>
      <c r="D819" t="s">
        <v>46</v>
      </c>
      <c r="E819">
        <v>498.66</v>
      </c>
      <c r="F819" s="26">
        <v>6</v>
      </c>
      <c r="G819">
        <v>478.71</v>
      </c>
      <c r="H819" s="15">
        <v>2991.96</v>
      </c>
      <c r="I819">
        <v>3470.67</v>
      </c>
      <c r="J819">
        <f>YEAR(Ventas_Wellpro4[[#This Row],[Fecha]])</f>
        <v>2025</v>
      </c>
      <c r="K819" t="str">
        <f>TEXT(Ventas_Wellpro4[[#This Row],[Fecha]],"MMMM")</f>
        <v>abril</v>
      </c>
      <c r="L819">
        <f>DAY(Ventas_Wellpro4[[#This Row],[Fecha]])</f>
        <v>8</v>
      </c>
    </row>
    <row r="820" spans="2:12" x14ac:dyDescent="0.25">
      <c r="B820" s="5">
        <v>45758</v>
      </c>
      <c r="C820" t="s">
        <v>17</v>
      </c>
      <c r="D820" t="s">
        <v>46</v>
      </c>
      <c r="E820">
        <v>498.66</v>
      </c>
      <c r="F820" s="26">
        <v>6</v>
      </c>
      <c r="G820">
        <v>478.71</v>
      </c>
      <c r="H820" s="15">
        <v>2991.96</v>
      </c>
      <c r="I820">
        <v>3470.67</v>
      </c>
      <c r="J820">
        <f>YEAR(Ventas_Wellpro4[[#This Row],[Fecha]])</f>
        <v>2025</v>
      </c>
      <c r="K820" t="str">
        <f>TEXT(Ventas_Wellpro4[[#This Row],[Fecha]],"MMMM")</f>
        <v>abril</v>
      </c>
      <c r="L820">
        <f>DAY(Ventas_Wellpro4[[#This Row],[Fecha]])</f>
        <v>11</v>
      </c>
    </row>
    <row r="821" spans="2:12" x14ac:dyDescent="0.25">
      <c r="B821" s="5">
        <v>45758</v>
      </c>
      <c r="C821" t="s">
        <v>17</v>
      </c>
      <c r="D821" t="s">
        <v>46</v>
      </c>
      <c r="E821">
        <v>498.66</v>
      </c>
      <c r="F821" s="26">
        <v>6</v>
      </c>
      <c r="G821">
        <v>478.71</v>
      </c>
      <c r="H821" s="15">
        <v>2991.96</v>
      </c>
      <c r="I821">
        <v>3470.67</v>
      </c>
      <c r="J821">
        <f>YEAR(Ventas_Wellpro4[[#This Row],[Fecha]])</f>
        <v>2025</v>
      </c>
      <c r="K821" t="str">
        <f>TEXT(Ventas_Wellpro4[[#This Row],[Fecha]],"MMMM")</f>
        <v>abril</v>
      </c>
      <c r="L821">
        <f>DAY(Ventas_Wellpro4[[#This Row],[Fecha]])</f>
        <v>11</v>
      </c>
    </row>
    <row r="822" spans="2:12" x14ac:dyDescent="0.25">
      <c r="B822" s="5">
        <v>45758</v>
      </c>
      <c r="C822" t="s">
        <v>17</v>
      </c>
      <c r="D822" t="s">
        <v>46</v>
      </c>
      <c r="E822">
        <v>498.66</v>
      </c>
      <c r="F822" s="26">
        <v>6</v>
      </c>
      <c r="G822">
        <v>478.71</v>
      </c>
      <c r="H822" s="15">
        <v>2991.96</v>
      </c>
      <c r="I822">
        <v>3470.67</v>
      </c>
      <c r="J822">
        <f>YEAR(Ventas_Wellpro4[[#This Row],[Fecha]])</f>
        <v>2025</v>
      </c>
      <c r="K822" t="str">
        <f>TEXT(Ventas_Wellpro4[[#This Row],[Fecha]],"MMMM")</f>
        <v>abril</v>
      </c>
      <c r="L822">
        <f>DAY(Ventas_Wellpro4[[#This Row],[Fecha]])</f>
        <v>11</v>
      </c>
    </row>
    <row r="823" spans="2:12" x14ac:dyDescent="0.25">
      <c r="B823" s="5">
        <v>45758</v>
      </c>
      <c r="C823" t="s">
        <v>17</v>
      </c>
      <c r="D823" t="s">
        <v>46</v>
      </c>
      <c r="E823">
        <v>498.66</v>
      </c>
      <c r="F823" s="26">
        <v>6</v>
      </c>
      <c r="G823">
        <v>478.71</v>
      </c>
      <c r="H823" s="15">
        <v>2991.96</v>
      </c>
      <c r="I823">
        <v>3470.67</v>
      </c>
      <c r="J823">
        <f>YEAR(Ventas_Wellpro4[[#This Row],[Fecha]])</f>
        <v>2025</v>
      </c>
      <c r="K823" t="str">
        <f>TEXT(Ventas_Wellpro4[[#This Row],[Fecha]],"MMMM")</f>
        <v>abril</v>
      </c>
      <c r="L823">
        <f>DAY(Ventas_Wellpro4[[#This Row],[Fecha]])</f>
        <v>11</v>
      </c>
    </row>
    <row r="824" spans="2:12" x14ac:dyDescent="0.25">
      <c r="B824" s="5">
        <v>45758</v>
      </c>
      <c r="C824" t="s">
        <v>17</v>
      </c>
      <c r="D824" t="s">
        <v>46</v>
      </c>
      <c r="E824">
        <v>498.66</v>
      </c>
      <c r="F824" s="26">
        <v>18</v>
      </c>
      <c r="G824">
        <v>1436.14</v>
      </c>
      <c r="H824" s="15">
        <v>8975.8799999999992</v>
      </c>
      <c r="I824">
        <v>10412.019999999999</v>
      </c>
      <c r="J824">
        <f>YEAR(Ventas_Wellpro4[[#This Row],[Fecha]])</f>
        <v>2025</v>
      </c>
      <c r="K824" t="str">
        <f>TEXT(Ventas_Wellpro4[[#This Row],[Fecha]],"MMMM")</f>
        <v>abril</v>
      </c>
      <c r="L824">
        <f>DAY(Ventas_Wellpro4[[#This Row],[Fecha]])</f>
        <v>11</v>
      </c>
    </row>
    <row r="825" spans="2:12" x14ac:dyDescent="0.25">
      <c r="B825" s="5">
        <v>45758</v>
      </c>
      <c r="C825" t="s">
        <v>17</v>
      </c>
      <c r="D825" t="s">
        <v>46</v>
      </c>
      <c r="E825">
        <v>498.66</v>
      </c>
      <c r="F825" s="26">
        <v>12</v>
      </c>
      <c r="G825">
        <v>957.43</v>
      </c>
      <c r="H825" s="15">
        <v>5983.92</v>
      </c>
      <c r="I825">
        <v>6941.35</v>
      </c>
      <c r="J825">
        <f>YEAR(Ventas_Wellpro4[[#This Row],[Fecha]])</f>
        <v>2025</v>
      </c>
      <c r="K825" t="str">
        <f>TEXT(Ventas_Wellpro4[[#This Row],[Fecha]],"MMMM")</f>
        <v>abril</v>
      </c>
      <c r="L825">
        <f>DAY(Ventas_Wellpro4[[#This Row],[Fecha]])</f>
        <v>11</v>
      </c>
    </row>
    <row r="826" spans="2:12" x14ac:dyDescent="0.25">
      <c r="B826" s="5">
        <v>45758</v>
      </c>
      <c r="C826" t="s">
        <v>17</v>
      </c>
      <c r="D826" t="s">
        <v>46</v>
      </c>
      <c r="E826">
        <v>498.66</v>
      </c>
      <c r="F826" s="26">
        <v>6</v>
      </c>
      <c r="G826">
        <v>478.71</v>
      </c>
      <c r="H826" s="15">
        <v>2991.96</v>
      </c>
      <c r="I826">
        <v>3470.67</v>
      </c>
      <c r="J826">
        <f>YEAR(Ventas_Wellpro4[[#This Row],[Fecha]])</f>
        <v>2025</v>
      </c>
      <c r="K826" t="str">
        <f>TEXT(Ventas_Wellpro4[[#This Row],[Fecha]],"MMMM")</f>
        <v>abril</v>
      </c>
      <c r="L826">
        <f>DAY(Ventas_Wellpro4[[#This Row],[Fecha]])</f>
        <v>11</v>
      </c>
    </row>
    <row r="827" spans="2:12" x14ac:dyDescent="0.25">
      <c r="B827" s="5">
        <v>45768</v>
      </c>
      <c r="C827" t="s">
        <v>17</v>
      </c>
      <c r="D827" t="s">
        <v>46</v>
      </c>
      <c r="E827">
        <v>498.66</v>
      </c>
      <c r="F827" s="26">
        <v>6</v>
      </c>
      <c r="G827">
        <v>478.71</v>
      </c>
      <c r="H827" s="15">
        <v>2991.96</v>
      </c>
      <c r="I827">
        <v>3470.67</v>
      </c>
      <c r="J827">
        <f>YEAR(Ventas_Wellpro4[[#This Row],[Fecha]])</f>
        <v>2025</v>
      </c>
      <c r="K827" t="str">
        <f>TEXT(Ventas_Wellpro4[[#This Row],[Fecha]],"MMMM")</f>
        <v>abril</v>
      </c>
      <c r="L827">
        <f>DAY(Ventas_Wellpro4[[#This Row],[Fecha]])</f>
        <v>21</v>
      </c>
    </row>
    <row r="828" spans="2:12" x14ac:dyDescent="0.25">
      <c r="B828" s="5">
        <v>45771</v>
      </c>
      <c r="C828" t="s">
        <v>17</v>
      </c>
      <c r="D828" t="s">
        <v>46</v>
      </c>
      <c r="E828">
        <v>498.66</v>
      </c>
      <c r="F828" s="26">
        <v>6</v>
      </c>
      <c r="G828">
        <v>478.71</v>
      </c>
      <c r="H828" s="15">
        <v>2991.96</v>
      </c>
      <c r="I828">
        <v>3470.67</v>
      </c>
      <c r="J828">
        <f>YEAR(Ventas_Wellpro4[[#This Row],[Fecha]])</f>
        <v>2025</v>
      </c>
      <c r="K828" t="str">
        <f>TEXT(Ventas_Wellpro4[[#This Row],[Fecha]],"MMMM")</f>
        <v>abril</v>
      </c>
      <c r="L828">
        <f>DAY(Ventas_Wellpro4[[#This Row],[Fecha]])</f>
        <v>24</v>
      </c>
    </row>
    <row r="829" spans="2:12" x14ac:dyDescent="0.25">
      <c r="B829" s="5">
        <v>45771</v>
      </c>
      <c r="C829" t="s">
        <v>17</v>
      </c>
      <c r="D829" t="s">
        <v>46</v>
      </c>
      <c r="E829">
        <v>498.66</v>
      </c>
      <c r="F829" s="26">
        <v>6</v>
      </c>
      <c r="G829">
        <v>478.71</v>
      </c>
      <c r="H829" s="15">
        <v>2991.96</v>
      </c>
      <c r="I829">
        <v>3470.67</v>
      </c>
      <c r="J829">
        <f>YEAR(Ventas_Wellpro4[[#This Row],[Fecha]])</f>
        <v>2025</v>
      </c>
      <c r="K829" t="str">
        <f>TEXT(Ventas_Wellpro4[[#This Row],[Fecha]],"MMMM")</f>
        <v>abril</v>
      </c>
      <c r="L829">
        <f>DAY(Ventas_Wellpro4[[#This Row],[Fecha]])</f>
        <v>24</v>
      </c>
    </row>
    <row r="830" spans="2:12" x14ac:dyDescent="0.25">
      <c r="B830" s="5">
        <v>45771</v>
      </c>
      <c r="C830" t="s">
        <v>17</v>
      </c>
      <c r="D830" t="s">
        <v>46</v>
      </c>
      <c r="E830">
        <v>498.66</v>
      </c>
      <c r="F830" s="26">
        <v>6</v>
      </c>
      <c r="G830">
        <v>478.71</v>
      </c>
      <c r="H830" s="15">
        <v>2991.96</v>
      </c>
      <c r="I830">
        <v>3470.67</v>
      </c>
      <c r="J830">
        <f>YEAR(Ventas_Wellpro4[[#This Row],[Fecha]])</f>
        <v>2025</v>
      </c>
      <c r="K830" t="str">
        <f>TEXT(Ventas_Wellpro4[[#This Row],[Fecha]],"MMMM")</f>
        <v>abril</v>
      </c>
      <c r="L830">
        <f>DAY(Ventas_Wellpro4[[#This Row],[Fecha]])</f>
        <v>24</v>
      </c>
    </row>
    <row r="831" spans="2:12" x14ac:dyDescent="0.25">
      <c r="B831" s="5">
        <v>45776</v>
      </c>
      <c r="C831" t="s">
        <v>17</v>
      </c>
      <c r="D831" t="s">
        <v>46</v>
      </c>
      <c r="E831">
        <v>498.66</v>
      </c>
      <c r="F831" s="26">
        <v>6</v>
      </c>
      <c r="G831">
        <v>478.71</v>
      </c>
      <c r="H831" s="15">
        <v>2991.96</v>
      </c>
      <c r="I831">
        <v>3470.67</v>
      </c>
      <c r="J831">
        <f>YEAR(Ventas_Wellpro4[[#This Row],[Fecha]])</f>
        <v>2025</v>
      </c>
      <c r="K831" t="str">
        <f>TEXT(Ventas_Wellpro4[[#This Row],[Fecha]],"MMMM")</f>
        <v>abril</v>
      </c>
      <c r="L831">
        <f>DAY(Ventas_Wellpro4[[#This Row],[Fecha]])</f>
        <v>29</v>
      </c>
    </row>
    <row r="832" spans="2:12" x14ac:dyDescent="0.25">
      <c r="B832" s="5">
        <v>45776</v>
      </c>
      <c r="C832" t="s">
        <v>17</v>
      </c>
      <c r="D832" t="s">
        <v>46</v>
      </c>
      <c r="E832">
        <v>498.66</v>
      </c>
      <c r="F832" s="26">
        <v>6</v>
      </c>
      <c r="G832">
        <v>478.71</v>
      </c>
      <c r="H832" s="15">
        <v>2991.96</v>
      </c>
      <c r="I832">
        <v>3470.67</v>
      </c>
      <c r="J832">
        <f>YEAR(Ventas_Wellpro4[[#This Row],[Fecha]])</f>
        <v>2025</v>
      </c>
      <c r="K832" t="str">
        <f>TEXT(Ventas_Wellpro4[[#This Row],[Fecha]],"MMMM")</f>
        <v>abril</v>
      </c>
      <c r="L832">
        <f>DAY(Ventas_Wellpro4[[#This Row],[Fecha]])</f>
        <v>29</v>
      </c>
    </row>
    <row r="833" spans="2:12" x14ac:dyDescent="0.25">
      <c r="B833" s="5">
        <v>45776</v>
      </c>
      <c r="C833" t="s">
        <v>17</v>
      </c>
      <c r="D833" t="s">
        <v>46</v>
      </c>
      <c r="E833">
        <v>498.66</v>
      </c>
      <c r="F833" s="26">
        <v>12</v>
      </c>
      <c r="G833">
        <v>957.43</v>
      </c>
      <c r="H833" s="15">
        <v>5983.92</v>
      </c>
      <c r="I833">
        <v>6941.35</v>
      </c>
      <c r="J833">
        <f>YEAR(Ventas_Wellpro4[[#This Row],[Fecha]])</f>
        <v>2025</v>
      </c>
      <c r="K833" t="str">
        <f>TEXT(Ventas_Wellpro4[[#This Row],[Fecha]],"MMMM")</f>
        <v>abril</v>
      </c>
      <c r="L833">
        <f>DAY(Ventas_Wellpro4[[#This Row],[Fecha]])</f>
        <v>29</v>
      </c>
    </row>
    <row r="834" spans="2:12" x14ac:dyDescent="0.25">
      <c r="B834" s="5">
        <v>45782</v>
      </c>
      <c r="C834" t="s">
        <v>17</v>
      </c>
      <c r="D834" t="s">
        <v>46</v>
      </c>
      <c r="E834">
        <v>498.66</v>
      </c>
      <c r="F834" s="26">
        <v>6</v>
      </c>
      <c r="G834">
        <v>478.71</v>
      </c>
      <c r="H834" s="15">
        <v>2991.96</v>
      </c>
      <c r="I834">
        <v>3470.67</v>
      </c>
      <c r="J834">
        <f>YEAR(Ventas_Wellpro4[[#This Row],[Fecha]])</f>
        <v>2025</v>
      </c>
      <c r="K834" t="str">
        <f>TEXT(Ventas_Wellpro4[[#This Row],[Fecha]],"MMMM")</f>
        <v>mayo</v>
      </c>
      <c r="L834">
        <f>DAY(Ventas_Wellpro4[[#This Row],[Fecha]])</f>
        <v>5</v>
      </c>
    </row>
    <row r="835" spans="2:12" x14ac:dyDescent="0.25">
      <c r="B835" s="5">
        <v>45782</v>
      </c>
      <c r="C835" t="s">
        <v>17</v>
      </c>
      <c r="D835" t="s">
        <v>46</v>
      </c>
      <c r="E835">
        <v>498.66</v>
      </c>
      <c r="F835" s="26">
        <v>12</v>
      </c>
      <c r="G835">
        <v>957.43</v>
      </c>
      <c r="H835" s="15">
        <v>5983.92</v>
      </c>
      <c r="I835">
        <v>6941.35</v>
      </c>
      <c r="J835">
        <f>YEAR(Ventas_Wellpro4[[#This Row],[Fecha]])</f>
        <v>2025</v>
      </c>
      <c r="K835" t="str">
        <f>TEXT(Ventas_Wellpro4[[#This Row],[Fecha]],"MMMM")</f>
        <v>mayo</v>
      </c>
      <c r="L835">
        <f>DAY(Ventas_Wellpro4[[#This Row],[Fecha]])</f>
        <v>5</v>
      </c>
    </row>
    <row r="836" spans="2:12" x14ac:dyDescent="0.25">
      <c r="B836" s="5">
        <v>45782</v>
      </c>
      <c r="C836" t="s">
        <v>17</v>
      </c>
      <c r="D836" t="s">
        <v>46</v>
      </c>
      <c r="E836">
        <v>498.66</v>
      </c>
      <c r="F836" s="26">
        <v>6</v>
      </c>
      <c r="G836">
        <v>478.71</v>
      </c>
      <c r="H836" s="15">
        <v>2991.96</v>
      </c>
      <c r="I836">
        <v>3470.67</v>
      </c>
      <c r="J836">
        <f>YEAR(Ventas_Wellpro4[[#This Row],[Fecha]])</f>
        <v>2025</v>
      </c>
      <c r="K836" t="str">
        <f>TEXT(Ventas_Wellpro4[[#This Row],[Fecha]],"MMMM")</f>
        <v>mayo</v>
      </c>
      <c r="L836">
        <f>DAY(Ventas_Wellpro4[[#This Row],[Fecha]])</f>
        <v>5</v>
      </c>
    </row>
    <row r="837" spans="2:12" x14ac:dyDescent="0.25">
      <c r="B837" s="5">
        <v>45708</v>
      </c>
      <c r="C837" t="s">
        <v>21</v>
      </c>
      <c r="D837" t="s">
        <v>54</v>
      </c>
      <c r="E837">
        <v>137.91999999999999</v>
      </c>
      <c r="F837" s="25">
        <v>1</v>
      </c>
      <c r="G837" s="2">
        <v>22.07</v>
      </c>
      <c r="H837" s="15">
        <v>137.91999999999999</v>
      </c>
      <c r="I837" s="2">
        <v>159.99</v>
      </c>
      <c r="J837">
        <f>YEAR(Ventas_Wellpro4[[#This Row],[Fecha]])</f>
        <v>2025</v>
      </c>
      <c r="K837" t="str">
        <f>TEXT(Ventas_Wellpro4[[#This Row],[Fecha]],"MMMM")</f>
        <v>febrero</v>
      </c>
      <c r="L837">
        <f>DAY(Ventas_Wellpro4[[#This Row],[Fecha]])</f>
        <v>20</v>
      </c>
    </row>
    <row r="838" spans="2:12" x14ac:dyDescent="0.25">
      <c r="B838" s="5">
        <v>45708</v>
      </c>
      <c r="C838" t="s">
        <v>22</v>
      </c>
      <c r="D838" t="s">
        <v>54</v>
      </c>
      <c r="E838">
        <v>137.91999999999999</v>
      </c>
      <c r="F838" s="25">
        <v>1</v>
      </c>
      <c r="G838" s="1">
        <v>22.07</v>
      </c>
      <c r="H838" s="15">
        <v>137.91999999999999</v>
      </c>
      <c r="I838" s="1">
        <v>159.99</v>
      </c>
      <c r="J838">
        <f>YEAR(Ventas_Wellpro4[[#This Row],[Fecha]])</f>
        <v>2025</v>
      </c>
      <c r="K838" t="str">
        <f>TEXT(Ventas_Wellpro4[[#This Row],[Fecha]],"MMMM")</f>
        <v>febrero</v>
      </c>
      <c r="L838">
        <f>DAY(Ventas_Wellpro4[[#This Row],[Fecha]])</f>
        <v>20</v>
      </c>
    </row>
    <row r="839" spans="2:12" x14ac:dyDescent="0.25">
      <c r="B839" s="5">
        <v>45708</v>
      </c>
      <c r="C839" t="s">
        <v>24</v>
      </c>
      <c r="D839" t="s">
        <v>54</v>
      </c>
      <c r="E839">
        <v>137.91999999999999</v>
      </c>
      <c r="F839" s="25">
        <v>1</v>
      </c>
      <c r="G839" s="1">
        <v>22.07</v>
      </c>
      <c r="H839" s="15">
        <v>137.91999999999999</v>
      </c>
      <c r="I839" s="1">
        <v>159.99</v>
      </c>
      <c r="J839">
        <f>YEAR(Ventas_Wellpro4[[#This Row],[Fecha]])</f>
        <v>2025</v>
      </c>
      <c r="K839" t="str">
        <f>TEXT(Ventas_Wellpro4[[#This Row],[Fecha]],"MMMM")</f>
        <v>febrero</v>
      </c>
      <c r="L839">
        <f>DAY(Ventas_Wellpro4[[#This Row],[Fecha]])</f>
        <v>20</v>
      </c>
    </row>
    <row r="840" spans="2:12" x14ac:dyDescent="0.25">
      <c r="B840" s="5">
        <v>45712</v>
      </c>
      <c r="C840" t="s">
        <v>14</v>
      </c>
      <c r="D840" t="s">
        <v>54</v>
      </c>
      <c r="E840">
        <v>1706.9</v>
      </c>
      <c r="F840" s="25">
        <v>1</v>
      </c>
      <c r="G840" s="1">
        <v>273.10000000000002</v>
      </c>
      <c r="H840" s="15">
        <v>1706.9</v>
      </c>
      <c r="I840" s="2">
        <v>1980</v>
      </c>
      <c r="J840">
        <f>YEAR(Ventas_Wellpro4[[#This Row],[Fecha]])</f>
        <v>2025</v>
      </c>
      <c r="K840" t="str">
        <f>TEXT(Ventas_Wellpro4[[#This Row],[Fecha]],"MMMM")</f>
        <v>febrero</v>
      </c>
      <c r="L840">
        <f>DAY(Ventas_Wellpro4[[#This Row],[Fecha]])</f>
        <v>24</v>
      </c>
    </row>
    <row r="841" spans="2:12" x14ac:dyDescent="0.25">
      <c r="B841" s="5">
        <v>45782</v>
      </c>
      <c r="C841" t="s">
        <v>17</v>
      </c>
      <c r="D841" t="s">
        <v>46</v>
      </c>
      <c r="E841">
        <v>498.66</v>
      </c>
      <c r="F841" s="26">
        <v>6</v>
      </c>
      <c r="G841">
        <v>478.71</v>
      </c>
      <c r="H841" s="15">
        <v>2991.96</v>
      </c>
      <c r="I841">
        <v>3470.67</v>
      </c>
      <c r="J841">
        <f>YEAR(Ventas_Wellpro4[[#This Row],[Fecha]])</f>
        <v>2025</v>
      </c>
      <c r="K841" t="str">
        <f>TEXT(Ventas_Wellpro4[[#This Row],[Fecha]],"MMMM")</f>
        <v>mayo</v>
      </c>
      <c r="L841">
        <f>DAY(Ventas_Wellpro4[[#This Row],[Fecha]])</f>
        <v>5</v>
      </c>
    </row>
    <row r="842" spans="2:12" x14ac:dyDescent="0.25">
      <c r="B842" s="5">
        <v>45782</v>
      </c>
      <c r="C842" t="s">
        <v>17</v>
      </c>
      <c r="D842" t="s">
        <v>46</v>
      </c>
      <c r="E842">
        <v>498.66</v>
      </c>
      <c r="F842" s="26">
        <v>6</v>
      </c>
      <c r="G842">
        <v>478.71</v>
      </c>
      <c r="H842" s="15">
        <v>2991.96</v>
      </c>
      <c r="I842">
        <v>3470.67</v>
      </c>
      <c r="J842">
        <f>YEAR(Ventas_Wellpro4[[#This Row],[Fecha]])</f>
        <v>2025</v>
      </c>
      <c r="K842" t="str">
        <f>TEXT(Ventas_Wellpro4[[#This Row],[Fecha]],"MMMM")</f>
        <v>mayo</v>
      </c>
      <c r="L842">
        <f>DAY(Ventas_Wellpro4[[#This Row],[Fecha]])</f>
        <v>5</v>
      </c>
    </row>
    <row r="843" spans="2:12" x14ac:dyDescent="0.25">
      <c r="B843" s="5">
        <v>45782</v>
      </c>
      <c r="C843" t="s">
        <v>17</v>
      </c>
      <c r="D843" t="s">
        <v>46</v>
      </c>
      <c r="E843">
        <v>498.66</v>
      </c>
      <c r="F843" s="26">
        <v>6</v>
      </c>
      <c r="G843">
        <v>478.71</v>
      </c>
      <c r="H843" s="15">
        <v>2991.96</v>
      </c>
      <c r="I843">
        <v>3470.67</v>
      </c>
      <c r="J843">
        <f>YEAR(Ventas_Wellpro4[[#This Row],[Fecha]])</f>
        <v>2025</v>
      </c>
      <c r="K843" t="str">
        <f>TEXT(Ventas_Wellpro4[[#This Row],[Fecha]],"MMMM")</f>
        <v>mayo</v>
      </c>
      <c r="L843">
        <f>DAY(Ventas_Wellpro4[[#This Row],[Fecha]])</f>
        <v>5</v>
      </c>
    </row>
    <row r="844" spans="2:12" x14ac:dyDescent="0.25">
      <c r="B844" s="5">
        <v>45782</v>
      </c>
      <c r="C844" t="s">
        <v>17</v>
      </c>
      <c r="D844" t="s">
        <v>46</v>
      </c>
      <c r="E844">
        <v>498.66</v>
      </c>
      <c r="F844" s="26">
        <v>12</v>
      </c>
      <c r="G844">
        <v>957.43</v>
      </c>
      <c r="H844" s="15">
        <v>5983.92</v>
      </c>
      <c r="I844">
        <v>6941.35</v>
      </c>
      <c r="J844">
        <f>YEAR(Ventas_Wellpro4[[#This Row],[Fecha]])</f>
        <v>2025</v>
      </c>
      <c r="K844" t="str">
        <f>TEXT(Ventas_Wellpro4[[#This Row],[Fecha]],"MMMM")</f>
        <v>mayo</v>
      </c>
      <c r="L844">
        <f>DAY(Ventas_Wellpro4[[#This Row],[Fecha]])</f>
        <v>5</v>
      </c>
    </row>
    <row r="845" spans="2:12" x14ac:dyDescent="0.25">
      <c r="B845" s="5">
        <v>45712</v>
      </c>
      <c r="C845" t="s">
        <v>19</v>
      </c>
      <c r="D845" t="s">
        <v>54</v>
      </c>
      <c r="E845">
        <v>1706.9</v>
      </c>
      <c r="F845" s="25">
        <v>1</v>
      </c>
      <c r="G845" s="1">
        <v>0</v>
      </c>
      <c r="H845" s="15">
        <v>1706.9</v>
      </c>
      <c r="I845" s="2">
        <v>0</v>
      </c>
      <c r="J845">
        <f>YEAR(Ventas_Wellpro4[[#This Row],[Fecha]])</f>
        <v>2025</v>
      </c>
      <c r="K845" t="str">
        <f>TEXT(Ventas_Wellpro4[[#This Row],[Fecha]],"MMMM")</f>
        <v>febrero</v>
      </c>
      <c r="L845">
        <f>DAY(Ventas_Wellpro4[[#This Row],[Fecha]])</f>
        <v>24</v>
      </c>
    </row>
    <row r="846" spans="2:12" x14ac:dyDescent="0.25">
      <c r="B846" s="5">
        <v>45712</v>
      </c>
      <c r="C846" t="s">
        <v>21</v>
      </c>
      <c r="D846" t="s">
        <v>54</v>
      </c>
      <c r="E846">
        <v>137.91999999999999</v>
      </c>
      <c r="F846" s="25">
        <v>1</v>
      </c>
      <c r="G846" s="1">
        <v>22.07</v>
      </c>
      <c r="H846" s="15">
        <v>137.91999999999999</v>
      </c>
      <c r="I846" s="2">
        <v>159.99</v>
      </c>
      <c r="J846">
        <f>YEAR(Ventas_Wellpro4[[#This Row],[Fecha]])</f>
        <v>2025</v>
      </c>
      <c r="K846" t="str">
        <f>TEXT(Ventas_Wellpro4[[#This Row],[Fecha]],"MMMM")</f>
        <v>febrero</v>
      </c>
      <c r="L846">
        <f>DAY(Ventas_Wellpro4[[#This Row],[Fecha]])</f>
        <v>24</v>
      </c>
    </row>
    <row r="847" spans="2:12" x14ac:dyDescent="0.25">
      <c r="B847" s="5">
        <v>45712</v>
      </c>
      <c r="C847" t="s">
        <v>22</v>
      </c>
      <c r="D847" t="s">
        <v>54</v>
      </c>
      <c r="E847">
        <v>137.79</v>
      </c>
      <c r="F847" s="25">
        <v>1</v>
      </c>
      <c r="G847" s="1">
        <v>22.05</v>
      </c>
      <c r="H847" s="15">
        <v>137.79</v>
      </c>
      <c r="I847" s="1">
        <v>159.84</v>
      </c>
      <c r="J847">
        <f>YEAR(Ventas_Wellpro4[[#This Row],[Fecha]])</f>
        <v>2025</v>
      </c>
      <c r="K847" t="str">
        <f>TEXT(Ventas_Wellpro4[[#This Row],[Fecha]],"MMMM")</f>
        <v>febrero</v>
      </c>
      <c r="L847">
        <f>DAY(Ventas_Wellpro4[[#This Row],[Fecha]])</f>
        <v>24</v>
      </c>
    </row>
    <row r="848" spans="2:12" x14ac:dyDescent="0.25">
      <c r="B848" s="5">
        <v>45713</v>
      </c>
      <c r="C848" t="s">
        <v>11</v>
      </c>
      <c r="D848" t="s">
        <v>54</v>
      </c>
      <c r="E848">
        <v>272.27</v>
      </c>
      <c r="F848" s="25">
        <v>1</v>
      </c>
      <c r="G848" s="1">
        <v>43.56</v>
      </c>
      <c r="H848" s="15">
        <v>272.27</v>
      </c>
      <c r="I848" s="1">
        <v>315.83</v>
      </c>
      <c r="J848">
        <f>YEAR(Ventas_Wellpro4[[#This Row],[Fecha]])</f>
        <v>2025</v>
      </c>
      <c r="K848" t="str">
        <f>TEXT(Ventas_Wellpro4[[#This Row],[Fecha]],"MMMM")</f>
        <v>febrero</v>
      </c>
      <c r="L848">
        <f>DAY(Ventas_Wellpro4[[#This Row],[Fecha]])</f>
        <v>25</v>
      </c>
    </row>
    <row r="849" spans="2:12" x14ac:dyDescent="0.25">
      <c r="B849" s="5">
        <v>45713</v>
      </c>
      <c r="C849" t="s">
        <v>14</v>
      </c>
      <c r="D849" t="s">
        <v>54</v>
      </c>
      <c r="E849">
        <v>1292.24</v>
      </c>
      <c r="F849" s="25">
        <v>1</v>
      </c>
      <c r="G849" s="1">
        <v>206.76</v>
      </c>
      <c r="H849" s="15">
        <v>1292.24</v>
      </c>
      <c r="I849" s="1">
        <v>1499</v>
      </c>
      <c r="J849">
        <f>YEAR(Ventas_Wellpro4[[#This Row],[Fecha]])</f>
        <v>2025</v>
      </c>
      <c r="K849" t="str">
        <f>TEXT(Ventas_Wellpro4[[#This Row],[Fecha]],"MMMM")</f>
        <v>febrero</v>
      </c>
      <c r="L849">
        <f>DAY(Ventas_Wellpro4[[#This Row],[Fecha]])</f>
        <v>25</v>
      </c>
    </row>
    <row r="850" spans="2:12" x14ac:dyDescent="0.25">
      <c r="B850" s="5">
        <v>45782</v>
      </c>
      <c r="C850" t="s">
        <v>17</v>
      </c>
      <c r="D850" t="s">
        <v>46</v>
      </c>
      <c r="E850">
        <v>498.66</v>
      </c>
      <c r="F850" s="26">
        <v>6</v>
      </c>
      <c r="G850">
        <v>478.71</v>
      </c>
      <c r="H850" s="15">
        <v>2991.96</v>
      </c>
      <c r="I850">
        <v>3470.67</v>
      </c>
      <c r="J850">
        <f>YEAR(Ventas_Wellpro4[[#This Row],[Fecha]])</f>
        <v>2025</v>
      </c>
      <c r="K850" t="str">
        <f>TEXT(Ventas_Wellpro4[[#This Row],[Fecha]],"MMMM")</f>
        <v>mayo</v>
      </c>
      <c r="L850">
        <f>DAY(Ventas_Wellpro4[[#This Row],[Fecha]])</f>
        <v>5</v>
      </c>
    </row>
    <row r="851" spans="2:12" x14ac:dyDescent="0.25">
      <c r="B851" s="5">
        <v>45782</v>
      </c>
      <c r="C851" t="s">
        <v>17</v>
      </c>
      <c r="D851" t="s">
        <v>46</v>
      </c>
      <c r="E851">
        <v>498.66</v>
      </c>
      <c r="F851" s="26">
        <v>6</v>
      </c>
      <c r="G851">
        <v>478.71</v>
      </c>
      <c r="H851" s="15">
        <v>2991.96</v>
      </c>
      <c r="I851">
        <v>3470.67</v>
      </c>
      <c r="J851">
        <f>YEAR(Ventas_Wellpro4[[#This Row],[Fecha]])</f>
        <v>2025</v>
      </c>
      <c r="K851" t="str">
        <f>TEXT(Ventas_Wellpro4[[#This Row],[Fecha]],"MMMM")</f>
        <v>mayo</v>
      </c>
      <c r="L851">
        <f>DAY(Ventas_Wellpro4[[#This Row],[Fecha]])</f>
        <v>5</v>
      </c>
    </row>
    <row r="852" spans="2:12" x14ac:dyDescent="0.25">
      <c r="B852" s="5">
        <v>45785</v>
      </c>
      <c r="C852" t="s">
        <v>17</v>
      </c>
      <c r="D852" t="s">
        <v>46</v>
      </c>
      <c r="E852">
        <v>498.66</v>
      </c>
      <c r="F852" s="26">
        <v>12</v>
      </c>
      <c r="G852">
        <v>957.43</v>
      </c>
      <c r="H852" s="15">
        <v>5983.92</v>
      </c>
      <c r="I852">
        <v>6941.35</v>
      </c>
      <c r="J852">
        <f>YEAR(Ventas_Wellpro4[[#This Row],[Fecha]])</f>
        <v>2025</v>
      </c>
      <c r="K852" t="str">
        <f>TEXT(Ventas_Wellpro4[[#This Row],[Fecha]],"MMMM")</f>
        <v>mayo</v>
      </c>
      <c r="L852">
        <f>DAY(Ventas_Wellpro4[[#This Row],[Fecha]])</f>
        <v>8</v>
      </c>
    </row>
    <row r="853" spans="2:12" x14ac:dyDescent="0.25">
      <c r="B853" s="5">
        <v>45785</v>
      </c>
      <c r="C853" t="s">
        <v>17</v>
      </c>
      <c r="D853" t="s">
        <v>46</v>
      </c>
      <c r="E853">
        <v>498.66</v>
      </c>
      <c r="F853" s="26">
        <v>6</v>
      </c>
      <c r="G853">
        <v>478.71</v>
      </c>
      <c r="H853" s="15">
        <v>2991.96</v>
      </c>
      <c r="I853">
        <v>3470.67</v>
      </c>
      <c r="J853">
        <f>YEAR(Ventas_Wellpro4[[#This Row],[Fecha]])</f>
        <v>2025</v>
      </c>
      <c r="K853" t="str">
        <f>TEXT(Ventas_Wellpro4[[#This Row],[Fecha]],"MMMM")</f>
        <v>mayo</v>
      </c>
      <c r="L853">
        <f>DAY(Ventas_Wellpro4[[#This Row],[Fecha]])</f>
        <v>8</v>
      </c>
    </row>
    <row r="854" spans="2:12" x14ac:dyDescent="0.25">
      <c r="B854" s="5">
        <v>45785</v>
      </c>
      <c r="C854" t="s">
        <v>17</v>
      </c>
      <c r="D854" t="s">
        <v>46</v>
      </c>
      <c r="E854">
        <v>498.66</v>
      </c>
      <c r="F854" s="26">
        <v>6</v>
      </c>
      <c r="G854">
        <v>478.71</v>
      </c>
      <c r="H854" s="15">
        <v>2991.96</v>
      </c>
      <c r="I854">
        <v>3470.67</v>
      </c>
      <c r="J854">
        <f>YEAR(Ventas_Wellpro4[[#This Row],[Fecha]])</f>
        <v>2025</v>
      </c>
      <c r="K854" t="str">
        <f>TEXT(Ventas_Wellpro4[[#This Row],[Fecha]],"MMMM")</f>
        <v>mayo</v>
      </c>
      <c r="L854">
        <f>DAY(Ventas_Wellpro4[[#This Row],[Fecha]])</f>
        <v>8</v>
      </c>
    </row>
    <row r="855" spans="2:12" x14ac:dyDescent="0.25">
      <c r="B855" s="5">
        <v>45785</v>
      </c>
      <c r="C855" t="s">
        <v>17</v>
      </c>
      <c r="D855" t="s">
        <v>46</v>
      </c>
      <c r="E855">
        <v>498.66</v>
      </c>
      <c r="F855" s="26">
        <v>6</v>
      </c>
      <c r="G855">
        <v>478.71</v>
      </c>
      <c r="H855" s="15">
        <v>2991.96</v>
      </c>
      <c r="I855">
        <v>3470.67</v>
      </c>
      <c r="J855">
        <f>YEAR(Ventas_Wellpro4[[#This Row],[Fecha]])</f>
        <v>2025</v>
      </c>
      <c r="K855" t="str">
        <f>TEXT(Ventas_Wellpro4[[#This Row],[Fecha]],"MMMM")</f>
        <v>mayo</v>
      </c>
      <c r="L855">
        <f>DAY(Ventas_Wellpro4[[#This Row],[Fecha]])</f>
        <v>8</v>
      </c>
    </row>
    <row r="856" spans="2:12" x14ac:dyDescent="0.25">
      <c r="B856" s="5">
        <v>45713</v>
      </c>
      <c r="C856" t="s">
        <v>21</v>
      </c>
      <c r="D856" t="s">
        <v>54</v>
      </c>
      <c r="E856">
        <v>137.79</v>
      </c>
      <c r="F856" s="25">
        <v>1</v>
      </c>
      <c r="G856" s="1">
        <v>22.05</v>
      </c>
      <c r="H856" s="15">
        <v>137.79</v>
      </c>
      <c r="I856" s="1">
        <v>159.84</v>
      </c>
      <c r="J856">
        <f>YEAR(Ventas_Wellpro4[[#This Row],[Fecha]])</f>
        <v>2025</v>
      </c>
      <c r="K856" t="str">
        <f>TEXT(Ventas_Wellpro4[[#This Row],[Fecha]],"MMMM")</f>
        <v>febrero</v>
      </c>
      <c r="L856">
        <f>DAY(Ventas_Wellpro4[[#This Row],[Fecha]])</f>
        <v>25</v>
      </c>
    </row>
    <row r="857" spans="2:12" x14ac:dyDescent="0.25">
      <c r="B857" s="5">
        <v>45713</v>
      </c>
      <c r="C857" t="s">
        <v>22</v>
      </c>
      <c r="D857" t="s">
        <v>54</v>
      </c>
      <c r="E857">
        <v>137.79</v>
      </c>
      <c r="F857" s="25">
        <v>1</v>
      </c>
      <c r="G857" s="1">
        <v>22.05</v>
      </c>
      <c r="H857" s="15">
        <v>137.79</v>
      </c>
      <c r="I857" s="1">
        <v>159.84</v>
      </c>
      <c r="J857">
        <f>YEAR(Ventas_Wellpro4[[#This Row],[Fecha]])</f>
        <v>2025</v>
      </c>
      <c r="K857" t="str">
        <f>TEXT(Ventas_Wellpro4[[#This Row],[Fecha]],"MMMM")</f>
        <v>febrero</v>
      </c>
      <c r="L857">
        <f>DAY(Ventas_Wellpro4[[#This Row],[Fecha]])</f>
        <v>25</v>
      </c>
    </row>
    <row r="858" spans="2:12" x14ac:dyDescent="0.25">
      <c r="B858" s="5">
        <v>45789</v>
      </c>
      <c r="C858" t="s">
        <v>17</v>
      </c>
      <c r="D858" t="s">
        <v>46</v>
      </c>
      <c r="E858">
        <v>498.66</v>
      </c>
      <c r="F858" s="26">
        <v>6</v>
      </c>
      <c r="G858">
        <v>478.71</v>
      </c>
      <c r="H858" s="15">
        <v>2991.96</v>
      </c>
      <c r="I858">
        <v>3470.67</v>
      </c>
      <c r="J858">
        <f>YEAR(Ventas_Wellpro4[[#This Row],[Fecha]])</f>
        <v>2025</v>
      </c>
      <c r="K858" t="str">
        <f>TEXT(Ventas_Wellpro4[[#This Row],[Fecha]],"MMMM")</f>
        <v>mayo</v>
      </c>
      <c r="L858">
        <f>DAY(Ventas_Wellpro4[[#This Row],[Fecha]])</f>
        <v>12</v>
      </c>
    </row>
    <row r="859" spans="2:12" x14ac:dyDescent="0.25">
      <c r="B859" s="5">
        <v>45789</v>
      </c>
      <c r="C859" t="s">
        <v>17</v>
      </c>
      <c r="D859" t="s">
        <v>46</v>
      </c>
      <c r="E859">
        <v>498.66</v>
      </c>
      <c r="F859" s="26">
        <v>6</v>
      </c>
      <c r="G859">
        <v>478.71</v>
      </c>
      <c r="H859" s="15">
        <v>2991.96</v>
      </c>
      <c r="I859">
        <v>3470.67</v>
      </c>
      <c r="J859">
        <f>YEAR(Ventas_Wellpro4[[#This Row],[Fecha]])</f>
        <v>2025</v>
      </c>
      <c r="K859" t="str">
        <f>TEXT(Ventas_Wellpro4[[#This Row],[Fecha]],"MMMM")</f>
        <v>mayo</v>
      </c>
      <c r="L859">
        <f>DAY(Ventas_Wellpro4[[#This Row],[Fecha]])</f>
        <v>12</v>
      </c>
    </row>
    <row r="860" spans="2:12" x14ac:dyDescent="0.25">
      <c r="B860" s="5">
        <v>45793</v>
      </c>
      <c r="C860" t="s">
        <v>17</v>
      </c>
      <c r="D860" t="s">
        <v>46</v>
      </c>
      <c r="E860">
        <v>498.66</v>
      </c>
      <c r="F860" s="26">
        <v>6</v>
      </c>
      <c r="G860">
        <v>478.71</v>
      </c>
      <c r="H860" s="15">
        <v>2991.96</v>
      </c>
      <c r="I860">
        <v>3470.67</v>
      </c>
      <c r="J860">
        <f>YEAR(Ventas_Wellpro4[[#This Row],[Fecha]])</f>
        <v>2025</v>
      </c>
      <c r="K860" t="str">
        <f>TEXT(Ventas_Wellpro4[[#This Row],[Fecha]],"MMMM")</f>
        <v>mayo</v>
      </c>
      <c r="L860">
        <f>DAY(Ventas_Wellpro4[[#This Row],[Fecha]])</f>
        <v>16</v>
      </c>
    </row>
    <row r="861" spans="2:12" x14ac:dyDescent="0.25">
      <c r="B861" s="5">
        <v>45793</v>
      </c>
      <c r="C861" t="s">
        <v>17</v>
      </c>
      <c r="D861" t="s">
        <v>46</v>
      </c>
      <c r="E861">
        <v>498.66</v>
      </c>
      <c r="F861" s="26">
        <v>6</v>
      </c>
      <c r="G861">
        <v>478.71</v>
      </c>
      <c r="H861" s="15">
        <v>2991.96</v>
      </c>
      <c r="I861">
        <v>3470.67</v>
      </c>
      <c r="J861">
        <f>YEAR(Ventas_Wellpro4[[#This Row],[Fecha]])</f>
        <v>2025</v>
      </c>
      <c r="K861" t="str">
        <f>TEXT(Ventas_Wellpro4[[#This Row],[Fecha]],"MMMM")</f>
        <v>mayo</v>
      </c>
      <c r="L861">
        <f>DAY(Ventas_Wellpro4[[#This Row],[Fecha]])</f>
        <v>16</v>
      </c>
    </row>
    <row r="862" spans="2:12" x14ac:dyDescent="0.25">
      <c r="B862" s="5">
        <v>45793</v>
      </c>
      <c r="C862" t="s">
        <v>17</v>
      </c>
      <c r="D862" t="s">
        <v>46</v>
      </c>
      <c r="E862">
        <v>498.66</v>
      </c>
      <c r="F862" s="26">
        <v>6</v>
      </c>
      <c r="G862">
        <v>478.71</v>
      </c>
      <c r="H862" s="15">
        <v>2991.96</v>
      </c>
      <c r="I862">
        <v>3470.67</v>
      </c>
      <c r="J862">
        <f>YEAR(Ventas_Wellpro4[[#This Row],[Fecha]])</f>
        <v>2025</v>
      </c>
      <c r="K862" t="str">
        <f>TEXT(Ventas_Wellpro4[[#This Row],[Fecha]],"MMMM")</f>
        <v>mayo</v>
      </c>
      <c r="L862">
        <f>DAY(Ventas_Wellpro4[[#This Row],[Fecha]])</f>
        <v>16</v>
      </c>
    </row>
    <row r="863" spans="2:12" x14ac:dyDescent="0.25">
      <c r="B863" s="5">
        <v>45796</v>
      </c>
      <c r="C863" t="s">
        <v>17</v>
      </c>
      <c r="D863" t="s">
        <v>46</v>
      </c>
      <c r="E863">
        <v>498.66</v>
      </c>
      <c r="F863" s="26">
        <v>12</v>
      </c>
      <c r="G863">
        <v>957.43</v>
      </c>
      <c r="H863" s="15">
        <v>5983.92</v>
      </c>
      <c r="I863">
        <v>6941.35</v>
      </c>
      <c r="J863">
        <f>YEAR(Ventas_Wellpro4[[#This Row],[Fecha]])</f>
        <v>2025</v>
      </c>
      <c r="K863" t="str">
        <f>TEXT(Ventas_Wellpro4[[#This Row],[Fecha]],"MMMM")</f>
        <v>mayo</v>
      </c>
      <c r="L863">
        <f>DAY(Ventas_Wellpro4[[#This Row],[Fecha]])</f>
        <v>19</v>
      </c>
    </row>
    <row r="864" spans="2:12" x14ac:dyDescent="0.25">
      <c r="B864" s="5">
        <v>45797</v>
      </c>
      <c r="C864" t="s">
        <v>17</v>
      </c>
      <c r="D864" t="s">
        <v>46</v>
      </c>
      <c r="E864">
        <v>498.66</v>
      </c>
      <c r="F864" s="26">
        <v>6</v>
      </c>
      <c r="G864">
        <v>478.71</v>
      </c>
      <c r="H864" s="15">
        <v>2991.96</v>
      </c>
      <c r="I864">
        <v>3470.67</v>
      </c>
      <c r="J864">
        <f>YEAR(Ventas_Wellpro4[[#This Row],[Fecha]])</f>
        <v>2025</v>
      </c>
      <c r="K864" t="str">
        <f>TEXT(Ventas_Wellpro4[[#This Row],[Fecha]],"MMMM")</f>
        <v>mayo</v>
      </c>
      <c r="L864">
        <f>DAY(Ventas_Wellpro4[[#This Row],[Fecha]])</f>
        <v>20</v>
      </c>
    </row>
    <row r="865" spans="2:12" x14ac:dyDescent="0.25">
      <c r="B865" s="5">
        <v>45799</v>
      </c>
      <c r="C865" t="s">
        <v>17</v>
      </c>
      <c r="D865" t="s">
        <v>46</v>
      </c>
      <c r="E865">
        <v>498.66</v>
      </c>
      <c r="F865" s="26">
        <v>6</v>
      </c>
      <c r="G865">
        <v>478.71</v>
      </c>
      <c r="H865" s="15">
        <v>2991.96</v>
      </c>
      <c r="I865">
        <v>3470.67</v>
      </c>
      <c r="J865">
        <f>YEAR(Ventas_Wellpro4[[#This Row],[Fecha]])</f>
        <v>2025</v>
      </c>
      <c r="K865" t="str">
        <f>TEXT(Ventas_Wellpro4[[#This Row],[Fecha]],"MMMM")</f>
        <v>mayo</v>
      </c>
      <c r="L865">
        <f>DAY(Ventas_Wellpro4[[#This Row],[Fecha]])</f>
        <v>22</v>
      </c>
    </row>
    <row r="866" spans="2:12" x14ac:dyDescent="0.25">
      <c r="B866" s="5">
        <v>45799</v>
      </c>
      <c r="C866" t="s">
        <v>17</v>
      </c>
      <c r="D866" t="s">
        <v>46</v>
      </c>
      <c r="E866">
        <v>498.66</v>
      </c>
      <c r="F866" s="26">
        <v>6</v>
      </c>
      <c r="G866">
        <v>478.71</v>
      </c>
      <c r="H866" s="15">
        <v>2991.96</v>
      </c>
      <c r="I866">
        <v>3470.67</v>
      </c>
      <c r="J866">
        <f>YEAR(Ventas_Wellpro4[[#This Row],[Fecha]])</f>
        <v>2025</v>
      </c>
      <c r="K866" t="str">
        <f>TEXT(Ventas_Wellpro4[[#This Row],[Fecha]],"MMMM")</f>
        <v>mayo</v>
      </c>
      <c r="L866">
        <f>DAY(Ventas_Wellpro4[[#This Row],[Fecha]])</f>
        <v>22</v>
      </c>
    </row>
    <row r="867" spans="2:12" x14ac:dyDescent="0.25">
      <c r="B867" s="5">
        <v>45803</v>
      </c>
      <c r="C867" t="s">
        <v>17</v>
      </c>
      <c r="D867" t="s">
        <v>46</v>
      </c>
      <c r="E867">
        <v>498.66</v>
      </c>
      <c r="F867" s="26">
        <v>6</v>
      </c>
      <c r="G867">
        <v>478.71</v>
      </c>
      <c r="H867" s="15">
        <v>2991.96</v>
      </c>
      <c r="I867">
        <v>3470.67</v>
      </c>
      <c r="J867">
        <f>YEAR(Ventas_Wellpro4[[#This Row],[Fecha]])</f>
        <v>2025</v>
      </c>
      <c r="K867" t="str">
        <f>TEXT(Ventas_Wellpro4[[#This Row],[Fecha]],"MMMM")</f>
        <v>mayo</v>
      </c>
      <c r="L867">
        <f>DAY(Ventas_Wellpro4[[#This Row],[Fecha]])</f>
        <v>26</v>
      </c>
    </row>
    <row r="868" spans="2:12" x14ac:dyDescent="0.25">
      <c r="B868" s="5">
        <v>45810</v>
      </c>
      <c r="C868" t="s">
        <v>17</v>
      </c>
      <c r="D868" t="s">
        <v>46</v>
      </c>
      <c r="E868">
        <v>498.66</v>
      </c>
      <c r="F868" s="26">
        <v>6</v>
      </c>
      <c r="G868">
        <v>478.71</v>
      </c>
      <c r="H868" s="15">
        <v>2991.96</v>
      </c>
      <c r="I868">
        <v>3470.67</v>
      </c>
      <c r="J868">
        <f>YEAR(Ventas_Wellpro4[[#This Row],[Fecha]])</f>
        <v>2025</v>
      </c>
      <c r="K868" t="str">
        <f>TEXT(Ventas_Wellpro4[[#This Row],[Fecha]],"MMMM")</f>
        <v>junio</v>
      </c>
      <c r="L868">
        <f>DAY(Ventas_Wellpro4[[#This Row],[Fecha]])</f>
        <v>2</v>
      </c>
    </row>
    <row r="869" spans="2:12" x14ac:dyDescent="0.25">
      <c r="B869" s="5">
        <v>45810</v>
      </c>
      <c r="C869" t="s">
        <v>17</v>
      </c>
      <c r="D869" t="s">
        <v>46</v>
      </c>
      <c r="E869">
        <v>498.66</v>
      </c>
      <c r="F869" s="26">
        <v>12</v>
      </c>
      <c r="G869">
        <v>957.43</v>
      </c>
      <c r="H869" s="15">
        <v>5983.92</v>
      </c>
      <c r="I869">
        <v>6941.35</v>
      </c>
      <c r="J869">
        <f>YEAR(Ventas_Wellpro4[[#This Row],[Fecha]])</f>
        <v>2025</v>
      </c>
      <c r="K869" t="str">
        <f>TEXT(Ventas_Wellpro4[[#This Row],[Fecha]],"MMMM")</f>
        <v>junio</v>
      </c>
      <c r="L869">
        <f>DAY(Ventas_Wellpro4[[#This Row],[Fecha]])</f>
        <v>2</v>
      </c>
    </row>
    <row r="870" spans="2:12" x14ac:dyDescent="0.25">
      <c r="B870" s="5">
        <v>45810</v>
      </c>
      <c r="C870" t="s">
        <v>17</v>
      </c>
      <c r="D870" t="s">
        <v>46</v>
      </c>
      <c r="E870">
        <v>498.66</v>
      </c>
      <c r="F870" s="26">
        <v>6</v>
      </c>
      <c r="G870">
        <v>478.71</v>
      </c>
      <c r="H870" s="15">
        <v>2991.96</v>
      </c>
      <c r="I870">
        <v>3470.67</v>
      </c>
      <c r="J870">
        <f>YEAR(Ventas_Wellpro4[[#This Row],[Fecha]])</f>
        <v>2025</v>
      </c>
      <c r="K870" t="str">
        <f>TEXT(Ventas_Wellpro4[[#This Row],[Fecha]],"MMMM")</f>
        <v>junio</v>
      </c>
      <c r="L870">
        <f>DAY(Ventas_Wellpro4[[#This Row],[Fecha]])</f>
        <v>2</v>
      </c>
    </row>
    <row r="871" spans="2:12" x14ac:dyDescent="0.25">
      <c r="B871" s="5">
        <v>45810</v>
      </c>
      <c r="C871" t="s">
        <v>17</v>
      </c>
      <c r="D871" t="s">
        <v>46</v>
      </c>
      <c r="E871">
        <v>498.66</v>
      </c>
      <c r="F871" s="26">
        <v>6</v>
      </c>
      <c r="G871">
        <v>478.71</v>
      </c>
      <c r="H871" s="15">
        <v>2991.96</v>
      </c>
      <c r="I871">
        <v>3470.67</v>
      </c>
      <c r="J871">
        <f>YEAR(Ventas_Wellpro4[[#This Row],[Fecha]])</f>
        <v>2025</v>
      </c>
      <c r="K871" t="str">
        <f>TEXT(Ventas_Wellpro4[[#This Row],[Fecha]],"MMMM")</f>
        <v>junio</v>
      </c>
      <c r="L871">
        <f>DAY(Ventas_Wellpro4[[#This Row],[Fecha]])</f>
        <v>2</v>
      </c>
    </row>
    <row r="872" spans="2:12" x14ac:dyDescent="0.25">
      <c r="B872" s="5">
        <v>45810</v>
      </c>
      <c r="C872" t="s">
        <v>17</v>
      </c>
      <c r="D872" t="s">
        <v>46</v>
      </c>
      <c r="E872">
        <v>498.66</v>
      </c>
      <c r="F872" s="26">
        <v>6</v>
      </c>
      <c r="G872">
        <v>478.71</v>
      </c>
      <c r="H872" s="15">
        <v>2991.96</v>
      </c>
      <c r="I872">
        <v>3470.67</v>
      </c>
      <c r="J872">
        <f>YEAR(Ventas_Wellpro4[[#This Row],[Fecha]])</f>
        <v>2025</v>
      </c>
      <c r="K872" t="str">
        <f>TEXT(Ventas_Wellpro4[[#This Row],[Fecha]],"MMMM")</f>
        <v>junio</v>
      </c>
      <c r="L872">
        <f>DAY(Ventas_Wellpro4[[#This Row],[Fecha]])</f>
        <v>2</v>
      </c>
    </row>
    <row r="873" spans="2:12" x14ac:dyDescent="0.25">
      <c r="B873" s="5">
        <v>45813</v>
      </c>
      <c r="C873" t="s">
        <v>17</v>
      </c>
      <c r="D873" t="s">
        <v>46</v>
      </c>
      <c r="E873">
        <v>498.66</v>
      </c>
      <c r="F873" s="26">
        <v>6</v>
      </c>
      <c r="G873">
        <v>478.71</v>
      </c>
      <c r="H873" s="15">
        <v>2991.96</v>
      </c>
      <c r="I873">
        <v>3470.67</v>
      </c>
      <c r="J873">
        <f>YEAR(Ventas_Wellpro4[[#This Row],[Fecha]])</f>
        <v>2025</v>
      </c>
      <c r="K873" t="str">
        <f>TEXT(Ventas_Wellpro4[[#This Row],[Fecha]],"MMMM")</f>
        <v>junio</v>
      </c>
      <c r="L873">
        <f>DAY(Ventas_Wellpro4[[#This Row],[Fecha]])</f>
        <v>5</v>
      </c>
    </row>
    <row r="874" spans="2:12" x14ac:dyDescent="0.25">
      <c r="B874" s="5">
        <v>45814</v>
      </c>
      <c r="C874" t="s">
        <v>17</v>
      </c>
      <c r="D874" t="s">
        <v>46</v>
      </c>
      <c r="E874">
        <v>498.66</v>
      </c>
      <c r="F874" s="26">
        <v>6</v>
      </c>
      <c r="G874">
        <v>478.71</v>
      </c>
      <c r="H874" s="15">
        <v>2991.96</v>
      </c>
      <c r="I874">
        <v>3470.67</v>
      </c>
      <c r="J874">
        <f>YEAR(Ventas_Wellpro4[[#This Row],[Fecha]])</f>
        <v>2025</v>
      </c>
      <c r="K874" t="str">
        <f>TEXT(Ventas_Wellpro4[[#This Row],[Fecha]],"MMMM")</f>
        <v>junio</v>
      </c>
      <c r="L874">
        <f>DAY(Ventas_Wellpro4[[#This Row],[Fecha]])</f>
        <v>6</v>
      </c>
    </row>
    <row r="875" spans="2:12" x14ac:dyDescent="0.25">
      <c r="B875" s="5">
        <v>45814</v>
      </c>
      <c r="C875" t="s">
        <v>17</v>
      </c>
      <c r="D875" t="s">
        <v>46</v>
      </c>
      <c r="E875">
        <v>498.66</v>
      </c>
      <c r="F875" s="26">
        <v>6</v>
      </c>
      <c r="G875">
        <v>478.71</v>
      </c>
      <c r="H875" s="15">
        <v>2991.96</v>
      </c>
      <c r="I875">
        <v>3470.67</v>
      </c>
      <c r="J875">
        <f>YEAR(Ventas_Wellpro4[[#This Row],[Fecha]])</f>
        <v>2025</v>
      </c>
      <c r="K875" t="str">
        <f>TEXT(Ventas_Wellpro4[[#This Row],[Fecha]],"MMMM")</f>
        <v>junio</v>
      </c>
      <c r="L875">
        <f>DAY(Ventas_Wellpro4[[#This Row],[Fecha]])</f>
        <v>6</v>
      </c>
    </row>
    <row r="876" spans="2:12" x14ac:dyDescent="0.25">
      <c r="B876" s="5">
        <v>45715</v>
      </c>
      <c r="C876" t="s">
        <v>21</v>
      </c>
      <c r="D876" t="s">
        <v>54</v>
      </c>
      <c r="E876">
        <v>137.79</v>
      </c>
      <c r="F876" s="25">
        <v>1</v>
      </c>
      <c r="G876" s="1">
        <v>22.05</v>
      </c>
      <c r="H876" s="15">
        <v>137.79</v>
      </c>
      <c r="I876" s="1">
        <v>159.84</v>
      </c>
      <c r="J876">
        <f>YEAR(Ventas_Wellpro4[[#This Row],[Fecha]])</f>
        <v>2025</v>
      </c>
      <c r="K876" t="str">
        <f>TEXT(Ventas_Wellpro4[[#This Row],[Fecha]],"MMMM")</f>
        <v>febrero</v>
      </c>
      <c r="L876">
        <f>DAY(Ventas_Wellpro4[[#This Row],[Fecha]])</f>
        <v>27</v>
      </c>
    </row>
    <row r="877" spans="2:12" x14ac:dyDescent="0.25">
      <c r="B877" s="5">
        <v>45715</v>
      </c>
      <c r="C877" t="s">
        <v>21</v>
      </c>
      <c r="D877" t="s">
        <v>54</v>
      </c>
      <c r="E877">
        <v>137.79</v>
      </c>
      <c r="F877" s="25">
        <v>1</v>
      </c>
      <c r="G877" s="1">
        <v>22.05</v>
      </c>
      <c r="H877" s="15">
        <v>137.79</v>
      </c>
      <c r="I877" s="1">
        <v>159.84</v>
      </c>
      <c r="J877">
        <f>YEAR(Ventas_Wellpro4[[#This Row],[Fecha]])</f>
        <v>2025</v>
      </c>
      <c r="K877" t="str">
        <f>TEXT(Ventas_Wellpro4[[#This Row],[Fecha]],"MMMM")</f>
        <v>febrero</v>
      </c>
      <c r="L877">
        <f>DAY(Ventas_Wellpro4[[#This Row],[Fecha]])</f>
        <v>27</v>
      </c>
    </row>
    <row r="878" spans="2:12" x14ac:dyDescent="0.25">
      <c r="B878" s="5">
        <v>45715</v>
      </c>
      <c r="C878" t="s">
        <v>21</v>
      </c>
      <c r="D878" t="s">
        <v>54</v>
      </c>
      <c r="E878">
        <v>137.91999999999999</v>
      </c>
      <c r="F878" s="25">
        <v>2</v>
      </c>
      <c r="G878" s="1">
        <v>44.14</v>
      </c>
      <c r="H878" s="15">
        <v>275.83999999999997</v>
      </c>
      <c r="I878" s="1">
        <v>319.98</v>
      </c>
      <c r="J878">
        <f>YEAR(Ventas_Wellpro4[[#This Row],[Fecha]])</f>
        <v>2025</v>
      </c>
      <c r="K878" t="str">
        <f>TEXT(Ventas_Wellpro4[[#This Row],[Fecha]],"MMMM")</f>
        <v>febrero</v>
      </c>
      <c r="L878">
        <f>DAY(Ventas_Wellpro4[[#This Row],[Fecha]])</f>
        <v>27</v>
      </c>
    </row>
    <row r="879" spans="2:12" x14ac:dyDescent="0.25">
      <c r="B879" s="5">
        <v>45715</v>
      </c>
      <c r="C879" t="s">
        <v>22</v>
      </c>
      <c r="D879" t="s">
        <v>54</v>
      </c>
      <c r="E879">
        <v>137.79</v>
      </c>
      <c r="F879" s="25">
        <v>1</v>
      </c>
      <c r="G879" s="1">
        <v>22.05</v>
      </c>
      <c r="H879" s="15">
        <v>137.79</v>
      </c>
      <c r="I879" s="1">
        <v>159.84</v>
      </c>
      <c r="J879">
        <f>YEAR(Ventas_Wellpro4[[#This Row],[Fecha]])</f>
        <v>2025</v>
      </c>
      <c r="K879" t="str">
        <f>TEXT(Ventas_Wellpro4[[#This Row],[Fecha]],"MMMM")</f>
        <v>febrero</v>
      </c>
      <c r="L879">
        <f>DAY(Ventas_Wellpro4[[#This Row],[Fecha]])</f>
        <v>27</v>
      </c>
    </row>
    <row r="880" spans="2:12" x14ac:dyDescent="0.25">
      <c r="B880" s="5">
        <v>45715</v>
      </c>
      <c r="C880" t="s">
        <v>22</v>
      </c>
      <c r="D880" t="s">
        <v>54</v>
      </c>
      <c r="E880">
        <v>137.79</v>
      </c>
      <c r="F880" s="25">
        <v>1</v>
      </c>
      <c r="G880" s="1">
        <v>22.05</v>
      </c>
      <c r="H880" s="15">
        <v>137.79</v>
      </c>
      <c r="I880" s="1">
        <v>159.84</v>
      </c>
      <c r="J880">
        <f>YEAR(Ventas_Wellpro4[[#This Row],[Fecha]])</f>
        <v>2025</v>
      </c>
      <c r="K880" t="str">
        <f>TEXT(Ventas_Wellpro4[[#This Row],[Fecha]],"MMMM")</f>
        <v>febrero</v>
      </c>
      <c r="L880">
        <f>DAY(Ventas_Wellpro4[[#This Row],[Fecha]])</f>
        <v>27</v>
      </c>
    </row>
    <row r="881" spans="2:12" x14ac:dyDescent="0.25">
      <c r="B881" s="5">
        <v>45715</v>
      </c>
      <c r="C881" t="s">
        <v>22</v>
      </c>
      <c r="D881" t="s">
        <v>54</v>
      </c>
      <c r="E881">
        <v>137.91999999999999</v>
      </c>
      <c r="F881" s="25">
        <v>2</v>
      </c>
      <c r="G881" s="1">
        <v>44.14</v>
      </c>
      <c r="H881" s="15">
        <v>275.83999999999997</v>
      </c>
      <c r="I881" s="1">
        <v>319.98</v>
      </c>
      <c r="J881">
        <f>YEAR(Ventas_Wellpro4[[#This Row],[Fecha]])</f>
        <v>2025</v>
      </c>
      <c r="K881" t="str">
        <f>TEXT(Ventas_Wellpro4[[#This Row],[Fecha]],"MMMM")</f>
        <v>febrero</v>
      </c>
      <c r="L881">
        <f>DAY(Ventas_Wellpro4[[#This Row],[Fecha]])</f>
        <v>27</v>
      </c>
    </row>
    <row r="882" spans="2:12" x14ac:dyDescent="0.25">
      <c r="B882" s="5">
        <v>45715</v>
      </c>
      <c r="C882" t="s">
        <v>24</v>
      </c>
      <c r="D882" t="s">
        <v>54</v>
      </c>
      <c r="E882">
        <v>137.79</v>
      </c>
      <c r="F882" s="25">
        <v>1</v>
      </c>
      <c r="G882" s="1">
        <v>22.05</v>
      </c>
      <c r="H882" s="15">
        <v>137.79</v>
      </c>
      <c r="I882" s="1">
        <v>159.84</v>
      </c>
      <c r="J882">
        <f>YEAR(Ventas_Wellpro4[[#This Row],[Fecha]])</f>
        <v>2025</v>
      </c>
      <c r="K882" t="str">
        <f>TEXT(Ventas_Wellpro4[[#This Row],[Fecha]],"MMMM")</f>
        <v>febrero</v>
      </c>
      <c r="L882">
        <f>DAY(Ventas_Wellpro4[[#This Row],[Fecha]])</f>
        <v>27</v>
      </c>
    </row>
    <row r="883" spans="2:12" x14ac:dyDescent="0.25">
      <c r="B883" s="5">
        <v>45814</v>
      </c>
      <c r="C883" t="s">
        <v>17</v>
      </c>
      <c r="D883" t="s">
        <v>46</v>
      </c>
      <c r="E883">
        <v>498.66</v>
      </c>
      <c r="F883" s="26">
        <v>6</v>
      </c>
      <c r="G883">
        <v>478.71</v>
      </c>
      <c r="H883" s="15">
        <v>2991.96</v>
      </c>
      <c r="I883">
        <v>3470.67</v>
      </c>
      <c r="J883">
        <f>YEAR(Ventas_Wellpro4[[#This Row],[Fecha]])</f>
        <v>2025</v>
      </c>
      <c r="K883" t="str">
        <f>TEXT(Ventas_Wellpro4[[#This Row],[Fecha]],"MMMM")</f>
        <v>junio</v>
      </c>
      <c r="L883">
        <f>DAY(Ventas_Wellpro4[[#This Row],[Fecha]])</f>
        <v>6</v>
      </c>
    </row>
    <row r="884" spans="2:12" x14ac:dyDescent="0.25">
      <c r="B884" s="5">
        <v>45814</v>
      </c>
      <c r="C884" t="s">
        <v>17</v>
      </c>
      <c r="D884" t="s">
        <v>46</v>
      </c>
      <c r="E884">
        <v>498.66</v>
      </c>
      <c r="F884" s="26">
        <v>6</v>
      </c>
      <c r="G884">
        <v>478.71</v>
      </c>
      <c r="H884" s="15">
        <v>2991.96</v>
      </c>
      <c r="I884">
        <v>3470.67</v>
      </c>
      <c r="J884">
        <f>YEAR(Ventas_Wellpro4[[#This Row],[Fecha]])</f>
        <v>2025</v>
      </c>
      <c r="K884" t="str">
        <f>TEXT(Ventas_Wellpro4[[#This Row],[Fecha]],"MMMM")</f>
        <v>junio</v>
      </c>
      <c r="L884">
        <f>DAY(Ventas_Wellpro4[[#This Row],[Fecha]])</f>
        <v>6</v>
      </c>
    </row>
    <row r="885" spans="2:12" x14ac:dyDescent="0.25">
      <c r="B885" s="5">
        <v>45719</v>
      </c>
      <c r="C885" t="s">
        <v>14</v>
      </c>
      <c r="D885" t="s">
        <v>54</v>
      </c>
      <c r="E885">
        <v>1706.9</v>
      </c>
      <c r="F885" s="26">
        <v>1</v>
      </c>
      <c r="G885">
        <v>273.10000000000002</v>
      </c>
      <c r="H885" s="15">
        <v>1706.9</v>
      </c>
      <c r="I885" s="6">
        <v>1980</v>
      </c>
      <c r="J885">
        <f>YEAR(Ventas_Wellpro4[[#This Row],[Fecha]])</f>
        <v>2025</v>
      </c>
      <c r="K885" t="str">
        <f>TEXT(Ventas_Wellpro4[[#This Row],[Fecha]],"MMMM")</f>
        <v>marzo</v>
      </c>
      <c r="L885">
        <f>DAY(Ventas_Wellpro4[[#This Row],[Fecha]])</f>
        <v>3</v>
      </c>
    </row>
    <row r="886" spans="2:12" x14ac:dyDescent="0.25">
      <c r="B886" s="5">
        <v>45814</v>
      </c>
      <c r="C886" t="s">
        <v>17</v>
      </c>
      <c r="D886" t="s">
        <v>46</v>
      </c>
      <c r="E886">
        <v>498.66</v>
      </c>
      <c r="F886" s="26">
        <v>6</v>
      </c>
      <c r="G886">
        <v>478.71</v>
      </c>
      <c r="H886" s="15">
        <v>2991.96</v>
      </c>
      <c r="I886">
        <v>3470.67</v>
      </c>
      <c r="J886">
        <f>YEAR(Ventas_Wellpro4[[#This Row],[Fecha]])</f>
        <v>2025</v>
      </c>
      <c r="K886" t="str">
        <f>TEXT(Ventas_Wellpro4[[#This Row],[Fecha]],"MMMM")</f>
        <v>junio</v>
      </c>
      <c r="L886">
        <f>DAY(Ventas_Wellpro4[[#This Row],[Fecha]])</f>
        <v>6</v>
      </c>
    </row>
    <row r="887" spans="2:12" x14ac:dyDescent="0.25">
      <c r="B887" s="5">
        <v>45814</v>
      </c>
      <c r="C887" t="s">
        <v>17</v>
      </c>
      <c r="D887" t="s">
        <v>46</v>
      </c>
      <c r="E887">
        <v>498.66</v>
      </c>
      <c r="F887" s="26">
        <v>6</v>
      </c>
      <c r="G887">
        <v>478.71</v>
      </c>
      <c r="H887" s="15">
        <v>2991.96</v>
      </c>
      <c r="I887">
        <v>3470.67</v>
      </c>
      <c r="J887">
        <f>YEAR(Ventas_Wellpro4[[#This Row],[Fecha]])</f>
        <v>2025</v>
      </c>
      <c r="K887" t="str">
        <f>TEXT(Ventas_Wellpro4[[#This Row],[Fecha]],"MMMM")</f>
        <v>junio</v>
      </c>
      <c r="L887">
        <f>DAY(Ventas_Wellpro4[[#This Row],[Fecha]])</f>
        <v>6</v>
      </c>
    </row>
    <row r="888" spans="2:12" x14ac:dyDescent="0.25">
      <c r="B888" s="5">
        <v>45817</v>
      </c>
      <c r="C888" t="s">
        <v>17</v>
      </c>
      <c r="D888" t="s">
        <v>46</v>
      </c>
      <c r="E888">
        <v>498.66</v>
      </c>
      <c r="F888" s="26">
        <v>6</v>
      </c>
      <c r="G888">
        <v>478.71</v>
      </c>
      <c r="H888" s="15">
        <v>2991.96</v>
      </c>
      <c r="I888">
        <v>3470.67</v>
      </c>
      <c r="J888">
        <f>YEAR(Ventas_Wellpro4[[#This Row],[Fecha]])</f>
        <v>2025</v>
      </c>
      <c r="K888" t="str">
        <f>TEXT(Ventas_Wellpro4[[#This Row],[Fecha]],"MMMM")</f>
        <v>junio</v>
      </c>
      <c r="L888">
        <f>DAY(Ventas_Wellpro4[[#This Row],[Fecha]])</f>
        <v>9</v>
      </c>
    </row>
    <row r="889" spans="2:12" x14ac:dyDescent="0.25">
      <c r="B889" s="5">
        <v>45817</v>
      </c>
      <c r="C889" t="s">
        <v>17</v>
      </c>
      <c r="D889" t="s">
        <v>46</v>
      </c>
      <c r="E889">
        <v>498.66</v>
      </c>
      <c r="F889" s="26">
        <v>12</v>
      </c>
      <c r="G889">
        <v>957.43</v>
      </c>
      <c r="H889" s="15">
        <v>5983.92</v>
      </c>
      <c r="I889">
        <v>6941.35</v>
      </c>
      <c r="J889">
        <f>YEAR(Ventas_Wellpro4[[#This Row],[Fecha]])</f>
        <v>2025</v>
      </c>
      <c r="K889" t="str">
        <f>TEXT(Ventas_Wellpro4[[#This Row],[Fecha]],"MMMM")</f>
        <v>junio</v>
      </c>
      <c r="L889">
        <f>DAY(Ventas_Wellpro4[[#This Row],[Fecha]])</f>
        <v>9</v>
      </c>
    </row>
    <row r="890" spans="2:12" x14ac:dyDescent="0.25">
      <c r="B890" s="5">
        <v>45820</v>
      </c>
      <c r="C890" t="s">
        <v>17</v>
      </c>
      <c r="D890" t="s">
        <v>46</v>
      </c>
      <c r="E890">
        <v>498.66</v>
      </c>
      <c r="F890" s="26">
        <v>6</v>
      </c>
      <c r="G890">
        <v>478.71</v>
      </c>
      <c r="H890" s="15">
        <v>2991.96</v>
      </c>
      <c r="I890">
        <v>3470.67</v>
      </c>
      <c r="J890">
        <f>YEAR(Ventas_Wellpro4[[#This Row],[Fecha]])</f>
        <v>2025</v>
      </c>
      <c r="K890" t="str">
        <f>TEXT(Ventas_Wellpro4[[#This Row],[Fecha]],"MMMM")</f>
        <v>junio</v>
      </c>
      <c r="L890">
        <f>DAY(Ventas_Wellpro4[[#This Row],[Fecha]])</f>
        <v>12</v>
      </c>
    </row>
    <row r="891" spans="2:12" x14ac:dyDescent="0.25">
      <c r="B891" s="5">
        <v>45820</v>
      </c>
      <c r="C891" t="s">
        <v>17</v>
      </c>
      <c r="D891" t="s">
        <v>46</v>
      </c>
      <c r="E891">
        <v>498.66</v>
      </c>
      <c r="F891" s="26">
        <v>6</v>
      </c>
      <c r="G891">
        <v>478.71</v>
      </c>
      <c r="H891" s="15">
        <v>2991.96</v>
      </c>
      <c r="I891">
        <v>3470.67</v>
      </c>
      <c r="J891">
        <f>YEAR(Ventas_Wellpro4[[#This Row],[Fecha]])</f>
        <v>2025</v>
      </c>
      <c r="K891" t="str">
        <f>TEXT(Ventas_Wellpro4[[#This Row],[Fecha]],"MMMM")</f>
        <v>junio</v>
      </c>
      <c r="L891">
        <f>DAY(Ventas_Wellpro4[[#This Row],[Fecha]])</f>
        <v>12</v>
      </c>
    </row>
    <row r="892" spans="2:12" x14ac:dyDescent="0.25">
      <c r="B892" s="5">
        <v>45719</v>
      </c>
      <c r="C892" t="s">
        <v>21</v>
      </c>
      <c r="D892" t="s">
        <v>54</v>
      </c>
      <c r="E892">
        <v>137.79</v>
      </c>
      <c r="F892" s="26">
        <v>1</v>
      </c>
      <c r="G892">
        <v>22.05</v>
      </c>
      <c r="H892" s="15">
        <v>137.79</v>
      </c>
      <c r="I892" s="6">
        <v>159.84</v>
      </c>
      <c r="J892">
        <f>YEAR(Ventas_Wellpro4[[#This Row],[Fecha]])</f>
        <v>2025</v>
      </c>
      <c r="K892" t="str">
        <f>TEXT(Ventas_Wellpro4[[#This Row],[Fecha]],"MMMM")</f>
        <v>marzo</v>
      </c>
      <c r="L892">
        <f>DAY(Ventas_Wellpro4[[#This Row],[Fecha]])</f>
        <v>3</v>
      </c>
    </row>
    <row r="893" spans="2:12" x14ac:dyDescent="0.25">
      <c r="B893" s="5">
        <v>45720</v>
      </c>
      <c r="C893" t="s">
        <v>14</v>
      </c>
      <c r="D893" t="s">
        <v>54</v>
      </c>
      <c r="E893">
        <v>1706.9</v>
      </c>
      <c r="F893" s="26">
        <v>1</v>
      </c>
      <c r="G893">
        <v>273.10000000000002</v>
      </c>
      <c r="H893" s="15">
        <v>1706.9</v>
      </c>
      <c r="I893" s="6">
        <v>1980</v>
      </c>
      <c r="J893">
        <f>YEAR(Ventas_Wellpro4[[#This Row],[Fecha]])</f>
        <v>2025</v>
      </c>
      <c r="K893" t="str">
        <f>TEXT(Ventas_Wellpro4[[#This Row],[Fecha]],"MMMM")</f>
        <v>marzo</v>
      </c>
      <c r="L893">
        <f>DAY(Ventas_Wellpro4[[#This Row],[Fecha]])</f>
        <v>4</v>
      </c>
    </row>
    <row r="894" spans="2:12" x14ac:dyDescent="0.25">
      <c r="B894" s="5">
        <v>45720</v>
      </c>
      <c r="C894" t="s">
        <v>14</v>
      </c>
      <c r="D894" t="s">
        <v>54</v>
      </c>
      <c r="E894">
        <v>1706.9</v>
      </c>
      <c r="F894" s="26">
        <v>1</v>
      </c>
      <c r="G894">
        <v>273.10000000000002</v>
      </c>
      <c r="H894" s="15">
        <v>1706.9</v>
      </c>
      <c r="I894" s="6">
        <v>1980</v>
      </c>
      <c r="J894">
        <f>YEAR(Ventas_Wellpro4[[#This Row],[Fecha]])</f>
        <v>2025</v>
      </c>
      <c r="K894" t="str">
        <f>TEXT(Ventas_Wellpro4[[#This Row],[Fecha]],"MMMM")</f>
        <v>marzo</v>
      </c>
      <c r="L894">
        <f>DAY(Ventas_Wellpro4[[#This Row],[Fecha]])</f>
        <v>4</v>
      </c>
    </row>
    <row r="895" spans="2:12" x14ac:dyDescent="0.25">
      <c r="B895" s="5">
        <v>45820</v>
      </c>
      <c r="C895" t="s">
        <v>17</v>
      </c>
      <c r="D895" t="s">
        <v>46</v>
      </c>
      <c r="E895">
        <v>498.66</v>
      </c>
      <c r="F895" s="26">
        <v>6</v>
      </c>
      <c r="G895">
        <v>478.71</v>
      </c>
      <c r="H895" s="15">
        <v>2991.96</v>
      </c>
      <c r="I895">
        <v>3470.67</v>
      </c>
      <c r="J895">
        <f>YEAR(Ventas_Wellpro4[[#This Row],[Fecha]])</f>
        <v>2025</v>
      </c>
      <c r="K895" t="str">
        <f>TEXT(Ventas_Wellpro4[[#This Row],[Fecha]],"MMMM")</f>
        <v>junio</v>
      </c>
      <c r="L895">
        <f>DAY(Ventas_Wellpro4[[#This Row],[Fecha]])</f>
        <v>12</v>
      </c>
    </row>
    <row r="896" spans="2:12" x14ac:dyDescent="0.25">
      <c r="B896" s="5">
        <v>45820</v>
      </c>
      <c r="C896" t="s">
        <v>17</v>
      </c>
      <c r="D896" t="s">
        <v>46</v>
      </c>
      <c r="E896">
        <v>498.66</v>
      </c>
      <c r="F896" s="26">
        <v>6</v>
      </c>
      <c r="G896">
        <v>478.71</v>
      </c>
      <c r="H896" s="15">
        <v>2991.96</v>
      </c>
      <c r="I896">
        <v>3470.67</v>
      </c>
      <c r="J896">
        <f>YEAR(Ventas_Wellpro4[[#This Row],[Fecha]])</f>
        <v>2025</v>
      </c>
      <c r="K896" t="str">
        <f>TEXT(Ventas_Wellpro4[[#This Row],[Fecha]],"MMMM")</f>
        <v>junio</v>
      </c>
      <c r="L896">
        <f>DAY(Ventas_Wellpro4[[#This Row],[Fecha]])</f>
        <v>12</v>
      </c>
    </row>
    <row r="897" spans="2:12" x14ac:dyDescent="0.25">
      <c r="B897" s="5">
        <v>45820</v>
      </c>
      <c r="C897" t="s">
        <v>17</v>
      </c>
      <c r="D897" t="s">
        <v>46</v>
      </c>
      <c r="E897">
        <v>498.66</v>
      </c>
      <c r="F897" s="26">
        <v>6</v>
      </c>
      <c r="G897">
        <v>478.71</v>
      </c>
      <c r="H897" s="15">
        <v>2991.96</v>
      </c>
      <c r="I897">
        <v>3470.67</v>
      </c>
      <c r="J897">
        <f>YEAR(Ventas_Wellpro4[[#This Row],[Fecha]])</f>
        <v>2025</v>
      </c>
      <c r="K897" t="str">
        <f>TEXT(Ventas_Wellpro4[[#This Row],[Fecha]],"MMMM")</f>
        <v>junio</v>
      </c>
      <c r="L897">
        <f>DAY(Ventas_Wellpro4[[#This Row],[Fecha]])</f>
        <v>12</v>
      </c>
    </row>
    <row r="898" spans="2:12" x14ac:dyDescent="0.25">
      <c r="B898" s="5">
        <v>45721</v>
      </c>
      <c r="C898" t="s">
        <v>14</v>
      </c>
      <c r="D898" t="s">
        <v>54</v>
      </c>
      <c r="E898">
        <v>1706.9</v>
      </c>
      <c r="F898" s="26">
        <v>1</v>
      </c>
      <c r="G898">
        <v>273.10000000000002</v>
      </c>
      <c r="H898" s="15">
        <v>1706.9</v>
      </c>
      <c r="I898" s="6">
        <v>1980</v>
      </c>
      <c r="J898">
        <f>YEAR(Ventas_Wellpro4[[#This Row],[Fecha]])</f>
        <v>2025</v>
      </c>
      <c r="K898" t="str">
        <f>TEXT(Ventas_Wellpro4[[#This Row],[Fecha]],"MMMM")</f>
        <v>marzo</v>
      </c>
      <c r="L898">
        <f>DAY(Ventas_Wellpro4[[#This Row],[Fecha]])</f>
        <v>5</v>
      </c>
    </row>
    <row r="899" spans="2:12" x14ac:dyDescent="0.25">
      <c r="B899" s="5">
        <v>45721</v>
      </c>
      <c r="C899" t="s">
        <v>25</v>
      </c>
      <c r="D899" t="s">
        <v>54</v>
      </c>
      <c r="E899">
        <v>785.29</v>
      </c>
      <c r="F899" s="26">
        <v>1</v>
      </c>
      <c r="G899" s="6">
        <v>125.65</v>
      </c>
      <c r="H899" s="15">
        <v>785.29</v>
      </c>
      <c r="I899" s="6">
        <v>910.94</v>
      </c>
      <c r="J899">
        <f>YEAR(Ventas_Wellpro4[[#This Row],[Fecha]])</f>
        <v>2025</v>
      </c>
      <c r="K899" t="str">
        <f>TEXT(Ventas_Wellpro4[[#This Row],[Fecha]],"MMMM")</f>
        <v>marzo</v>
      </c>
      <c r="L899">
        <f>DAY(Ventas_Wellpro4[[#This Row],[Fecha]])</f>
        <v>5</v>
      </c>
    </row>
    <row r="900" spans="2:12" x14ac:dyDescent="0.25">
      <c r="B900" s="5">
        <v>45721</v>
      </c>
      <c r="C900" t="s">
        <v>21</v>
      </c>
      <c r="D900" t="s">
        <v>54</v>
      </c>
      <c r="E900">
        <v>137.79</v>
      </c>
      <c r="F900" s="26">
        <v>1</v>
      </c>
      <c r="G900" s="6">
        <v>22.05</v>
      </c>
      <c r="H900" s="15">
        <v>137.79</v>
      </c>
      <c r="I900" s="6">
        <v>159.84</v>
      </c>
      <c r="J900">
        <f>YEAR(Ventas_Wellpro4[[#This Row],[Fecha]])</f>
        <v>2025</v>
      </c>
      <c r="K900" t="str">
        <f>TEXT(Ventas_Wellpro4[[#This Row],[Fecha]],"MMMM")</f>
        <v>marzo</v>
      </c>
      <c r="L900">
        <f>DAY(Ventas_Wellpro4[[#This Row],[Fecha]])</f>
        <v>5</v>
      </c>
    </row>
    <row r="901" spans="2:12" x14ac:dyDescent="0.25">
      <c r="B901" s="5">
        <v>45721</v>
      </c>
      <c r="C901" t="s">
        <v>22</v>
      </c>
      <c r="D901" t="s">
        <v>54</v>
      </c>
      <c r="E901">
        <v>137.79</v>
      </c>
      <c r="F901" s="26">
        <v>1</v>
      </c>
      <c r="G901">
        <v>22.05</v>
      </c>
      <c r="H901" s="15">
        <v>137.79</v>
      </c>
      <c r="I901" s="6">
        <v>159.84</v>
      </c>
      <c r="J901">
        <f>YEAR(Ventas_Wellpro4[[#This Row],[Fecha]])</f>
        <v>2025</v>
      </c>
      <c r="K901" t="str">
        <f>TEXT(Ventas_Wellpro4[[#This Row],[Fecha]],"MMMM")</f>
        <v>marzo</v>
      </c>
      <c r="L901">
        <f>DAY(Ventas_Wellpro4[[#This Row],[Fecha]])</f>
        <v>5</v>
      </c>
    </row>
    <row r="902" spans="2:12" x14ac:dyDescent="0.25">
      <c r="B902" s="5">
        <v>45722</v>
      </c>
      <c r="C902" t="s">
        <v>11</v>
      </c>
      <c r="D902" t="s">
        <v>50</v>
      </c>
      <c r="E902">
        <v>211.23000000000002</v>
      </c>
      <c r="F902" s="26">
        <v>6</v>
      </c>
      <c r="G902">
        <v>202.78</v>
      </c>
      <c r="H902" s="15">
        <v>1267.3800000000001</v>
      </c>
      <c r="I902" s="6">
        <v>1470.16</v>
      </c>
      <c r="J902">
        <f>YEAR(Ventas_Wellpro4[[#This Row],[Fecha]])</f>
        <v>2025</v>
      </c>
      <c r="K902" t="str">
        <f>TEXT(Ventas_Wellpro4[[#This Row],[Fecha]],"MMMM")</f>
        <v>marzo</v>
      </c>
      <c r="L902">
        <f>DAY(Ventas_Wellpro4[[#This Row],[Fecha]])</f>
        <v>6</v>
      </c>
    </row>
    <row r="903" spans="2:12" x14ac:dyDescent="0.25">
      <c r="B903" s="5">
        <v>45722</v>
      </c>
      <c r="C903" t="s">
        <v>12</v>
      </c>
      <c r="D903" t="s">
        <v>50</v>
      </c>
      <c r="E903">
        <v>211.23000000000002</v>
      </c>
      <c r="F903" s="26">
        <v>6</v>
      </c>
      <c r="G903">
        <v>202.78</v>
      </c>
      <c r="H903" s="15">
        <v>1267.3800000000001</v>
      </c>
      <c r="I903" s="6">
        <v>1470.16</v>
      </c>
      <c r="J903">
        <f>YEAR(Ventas_Wellpro4[[#This Row],[Fecha]])</f>
        <v>2025</v>
      </c>
      <c r="K903" t="str">
        <f>TEXT(Ventas_Wellpro4[[#This Row],[Fecha]],"MMMM")</f>
        <v>marzo</v>
      </c>
      <c r="L903">
        <f>DAY(Ventas_Wellpro4[[#This Row],[Fecha]])</f>
        <v>6</v>
      </c>
    </row>
    <row r="904" spans="2:12" x14ac:dyDescent="0.25">
      <c r="B904" s="5">
        <v>45820</v>
      </c>
      <c r="C904" t="s">
        <v>17</v>
      </c>
      <c r="D904" t="s">
        <v>46</v>
      </c>
      <c r="E904">
        <v>498.66</v>
      </c>
      <c r="F904" s="26">
        <v>6</v>
      </c>
      <c r="G904">
        <v>478.71</v>
      </c>
      <c r="H904" s="15">
        <v>2991.96</v>
      </c>
      <c r="I904">
        <v>3470.67</v>
      </c>
      <c r="J904">
        <f>YEAR(Ventas_Wellpro4[[#This Row],[Fecha]])</f>
        <v>2025</v>
      </c>
      <c r="K904" t="str">
        <f>TEXT(Ventas_Wellpro4[[#This Row],[Fecha]],"MMMM")</f>
        <v>junio</v>
      </c>
      <c r="L904">
        <f>DAY(Ventas_Wellpro4[[#This Row],[Fecha]])</f>
        <v>12</v>
      </c>
    </row>
    <row r="905" spans="2:12" x14ac:dyDescent="0.25">
      <c r="B905" s="5">
        <v>45820</v>
      </c>
      <c r="C905" t="s">
        <v>17</v>
      </c>
      <c r="D905" t="s">
        <v>46</v>
      </c>
      <c r="E905">
        <v>498.66</v>
      </c>
      <c r="F905" s="26">
        <v>6</v>
      </c>
      <c r="G905">
        <v>478.71</v>
      </c>
      <c r="H905" s="15">
        <v>2991.96</v>
      </c>
      <c r="I905">
        <v>3470.67</v>
      </c>
      <c r="J905">
        <f>YEAR(Ventas_Wellpro4[[#This Row],[Fecha]])</f>
        <v>2025</v>
      </c>
      <c r="K905" t="str">
        <f>TEXT(Ventas_Wellpro4[[#This Row],[Fecha]],"MMMM")</f>
        <v>junio</v>
      </c>
      <c r="L905">
        <f>DAY(Ventas_Wellpro4[[#This Row],[Fecha]])</f>
        <v>12</v>
      </c>
    </row>
    <row r="906" spans="2:12" x14ac:dyDescent="0.25">
      <c r="B906" s="5">
        <v>45827</v>
      </c>
      <c r="C906" t="s">
        <v>17</v>
      </c>
      <c r="D906" t="s">
        <v>46</v>
      </c>
      <c r="E906">
        <v>498.66</v>
      </c>
      <c r="F906" s="26">
        <v>6</v>
      </c>
      <c r="G906">
        <v>478.71</v>
      </c>
      <c r="H906" s="15">
        <v>2991.96</v>
      </c>
      <c r="I906">
        <v>3470.67</v>
      </c>
      <c r="J906">
        <f>YEAR(Ventas_Wellpro4[[#This Row],[Fecha]])</f>
        <v>2025</v>
      </c>
      <c r="K906" t="str">
        <f>TEXT(Ventas_Wellpro4[[#This Row],[Fecha]],"MMMM")</f>
        <v>junio</v>
      </c>
      <c r="L906">
        <f>DAY(Ventas_Wellpro4[[#This Row],[Fecha]])</f>
        <v>19</v>
      </c>
    </row>
    <row r="907" spans="2:12" x14ac:dyDescent="0.25">
      <c r="B907" s="5">
        <v>45827</v>
      </c>
      <c r="C907" t="s">
        <v>17</v>
      </c>
      <c r="D907" t="s">
        <v>46</v>
      </c>
      <c r="E907">
        <v>498.66</v>
      </c>
      <c r="F907" s="26">
        <v>6</v>
      </c>
      <c r="G907">
        <v>478.71</v>
      </c>
      <c r="H907" s="15">
        <v>2991.96</v>
      </c>
      <c r="I907">
        <v>3470.67</v>
      </c>
      <c r="J907">
        <f>YEAR(Ventas_Wellpro4[[#This Row],[Fecha]])</f>
        <v>2025</v>
      </c>
      <c r="K907" t="str">
        <f>TEXT(Ventas_Wellpro4[[#This Row],[Fecha]],"MMMM")</f>
        <v>junio</v>
      </c>
      <c r="L907">
        <f>DAY(Ventas_Wellpro4[[#This Row],[Fecha]])</f>
        <v>19</v>
      </c>
    </row>
    <row r="908" spans="2:12" x14ac:dyDescent="0.25">
      <c r="B908" s="5">
        <v>45827</v>
      </c>
      <c r="C908" t="s">
        <v>17</v>
      </c>
      <c r="D908" t="s">
        <v>46</v>
      </c>
      <c r="E908">
        <v>498.66</v>
      </c>
      <c r="F908" s="26">
        <v>6</v>
      </c>
      <c r="G908">
        <v>478.71</v>
      </c>
      <c r="H908" s="15">
        <v>2991.96</v>
      </c>
      <c r="I908">
        <v>3470.67</v>
      </c>
      <c r="J908">
        <f>YEAR(Ventas_Wellpro4[[#This Row],[Fecha]])</f>
        <v>2025</v>
      </c>
      <c r="K908" t="str">
        <f>TEXT(Ventas_Wellpro4[[#This Row],[Fecha]],"MMMM")</f>
        <v>junio</v>
      </c>
      <c r="L908">
        <f>DAY(Ventas_Wellpro4[[#This Row],[Fecha]])</f>
        <v>19</v>
      </c>
    </row>
    <row r="909" spans="2:12" x14ac:dyDescent="0.25">
      <c r="B909" s="5">
        <v>45827</v>
      </c>
      <c r="C909" t="s">
        <v>17</v>
      </c>
      <c r="D909" t="s">
        <v>46</v>
      </c>
      <c r="E909">
        <v>498.66</v>
      </c>
      <c r="F909" s="26">
        <v>6</v>
      </c>
      <c r="G909">
        <v>478.71</v>
      </c>
      <c r="H909" s="15">
        <v>2991.96</v>
      </c>
      <c r="I909">
        <v>3470.67</v>
      </c>
      <c r="J909">
        <f>YEAR(Ventas_Wellpro4[[#This Row],[Fecha]])</f>
        <v>2025</v>
      </c>
      <c r="K909" t="str">
        <f>TEXT(Ventas_Wellpro4[[#This Row],[Fecha]],"MMMM")</f>
        <v>junio</v>
      </c>
      <c r="L909">
        <f>DAY(Ventas_Wellpro4[[#This Row],[Fecha]])</f>
        <v>19</v>
      </c>
    </row>
    <row r="910" spans="2:12" x14ac:dyDescent="0.25">
      <c r="B910" s="5">
        <v>45827</v>
      </c>
      <c r="C910" t="s">
        <v>17</v>
      </c>
      <c r="D910" t="s">
        <v>46</v>
      </c>
      <c r="E910">
        <v>498.66</v>
      </c>
      <c r="F910" s="26">
        <v>6</v>
      </c>
      <c r="G910">
        <v>478.71</v>
      </c>
      <c r="H910" s="15">
        <v>2991.96</v>
      </c>
      <c r="I910">
        <v>3470.67</v>
      </c>
      <c r="J910">
        <f>YEAR(Ventas_Wellpro4[[#This Row],[Fecha]])</f>
        <v>2025</v>
      </c>
      <c r="K910" t="str">
        <f>TEXT(Ventas_Wellpro4[[#This Row],[Fecha]],"MMMM")</f>
        <v>junio</v>
      </c>
      <c r="L910">
        <f>DAY(Ventas_Wellpro4[[#This Row],[Fecha]])</f>
        <v>19</v>
      </c>
    </row>
    <row r="911" spans="2:12" x14ac:dyDescent="0.25">
      <c r="B911" s="5">
        <v>45827</v>
      </c>
      <c r="C911" t="s">
        <v>17</v>
      </c>
      <c r="D911" t="s">
        <v>46</v>
      </c>
      <c r="E911">
        <v>498.66</v>
      </c>
      <c r="F911" s="26">
        <v>6</v>
      </c>
      <c r="G911">
        <v>478.71</v>
      </c>
      <c r="H911" s="15">
        <v>2991.96</v>
      </c>
      <c r="I911">
        <v>3470.67</v>
      </c>
      <c r="J911">
        <f>YEAR(Ventas_Wellpro4[[#This Row],[Fecha]])</f>
        <v>2025</v>
      </c>
      <c r="K911" t="str">
        <f>TEXT(Ventas_Wellpro4[[#This Row],[Fecha]],"MMMM")</f>
        <v>junio</v>
      </c>
      <c r="L911">
        <f>DAY(Ventas_Wellpro4[[#This Row],[Fecha]])</f>
        <v>19</v>
      </c>
    </row>
    <row r="912" spans="2:12" x14ac:dyDescent="0.25">
      <c r="B912" s="5">
        <v>45835</v>
      </c>
      <c r="C912" t="s">
        <v>17</v>
      </c>
      <c r="D912" t="s">
        <v>46</v>
      </c>
      <c r="E912">
        <v>498.66</v>
      </c>
      <c r="F912" s="26">
        <v>6</v>
      </c>
      <c r="G912">
        <v>478.71</v>
      </c>
      <c r="H912" s="15">
        <v>2991.96</v>
      </c>
      <c r="I912">
        <v>3470.67</v>
      </c>
      <c r="J912">
        <f>YEAR(Ventas_Wellpro4[[#This Row],[Fecha]])</f>
        <v>2025</v>
      </c>
      <c r="K912" t="str">
        <f>TEXT(Ventas_Wellpro4[[#This Row],[Fecha]],"MMMM")</f>
        <v>junio</v>
      </c>
      <c r="L912">
        <f>DAY(Ventas_Wellpro4[[#This Row],[Fecha]])</f>
        <v>27</v>
      </c>
    </row>
    <row r="913" spans="2:12" x14ac:dyDescent="0.25">
      <c r="B913" s="5">
        <v>45835</v>
      </c>
      <c r="C913" t="s">
        <v>17</v>
      </c>
      <c r="D913" t="s">
        <v>46</v>
      </c>
      <c r="E913">
        <v>498.66</v>
      </c>
      <c r="F913" s="26">
        <v>6</v>
      </c>
      <c r="G913">
        <v>478.71</v>
      </c>
      <c r="H913" s="15">
        <v>2991.96</v>
      </c>
      <c r="I913">
        <v>3470.67</v>
      </c>
      <c r="J913">
        <f>YEAR(Ventas_Wellpro4[[#This Row],[Fecha]])</f>
        <v>2025</v>
      </c>
      <c r="K913" t="str">
        <f>TEXT(Ventas_Wellpro4[[#This Row],[Fecha]],"MMMM")</f>
        <v>junio</v>
      </c>
      <c r="L913">
        <f>DAY(Ventas_Wellpro4[[#This Row],[Fecha]])</f>
        <v>27</v>
      </c>
    </row>
    <row r="914" spans="2:12" x14ac:dyDescent="0.25">
      <c r="B914" s="5">
        <v>45835</v>
      </c>
      <c r="C914" t="s">
        <v>17</v>
      </c>
      <c r="D914" t="s">
        <v>46</v>
      </c>
      <c r="E914">
        <v>498.66</v>
      </c>
      <c r="F914" s="26">
        <v>6</v>
      </c>
      <c r="G914">
        <v>478.71</v>
      </c>
      <c r="H914" s="15">
        <v>2991.96</v>
      </c>
      <c r="I914">
        <v>3470.67</v>
      </c>
      <c r="J914">
        <f>YEAR(Ventas_Wellpro4[[#This Row],[Fecha]])</f>
        <v>2025</v>
      </c>
      <c r="K914" t="str">
        <f>TEXT(Ventas_Wellpro4[[#This Row],[Fecha]],"MMMM")</f>
        <v>junio</v>
      </c>
      <c r="L914">
        <f>DAY(Ventas_Wellpro4[[#This Row],[Fecha]])</f>
        <v>27</v>
      </c>
    </row>
    <row r="915" spans="2:12" x14ac:dyDescent="0.25">
      <c r="B915" s="11">
        <v>45835</v>
      </c>
      <c r="C915" t="s">
        <v>17</v>
      </c>
      <c r="D915" t="s">
        <v>46</v>
      </c>
      <c r="E915">
        <v>498.66</v>
      </c>
      <c r="F915" s="26">
        <v>6</v>
      </c>
      <c r="G915">
        <v>478.71</v>
      </c>
      <c r="H915" s="15">
        <v>2991.96</v>
      </c>
      <c r="I915">
        <v>3470.67</v>
      </c>
      <c r="J915">
        <f>YEAR(Ventas_Wellpro4[[#This Row],[Fecha]])</f>
        <v>2025</v>
      </c>
      <c r="K915" t="str">
        <f>TEXT(Ventas_Wellpro4[[#This Row],[Fecha]],"MMMM")</f>
        <v>junio</v>
      </c>
      <c r="L915">
        <f>DAY(Ventas_Wellpro4[[#This Row],[Fecha]])</f>
        <v>27</v>
      </c>
    </row>
    <row r="916" spans="2:12" x14ac:dyDescent="0.25">
      <c r="B916" s="5">
        <v>45722</v>
      </c>
      <c r="C916" t="s">
        <v>21</v>
      </c>
      <c r="D916" t="s">
        <v>50</v>
      </c>
      <c r="E916">
        <v>103.33999999999999</v>
      </c>
      <c r="F916" s="26">
        <v>240</v>
      </c>
      <c r="G916">
        <v>3968.26</v>
      </c>
      <c r="H916" s="15">
        <v>24801.599999999999</v>
      </c>
      <c r="I916" s="6">
        <v>28769.86</v>
      </c>
      <c r="J916">
        <f>YEAR(Ventas_Wellpro4[[#This Row],[Fecha]])</f>
        <v>2025</v>
      </c>
      <c r="K916" t="str">
        <f>TEXT(Ventas_Wellpro4[[#This Row],[Fecha]],"MMMM")</f>
        <v>marzo</v>
      </c>
      <c r="L916">
        <f>DAY(Ventas_Wellpro4[[#This Row],[Fecha]])</f>
        <v>6</v>
      </c>
    </row>
    <row r="917" spans="2:12" x14ac:dyDescent="0.25">
      <c r="B917" s="5">
        <v>45722</v>
      </c>
      <c r="C917" t="s">
        <v>23</v>
      </c>
      <c r="D917" t="s">
        <v>50</v>
      </c>
      <c r="E917">
        <v>103.33999999999999</v>
      </c>
      <c r="F917" s="26">
        <v>240</v>
      </c>
      <c r="G917" s="6">
        <v>3968.26</v>
      </c>
      <c r="H917" s="15">
        <v>24801.599999999999</v>
      </c>
      <c r="I917" s="6">
        <v>28769.86</v>
      </c>
      <c r="J917">
        <f>YEAR(Ventas_Wellpro4[[#This Row],[Fecha]])</f>
        <v>2025</v>
      </c>
      <c r="K917" t="str">
        <f>TEXT(Ventas_Wellpro4[[#This Row],[Fecha]],"MMMM")</f>
        <v>marzo</v>
      </c>
      <c r="L917">
        <f>DAY(Ventas_Wellpro4[[#This Row],[Fecha]])</f>
        <v>6</v>
      </c>
    </row>
    <row r="918" spans="2:12" x14ac:dyDescent="0.25">
      <c r="B918" s="11">
        <v>45835</v>
      </c>
      <c r="C918" t="s">
        <v>17</v>
      </c>
      <c r="D918" t="s">
        <v>46</v>
      </c>
      <c r="E918">
        <v>498.66</v>
      </c>
      <c r="F918" s="26">
        <v>12</v>
      </c>
      <c r="G918">
        <v>957.43</v>
      </c>
      <c r="H918" s="15">
        <v>5983.92</v>
      </c>
      <c r="I918">
        <v>6941.35</v>
      </c>
      <c r="J918">
        <f>YEAR(Ventas_Wellpro4[[#This Row],[Fecha]])</f>
        <v>2025</v>
      </c>
      <c r="K918" t="str">
        <f>TEXT(Ventas_Wellpro4[[#This Row],[Fecha]],"MMMM")</f>
        <v>junio</v>
      </c>
      <c r="L918">
        <f>DAY(Ventas_Wellpro4[[#This Row],[Fecha]])</f>
        <v>27</v>
      </c>
    </row>
    <row r="919" spans="2:12" x14ac:dyDescent="0.25">
      <c r="B919" s="11">
        <v>45835</v>
      </c>
      <c r="C919" t="s">
        <v>17</v>
      </c>
      <c r="D919" t="s">
        <v>46</v>
      </c>
      <c r="E919">
        <v>498.66</v>
      </c>
      <c r="F919" s="26">
        <v>6</v>
      </c>
      <c r="G919">
        <v>478.71</v>
      </c>
      <c r="H919" s="15">
        <v>2991.96</v>
      </c>
      <c r="I919">
        <v>3470.67</v>
      </c>
      <c r="J919">
        <f>YEAR(Ventas_Wellpro4[[#This Row],[Fecha]])</f>
        <v>2025</v>
      </c>
      <c r="K919" t="str">
        <f>TEXT(Ventas_Wellpro4[[#This Row],[Fecha]],"MMMM")</f>
        <v>junio</v>
      </c>
      <c r="L919">
        <f>DAY(Ventas_Wellpro4[[#This Row],[Fecha]])</f>
        <v>27</v>
      </c>
    </row>
    <row r="920" spans="2:12" x14ac:dyDescent="0.25">
      <c r="B920" s="11">
        <v>45835</v>
      </c>
      <c r="C920" t="s">
        <v>17</v>
      </c>
      <c r="D920" t="s">
        <v>46</v>
      </c>
      <c r="E920">
        <v>498.66</v>
      </c>
      <c r="F920" s="26">
        <v>12</v>
      </c>
      <c r="G920">
        <v>957.43</v>
      </c>
      <c r="H920" s="15">
        <v>5983.92</v>
      </c>
      <c r="I920">
        <v>6941.35</v>
      </c>
      <c r="J920">
        <f>YEAR(Ventas_Wellpro4[[#This Row],[Fecha]])</f>
        <v>2025</v>
      </c>
      <c r="K920" t="str">
        <f>TEXT(Ventas_Wellpro4[[#This Row],[Fecha]],"MMMM")</f>
        <v>junio</v>
      </c>
      <c r="L920">
        <f>DAY(Ventas_Wellpro4[[#This Row],[Fecha]])</f>
        <v>27</v>
      </c>
    </row>
    <row r="921" spans="2:12" x14ac:dyDescent="0.25">
      <c r="B921" s="5">
        <v>45726</v>
      </c>
      <c r="C921" t="s">
        <v>25</v>
      </c>
      <c r="D921" t="s">
        <v>54</v>
      </c>
      <c r="E921">
        <v>861.91</v>
      </c>
      <c r="F921" s="26">
        <v>1</v>
      </c>
      <c r="G921">
        <v>137.9</v>
      </c>
      <c r="H921" s="15">
        <v>861.91</v>
      </c>
      <c r="I921" s="6">
        <v>999.81</v>
      </c>
      <c r="J921">
        <f>YEAR(Ventas_Wellpro4[[#This Row],[Fecha]])</f>
        <v>2025</v>
      </c>
      <c r="K921" t="str">
        <f>TEXT(Ventas_Wellpro4[[#This Row],[Fecha]],"MMMM")</f>
        <v>marzo</v>
      </c>
      <c r="L921">
        <f>DAY(Ventas_Wellpro4[[#This Row],[Fecha]])</f>
        <v>10</v>
      </c>
    </row>
    <row r="922" spans="2:12" x14ac:dyDescent="0.25">
      <c r="B922" s="5">
        <v>45727</v>
      </c>
      <c r="C922" t="s">
        <v>21</v>
      </c>
      <c r="D922" t="s">
        <v>54</v>
      </c>
      <c r="E922">
        <v>77.59</v>
      </c>
      <c r="F922" s="26">
        <v>1</v>
      </c>
      <c r="G922">
        <v>12.41</v>
      </c>
      <c r="H922" s="15">
        <v>77.59</v>
      </c>
      <c r="I922" s="6">
        <v>90</v>
      </c>
      <c r="J922">
        <f>YEAR(Ventas_Wellpro4[[#This Row],[Fecha]])</f>
        <v>2025</v>
      </c>
      <c r="K922" t="str">
        <f>TEXT(Ventas_Wellpro4[[#This Row],[Fecha]],"MMMM")</f>
        <v>marzo</v>
      </c>
      <c r="L922">
        <f>DAY(Ventas_Wellpro4[[#This Row],[Fecha]])</f>
        <v>11</v>
      </c>
    </row>
    <row r="923" spans="2:12" x14ac:dyDescent="0.25">
      <c r="B923" s="5">
        <v>45727</v>
      </c>
      <c r="C923" t="s">
        <v>23</v>
      </c>
      <c r="D923" t="s">
        <v>54</v>
      </c>
      <c r="E923">
        <v>77.59</v>
      </c>
      <c r="F923" s="26">
        <v>1</v>
      </c>
      <c r="G923" s="6">
        <v>12.41</v>
      </c>
      <c r="H923" s="15">
        <v>77.59</v>
      </c>
      <c r="I923" s="6">
        <v>90</v>
      </c>
      <c r="J923">
        <f>YEAR(Ventas_Wellpro4[[#This Row],[Fecha]])</f>
        <v>2025</v>
      </c>
      <c r="K923" t="str">
        <f>TEXT(Ventas_Wellpro4[[#This Row],[Fecha]],"MMMM")</f>
        <v>marzo</v>
      </c>
      <c r="L923">
        <f>DAY(Ventas_Wellpro4[[#This Row],[Fecha]])</f>
        <v>11</v>
      </c>
    </row>
    <row r="924" spans="2:12" x14ac:dyDescent="0.25">
      <c r="B924" s="5">
        <v>45727</v>
      </c>
      <c r="C924" t="s">
        <v>24</v>
      </c>
      <c r="D924" t="s">
        <v>54</v>
      </c>
      <c r="E924">
        <v>77.586666666666659</v>
      </c>
      <c r="F924" s="26">
        <v>3</v>
      </c>
      <c r="G924" s="6">
        <v>37.24</v>
      </c>
      <c r="H924" s="15">
        <v>232.76</v>
      </c>
      <c r="I924" s="6">
        <v>270</v>
      </c>
      <c r="J924">
        <f>YEAR(Ventas_Wellpro4[[#This Row],[Fecha]])</f>
        <v>2025</v>
      </c>
      <c r="K924" t="str">
        <f>TEXT(Ventas_Wellpro4[[#This Row],[Fecha]],"MMMM")</f>
        <v>marzo</v>
      </c>
      <c r="L924">
        <f>DAY(Ventas_Wellpro4[[#This Row],[Fecha]])</f>
        <v>11</v>
      </c>
    </row>
    <row r="925" spans="2:12" x14ac:dyDescent="0.25">
      <c r="B925" s="5">
        <v>45728</v>
      </c>
      <c r="C925" t="s">
        <v>14</v>
      </c>
      <c r="D925" t="s">
        <v>54</v>
      </c>
      <c r="E925">
        <v>1706.9</v>
      </c>
      <c r="F925" s="26">
        <v>1</v>
      </c>
      <c r="G925">
        <v>273.10000000000002</v>
      </c>
      <c r="H925" s="15">
        <v>1706.9</v>
      </c>
      <c r="I925" s="6">
        <v>1980</v>
      </c>
      <c r="J925">
        <f>YEAR(Ventas_Wellpro4[[#This Row],[Fecha]])</f>
        <v>2025</v>
      </c>
      <c r="K925" t="str">
        <f>TEXT(Ventas_Wellpro4[[#This Row],[Fecha]],"MMMM")</f>
        <v>marzo</v>
      </c>
      <c r="L925">
        <f>DAY(Ventas_Wellpro4[[#This Row],[Fecha]])</f>
        <v>12</v>
      </c>
    </row>
    <row r="926" spans="2:12" x14ac:dyDescent="0.25">
      <c r="B926" s="11">
        <v>45835</v>
      </c>
      <c r="C926" t="s">
        <v>17</v>
      </c>
      <c r="D926" t="s">
        <v>46</v>
      </c>
      <c r="E926">
        <v>498.66</v>
      </c>
      <c r="F926" s="26">
        <v>6</v>
      </c>
      <c r="G926">
        <v>478.71</v>
      </c>
      <c r="H926" s="15">
        <v>2991.96</v>
      </c>
      <c r="I926">
        <v>3470.67</v>
      </c>
      <c r="J926">
        <f>YEAR(Ventas_Wellpro4[[#This Row],[Fecha]])</f>
        <v>2025</v>
      </c>
      <c r="K926" t="str">
        <f>TEXT(Ventas_Wellpro4[[#This Row],[Fecha]],"MMMM")</f>
        <v>junio</v>
      </c>
      <c r="L926">
        <f>DAY(Ventas_Wellpro4[[#This Row],[Fecha]])</f>
        <v>27</v>
      </c>
    </row>
    <row r="927" spans="2:12" x14ac:dyDescent="0.25">
      <c r="B927" s="11">
        <v>45845</v>
      </c>
      <c r="C927" t="s">
        <v>17</v>
      </c>
      <c r="D927" t="s">
        <v>46</v>
      </c>
      <c r="E927">
        <v>498.66</v>
      </c>
      <c r="F927" s="26">
        <v>18</v>
      </c>
      <c r="G927">
        <v>1436.1408000000001</v>
      </c>
      <c r="H927" s="15">
        <v>8975.8799999999992</v>
      </c>
      <c r="I927">
        <v>10412.020799999998</v>
      </c>
      <c r="J927">
        <f>YEAR(Ventas_Wellpro4[[#This Row],[Fecha]])</f>
        <v>2025</v>
      </c>
      <c r="K927" t="str">
        <f>TEXT(Ventas_Wellpro4[[#This Row],[Fecha]],"MMMM")</f>
        <v>julio</v>
      </c>
      <c r="L927">
        <f>DAY(Ventas_Wellpro4[[#This Row],[Fecha]])</f>
        <v>7</v>
      </c>
    </row>
    <row r="928" spans="2:12" x14ac:dyDescent="0.25">
      <c r="B928" s="11">
        <v>45845</v>
      </c>
      <c r="C928" t="s">
        <v>17</v>
      </c>
      <c r="D928" t="s">
        <v>46</v>
      </c>
      <c r="E928">
        <v>498.66</v>
      </c>
      <c r="F928" s="26">
        <v>12</v>
      </c>
      <c r="G928">
        <v>957.42720000000008</v>
      </c>
      <c r="H928" s="15">
        <v>5983.92</v>
      </c>
      <c r="I928">
        <v>6941.3472000000002</v>
      </c>
      <c r="J928">
        <f>YEAR(Ventas_Wellpro4[[#This Row],[Fecha]])</f>
        <v>2025</v>
      </c>
      <c r="K928" t="str">
        <f>TEXT(Ventas_Wellpro4[[#This Row],[Fecha]],"MMMM")</f>
        <v>julio</v>
      </c>
      <c r="L928">
        <f>DAY(Ventas_Wellpro4[[#This Row],[Fecha]])</f>
        <v>7</v>
      </c>
    </row>
    <row r="929" spans="2:12" x14ac:dyDescent="0.25">
      <c r="B929" s="11">
        <v>45845</v>
      </c>
      <c r="C929" t="s">
        <v>17</v>
      </c>
      <c r="D929" t="s">
        <v>46</v>
      </c>
      <c r="E929">
        <v>498.66</v>
      </c>
      <c r="F929" s="26">
        <v>6</v>
      </c>
      <c r="G929">
        <v>478.71360000000004</v>
      </c>
      <c r="H929" s="15">
        <v>2991.96</v>
      </c>
      <c r="I929">
        <v>3470.6736000000001</v>
      </c>
      <c r="J929">
        <f>YEAR(Ventas_Wellpro4[[#This Row],[Fecha]])</f>
        <v>2025</v>
      </c>
      <c r="K929" t="str">
        <f>TEXT(Ventas_Wellpro4[[#This Row],[Fecha]],"MMMM")</f>
        <v>julio</v>
      </c>
      <c r="L929">
        <f>DAY(Ventas_Wellpro4[[#This Row],[Fecha]])</f>
        <v>7</v>
      </c>
    </row>
    <row r="930" spans="2:12" x14ac:dyDescent="0.25">
      <c r="B930" s="11">
        <v>45845</v>
      </c>
      <c r="C930" t="s">
        <v>17</v>
      </c>
      <c r="D930" t="s">
        <v>46</v>
      </c>
      <c r="E930">
        <v>498.66</v>
      </c>
      <c r="F930" s="26">
        <v>6</v>
      </c>
      <c r="G930">
        <v>478.71360000000004</v>
      </c>
      <c r="H930" s="15">
        <v>2991.96</v>
      </c>
      <c r="I930">
        <v>3470.6736000000001</v>
      </c>
      <c r="J930">
        <f>YEAR(Ventas_Wellpro4[[#This Row],[Fecha]])</f>
        <v>2025</v>
      </c>
      <c r="K930" t="str">
        <f>TEXT(Ventas_Wellpro4[[#This Row],[Fecha]],"MMMM")</f>
        <v>julio</v>
      </c>
      <c r="L930">
        <f>DAY(Ventas_Wellpro4[[#This Row],[Fecha]])</f>
        <v>7</v>
      </c>
    </row>
    <row r="931" spans="2:12" x14ac:dyDescent="0.25">
      <c r="B931" s="11">
        <v>45845</v>
      </c>
      <c r="C931" t="s">
        <v>17</v>
      </c>
      <c r="D931" t="s">
        <v>46</v>
      </c>
      <c r="E931">
        <v>498.66</v>
      </c>
      <c r="F931" s="26">
        <v>6</v>
      </c>
      <c r="G931">
        <v>478.71360000000004</v>
      </c>
      <c r="H931" s="15">
        <v>2991.96</v>
      </c>
      <c r="I931">
        <v>3470.6736000000001</v>
      </c>
      <c r="J931">
        <f>YEAR(Ventas_Wellpro4[[#This Row],[Fecha]])</f>
        <v>2025</v>
      </c>
      <c r="K931" t="str">
        <f>TEXT(Ventas_Wellpro4[[#This Row],[Fecha]],"MMMM")</f>
        <v>julio</v>
      </c>
      <c r="L931">
        <f>DAY(Ventas_Wellpro4[[#This Row],[Fecha]])</f>
        <v>7</v>
      </c>
    </row>
    <row r="932" spans="2:12" x14ac:dyDescent="0.25">
      <c r="B932" s="11">
        <v>45848</v>
      </c>
      <c r="C932" t="s">
        <v>17</v>
      </c>
      <c r="D932" t="s">
        <v>46</v>
      </c>
      <c r="E932">
        <v>498.66</v>
      </c>
      <c r="F932" s="26">
        <v>6</v>
      </c>
      <c r="G932">
        <v>478.71360000000004</v>
      </c>
      <c r="H932" s="15">
        <v>2991.96</v>
      </c>
      <c r="I932">
        <v>3470.6736000000001</v>
      </c>
      <c r="J932">
        <f>YEAR(Ventas_Wellpro4[[#This Row],[Fecha]])</f>
        <v>2025</v>
      </c>
      <c r="K932" t="str">
        <f>TEXT(Ventas_Wellpro4[[#This Row],[Fecha]],"MMMM")</f>
        <v>julio</v>
      </c>
      <c r="L932">
        <f>DAY(Ventas_Wellpro4[[#This Row],[Fecha]])</f>
        <v>10</v>
      </c>
    </row>
    <row r="933" spans="2:12" x14ac:dyDescent="0.25">
      <c r="B933" s="11">
        <v>45848</v>
      </c>
      <c r="C933" t="s">
        <v>17</v>
      </c>
      <c r="D933" t="s">
        <v>46</v>
      </c>
      <c r="E933">
        <v>498.66</v>
      </c>
      <c r="F933" s="26">
        <v>6</v>
      </c>
      <c r="G933">
        <v>478.71360000000004</v>
      </c>
      <c r="H933" s="15">
        <v>2991.96</v>
      </c>
      <c r="I933">
        <v>3470.6736000000001</v>
      </c>
      <c r="J933">
        <f>YEAR(Ventas_Wellpro4[[#This Row],[Fecha]])</f>
        <v>2025</v>
      </c>
      <c r="K933" t="str">
        <f>TEXT(Ventas_Wellpro4[[#This Row],[Fecha]],"MMMM")</f>
        <v>julio</v>
      </c>
      <c r="L933">
        <f>DAY(Ventas_Wellpro4[[#This Row],[Fecha]])</f>
        <v>10</v>
      </c>
    </row>
    <row r="934" spans="2:12" x14ac:dyDescent="0.25">
      <c r="B934" s="11">
        <v>45848</v>
      </c>
      <c r="C934" t="s">
        <v>17</v>
      </c>
      <c r="D934" t="s">
        <v>46</v>
      </c>
      <c r="E934">
        <v>498.66</v>
      </c>
      <c r="F934" s="26">
        <v>6</v>
      </c>
      <c r="G934">
        <v>478.71360000000004</v>
      </c>
      <c r="H934" s="15">
        <v>2991.96</v>
      </c>
      <c r="I934">
        <v>3470.6736000000001</v>
      </c>
      <c r="J934">
        <f>YEAR(Ventas_Wellpro4[[#This Row],[Fecha]])</f>
        <v>2025</v>
      </c>
      <c r="K934" t="str">
        <f>TEXT(Ventas_Wellpro4[[#This Row],[Fecha]],"MMMM")</f>
        <v>julio</v>
      </c>
      <c r="L934">
        <f>DAY(Ventas_Wellpro4[[#This Row],[Fecha]])</f>
        <v>10</v>
      </c>
    </row>
    <row r="935" spans="2:12" x14ac:dyDescent="0.25">
      <c r="B935" s="5">
        <v>45728</v>
      </c>
      <c r="C935" t="s">
        <v>25</v>
      </c>
      <c r="D935" t="s">
        <v>54</v>
      </c>
      <c r="E935">
        <v>785.29</v>
      </c>
      <c r="F935" s="26">
        <v>1</v>
      </c>
      <c r="G935">
        <v>125.65</v>
      </c>
      <c r="H935" s="15">
        <v>785.29</v>
      </c>
      <c r="I935" s="6">
        <v>910.94</v>
      </c>
      <c r="J935">
        <f>YEAR(Ventas_Wellpro4[[#This Row],[Fecha]])</f>
        <v>2025</v>
      </c>
      <c r="K935" t="str">
        <f>TEXT(Ventas_Wellpro4[[#This Row],[Fecha]],"MMMM")</f>
        <v>marzo</v>
      </c>
      <c r="L935">
        <f>DAY(Ventas_Wellpro4[[#This Row],[Fecha]])</f>
        <v>12</v>
      </c>
    </row>
    <row r="936" spans="2:12" x14ac:dyDescent="0.25">
      <c r="B936" s="5">
        <v>45728</v>
      </c>
      <c r="C936" t="s">
        <v>58</v>
      </c>
      <c r="D936" t="s">
        <v>54</v>
      </c>
      <c r="E936">
        <v>16.379166666666666</v>
      </c>
      <c r="F936" s="26">
        <v>24</v>
      </c>
      <c r="G936">
        <v>62.9</v>
      </c>
      <c r="H936" s="15">
        <v>393.1</v>
      </c>
      <c r="I936" s="6">
        <v>455.99</v>
      </c>
      <c r="J936">
        <f>YEAR(Ventas_Wellpro4[[#This Row],[Fecha]])</f>
        <v>2025</v>
      </c>
      <c r="K936" t="str">
        <f>TEXT(Ventas_Wellpro4[[#This Row],[Fecha]],"MMMM")</f>
        <v>marzo</v>
      </c>
      <c r="L936">
        <f>DAY(Ventas_Wellpro4[[#This Row],[Fecha]])</f>
        <v>12</v>
      </c>
    </row>
    <row r="937" spans="2:12" x14ac:dyDescent="0.25">
      <c r="B937" s="5">
        <v>45728</v>
      </c>
      <c r="C937" t="s">
        <v>123</v>
      </c>
      <c r="D937" t="s">
        <v>54</v>
      </c>
      <c r="E937">
        <v>77.59</v>
      </c>
      <c r="F937" s="26">
        <v>1</v>
      </c>
      <c r="G937">
        <v>12.41</v>
      </c>
      <c r="H937" s="15">
        <v>77.59</v>
      </c>
      <c r="I937" s="6">
        <v>90</v>
      </c>
      <c r="J937">
        <f>YEAR(Ventas_Wellpro4[[#This Row],[Fecha]])</f>
        <v>2025</v>
      </c>
      <c r="K937" t="str">
        <f>TEXT(Ventas_Wellpro4[[#This Row],[Fecha]],"MMMM")</f>
        <v>marzo</v>
      </c>
      <c r="L937">
        <f>DAY(Ventas_Wellpro4[[#This Row],[Fecha]])</f>
        <v>12</v>
      </c>
    </row>
    <row r="938" spans="2:12" x14ac:dyDescent="0.25">
      <c r="B938" s="5">
        <v>45728</v>
      </c>
      <c r="C938" t="s">
        <v>123</v>
      </c>
      <c r="D938" t="s">
        <v>54</v>
      </c>
      <c r="E938">
        <v>137.79</v>
      </c>
      <c r="F938" s="26">
        <v>1</v>
      </c>
      <c r="G938" s="6">
        <v>22.05</v>
      </c>
      <c r="H938" s="15">
        <v>137.79</v>
      </c>
      <c r="I938" s="6">
        <v>159.84</v>
      </c>
      <c r="J938">
        <f>YEAR(Ventas_Wellpro4[[#This Row],[Fecha]])</f>
        <v>2025</v>
      </c>
      <c r="K938" t="str">
        <f>TEXT(Ventas_Wellpro4[[#This Row],[Fecha]],"MMMM")</f>
        <v>marzo</v>
      </c>
      <c r="L938">
        <f>DAY(Ventas_Wellpro4[[#This Row],[Fecha]])</f>
        <v>12</v>
      </c>
    </row>
    <row r="939" spans="2:12" x14ac:dyDescent="0.25">
      <c r="B939" s="5">
        <v>45728</v>
      </c>
      <c r="C939" t="s">
        <v>123</v>
      </c>
      <c r="D939" t="s">
        <v>54</v>
      </c>
      <c r="E939">
        <v>137.79</v>
      </c>
      <c r="F939" s="26">
        <v>1</v>
      </c>
      <c r="G939" s="6">
        <v>22.05</v>
      </c>
      <c r="H939" s="15">
        <v>137.79</v>
      </c>
      <c r="I939" s="6">
        <v>159.84</v>
      </c>
      <c r="J939">
        <f>YEAR(Ventas_Wellpro4[[#This Row],[Fecha]])</f>
        <v>2025</v>
      </c>
      <c r="K939" t="str">
        <f>TEXT(Ventas_Wellpro4[[#This Row],[Fecha]],"MMMM")</f>
        <v>marzo</v>
      </c>
      <c r="L939">
        <f>DAY(Ventas_Wellpro4[[#This Row],[Fecha]])</f>
        <v>12</v>
      </c>
    </row>
    <row r="940" spans="2:12" x14ac:dyDescent="0.25">
      <c r="B940" s="5">
        <v>45728</v>
      </c>
      <c r="C940" t="s">
        <v>123</v>
      </c>
      <c r="D940" t="s">
        <v>54</v>
      </c>
      <c r="E940">
        <v>137.79</v>
      </c>
      <c r="F940" s="26">
        <v>1</v>
      </c>
      <c r="G940">
        <v>22.05</v>
      </c>
      <c r="H940" s="15">
        <v>137.79</v>
      </c>
      <c r="I940" s="6">
        <v>159.84</v>
      </c>
      <c r="J940">
        <f>YEAR(Ventas_Wellpro4[[#This Row],[Fecha]])</f>
        <v>2025</v>
      </c>
      <c r="K940" t="str">
        <f>TEXT(Ventas_Wellpro4[[#This Row],[Fecha]],"MMMM")</f>
        <v>marzo</v>
      </c>
      <c r="L940">
        <f>DAY(Ventas_Wellpro4[[#This Row],[Fecha]])</f>
        <v>12</v>
      </c>
    </row>
    <row r="941" spans="2:12" x14ac:dyDescent="0.25">
      <c r="B941" s="5">
        <v>45728</v>
      </c>
      <c r="C941" t="s">
        <v>21</v>
      </c>
      <c r="D941" t="s">
        <v>54</v>
      </c>
      <c r="E941">
        <v>137.79</v>
      </c>
      <c r="F941" s="26">
        <v>1</v>
      </c>
      <c r="G941" s="6">
        <v>22.05</v>
      </c>
      <c r="H941" s="15">
        <v>137.79</v>
      </c>
      <c r="I941" s="6">
        <v>159.84</v>
      </c>
      <c r="J941">
        <f>YEAR(Ventas_Wellpro4[[#This Row],[Fecha]])</f>
        <v>2025</v>
      </c>
      <c r="K941" t="str">
        <f>TEXT(Ventas_Wellpro4[[#This Row],[Fecha]],"MMMM")</f>
        <v>marzo</v>
      </c>
      <c r="L941">
        <f>DAY(Ventas_Wellpro4[[#This Row],[Fecha]])</f>
        <v>12</v>
      </c>
    </row>
    <row r="942" spans="2:12" x14ac:dyDescent="0.25">
      <c r="B942" s="5">
        <v>45728</v>
      </c>
      <c r="C942" t="s">
        <v>22</v>
      </c>
      <c r="D942" t="s">
        <v>54</v>
      </c>
      <c r="E942">
        <v>137.79</v>
      </c>
      <c r="F942" s="26">
        <v>1</v>
      </c>
      <c r="G942" s="6">
        <v>22.05</v>
      </c>
      <c r="H942" s="15">
        <v>137.79</v>
      </c>
      <c r="I942" s="6">
        <v>159.84</v>
      </c>
      <c r="J942">
        <f>YEAR(Ventas_Wellpro4[[#This Row],[Fecha]])</f>
        <v>2025</v>
      </c>
      <c r="K942" t="str">
        <f>TEXT(Ventas_Wellpro4[[#This Row],[Fecha]],"MMMM")</f>
        <v>marzo</v>
      </c>
      <c r="L942">
        <f>DAY(Ventas_Wellpro4[[#This Row],[Fecha]])</f>
        <v>12</v>
      </c>
    </row>
    <row r="943" spans="2:12" x14ac:dyDescent="0.25">
      <c r="B943" s="5">
        <v>45728</v>
      </c>
      <c r="C943" t="s">
        <v>23</v>
      </c>
      <c r="D943" t="s">
        <v>54</v>
      </c>
      <c r="E943">
        <v>77.59</v>
      </c>
      <c r="F943" s="26">
        <v>1</v>
      </c>
      <c r="G943">
        <v>12.41</v>
      </c>
      <c r="H943" s="15">
        <v>77.59</v>
      </c>
      <c r="I943" s="6">
        <v>90</v>
      </c>
      <c r="J943">
        <f>YEAR(Ventas_Wellpro4[[#This Row],[Fecha]])</f>
        <v>2025</v>
      </c>
      <c r="K943" t="str">
        <f>TEXT(Ventas_Wellpro4[[#This Row],[Fecha]],"MMMM")</f>
        <v>marzo</v>
      </c>
      <c r="L943">
        <f>DAY(Ventas_Wellpro4[[#This Row],[Fecha]])</f>
        <v>12</v>
      </c>
    </row>
    <row r="944" spans="2:12" x14ac:dyDescent="0.25">
      <c r="B944" s="5">
        <v>45728</v>
      </c>
      <c r="C944" t="s">
        <v>23</v>
      </c>
      <c r="D944" t="s">
        <v>54</v>
      </c>
      <c r="E944">
        <v>137.79</v>
      </c>
      <c r="F944" s="26">
        <v>1</v>
      </c>
      <c r="G944">
        <v>22.05</v>
      </c>
      <c r="H944" s="15">
        <v>137.79</v>
      </c>
      <c r="I944" s="6">
        <v>159.84</v>
      </c>
      <c r="J944">
        <f>YEAR(Ventas_Wellpro4[[#This Row],[Fecha]])</f>
        <v>2025</v>
      </c>
      <c r="K944" t="str">
        <f>TEXT(Ventas_Wellpro4[[#This Row],[Fecha]],"MMMM")</f>
        <v>marzo</v>
      </c>
      <c r="L944">
        <f>DAY(Ventas_Wellpro4[[#This Row],[Fecha]])</f>
        <v>12</v>
      </c>
    </row>
    <row r="945" spans="2:12" x14ac:dyDescent="0.25">
      <c r="B945" s="5">
        <v>45729</v>
      </c>
      <c r="C945" t="s">
        <v>23</v>
      </c>
      <c r="D945" t="s">
        <v>54</v>
      </c>
      <c r="E945">
        <v>137.79</v>
      </c>
      <c r="F945" s="26">
        <v>1</v>
      </c>
      <c r="G945" s="6">
        <v>22.05</v>
      </c>
      <c r="H945" s="15">
        <v>137.79</v>
      </c>
      <c r="I945" s="6">
        <v>159.84</v>
      </c>
      <c r="J945">
        <f>YEAR(Ventas_Wellpro4[[#This Row],[Fecha]])</f>
        <v>2025</v>
      </c>
      <c r="K945" t="str">
        <f>TEXT(Ventas_Wellpro4[[#This Row],[Fecha]],"MMMM")</f>
        <v>marzo</v>
      </c>
      <c r="L945">
        <f>DAY(Ventas_Wellpro4[[#This Row],[Fecha]])</f>
        <v>13</v>
      </c>
    </row>
    <row r="946" spans="2:12" x14ac:dyDescent="0.25">
      <c r="B946" s="5">
        <v>45730</v>
      </c>
      <c r="C946" t="s">
        <v>10</v>
      </c>
      <c r="D946" t="s">
        <v>50</v>
      </c>
      <c r="E946">
        <v>211.23000000000002</v>
      </c>
      <c r="F946" s="26">
        <v>6</v>
      </c>
      <c r="G946" s="6">
        <v>202.78</v>
      </c>
      <c r="H946" s="15">
        <v>1267.3800000000001</v>
      </c>
      <c r="I946" s="6">
        <v>1470.16</v>
      </c>
      <c r="J946">
        <f>YEAR(Ventas_Wellpro4[[#This Row],[Fecha]])</f>
        <v>2025</v>
      </c>
      <c r="K946" t="str">
        <f>TEXT(Ventas_Wellpro4[[#This Row],[Fecha]],"MMMM")</f>
        <v>marzo</v>
      </c>
      <c r="L946">
        <f>DAY(Ventas_Wellpro4[[#This Row],[Fecha]])</f>
        <v>14</v>
      </c>
    </row>
    <row r="947" spans="2:12" x14ac:dyDescent="0.25">
      <c r="B947" s="11">
        <v>45848</v>
      </c>
      <c r="C947" t="s">
        <v>17</v>
      </c>
      <c r="D947" t="s">
        <v>46</v>
      </c>
      <c r="E947">
        <v>498.66</v>
      </c>
      <c r="F947" s="26">
        <v>6</v>
      </c>
      <c r="G947">
        <v>478.71360000000004</v>
      </c>
      <c r="H947" s="15">
        <v>2991.96</v>
      </c>
      <c r="I947">
        <v>3470.6736000000001</v>
      </c>
      <c r="J947">
        <f>YEAR(Ventas_Wellpro4[[#This Row],[Fecha]])</f>
        <v>2025</v>
      </c>
      <c r="K947" t="str">
        <f>TEXT(Ventas_Wellpro4[[#This Row],[Fecha]],"MMMM")</f>
        <v>julio</v>
      </c>
      <c r="L947">
        <f>DAY(Ventas_Wellpro4[[#This Row],[Fecha]])</f>
        <v>10</v>
      </c>
    </row>
    <row r="948" spans="2:12" x14ac:dyDescent="0.25">
      <c r="B948" s="11">
        <v>45848</v>
      </c>
      <c r="C948" t="s">
        <v>17</v>
      </c>
      <c r="D948" t="s">
        <v>46</v>
      </c>
      <c r="E948">
        <v>498.66</v>
      </c>
      <c r="F948" s="26">
        <v>6</v>
      </c>
      <c r="G948">
        <v>478.71360000000004</v>
      </c>
      <c r="H948" s="15">
        <v>2991.96</v>
      </c>
      <c r="I948">
        <v>3470.6736000000001</v>
      </c>
      <c r="J948">
        <f>YEAR(Ventas_Wellpro4[[#This Row],[Fecha]])</f>
        <v>2025</v>
      </c>
      <c r="K948" t="str">
        <f>TEXT(Ventas_Wellpro4[[#This Row],[Fecha]],"MMMM")</f>
        <v>julio</v>
      </c>
      <c r="L948">
        <f>DAY(Ventas_Wellpro4[[#This Row],[Fecha]])</f>
        <v>10</v>
      </c>
    </row>
    <row r="949" spans="2:12" x14ac:dyDescent="0.25">
      <c r="B949" s="11">
        <v>45848</v>
      </c>
      <c r="C949" t="s">
        <v>17</v>
      </c>
      <c r="D949" t="s">
        <v>46</v>
      </c>
      <c r="E949">
        <v>498.66</v>
      </c>
      <c r="F949" s="26">
        <v>6</v>
      </c>
      <c r="G949">
        <v>478.71360000000004</v>
      </c>
      <c r="H949" s="15">
        <v>2991.96</v>
      </c>
      <c r="I949">
        <v>3470.6736000000001</v>
      </c>
      <c r="J949">
        <f>YEAR(Ventas_Wellpro4[[#This Row],[Fecha]])</f>
        <v>2025</v>
      </c>
      <c r="K949" t="str">
        <f>TEXT(Ventas_Wellpro4[[#This Row],[Fecha]],"MMMM")</f>
        <v>julio</v>
      </c>
      <c r="L949">
        <f>DAY(Ventas_Wellpro4[[#This Row],[Fecha]])</f>
        <v>10</v>
      </c>
    </row>
    <row r="950" spans="2:12" x14ac:dyDescent="0.25">
      <c r="B950" s="11">
        <v>45848</v>
      </c>
      <c r="C950" t="s">
        <v>17</v>
      </c>
      <c r="D950" t="s">
        <v>46</v>
      </c>
      <c r="E950">
        <v>498.66</v>
      </c>
      <c r="F950" s="26">
        <v>6</v>
      </c>
      <c r="G950">
        <v>478.71360000000004</v>
      </c>
      <c r="H950" s="15">
        <v>2991.96</v>
      </c>
      <c r="I950">
        <v>3470.6736000000001</v>
      </c>
      <c r="J950">
        <f>YEAR(Ventas_Wellpro4[[#This Row],[Fecha]])</f>
        <v>2025</v>
      </c>
      <c r="K950" t="str">
        <f>TEXT(Ventas_Wellpro4[[#This Row],[Fecha]],"MMMM")</f>
        <v>julio</v>
      </c>
      <c r="L950">
        <f>DAY(Ventas_Wellpro4[[#This Row],[Fecha]])</f>
        <v>10</v>
      </c>
    </row>
    <row r="951" spans="2:12" x14ac:dyDescent="0.25">
      <c r="B951" s="5">
        <v>45730</v>
      </c>
      <c r="C951" t="s">
        <v>25</v>
      </c>
      <c r="D951" t="s">
        <v>54</v>
      </c>
      <c r="E951">
        <v>785.29</v>
      </c>
      <c r="F951" s="26">
        <v>1</v>
      </c>
      <c r="G951">
        <v>125.65</v>
      </c>
      <c r="H951" s="15">
        <v>785.29</v>
      </c>
      <c r="I951" s="6">
        <v>910.94</v>
      </c>
      <c r="J951">
        <f>YEAR(Ventas_Wellpro4[[#This Row],[Fecha]])</f>
        <v>2025</v>
      </c>
      <c r="K951" t="str">
        <f>TEXT(Ventas_Wellpro4[[#This Row],[Fecha]],"MMMM")</f>
        <v>marzo</v>
      </c>
      <c r="L951">
        <f>DAY(Ventas_Wellpro4[[#This Row],[Fecha]])</f>
        <v>14</v>
      </c>
    </row>
    <row r="952" spans="2:12" x14ac:dyDescent="0.25">
      <c r="B952" s="5">
        <v>45730</v>
      </c>
      <c r="C952" t="s">
        <v>123</v>
      </c>
      <c r="D952" t="s">
        <v>54</v>
      </c>
      <c r="E952">
        <v>77.59</v>
      </c>
      <c r="F952" s="26">
        <v>1</v>
      </c>
      <c r="G952" s="6">
        <v>12.41</v>
      </c>
      <c r="H952" s="15">
        <v>77.59</v>
      </c>
      <c r="I952" s="6">
        <v>90</v>
      </c>
      <c r="J952">
        <f>YEAR(Ventas_Wellpro4[[#This Row],[Fecha]])</f>
        <v>2025</v>
      </c>
      <c r="K952" t="str">
        <f>TEXT(Ventas_Wellpro4[[#This Row],[Fecha]],"MMMM")</f>
        <v>marzo</v>
      </c>
      <c r="L952">
        <f>DAY(Ventas_Wellpro4[[#This Row],[Fecha]])</f>
        <v>14</v>
      </c>
    </row>
    <row r="953" spans="2:12" x14ac:dyDescent="0.25">
      <c r="B953" s="5">
        <v>45730</v>
      </c>
      <c r="C953" t="s">
        <v>123</v>
      </c>
      <c r="D953" t="s">
        <v>54</v>
      </c>
      <c r="E953">
        <v>137.79</v>
      </c>
      <c r="F953" s="26">
        <v>1</v>
      </c>
      <c r="G953">
        <v>22.05</v>
      </c>
      <c r="H953" s="15">
        <v>137.79</v>
      </c>
      <c r="I953" s="6">
        <v>159.84</v>
      </c>
      <c r="J953">
        <f>YEAR(Ventas_Wellpro4[[#This Row],[Fecha]])</f>
        <v>2025</v>
      </c>
      <c r="K953" t="str">
        <f>TEXT(Ventas_Wellpro4[[#This Row],[Fecha]],"MMMM")</f>
        <v>marzo</v>
      </c>
      <c r="L953">
        <f>DAY(Ventas_Wellpro4[[#This Row],[Fecha]])</f>
        <v>14</v>
      </c>
    </row>
    <row r="954" spans="2:12" x14ac:dyDescent="0.25">
      <c r="B954" s="5">
        <v>45730</v>
      </c>
      <c r="C954" t="s">
        <v>123</v>
      </c>
      <c r="D954" t="s">
        <v>54</v>
      </c>
      <c r="E954">
        <v>137.79</v>
      </c>
      <c r="F954" s="26">
        <v>1</v>
      </c>
      <c r="G954">
        <v>22.05</v>
      </c>
      <c r="H954" s="15">
        <v>137.79</v>
      </c>
      <c r="I954" s="6">
        <v>159.84</v>
      </c>
      <c r="J954">
        <f>YEAR(Ventas_Wellpro4[[#This Row],[Fecha]])</f>
        <v>2025</v>
      </c>
      <c r="K954" t="str">
        <f>TEXT(Ventas_Wellpro4[[#This Row],[Fecha]],"MMMM")</f>
        <v>marzo</v>
      </c>
      <c r="L954">
        <f>DAY(Ventas_Wellpro4[[#This Row],[Fecha]])</f>
        <v>14</v>
      </c>
    </row>
    <row r="955" spans="2:12" x14ac:dyDescent="0.25">
      <c r="B955" s="5">
        <v>45730</v>
      </c>
      <c r="C955" t="s">
        <v>21</v>
      </c>
      <c r="D955" t="s">
        <v>54</v>
      </c>
      <c r="E955">
        <v>137.79</v>
      </c>
      <c r="F955" s="26">
        <v>1</v>
      </c>
      <c r="G955" s="6">
        <v>22.05</v>
      </c>
      <c r="H955" s="15">
        <v>137.79</v>
      </c>
      <c r="I955" s="6">
        <v>159.84</v>
      </c>
      <c r="J955">
        <f>YEAR(Ventas_Wellpro4[[#This Row],[Fecha]])</f>
        <v>2025</v>
      </c>
      <c r="K955" t="str">
        <f>TEXT(Ventas_Wellpro4[[#This Row],[Fecha]],"MMMM")</f>
        <v>marzo</v>
      </c>
      <c r="L955">
        <f>DAY(Ventas_Wellpro4[[#This Row],[Fecha]])</f>
        <v>14</v>
      </c>
    </row>
    <row r="956" spans="2:12" x14ac:dyDescent="0.25">
      <c r="B956" s="5">
        <v>45730</v>
      </c>
      <c r="C956" t="s">
        <v>21</v>
      </c>
      <c r="D956" t="s">
        <v>54</v>
      </c>
      <c r="E956">
        <v>137.79</v>
      </c>
      <c r="F956" s="26">
        <v>1</v>
      </c>
      <c r="G956">
        <v>22.05</v>
      </c>
      <c r="H956" s="15">
        <v>137.79</v>
      </c>
      <c r="I956" s="6">
        <v>159.84</v>
      </c>
      <c r="J956">
        <f>YEAR(Ventas_Wellpro4[[#This Row],[Fecha]])</f>
        <v>2025</v>
      </c>
      <c r="K956" t="str">
        <f>TEXT(Ventas_Wellpro4[[#This Row],[Fecha]],"MMMM")</f>
        <v>marzo</v>
      </c>
      <c r="L956">
        <f>DAY(Ventas_Wellpro4[[#This Row],[Fecha]])</f>
        <v>14</v>
      </c>
    </row>
    <row r="957" spans="2:12" x14ac:dyDescent="0.25">
      <c r="B957" s="5">
        <v>45730</v>
      </c>
      <c r="C957" t="s">
        <v>22</v>
      </c>
      <c r="D957" t="s">
        <v>54</v>
      </c>
      <c r="E957">
        <v>137.79</v>
      </c>
      <c r="F957" s="26">
        <v>1</v>
      </c>
      <c r="G957">
        <v>22.05</v>
      </c>
      <c r="H957" s="15">
        <v>137.79</v>
      </c>
      <c r="I957" s="6">
        <v>159.84</v>
      </c>
      <c r="J957">
        <f>YEAR(Ventas_Wellpro4[[#This Row],[Fecha]])</f>
        <v>2025</v>
      </c>
      <c r="K957" t="str">
        <f>TEXT(Ventas_Wellpro4[[#This Row],[Fecha]],"MMMM")</f>
        <v>marzo</v>
      </c>
      <c r="L957">
        <f>DAY(Ventas_Wellpro4[[#This Row],[Fecha]])</f>
        <v>14</v>
      </c>
    </row>
    <row r="958" spans="2:12" x14ac:dyDescent="0.25">
      <c r="B958" s="5">
        <v>45730</v>
      </c>
      <c r="C958" t="s">
        <v>23</v>
      </c>
      <c r="D958" t="s">
        <v>54</v>
      </c>
      <c r="E958">
        <v>77.584999999999994</v>
      </c>
      <c r="F958" s="26">
        <v>2</v>
      </c>
      <c r="G958">
        <v>24.83</v>
      </c>
      <c r="H958" s="15">
        <v>155.16999999999999</v>
      </c>
      <c r="I958" s="6">
        <v>180</v>
      </c>
      <c r="J958">
        <f>YEAR(Ventas_Wellpro4[[#This Row],[Fecha]])</f>
        <v>2025</v>
      </c>
      <c r="K958" t="str">
        <f>TEXT(Ventas_Wellpro4[[#This Row],[Fecha]],"MMMM")</f>
        <v>marzo</v>
      </c>
      <c r="L958">
        <f>DAY(Ventas_Wellpro4[[#This Row],[Fecha]])</f>
        <v>14</v>
      </c>
    </row>
    <row r="959" spans="2:12" x14ac:dyDescent="0.25">
      <c r="B959" s="5">
        <v>45730</v>
      </c>
      <c r="C959" t="s">
        <v>23</v>
      </c>
      <c r="D959" t="s">
        <v>54</v>
      </c>
      <c r="E959">
        <v>137.79</v>
      </c>
      <c r="F959" s="26">
        <v>1</v>
      </c>
      <c r="G959" s="6">
        <v>22.05</v>
      </c>
      <c r="H959" s="15">
        <v>137.79</v>
      </c>
      <c r="I959" s="6">
        <v>159.84</v>
      </c>
      <c r="J959">
        <f>YEAR(Ventas_Wellpro4[[#This Row],[Fecha]])</f>
        <v>2025</v>
      </c>
      <c r="K959" t="str">
        <f>TEXT(Ventas_Wellpro4[[#This Row],[Fecha]],"MMMM")</f>
        <v>marzo</v>
      </c>
      <c r="L959">
        <f>DAY(Ventas_Wellpro4[[#This Row],[Fecha]])</f>
        <v>14</v>
      </c>
    </row>
    <row r="960" spans="2:12" x14ac:dyDescent="0.25">
      <c r="B960" s="5">
        <v>45730</v>
      </c>
      <c r="C960" t="s">
        <v>23</v>
      </c>
      <c r="D960" t="s">
        <v>46</v>
      </c>
      <c r="E960">
        <v>70.05</v>
      </c>
      <c r="F960" s="26">
        <v>240</v>
      </c>
      <c r="G960">
        <v>2689.92</v>
      </c>
      <c r="H960" s="15">
        <v>16812</v>
      </c>
      <c r="I960" s="6">
        <v>19501.919999999998</v>
      </c>
      <c r="J960">
        <f>YEAR(Ventas_Wellpro4[[#This Row],[Fecha]])</f>
        <v>2025</v>
      </c>
      <c r="K960" t="str">
        <f>TEXT(Ventas_Wellpro4[[#This Row],[Fecha]],"MMMM")</f>
        <v>marzo</v>
      </c>
      <c r="L960">
        <f>DAY(Ventas_Wellpro4[[#This Row],[Fecha]])</f>
        <v>14</v>
      </c>
    </row>
    <row r="961" spans="2:12" x14ac:dyDescent="0.25">
      <c r="B961" s="5">
        <v>45730</v>
      </c>
      <c r="C961" t="s">
        <v>23</v>
      </c>
      <c r="D961" t="s">
        <v>46</v>
      </c>
      <c r="E961">
        <v>70.05</v>
      </c>
      <c r="F961" s="26">
        <v>240</v>
      </c>
      <c r="G961">
        <v>2689.92</v>
      </c>
      <c r="H961" s="15">
        <v>16812</v>
      </c>
      <c r="I961" s="6">
        <v>19501.919999999998</v>
      </c>
      <c r="J961">
        <f>YEAR(Ventas_Wellpro4[[#This Row],[Fecha]])</f>
        <v>2025</v>
      </c>
      <c r="K961" t="str">
        <f>TEXT(Ventas_Wellpro4[[#This Row],[Fecha]],"MMMM")</f>
        <v>marzo</v>
      </c>
      <c r="L961">
        <f>DAY(Ventas_Wellpro4[[#This Row],[Fecha]])</f>
        <v>14</v>
      </c>
    </row>
    <row r="962" spans="2:12" x14ac:dyDescent="0.25">
      <c r="B962" s="5">
        <v>45730</v>
      </c>
      <c r="C962" t="s">
        <v>23</v>
      </c>
      <c r="D962" t="s">
        <v>46</v>
      </c>
      <c r="E962">
        <v>70.05</v>
      </c>
      <c r="F962" s="26">
        <v>240</v>
      </c>
      <c r="G962">
        <v>2689.92</v>
      </c>
      <c r="H962" s="15">
        <v>16812</v>
      </c>
      <c r="I962" s="6">
        <v>19501.919999999998</v>
      </c>
      <c r="J962">
        <f>YEAR(Ventas_Wellpro4[[#This Row],[Fecha]])</f>
        <v>2025</v>
      </c>
      <c r="K962" t="str">
        <f>TEXT(Ventas_Wellpro4[[#This Row],[Fecha]],"MMMM")</f>
        <v>marzo</v>
      </c>
      <c r="L962">
        <f>DAY(Ventas_Wellpro4[[#This Row],[Fecha]])</f>
        <v>14</v>
      </c>
    </row>
    <row r="963" spans="2:12" x14ac:dyDescent="0.25">
      <c r="B963" s="5">
        <v>45730</v>
      </c>
      <c r="C963" t="s">
        <v>23</v>
      </c>
      <c r="D963" t="s">
        <v>46</v>
      </c>
      <c r="E963">
        <v>70.05</v>
      </c>
      <c r="F963" s="26">
        <v>240</v>
      </c>
      <c r="G963">
        <v>2689.92</v>
      </c>
      <c r="H963" s="15">
        <v>16812</v>
      </c>
      <c r="I963" s="6">
        <v>19501.919999999998</v>
      </c>
      <c r="J963">
        <f>YEAR(Ventas_Wellpro4[[#This Row],[Fecha]])</f>
        <v>2025</v>
      </c>
      <c r="K963" t="str">
        <f>TEXT(Ventas_Wellpro4[[#This Row],[Fecha]],"MMMM")</f>
        <v>marzo</v>
      </c>
      <c r="L963">
        <f>DAY(Ventas_Wellpro4[[#This Row],[Fecha]])</f>
        <v>14</v>
      </c>
    </row>
    <row r="964" spans="2:12" x14ac:dyDescent="0.25">
      <c r="B964" s="5">
        <v>45730</v>
      </c>
      <c r="C964" t="s">
        <v>23</v>
      </c>
      <c r="D964" t="s">
        <v>46</v>
      </c>
      <c r="E964">
        <v>70.05</v>
      </c>
      <c r="F964" s="26">
        <v>240</v>
      </c>
      <c r="G964" s="6">
        <v>2689.92</v>
      </c>
      <c r="H964" s="15">
        <v>16812</v>
      </c>
      <c r="I964" s="6">
        <v>19501.919999999998</v>
      </c>
      <c r="J964">
        <f>YEAR(Ventas_Wellpro4[[#This Row],[Fecha]])</f>
        <v>2025</v>
      </c>
      <c r="K964" t="str">
        <f>TEXT(Ventas_Wellpro4[[#This Row],[Fecha]],"MMMM")</f>
        <v>marzo</v>
      </c>
      <c r="L964">
        <f>DAY(Ventas_Wellpro4[[#This Row],[Fecha]])</f>
        <v>14</v>
      </c>
    </row>
    <row r="965" spans="2:12" x14ac:dyDescent="0.25">
      <c r="B965" s="5">
        <v>45730</v>
      </c>
      <c r="C965" t="s">
        <v>23</v>
      </c>
      <c r="D965" t="s">
        <v>46</v>
      </c>
      <c r="E965">
        <v>70.05</v>
      </c>
      <c r="F965" s="26">
        <v>240</v>
      </c>
      <c r="G965">
        <v>2689.92</v>
      </c>
      <c r="H965" s="15">
        <v>16812</v>
      </c>
      <c r="I965" s="6">
        <v>19501.919999999998</v>
      </c>
      <c r="J965">
        <f>YEAR(Ventas_Wellpro4[[#This Row],[Fecha]])</f>
        <v>2025</v>
      </c>
      <c r="K965" t="str">
        <f>TEXT(Ventas_Wellpro4[[#This Row],[Fecha]],"MMMM")</f>
        <v>marzo</v>
      </c>
      <c r="L965">
        <f>DAY(Ventas_Wellpro4[[#This Row],[Fecha]])</f>
        <v>14</v>
      </c>
    </row>
    <row r="966" spans="2:12" x14ac:dyDescent="0.25">
      <c r="B966" s="5">
        <v>45730</v>
      </c>
      <c r="C966" t="s">
        <v>23</v>
      </c>
      <c r="D966" t="s">
        <v>54</v>
      </c>
      <c r="E966">
        <v>137.79</v>
      </c>
      <c r="F966" s="26">
        <v>1</v>
      </c>
      <c r="G966" s="6">
        <v>22.05</v>
      </c>
      <c r="H966" s="15">
        <v>137.79</v>
      </c>
      <c r="I966" s="6">
        <v>159.84</v>
      </c>
      <c r="J966">
        <f>YEAR(Ventas_Wellpro4[[#This Row],[Fecha]])</f>
        <v>2025</v>
      </c>
      <c r="K966" t="str">
        <f>TEXT(Ventas_Wellpro4[[#This Row],[Fecha]],"MMMM")</f>
        <v>marzo</v>
      </c>
      <c r="L966">
        <f>DAY(Ventas_Wellpro4[[#This Row],[Fecha]])</f>
        <v>14</v>
      </c>
    </row>
    <row r="967" spans="2:12" x14ac:dyDescent="0.25">
      <c r="B967" s="5">
        <v>45730</v>
      </c>
      <c r="C967" t="s">
        <v>24</v>
      </c>
      <c r="D967" t="s">
        <v>54</v>
      </c>
      <c r="E967">
        <v>77.584999999999994</v>
      </c>
      <c r="F967" s="26">
        <v>2</v>
      </c>
      <c r="G967">
        <v>24.83</v>
      </c>
      <c r="H967" s="15">
        <v>155.16999999999999</v>
      </c>
      <c r="I967" s="6">
        <v>180</v>
      </c>
      <c r="J967">
        <f>YEAR(Ventas_Wellpro4[[#This Row],[Fecha]])</f>
        <v>2025</v>
      </c>
      <c r="K967" t="str">
        <f>TEXT(Ventas_Wellpro4[[#This Row],[Fecha]],"MMMM")</f>
        <v>marzo</v>
      </c>
      <c r="L967">
        <f>DAY(Ventas_Wellpro4[[#This Row],[Fecha]])</f>
        <v>14</v>
      </c>
    </row>
    <row r="968" spans="2:12" x14ac:dyDescent="0.25">
      <c r="B968" s="5">
        <v>45730</v>
      </c>
      <c r="C968" t="s">
        <v>24</v>
      </c>
      <c r="D968" t="s">
        <v>54</v>
      </c>
      <c r="E968">
        <v>137.79</v>
      </c>
      <c r="F968" s="26">
        <v>1</v>
      </c>
      <c r="G968">
        <v>22.05</v>
      </c>
      <c r="H968" s="15">
        <v>137.79</v>
      </c>
      <c r="I968" s="6">
        <v>159.84</v>
      </c>
      <c r="J968">
        <f>YEAR(Ventas_Wellpro4[[#This Row],[Fecha]])</f>
        <v>2025</v>
      </c>
      <c r="K968" t="str">
        <f>TEXT(Ventas_Wellpro4[[#This Row],[Fecha]],"MMMM")</f>
        <v>marzo</v>
      </c>
      <c r="L968">
        <f>DAY(Ventas_Wellpro4[[#This Row],[Fecha]])</f>
        <v>14</v>
      </c>
    </row>
    <row r="969" spans="2:12" x14ac:dyDescent="0.25">
      <c r="B969" s="5">
        <v>45734</v>
      </c>
      <c r="C969" t="s">
        <v>14</v>
      </c>
      <c r="D969" t="s">
        <v>54</v>
      </c>
      <c r="E969">
        <v>1706.9</v>
      </c>
      <c r="F969" s="26">
        <v>1</v>
      </c>
      <c r="G969">
        <v>273.10000000000002</v>
      </c>
      <c r="H969" s="15">
        <v>1706.9</v>
      </c>
      <c r="I969" s="6">
        <v>1980</v>
      </c>
      <c r="J969">
        <f>YEAR(Ventas_Wellpro4[[#This Row],[Fecha]])</f>
        <v>2025</v>
      </c>
      <c r="K969" t="str">
        <f>TEXT(Ventas_Wellpro4[[#This Row],[Fecha]],"MMMM")</f>
        <v>marzo</v>
      </c>
      <c r="L969">
        <f>DAY(Ventas_Wellpro4[[#This Row],[Fecha]])</f>
        <v>18</v>
      </c>
    </row>
    <row r="970" spans="2:12" x14ac:dyDescent="0.25">
      <c r="B970" s="11">
        <v>45848</v>
      </c>
      <c r="C970" t="s">
        <v>17</v>
      </c>
      <c r="D970" t="s">
        <v>46</v>
      </c>
      <c r="E970">
        <v>498.66</v>
      </c>
      <c r="F970" s="26">
        <v>6</v>
      </c>
      <c r="G970">
        <v>478.71360000000004</v>
      </c>
      <c r="H970" s="15">
        <v>2991.96</v>
      </c>
      <c r="I970">
        <v>3470.6736000000001</v>
      </c>
      <c r="J970">
        <f>YEAR(Ventas_Wellpro4[[#This Row],[Fecha]])</f>
        <v>2025</v>
      </c>
      <c r="K970" t="str">
        <f>TEXT(Ventas_Wellpro4[[#This Row],[Fecha]],"MMMM")</f>
        <v>julio</v>
      </c>
      <c r="L970">
        <f>DAY(Ventas_Wellpro4[[#This Row],[Fecha]])</f>
        <v>10</v>
      </c>
    </row>
    <row r="971" spans="2:12" x14ac:dyDescent="0.25">
      <c r="B971" s="11">
        <v>45848</v>
      </c>
      <c r="C971" t="s">
        <v>17</v>
      </c>
      <c r="D971" t="s">
        <v>46</v>
      </c>
      <c r="E971">
        <v>498.66</v>
      </c>
      <c r="F971" s="26">
        <v>6</v>
      </c>
      <c r="G971">
        <v>478.71360000000004</v>
      </c>
      <c r="H971" s="15">
        <v>2991.96</v>
      </c>
      <c r="I971">
        <v>3470.6736000000001</v>
      </c>
      <c r="J971">
        <f>YEAR(Ventas_Wellpro4[[#This Row],[Fecha]])</f>
        <v>2025</v>
      </c>
      <c r="K971" t="str">
        <f>TEXT(Ventas_Wellpro4[[#This Row],[Fecha]],"MMMM")</f>
        <v>julio</v>
      </c>
      <c r="L971">
        <f>DAY(Ventas_Wellpro4[[#This Row],[Fecha]])</f>
        <v>10</v>
      </c>
    </row>
    <row r="972" spans="2:12" x14ac:dyDescent="0.25">
      <c r="B972" s="11">
        <v>45859</v>
      </c>
      <c r="C972" t="s">
        <v>17</v>
      </c>
      <c r="D972" t="s">
        <v>46</v>
      </c>
      <c r="E972">
        <v>498.66</v>
      </c>
      <c r="F972" s="26">
        <v>6</v>
      </c>
      <c r="G972">
        <v>478.71360000000004</v>
      </c>
      <c r="H972" s="15">
        <v>2991.96</v>
      </c>
      <c r="I972">
        <v>3470.6736000000001</v>
      </c>
      <c r="J972">
        <f>YEAR(Ventas_Wellpro4[[#This Row],[Fecha]])</f>
        <v>2025</v>
      </c>
      <c r="K972" t="str">
        <f>TEXT(Ventas_Wellpro4[[#This Row],[Fecha]],"MMMM")</f>
        <v>julio</v>
      </c>
      <c r="L972">
        <f>DAY(Ventas_Wellpro4[[#This Row],[Fecha]])</f>
        <v>21</v>
      </c>
    </row>
    <row r="973" spans="2:12" x14ac:dyDescent="0.25">
      <c r="B973" s="11">
        <v>45859</v>
      </c>
      <c r="C973" t="s">
        <v>17</v>
      </c>
      <c r="D973" t="s">
        <v>46</v>
      </c>
      <c r="E973">
        <v>498.66</v>
      </c>
      <c r="F973" s="26">
        <v>12</v>
      </c>
      <c r="G973">
        <v>957.42720000000008</v>
      </c>
      <c r="H973" s="15">
        <v>5983.92</v>
      </c>
      <c r="I973">
        <v>6941.3472000000002</v>
      </c>
      <c r="J973">
        <f>YEAR(Ventas_Wellpro4[[#This Row],[Fecha]])</f>
        <v>2025</v>
      </c>
      <c r="K973" t="str">
        <f>TEXT(Ventas_Wellpro4[[#This Row],[Fecha]],"MMMM")</f>
        <v>julio</v>
      </c>
      <c r="L973">
        <f>DAY(Ventas_Wellpro4[[#This Row],[Fecha]])</f>
        <v>21</v>
      </c>
    </row>
    <row r="974" spans="2:12" x14ac:dyDescent="0.25">
      <c r="B974" s="5">
        <v>45734</v>
      </c>
      <c r="C974" t="s">
        <v>21</v>
      </c>
      <c r="D974" t="s">
        <v>54</v>
      </c>
      <c r="E974">
        <v>137.79</v>
      </c>
      <c r="F974" s="26">
        <v>1</v>
      </c>
      <c r="G974">
        <v>22.05</v>
      </c>
      <c r="H974" s="15">
        <v>137.79</v>
      </c>
      <c r="I974">
        <v>159.84</v>
      </c>
      <c r="J974">
        <f>YEAR(Ventas_Wellpro4[[#This Row],[Fecha]])</f>
        <v>2025</v>
      </c>
      <c r="K974" t="str">
        <f>TEXT(Ventas_Wellpro4[[#This Row],[Fecha]],"MMMM")</f>
        <v>marzo</v>
      </c>
      <c r="L974">
        <f>DAY(Ventas_Wellpro4[[#This Row],[Fecha]])</f>
        <v>18</v>
      </c>
    </row>
    <row r="975" spans="2:12" x14ac:dyDescent="0.25">
      <c r="B975" s="5">
        <v>45734</v>
      </c>
      <c r="C975" t="s">
        <v>22</v>
      </c>
      <c r="D975" t="s">
        <v>54</v>
      </c>
      <c r="E975">
        <v>137.79</v>
      </c>
      <c r="F975" s="26">
        <v>1</v>
      </c>
      <c r="G975">
        <v>22.05</v>
      </c>
      <c r="H975" s="15">
        <v>137.79</v>
      </c>
      <c r="I975">
        <v>159.84</v>
      </c>
      <c r="J975">
        <f>YEAR(Ventas_Wellpro4[[#This Row],[Fecha]])</f>
        <v>2025</v>
      </c>
      <c r="K975" t="str">
        <f>TEXT(Ventas_Wellpro4[[#This Row],[Fecha]],"MMMM")</f>
        <v>marzo</v>
      </c>
      <c r="L975">
        <f>DAY(Ventas_Wellpro4[[#This Row],[Fecha]])</f>
        <v>18</v>
      </c>
    </row>
    <row r="976" spans="2:12" x14ac:dyDescent="0.25">
      <c r="B976" s="5">
        <v>45734</v>
      </c>
      <c r="C976" t="s">
        <v>22</v>
      </c>
      <c r="D976" t="s">
        <v>54</v>
      </c>
      <c r="E976">
        <v>137.79</v>
      </c>
      <c r="F976" s="26">
        <v>1</v>
      </c>
      <c r="G976">
        <v>22.05</v>
      </c>
      <c r="H976" s="15">
        <v>137.79</v>
      </c>
      <c r="I976" s="6">
        <v>159.84</v>
      </c>
      <c r="J976">
        <f>YEAR(Ventas_Wellpro4[[#This Row],[Fecha]])</f>
        <v>2025</v>
      </c>
      <c r="K976" t="str">
        <f>TEXT(Ventas_Wellpro4[[#This Row],[Fecha]],"MMMM")</f>
        <v>marzo</v>
      </c>
      <c r="L976">
        <f>DAY(Ventas_Wellpro4[[#This Row],[Fecha]])</f>
        <v>18</v>
      </c>
    </row>
    <row r="977" spans="2:12" x14ac:dyDescent="0.25">
      <c r="B977" s="5">
        <v>45734</v>
      </c>
      <c r="C977" t="s">
        <v>22</v>
      </c>
      <c r="D977" t="s">
        <v>54</v>
      </c>
      <c r="E977">
        <v>137.79</v>
      </c>
      <c r="F977" s="26">
        <v>1</v>
      </c>
      <c r="G977">
        <v>22.05</v>
      </c>
      <c r="H977" s="15">
        <v>137.79</v>
      </c>
      <c r="I977" s="6">
        <v>159.84</v>
      </c>
      <c r="J977">
        <f>YEAR(Ventas_Wellpro4[[#This Row],[Fecha]])</f>
        <v>2025</v>
      </c>
      <c r="K977" t="str">
        <f>TEXT(Ventas_Wellpro4[[#This Row],[Fecha]],"MMMM")</f>
        <v>marzo</v>
      </c>
      <c r="L977">
        <f>DAY(Ventas_Wellpro4[[#This Row],[Fecha]])</f>
        <v>18</v>
      </c>
    </row>
    <row r="978" spans="2:12" x14ac:dyDescent="0.25">
      <c r="B978" s="5">
        <v>45734</v>
      </c>
      <c r="C978" t="s">
        <v>22</v>
      </c>
      <c r="D978" t="s">
        <v>54</v>
      </c>
      <c r="E978">
        <v>137.79</v>
      </c>
      <c r="F978" s="26">
        <v>1</v>
      </c>
      <c r="G978">
        <v>22.05</v>
      </c>
      <c r="H978" s="15">
        <v>137.79</v>
      </c>
      <c r="I978" s="6">
        <v>159.84</v>
      </c>
      <c r="J978">
        <f>YEAR(Ventas_Wellpro4[[#This Row],[Fecha]])</f>
        <v>2025</v>
      </c>
      <c r="K978" t="str">
        <f>TEXT(Ventas_Wellpro4[[#This Row],[Fecha]],"MMMM")</f>
        <v>marzo</v>
      </c>
      <c r="L978">
        <f>DAY(Ventas_Wellpro4[[#This Row],[Fecha]])</f>
        <v>18</v>
      </c>
    </row>
    <row r="979" spans="2:12" x14ac:dyDescent="0.25">
      <c r="B979" s="5">
        <v>45735</v>
      </c>
      <c r="C979" t="s">
        <v>22</v>
      </c>
      <c r="D979" t="s">
        <v>54</v>
      </c>
      <c r="E979">
        <v>137.79</v>
      </c>
      <c r="F979" s="26">
        <v>1</v>
      </c>
      <c r="G979">
        <v>22.05</v>
      </c>
      <c r="H979" s="15">
        <v>137.79</v>
      </c>
      <c r="I979">
        <v>159.84</v>
      </c>
      <c r="J979">
        <f>YEAR(Ventas_Wellpro4[[#This Row],[Fecha]])</f>
        <v>2025</v>
      </c>
      <c r="K979" t="str">
        <f>TEXT(Ventas_Wellpro4[[#This Row],[Fecha]],"MMMM")</f>
        <v>marzo</v>
      </c>
      <c r="L979">
        <f>DAY(Ventas_Wellpro4[[#This Row],[Fecha]])</f>
        <v>19</v>
      </c>
    </row>
    <row r="980" spans="2:12" x14ac:dyDescent="0.25">
      <c r="B980" s="5">
        <v>45735</v>
      </c>
      <c r="C980" t="s">
        <v>23</v>
      </c>
      <c r="D980" t="s">
        <v>46</v>
      </c>
      <c r="E980">
        <v>70.05</v>
      </c>
      <c r="F980" s="26">
        <v>240</v>
      </c>
      <c r="G980">
        <v>2689.92</v>
      </c>
      <c r="H980" s="15">
        <v>16812</v>
      </c>
      <c r="I980">
        <v>19501.919999999998</v>
      </c>
      <c r="J980">
        <f>YEAR(Ventas_Wellpro4[[#This Row],[Fecha]])</f>
        <v>2025</v>
      </c>
      <c r="K980" t="str">
        <f>TEXT(Ventas_Wellpro4[[#This Row],[Fecha]],"MMMM")</f>
        <v>marzo</v>
      </c>
      <c r="L980">
        <f>DAY(Ventas_Wellpro4[[#This Row],[Fecha]])</f>
        <v>19</v>
      </c>
    </row>
    <row r="981" spans="2:12" x14ac:dyDescent="0.25">
      <c r="B981" s="11">
        <v>45859</v>
      </c>
      <c r="C981" t="s">
        <v>17</v>
      </c>
      <c r="D981" t="s">
        <v>46</v>
      </c>
      <c r="E981">
        <v>498.66</v>
      </c>
      <c r="F981" s="26">
        <v>6</v>
      </c>
      <c r="G981">
        <v>478.71360000000004</v>
      </c>
      <c r="H981" s="15">
        <v>2991.96</v>
      </c>
      <c r="I981">
        <v>3470.6736000000001</v>
      </c>
      <c r="J981">
        <f>YEAR(Ventas_Wellpro4[[#This Row],[Fecha]])</f>
        <v>2025</v>
      </c>
      <c r="K981" t="str">
        <f>TEXT(Ventas_Wellpro4[[#This Row],[Fecha]],"MMMM")</f>
        <v>julio</v>
      </c>
      <c r="L981">
        <f>DAY(Ventas_Wellpro4[[#This Row],[Fecha]])</f>
        <v>21</v>
      </c>
    </row>
    <row r="982" spans="2:12" x14ac:dyDescent="0.25">
      <c r="B982" s="11">
        <v>45859</v>
      </c>
      <c r="C982" t="s">
        <v>17</v>
      </c>
      <c r="D982" t="s">
        <v>46</v>
      </c>
      <c r="E982">
        <v>498.66</v>
      </c>
      <c r="F982" s="26">
        <v>6</v>
      </c>
      <c r="G982">
        <v>478.71360000000004</v>
      </c>
      <c r="H982" s="15">
        <v>2991.96</v>
      </c>
      <c r="I982">
        <v>3470.6736000000001</v>
      </c>
      <c r="J982">
        <f>YEAR(Ventas_Wellpro4[[#This Row],[Fecha]])</f>
        <v>2025</v>
      </c>
      <c r="K982" t="str">
        <f>TEXT(Ventas_Wellpro4[[#This Row],[Fecha]],"MMMM")</f>
        <v>julio</v>
      </c>
      <c r="L982">
        <f>DAY(Ventas_Wellpro4[[#This Row],[Fecha]])</f>
        <v>21</v>
      </c>
    </row>
    <row r="983" spans="2:12" x14ac:dyDescent="0.25">
      <c r="B983" s="11">
        <v>45859</v>
      </c>
      <c r="C983" t="s">
        <v>17</v>
      </c>
      <c r="D983" t="s">
        <v>46</v>
      </c>
      <c r="E983">
        <v>498.66</v>
      </c>
      <c r="F983" s="26">
        <v>6</v>
      </c>
      <c r="G983">
        <v>478.71360000000004</v>
      </c>
      <c r="H983" s="15">
        <v>2991.96</v>
      </c>
      <c r="I983">
        <v>3470.6736000000001</v>
      </c>
      <c r="J983">
        <f>YEAR(Ventas_Wellpro4[[#This Row],[Fecha]])</f>
        <v>2025</v>
      </c>
      <c r="K983" t="str">
        <f>TEXT(Ventas_Wellpro4[[#This Row],[Fecha]],"MMMM")</f>
        <v>julio</v>
      </c>
      <c r="L983">
        <f>DAY(Ventas_Wellpro4[[#This Row],[Fecha]])</f>
        <v>21</v>
      </c>
    </row>
    <row r="984" spans="2:12" x14ac:dyDescent="0.25">
      <c r="B984" s="11">
        <v>45859</v>
      </c>
      <c r="C984" t="s">
        <v>17</v>
      </c>
      <c r="D984" t="s">
        <v>46</v>
      </c>
      <c r="E984">
        <v>498.66</v>
      </c>
      <c r="F984" s="26">
        <v>12</v>
      </c>
      <c r="G984">
        <v>957.42720000000008</v>
      </c>
      <c r="H984" s="15">
        <v>5983.92</v>
      </c>
      <c r="I984">
        <v>6941.3472000000002</v>
      </c>
      <c r="J984">
        <f>YEAR(Ventas_Wellpro4[[#This Row],[Fecha]])</f>
        <v>2025</v>
      </c>
      <c r="K984" t="str">
        <f>TEXT(Ventas_Wellpro4[[#This Row],[Fecha]],"MMMM")</f>
        <v>julio</v>
      </c>
      <c r="L984">
        <f>DAY(Ventas_Wellpro4[[#This Row],[Fecha]])</f>
        <v>21</v>
      </c>
    </row>
    <row r="985" spans="2:12" x14ac:dyDescent="0.25">
      <c r="B985" s="11">
        <v>45860</v>
      </c>
      <c r="C985" t="s">
        <v>17</v>
      </c>
      <c r="D985" t="s">
        <v>46</v>
      </c>
      <c r="E985">
        <v>498.66</v>
      </c>
      <c r="F985" s="26">
        <v>6</v>
      </c>
      <c r="G985">
        <v>478.71360000000004</v>
      </c>
      <c r="H985" s="15">
        <v>2991.96</v>
      </c>
      <c r="I985">
        <v>3470.6736000000001</v>
      </c>
      <c r="J985">
        <f>YEAR(Ventas_Wellpro4[[#This Row],[Fecha]])</f>
        <v>2025</v>
      </c>
      <c r="K985" t="str">
        <f>TEXT(Ventas_Wellpro4[[#This Row],[Fecha]],"MMMM")</f>
        <v>julio</v>
      </c>
      <c r="L985">
        <f>DAY(Ventas_Wellpro4[[#This Row],[Fecha]])</f>
        <v>22</v>
      </c>
    </row>
    <row r="986" spans="2:12" x14ac:dyDescent="0.25">
      <c r="B986" s="11">
        <v>45860</v>
      </c>
      <c r="C986" t="s">
        <v>17</v>
      </c>
      <c r="D986" t="s">
        <v>46</v>
      </c>
      <c r="E986">
        <v>498.66</v>
      </c>
      <c r="F986" s="26">
        <v>6</v>
      </c>
      <c r="G986">
        <v>478.71360000000004</v>
      </c>
      <c r="H986" s="15">
        <v>2991.96</v>
      </c>
      <c r="I986">
        <v>3470.6736000000001</v>
      </c>
      <c r="J986">
        <f>YEAR(Ventas_Wellpro4[[#This Row],[Fecha]])</f>
        <v>2025</v>
      </c>
      <c r="K986" t="str">
        <f>TEXT(Ventas_Wellpro4[[#This Row],[Fecha]],"MMMM")</f>
        <v>julio</v>
      </c>
      <c r="L986">
        <f>DAY(Ventas_Wellpro4[[#This Row],[Fecha]])</f>
        <v>22</v>
      </c>
    </row>
    <row r="987" spans="2:12" x14ac:dyDescent="0.25">
      <c r="B987" s="11">
        <v>45860</v>
      </c>
      <c r="C987" t="s">
        <v>17</v>
      </c>
      <c r="D987" t="s">
        <v>46</v>
      </c>
      <c r="E987">
        <v>498.66</v>
      </c>
      <c r="F987" s="26">
        <v>6</v>
      </c>
      <c r="G987">
        <v>478.71360000000004</v>
      </c>
      <c r="H987" s="15">
        <v>2991.96</v>
      </c>
      <c r="I987">
        <v>3470.6736000000001</v>
      </c>
      <c r="J987">
        <f>YEAR(Ventas_Wellpro4[[#This Row],[Fecha]])</f>
        <v>2025</v>
      </c>
      <c r="K987" t="str">
        <f>TEXT(Ventas_Wellpro4[[#This Row],[Fecha]],"MMMM")</f>
        <v>julio</v>
      </c>
      <c r="L987">
        <f>DAY(Ventas_Wellpro4[[#This Row],[Fecha]])</f>
        <v>22</v>
      </c>
    </row>
    <row r="988" spans="2:12" x14ac:dyDescent="0.25">
      <c r="B988" s="11">
        <v>45860</v>
      </c>
      <c r="C988" t="s">
        <v>17</v>
      </c>
      <c r="D988" t="s">
        <v>46</v>
      </c>
      <c r="E988">
        <v>498.66</v>
      </c>
      <c r="F988" s="26">
        <v>6</v>
      </c>
      <c r="G988">
        <v>478.71360000000004</v>
      </c>
      <c r="H988" s="15">
        <v>2991.96</v>
      </c>
      <c r="I988">
        <v>3470.6736000000001</v>
      </c>
      <c r="J988">
        <f>YEAR(Ventas_Wellpro4[[#This Row],[Fecha]])</f>
        <v>2025</v>
      </c>
      <c r="K988" t="str">
        <f>TEXT(Ventas_Wellpro4[[#This Row],[Fecha]],"MMMM")</f>
        <v>julio</v>
      </c>
      <c r="L988">
        <f>DAY(Ventas_Wellpro4[[#This Row],[Fecha]])</f>
        <v>22</v>
      </c>
    </row>
    <row r="989" spans="2:12" x14ac:dyDescent="0.25">
      <c r="B989" s="11">
        <v>45862</v>
      </c>
      <c r="C989" t="s">
        <v>17</v>
      </c>
      <c r="D989" t="s">
        <v>46</v>
      </c>
      <c r="E989">
        <v>498.66</v>
      </c>
      <c r="F989" s="26">
        <v>6</v>
      </c>
      <c r="G989">
        <v>478.71360000000004</v>
      </c>
      <c r="H989" s="15">
        <v>2991.96</v>
      </c>
      <c r="I989">
        <v>3470.6736000000001</v>
      </c>
      <c r="J989">
        <f>YEAR(Ventas_Wellpro4[[#This Row],[Fecha]])</f>
        <v>2025</v>
      </c>
      <c r="K989" t="str">
        <f>TEXT(Ventas_Wellpro4[[#This Row],[Fecha]],"MMMM")</f>
        <v>julio</v>
      </c>
      <c r="L989">
        <f>DAY(Ventas_Wellpro4[[#This Row],[Fecha]])</f>
        <v>24</v>
      </c>
    </row>
    <row r="990" spans="2:12" x14ac:dyDescent="0.25">
      <c r="B990" s="11">
        <v>45862</v>
      </c>
      <c r="C990" t="s">
        <v>17</v>
      </c>
      <c r="D990" t="s">
        <v>46</v>
      </c>
      <c r="E990">
        <v>498.66</v>
      </c>
      <c r="F990" s="26">
        <v>6</v>
      </c>
      <c r="G990">
        <v>478.71360000000004</v>
      </c>
      <c r="H990" s="15">
        <v>2991.96</v>
      </c>
      <c r="I990">
        <v>3470.6736000000001</v>
      </c>
      <c r="J990">
        <f>YEAR(Ventas_Wellpro4[[#This Row],[Fecha]])</f>
        <v>2025</v>
      </c>
      <c r="K990" t="str">
        <f>TEXT(Ventas_Wellpro4[[#This Row],[Fecha]],"MMMM")</f>
        <v>julio</v>
      </c>
      <c r="L990">
        <f>DAY(Ventas_Wellpro4[[#This Row],[Fecha]])</f>
        <v>24</v>
      </c>
    </row>
    <row r="991" spans="2:12" x14ac:dyDescent="0.25">
      <c r="B991" s="11">
        <v>45867</v>
      </c>
      <c r="C991" t="s">
        <v>17</v>
      </c>
      <c r="D991" t="s">
        <v>46</v>
      </c>
      <c r="E991">
        <v>498.66</v>
      </c>
      <c r="F991" s="26">
        <v>6</v>
      </c>
      <c r="G991">
        <v>478.71360000000004</v>
      </c>
      <c r="H991" s="15">
        <v>2991.96</v>
      </c>
      <c r="I991">
        <v>3470.6736000000001</v>
      </c>
      <c r="J991">
        <f>YEAR(Ventas_Wellpro4[[#This Row],[Fecha]])</f>
        <v>2025</v>
      </c>
      <c r="K991" t="str">
        <f>TEXT(Ventas_Wellpro4[[#This Row],[Fecha]],"MMMM")</f>
        <v>julio</v>
      </c>
      <c r="L991">
        <f>DAY(Ventas_Wellpro4[[#This Row],[Fecha]])</f>
        <v>29</v>
      </c>
    </row>
    <row r="992" spans="2:12" x14ac:dyDescent="0.25">
      <c r="B992" s="5">
        <v>45736</v>
      </c>
      <c r="C992" t="s">
        <v>123</v>
      </c>
      <c r="D992" t="s">
        <v>54</v>
      </c>
      <c r="E992">
        <v>137.79</v>
      </c>
      <c r="F992" s="26">
        <v>1</v>
      </c>
      <c r="G992">
        <v>22.05</v>
      </c>
      <c r="H992" s="15">
        <v>137.79</v>
      </c>
      <c r="I992">
        <v>159.84</v>
      </c>
      <c r="J992">
        <f>YEAR(Ventas_Wellpro4[[#This Row],[Fecha]])</f>
        <v>2025</v>
      </c>
      <c r="K992" t="str">
        <f>TEXT(Ventas_Wellpro4[[#This Row],[Fecha]],"MMMM")</f>
        <v>marzo</v>
      </c>
      <c r="L992">
        <f>DAY(Ventas_Wellpro4[[#This Row],[Fecha]])</f>
        <v>20</v>
      </c>
    </row>
    <row r="993" spans="2:12" x14ac:dyDescent="0.25">
      <c r="B993" s="5">
        <v>45736</v>
      </c>
      <c r="C993" t="s">
        <v>22</v>
      </c>
      <c r="D993" t="s">
        <v>54</v>
      </c>
      <c r="E993">
        <v>137.79</v>
      </c>
      <c r="F993" s="26">
        <v>1</v>
      </c>
      <c r="G993" s="6">
        <v>22.05</v>
      </c>
      <c r="H993" s="15">
        <v>137.79</v>
      </c>
      <c r="I993" s="6">
        <v>159.84</v>
      </c>
      <c r="J993">
        <f>YEAR(Ventas_Wellpro4[[#This Row],[Fecha]])</f>
        <v>2025</v>
      </c>
      <c r="K993" t="str">
        <f>TEXT(Ventas_Wellpro4[[#This Row],[Fecha]],"MMMM")</f>
        <v>marzo</v>
      </c>
      <c r="L993">
        <f>DAY(Ventas_Wellpro4[[#This Row],[Fecha]])</f>
        <v>20</v>
      </c>
    </row>
    <row r="994" spans="2:12" x14ac:dyDescent="0.25">
      <c r="B994" s="5">
        <v>45736</v>
      </c>
      <c r="C994" t="s">
        <v>23</v>
      </c>
      <c r="D994" t="s">
        <v>46</v>
      </c>
      <c r="E994">
        <v>70.05</v>
      </c>
      <c r="F994" s="26">
        <v>240</v>
      </c>
      <c r="G994">
        <v>2689.92</v>
      </c>
      <c r="H994" s="15">
        <v>16812</v>
      </c>
      <c r="I994">
        <v>19501.919999999998</v>
      </c>
      <c r="J994">
        <f>YEAR(Ventas_Wellpro4[[#This Row],[Fecha]])</f>
        <v>2025</v>
      </c>
      <c r="K994" t="str">
        <f>TEXT(Ventas_Wellpro4[[#This Row],[Fecha]],"MMMM")</f>
        <v>marzo</v>
      </c>
      <c r="L994">
        <f>DAY(Ventas_Wellpro4[[#This Row],[Fecha]])</f>
        <v>20</v>
      </c>
    </row>
    <row r="995" spans="2:12" x14ac:dyDescent="0.25">
      <c r="B995" s="5">
        <v>45737</v>
      </c>
      <c r="C995" t="s">
        <v>25</v>
      </c>
      <c r="D995" t="s">
        <v>50</v>
      </c>
      <c r="E995">
        <v>718.25</v>
      </c>
      <c r="F995" s="26">
        <v>6</v>
      </c>
      <c r="G995">
        <v>689.52</v>
      </c>
      <c r="H995" s="15">
        <v>4309.5</v>
      </c>
      <c r="I995">
        <v>4999.0200000000004</v>
      </c>
      <c r="J995">
        <f>YEAR(Ventas_Wellpro4[[#This Row],[Fecha]])</f>
        <v>2025</v>
      </c>
      <c r="K995" t="str">
        <f>TEXT(Ventas_Wellpro4[[#This Row],[Fecha]],"MMMM")</f>
        <v>marzo</v>
      </c>
      <c r="L995">
        <f>DAY(Ventas_Wellpro4[[#This Row],[Fecha]])</f>
        <v>21</v>
      </c>
    </row>
    <row r="996" spans="2:12" x14ac:dyDescent="0.25">
      <c r="B996" s="5">
        <v>45740</v>
      </c>
      <c r="C996" t="s">
        <v>14</v>
      </c>
      <c r="D996" t="s">
        <v>54</v>
      </c>
      <c r="E996">
        <v>1706.9</v>
      </c>
      <c r="F996" s="26">
        <v>1</v>
      </c>
      <c r="G996">
        <v>273.10000000000002</v>
      </c>
      <c r="H996" s="15">
        <v>1706.9</v>
      </c>
      <c r="I996">
        <v>1980</v>
      </c>
      <c r="J996">
        <f>YEAR(Ventas_Wellpro4[[#This Row],[Fecha]])</f>
        <v>2025</v>
      </c>
      <c r="K996" t="str">
        <f>TEXT(Ventas_Wellpro4[[#This Row],[Fecha]],"MMMM")</f>
        <v>marzo</v>
      </c>
      <c r="L996">
        <f>DAY(Ventas_Wellpro4[[#This Row],[Fecha]])</f>
        <v>24</v>
      </c>
    </row>
    <row r="997" spans="2:12" x14ac:dyDescent="0.25">
      <c r="B997" s="11">
        <v>45867</v>
      </c>
      <c r="C997" t="s">
        <v>17</v>
      </c>
      <c r="D997" t="s">
        <v>46</v>
      </c>
      <c r="E997">
        <v>498.66</v>
      </c>
      <c r="F997" s="26">
        <v>6</v>
      </c>
      <c r="G997">
        <v>478.71360000000004</v>
      </c>
      <c r="H997" s="15">
        <v>2991.96</v>
      </c>
      <c r="I997">
        <v>3470.6736000000001</v>
      </c>
      <c r="J997">
        <f>YEAR(Ventas_Wellpro4[[#This Row],[Fecha]])</f>
        <v>2025</v>
      </c>
      <c r="K997" t="str">
        <f>TEXT(Ventas_Wellpro4[[#This Row],[Fecha]],"MMMM")</f>
        <v>julio</v>
      </c>
      <c r="L997">
        <f>DAY(Ventas_Wellpro4[[#This Row],[Fecha]])</f>
        <v>29</v>
      </c>
    </row>
    <row r="998" spans="2:12" x14ac:dyDescent="0.25">
      <c r="B998" s="11">
        <v>45867</v>
      </c>
      <c r="C998" t="s">
        <v>17</v>
      </c>
      <c r="D998" t="s">
        <v>46</v>
      </c>
      <c r="E998">
        <v>498.66</v>
      </c>
      <c r="F998" s="26">
        <v>6</v>
      </c>
      <c r="G998">
        <v>478.71360000000004</v>
      </c>
      <c r="H998" s="15">
        <v>2991.96</v>
      </c>
      <c r="I998">
        <v>3470.6736000000001</v>
      </c>
      <c r="J998">
        <f>YEAR(Ventas_Wellpro4[[#This Row],[Fecha]])</f>
        <v>2025</v>
      </c>
      <c r="K998" t="str">
        <f>TEXT(Ventas_Wellpro4[[#This Row],[Fecha]],"MMMM")</f>
        <v>julio</v>
      </c>
      <c r="L998">
        <f>DAY(Ventas_Wellpro4[[#This Row],[Fecha]])</f>
        <v>29</v>
      </c>
    </row>
    <row r="999" spans="2:12" x14ac:dyDescent="0.25">
      <c r="B999" s="11">
        <v>45869</v>
      </c>
      <c r="C999" t="s">
        <v>17</v>
      </c>
      <c r="D999" t="s">
        <v>46</v>
      </c>
      <c r="E999">
        <v>498.66</v>
      </c>
      <c r="F999" s="26">
        <v>6</v>
      </c>
      <c r="G999">
        <v>478.71360000000004</v>
      </c>
      <c r="H999" s="15">
        <v>2991.96</v>
      </c>
      <c r="I999">
        <v>3470.6736000000001</v>
      </c>
      <c r="J999">
        <f>YEAR(Ventas_Wellpro4[[#This Row],[Fecha]])</f>
        <v>2025</v>
      </c>
      <c r="K999" t="str">
        <f>TEXT(Ventas_Wellpro4[[#This Row],[Fecha]],"MMMM")</f>
        <v>julio</v>
      </c>
      <c r="L999">
        <f>DAY(Ventas_Wellpro4[[#This Row],[Fecha]])</f>
        <v>31</v>
      </c>
    </row>
    <row r="1000" spans="2:12" x14ac:dyDescent="0.25">
      <c r="B1000" s="11">
        <v>45869</v>
      </c>
      <c r="C1000" t="s">
        <v>17</v>
      </c>
      <c r="D1000" t="s">
        <v>46</v>
      </c>
      <c r="E1000">
        <v>498.66</v>
      </c>
      <c r="F1000" s="26">
        <v>6</v>
      </c>
      <c r="G1000">
        <v>478.71360000000004</v>
      </c>
      <c r="H1000" s="15">
        <v>2991.96</v>
      </c>
      <c r="I1000">
        <v>3470.6736000000001</v>
      </c>
      <c r="J1000">
        <f>YEAR(Ventas_Wellpro4[[#This Row],[Fecha]])</f>
        <v>2025</v>
      </c>
      <c r="K1000" t="str">
        <f>TEXT(Ventas_Wellpro4[[#This Row],[Fecha]],"MMMM")</f>
        <v>julio</v>
      </c>
      <c r="L1000">
        <f>DAY(Ventas_Wellpro4[[#This Row],[Fecha]])</f>
        <v>31</v>
      </c>
    </row>
    <row r="1001" spans="2:12" x14ac:dyDescent="0.25">
      <c r="B1001" s="5">
        <v>45740</v>
      </c>
      <c r="C1001" t="s">
        <v>123</v>
      </c>
      <c r="D1001" t="s">
        <v>54</v>
      </c>
      <c r="E1001">
        <v>137.79499999999999</v>
      </c>
      <c r="F1001" s="26">
        <v>2</v>
      </c>
      <c r="G1001">
        <v>44.09</v>
      </c>
      <c r="H1001" s="15">
        <v>275.58999999999997</v>
      </c>
      <c r="I1001">
        <v>319.68</v>
      </c>
      <c r="J1001">
        <f>YEAR(Ventas_Wellpro4[[#This Row],[Fecha]])</f>
        <v>2025</v>
      </c>
      <c r="K1001" t="str">
        <f>TEXT(Ventas_Wellpro4[[#This Row],[Fecha]],"MMMM")</f>
        <v>marzo</v>
      </c>
      <c r="L1001">
        <f>DAY(Ventas_Wellpro4[[#This Row],[Fecha]])</f>
        <v>24</v>
      </c>
    </row>
    <row r="1002" spans="2:12" x14ac:dyDescent="0.25">
      <c r="B1002" s="5">
        <v>45740</v>
      </c>
      <c r="C1002" t="s">
        <v>21</v>
      </c>
      <c r="D1002" t="s">
        <v>54</v>
      </c>
      <c r="E1002">
        <v>137.79</v>
      </c>
      <c r="F1002" s="26">
        <v>1</v>
      </c>
      <c r="G1002">
        <v>22.05</v>
      </c>
      <c r="H1002" s="15">
        <v>137.79</v>
      </c>
      <c r="I1002">
        <v>159.84</v>
      </c>
      <c r="J1002">
        <f>YEAR(Ventas_Wellpro4[[#This Row],[Fecha]])</f>
        <v>2025</v>
      </c>
      <c r="K1002" t="str">
        <f>TEXT(Ventas_Wellpro4[[#This Row],[Fecha]],"MMMM")</f>
        <v>marzo</v>
      </c>
      <c r="L1002">
        <f>DAY(Ventas_Wellpro4[[#This Row],[Fecha]])</f>
        <v>24</v>
      </c>
    </row>
    <row r="1003" spans="2:12" x14ac:dyDescent="0.25">
      <c r="B1003" s="5">
        <v>45740</v>
      </c>
      <c r="C1003" t="s">
        <v>22</v>
      </c>
      <c r="D1003" t="s">
        <v>54</v>
      </c>
      <c r="E1003">
        <v>137.79</v>
      </c>
      <c r="F1003" s="26">
        <v>1</v>
      </c>
      <c r="G1003">
        <v>22.05</v>
      </c>
      <c r="H1003" s="15">
        <v>137.79</v>
      </c>
      <c r="I1003">
        <v>159.84</v>
      </c>
      <c r="J1003">
        <f>YEAR(Ventas_Wellpro4[[#This Row],[Fecha]])</f>
        <v>2025</v>
      </c>
      <c r="K1003" t="str">
        <f>TEXT(Ventas_Wellpro4[[#This Row],[Fecha]],"MMMM")</f>
        <v>marzo</v>
      </c>
      <c r="L1003">
        <f>DAY(Ventas_Wellpro4[[#This Row],[Fecha]])</f>
        <v>24</v>
      </c>
    </row>
    <row r="1004" spans="2:12" x14ac:dyDescent="0.25">
      <c r="B1004" s="5">
        <v>45740</v>
      </c>
      <c r="C1004" t="s">
        <v>22</v>
      </c>
      <c r="D1004" t="s">
        <v>54</v>
      </c>
      <c r="E1004">
        <v>137.79</v>
      </c>
      <c r="F1004" s="26">
        <v>1</v>
      </c>
      <c r="G1004">
        <v>22.05</v>
      </c>
      <c r="H1004" s="15">
        <v>137.79</v>
      </c>
      <c r="I1004">
        <v>159.84</v>
      </c>
      <c r="J1004">
        <f>YEAR(Ventas_Wellpro4[[#This Row],[Fecha]])</f>
        <v>2025</v>
      </c>
      <c r="K1004" t="str">
        <f>TEXT(Ventas_Wellpro4[[#This Row],[Fecha]],"MMMM")</f>
        <v>marzo</v>
      </c>
      <c r="L1004">
        <f>DAY(Ventas_Wellpro4[[#This Row],[Fecha]])</f>
        <v>24</v>
      </c>
    </row>
    <row r="1005" spans="2:12" x14ac:dyDescent="0.25">
      <c r="B1005" s="5">
        <v>45740</v>
      </c>
      <c r="C1005" t="s">
        <v>23</v>
      </c>
      <c r="D1005" t="s">
        <v>46</v>
      </c>
      <c r="E1005">
        <v>70.05</v>
      </c>
      <c r="F1005" s="26">
        <v>240</v>
      </c>
      <c r="G1005">
        <v>2689.92</v>
      </c>
      <c r="H1005" s="15">
        <v>16812</v>
      </c>
      <c r="I1005">
        <v>19501.919999999998</v>
      </c>
      <c r="J1005">
        <f>YEAR(Ventas_Wellpro4[[#This Row],[Fecha]])</f>
        <v>2025</v>
      </c>
      <c r="K1005" t="str">
        <f>TEXT(Ventas_Wellpro4[[#This Row],[Fecha]],"MMMM")</f>
        <v>marzo</v>
      </c>
      <c r="L1005">
        <f>DAY(Ventas_Wellpro4[[#This Row],[Fecha]])</f>
        <v>24</v>
      </c>
    </row>
    <row r="1006" spans="2:12" x14ac:dyDescent="0.25">
      <c r="B1006" s="5">
        <v>45740</v>
      </c>
      <c r="C1006" t="s">
        <v>23</v>
      </c>
      <c r="D1006" t="s">
        <v>46</v>
      </c>
      <c r="E1006">
        <v>70.05</v>
      </c>
      <c r="F1006" s="26">
        <v>240</v>
      </c>
      <c r="G1006">
        <v>2689.92</v>
      </c>
      <c r="H1006" s="15">
        <v>16812</v>
      </c>
      <c r="I1006">
        <v>19501.919999999998</v>
      </c>
      <c r="J1006">
        <f>YEAR(Ventas_Wellpro4[[#This Row],[Fecha]])</f>
        <v>2025</v>
      </c>
      <c r="K1006" t="str">
        <f>TEXT(Ventas_Wellpro4[[#This Row],[Fecha]],"MMMM")</f>
        <v>marzo</v>
      </c>
      <c r="L1006">
        <f>DAY(Ventas_Wellpro4[[#This Row],[Fecha]])</f>
        <v>24</v>
      </c>
    </row>
    <row r="1007" spans="2:12" x14ac:dyDescent="0.25">
      <c r="B1007" s="5">
        <v>45740</v>
      </c>
      <c r="C1007" t="s">
        <v>24</v>
      </c>
      <c r="D1007" t="s">
        <v>54</v>
      </c>
      <c r="E1007">
        <v>137.91999999999999</v>
      </c>
      <c r="F1007" s="26">
        <v>1</v>
      </c>
      <c r="G1007">
        <v>22.07</v>
      </c>
      <c r="H1007" s="15">
        <v>137.91999999999999</v>
      </c>
      <c r="I1007">
        <v>159.99</v>
      </c>
      <c r="J1007">
        <f>YEAR(Ventas_Wellpro4[[#This Row],[Fecha]])</f>
        <v>2025</v>
      </c>
      <c r="K1007" t="str">
        <f>TEXT(Ventas_Wellpro4[[#This Row],[Fecha]],"MMMM")</f>
        <v>marzo</v>
      </c>
      <c r="L1007">
        <f>DAY(Ventas_Wellpro4[[#This Row],[Fecha]])</f>
        <v>24</v>
      </c>
    </row>
    <row r="1008" spans="2:12" x14ac:dyDescent="0.25">
      <c r="B1008" s="5">
        <v>45740</v>
      </c>
      <c r="C1008" t="s">
        <v>24</v>
      </c>
      <c r="D1008" t="s">
        <v>54</v>
      </c>
      <c r="E1008">
        <v>137.79</v>
      </c>
      <c r="F1008" s="26">
        <v>1</v>
      </c>
      <c r="G1008">
        <v>22.05</v>
      </c>
      <c r="H1008" s="15">
        <v>137.79</v>
      </c>
      <c r="I1008">
        <v>159.84</v>
      </c>
      <c r="J1008">
        <f>YEAR(Ventas_Wellpro4[[#This Row],[Fecha]])</f>
        <v>2025</v>
      </c>
      <c r="K1008" t="str">
        <f>TEXT(Ventas_Wellpro4[[#This Row],[Fecha]],"MMMM")</f>
        <v>marzo</v>
      </c>
      <c r="L1008">
        <f>DAY(Ventas_Wellpro4[[#This Row],[Fecha]])</f>
        <v>24</v>
      </c>
    </row>
    <row r="1009" spans="2:12" x14ac:dyDescent="0.25">
      <c r="B1009" s="5">
        <v>45740</v>
      </c>
      <c r="C1009" t="s">
        <v>24</v>
      </c>
      <c r="D1009" t="s">
        <v>54</v>
      </c>
      <c r="E1009">
        <v>137.79</v>
      </c>
      <c r="F1009" s="26">
        <v>1</v>
      </c>
      <c r="G1009" s="6">
        <v>22.05</v>
      </c>
      <c r="H1009" s="15">
        <v>137.79</v>
      </c>
      <c r="I1009" s="6">
        <v>159.84</v>
      </c>
      <c r="J1009">
        <f>YEAR(Ventas_Wellpro4[[#This Row],[Fecha]])</f>
        <v>2025</v>
      </c>
      <c r="K1009" t="str">
        <f>TEXT(Ventas_Wellpro4[[#This Row],[Fecha]],"MMMM")</f>
        <v>marzo</v>
      </c>
      <c r="L1009">
        <f>DAY(Ventas_Wellpro4[[#This Row],[Fecha]])</f>
        <v>24</v>
      </c>
    </row>
    <row r="1010" spans="2:12" x14ac:dyDescent="0.25">
      <c r="B1010" s="5">
        <v>45741</v>
      </c>
      <c r="C1010" t="s">
        <v>13</v>
      </c>
      <c r="D1010" t="s">
        <v>54</v>
      </c>
      <c r="E1010">
        <v>0.01</v>
      </c>
      <c r="F1010" s="26">
        <v>1</v>
      </c>
      <c r="G1010">
        <v>0</v>
      </c>
      <c r="H1010" s="15">
        <v>0.01</v>
      </c>
      <c r="I1010">
        <v>0.01</v>
      </c>
      <c r="J1010">
        <f>YEAR(Ventas_Wellpro4[[#This Row],[Fecha]])</f>
        <v>2025</v>
      </c>
      <c r="K1010" t="str">
        <f>TEXT(Ventas_Wellpro4[[#This Row],[Fecha]],"MMMM")</f>
        <v>marzo</v>
      </c>
      <c r="L1010">
        <f>DAY(Ventas_Wellpro4[[#This Row],[Fecha]])</f>
        <v>25</v>
      </c>
    </row>
    <row r="1011" spans="2:12" x14ac:dyDescent="0.25">
      <c r="B1011" s="11">
        <v>45869</v>
      </c>
      <c r="C1011" t="s">
        <v>17</v>
      </c>
      <c r="D1011" t="s">
        <v>46</v>
      </c>
      <c r="E1011">
        <v>498.66</v>
      </c>
      <c r="F1011" s="26">
        <v>6</v>
      </c>
      <c r="G1011">
        <v>478.71360000000004</v>
      </c>
      <c r="H1011" s="15">
        <v>2991.96</v>
      </c>
      <c r="I1011">
        <v>3470.6736000000001</v>
      </c>
      <c r="J1011">
        <f>YEAR(Ventas_Wellpro4[[#This Row],[Fecha]])</f>
        <v>2025</v>
      </c>
      <c r="K1011" t="str">
        <f>TEXT(Ventas_Wellpro4[[#This Row],[Fecha]],"MMMM")</f>
        <v>julio</v>
      </c>
      <c r="L1011">
        <f>DAY(Ventas_Wellpro4[[#This Row],[Fecha]])</f>
        <v>31</v>
      </c>
    </row>
    <row r="1012" spans="2:12" x14ac:dyDescent="0.25">
      <c r="B1012" s="11">
        <v>45874</v>
      </c>
      <c r="C1012" t="s">
        <v>17</v>
      </c>
      <c r="D1012" t="s">
        <v>46</v>
      </c>
      <c r="E1012">
        <v>498.66</v>
      </c>
      <c r="F1012" s="26">
        <v>6</v>
      </c>
      <c r="G1012">
        <v>478.71360000000004</v>
      </c>
      <c r="H1012" s="15">
        <v>2991.96</v>
      </c>
      <c r="I1012">
        <v>3470.6736000000001</v>
      </c>
      <c r="J1012">
        <f>YEAR(Ventas_Wellpro4[[#This Row],[Fecha]])</f>
        <v>2025</v>
      </c>
      <c r="K1012" t="str">
        <f>TEXT(Ventas_Wellpro4[[#This Row],[Fecha]],"MMMM")</f>
        <v>agosto</v>
      </c>
      <c r="L1012">
        <f>DAY(Ventas_Wellpro4[[#This Row],[Fecha]])</f>
        <v>5</v>
      </c>
    </row>
    <row r="1013" spans="2:12" x14ac:dyDescent="0.25">
      <c r="B1013" s="5">
        <v>45741</v>
      </c>
      <c r="C1013" t="s">
        <v>20</v>
      </c>
      <c r="D1013" t="s">
        <v>54</v>
      </c>
      <c r="E1013">
        <v>2585.34</v>
      </c>
      <c r="F1013" s="26">
        <v>1</v>
      </c>
      <c r="G1013">
        <v>413.65</v>
      </c>
      <c r="H1013" s="15">
        <v>2585.34</v>
      </c>
      <c r="I1013">
        <v>2998.99</v>
      </c>
      <c r="J1013">
        <f>YEAR(Ventas_Wellpro4[[#This Row],[Fecha]])</f>
        <v>2025</v>
      </c>
      <c r="K1013" t="str">
        <f>TEXT(Ventas_Wellpro4[[#This Row],[Fecha]],"MMMM")</f>
        <v>marzo</v>
      </c>
      <c r="L1013">
        <f>DAY(Ventas_Wellpro4[[#This Row],[Fecha]])</f>
        <v>25</v>
      </c>
    </row>
    <row r="1014" spans="2:12" x14ac:dyDescent="0.25">
      <c r="B1014" s="5">
        <v>45741</v>
      </c>
      <c r="C1014" t="s">
        <v>123</v>
      </c>
      <c r="D1014" t="s">
        <v>54</v>
      </c>
      <c r="E1014">
        <v>137.79</v>
      </c>
      <c r="F1014" s="26">
        <v>1</v>
      </c>
      <c r="G1014">
        <v>22.05</v>
      </c>
      <c r="H1014" s="15">
        <v>137.79</v>
      </c>
      <c r="I1014">
        <v>159.84</v>
      </c>
      <c r="J1014">
        <f>YEAR(Ventas_Wellpro4[[#This Row],[Fecha]])</f>
        <v>2025</v>
      </c>
      <c r="K1014" t="str">
        <f>TEXT(Ventas_Wellpro4[[#This Row],[Fecha]],"MMMM")</f>
        <v>marzo</v>
      </c>
      <c r="L1014">
        <f>DAY(Ventas_Wellpro4[[#This Row],[Fecha]])</f>
        <v>25</v>
      </c>
    </row>
    <row r="1015" spans="2:12" x14ac:dyDescent="0.25">
      <c r="B1015" s="5">
        <v>45741</v>
      </c>
      <c r="C1015" t="s">
        <v>22</v>
      </c>
      <c r="D1015" t="s">
        <v>54</v>
      </c>
      <c r="E1015">
        <v>137.79</v>
      </c>
      <c r="F1015" s="26">
        <v>1</v>
      </c>
      <c r="G1015">
        <v>22.05</v>
      </c>
      <c r="H1015" s="15">
        <v>137.79</v>
      </c>
      <c r="I1015">
        <v>159.84</v>
      </c>
      <c r="J1015">
        <f>YEAR(Ventas_Wellpro4[[#This Row],[Fecha]])</f>
        <v>2025</v>
      </c>
      <c r="K1015" t="str">
        <f>TEXT(Ventas_Wellpro4[[#This Row],[Fecha]],"MMMM")</f>
        <v>marzo</v>
      </c>
      <c r="L1015">
        <f>DAY(Ventas_Wellpro4[[#This Row],[Fecha]])</f>
        <v>25</v>
      </c>
    </row>
    <row r="1016" spans="2:12" x14ac:dyDescent="0.25">
      <c r="B1016" s="5">
        <v>45741</v>
      </c>
      <c r="C1016" t="s">
        <v>23</v>
      </c>
      <c r="D1016" t="s">
        <v>46</v>
      </c>
      <c r="E1016">
        <v>70.05</v>
      </c>
      <c r="F1016" s="26">
        <v>240</v>
      </c>
      <c r="G1016" s="6">
        <v>2689.92</v>
      </c>
      <c r="H1016" s="15">
        <v>16812</v>
      </c>
      <c r="I1016" s="6">
        <v>19501.919999999998</v>
      </c>
      <c r="J1016">
        <f>YEAR(Ventas_Wellpro4[[#This Row],[Fecha]])</f>
        <v>2025</v>
      </c>
      <c r="K1016" t="str">
        <f>TEXT(Ventas_Wellpro4[[#This Row],[Fecha]],"MMMM")</f>
        <v>marzo</v>
      </c>
      <c r="L1016">
        <f>DAY(Ventas_Wellpro4[[#This Row],[Fecha]])</f>
        <v>25</v>
      </c>
    </row>
    <row r="1017" spans="2:12" x14ac:dyDescent="0.25">
      <c r="B1017" s="11">
        <v>45874</v>
      </c>
      <c r="C1017" t="s">
        <v>17</v>
      </c>
      <c r="D1017" t="s">
        <v>46</v>
      </c>
      <c r="E1017">
        <v>498.66</v>
      </c>
      <c r="F1017" s="26">
        <v>6</v>
      </c>
      <c r="G1017">
        <v>478.71360000000004</v>
      </c>
      <c r="H1017" s="15">
        <v>2991.96</v>
      </c>
      <c r="I1017">
        <v>3470.6736000000001</v>
      </c>
      <c r="J1017">
        <f>YEAR(Ventas_Wellpro4[[#This Row],[Fecha]])</f>
        <v>2025</v>
      </c>
      <c r="K1017" t="str">
        <f>TEXT(Ventas_Wellpro4[[#This Row],[Fecha]],"MMMM")</f>
        <v>agosto</v>
      </c>
      <c r="L1017">
        <f>DAY(Ventas_Wellpro4[[#This Row],[Fecha]])</f>
        <v>5</v>
      </c>
    </row>
    <row r="1018" spans="2:12" x14ac:dyDescent="0.25">
      <c r="B1018" s="11">
        <v>45874</v>
      </c>
      <c r="C1018" t="s">
        <v>17</v>
      </c>
      <c r="D1018" t="s">
        <v>46</v>
      </c>
      <c r="E1018">
        <v>498.66</v>
      </c>
      <c r="F1018" s="26">
        <v>6</v>
      </c>
      <c r="G1018">
        <v>478.71360000000004</v>
      </c>
      <c r="H1018" s="15">
        <v>2991.96</v>
      </c>
      <c r="I1018">
        <v>3470.6736000000001</v>
      </c>
      <c r="J1018">
        <f>YEAR(Ventas_Wellpro4[[#This Row],[Fecha]])</f>
        <v>2025</v>
      </c>
      <c r="K1018" t="str">
        <f>TEXT(Ventas_Wellpro4[[#This Row],[Fecha]],"MMMM")</f>
        <v>agosto</v>
      </c>
      <c r="L1018">
        <f>DAY(Ventas_Wellpro4[[#This Row],[Fecha]])</f>
        <v>5</v>
      </c>
    </row>
    <row r="1019" spans="2:12" x14ac:dyDescent="0.25">
      <c r="B1019" s="5">
        <v>45742</v>
      </c>
      <c r="C1019" t="s">
        <v>19</v>
      </c>
      <c r="D1019" t="s">
        <v>54</v>
      </c>
      <c r="E1019">
        <v>943.45</v>
      </c>
      <c r="F1019" s="26">
        <v>2</v>
      </c>
      <c r="G1019" s="6">
        <v>301.89999999999998</v>
      </c>
      <c r="H1019" s="15">
        <v>1886.9</v>
      </c>
      <c r="I1019" s="6">
        <v>2188.8000000000002</v>
      </c>
      <c r="J1019">
        <f>YEAR(Ventas_Wellpro4[[#This Row],[Fecha]])</f>
        <v>2025</v>
      </c>
      <c r="K1019" t="str">
        <f>TEXT(Ventas_Wellpro4[[#This Row],[Fecha]],"MMMM")</f>
        <v>marzo</v>
      </c>
      <c r="L1019">
        <f>DAY(Ventas_Wellpro4[[#This Row],[Fecha]])</f>
        <v>26</v>
      </c>
    </row>
    <row r="1020" spans="2:12" x14ac:dyDescent="0.25">
      <c r="B1020" s="5">
        <v>45742</v>
      </c>
      <c r="C1020" t="s">
        <v>123</v>
      </c>
      <c r="D1020" t="s">
        <v>54</v>
      </c>
      <c r="E1020">
        <v>137.79</v>
      </c>
      <c r="F1020" s="26">
        <v>1</v>
      </c>
      <c r="G1020" s="6">
        <v>22.05</v>
      </c>
      <c r="H1020" s="15">
        <v>137.79</v>
      </c>
      <c r="I1020" s="6">
        <v>159.84</v>
      </c>
      <c r="J1020">
        <f>YEAR(Ventas_Wellpro4[[#This Row],[Fecha]])</f>
        <v>2025</v>
      </c>
      <c r="K1020" t="str">
        <f>TEXT(Ventas_Wellpro4[[#This Row],[Fecha]],"MMMM")</f>
        <v>marzo</v>
      </c>
      <c r="L1020">
        <f>DAY(Ventas_Wellpro4[[#This Row],[Fecha]])</f>
        <v>26</v>
      </c>
    </row>
    <row r="1021" spans="2:12" x14ac:dyDescent="0.25">
      <c r="B1021" s="5">
        <v>45743</v>
      </c>
      <c r="C1021" t="s">
        <v>14</v>
      </c>
      <c r="D1021" t="s">
        <v>54</v>
      </c>
      <c r="E1021">
        <v>1706.895</v>
      </c>
      <c r="F1021" s="26">
        <v>2</v>
      </c>
      <c r="G1021" s="6">
        <v>546.21</v>
      </c>
      <c r="H1021" s="15">
        <v>3413.79</v>
      </c>
      <c r="I1021" s="6">
        <v>3960</v>
      </c>
      <c r="J1021">
        <f>YEAR(Ventas_Wellpro4[[#This Row],[Fecha]])</f>
        <v>2025</v>
      </c>
      <c r="K1021" t="str">
        <f>TEXT(Ventas_Wellpro4[[#This Row],[Fecha]],"MMMM")</f>
        <v>marzo</v>
      </c>
      <c r="L1021">
        <f>DAY(Ventas_Wellpro4[[#This Row],[Fecha]])</f>
        <v>27</v>
      </c>
    </row>
    <row r="1022" spans="2:12" x14ac:dyDescent="0.25">
      <c r="B1022" s="11">
        <v>45874</v>
      </c>
      <c r="C1022" t="s">
        <v>17</v>
      </c>
      <c r="D1022" t="s">
        <v>46</v>
      </c>
      <c r="E1022">
        <v>498.66</v>
      </c>
      <c r="F1022" s="26">
        <v>6</v>
      </c>
      <c r="G1022">
        <v>478.71360000000004</v>
      </c>
      <c r="H1022" s="15">
        <v>2991.96</v>
      </c>
      <c r="I1022">
        <v>3470.6736000000001</v>
      </c>
      <c r="J1022">
        <f>YEAR(Ventas_Wellpro4[[#This Row],[Fecha]])</f>
        <v>2025</v>
      </c>
      <c r="K1022" t="str">
        <f>TEXT(Ventas_Wellpro4[[#This Row],[Fecha]],"MMMM")</f>
        <v>agosto</v>
      </c>
      <c r="L1022">
        <f>DAY(Ventas_Wellpro4[[#This Row],[Fecha]])</f>
        <v>5</v>
      </c>
    </row>
    <row r="1023" spans="2:12" x14ac:dyDescent="0.25">
      <c r="B1023" s="11">
        <v>45875</v>
      </c>
      <c r="C1023" t="s">
        <v>17</v>
      </c>
      <c r="D1023" t="s">
        <v>46</v>
      </c>
      <c r="E1023">
        <v>498.66</v>
      </c>
      <c r="F1023" s="26">
        <v>12</v>
      </c>
      <c r="G1023">
        <v>957.42720000000008</v>
      </c>
      <c r="H1023" s="15">
        <v>5983.92</v>
      </c>
      <c r="I1023">
        <v>6941.3472000000002</v>
      </c>
      <c r="J1023">
        <f>YEAR(Ventas_Wellpro4[[#This Row],[Fecha]])</f>
        <v>2025</v>
      </c>
      <c r="K1023" t="str">
        <f>TEXT(Ventas_Wellpro4[[#This Row],[Fecha]],"MMMM")</f>
        <v>agosto</v>
      </c>
      <c r="L1023">
        <f>DAY(Ventas_Wellpro4[[#This Row],[Fecha]])</f>
        <v>6</v>
      </c>
    </row>
    <row r="1024" spans="2:12" x14ac:dyDescent="0.25">
      <c r="B1024" s="5">
        <v>45747</v>
      </c>
      <c r="C1024" t="s">
        <v>11</v>
      </c>
      <c r="D1024" t="s">
        <v>50</v>
      </c>
      <c r="E1024">
        <v>211.23000000000002</v>
      </c>
      <c r="F1024" s="26">
        <v>6</v>
      </c>
      <c r="G1024" s="6">
        <v>202.78</v>
      </c>
      <c r="H1024" s="15">
        <v>1267.3800000000001</v>
      </c>
      <c r="I1024" s="6">
        <v>1470.16</v>
      </c>
      <c r="J1024">
        <f>YEAR(Ventas_Wellpro4[[#This Row],[Fecha]])</f>
        <v>2025</v>
      </c>
      <c r="K1024" t="str">
        <f>TEXT(Ventas_Wellpro4[[#This Row],[Fecha]],"MMMM")</f>
        <v>marzo</v>
      </c>
      <c r="L1024">
        <f>DAY(Ventas_Wellpro4[[#This Row],[Fecha]])</f>
        <v>31</v>
      </c>
    </row>
    <row r="1025" spans="2:12" x14ac:dyDescent="0.25">
      <c r="B1025" s="5">
        <v>45747</v>
      </c>
      <c r="C1025" t="s">
        <v>12</v>
      </c>
      <c r="D1025" t="s">
        <v>50</v>
      </c>
      <c r="E1025">
        <v>211.23000000000002</v>
      </c>
      <c r="F1025" s="26">
        <v>6</v>
      </c>
      <c r="G1025" s="6">
        <v>202.78</v>
      </c>
      <c r="H1025" s="15">
        <v>1267.3800000000001</v>
      </c>
      <c r="I1025" s="6">
        <v>1470.16</v>
      </c>
      <c r="J1025">
        <f>YEAR(Ventas_Wellpro4[[#This Row],[Fecha]])</f>
        <v>2025</v>
      </c>
      <c r="K1025" t="str">
        <f>TEXT(Ventas_Wellpro4[[#This Row],[Fecha]],"MMMM")</f>
        <v>marzo</v>
      </c>
      <c r="L1025">
        <f>DAY(Ventas_Wellpro4[[#This Row],[Fecha]])</f>
        <v>31</v>
      </c>
    </row>
    <row r="1026" spans="2:12" x14ac:dyDescent="0.25">
      <c r="B1026" s="11">
        <v>45875</v>
      </c>
      <c r="C1026" t="s">
        <v>17</v>
      </c>
      <c r="D1026" t="s">
        <v>46</v>
      </c>
      <c r="E1026">
        <v>498.66</v>
      </c>
      <c r="F1026" s="26">
        <v>6</v>
      </c>
      <c r="G1026">
        <v>478.71360000000004</v>
      </c>
      <c r="H1026" s="15">
        <v>2991.96</v>
      </c>
      <c r="I1026">
        <v>3470.6736000000001</v>
      </c>
      <c r="J1026">
        <f>YEAR(Ventas_Wellpro4[[#This Row],[Fecha]])</f>
        <v>2025</v>
      </c>
      <c r="K1026" t="str">
        <f>TEXT(Ventas_Wellpro4[[#This Row],[Fecha]],"MMMM")</f>
        <v>agosto</v>
      </c>
      <c r="L1026">
        <f>DAY(Ventas_Wellpro4[[#This Row],[Fecha]])</f>
        <v>6</v>
      </c>
    </row>
    <row r="1027" spans="2:12" x14ac:dyDescent="0.25">
      <c r="B1027" s="11">
        <v>45881</v>
      </c>
      <c r="C1027" t="s">
        <v>17</v>
      </c>
      <c r="D1027" t="s">
        <v>46</v>
      </c>
      <c r="E1027">
        <v>498.66</v>
      </c>
      <c r="F1027" s="26">
        <v>6</v>
      </c>
      <c r="G1027">
        <v>478.71360000000004</v>
      </c>
      <c r="H1027" s="15">
        <v>2991.96</v>
      </c>
      <c r="I1027">
        <v>3470.6736000000001</v>
      </c>
      <c r="J1027">
        <f>YEAR(Ventas_Wellpro4[[#This Row],[Fecha]])</f>
        <v>2025</v>
      </c>
      <c r="K1027" t="str">
        <f>TEXT(Ventas_Wellpro4[[#This Row],[Fecha]],"MMMM")</f>
        <v>agosto</v>
      </c>
      <c r="L1027">
        <f>DAY(Ventas_Wellpro4[[#This Row],[Fecha]])</f>
        <v>12</v>
      </c>
    </row>
    <row r="1028" spans="2:12" x14ac:dyDescent="0.25">
      <c r="B1028" s="11">
        <v>45881</v>
      </c>
      <c r="C1028" t="s">
        <v>17</v>
      </c>
      <c r="D1028" t="s">
        <v>46</v>
      </c>
      <c r="E1028">
        <v>498.66</v>
      </c>
      <c r="F1028" s="26">
        <v>6</v>
      </c>
      <c r="G1028">
        <v>478.71360000000004</v>
      </c>
      <c r="H1028" s="15">
        <v>2991.96</v>
      </c>
      <c r="I1028">
        <v>3470.6736000000001</v>
      </c>
      <c r="J1028">
        <f>YEAR(Ventas_Wellpro4[[#This Row],[Fecha]])</f>
        <v>2025</v>
      </c>
      <c r="K1028" t="str">
        <f>TEXT(Ventas_Wellpro4[[#This Row],[Fecha]],"MMMM")</f>
        <v>agosto</v>
      </c>
      <c r="L1028">
        <f>DAY(Ventas_Wellpro4[[#This Row],[Fecha]])</f>
        <v>12</v>
      </c>
    </row>
    <row r="1029" spans="2:12" x14ac:dyDescent="0.25">
      <c r="B1029" s="11">
        <v>45882</v>
      </c>
      <c r="C1029" t="s">
        <v>17</v>
      </c>
      <c r="D1029" t="s">
        <v>46</v>
      </c>
      <c r="E1029">
        <v>498.66</v>
      </c>
      <c r="F1029" s="26">
        <v>6</v>
      </c>
      <c r="G1029">
        <v>478.71360000000004</v>
      </c>
      <c r="H1029" s="15">
        <v>2991.96</v>
      </c>
      <c r="I1029">
        <v>3470.6736000000001</v>
      </c>
      <c r="J1029">
        <f>YEAR(Ventas_Wellpro4[[#This Row],[Fecha]])</f>
        <v>2025</v>
      </c>
      <c r="K1029" t="str">
        <f>TEXT(Ventas_Wellpro4[[#This Row],[Fecha]],"MMMM")</f>
        <v>agosto</v>
      </c>
      <c r="L1029">
        <f>DAY(Ventas_Wellpro4[[#This Row],[Fecha]])</f>
        <v>13</v>
      </c>
    </row>
    <row r="1030" spans="2:12" x14ac:dyDescent="0.25">
      <c r="B1030" s="11">
        <v>45882</v>
      </c>
      <c r="C1030" t="s">
        <v>17</v>
      </c>
      <c r="D1030" t="s">
        <v>46</v>
      </c>
      <c r="E1030">
        <v>498.66</v>
      </c>
      <c r="F1030" s="26">
        <v>6</v>
      </c>
      <c r="G1030">
        <v>478.71360000000004</v>
      </c>
      <c r="H1030" s="15">
        <v>2991.96</v>
      </c>
      <c r="I1030">
        <v>3470.6736000000001</v>
      </c>
      <c r="J1030">
        <f>YEAR(Ventas_Wellpro4[[#This Row],[Fecha]])</f>
        <v>2025</v>
      </c>
      <c r="K1030" t="str">
        <f>TEXT(Ventas_Wellpro4[[#This Row],[Fecha]],"MMMM")</f>
        <v>agosto</v>
      </c>
      <c r="L1030">
        <f>DAY(Ventas_Wellpro4[[#This Row],[Fecha]])</f>
        <v>13</v>
      </c>
    </row>
    <row r="1031" spans="2:12" x14ac:dyDescent="0.25">
      <c r="B1031" s="11">
        <v>45888</v>
      </c>
      <c r="C1031" t="s">
        <v>17</v>
      </c>
      <c r="D1031" t="s">
        <v>46</v>
      </c>
      <c r="E1031">
        <v>498.66</v>
      </c>
      <c r="F1031" s="26">
        <v>6</v>
      </c>
      <c r="G1031">
        <v>478.71360000000004</v>
      </c>
      <c r="H1031" s="15">
        <v>2991.96</v>
      </c>
      <c r="I1031">
        <v>3470.6736000000001</v>
      </c>
      <c r="J1031">
        <f>YEAR(Ventas_Wellpro4[[#This Row],[Fecha]])</f>
        <v>2025</v>
      </c>
      <c r="K1031" t="str">
        <f>TEXT(Ventas_Wellpro4[[#This Row],[Fecha]],"MMMM")</f>
        <v>agosto</v>
      </c>
      <c r="L1031">
        <f>DAY(Ventas_Wellpro4[[#This Row],[Fecha]])</f>
        <v>19</v>
      </c>
    </row>
    <row r="1032" spans="2:12" x14ac:dyDescent="0.25">
      <c r="B1032" s="11">
        <v>45888</v>
      </c>
      <c r="C1032" t="s">
        <v>17</v>
      </c>
      <c r="D1032" t="s">
        <v>46</v>
      </c>
      <c r="E1032">
        <v>498.66</v>
      </c>
      <c r="F1032" s="26">
        <v>6</v>
      </c>
      <c r="G1032">
        <v>478.71360000000004</v>
      </c>
      <c r="H1032" s="15">
        <v>2991.96</v>
      </c>
      <c r="I1032">
        <v>3470.6736000000001</v>
      </c>
      <c r="J1032">
        <f>YEAR(Ventas_Wellpro4[[#This Row],[Fecha]])</f>
        <v>2025</v>
      </c>
      <c r="K1032" t="str">
        <f>TEXT(Ventas_Wellpro4[[#This Row],[Fecha]],"MMMM")</f>
        <v>agosto</v>
      </c>
      <c r="L1032">
        <f>DAY(Ventas_Wellpro4[[#This Row],[Fecha]])</f>
        <v>19</v>
      </c>
    </row>
    <row r="1033" spans="2:12" x14ac:dyDescent="0.25">
      <c r="B1033" s="11">
        <v>45889</v>
      </c>
      <c r="C1033" t="s">
        <v>17</v>
      </c>
      <c r="D1033" t="s">
        <v>46</v>
      </c>
      <c r="E1033">
        <v>498.66</v>
      </c>
      <c r="F1033" s="26">
        <v>6</v>
      </c>
      <c r="G1033">
        <v>478.71360000000004</v>
      </c>
      <c r="H1033" s="15">
        <v>2991.96</v>
      </c>
      <c r="I1033">
        <v>3470.6736000000001</v>
      </c>
      <c r="J1033">
        <f>YEAR(Ventas_Wellpro4[[#This Row],[Fecha]])</f>
        <v>2025</v>
      </c>
      <c r="K1033" t="str">
        <f>TEXT(Ventas_Wellpro4[[#This Row],[Fecha]],"MMMM")</f>
        <v>agosto</v>
      </c>
      <c r="L1033">
        <f>DAY(Ventas_Wellpro4[[#This Row],[Fecha]])</f>
        <v>20</v>
      </c>
    </row>
    <row r="1034" spans="2:12" x14ac:dyDescent="0.25">
      <c r="B1034" s="11">
        <v>45889</v>
      </c>
      <c r="C1034" t="s">
        <v>17</v>
      </c>
      <c r="D1034" t="s">
        <v>46</v>
      </c>
      <c r="E1034">
        <v>498.66</v>
      </c>
      <c r="F1034" s="26">
        <v>6</v>
      </c>
      <c r="G1034">
        <v>478.71360000000004</v>
      </c>
      <c r="H1034" s="15">
        <v>2991.96</v>
      </c>
      <c r="I1034">
        <v>3470.6736000000001</v>
      </c>
      <c r="J1034">
        <f>YEAR(Ventas_Wellpro4[[#This Row],[Fecha]])</f>
        <v>2025</v>
      </c>
      <c r="K1034" t="str">
        <f>TEXT(Ventas_Wellpro4[[#This Row],[Fecha]],"MMMM")</f>
        <v>agosto</v>
      </c>
      <c r="L1034">
        <f>DAY(Ventas_Wellpro4[[#This Row],[Fecha]])</f>
        <v>20</v>
      </c>
    </row>
    <row r="1035" spans="2:12" x14ac:dyDescent="0.25">
      <c r="B1035" s="11">
        <v>45889</v>
      </c>
      <c r="C1035" t="s">
        <v>17</v>
      </c>
      <c r="D1035" t="s">
        <v>46</v>
      </c>
      <c r="E1035">
        <v>498.66</v>
      </c>
      <c r="F1035" s="26">
        <v>6</v>
      </c>
      <c r="G1035">
        <v>478.71360000000004</v>
      </c>
      <c r="H1035" s="15">
        <v>2991.96</v>
      </c>
      <c r="I1035">
        <v>3470.6736000000001</v>
      </c>
      <c r="J1035">
        <f>YEAR(Ventas_Wellpro4[[#This Row],[Fecha]])</f>
        <v>2025</v>
      </c>
      <c r="K1035" t="str">
        <f>TEXT(Ventas_Wellpro4[[#This Row],[Fecha]],"MMMM")</f>
        <v>agosto</v>
      </c>
      <c r="L1035">
        <f>DAY(Ventas_Wellpro4[[#This Row],[Fecha]])</f>
        <v>20</v>
      </c>
    </row>
    <row r="1036" spans="2:12" x14ac:dyDescent="0.25">
      <c r="B1036" s="11">
        <v>45889</v>
      </c>
      <c r="C1036" t="s">
        <v>17</v>
      </c>
      <c r="D1036" t="s">
        <v>46</v>
      </c>
      <c r="E1036">
        <v>498.66</v>
      </c>
      <c r="F1036" s="26">
        <v>6</v>
      </c>
      <c r="G1036">
        <v>478.71360000000004</v>
      </c>
      <c r="H1036" s="15">
        <v>2991.96</v>
      </c>
      <c r="I1036">
        <v>3470.6736000000001</v>
      </c>
      <c r="J1036">
        <f>YEAR(Ventas_Wellpro4[[#This Row],[Fecha]])</f>
        <v>2025</v>
      </c>
      <c r="K1036" t="str">
        <f>TEXT(Ventas_Wellpro4[[#This Row],[Fecha]],"MMMM")</f>
        <v>agosto</v>
      </c>
      <c r="L1036">
        <f>DAY(Ventas_Wellpro4[[#This Row],[Fecha]])</f>
        <v>20</v>
      </c>
    </row>
    <row r="1037" spans="2:12" x14ac:dyDescent="0.25">
      <c r="B1037" s="5">
        <v>45749</v>
      </c>
      <c r="C1037" t="s">
        <v>21</v>
      </c>
      <c r="D1037" t="s">
        <v>54</v>
      </c>
      <c r="E1037">
        <v>137.92250000000001</v>
      </c>
      <c r="F1037" s="26">
        <v>4</v>
      </c>
      <c r="G1037">
        <v>88.27</v>
      </c>
      <c r="H1037" s="15">
        <v>551.69000000000005</v>
      </c>
      <c r="I1037">
        <v>639.96</v>
      </c>
      <c r="J1037">
        <f>YEAR(Ventas_Wellpro4[[#This Row],[Fecha]])</f>
        <v>2025</v>
      </c>
      <c r="K1037" t="str">
        <f>TEXT(Ventas_Wellpro4[[#This Row],[Fecha]],"MMMM")</f>
        <v>abril</v>
      </c>
      <c r="L1037">
        <f>DAY(Ventas_Wellpro4[[#This Row],[Fecha]])</f>
        <v>2</v>
      </c>
    </row>
    <row r="1038" spans="2:12" x14ac:dyDescent="0.25">
      <c r="B1038" s="5">
        <v>45749</v>
      </c>
      <c r="C1038" t="s">
        <v>24</v>
      </c>
      <c r="D1038" t="s">
        <v>54</v>
      </c>
      <c r="E1038">
        <v>137.92333333333332</v>
      </c>
      <c r="F1038" s="26">
        <v>3</v>
      </c>
      <c r="G1038" s="6">
        <v>66.2</v>
      </c>
      <c r="H1038" s="15">
        <v>413.77</v>
      </c>
      <c r="I1038">
        <v>479.97</v>
      </c>
      <c r="J1038">
        <f>YEAR(Ventas_Wellpro4[[#This Row],[Fecha]])</f>
        <v>2025</v>
      </c>
      <c r="K1038" t="str">
        <f>TEXT(Ventas_Wellpro4[[#This Row],[Fecha]],"MMMM")</f>
        <v>abril</v>
      </c>
      <c r="L1038">
        <f>DAY(Ventas_Wellpro4[[#This Row],[Fecha]])</f>
        <v>2</v>
      </c>
    </row>
    <row r="1039" spans="2:12" x14ac:dyDescent="0.25">
      <c r="B1039" s="5">
        <v>45749</v>
      </c>
      <c r="C1039" t="s">
        <v>123</v>
      </c>
      <c r="D1039" t="s">
        <v>54</v>
      </c>
      <c r="E1039">
        <v>137.92333333333332</v>
      </c>
      <c r="F1039" s="26">
        <v>3</v>
      </c>
      <c r="G1039">
        <v>66.2</v>
      </c>
      <c r="H1039" s="15">
        <v>413.77</v>
      </c>
      <c r="I1039">
        <v>479.97</v>
      </c>
      <c r="J1039">
        <f>YEAR(Ventas_Wellpro4[[#This Row],[Fecha]])</f>
        <v>2025</v>
      </c>
      <c r="K1039" t="str">
        <f>TEXT(Ventas_Wellpro4[[#This Row],[Fecha]],"MMMM")</f>
        <v>abril</v>
      </c>
      <c r="L1039">
        <f>DAY(Ventas_Wellpro4[[#This Row],[Fecha]])</f>
        <v>2</v>
      </c>
    </row>
    <row r="1040" spans="2:12" x14ac:dyDescent="0.25">
      <c r="B1040" s="5">
        <v>45749</v>
      </c>
      <c r="C1040" t="s">
        <v>23</v>
      </c>
      <c r="D1040" t="s">
        <v>54</v>
      </c>
      <c r="E1040">
        <v>137.91999999999999</v>
      </c>
      <c r="F1040" s="26">
        <v>2</v>
      </c>
      <c r="G1040" s="6">
        <v>44.14</v>
      </c>
      <c r="H1040" s="15">
        <v>275.83999999999997</v>
      </c>
      <c r="I1040">
        <v>319.98</v>
      </c>
      <c r="J1040">
        <f>YEAR(Ventas_Wellpro4[[#This Row],[Fecha]])</f>
        <v>2025</v>
      </c>
      <c r="K1040" t="str">
        <f>TEXT(Ventas_Wellpro4[[#This Row],[Fecha]],"MMMM")</f>
        <v>abril</v>
      </c>
      <c r="L1040">
        <f>DAY(Ventas_Wellpro4[[#This Row],[Fecha]])</f>
        <v>2</v>
      </c>
    </row>
    <row r="1041" spans="2:12" x14ac:dyDescent="0.25">
      <c r="B1041" s="5">
        <v>45749</v>
      </c>
      <c r="C1041" t="s">
        <v>22</v>
      </c>
      <c r="D1041" t="s">
        <v>54</v>
      </c>
      <c r="E1041">
        <v>137.92250000000001</v>
      </c>
      <c r="F1041" s="26">
        <v>8</v>
      </c>
      <c r="G1041" s="6">
        <v>176.54</v>
      </c>
      <c r="H1041" s="15">
        <v>1103.3800000000001</v>
      </c>
      <c r="I1041">
        <v>1279.92</v>
      </c>
      <c r="J1041">
        <f>YEAR(Ventas_Wellpro4[[#This Row],[Fecha]])</f>
        <v>2025</v>
      </c>
      <c r="K1041" t="str">
        <f>TEXT(Ventas_Wellpro4[[#This Row],[Fecha]],"MMMM")</f>
        <v>abril</v>
      </c>
      <c r="L1041">
        <f>DAY(Ventas_Wellpro4[[#This Row],[Fecha]])</f>
        <v>2</v>
      </c>
    </row>
    <row r="1042" spans="2:12" x14ac:dyDescent="0.25">
      <c r="B1042" s="5">
        <v>45750</v>
      </c>
      <c r="C1042" t="s">
        <v>10</v>
      </c>
      <c r="D1042" t="s">
        <v>54</v>
      </c>
      <c r="E1042">
        <v>267.79000000000002</v>
      </c>
      <c r="F1042" s="26">
        <v>1</v>
      </c>
      <c r="G1042" s="6">
        <v>42.85</v>
      </c>
      <c r="H1042" s="15">
        <v>267.79000000000002</v>
      </c>
      <c r="I1042">
        <v>310.64</v>
      </c>
      <c r="J1042">
        <f>YEAR(Ventas_Wellpro4[[#This Row],[Fecha]])</f>
        <v>2025</v>
      </c>
      <c r="K1042" t="str">
        <f>TEXT(Ventas_Wellpro4[[#This Row],[Fecha]],"MMMM")</f>
        <v>abril</v>
      </c>
      <c r="L1042">
        <f>DAY(Ventas_Wellpro4[[#This Row],[Fecha]])</f>
        <v>3</v>
      </c>
    </row>
    <row r="1043" spans="2:12" x14ac:dyDescent="0.25">
      <c r="B1043" s="5">
        <v>45750</v>
      </c>
      <c r="C1043" t="s">
        <v>19</v>
      </c>
      <c r="D1043" t="s">
        <v>54</v>
      </c>
      <c r="E1043">
        <v>943.45</v>
      </c>
      <c r="F1043" s="26">
        <v>1</v>
      </c>
      <c r="G1043">
        <v>150.94999999999999</v>
      </c>
      <c r="H1043" s="15">
        <v>943.45</v>
      </c>
      <c r="I1043">
        <v>1094.4000000000001</v>
      </c>
      <c r="J1043">
        <f>YEAR(Ventas_Wellpro4[[#This Row],[Fecha]])</f>
        <v>2025</v>
      </c>
      <c r="K1043" t="str">
        <f>TEXT(Ventas_Wellpro4[[#This Row],[Fecha]],"MMMM")</f>
        <v>abril</v>
      </c>
      <c r="L1043">
        <f>DAY(Ventas_Wellpro4[[#This Row],[Fecha]])</f>
        <v>3</v>
      </c>
    </row>
    <row r="1044" spans="2:12" x14ac:dyDescent="0.25">
      <c r="B1044" s="11">
        <v>45896</v>
      </c>
      <c r="C1044" t="s">
        <v>17</v>
      </c>
      <c r="D1044" t="s">
        <v>46</v>
      </c>
      <c r="E1044">
        <v>498.66</v>
      </c>
      <c r="F1044" s="26">
        <v>6</v>
      </c>
      <c r="G1044">
        <v>478.71360000000004</v>
      </c>
      <c r="H1044" s="15">
        <v>2991.96</v>
      </c>
      <c r="I1044">
        <v>3470.6736000000001</v>
      </c>
      <c r="J1044">
        <f>YEAR(Ventas_Wellpro4[[#This Row],[Fecha]])</f>
        <v>2025</v>
      </c>
      <c r="K1044" t="str">
        <f>TEXT(Ventas_Wellpro4[[#This Row],[Fecha]],"MMMM")</f>
        <v>agosto</v>
      </c>
      <c r="L1044">
        <f>DAY(Ventas_Wellpro4[[#This Row],[Fecha]])</f>
        <v>27</v>
      </c>
    </row>
    <row r="1045" spans="2:12" x14ac:dyDescent="0.25">
      <c r="B1045" s="11">
        <v>45896</v>
      </c>
      <c r="C1045" t="s">
        <v>17</v>
      </c>
      <c r="D1045" t="s">
        <v>46</v>
      </c>
      <c r="E1045">
        <v>498.66</v>
      </c>
      <c r="F1045" s="26">
        <v>6</v>
      </c>
      <c r="G1045">
        <v>478.71360000000004</v>
      </c>
      <c r="H1045" s="15">
        <v>2991.96</v>
      </c>
      <c r="I1045">
        <v>3470.6736000000001</v>
      </c>
      <c r="J1045">
        <f>YEAR(Ventas_Wellpro4[[#This Row],[Fecha]])</f>
        <v>2025</v>
      </c>
      <c r="K1045" t="str">
        <f>TEXT(Ventas_Wellpro4[[#This Row],[Fecha]],"MMMM")</f>
        <v>agosto</v>
      </c>
      <c r="L1045">
        <f>DAY(Ventas_Wellpro4[[#This Row],[Fecha]])</f>
        <v>27</v>
      </c>
    </row>
    <row r="1046" spans="2:12" x14ac:dyDescent="0.25">
      <c r="B1046" s="11">
        <v>45896</v>
      </c>
      <c r="C1046" t="s">
        <v>17</v>
      </c>
      <c r="D1046" t="s">
        <v>46</v>
      </c>
      <c r="E1046">
        <v>498.66</v>
      </c>
      <c r="F1046" s="26">
        <v>6</v>
      </c>
      <c r="G1046">
        <v>478.71360000000004</v>
      </c>
      <c r="H1046" s="15">
        <v>2991.96</v>
      </c>
      <c r="I1046">
        <v>3470.6736000000001</v>
      </c>
      <c r="J1046">
        <f>YEAR(Ventas_Wellpro4[[#This Row],[Fecha]])</f>
        <v>2025</v>
      </c>
      <c r="K1046" t="str">
        <f>TEXT(Ventas_Wellpro4[[#This Row],[Fecha]],"MMMM")</f>
        <v>agosto</v>
      </c>
      <c r="L1046">
        <f>DAY(Ventas_Wellpro4[[#This Row],[Fecha]])</f>
        <v>27</v>
      </c>
    </row>
    <row r="1047" spans="2:12" x14ac:dyDescent="0.25">
      <c r="B1047" s="11">
        <v>45896</v>
      </c>
      <c r="C1047" t="s">
        <v>17</v>
      </c>
      <c r="D1047" t="s">
        <v>46</v>
      </c>
      <c r="E1047">
        <v>498.66</v>
      </c>
      <c r="F1047" s="26">
        <v>6</v>
      </c>
      <c r="G1047">
        <v>478.71360000000004</v>
      </c>
      <c r="H1047" s="15">
        <v>2991.96</v>
      </c>
      <c r="I1047">
        <v>3470.6736000000001</v>
      </c>
      <c r="J1047">
        <f>YEAR(Ventas_Wellpro4[[#This Row],[Fecha]])</f>
        <v>2025</v>
      </c>
      <c r="K1047" t="str">
        <f>TEXT(Ventas_Wellpro4[[#This Row],[Fecha]],"MMMM")</f>
        <v>agosto</v>
      </c>
      <c r="L1047">
        <f>DAY(Ventas_Wellpro4[[#This Row],[Fecha]])</f>
        <v>27</v>
      </c>
    </row>
    <row r="1048" spans="2:12" x14ac:dyDescent="0.25">
      <c r="B1048" s="11">
        <v>45896</v>
      </c>
      <c r="C1048" t="s">
        <v>17</v>
      </c>
      <c r="D1048" t="s">
        <v>46</v>
      </c>
      <c r="E1048">
        <v>498.66</v>
      </c>
      <c r="F1048" s="26">
        <v>6</v>
      </c>
      <c r="G1048">
        <v>478.71360000000004</v>
      </c>
      <c r="H1048" s="15">
        <v>2991.96</v>
      </c>
      <c r="I1048">
        <v>3470.6736000000001</v>
      </c>
      <c r="J1048">
        <f>YEAR(Ventas_Wellpro4[[#This Row],[Fecha]])</f>
        <v>2025</v>
      </c>
      <c r="K1048" t="str">
        <f>TEXT(Ventas_Wellpro4[[#This Row],[Fecha]],"MMMM")</f>
        <v>agosto</v>
      </c>
      <c r="L1048">
        <f>DAY(Ventas_Wellpro4[[#This Row],[Fecha]])</f>
        <v>27</v>
      </c>
    </row>
    <row r="1049" spans="2:12" x14ac:dyDescent="0.25">
      <c r="B1049" s="11">
        <v>45896</v>
      </c>
      <c r="C1049" t="s">
        <v>17</v>
      </c>
      <c r="D1049" t="s">
        <v>46</v>
      </c>
      <c r="E1049">
        <v>498.66</v>
      </c>
      <c r="F1049" s="26">
        <v>6</v>
      </c>
      <c r="G1049">
        <v>478.71360000000004</v>
      </c>
      <c r="H1049" s="15">
        <v>2991.96</v>
      </c>
      <c r="I1049">
        <v>3470.6736000000001</v>
      </c>
      <c r="J1049">
        <f>YEAR(Ventas_Wellpro4[[#This Row],[Fecha]])</f>
        <v>2025</v>
      </c>
      <c r="K1049" t="str">
        <f>TEXT(Ventas_Wellpro4[[#This Row],[Fecha]],"MMMM")</f>
        <v>agosto</v>
      </c>
      <c r="L1049">
        <f>DAY(Ventas_Wellpro4[[#This Row],[Fecha]])</f>
        <v>27</v>
      </c>
    </row>
    <row r="1050" spans="2:12" x14ac:dyDescent="0.25">
      <c r="B1050" s="5">
        <v>45755</v>
      </c>
      <c r="C1050" t="s">
        <v>23</v>
      </c>
      <c r="D1050" t="s">
        <v>46</v>
      </c>
      <c r="E1050">
        <v>70.05</v>
      </c>
      <c r="F1050" s="26">
        <v>240</v>
      </c>
      <c r="G1050">
        <v>2689.92</v>
      </c>
      <c r="H1050" s="15">
        <v>16812</v>
      </c>
      <c r="I1050">
        <v>19501.919999999998</v>
      </c>
      <c r="J1050">
        <f>YEAR(Ventas_Wellpro4[[#This Row],[Fecha]])</f>
        <v>2025</v>
      </c>
      <c r="K1050" t="str">
        <f>TEXT(Ventas_Wellpro4[[#This Row],[Fecha]],"MMMM")</f>
        <v>abril</v>
      </c>
      <c r="L1050">
        <f>DAY(Ventas_Wellpro4[[#This Row],[Fecha]])</f>
        <v>8</v>
      </c>
    </row>
    <row r="1051" spans="2:12" x14ac:dyDescent="0.25">
      <c r="B1051" s="5">
        <v>45755</v>
      </c>
      <c r="C1051" t="s">
        <v>23</v>
      </c>
      <c r="D1051" t="s">
        <v>46</v>
      </c>
      <c r="E1051">
        <v>70.05</v>
      </c>
      <c r="F1051" s="26">
        <v>240</v>
      </c>
      <c r="G1051">
        <v>2689.92</v>
      </c>
      <c r="H1051" s="15">
        <v>16812</v>
      </c>
      <c r="I1051">
        <v>19501.919999999998</v>
      </c>
      <c r="J1051">
        <f>YEAR(Ventas_Wellpro4[[#This Row],[Fecha]])</f>
        <v>2025</v>
      </c>
      <c r="K1051" t="str">
        <f>TEXT(Ventas_Wellpro4[[#This Row],[Fecha]],"MMMM")</f>
        <v>abril</v>
      </c>
      <c r="L1051">
        <f>DAY(Ventas_Wellpro4[[#This Row],[Fecha]])</f>
        <v>8</v>
      </c>
    </row>
    <row r="1052" spans="2:12" x14ac:dyDescent="0.25">
      <c r="B1052" s="11">
        <v>45898</v>
      </c>
      <c r="C1052" t="s">
        <v>17</v>
      </c>
      <c r="D1052" t="s">
        <v>46</v>
      </c>
      <c r="E1052">
        <v>498.66</v>
      </c>
      <c r="F1052" s="26">
        <v>6</v>
      </c>
      <c r="G1052">
        <v>478.71360000000004</v>
      </c>
      <c r="H1052" s="15">
        <v>2991.96</v>
      </c>
      <c r="I1052">
        <v>3470.6736000000001</v>
      </c>
      <c r="J1052">
        <f>YEAR(Ventas_Wellpro4[[#This Row],[Fecha]])</f>
        <v>2025</v>
      </c>
      <c r="K1052" t="str">
        <f>TEXT(Ventas_Wellpro4[[#This Row],[Fecha]],"MMMM")</f>
        <v>agosto</v>
      </c>
      <c r="L1052">
        <f>DAY(Ventas_Wellpro4[[#This Row],[Fecha]])</f>
        <v>29</v>
      </c>
    </row>
    <row r="1053" spans="2:12" x14ac:dyDescent="0.25">
      <c r="B1053" s="11">
        <v>45902</v>
      </c>
      <c r="C1053" t="s">
        <v>17</v>
      </c>
      <c r="D1053" t="s">
        <v>46</v>
      </c>
      <c r="E1053">
        <v>498.66</v>
      </c>
      <c r="F1053" s="26">
        <v>6</v>
      </c>
      <c r="G1053" s="27">
        <v>478.71360000000004</v>
      </c>
      <c r="H1053" s="15">
        <v>2991.96</v>
      </c>
      <c r="I1053" s="27">
        <v>3470.6736000000001</v>
      </c>
      <c r="J1053">
        <f>YEAR(Ventas_Wellpro4[[#This Row],[Fecha]])</f>
        <v>2025</v>
      </c>
      <c r="K1053" t="str">
        <f>TEXT(Ventas_Wellpro4[[#This Row],[Fecha]],"MMMM")</f>
        <v>septiembre</v>
      </c>
      <c r="L1053">
        <f>DAY(Ventas_Wellpro4[[#This Row],[Fecha]])</f>
        <v>2</v>
      </c>
    </row>
    <row r="1054" spans="2:12" x14ac:dyDescent="0.25">
      <c r="B1054" s="11">
        <v>45902</v>
      </c>
      <c r="C1054" t="s">
        <v>17</v>
      </c>
      <c r="D1054" t="s">
        <v>46</v>
      </c>
      <c r="E1054">
        <v>498.66</v>
      </c>
      <c r="F1054" s="26">
        <v>6</v>
      </c>
      <c r="G1054" s="27">
        <v>478.71360000000004</v>
      </c>
      <c r="H1054" s="15">
        <v>2991.96</v>
      </c>
      <c r="I1054" s="27">
        <v>3470.6736000000001</v>
      </c>
      <c r="J1054">
        <f>YEAR(Ventas_Wellpro4[[#This Row],[Fecha]])</f>
        <v>2025</v>
      </c>
      <c r="K1054" t="str">
        <f>TEXT(Ventas_Wellpro4[[#This Row],[Fecha]],"MMMM")</f>
        <v>septiembre</v>
      </c>
      <c r="L1054">
        <f>DAY(Ventas_Wellpro4[[#This Row],[Fecha]])</f>
        <v>2</v>
      </c>
    </row>
    <row r="1055" spans="2:12" x14ac:dyDescent="0.25">
      <c r="B1055" s="5">
        <v>45755</v>
      </c>
      <c r="C1055" t="s">
        <v>23</v>
      </c>
      <c r="D1055" t="s">
        <v>46</v>
      </c>
      <c r="E1055">
        <v>70.05</v>
      </c>
      <c r="F1055" s="26">
        <v>240</v>
      </c>
      <c r="G1055">
        <v>2689.92</v>
      </c>
      <c r="H1055" s="15">
        <v>16812</v>
      </c>
      <c r="I1055">
        <v>19501.919999999998</v>
      </c>
      <c r="J1055">
        <f>YEAR(Ventas_Wellpro4[[#This Row],[Fecha]])</f>
        <v>2025</v>
      </c>
      <c r="K1055" t="str">
        <f>TEXT(Ventas_Wellpro4[[#This Row],[Fecha]],"MMMM")</f>
        <v>abril</v>
      </c>
      <c r="L1055">
        <f>DAY(Ventas_Wellpro4[[#This Row],[Fecha]])</f>
        <v>8</v>
      </c>
    </row>
    <row r="1056" spans="2:12" x14ac:dyDescent="0.25">
      <c r="B1056" s="11">
        <v>45902</v>
      </c>
      <c r="C1056" t="s">
        <v>17</v>
      </c>
      <c r="D1056" t="s">
        <v>46</v>
      </c>
      <c r="E1056">
        <v>498.66</v>
      </c>
      <c r="F1056" s="26">
        <v>6</v>
      </c>
      <c r="G1056" s="27">
        <v>478.71360000000004</v>
      </c>
      <c r="H1056" s="15">
        <v>2991.96</v>
      </c>
      <c r="I1056" s="27">
        <v>3470.6736000000001</v>
      </c>
      <c r="J1056">
        <f>YEAR(Ventas_Wellpro4[[#This Row],[Fecha]])</f>
        <v>2025</v>
      </c>
      <c r="K1056" t="str">
        <f>TEXT(Ventas_Wellpro4[[#This Row],[Fecha]],"MMMM")</f>
        <v>septiembre</v>
      </c>
      <c r="L1056">
        <f>DAY(Ventas_Wellpro4[[#This Row],[Fecha]])</f>
        <v>2</v>
      </c>
    </row>
    <row r="1057" spans="2:12" x14ac:dyDescent="0.25">
      <c r="B1057" s="5">
        <v>45755</v>
      </c>
      <c r="C1057" t="s">
        <v>23</v>
      </c>
      <c r="D1057" t="s">
        <v>46</v>
      </c>
      <c r="E1057">
        <v>70.05</v>
      </c>
      <c r="F1057" s="26">
        <v>240</v>
      </c>
      <c r="G1057">
        <v>2689.92</v>
      </c>
      <c r="H1057" s="15">
        <v>16812</v>
      </c>
      <c r="I1057">
        <v>19501.919999999998</v>
      </c>
      <c r="J1057">
        <f>YEAR(Ventas_Wellpro4[[#This Row],[Fecha]])</f>
        <v>2025</v>
      </c>
      <c r="K1057" t="str">
        <f>TEXT(Ventas_Wellpro4[[#This Row],[Fecha]],"MMMM")</f>
        <v>abril</v>
      </c>
      <c r="L1057">
        <f>DAY(Ventas_Wellpro4[[#This Row],[Fecha]])</f>
        <v>8</v>
      </c>
    </row>
    <row r="1058" spans="2:12" x14ac:dyDescent="0.25">
      <c r="B1058" s="11">
        <v>45904</v>
      </c>
      <c r="C1058" t="s">
        <v>17</v>
      </c>
      <c r="D1058" t="s">
        <v>46</v>
      </c>
      <c r="E1058">
        <v>498.66</v>
      </c>
      <c r="F1058" s="26">
        <v>6</v>
      </c>
      <c r="G1058" s="27">
        <v>478.71360000000004</v>
      </c>
      <c r="H1058" s="15">
        <v>2991.96</v>
      </c>
      <c r="I1058" s="27">
        <v>3470.6736000000001</v>
      </c>
      <c r="J1058">
        <f>YEAR(Ventas_Wellpro4[[#This Row],[Fecha]])</f>
        <v>2025</v>
      </c>
      <c r="K1058" t="str">
        <f>TEXT(Ventas_Wellpro4[[#This Row],[Fecha]],"MMMM")</f>
        <v>septiembre</v>
      </c>
      <c r="L1058">
        <f>DAY(Ventas_Wellpro4[[#This Row],[Fecha]])</f>
        <v>4</v>
      </c>
    </row>
    <row r="1059" spans="2:12" x14ac:dyDescent="0.25">
      <c r="B1059" s="11">
        <v>45911</v>
      </c>
      <c r="C1059" t="s">
        <v>17</v>
      </c>
      <c r="D1059" t="s">
        <v>46</v>
      </c>
      <c r="E1059">
        <v>498.66</v>
      </c>
      <c r="F1059" s="26">
        <v>6</v>
      </c>
      <c r="G1059" s="27">
        <v>478.71360000000004</v>
      </c>
      <c r="H1059" s="15">
        <v>2991.96</v>
      </c>
      <c r="I1059" s="27">
        <v>3470.6736000000001</v>
      </c>
      <c r="J1059">
        <f>YEAR(Ventas_Wellpro4[[#This Row],[Fecha]])</f>
        <v>2025</v>
      </c>
      <c r="K1059" t="str">
        <f>TEXT(Ventas_Wellpro4[[#This Row],[Fecha]],"MMMM")</f>
        <v>septiembre</v>
      </c>
      <c r="L1059">
        <f>DAY(Ventas_Wellpro4[[#This Row],[Fecha]])</f>
        <v>11</v>
      </c>
    </row>
    <row r="1060" spans="2:12" x14ac:dyDescent="0.25">
      <c r="B1060" s="11">
        <v>45911</v>
      </c>
      <c r="C1060" t="s">
        <v>17</v>
      </c>
      <c r="D1060" t="s">
        <v>46</v>
      </c>
      <c r="E1060">
        <v>498.66</v>
      </c>
      <c r="F1060" s="26">
        <v>6</v>
      </c>
      <c r="G1060" s="27">
        <v>478.71360000000004</v>
      </c>
      <c r="H1060" s="15">
        <v>2991.96</v>
      </c>
      <c r="I1060" s="27">
        <v>3470.6736000000001</v>
      </c>
      <c r="J1060">
        <f>YEAR(Ventas_Wellpro4[[#This Row],[Fecha]])</f>
        <v>2025</v>
      </c>
      <c r="K1060" t="str">
        <f>TEXT(Ventas_Wellpro4[[#This Row],[Fecha]],"MMMM")</f>
        <v>septiembre</v>
      </c>
      <c r="L1060">
        <f>DAY(Ventas_Wellpro4[[#This Row],[Fecha]])</f>
        <v>11</v>
      </c>
    </row>
    <row r="1061" spans="2:12" x14ac:dyDescent="0.25">
      <c r="B1061" s="5">
        <v>45755</v>
      </c>
      <c r="C1061" t="s">
        <v>25</v>
      </c>
      <c r="D1061" t="s">
        <v>50</v>
      </c>
      <c r="E1061">
        <v>718.25</v>
      </c>
      <c r="F1061" s="26">
        <v>6</v>
      </c>
      <c r="G1061">
        <v>689.52</v>
      </c>
      <c r="H1061" s="15">
        <v>4309.5</v>
      </c>
      <c r="I1061">
        <v>4999.0200000000004</v>
      </c>
      <c r="J1061">
        <f>YEAR(Ventas_Wellpro4[[#This Row],[Fecha]])</f>
        <v>2025</v>
      </c>
      <c r="K1061" t="str">
        <f>TEXT(Ventas_Wellpro4[[#This Row],[Fecha]],"MMMM")</f>
        <v>abril</v>
      </c>
      <c r="L1061">
        <f>DAY(Ventas_Wellpro4[[#This Row],[Fecha]])</f>
        <v>8</v>
      </c>
    </row>
    <row r="1062" spans="2:12" x14ac:dyDescent="0.25">
      <c r="B1062" s="5">
        <v>45757</v>
      </c>
      <c r="C1062" t="s">
        <v>25</v>
      </c>
      <c r="D1062" t="s">
        <v>52</v>
      </c>
      <c r="E1062">
        <v>697</v>
      </c>
      <c r="F1062" s="26">
        <v>6</v>
      </c>
      <c r="G1062">
        <v>669.12</v>
      </c>
      <c r="H1062" s="15">
        <v>4182</v>
      </c>
      <c r="I1062">
        <v>4851.12</v>
      </c>
      <c r="J1062">
        <f>YEAR(Ventas_Wellpro4[[#This Row],[Fecha]])</f>
        <v>2025</v>
      </c>
      <c r="K1062" t="str">
        <f>TEXT(Ventas_Wellpro4[[#This Row],[Fecha]],"MMMM")</f>
        <v>abril</v>
      </c>
      <c r="L1062">
        <f>DAY(Ventas_Wellpro4[[#This Row],[Fecha]])</f>
        <v>10</v>
      </c>
    </row>
    <row r="1063" spans="2:12" x14ac:dyDescent="0.25">
      <c r="B1063" s="11">
        <v>45911</v>
      </c>
      <c r="C1063" t="s">
        <v>17</v>
      </c>
      <c r="D1063" t="s">
        <v>46</v>
      </c>
      <c r="E1063">
        <v>498.66</v>
      </c>
      <c r="F1063" s="26">
        <v>6</v>
      </c>
      <c r="G1063" s="27">
        <v>478.71360000000004</v>
      </c>
      <c r="H1063" s="15">
        <v>2991.96</v>
      </c>
      <c r="I1063" s="27">
        <v>3470.6736000000001</v>
      </c>
      <c r="J1063">
        <f>YEAR(Ventas_Wellpro4[[#This Row],[Fecha]])</f>
        <v>2025</v>
      </c>
      <c r="K1063" t="str">
        <f>TEXT(Ventas_Wellpro4[[#This Row],[Fecha]],"MMMM")</f>
        <v>septiembre</v>
      </c>
      <c r="L1063">
        <f>DAY(Ventas_Wellpro4[[#This Row],[Fecha]])</f>
        <v>11</v>
      </c>
    </row>
    <row r="1064" spans="2:12" x14ac:dyDescent="0.25">
      <c r="B1064" s="5">
        <v>45757</v>
      </c>
      <c r="C1064" t="s">
        <v>22</v>
      </c>
      <c r="D1064" t="s">
        <v>52</v>
      </c>
      <c r="E1064">
        <v>90.54</v>
      </c>
      <c r="F1064" s="26">
        <v>6</v>
      </c>
      <c r="G1064">
        <v>86.92</v>
      </c>
      <c r="H1064" s="15">
        <v>543.24</v>
      </c>
      <c r="I1064">
        <v>630.16</v>
      </c>
      <c r="J1064">
        <f>YEAR(Ventas_Wellpro4[[#This Row],[Fecha]])</f>
        <v>2025</v>
      </c>
      <c r="K1064" t="str">
        <f>TEXT(Ventas_Wellpro4[[#This Row],[Fecha]],"MMMM")</f>
        <v>abril</v>
      </c>
      <c r="L1064">
        <f>DAY(Ventas_Wellpro4[[#This Row],[Fecha]])</f>
        <v>10</v>
      </c>
    </row>
    <row r="1065" spans="2:12" x14ac:dyDescent="0.25">
      <c r="B1065" s="5">
        <v>45757</v>
      </c>
      <c r="C1065" t="s">
        <v>21</v>
      </c>
      <c r="D1065" t="s">
        <v>52</v>
      </c>
      <c r="E1065">
        <v>90.54</v>
      </c>
      <c r="F1065" s="26">
        <v>6</v>
      </c>
      <c r="G1065">
        <v>86.92</v>
      </c>
      <c r="H1065" s="15">
        <v>543.24</v>
      </c>
      <c r="I1065">
        <v>630.16</v>
      </c>
      <c r="J1065">
        <f>YEAR(Ventas_Wellpro4[[#This Row],[Fecha]])</f>
        <v>2025</v>
      </c>
      <c r="K1065" t="str">
        <f>TEXT(Ventas_Wellpro4[[#This Row],[Fecha]],"MMMM")</f>
        <v>abril</v>
      </c>
      <c r="L1065">
        <f>DAY(Ventas_Wellpro4[[#This Row],[Fecha]])</f>
        <v>10</v>
      </c>
    </row>
    <row r="1066" spans="2:12" x14ac:dyDescent="0.25">
      <c r="B1066" s="11">
        <v>45912</v>
      </c>
      <c r="C1066" t="s">
        <v>17</v>
      </c>
      <c r="D1066" t="s">
        <v>46</v>
      </c>
      <c r="E1066">
        <v>498.66</v>
      </c>
      <c r="F1066" s="26">
        <v>6</v>
      </c>
      <c r="G1066" s="27">
        <v>478.71360000000004</v>
      </c>
      <c r="H1066" s="15">
        <v>2991.96</v>
      </c>
      <c r="I1066" s="27">
        <v>3470.6736000000001</v>
      </c>
      <c r="J1066">
        <f>YEAR(Ventas_Wellpro4[[#This Row],[Fecha]])</f>
        <v>2025</v>
      </c>
      <c r="K1066" t="str">
        <f>TEXT(Ventas_Wellpro4[[#This Row],[Fecha]],"MMMM")</f>
        <v>septiembre</v>
      </c>
      <c r="L1066">
        <f>DAY(Ventas_Wellpro4[[#This Row],[Fecha]])</f>
        <v>12</v>
      </c>
    </row>
    <row r="1067" spans="2:12" x14ac:dyDescent="0.25">
      <c r="B1067" s="11">
        <v>45912</v>
      </c>
      <c r="C1067" t="s">
        <v>17</v>
      </c>
      <c r="D1067" t="s">
        <v>46</v>
      </c>
      <c r="E1067">
        <v>498.66</v>
      </c>
      <c r="F1067" s="26">
        <v>6</v>
      </c>
      <c r="G1067" s="27">
        <v>478.71360000000004</v>
      </c>
      <c r="H1067" s="15">
        <v>2991.96</v>
      </c>
      <c r="I1067" s="27">
        <v>3470.6736000000001</v>
      </c>
      <c r="J1067">
        <f>YEAR(Ventas_Wellpro4[[#This Row],[Fecha]])</f>
        <v>2025</v>
      </c>
      <c r="K1067" t="str">
        <f>TEXT(Ventas_Wellpro4[[#This Row],[Fecha]],"MMMM")</f>
        <v>septiembre</v>
      </c>
      <c r="L1067">
        <f>DAY(Ventas_Wellpro4[[#This Row],[Fecha]])</f>
        <v>12</v>
      </c>
    </row>
    <row r="1068" spans="2:12" x14ac:dyDescent="0.25">
      <c r="B1068" s="11">
        <v>45912</v>
      </c>
      <c r="C1068" t="s">
        <v>17</v>
      </c>
      <c r="D1068" t="s">
        <v>46</v>
      </c>
      <c r="E1068">
        <v>498.66</v>
      </c>
      <c r="F1068" s="26">
        <v>6</v>
      </c>
      <c r="G1068" s="27">
        <v>478.71360000000004</v>
      </c>
      <c r="H1068" s="15">
        <v>2991.96</v>
      </c>
      <c r="I1068" s="27">
        <v>3470.6736000000001</v>
      </c>
      <c r="J1068">
        <f>YEAR(Ventas_Wellpro4[[#This Row],[Fecha]])</f>
        <v>2025</v>
      </c>
      <c r="K1068" t="str">
        <f>TEXT(Ventas_Wellpro4[[#This Row],[Fecha]],"MMMM")</f>
        <v>septiembre</v>
      </c>
      <c r="L1068">
        <f>DAY(Ventas_Wellpro4[[#This Row],[Fecha]])</f>
        <v>12</v>
      </c>
    </row>
    <row r="1069" spans="2:12" x14ac:dyDescent="0.25">
      <c r="B1069" s="11">
        <v>45918</v>
      </c>
      <c r="C1069" t="s">
        <v>17</v>
      </c>
      <c r="D1069" t="s">
        <v>46</v>
      </c>
      <c r="E1069">
        <v>498.66</v>
      </c>
      <c r="F1069" s="26">
        <v>18</v>
      </c>
      <c r="G1069" s="27">
        <v>1436.1408000000001</v>
      </c>
      <c r="H1069" s="15">
        <v>8975.8799999999992</v>
      </c>
      <c r="I1069" s="27">
        <v>10412.020799999998</v>
      </c>
      <c r="J1069">
        <f>YEAR(Ventas_Wellpro4[[#This Row],[Fecha]])</f>
        <v>2025</v>
      </c>
      <c r="K1069" t="str">
        <f>TEXT(Ventas_Wellpro4[[#This Row],[Fecha]],"MMMM")</f>
        <v>septiembre</v>
      </c>
      <c r="L1069">
        <f>DAY(Ventas_Wellpro4[[#This Row],[Fecha]])</f>
        <v>18</v>
      </c>
    </row>
    <row r="1070" spans="2:12" x14ac:dyDescent="0.25">
      <c r="B1070" s="11">
        <v>45918</v>
      </c>
      <c r="C1070" t="s">
        <v>17</v>
      </c>
      <c r="D1070" t="s">
        <v>46</v>
      </c>
      <c r="E1070">
        <v>498.66</v>
      </c>
      <c r="F1070" s="26">
        <v>12</v>
      </c>
      <c r="G1070" s="27">
        <v>957.42720000000008</v>
      </c>
      <c r="H1070" s="15">
        <v>5983.92</v>
      </c>
      <c r="I1070" s="27">
        <v>6941.3472000000002</v>
      </c>
      <c r="J1070">
        <f>YEAR(Ventas_Wellpro4[[#This Row],[Fecha]])</f>
        <v>2025</v>
      </c>
      <c r="K1070" t="str">
        <f>TEXT(Ventas_Wellpro4[[#This Row],[Fecha]],"MMMM")</f>
        <v>septiembre</v>
      </c>
      <c r="L1070">
        <f>DAY(Ventas_Wellpro4[[#This Row],[Fecha]])</f>
        <v>18</v>
      </c>
    </row>
    <row r="1071" spans="2:12" x14ac:dyDescent="0.25">
      <c r="B1071" s="11">
        <v>45918</v>
      </c>
      <c r="C1071" t="s">
        <v>17</v>
      </c>
      <c r="D1071" t="s">
        <v>46</v>
      </c>
      <c r="E1071">
        <v>498.66</v>
      </c>
      <c r="F1071" s="26">
        <v>12</v>
      </c>
      <c r="G1071" s="27">
        <v>957.42720000000008</v>
      </c>
      <c r="H1071" s="15">
        <v>5983.92</v>
      </c>
      <c r="I1071" s="27">
        <v>6941.3472000000002</v>
      </c>
      <c r="J1071">
        <f>YEAR(Ventas_Wellpro4[[#This Row],[Fecha]])</f>
        <v>2025</v>
      </c>
      <c r="K1071" t="str">
        <f>TEXT(Ventas_Wellpro4[[#This Row],[Fecha]],"MMMM")</f>
        <v>septiembre</v>
      </c>
      <c r="L1071">
        <f>DAY(Ventas_Wellpro4[[#This Row],[Fecha]])</f>
        <v>18</v>
      </c>
    </row>
    <row r="1072" spans="2:12" x14ac:dyDescent="0.25">
      <c r="B1072" s="11">
        <v>45918</v>
      </c>
      <c r="C1072" t="s">
        <v>17</v>
      </c>
      <c r="D1072" t="s">
        <v>46</v>
      </c>
      <c r="E1072">
        <v>498.66</v>
      </c>
      <c r="F1072" s="26">
        <v>12</v>
      </c>
      <c r="G1072" s="27">
        <v>957.42720000000008</v>
      </c>
      <c r="H1072" s="15">
        <v>5983.92</v>
      </c>
      <c r="I1072" s="27">
        <v>6941.3472000000002</v>
      </c>
      <c r="J1072">
        <f>YEAR(Ventas_Wellpro4[[#This Row],[Fecha]])</f>
        <v>2025</v>
      </c>
      <c r="K1072" t="str">
        <f>TEXT(Ventas_Wellpro4[[#This Row],[Fecha]],"MMMM")</f>
        <v>septiembre</v>
      </c>
      <c r="L1072">
        <f>DAY(Ventas_Wellpro4[[#This Row],[Fecha]])</f>
        <v>18</v>
      </c>
    </row>
    <row r="1073" spans="2:12" x14ac:dyDescent="0.25">
      <c r="B1073" s="11">
        <v>45918</v>
      </c>
      <c r="C1073" t="s">
        <v>17</v>
      </c>
      <c r="D1073" t="s">
        <v>46</v>
      </c>
      <c r="E1073">
        <v>498.66</v>
      </c>
      <c r="F1073" s="26">
        <v>12</v>
      </c>
      <c r="G1073" s="27">
        <v>957.42720000000008</v>
      </c>
      <c r="H1073" s="15">
        <v>5983.92</v>
      </c>
      <c r="I1073" s="27">
        <v>6941.3472000000002</v>
      </c>
      <c r="J1073">
        <f>YEAR(Ventas_Wellpro4[[#This Row],[Fecha]])</f>
        <v>2025</v>
      </c>
      <c r="K1073" t="str">
        <f>TEXT(Ventas_Wellpro4[[#This Row],[Fecha]],"MMMM")</f>
        <v>septiembre</v>
      </c>
      <c r="L1073">
        <f>DAY(Ventas_Wellpro4[[#This Row],[Fecha]])</f>
        <v>18</v>
      </c>
    </row>
    <row r="1074" spans="2:12" x14ac:dyDescent="0.25">
      <c r="B1074" s="11">
        <v>45918</v>
      </c>
      <c r="C1074" t="s">
        <v>17</v>
      </c>
      <c r="D1074" t="s">
        <v>46</v>
      </c>
      <c r="E1074">
        <v>498.66</v>
      </c>
      <c r="F1074" s="26">
        <v>6</v>
      </c>
      <c r="G1074" s="27">
        <v>478.71360000000004</v>
      </c>
      <c r="H1074" s="15">
        <v>2991.96</v>
      </c>
      <c r="I1074" s="27">
        <v>3470.6736000000001</v>
      </c>
      <c r="J1074">
        <f>YEAR(Ventas_Wellpro4[[#This Row],[Fecha]])</f>
        <v>2025</v>
      </c>
      <c r="K1074" t="str">
        <f>TEXT(Ventas_Wellpro4[[#This Row],[Fecha]],"MMMM")</f>
        <v>septiembre</v>
      </c>
      <c r="L1074">
        <f>DAY(Ventas_Wellpro4[[#This Row],[Fecha]])</f>
        <v>18</v>
      </c>
    </row>
    <row r="1075" spans="2:12" x14ac:dyDescent="0.25">
      <c r="B1075" s="5">
        <v>45758</v>
      </c>
      <c r="C1075" t="s">
        <v>23</v>
      </c>
      <c r="D1075" t="s">
        <v>46</v>
      </c>
      <c r="E1075">
        <v>70.05</v>
      </c>
      <c r="F1075" s="26">
        <v>240</v>
      </c>
      <c r="G1075">
        <v>2689.92</v>
      </c>
      <c r="H1075" s="15">
        <v>16812</v>
      </c>
      <c r="I1075">
        <v>19501.919999999998</v>
      </c>
      <c r="J1075">
        <f>YEAR(Ventas_Wellpro4[[#This Row],[Fecha]])</f>
        <v>2025</v>
      </c>
      <c r="K1075" t="str">
        <f>TEXT(Ventas_Wellpro4[[#This Row],[Fecha]],"MMMM")</f>
        <v>abril</v>
      </c>
      <c r="L1075">
        <f>DAY(Ventas_Wellpro4[[#This Row],[Fecha]])</f>
        <v>11</v>
      </c>
    </row>
    <row r="1076" spans="2:12" x14ac:dyDescent="0.25">
      <c r="B1076" s="5">
        <v>45758</v>
      </c>
      <c r="C1076" t="s">
        <v>23</v>
      </c>
      <c r="D1076" t="s">
        <v>46</v>
      </c>
      <c r="E1076">
        <v>70.05</v>
      </c>
      <c r="F1076" s="26">
        <v>240</v>
      </c>
      <c r="G1076">
        <v>2689.92</v>
      </c>
      <c r="H1076" s="15">
        <v>16812</v>
      </c>
      <c r="I1076">
        <v>19501.919999999998</v>
      </c>
      <c r="J1076">
        <f>YEAR(Ventas_Wellpro4[[#This Row],[Fecha]])</f>
        <v>2025</v>
      </c>
      <c r="K1076" t="str">
        <f>TEXT(Ventas_Wellpro4[[#This Row],[Fecha]],"MMMM")</f>
        <v>abril</v>
      </c>
      <c r="L1076">
        <f>DAY(Ventas_Wellpro4[[#This Row],[Fecha]])</f>
        <v>11</v>
      </c>
    </row>
    <row r="1077" spans="2:12" x14ac:dyDescent="0.25">
      <c r="B1077" s="5">
        <v>45758</v>
      </c>
      <c r="C1077" t="s">
        <v>23</v>
      </c>
      <c r="D1077" t="s">
        <v>46</v>
      </c>
      <c r="E1077">
        <v>70.05</v>
      </c>
      <c r="F1077" s="26">
        <v>240</v>
      </c>
      <c r="G1077">
        <v>2689.92</v>
      </c>
      <c r="H1077" s="15">
        <v>16812</v>
      </c>
      <c r="I1077">
        <v>19501.919999999998</v>
      </c>
      <c r="J1077">
        <f>YEAR(Ventas_Wellpro4[[#This Row],[Fecha]])</f>
        <v>2025</v>
      </c>
      <c r="K1077" t="str">
        <f>TEXT(Ventas_Wellpro4[[#This Row],[Fecha]],"MMMM")</f>
        <v>abril</v>
      </c>
      <c r="L1077">
        <f>DAY(Ventas_Wellpro4[[#This Row],[Fecha]])</f>
        <v>11</v>
      </c>
    </row>
    <row r="1078" spans="2:12" x14ac:dyDescent="0.25">
      <c r="B1078" s="5">
        <v>45758</v>
      </c>
      <c r="C1078" t="s">
        <v>23</v>
      </c>
      <c r="D1078" t="s">
        <v>46</v>
      </c>
      <c r="E1078">
        <v>70.05</v>
      </c>
      <c r="F1078" s="26">
        <v>240</v>
      </c>
      <c r="G1078">
        <v>2689.92</v>
      </c>
      <c r="H1078" s="15">
        <v>16812</v>
      </c>
      <c r="I1078">
        <v>19501.919999999998</v>
      </c>
      <c r="J1078">
        <f>YEAR(Ventas_Wellpro4[[#This Row],[Fecha]])</f>
        <v>2025</v>
      </c>
      <c r="K1078" t="str">
        <f>TEXT(Ventas_Wellpro4[[#This Row],[Fecha]],"MMMM")</f>
        <v>abril</v>
      </c>
      <c r="L1078">
        <f>DAY(Ventas_Wellpro4[[#This Row],[Fecha]])</f>
        <v>11</v>
      </c>
    </row>
    <row r="1079" spans="2:12" x14ac:dyDescent="0.25">
      <c r="B1079" s="11">
        <v>45918</v>
      </c>
      <c r="C1079" t="s">
        <v>17</v>
      </c>
      <c r="D1079" t="s">
        <v>46</v>
      </c>
      <c r="E1079">
        <v>498.66</v>
      </c>
      <c r="F1079" s="26">
        <v>6</v>
      </c>
      <c r="G1079" s="27">
        <v>478.71360000000004</v>
      </c>
      <c r="H1079" s="15">
        <v>2991.96</v>
      </c>
      <c r="I1079" s="27">
        <v>3470.6736000000001</v>
      </c>
      <c r="J1079">
        <f>YEAR(Ventas_Wellpro4[[#This Row],[Fecha]])</f>
        <v>2025</v>
      </c>
      <c r="K1079" t="str">
        <f>TEXT(Ventas_Wellpro4[[#This Row],[Fecha]],"MMMM")</f>
        <v>septiembre</v>
      </c>
      <c r="L1079">
        <f>DAY(Ventas_Wellpro4[[#This Row],[Fecha]])</f>
        <v>18</v>
      </c>
    </row>
    <row r="1080" spans="2:12" x14ac:dyDescent="0.25">
      <c r="B1080" s="11">
        <v>45918</v>
      </c>
      <c r="C1080" t="s">
        <v>17</v>
      </c>
      <c r="D1080" t="s">
        <v>46</v>
      </c>
      <c r="E1080">
        <v>498.66</v>
      </c>
      <c r="F1080" s="26">
        <v>12</v>
      </c>
      <c r="G1080" s="27">
        <v>957.42720000000008</v>
      </c>
      <c r="H1080" s="15">
        <v>5983.92</v>
      </c>
      <c r="I1080" s="27">
        <v>6941.3472000000002</v>
      </c>
      <c r="J1080">
        <f>YEAR(Ventas_Wellpro4[[#This Row],[Fecha]])</f>
        <v>2025</v>
      </c>
      <c r="K1080" t="str">
        <f>TEXT(Ventas_Wellpro4[[#This Row],[Fecha]],"MMMM")</f>
        <v>septiembre</v>
      </c>
      <c r="L1080">
        <f>DAY(Ventas_Wellpro4[[#This Row],[Fecha]])</f>
        <v>18</v>
      </c>
    </row>
    <row r="1081" spans="2:12" x14ac:dyDescent="0.25">
      <c r="B1081" s="11">
        <v>45918</v>
      </c>
      <c r="C1081" t="s">
        <v>17</v>
      </c>
      <c r="D1081" t="s">
        <v>46</v>
      </c>
      <c r="E1081">
        <v>498.66</v>
      </c>
      <c r="F1081" s="26">
        <v>12</v>
      </c>
      <c r="G1081" s="27">
        <v>957.42720000000008</v>
      </c>
      <c r="H1081" s="15">
        <v>5983.92</v>
      </c>
      <c r="I1081" s="27">
        <v>6941.3472000000002</v>
      </c>
      <c r="J1081">
        <f>YEAR(Ventas_Wellpro4[[#This Row],[Fecha]])</f>
        <v>2025</v>
      </c>
      <c r="K1081" t="str">
        <f>TEXT(Ventas_Wellpro4[[#This Row],[Fecha]],"MMMM")</f>
        <v>septiembre</v>
      </c>
      <c r="L1081">
        <f>DAY(Ventas_Wellpro4[[#This Row],[Fecha]])</f>
        <v>18</v>
      </c>
    </row>
    <row r="1082" spans="2:12" x14ac:dyDescent="0.25">
      <c r="B1082" s="11">
        <v>45918</v>
      </c>
      <c r="C1082" t="s">
        <v>17</v>
      </c>
      <c r="D1082" t="s">
        <v>46</v>
      </c>
      <c r="E1082">
        <v>498.66</v>
      </c>
      <c r="F1082" s="26">
        <v>12</v>
      </c>
      <c r="G1082" s="27">
        <v>957.42720000000008</v>
      </c>
      <c r="H1082" s="15">
        <v>5983.92</v>
      </c>
      <c r="I1082" s="27">
        <v>6941.3472000000002</v>
      </c>
      <c r="J1082">
        <f>YEAR(Ventas_Wellpro4[[#This Row],[Fecha]])</f>
        <v>2025</v>
      </c>
      <c r="K1082" t="str">
        <f>TEXT(Ventas_Wellpro4[[#This Row],[Fecha]],"MMMM")</f>
        <v>septiembre</v>
      </c>
      <c r="L1082">
        <f>DAY(Ventas_Wellpro4[[#This Row],[Fecha]])</f>
        <v>18</v>
      </c>
    </row>
    <row r="1083" spans="2:12" x14ac:dyDescent="0.25">
      <c r="B1083" s="11">
        <v>45924</v>
      </c>
      <c r="C1083" t="s">
        <v>17</v>
      </c>
      <c r="D1083" t="s">
        <v>46</v>
      </c>
      <c r="E1083">
        <v>498.66</v>
      </c>
      <c r="F1083" s="26">
        <v>12</v>
      </c>
      <c r="G1083" s="27">
        <v>957.42720000000008</v>
      </c>
      <c r="H1083" s="15">
        <v>5983.92</v>
      </c>
      <c r="I1083" s="27">
        <v>6941.3472000000002</v>
      </c>
      <c r="J1083">
        <f>YEAR(Ventas_Wellpro4[[#This Row],[Fecha]])</f>
        <v>2025</v>
      </c>
      <c r="K1083" t="str">
        <f>TEXT(Ventas_Wellpro4[[#This Row],[Fecha]],"MMMM")</f>
        <v>septiembre</v>
      </c>
      <c r="L1083">
        <f>DAY(Ventas_Wellpro4[[#This Row],[Fecha]])</f>
        <v>24</v>
      </c>
    </row>
    <row r="1084" spans="2:12" x14ac:dyDescent="0.25">
      <c r="B1084" s="11">
        <v>45924</v>
      </c>
      <c r="C1084" t="s">
        <v>17</v>
      </c>
      <c r="D1084" t="s">
        <v>46</v>
      </c>
      <c r="E1084">
        <v>498.66</v>
      </c>
      <c r="F1084" s="26">
        <v>6</v>
      </c>
      <c r="G1084" s="27">
        <v>478.71360000000004</v>
      </c>
      <c r="H1084" s="15">
        <v>2991.96</v>
      </c>
      <c r="I1084" s="27">
        <v>3470.6736000000001</v>
      </c>
      <c r="J1084">
        <f>YEAR(Ventas_Wellpro4[[#This Row],[Fecha]])</f>
        <v>2025</v>
      </c>
      <c r="K1084" t="str">
        <f>TEXT(Ventas_Wellpro4[[#This Row],[Fecha]],"MMMM")</f>
        <v>septiembre</v>
      </c>
      <c r="L1084">
        <f>DAY(Ventas_Wellpro4[[#This Row],[Fecha]])</f>
        <v>24</v>
      </c>
    </row>
    <row r="1085" spans="2:12" x14ac:dyDescent="0.25">
      <c r="B1085" s="11">
        <v>45924</v>
      </c>
      <c r="C1085" t="s">
        <v>17</v>
      </c>
      <c r="D1085" t="s">
        <v>46</v>
      </c>
      <c r="E1085">
        <v>498.66</v>
      </c>
      <c r="F1085" s="26">
        <v>12</v>
      </c>
      <c r="G1085" s="27">
        <v>957.42720000000008</v>
      </c>
      <c r="H1085" s="15">
        <v>5983.92</v>
      </c>
      <c r="I1085" s="27">
        <v>6941.3472000000002</v>
      </c>
      <c r="J1085">
        <f>YEAR(Ventas_Wellpro4[[#This Row],[Fecha]])</f>
        <v>2025</v>
      </c>
      <c r="K1085" t="str">
        <f>TEXT(Ventas_Wellpro4[[#This Row],[Fecha]],"MMMM")</f>
        <v>septiembre</v>
      </c>
      <c r="L1085">
        <f>DAY(Ventas_Wellpro4[[#This Row],[Fecha]])</f>
        <v>24</v>
      </c>
    </row>
    <row r="1086" spans="2:12" x14ac:dyDescent="0.25">
      <c r="B1086" s="5">
        <v>45762</v>
      </c>
      <c r="C1086" t="s">
        <v>25</v>
      </c>
      <c r="D1086" t="s">
        <v>50</v>
      </c>
      <c r="E1086">
        <v>718.25</v>
      </c>
      <c r="F1086" s="26">
        <v>6</v>
      </c>
      <c r="G1086">
        <v>689.52</v>
      </c>
      <c r="H1086" s="15">
        <v>4309.5</v>
      </c>
      <c r="I1086">
        <v>4999.0200000000004</v>
      </c>
      <c r="J1086">
        <f>YEAR(Ventas_Wellpro4[[#This Row],[Fecha]])</f>
        <v>2025</v>
      </c>
      <c r="K1086" t="str">
        <f>TEXT(Ventas_Wellpro4[[#This Row],[Fecha]],"MMMM")</f>
        <v>abril</v>
      </c>
      <c r="L1086">
        <f>DAY(Ventas_Wellpro4[[#This Row],[Fecha]])</f>
        <v>15</v>
      </c>
    </row>
    <row r="1087" spans="2:12" x14ac:dyDescent="0.25">
      <c r="B1087" s="5">
        <v>45763</v>
      </c>
      <c r="C1087" t="s">
        <v>22</v>
      </c>
      <c r="D1087" t="s">
        <v>54</v>
      </c>
      <c r="E1087">
        <v>137.79</v>
      </c>
      <c r="F1087" s="26">
        <v>1</v>
      </c>
      <c r="G1087">
        <v>22.05</v>
      </c>
      <c r="H1087" s="15">
        <v>137.79</v>
      </c>
      <c r="I1087">
        <v>159.84</v>
      </c>
      <c r="J1087">
        <f>YEAR(Ventas_Wellpro4[[#This Row],[Fecha]])</f>
        <v>2025</v>
      </c>
      <c r="K1087" t="str">
        <f>TEXT(Ventas_Wellpro4[[#This Row],[Fecha]],"MMMM")</f>
        <v>abril</v>
      </c>
      <c r="L1087">
        <f>DAY(Ventas_Wellpro4[[#This Row],[Fecha]])</f>
        <v>16</v>
      </c>
    </row>
    <row r="1088" spans="2:12" x14ac:dyDescent="0.25">
      <c r="B1088" s="5">
        <v>45763</v>
      </c>
      <c r="C1088" t="s">
        <v>22</v>
      </c>
      <c r="D1088" t="s">
        <v>54</v>
      </c>
      <c r="E1088">
        <v>137.79</v>
      </c>
      <c r="F1088" s="26">
        <v>1</v>
      </c>
      <c r="G1088">
        <v>22.05</v>
      </c>
      <c r="H1088" s="15">
        <v>137.79</v>
      </c>
      <c r="I1088">
        <v>159.84</v>
      </c>
      <c r="J1088">
        <f>YEAR(Ventas_Wellpro4[[#This Row],[Fecha]])</f>
        <v>2025</v>
      </c>
      <c r="K1088" t="str">
        <f>TEXT(Ventas_Wellpro4[[#This Row],[Fecha]],"MMMM")</f>
        <v>abril</v>
      </c>
      <c r="L1088">
        <f>DAY(Ventas_Wellpro4[[#This Row],[Fecha]])</f>
        <v>16</v>
      </c>
    </row>
    <row r="1089" spans="2:12" x14ac:dyDescent="0.25">
      <c r="B1089" s="5">
        <v>45763</v>
      </c>
      <c r="C1089" t="s">
        <v>22</v>
      </c>
      <c r="D1089" t="s">
        <v>54</v>
      </c>
      <c r="E1089">
        <v>137.79</v>
      </c>
      <c r="F1089" s="26">
        <v>1</v>
      </c>
      <c r="G1089">
        <v>22.05</v>
      </c>
      <c r="H1089" s="15">
        <v>137.79</v>
      </c>
      <c r="I1089">
        <v>159.84</v>
      </c>
      <c r="J1089">
        <f>YEAR(Ventas_Wellpro4[[#This Row],[Fecha]])</f>
        <v>2025</v>
      </c>
      <c r="K1089" t="str">
        <f>TEXT(Ventas_Wellpro4[[#This Row],[Fecha]],"MMMM")</f>
        <v>abril</v>
      </c>
      <c r="L1089">
        <f>DAY(Ventas_Wellpro4[[#This Row],[Fecha]])</f>
        <v>16</v>
      </c>
    </row>
    <row r="1090" spans="2:12" x14ac:dyDescent="0.25">
      <c r="B1090" s="5">
        <v>45763</v>
      </c>
      <c r="C1090" t="s">
        <v>22</v>
      </c>
      <c r="D1090" t="s">
        <v>54</v>
      </c>
      <c r="E1090">
        <v>137.79499999999999</v>
      </c>
      <c r="F1090" s="26">
        <v>2</v>
      </c>
      <c r="G1090">
        <v>44.09</v>
      </c>
      <c r="H1090" s="15">
        <v>275.58999999999997</v>
      </c>
      <c r="I1090">
        <v>319.67999999999995</v>
      </c>
      <c r="J1090">
        <f>YEAR(Ventas_Wellpro4[[#This Row],[Fecha]])</f>
        <v>2025</v>
      </c>
      <c r="K1090" t="str">
        <f>TEXT(Ventas_Wellpro4[[#This Row],[Fecha]],"MMMM")</f>
        <v>abril</v>
      </c>
      <c r="L1090">
        <f>DAY(Ventas_Wellpro4[[#This Row],[Fecha]])</f>
        <v>16</v>
      </c>
    </row>
    <row r="1091" spans="2:12" x14ac:dyDescent="0.25">
      <c r="B1091" s="5">
        <v>45763</v>
      </c>
      <c r="C1091" t="s">
        <v>22</v>
      </c>
      <c r="D1091" t="s">
        <v>54</v>
      </c>
      <c r="E1091">
        <v>137.79</v>
      </c>
      <c r="F1091" s="26">
        <v>1</v>
      </c>
      <c r="G1091">
        <v>22.05</v>
      </c>
      <c r="H1091" s="15">
        <v>137.79</v>
      </c>
      <c r="I1091">
        <v>159.84</v>
      </c>
      <c r="J1091">
        <f>YEAR(Ventas_Wellpro4[[#This Row],[Fecha]])</f>
        <v>2025</v>
      </c>
      <c r="K1091" t="str">
        <f>TEXT(Ventas_Wellpro4[[#This Row],[Fecha]],"MMMM")</f>
        <v>abril</v>
      </c>
      <c r="L1091">
        <f>DAY(Ventas_Wellpro4[[#This Row],[Fecha]])</f>
        <v>16</v>
      </c>
    </row>
    <row r="1092" spans="2:12" x14ac:dyDescent="0.25">
      <c r="B1092" s="5">
        <v>45763</v>
      </c>
      <c r="C1092" t="s">
        <v>21</v>
      </c>
      <c r="D1092" t="s">
        <v>54</v>
      </c>
      <c r="E1092">
        <v>137.79</v>
      </c>
      <c r="F1092" s="26">
        <v>1</v>
      </c>
      <c r="G1092">
        <v>22.05</v>
      </c>
      <c r="H1092" s="15">
        <v>137.79</v>
      </c>
      <c r="I1092">
        <v>159.84</v>
      </c>
      <c r="J1092">
        <f>YEAR(Ventas_Wellpro4[[#This Row],[Fecha]])</f>
        <v>2025</v>
      </c>
      <c r="K1092" t="str">
        <f>TEXT(Ventas_Wellpro4[[#This Row],[Fecha]],"MMMM")</f>
        <v>abril</v>
      </c>
      <c r="L1092">
        <f>DAY(Ventas_Wellpro4[[#This Row],[Fecha]])</f>
        <v>16</v>
      </c>
    </row>
    <row r="1093" spans="2:12" x14ac:dyDescent="0.25">
      <c r="B1093" s="5">
        <v>45763</v>
      </c>
      <c r="C1093" t="s">
        <v>21</v>
      </c>
      <c r="D1093" t="s">
        <v>54</v>
      </c>
      <c r="E1093">
        <v>137.79</v>
      </c>
      <c r="F1093" s="26">
        <v>1</v>
      </c>
      <c r="G1093">
        <v>22.05</v>
      </c>
      <c r="H1093" s="15">
        <v>137.79</v>
      </c>
      <c r="I1093">
        <v>159.84</v>
      </c>
      <c r="J1093">
        <f>YEAR(Ventas_Wellpro4[[#This Row],[Fecha]])</f>
        <v>2025</v>
      </c>
      <c r="K1093" t="str">
        <f>TEXT(Ventas_Wellpro4[[#This Row],[Fecha]],"MMMM")</f>
        <v>abril</v>
      </c>
      <c r="L1093">
        <f>DAY(Ventas_Wellpro4[[#This Row],[Fecha]])</f>
        <v>16</v>
      </c>
    </row>
    <row r="1094" spans="2:12" x14ac:dyDescent="0.25">
      <c r="B1094" s="5">
        <v>45763</v>
      </c>
      <c r="C1094" t="s">
        <v>21</v>
      </c>
      <c r="D1094" t="s">
        <v>54</v>
      </c>
      <c r="E1094">
        <v>137.79</v>
      </c>
      <c r="F1094" s="26">
        <v>1</v>
      </c>
      <c r="G1094">
        <v>22.05</v>
      </c>
      <c r="H1094" s="15">
        <v>137.79</v>
      </c>
      <c r="I1094">
        <v>159.84</v>
      </c>
      <c r="J1094">
        <f>YEAR(Ventas_Wellpro4[[#This Row],[Fecha]])</f>
        <v>2025</v>
      </c>
      <c r="K1094" t="str">
        <f>TEXT(Ventas_Wellpro4[[#This Row],[Fecha]],"MMMM")</f>
        <v>abril</v>
      </c>
      <c r="L1094">
        <f>DAY(Ventas_Wellpro4[[#This Row],[Fecha]])</f>
        <v>16</v>
      </c>
    </row>
    <row r="1095" spans="2:12" x14ac:dyDescent="0.25">
      <c r="B1095" s="5">
        <v>45763</v>
      </c>
      <c r="C1095" t="s">
        <v>21</v>
      </c>
      <c r="D1095" t="s">
        <v>54</v>
      </c>
      <c r="E1095">
        <v>137.79</v>
      </c>
      <c r="F1095" s="26">
        <v>1</v>
      </c>
      <c r="G1095">
        <v>22.05</v>
      </c>
      <c r="H1095" s="15">
        <v>137.79</v>
      </c>
      <c r="I1095">
        <v>159.84</v>
      </c>
      <c r="J1095">
        <f>YEAR(Ventas_Wellpro4[[#This Row],[Fecha]])</f>
        <v>2025</v>
      </c>
      <c r="K1095" t="str">
        <f>TEXT(Ventas_Wellpro4[[#This Row],[Fecha]],"MMMM")</f>
        <v>abril</v>
      </c>
      <c r="L1095">
        <f>DAY(Ventas_Wellpro4[[#This Row],[Fecha]])</f>
        <v>16</v>
      </c>
    </row>
    <row r="1096" spans="2:12" x14ac:dyDescent="0.25">
      <c r="B1096" s="5">
        <v>45763</v>
      </c>
      <c r="C1096" t="s">
        <v>23</v>
      </c>
      <c r="D1096" t="s">
        <v>54</v>
      </c>
      <c r="E1096">
        <v>137.79</v>
      </c>
      <c r="F1096" s="26">
        <v>1</v>
      </c>
      <c r="G1096">
        <v>22.05</v>
      </c>
      <c r="H1096" s="15">
        <v>137.79</v>
      </c>
      <c r="I1096">
        <v>159.84</v>
      </c>
      <c r="J1096">
        <f>YEAR(Ventas_Wellpro4[[#This Row],[Fecha]])</f>
        <v>2025</v>
      </c>
      <c r="K1096" t="str">
        <f>TEXT(Ventas_Wellpro4[[#This Row],[Fecha]],"MMMM")</f>
        <v>abril</v>
      </c>
      <c r="L1096">
        <f>DAY(Ventas_Wellpro4[[#This Row],[Fecha]])</f>
        <v>16</v>
      </c>
    </row>
    <row r="1097" spans="2:12" x14ac:dyDescent="0.25">
      <c r="B1097" s="5">
        <v>45763</v>
      </c>
      <c r="C1097" t="s">
        <v>23</v>
      </c>
      <c r="D1097" t="s">
        <v>54</v>
      </c>
      <c r="E1097">
        <v>137.79</v>
      </c>
      <c r="F1097" s="26">
        <v>1</v>
      </c>
      <c r="G1097">
        <v>22.05</v>
      </c>
      <c r="H1097" s="15">
        <v>137.79</v>
      </c>
      <c r="I1097">
        <v>159.84</v>
      </c>
      <c r="J1097">
        <f>YEAR(Ventas_Wellpro4[[#This Row],[Fecha]])</f>
        <v>2025</v>
      </c>
      <c r="K1097" t="str">
        <f>TEXT(Ventas_Wellpro4[[#This Row],[Fecha]],"MMMM")</f>
        <v>abril</v>
      </c>
      <c r="L1097">
        <f>DAY(Ventas_Wellpro4[[#This Row],[Fecha]])</f>
        <v>16</v>
      </c>
    </row>
    <row r="1098" spans="2:12" x14ac:dyDescent="0.25">
      <c r="B1098" s="5">
        <v>45763</v>
      </c>
      <c r="C1098" t="s">
        <v>23</v>
      </c>
      <c r="D1098" t="s">
        <v>54</v>
      </c>
      <c r="E1098">
        <v>137.79</v>
      </c>
      <c r="F1098" s="26">
        <v>1</v>
      </c>
      <c r="G1098">
        <v>22.05</v>
      </c>
      <c r="H1098" s="15">
        <v>137.79</v>
      </c>
      <c r="I1098">
        <v>159.84</v>
      </c>
      <c r="J1098">
        <f>YEAR(Ventas_Wellpro4[[#This Row],[Fecha]])</f>
        <v>2025</v>
      </c>
      <c r="K1098" t="str">
        <f>TEXT(Ventas_Wellpro4[[#This Row],[Fecha]],"MMMM")</f>
        <v>abril</v>
      </c>
      <c r="L1098">
        <f>DAY(Ventas_Wellpro4[[#This Row],[Fecha]])</f>
        <v>16</v>
      </c>
    </row>
    <row r="1099" spans="2:12" x14ac:dyDescent="0.25">
      <c r="B1099" s="5">
        <v>45763</v>
      </c>
      <c r="C1099" t="s">
        <v>24</v>
      </c>
      <c r="D1099" t="s">
        <v>54</v>
      </c>
      <c r="E1099">
        <v>137.79</v>
      </c>
      <c r="F1099" s="26">
        <v>1</v>
      </c>
      <c r="G1099">
        <v>22.05</v>
      </c>
      <c r="H1099" s="15">
        <v>137.79</v>
      </c>
      <c r="I1099">
        <v>159.84</v>
      </c>
      <c r="J1099">
        <f>YEAR(Ventas_Wellpro4[[#This Row],[Fecha]])</f>
        <v>2025</v>
      </c>
      <c r="K1099" t="str">
        <f>TEXT(Ventas_Wellpro4[[#This Row],[Fecha]],"MMMM")</f>
        <v>abril</v>
      </c>
      <c r="L1099">
        <f>DAY(Ventas_Wellpro4[[#This Row],[Fecha]])</f>
        <v>16</v>
      </c>
    </row>
    <row r="1100" spans="2:12" x14ac:dyDescent="0.25">
      <c r="B1100" s="5">
        <v>45763</v>
      </c>
      <c r="C1100" t="s">
        <v>24</v>
      </c>
      <c r="D1100" t="s">
        <v>54</v>
      </c>
      <c r="E1100">
        <v>137.79</v>
      </c>
      <c r="F1100" s="26">
        <v>1</v>
      </c>
      <c r="G1100">
        <v>22.05</v>
      </c>
      <c r="H1100" s="15">
        <v>137.79</v>
      </c>
      <c r="I1100">
        <v>159.84</v>
      </c>
      <c r="J1100">
        <f>YEAR(Ventas_Wellpro4[[#This Row],[Fecha]])</f>
        <v>2025</v>
      </c>
      <c r="K1100" t="str">
        <f>TEXT(Ventas_Wellpro4[[#This Row],[Fecha]],"MMMM")</f>
        <v>abril</v>
      </c>
      <c r="L1100">
        <f>DAY(Ventas_Wellpro4[[#This Row],[Fecha]])</f>
        <v>16</v>
      </c>
    </row>
    <row r="1101" spans="2:12" x14ac:dyDescent="0.25">
      <c r="B1101" s="5">
        <v>45763</v>
      </c>
      <c r="C1101" t="s">
        <v>24</v>
      </c>
      <c r="D1101" t="s">
        <v>54</v>
      </c>
      <c r="E1101">
        <v>137.79</v>
      </c>
      <c r="F1101" s="26">
        <v>1</v>
      </c>
      <c r="G1101">
        <v>22.05</v>
      </c>
      <c r="H1101" s="15">
        <v>137.79</v>
      </c>
      <c r="I1101">
        <v>159.84</v>
      </c>
      <c r="J1101">
        <f>YEAR(Ventas_Wellpro4[[#This Row],[Fecha]])</f>
        <v>2025</v>
      </c>
      <c r="K1101" t="str">
        <f>TEXT(Ventas_Wellpro4[[#This Row],[Fecha]],"MMMM")</f>
        <v>abril</v>
      </c>
      <c r="L1101">
        <f>DAY(Ventas_Wellpro4[[#This Row],[Fecha]])</f>
        <v>16</v>
      </c>
    </row>
    <row r="1102" spans="2:12" x14ac:dyDescent="0.25">
      <c r="B1102" s="11">
        <v>45925</v>
      </c>
      <c r="C1102" t="s">
        <v>17</v>
      </c>
      <c r="D1102" t="s">
        <v>46</v>
      </c>
      <c r="E1102">
        <v>498.66</v>
      </c>
      <c r="F1102" s="26">
        <v>18</v>
      </c>
      <c r="G1102" s="27">
        <v>1436.1408000000001</v>
      </c>
      <c r="H1102" s="15">
        <v>8975.8799999999992</v>
      </c>
      <c r="I1102" s="27">
        <v>10412.020799999998</v>
      </c>
      <c r="J1102">
        <f>YEAR(Ventas_Wellpro4[[#This Row],[Fecha]])</f>
        <v>2025</v>
      </c>
      <c r="K1102" t="str">
        <f>TEXT(Ventas_Wellpro4[[#This Row],[Fecha]],"MMMM")</f>
        <v>septiembre</v>
      </c>
      <c r="L1102">
        <f>DAY(Ventas_Wellpro4[[#This Row],[Fecha]])</f>
        <v>25</v>
      </c>
    </row>
    <row r="1103" spans="2:12" x14ac:dyDescent="0.25">
      <c r="B1103" s="11">
        <v>45925</v>
      </c>
      <c r="C1103" t="s">
        <v>17</v>
      </c>
      <c r="D1103" t="s">
        <v>46</v>
      </c>
      <c r="E1103">
        <v>498.66</v>
      </c>
      <c r="F1103" s="26">
        <v>6</v>
      </c>
      <c r="G1103" s="27">
        <v>478.71360000000004</v>
      </c>
      <c r="H1103" s="15">
        <v>2991.96</v>
      </c>
      <c r="I1103" s="27">
        <v>3470.6736000000001</v>
      </c>
      <c r="J1103">
        <f>YEAR(Ventas_Wellpro4[[#This Row],[Fecha]])</f>
        <v>2025</v>
      </c>
      <c r="K1103" t="str">
        <f>TEXT(Ventas_Wellpro4[[#This Row],[Fecha]],"MMMM")</f>
        <v>septiembre</v>
      </c>
      <c r="L1103">
        <f>DAY(Ventas_Wellpro4[[#This Row],[Fecha]])</f>
        <v>25</v>
      </c>
    </row>
    <row r="1104" spans="2:12" x14ac:dyDescent="0.25">
      <c r="B1104" s="11">
        <v>45925</v>
      </c>
      <c r="C1104" t="s">
        <v>17</v>
      </c>
      <c r="D1104" t="s">
        <v>46</v>
      </c>
      <c r="E1104">
        <v>498.66</v>
      </c>
      <c r="F1104" s="26">
        <v>6</v>
      </c>
      <c r="G1104" s="27">
        <v>478.71360000000004</v>
      </c>
      <c r="H1104" s="15">
        <v>2991.96</v>
      </c>
      <c r="I1104" s="27">
        <v>3470.6736000000001</v>
      </c>
      <c r="J1104">
        <f>YEAR(Ventas_Wellpro4[[#This Row],[Fecha]])</f>
        <v>2025</v>
      </c>
      <c r="K1104" t="str">
        <f>TEXT(Ventas_Wellpro4[[#This Row],[Fecha]],"MMMM")</f>
        <v>septiembre</v>
      </c>
      <c r="L1104">
        <f>DAY(Ventas_Wellpro4[[#This Row],[Fecha]])</f>
        <v>25</v>
      </c>
    </row>
    <row r="1105" spans="2:12" x14ac:dyDescent="0.25">
      <c r="B1105" s="5">
        <v>45763</v>
      </c>
      <c r="C1105" t="s">
        <v>14</v>
      </c>
      <c r="D1105" t="s">
        <v>54</v>
      </c>
      <c r="E1105">
        <v>1706.9</v>
      </c>
      <c r="F1105" s="26">
        <v>1</v>
      </c>
      <c r="G1105">
        <v>273.10000000000002</v>
      </c>
      <c r="H1105" s="15">
        <v>1706.9</v>
      </c>
      <c r="I1105">
        <v>1980</v>
      </c>
      <c r="J1105">
        <f>YEAR(Ventas_Wellpro4[[#This Row],[Fecha]])</f>
        <v>2025</v>
      </c>
      <c r="K1105" t="str">
        <f>TEXT(Ventas_Wellpro4[[#This Row],[Fecha]],"MMMM")</f>
        <v>abril</v>
      </c>
      <c r="L1105">
        <f>DAY(Ventas_Wellpro4[[#This Row],[Fecha]])</f>
        <v>16</v>
      </c>
    </row>
    <row r="1106" spans="2:12" x14ac:dyDescent="0.25">
      <c r="B1106" s="5">
        <v>45763</v>
      </c>
      <c r="C1106" t="s">
        <v>14</v>
      </c>
      <c r="D1106" t="s">
        <v>54</v>
      </c>
      <c r="E1106">
        <v>1706.9</v>
      </c>
      <c r="F1106" s="26">
        <v>1</v>
      </c>
      <c r="G1106">
        <v>273.10000000000002</v>
      </c>
      <c r="H1106" s="15">
        <v>1706.9</v>
      </c>
      <c r="I1106">
        <v>1980</v>
      </c>
      <c r="J1106">
        <f>YEAR(Ventas_Wellpro4[[#This Row],[Fecha]])</f>
        <v>2025</v>
      </c>
      <c r="K1106" t="str">
        <f>TEXT(Ventas_Wellpro4[[#This Row],[Fecha]],"MMMM")</f>
        <v>abril</v>
      </c>
      <c r="L1106">
        <f>DAY(Ventas_Wellpro4[[#This Row],[Fecha]])</f>
        <v>16</v>
      </c>
    </row>
    <row r="1107" spans="2:12" x14ac:dyDescent="0.25">
      <c r="B1107" s="5">
        <v>45763</v>
      </c>
      <c r="C1107" t="s">
        <v>14</v>
      </c>
      <c r="D1107" t="s">
        <v>54</v>
      </c>
      <c r="E1107">
        <v>1706.9</v>
      </c>
      <c r="F1107" s="26">
        <v>1</v>
      </c>
      <c r="G1107">
        <v>273.10000000000002</v>
      </c>
      <c r="H1107" s="15">
        <v>1706.9</v>
      </c>
      <c r="I1107">
        <v>1980</v>
      </c>
      <c r="J1107">
        <f>YEAR(Ventas_Wellpro4[[#This Row],[Fecha]])</f>
        <v>2025</v>
      </c>
      <c r="K1107" t="str">
        <f>TEXT(Ventas_Wellpro4[[#This Row],[Fecha]],"MMMM")</f>
        <v>abril</v>
      </c>
      <c r="L1107">
        <f>DAY(Ventas_Wellpro4[[#This Row],[Fecha]])</f>
        <v>16</v>
      </c>
    </row>
    <row r="1108" spans="2:12" x14ac:dyDescent="0.25">
      <c r="B1108" s="5">
        <v>45763</v>
      </c>
      <c r="C1108" t="s">
        <v>14</v>
      </c>
      <c r="D1108" t="s">
        <v>54</v>
      </c>
      <c r="E1108">
        <v>1706.9</v>
      </c>
      <c r="F1108" s="26">
        <v>1</v>
      </c>
      <c r="G1108">
        <v>273.10000000000002</v>
      </c>
      <c r="H1108" s="15">
        <v>1706.9</v>
      </c>
      <c r="I1108">
        <v>1980</v>
      </c>
      <c r="J1108">
        <f>YEAR(Ventas_Wellpro4[[#This Row],[Fecha]])</f>
        <v>2025</v>
      </c>
      <c r="K1108" t="str">
        <f>TEXT(Ventas_Wellpro4[[#This Row],[Fecha]],"MMMM")</f>
        <v>abril</v>
      </c>
      <c r="L1108">
        <f>DAY(Ventas_Wellpro4[[#This Row],[Fecha]])</f>
        <v>16</v>
      </c>
    </row>
    <row r="1109" spans="2:12" x14ac:dyDescent="0.25">
      <c r="B1109" s="5">
        <v>45763</v>
      </c>
      <c r="C1109" t="s">
        <v>14</v>
      </c>
      <c r="D1109" t="s">
        <v>54</v>
      </c>
      <c r="E1109">
        <v>1706.9</v>
      </c>
      <c r="F1109" s="26">
        <v>1</v>
      </c>
      <c r="G1109">
        <v>273.10000000000002</v>
      </c>
      <c r="H1109" s="15">
        <v>1706.9</v>
      </c>
      <c r="I1109">
        <v>1980</v>
      </c>
      <c r="J1109">
        <f>YEAR(Ventas_Wellpro4[[#This Row],[Fecha]])</f>
        <v>2025</v>
      </c>
      <c r="K1109" t="str">
        <f>TEXT(Ventas_Wellpro4[[#This Row],[Fecha]],"MMMM")</f>
        <v>abril</v>
      </c>
      <c r="L1109">
        <f>DAY(Ventas_Wellpro4[[#This Row],[Fecha]])</f>
        <v>16</v>
      </c>
    </row>
    <row r="1110" spans="2:12" x14ac:dyDescent="0.25">
      <c r="B1110" s="5">
        <v>45763</v>
      </c>
      <c r="C1110" t="s">
        <v>14</v>
      </c>
      <c r="D1110" t="s">
        <v>54</v>
      </c>
      <c r="E1110">
        <v>1706.9</v>
      </c>
      <c r="F1110" s="26">
        <v>1</v>
      </c>
      <c r="G1110">
        <v>273.10000000000002</v>
      </c>
      <c r="H1110" s="15">
        <v>1706.9</v>
      </c>
      <c r="I1110">
        <v>1980</v>
      </c>
      <c r="J1110">
        <f>YEAR(Ventas_Wellpro4[[#This Row],[Fecha]])</f>
        <v>2025</v>
      </c>
      <c r="K1110" t="str">
        <f>TEXT(Ventas_Wellpro4[[#This Row],[Fecha]],"MMMM")</f>
        <v>abril</v>
      </c>
      <c r="L1110">
        <f>DAY(Ventas_Wellpro4[[#This Row],[Fecha]])</f>
        <v>16</v>
      </c>
    </row>
    <row r="1111" spans="2:12" x14ac:dyDescent="0.25">
      <c r="B1111" s="5">
        <v>45763</v>
      </c>
      <c r="C1111" t="s">
        <v>123</v>
      </c>
      <c r="D1111" t="s">
        <v>54</v>
      </c>
      <c r="E1111">
        <v>137.79</v>
      </c>
      <c r="F1111" s="26">
        <v>1</v>
      </c>
      <c r="G1111">
        <v>22.05</v>
      </c>
      <c r="H1111" s="15">
        <v>137.79</v>
      </c>
      <c r="I1111">
        <v>159.84</v>
      </c>
      <c r="J1111">
        <f>YEAR(Ventas_Wellpro4[[#This Row],[Fecha]])</f>
        <v>2025</v>
      </c>
      <c r="K1111" t="str">
        <f>TEXT(Ventas_Wellpro4[[#This Row],[Fecha]],"MMMM")</f>
        <v>abril</v>
      </c>
      <c r="L1111">
        <f>DAY(Ventas_Wellpro4[[#This Row],[Fecha]])</f>
        <v>16</v>
      </c>
    </row>
    <row r="1112" spans="2:12" x14ac:dyDescent="0.25">
      <c r="B1112" s="5">
        <v>45763</v>
      </c>
      <c r="C1112" t="s">
        <v>123</v>
      </c>
      <c r="D1112" t="s">
        <v>54</v>
      </c>
      <c r="E1112">
        <v>137.79</v>
      </c>
      <c r="F1112" s="26">
        <v>1</v>
      </c>
      <c r="G1112">
        <v>22.05</v>
      </c>
      <c r="H1112" s="15">
        <v>137.79</v>
      </c>
      <c r="I1112">
        <v>159.84</v>
      </c>
      <c r="J1112">
        <f>YEAR(Ventas_Wellpro4[[#This Row],[Fecha]])</f>
        <v>2025</v>
      </c>
      <c r="K1112" t="str">
        <f>TEXT(Ventas_Wellpro4[[#This Row],[Fecha]],"MMMM")</f>
        <v>abril</v>
      </c>
      <c r="L1112">
        <f>DAY(Ventas_Wellpro4[[#This Row],[Fecha]])</f>
        <v>16</v>
      </c>
    </row>
    <row r="1113" spans="2:12" x14ac:dyDescent="0.25">
      <c r="B1113" s="5">
        <v>45763</v>
      </c>
      <c r="C1113" t="s">
        <v>123</v>
      </c>
      <c r="D1113" t="s">
        <v>54</v>
      </c>
      <c r="E1113">
        <v>137.79</v>
      </c>
      <c r="F1113" s="26">
        <v>1</v>
      </c>
      <c r="G1113">
        <v>22.05</v>
      </c>
      <c r="H1113" s="15">
        <v>137.79</v>
      </c>
      <c r="I1113">
        <v>159.84</v>
      </c>
      <c r="J1113">
        <f>YEAR(Ventas_Wellpro4[[#This Row],[Fecha]])</f>
        <v>2025</v>
      </c>
      <c r="K1113" t="str">
        <f>TEXT(Ventas_Wellpro4[[#This Row],[Fecha]],"MMMM")</f>
        <v>abril</v>
      </c>
      <c r="L1113">
        <f>DAY(Ventas_Wellpro4[[#This Row],[Fecha]])</f>
        <v>16</v>
      </c>
    </row>
    <row r="1114" spans="2:12" x14ac:dyDescent="0.25">
      <c r="B1114" s="5">
        <v>45763</v>
      </c>
      <c r="C1114" t="s">
        <v>123</v>
      </c>
      <c r="D1114" t="s">
        <v>54</v>
      </c>
      <c r="E1114">
        <v>137.79</v>
      </c>
      <c r="F1114" s="26">
        <v>1</v>
      </c>
      <c r="G1114">
        <v>22.05</v>
      </c>
      <c r="H1114" s="15">
        <v>137.79</v>
      </c>
      <c r="I1114">
        <v>159.84</v>
      </c>
      <c r="J1114">
        <f>YEAR(Ventas_Wellpro4[[#This Row],[Fecha]])</f>
        <v>2025</v>
      </c>
      <c r="K1114" t="str">
        <f>TEXT(Ventas_Wellpro4[[#This Row],[Fecha]],"MMMM")</f>
        <v>abril</v>
      </c>
      <c r="L1114">
        <f>DAY(Ventas_Wellpro4[[#This Row],[Fecha]])</f>
        <v>16</v>
      </c>
    </row>
    <row r="1115" spans="2:12" x14ac:dyDescent="0.25">
      <c r="B1115" s="5">
        <v>45763</v>
      </c>
      <c r="C1115" t="s">
        <v>123</v>
      </c>
      <c r="D1115" t="s">
        <v>54</v>
      </c>
      <c r="E1115">
        <v>137.79</v>
      </c>
      <c r="F1115" s="26">
        <v>1</v>
      </c>
      <c r="G1115">
        <v>22.05</v>
      </c>
      <c r="H1115" s="15">
        <v>137.79</v>
      </c>
      <c r="I1115">
        <v>159.84</v>
      </c>
      <c r="J1115">
        <f>YEAR(Ventas_Wellpro4[[#This Row],[Fecha]])</f>
        <v>2025</v>
      </c>
      <c r="K1115" t="str">
        <f>TEXT(Ventas_Wellpro4[[#This Row],[Fecha]],"MMMM")</f>
        <v>abril</v>
      </c>
      <c r="L1115">
        <f>DAY(Ventas_Wellpro4[[#This Row],[Fecha]])</f>
        <v>16</v>
      </c>
    </row>
    <row r="1116" spans="2:12" x14ac:dyDescent="0.25">
      <c r="B1116" s="5">
        <v>45763</v>
      </c>
      <c r="C1116" t="s">
        <v>123</v>
      </c>
      <c r="D1116" t="s">
        <v>54</v>
      </c>
      <c r="E1116">
        <v>137.79499999999999</v>
      </c>
      <c r="F1116" s="26">
        <v>2</v>
      </c>
      <c r="G1116">
        <v>44.09</v>
      </c>
      <c r="H1116" s="15">
        <v>275.58999999999997</v>
      </c>
      <c r="I1116">
        <v>319.67999999999995</v>
      </c>
      <c r="J1116">
        <f>YEAR(Ventas_Wellpro4[[#This Row],[Fecha]])</f>
        <v>2025</v>
      </c>
      <c r="K1116" t="str">
        <f>TEXT(Ventas_Wellpro4[[#This Row],[Fecha]],"MMMM")</f>
        <v>abril</v>
      </c>
      <c r="L1116">
        <f>DAY(Ventas_Wellpro4[[#This Row],[Fecha]])</f>
        <v>16</v>
      </c>
    </row>
    <row r="1117" spans="2:12" x14ac:dyDescent="0.25">
      <c r="B1117" s="5">
        <v>45763</v>
      </c>
      <c r="C1117" t="s">
        <v>123</v>
      </c>
      <c r="D1117" t="s">
        <v>54</v>
      </c>
      <c r="E1117">
        <v>137.79</v>
      </c>
      <c r="F1117" s="26">
        <v>1</v>
      </c>
      <c r="G1117">
        <v>22.05</v>
      </c>
      <c r="H1117" s="15">
        <v>137.79</v>
      </c>
      <c r="I1117">
        <v>159.84</v>
      </c>
      <c r="J1117">
        <f>YEAR(Ventas_Wellpro4[[#This Row],[Fecha]])</f>
        <v>2025</v>
      </c>
      <c r="K1117" t="str">
        <f>TEXT(Ventas_Wellpro4[[#This Row],[Fecha]],"MMMM")</f>
        <v>abril</v>
      </c>
      <c r="L1117">
        <f>DAY(Ventas_Wellpro4[[#This Row],[Fecha]])</f>
        <v>16</v>
      </c>
    </row>
    <row r="1118" spans="2:12" x14ac:dyDescent="0.25">
      <c r="B1118" s="5">
        <v>45763</v>
      </c>
      <c r="C1118" t="s">
        <v>123</v>
      </c>
      <c r="D1118" t="s">
        <v>54</v>
      </c>
      <c r="E1118">
        <v>137.79</v>
      </c>
      <c r="F1118" s="26">
        <v>1</v>
      </c>
      <c r="G1118">
        <v>22.05</v>
      </c>
      <c r="H1118" s="15">
        <v>137.79</v>
      </c>
      <c r="I1118">
        <v>159.84</v>
      </c>
      <c r="J1118">
        <f>YEAR(Ventas_Wellpro4[[#This Row],[Fecha]])</f>
        <v>2025</v>
      </c>
      <c r="K1118" t="str">
        <f>TEXT(Ventas_Wellpro4[[#This Row],[Fecha]],"MMMM")</f>
        <v>abril</v>
      </c>
      <c r="L1118">
        <f>DAY(Ventas_Wellpro4[[#This Row],[Fecha]])</f>
        <v>16</v>
      </c>
    </row>
    <row r="1119" spans="2:12" x14ac:dyDescent="0.25">
      <c r="B1119" s="5">
        <v>45763</v>
      </c>
      <c r="C1119" t="s">
        <v>123</v>
      </c>
      <c r="D1119" t="s">
        <v>54</v>
      </c>
      <c r="E1119">
        <v>137.79</v>
      </c>
      <c r="F1119" s="26">
        <v>1</v>
      </c>
      <c r="G1119">
        <v>22.05</v>
      </c>
      <c r="H1119" s="15">
        <v>137.79</v>
      </c>
      <c r="I1119">
        <v>159.84</v>
      </c>
      <c r="J1119">
        <f>YEAR(Ventas_Wellpro4[[#This Row],[Fecha]])</f>
        <v>2025</v>
      </c>
      <c r="K1119" t="str">
        <f>TEXT(Ventas_Wellpro4[[#This Row],[Fecha]],"MMMM")</f>
        <v>abril</v>
      </c>
      <c r="L1119">
        <f>DAY(Ventas_Wellpro4[[#This Row],[Fecha]])</f>
        <v>16</v>
      </c>
    </row>
    <row r="1120" spans="2:12" x14ac:dyDescent="0.25">
      <c r="B1120" s="11">
        <v>45925</v>
      </c>
      <c r="C1120" t="s">
        <v>17</v>
      </c>
      <c r="D1120" t="s">
        <v>46</v>
      </c>
      <c r="E1120">
        <v>498.66</v>
      </c>
      <c r="F1120" s="26">
        <v>6</v>
      </c>
      <c r="G1120" s="27">
        <v>478.71360000000004</v>
      </c>
      <c r="H1120" s="15">
        <v>2991.96</v>
      </c>
      <c r="I1120" s="27">
        <v>3470.6736000000001</v>
      </c>
      <c r="J1120">
        <f>YEAR(Ventas_Wellpro4[[#This Row],[Fecha]])</f>
        <v>2025</v>
      </c>
      <c r="K1120" t="str">
        <f>TEXT(Ventas_Wellpro4[[#This Row],[Fecha]],"MMMM")</f>
        <v>septiembre</v>
      </c>
      <c r="L1120">
        <f>DAY(Ventas_Wellpro4[[#This Row],[Fecha]])</f>
        <v>25</v>
      </c>
    </row>
    <row r="1121" spans="2:12" x14ac:dyDescent="0.25">
      <c r="B1121" s="11">
        <v>45925</v>
      </c>
      <c r="C1121" t="s">
        <v>17</v>
      </c>
      <c r="D1121" t="s">
        <v>46</v>
      </c>
      <c r="E1121">
        <v>498.66</v>
      </c>
      <c r="F1121" s="26">
        <v>18</v>
      </c>
      <c r="G1121" s="27">
        <v>1436.1408000000001</v>
      </c>
      <c r="H1121" s="15">
        <v>8975.8799999999992</v>
      </c>
      <c r="I1121" s="27">
        <v>10412.020799999998</v>
      </c>
      <c r="J1121">
        <f>YEAR(Ventas_Wellpro4[[#This Row],[Fecha]])</f>
        <v>2025</v>
      </c>
      <c r="K1121" t="str">
        <f>TEXT(Ventas_Wellpro4[[#This Row],[Fecha]],"MMMM")</f>
        <v>septiembre</v>
      </c>
      <c r="L1121">
        <f>DAY(Ventas_Wellpro4[[#This Row],[Fecha]])</f>
        <v>25</v>
      </c>
    </row>
    <row r="1122" spans="2:12" x14ac:dyDescent="0.25">
      <c r="B1122" s="11">
        <v>45945</v>
      </c>
      <c r="C1122" t="s">
        <v>21</v>
      </c>
      <c r="D1122" t="s">
        <v>144</v>
      </c>
      <c r="E1122" s="17">
        <v>137.79</v>
      </c>
      <c r="F1122">
        <v>1</v>
      </c>
      <c r="G1122" s="18">
        <f>+(Ventas_Wellpro4[[#This Row],[Precio de Venta]]*0.16)*Ventas_Wellpro4[[#This Row],[Cantidad Vendida]]</f>
        <v>22.046399999999998</v>
      </c>
      <c r="H1122" s="15">
        <v>137.79</v>
      </c>
      <c r="I1122" s="17">
        <f>+Ventas_Wellpro4[[#This Row],[Total de Venta sin IVA]]+Ventas_Wellpro4[[#This Row],[IVA]]</f>
        <v>159.8364</v>
      </c>
      <c r="J1122">
        <f>YEAR(Ventas_Wellpro4[[#This Row],[Fecha]])</f>
        <v>2025</v>
      </c>
      <c r="K1122" t="str">
        <f>TEXT(Ventas_Wellpro4[[#This Row],[Fecha]],"MMMM")</f>
        <v>octubre</v>
      </c>
      <c r="L1122">
        <f>DAY(Ventas_Wellpro4[[#This Row],[Fecha]])</f>
        <v>15</v>
      </c>
    </row>
    <row r="1123" spans="2:12" x14ac:dyDescent="0.25">
      <c r="B1123" s="11">
        <v>45945</v>
      </c>
      <c r="C1123" t="s">
        <v>21</v>
      </c>
      <c r="D1123" t="s">
        <v>144</v>
      </c>
      <c r="E1123" s="17">
        <v>137.79499999999999</v>
      </c>
      <c r="F1123">
        <v>2</v>
      </c>
      <c r="G1123" s="18">
        <f>+(Ventas_Wellpro4[[#This Row],[Precio de Venta]]*0.16)*Ventas_Wellpro4[[#This Row],[Cantidad Vendida]]</f>
        <v>44.0944</v>
      </c>
      <c r="H1123" s="15">
        <v>275.58999999999997</v>
      </c>
      <c r="I1123" s="17">
        <f>+Ventas_Wellpro4[[#This Row],[Total de Venta sin IVA]]+Ventas_Wellpro4[[#This Row],[IVA]]</f>
        <v>319.68439999999998</v>
      </c>
      <c r="J1123">
        <f>YEAR(Ventas_Wellpro4[[#This Row],[Fecha]])</f>
        <v>2025</v>
      </c>
      <c r="K1123" t="str">
        <f>TEXT(Ventas_Wellpro4[[#This Row],[Fecha]],"MMMM")</f>
        <v>octubre</v>
      </c>
      <c r="L1123">
        <f>DAY(Ventas_Wellpro4[[#This Row],[Fecha]])</f>
        <v>15</v>
      </c>
    </row>
    <row r="1124" spans="2:12" x14ac:dyDescent="0.25">
      <c r="B1124" s="11">
        <v>45945</v>
      </c>
      <c r="C1124" t="s">
        <v>10</v>
      </c>
      <c r="D1124" t="s">
        <v>144</v>
      </c>
      <c r="E1124" s="17">
        <v>343.97</v>
      </c>
      <c r="F1124">
        <v>1</v>
      </c>
      <c r="G1124" s="18">
        <f>+(Ventas_Wellpro4[[#This Row],[Precio de Venta]]*0.16)*Ventas_Wellpro4[[#This Row],[Cantidad Vendida]]</f>
        <v>55.035200000000003</v>
      </c>
      <c r="H1124" s="15">
        <v>343.97</v>
      </c>
      <c r="I1124" s="17">
        <f>+Ventas_Wellpro4[[#This Row],[Total de Venta sin IVA]]+Ventas_Wellpro4[[#This Row],[IVA]]</f>
        <v>399.00520000000006</v>
      </c>
      <c r="J1124">
        <f>YEAR(Ventas_Wellpro4[[#This Row],[Fecha]])</f>
        <v>2025</v>
      </c>
      <c r="K1124" t="str">
        <f>TEXT(Ventas_Wellpro4[[#This Row],[Fecha]],"MMMM")</f>
        <v>octubre</v>
      </c>
      <c r="L1124">
        <f>DAY(Ventas_Wellpro4[[#This Row],[Fecha]])</f>
        <v>15</v>
      </c>
    </row>
    <row r="1125" spans="2:12" x14ac:dyDescent="0.25">
      <c r="B1125" s="11">
        <v>45945</v>
      </c>
      <c r="C1125" t="s">
        <v>123</v>
      </c>
      <c r="D1125" t="s">
        <v>144</v>
      </c>
      <c r="E1125" s="17">
        <v>137.79</v>
      </c>
      <c r="F1125">
        <v>1</v>
      </c>
      <c r="G1125" s="18">
        <f>+(Ventas_Wellpro4[[#This Row],[Precio de Venta]]*0.16)*Ventas_Wellpro4[[#This Row],[Cantidad Vendida]]</f>
        <v>22.046399999999998</v>
      </c>
      <c r="H1125" s="15">
        <v>137.79</v>
      </c>
      <c r="I1125" s="17">
        <f>+Ventas_Wellpro4[[#This Row],[Total de Venta sin IVA]]+Ventas_Wellpro4[[#This Row],[IVA]]</f>
        <v>159.8364</v>
      </c>
      <c r="J1125">
        <f>YEAR(Ventas_Wellpro4[[#This Row],[Fecha]])</f>
        <v>2025</v>
      </c>
      <c r="K1125" t="str">
        <f>TEXT(Ventas_Wellpro4[[#This Row],[Fecha]],"MMMM")</f>
        <v>octubre</v>
      </c>
      <c r="L1125">
        <f>DAY(Ventas_Wellpro4[[#This Row],[Fecha]])</f>
        <v>15</v>
      </c>
    </row>
    <row r="1126" spans="2:12" x14ac:dyDescent="0.25">
      <c r="B1126" s="11">
        <v>45945</v>
      </c>
      <c r="C1126" t="s">
        <v>123</v>
      </c>
      <c r="D1126" t="s">
        <v>144</v>
      </c>
      <c r="E1126" s="17">
        <v>137.79</v>
      </c>
      <c r="F1126">
        <v>1</v>
      </c>
      <c r="G1126" s="18">
        <f>+(Ventas_Wellpro4[[#This Row],[Precio de Venta]]*0.16)*Ventas_Wellpro4[[#This Row],[Cantidad Vendida]]</f>
        <v>22.046399999999998</v>
      </c>
      <c r="H1126" s="15">
        <v>137.79</v>
      </c>
      <c r="I1126" s="17">
        <f>+Ventas_Wellpro4[[#This Row],[Total de Venta sin IVA]]+Ventas_Wellpro4[[#This Row],[IVA]]</f>
        <v>159.8364</v>
      </c>
      <c r="J1126">
        <f>YEAR(Ventas_Wellpro4[[#This Row],[Fecha]])</f>
        <v>2025</v>
      </c>
      <c r="K1126" t="str">
        <f>TEXT(Ventas_Wellpro4[[#This Row],[Fecha]],"MMMM")</f>
        <v>octubre</v>
      </c>
      <c r="L1126">
        <f>DAY(Ventas_Wellpro4[[#This Row],[Fecha]])</f>
        <v>15</v>
      </c>
    </row>
    <row r="1127" spans="2:12" x14ac:dyDescent="0.25">
      <c r="B1127" s="5">
        <v>45768</v>
      </c>
      <c r="C1127" t="s">
        <v>23</v>
      </c>
      <c r="D1127" t="s">
        <v>46</v>
      </c>
      <c r="E1127">
        <v>70.05</v>
      </c>
      <c r="F1127" s="26">
        <v>240</v>
      </c>
      <c r="G1127">
        <v>2689.92</v>
      </c>
      <c r="H1127" s="15">
        <v>16812</v>
      </c>
      <c r="I1127">
        <v>19501.919999999998</v>
      </c>
      <c r="J1127">
        <f>YEAR(Ventas_Wellpro4[[#This Row],[Fecha]])</f>
        <v>2025</v>
      </c>
      <c r="K1127" t="str">
        <f>TEXT(Ventas_Wellpro4[[#This Row],[Fecha]],"MMMM")</f>
        <v>abril</v>
      </c>
      <c r="L1127">
        <f>DAY(Ventas_Wellpro4[[#This Row],[Fecha]])</f>
        <v>21</v>
      </c>
    </row>
    <row r="1128" spans="2:12" x14ac:dyDescent="0.25">
      <c r="B1128" s="5">
        <v>45768</v>
      </c>
      <c r="C1128" t="s">
        <v>23</v>
      </c>
      <c r="D1128" t="s">
        <v>46</v>
      </c>
      <c r="E1128">
        <v>70.05</v>
      </c>
      <c r="F1128" s="26">
        <v>240</v>
      </c>
      <c r="G1128">
        <v>2689.92</v>
      </c>
      <c r="H1128" s="15">
        <v>16812</v>
      </c>
      <c r="I1128">
        <v>19501.919999999998</v>
      </c>
      <c r="J1128">
        <f>YEAR(Ventas_Wellpro4[[#This Row],[Fecha]])</f>
        <v>2025</v>
      </c>
      <c r="K1128" t="str">
        <f>TEXT(Ventas_Wellpro4[[#This Row],[Fecha]],"MMMM")</f>
        <v>abril</v>
      </c>
      <c r="L1128">
        <f>DAY(Ventas_Wellpro4[[#This Row],[Fecha]])</f>
        <v>21</v>
      </c>
    </row>
    <row r="1129" spans="2:12" x14ac:dyDescent="0.25">
      <c r="B1129" s="11">
        <v>45946</v>
      </c>
      <c r="C1129" t="s">
        <v>17</v>
      </c>
      <c r="D1129" t="s">
        <v>46</v>
      </c>
      <c r="E1129" s="17">
        <v>498.66</v>
      </c>
      <c r="F1129">
        <v>6</v>
      </c>
      <c r="G1129" s="18">
        <f>+(Ventas_Wellpro4[[#This Row],[Precio de Venta]]*0.16)*Ventas_Wellpro4[[#This Row],[Cantidad Vendida]]</f>
        <v>478.71360000000004</v>
      </c>
      <c r="H1129" s="15">
        <v>2991.96</v>
      </c>
      <c r="I1129" s="17">
        <f>+Ventas_Wellpro4[[#This Row],[Total de Venta sin IVA]]+Ventas_Wellpro4[[#This Row],[IVA]]</f>
        <v>3470.6736000000001</v>
      </c>
      <c r="J1129">
        <f>YEAR(Ventas_Wellpro4[[#This Row],[Fecha]])</f>
        <v>2025</v>
      </c>
      <c r="K1129" t="str">
        <f>TEXT(Ventas_Wellpro4[[#This Row],[Fecha]],"MMMM")</f>
        <v>octubre</v>
      </c>
      <c r="L1129">
        <f>DAY(Ventas_Wellpro4[[#This Row],[Fecha]])</f>
        <v>16</v>
      </c>
    </row>
    <row r="1130" spans="2:12" x14ac:dyDescent="0.25">
      <c r="B1130" s="11">
        <v>45946</v>
      </c>
      <c r="C1130" t="s">
        <v>17</v>
      </c>
      <c r="D1130" t="s">
        <v>46</v>
      </c>
      <c r="E1130" s="17">
        <v>498.66</v>
      </c>
      <c r="F1130">
        <v>72</v>
      </c>
      <c r="G1130" s="18">
        <f>+(Ventas_Wellpro4[[#This Row],[Precio de Venta]]*0.16)*Ventas_Wellpro4[[#This Row],[Cantidad Vendida]]</f>
        <v>5744.5632000000005</v>
      </c>
      <c r="H1130" s="15">
        <v>35903.519999999997</v>
      </c>
      <c r="I1130" s="17">
        <f>+Ventas_Wellpro4[[#This Row],[Total de Venta sin IVA]]+Ventas_Wellpro4[[#This Row],[IVA]]</f>
        <v>41648.083199999994</v>
      </c>
      <c r="J1130">
        <f>YEAR(Ventas_Wellpro4[[#This Row],[Fecha]])</f>
        <v>2025</v>
      </c>
      <c r="K1130" t="str">
        <f>TEXT(Ventas_Wellpro4[[#This Row],[Fecha]],"MMMM")</f>
        <v>octubre</v>
      </c>
      <c r="L1130">
        <f>DAY(Ventas_Wellpro4[[#This Row],[Fecha]])</f>
        <v>16</v>
      </c>
    </row>
    <row r="1131" spans="2:12" x14ac:dyDescent="0.25">
      <c r="B1131" s="11">
        <v>45946</v>
      </c>
      <c r="C1131" t="s">
        <v>17</v>
      </c>
      <c r="D1131" t="s">
        <v>46</v>
      </c>
      <c r="E1131" s="17">
        <v>498.66</v>
      </c>
      <c r="F1131">
        <v>24</v>
      </c>
      <c r="G1131" s="18">
        <f>+(Ventas_Wellpro4[[#This Row],[Precio de Venta]]*0.16)*Ventas_Wellpro4[[#This Row],[Cantidad Vendida]]</f>
        <v>1914.8544000000002</v>
      </c>
      <c r="H1131" s="15">
        <v>11967.84</v>
      </c>
      <c r="I1131" s="17">
        <f>+Ventas_Wellpro4[[#This Row],[Total de Venta sin IVA]]+Ventas_Wellpro4[[#This Row],[IVA]]</f>
        <v>13882.6944</v>
      </c>
      <c r="J1131">
        <f>YEAR(Ventas_Wellpro4[[#This Row],[Fecha]])</f>
        <v>2025</v>
      </c>
      <c r="K1131" t="str">
        <f>TEXT(Ventas_Wellpro4[[#This Row],[Fecha]],"MMMM")</f>
        <v>octubre</v>
      </c>
      <c r="L1131">
        <f>DAY(Ventas_Wellpro4[[#This Row],[Fecha]])</f>
        <v>16</v>
      </c>
    </row>
    <row r="1132" spans="2:12" x14ac:dyDescent="0.25">
      <c r="B1132" s="5">
        <v>45769</v>
      </c>
      <c r="C1132" t="s">
        <v>22</v>
      </c>
      <c r="D1132" t="s">
        <v>54</v>
      </c>
      <c r="E1132">
        <v>137.79</v>
      </c>
      <c r="F1132" s="26">
        <v>1</v>
      </c>
      <c r="G1132">
        <v>22.05</v>
      </c>
      <c r="H1132" s="15">
        <v>137.79</v>
      </c>
      <c r="I1132">
        <v>159.84</v>
      </c>
      <c r="J1132">
        <f>YEAR(Ventas_Wellpro4[[#This Row],[Fecha]])</f>
        <v>2025</v>
      </c>
      <c r="K1132" t="str">
        <f>TEXT(Ventas_Wellpro4[[#This Row],[Fecha]],"MMMM")</f>
        <v>abril</v>
      </c>
      <c r="L1132">
        <f>DAY(Ventas_Wellpro4[[#This Row],[Fecha]])</f>
        <v>22</v>
      </c>
    </row>
    <row r="1133" spans="2:12" x14ac:dyDescent="0.25">
      <c r="B1133" s="5">
        <v>45769</v>
      </c>
      <c r="C1133" t="s">
        <v>22</v>
      </c>
      <c r="D1133" t="s">
        <v>54</v>
      </c>
      <c r="E1133">
        <v>77.58</v>
      </c>
      <c r="F1133" s="26">
        <v>1</v>
      </c>
      <c r="G1133">
        <v>12.41</v>
      </c>
      <c r="H1133" s="15">
        <v>77.58</v>
      </c>
      <c r="I1133">
        <v>89.99</v>
      </c>
      <c r="J1133">
        <f>YEAR(Ventas_Wellpro4[[#This Row],[Fecha]])</f>
        <v>2025</v>
      </c>
      <c r="K1133" t="str">
        <f>TEXT(Ventas_Wellpro4[[#This Row],[Fecha]],"MMMM")</f>
        <v>abril</v>
      </c>
      <c r="L1133">
        <f>DAY(Ventas_Wellpro4[[#This Row],[Fecha]])</f>
        <v>22</v>
      </c>
    </row>
    <row r="1134" spans="2:12" x14ac:dyDescent="0.25">
      <c r="B1134" s="5">
        <v>45769</v>
      </c>
      <c r="C1134" t="s">
        <v>22</v>
      </c>
      <c r="D1134" t="s">
        <v>54</v>
      </c>
      <c r="E1134">
        <v>137.19999999999999</v>
      </c>
      <c r="F1134" s="26">
        <v>1</v>
      </c>
      <c r="G1134">
        <v>21.95</v>
      </c>
      <c r="H1134" s="15">
        <v>137.19999999999999</v>
      </c>
      <c r="I1134">
        <v>159.14999999999998</v>
      </c>
      <c r="J1134">
        <f>YEAR(Ventas_Wellpro4[[#This Row],[Fecha]])</f>
        <v>2025</v>
      </c>
      <c r="K1134" t="str">
        <f>TEXT(Ventas_Wellpro4[[#This Row],[Fecha]],"MMMM")</f>
        <v>abril</v>
      </c>
      <c r="L1134">
        <f>DAY(Ventas_Wellpro4[[#This Row],[Fecha]])</f>
        <v>22</v>
      </c>
    </row>
    <row r="1135" spans="2:12" x14ac:dyDescent="0.25">
      <c r="B1135" s="5">
        <v>45769</v>
      </c>
      <c r="C1135" t="s">
        <v>22</v>
      </c>
      <c r="D1135" t="s">
        <v>54</v>
      </c>
      <c r="E1135">
        <v>137.19999999999999</v>
      </c>
      <c r="F1135" s="26">
        <v>1</v>
      </c>
      <c r="G1135">
        <v>21.95</v>
      </c>
      <c r="H1135" s="15">
        <v>137.19999999999999</v>
      </c>
      <c r="I1135">
        <v>159.14999999999998</v>
      </c>
      <c r="J1135">
        <f>YEAR(Ventas_Wellpro4[[#This Row],[Fecha]])</f>
        <v>2025</v>
      </c>
      <c r="K1135" t="str">
        <f>TEXT(Ventas_Wellpro4[[#This Row],[Fecha]],"MMMM")</f>
        <v>abril</v>
      </c>
      <c r="L1135">
        <f>DAY(Ventas_Wellpro4[[#This Row],[Fecha]])</f>
        <v>22</v>
      </c>
    </row>
    <row r="1136" spans="2:12" x14ac:dyDescent="0.25">
      <c r="B1136" s="5">
        <v>45769</v>
      </c>
      <c r="C1136" t="s">
        <v>22</v>
      </c>
      <c r="D1136" t="s">
        <v>54</v>
      </c>
      <c r="E1136">
        <v>137.79</v>
      </c>
      <c r="F1136" s="26">
        <v>1</v>
      </c>
      <c r="G1136">
        <v>22.05</v>
      </c>
      <c r="H1136" s="15">
        <v>137.79</v>
      </c>
      <c r="I1136">
        <v>159.84</v>
      </c>
      <c r="J1136">
        <f>YEAR(Ventas_Wellpro4[[#This Row],[Fecha]])</f>
        <v>2025</v>
      </c>
      <c r="K1136" t="str">
        <f>TEXT(Ventas_Wellpro4[[#This Row],[Fecha]],"MMMM")</f>
        <v>abril</v>
      </c>
      <c r="L1136">
        <f>DAY(Ventas_Wellpro4[[#This Row],[Fecha]])</f>
        <v>22</v>
      </c>
    </row>
    <row r="1137" spans="2:12" x14ac:dyDescent="0.25">
      <c r="B1137" s="5">
        <v>45769</v>
      </c>
      <c r="C1137" t="s">
        <v>22</v>
      </c>
      <c r="D1137" t="s">
        <v>54</v>
      </c>
      <c r="E1137">
        <v>137.79</v>
      </c>
      <c r="F1137" s="26">
        <v>1</v>
      </c>
      <c r="G1137">
        <v>22.05</v>
      </c>
      <c r="H1137" s="15">
        <v>137.79</v>
      </c>
      <c r="I1137">
        <v>159.84</v>
      </c>
      <c r="J1137">
        <f>YEAR(Ventas_Wellpro4[[#This Row],[Fecha]])</f>
        <v>2025</v>
      </c>
      <c r="K1137" t="str">
        <f>TEXT(Ventas_Wellpro4[[#This Row],[Fecha]],"MMMM")</f>
        <v>abril</v>
      </c>
      <c r="L1137">
        <f>DAY(Ventas_Wellpro4[[#This Row],[Fecha]])</f>
        <v>22</v>
      </c>
    </row>
    <row r="1138" spans="2:12" x14ac:dyDescent="0.25">
      <c r="B1138" s="5">
        <v>45769</v>
      </c>
      <c r="C1138" t="s">
        <v>21</v>
      </c>
      <c r="D1138" t="s">
        <v>54</v>
      </c>
      <c r="E1138">
        <v>137.79</v>
      </c>
      <c r="F1138" s="26">
        <v>1</v>
      </c>
      <c r="G1138">
        <v>22.05</v>
      </c>
      <c r="H1138" s="15">
        <v>137.79</v>
      </c>
      <c r="I1138">
        <v>159.84</v>
      </c>
      <c r="J1138">
        <f>YEAR(Ventas_Wellpro4[[#This Row],[Fecha]])</f>
        <v>2025</v>
      </c>
      <c r="K1138" t="str">
        <f>TEXT(Ventas_Wellpro4[[#This Row],[Fecha]],"MMMM")</f>
        <v>abril</v>
      </c>
      <c r="L1138">
        <f>DAY(Ventas_Wellpro4[[#This Row],[Fecha]])</f>
        <v>22</v>
      </c>
    </row>
    <row r="1139" spans="2:12" x14ac:dyDescent="0.25">
      <c r="B1139" s="5">
        <v>45769</v>
      </c>
      <c r="C1139" t="s">
        <v>21</v>
      </c>
      <c r="D1139" t="s">
        <v>54</v>
      </c>
      <c r="E1139">
        <v>137.19999999999999</v>
      </c>
      <c r="F1139" s="26">
        <v>1</v>
      </c>
      <c r="G1139">
        <v>21.95</v>
      </c>
      <c r="H1139" s="15">
        <v>137.19999999999999</v>
      </c>
      <c r="I1139">
        <v>159.14999999999998</v>
      </c>
      <c r="J1139">
        <f>YEAR(Ventas_Wellpro4[[#This Row],[Fecha]])</f>
        <v>2025</v>
      </c>
      <c r="K1139" t="str">
        <f>TEXT(Ventas_Wellpro4[[#This Row],[Fecha]],"MMMM")</f>
        <v>abril</v>
      </c>
      <c r="L1139">
        <f>DAY(Ventas_Wellpro4[[#This Row],[Fecha]])</f>
        <v>22</v>
      </c>
    </row>
    <row r="1140" spans="2:12" x14ac:dyDescent="0.25">
      <c r="B1140" s="5">
        <v>45769</v>
      </c>
      <c r="C1140" t="s">
        <v>21</v>
      </c>
      <c r="D1140" t="s">
        <v>54</v>
      </c>
      <c r="E1140">
        <v>137.19999999999999</v>
      </c>
      <c r="F1140" s="26">
        <v>1</v>
      </c>
      <c r="G1140">
        <v>21.95</v>
      </c>
      <c r="H1140" s="15">
        <v>137.19999999999999</v>
      </c>
      <c r="I1140">
        <v>159.14999999999998</v>
      </c>
      <c r="J1140">
        <f>YEAR(Ventas_Wellpro4[[#This Row],[Fecha]])</f>
        <v>2025</v>
      </c>
      <c r="K1140" t="str">
        <f>TEXT(Ventas_Wellpro4[[#This Row],[Fecha]],"MMMM")</f>
        <v>abril</v>
      </c>
      <c r="L1140">
        <f>DAY(Ventas_Wellpro4[[#This Row],[Fecha]])</f>
        <v>22</v>
      </c>
    </row>
    <row r="1141" spans="2:12" x14ac:dyDescent="0.25">
      <c r="B1141" s="5">
        <v>45769</v>
      </c>
      <c r="C1141" t="s">
        <v>24</v>
      </c>
      <c r="D1141" t="s">
        <v>54</v>
      </c>
      <c r="E1141">
        <v>137.19999999999999</v>
      </c>
      <c r="F1141" s="26">
        <v>1</v>
      </c>
      <c r="G1141">
        <v>21.95</v>
      </c>
      <c r="H1141" s="15">
        <v>137.19999999999999</v>
      </c>
      <c r="I1141">
        <v>159.14999999999998</v>
      </c>
      <c r="J1141">
        <f>YEAR(Ventas_Wellpro4[[#This Row],[Fecha]])</f>
        <v>2025</v>
      </c>
      <c r="K1141" t="str">
        <f>TEXT(Ventas_Wellpro4[[#This Row],[Fecha]],"MMMM")</f>
        <v>abril</v>
      </c>
      <c r="L1141">
        <f>DAY(Ventas_Wellpro4[[#This Row],[Fecha]])</f>
        <v>22</v>
      </c>
    </row>
    <row r="1142" spans="2:12" x14ac:dyDescent="0.25">
      <c r="B1142" s="5">
        <v>45769</v>
      </c>
      <c r="C1142" t="s">
        <v>24</v>
      </c>
      <c r="D1142" t="s">
        <v>54</v>
      </c>
      <c r="E1142">
        <v>137.19999999999999</v>
      </c>
      <c r="F1142" s="26">
        <v>1</v>
      </c>
      <c r="G1142">
        <v>21.95</v>
      </c>
      <c r="H1142" s="15">
        <v>137.19999999999999</v>
      </c>
      <c r="I1142">
        <v>159.14999999999998</v>
      </c>
      <c r="J1142">
        <f>YEAR(Ventas_Wellpro4[[#This Row],[Fecha]])</f>
        <v>2025</v>
      </c>
      <c r="K1142" t="str">
        <f>TEXT(Ventas_Wellpro4[[#This Row],[Fecha]],"MMMM")</f>
        <v>abril</v>
      </c>
      <c r="L1142">
        <f>DAY(Ventas_Wellpro4[[#This Row],[Fecha]])</f>
        <v>22</v>
      </c>
    </row>
    <row r="1143" spans="2:12" x14ac:dyDescent="0.25">
      <c r="B1143" s="5">
        <v>45769</v>
      </c>
      <c r="C1143" t="s">
        <v>24</v>
      </c>
      <c r="D1143" t="s">
        <v>54</v>
      </c>
      <c r="E1143">
        <v>137.79</v>
      </c>
      <c r="F1143" s="26">
        <v>1</v>
      </c>
      <c r="G1143">
        <v>22.05</v>
      </c>
      <c r="H1143" s="15">
        <v>137.79</v>
      </c>
      <c r="I1143">
        <v>159.84</v>
      </c>
      <c r="J1143">
        <f>YEAR(Ventas_Wellpro4[[#This Row],[Fecha]])</f>
        <v>2025</v>
      </c>
      <c r="K1143" t="str">
        <f>TEXT(Ventas_Wellpro4[[#This Row],[Fecha]],"MMMM")</f>
        <v>abril</v>
      </c>
      <c r="L1143">
        <f>DAY(Ventas_Wellpro4[[#This Row],[Fecha]])</f>
        <v>22</v>
      </c>
    </row>
    <row r="1144" spans="2:12" x14ac:dyDescent="0.25">
      <c r="B1144" s="5">
        <v>45769</v>
      </c>
      <c r="C1144" t="s">
        <v>14</v>
      </c>
      <c r="D1144" t="s">
        <v>54</v>
      </c>
      <c r="E1144">
        <v>1706.9</v>
      </c>
      <c r="F1144" s="26">
        <v>1</v>
      </c>
      <c r="G1144">
        <v>273.10000000000002</v>
      </c>
      <c r="H1144" s="15">
        <v>1706.9</v>
      </c>
      <c r="I1144">
        <v>1980</v>
      </c>
      <c r="J1144">
        <f>YEAR(Ventas_Wellpro4[[#This Row],[Fecha]])</f>
        <v>2025</v>
      </c>
      <c r="K1144" t="str">
        <f>TEXT(Ventas_Wellpro4[[#This Row],[Fecha]],"MMMM")</f>
        <v>abril</v>
      </c>
      <c r="L1144">
        <f>DAY(Ventas_Wellpro4[[#This Row],[Fecha]])</f>
        <v>22</v>
      </c>
    </row>
    <row r="1145" spans="2:12" x14ac:dyDescent="0.25">
      <c r="B1145" s="5">
        <v>45769</v>
      </c>
      <c r="C1145" t="s">
        <v>123</v>
      </c>
      <c r="D1145" t="s">
        <v>54</v>
      </c>
      <c r="E1145">
        <v>137.79</v>
      </c>
      <c r="F1145" s="26">
        <v>1</v>
      </c>
      <c r="G1145">
        <v>22.05</v>
      </c>
      <c r="H1145" s="15">
        <v>137.79</v>
      </c>
      <c r="I1145">
        <v>159.84</v>
      </c>
      <c r="J1145">
        <f>YEAR(Ventas_Wellpro4[[#This Row],[Fecha]])</f>
        <v>2025</v>
      </c>
      <c r="K1145" t="str">
        <f>TEXT(Ventas_Wellpro4[[#This Row],[Fecha]],"MMMM")</f>
        <v>abril</v>
      </c>
      <c r="L1145">
        <f>DAY(Ventas_Wellpro4[[#This Row],[Fecha]])</f>
        <v>22</v>
      </c>
    </row>
    <row r="1146" spans="2:12" x14ac:dyDescent="0.25">
      <c r="B1146" s="5">
        <v>45769</v>
      </c>
      <c r="C1146" t="s">
        <v>123</v>
      </c>
      <c r="D1146" t="s">
        <v>54</v>
      </c>
      <c r="E1146">
        <v>137.19999999999999</v>
      </c>
      <c r="F1146" s="26">
        <v>1</v>
      </c>
      <c r="G1146">
        <v>21.95</v>
      </c>
      <c r="H1146" s="15">
        <v>137.19999999999999</v>
      </c>
      <c r="I1146">
        <v>159.14999999999998</v>
      </c>
      <c r="J1146">
        <f>YEAR(Ventas_Wellpro4[[#This Row],[Fecha]])</f>
        <v>2025</v>
      </c>
      <c r="K1146" t="str">
        <f>TEXT(Ventas_Wellpro4[[#This Row],[Fecha]],"MMMM")</f>
        <v>abril</v>
      </c>
      <c r="L1146">
        <f>DAY(Ventas_Wellpro4[[#This Row],[Fecha]])</f>
        <v>22</v>
      </c>
    </row>
    <row r="1147" spans="2:12" x14ac:dyDescent="0.25">
      <c r="B1147" s="5">
        <v>45770</v>
      </c>
      <c r="C1147" t="s">
        <v>19</v>
      </c>
      <c r="D1147" t="s">
        <v>54</v>
      </c>
      <c r="E1147">
        <v>943.45</v>
      </c>
      <c r="F1147" s="26">
        <v>1</v>
      </c>
      <c r="G1147">
        <v>150.94999999999999</v>
      </c>
      <c r="H1147" s="15">
        <v>943.45</v>
      </c>
      <c r="I1147">
        <v>1094.4000000000001</v>
      </c>
      <c r="J1147">
        <f>YEAR(Ventas_Wellpro4[[#This Row],[Fecha]])</f>
        <v>2025</v>
      </c>
      <c r="K1147" t="str">
        <f>TEXT(Ventas_Wellpro4[[#This Row],[Fecha]],"MMMM")</f>
        <v>abril</v>
      </c>
      <c r="L1147">
        <f>DAY(Ventas_Wellpro4[[#This Row],[Fecha]])</f>
        <v>23</v>
      </c>
    </row>
    <row r="1148" spans="2:12" x14ac:dyDescent="0.25">
      <c r="B1148" s="5">
        <v>45770</v>
      </c>
      <c r="C1148" t="s">
        <v>22</v>
      </c>
      <c r="D1148" t="s">
        <v>54</v>
      </c>
      <c r="E1148">
        <v>77.585999999999999</v>
      </c>
      <c r="F1148" s="26">
        <v>5</v>
      </c>
      <c r="G1148">
        <v>62.07</v>
      </c>
      <c r="H1148" s="15">
        <v>387.93</v>
      </c>
      <c r="I1148">
        <v>450</v>
      </c>
      <c r="J1148">
        <f>YEAR(Ventas_Wellpro4[[#This Row],[Fecha]])</f>
        <v>2025</v>
      </c>
      <c r="K1148" t="str">
        <f>TEXT(Ventas_Wellpro4[[#This Row],[Fecha]],"MMMM")</f>
        <v>abril</v>
      </c>
      <c r="L1148">
        <f>DAY(Ventas_Wellpro4[[#This Row],[Fecha]])</f>
        <v>23</v>
      </c>
    </row>
    <row r="1149" spans="2:12" x14ac:dyDescent="0.25">
      <c r="B1149" s="5">
        <v>45770</v>
      </c>
      <c r="C1149" t="s">
        <v>21</v>
      </c>
      <c r="D1149" t="s">
        <v>54</v>
      </c>
      <c r="E1149">
        <v>77.586699999999993</v>
      </c>
      <c r="F1149" s="26">
        <v>3</v>
      </c>
      <c r="G1149">
        <v>37.24</v>
      </c>
      <c r="H1149" s="15">
        <v>232.76</v>
      </c>
      <c r="I1149">
        <v>270</v>
      </c>
      <c r="J1149">
        <f>YEAR(Ventas_Wellpro4[[#This Row],[Fecha]])</f>
        <v>2025</v>
      </c>
      <c r="K1149" t="str">
        <f>TEXT(Ventas_Wellpro4[[#This Row],[Fecha]],"MMMM")</f>
        <v>abril</v>
      </c>
      <c r="L1149">
        <f>DAY(Ventas_Wellpro4[[#This Row],[Fecha]])</f>
        <v>23</v>
      </c>
    </row>
    <row r="1150" spans="2:12" x14ac:dyDescent="0.25">
      <c r="B1150" s="5">
        <v>45770</v>
      </c>
      <c r="C1150" t="s">
        <v>23</v>
      </c>
      <c r="D1150" t="s">
        <v>54</v>
      </c>
      <c r="E1150">
        <v>77.59</v>
      </c>
      <c r="F1150" s="26">
        <v>1</v>
      </c>
      <c r="G1150">
        <v>12.41</v>
      </c>
      <c r="H1150" s="15">
        <v>77.59</v>
      </c>
      <c r="I1150">
        <v>90</v>
      </c>
      <c r="J1150">
        <f>YEAR(Ventas_Wellpro4[[#This Row],[Fecha]])</f>
        <v>2025</v>
      </c>
      <c r="K1150" t="str">
        <f>TEXT(Ventas_Wellpro4[[#This Row],[Fecha]],"MMMM")</f>
        <v>abril</v>
      </c>
      <c r="L1150">
        <f>DAY(Ventas_Wellpro4[[#This Row],[Fecha]])</f>
        <v>23</v>
      </c>
    </row>
    <row r="1151" spans="2:12" x14ac:dyDescent="0.25">
      <c r="B1151" s="5">
        <v>45770</v>
      </c>
      <c r="C1151" t="s">
        <v>24</v>
      </c>
      <c r="D1151" t="s">
        <v>54</v>
      </c>
      <c r="E1151">
        <v>77.584999999999994</v>
      </c>
      <c r="F1151" s="26">
        <v>4</v>
      </c>
      <c r="G1151">
        <v>49.65</v>
      </c>
      <c r="H1151" s="15">
        <v>310.33999999999997</v>
      </c>
      <c r="I1151">
        <v>359.98999999999995</v>
      </c>
      <c r="J1151">
        <f>YEAR(Ventas_Wellpro4[[#This Row],[Fecha]])</f>
        <v>2025</v>
      </c>
      <c r="K1151" t="str">
        <f>TEXT(Ventas_Wellpro4[[#This Row],[Fecha]],"MMMM")</f>
        <v>abril</v>
      </c>
      <c r="L1151">
        <f>DAY(Ventas_Wellpro4[[#This Row],[Fecha]])</f>
        <v>23</v>
      </c>
    </row>
    <row r="1152" spans="2:12" x14ac:dyDescent="0.25">
      <c r="B1152" s="5">
        <v>45770</v>
      </c>
      <c r="C1152" t="s">
        <v>11</v>
      </c>
      <c r="D1152" t="s">
        <v>54</v>
      </c>
      <c r="E1152">
        <v>267.8</v>
      </c>
      <c r="F1152" s="26">
        <v>1</v>
      </c>
      <c r="G1152">
        <v>42.85</v>
      </c>
      <c r="H1152" s="15">
        <v>267.8</v>
      </c>
      <c r="I1152">
        <v>310.65000000000003</v>
      </c>
      <c r="J1152">
        <f>YEAR(Ventas_Wellpro4[[#This Row],[Fecha]])</f>
        <v>2025</v>
      </c>
      <c r="K1152" t="str">
        <f>TEXT(Ventas_Wellpro4[[#This Row],[Fecha]],"MMMM")</f>
        <v>abril</v>
      </c>
      <c r="L1152">
        <f>DAY(Ventas_Wellpro4[[#This Row],[Fecha]])</f>
        <v>23</v>
      </c>
    </row>
    <row r="1153" spans="2:12" x14ac:dyDescent="0.25">
      <c r="B1153" s="5">
        <v>45770</v>
      </c>
      <c r="C1153" t="s">
        <v>10</v>
      </c>
      <c r="D1153" t="s">
        <v>54</v>
      </c>
      <c r="E1153">
        <v>267.8</v>
      </c>
      <c r="F1153" s="26">
        <v>1</v>
      </c>
      <c r="G1153">
        <v>42.85</v>
      </c>
      <c r="H1153" s="15">
        <v>267.8</v>
      </c>
      <c r="I1153">
        <v>310.65000000000003</v>
      </c>
      <c r="J1153">
        <f>YEAR(Ventas_Wellpro4[[#This Row],[Fecha]])</f>
        <v>2025</v>
      </c>
      <c r="K1153" t="str">
        <f>TEXT(Ventas_Wellpro4[[#This Row],[Fecha]],"MMMM")</f>
        <v>abril</v>
      </c>
      <c r="L1153">
        <f>DAY(Ventas_Wellpro4[[#This Row],[Fecha]])</f>
        <v>23</v>
      </c>
    </row>
    <row r="1154" spans="2:12" x14ac:dyDescent="0.25">
      <c r="B1154" s="5">
        <v>45770</v>
      </c>
      <c r="C1154" t="s">
        <v>123</v>
      </c>
      <c r="D1154" t="s">
        <v>54</v>
      </c>
      <c r="E1154">
        <v>77.585999999999999</v>
      </c>
      <c r="F1154" s="26">
        <v>5</v>
      </c>
      <c r="G1154">
        <v>62.07</v>
      </c>
      <c r="H1154" s="15">
        <v>387.93</v>
      </c>
      <c r="I1154">
        <v>450</v>
      </c>
      <c r="J1154">
        <f>YEAR(Ventas_Wellpro4[[#This Row],[Fecha]])</f>
        <v>2025</v>
      </c>
      <c r="K1154" t="str">
        <f>TEXT(Ventas_Wellpro4[[#This Row],[Fecha]],"MMMM")</f>
        <v>abril</v>
      </c>
      <c r="L1154">
        <f>DAY(Ventas_Wellpro4[[#This Row],[Fecha]])</f>
        <v>23</v>
      </c>
    </row>
    <row r="1155" spans="2:12" x14ac:dyDescent="0.25">
      <c r="B1155" s="5">
        <v>45771</v>
      </c>
      <c r="C1155" t="s">
        <v>19</v>
      </c>
      <c r="D1155" t="s">
        <v>54</v>
      </c>
      <c r="E1155">
        <v>1048.28</v>
      </c>
      <c r="F1155" s="26">
        <v>1</v>
      </c>
      <c r="G1155">
        <v>167.72</v>
      </c>
      <c r="H1155" s="15">
        <v>1048.28</v>
      </c>
      <c r="I1155">
        <v>1216</v>
      </c>
      <c r="J1155">
        <f>YEAR(Ventas_Wellpro4[[#This Row],[Fecha]])</f>
        <v>2025</v>
      </c>
      <c r="K1155" t="str">
        <f>TEXT(Ventas_Wellpro4[[#This Row],[Fecha]],"MMMM")</f>
        <v>abril</v>
      </c>
      <c r="L1155">
        <f>DAY(Ventas_Wellpro4[[#This Row],[Fecha]])</f>
        <v>24</v>
      </c>
    </row>
    <row r="1156" spans="2:12" x14ac:dyDescent="0.25">
      <c r="B1156" s="11">
        <v>45946</v>
      </c>
      <c r="C1156" t="s">
        <v>17</v>
      </c>
      <c r="D1156" t="s">
        <v>46</v>
      </c>
      <c r="E1156" s="17">
        <v>498.66</v>
      </c>
      <c r="F1156">
        <v>6</v>
      </c>
      <c r="G1156" s="18">
        <f>+(Ventas_Wellpro4[[#This Row],[Precio de Venta]]*0.16)*Ventas_Wellpro4[[#This Row],[Cantidad Vendida]]</f>
        <v>478.71360000000004</v>
      </c>
      <c r="H1156" s="15">
        <v>2991.96</v>
      </c>
      <c r="I1156" s="17">
        <f>+Ventas_Wellpro4[[#This Row],[Total de Venta sin IVA]]+Ventas_Wellpro4[[#This Row],[IVA]]</f>
        <v>3470.6736000000001</v>
      </c>
      <c r="J1156">
        <f>YEAR(Ventas_Wellpro4[[#This Row],[Fecha]])</f>
        <v>2025</v>
      </c>
      <c r="K1156" t="str">
        <f>TEXT(Ventas_Wellpro4[[#This Row],[Fecha]],"MMMM")</f>
        <v>octubre</v>
      </c>
      <c r="L1156">
        <f>DAY(Ventas_Wellpro4[[#This Row],[Fecha]])</f>
        <v>16</v>
      </c>
    </row>
    <row r="1157" spans="2:12" x14ac:dyDescent="0.25">
      <c r="B1157" s="11">
        <v>45946</v>
      </c>
      <c r="C1157" t="s">
        <v>17</v>
      </c>
      <c r="D1157" t="s">
        <v>46</v>
      </c>
      <c r="E1157" s="17">
        <v>498.66</v>
      </c>
      <c r="F1157">
        <v>12</v>
      </c>
      <c r="G1157" s="18">
        <f>+(Ventas_Wellpro4[[#This Row],[Precio de Venta]]*0.16)*Ventas_Wellpro4[[#This Row],[Cantidad Vendida]]</f>
        <v>957.42720000000008</v>
      </c>
      <c r="H1157" s="15">
        <v>5983.92</v>
      </c>
      <c r="I1157" s="17">
        <f>+Ventas_Wellpro4[[#This Row],[Total de Venta sin IVA]]+Ventas_Wellpro4[[#This Row],[IVA]]</f>
        <v>6941.3472000000002</v>
      </c>
      <c r="J1157">
        <f>YEAR(Ventas_Wellpro4[[#This Row],[Fecha]])</f>
        <v>2025</v>
      </c>
      <c r="K1157" t="str">
        <f>TEXT(Ventas_Wellpro4[[#This Row],[Fecha]],"MMMM")</f>
        <v>octubre</v>
      </c>
      <c r="L1157">
        <f>DAY(Ventas_Wellpro4[[#This Row],[Fecha]])</f>
        <v>16</v>
      </c>
    </row>
    <row r="1158" spans="2:12" x14ac:dyDescent="0.25">
      <c r="B1158" s="11">
        <v>45946</v>
      </c>
      <c r="C1158" t="s">
        <v>17</v>
      </c>
      <c r="D1158" t="s">
        <v>46</v>
      </c>
      <c r="E1158" s="17">
        <v>498.66</v>
      </c>
      <c r="F1158">
        <v>12</v>
      </c>
      <c r="G1158" s="18">
        <f>+(Ventas_Wellpro4[[#This Row],[Precio de Venta]]*0.16)*Ventas_Wellpro4[[#This Row],[Cantidad Vendida]]</f>
        <v>957.42720000000008</v>
      </c>
      <c r="H1158" s="15">
        <v>5983.92</v>
      </c>
      <c r="I1158" s="17">
        <f>+Ventas_Wellpro4[[#This Row],[Total de Venta sin IVA]]+Ventas_Wellpro4[[#This Row],[IVA]]</f>
        <v>6941.3472000000002</v>
      </c>
      <c r="J1158">
        <f>YEAR(Ventas_Wellpro4[[#This Row],[Fecha]])</f>
        <v>2025</v>
      </c>
      <c r="K1158" t="str">
        <f>TEXT(Ventas_Wellpro4[[#This Row],[Fecha]],"MMMM")</f>
        <v>octubre</v>
      </c>
      <c r="L1158">
        <f>DAY(Ventas_Wellpro4[[#This Row],[Fecha]])</f>
        <v>16</v>
      </c>
    </row>
    <row r="1159" spans="2:12" x14ac:dyDescent="0.25">
      <c r="B1159" s="5">
        <v>45771</v>
      </c>
      <c r="C1159" t="s">
        <v>22</v>
      </c>
      <c r="D1159" t="s">
        <v>54</v>
      </c>
      <c r="E1159">
        <v>137.79</v>
      </c>
      <c r="F1159" s="26">
        <v>1</v>
      </c>
      <c r="G1159">
        <v>22.05</v>
      </c>
      <c r="H1159" s="15">
        <v>137.79</v>
      </c>
      <c r="I1159">
        <v>159.84</v>
      </c>
      <c r="J1159">
        <f>YEAR(Ventas_Wellpro4[[#This Row],[Fecha]])</f>
        <v>2025</v>
      </c>
      <c r="K1159" t="str">
        <f>TEXT(Ventas_Wellpro4[[#This Row],[Fecha]],"MMMM")</f>
        <v>abril</v>
      </c>
      <c r="L1159">
        <f>DAY(Ventas_Wellpro4[[#This Row],[Fecha]])</f>
        <v>24</v>
      </c>
    </row>
    <row r="1160" spans="2:12" x14ac:dyDescent="0.25">
      <c r="B1160" s="5">
        <v>45771</v>
      </c>
      <c r="C1160" t="s">
        <v>21</v>
      </c>
      <c r="D1160" t="s">
        <v>54</v>
      </c>
      <c r="E1160">
        <v>137.79</v>
      </c>
      <c r="F1160" s="26">
        <v>1</v>
      </c>
      <c r="G1160">
        <v>22.05</v>
      </c>
      <c r="H1160" s="15">
        <v>137.79</v>
      </c>
      <c r="I1160">
        <v>159.84</v>
      </c>
      <c r="J1160">
        <f>YEAR(Ventas_Wellpro4[[#This Row],[Fecha]])</f>
        <v>2025</v>
      </c>
      <c r="K1160" t="str">
        <f>TEXT(Ventas_Wellpro4[[#This Row],[Fecha]],"MMMM")</f>
        <v>abril</v>
      </c>
      <c r="L1160">
        <f>DAY(Ventas_Wellpro4[[#This Row],[Fecha]])</f>
        <v>24</v>
      </c>
    </row>
    <row r="1161" spans="2:12" x14ac:dyDescent="0.25">
      <c r="B1161" s="5">
        <v>45771</v>
      </c>
      <c r="C1161" t="s">
        <v>21</v>
      </c>
      <c r="D1161" t="s">
        <v>54</v>
      </c>
      <c r="E1161">
        <v>137.79</v>
      </c>
      <c r="F1161" s="26">
        <v>1</v>
      </c>
      <c r="G1161">
        <v>22.05</v>
      </c>
      <c r="H1161" s="15">
        <v>137.79</v>
      </c>
      <c r="I1161">
        <v>159.84</v>
      </c>
      <c r="J1161">
        <f>YEAR(Ventas_Wellpro4[[#This Row],[Fecha]])</f>
        <v>2025</v>
      </c>
      <c r="K1161" t="str">
        <f>TEXT(Ventas_Wellpro4[[#This Row],[Fecha]],"MMMM")</f>
        <v>abril</v>
      </c>
      <c r="L1161">
        <f>DAY(Ventas_Wellpro4[[#This Row],[Fecha]])</f>
        <v>24</v>
      </c>
    </row>
    <row r="1162" spans="2:12" x14ac:dyDescent="0.25">
      <c r="B1162" s="5">
        <v>45771</v>
      </c>
      <c r="C1162" t="s">
        <v>23</v>
      </c>
      <c r="D1162" t="s">
        <v>54</v>
      </c>
      <c r="E1162">
        <v>137.79</v>
      </c>
      <c r="F1162" s="26">
        <v>1</v>
      </c>
      <c r="G1162">
        <v>22.05</v>
      </c>
      <c r="H1162" s="15">
        <v>137.79</v>
      </c>
      <c r="I1162">
        <v>159.84</v>
      </c>
      <c r="J1162">
        <f>YEAR(Ventas_Wellpro4[[#This Row],[Fecha]])</f>
        <v>2025</v>
      </c>
      <c r="K1162" t="str">
        <f>TEXT(Ventas_Wellpro4[[#This Row],[Fecha]],"MMMM")</f>
        <v>abril</v>
      </c>
      <c r="L1162">
        <f>DAY(Ventas_Wellpro4[[#This Row],[Fecha]])</f>
        <v>24</v>
      </c>
    </row>
    <row r="1163" spans="2:12" x14ac:dyDescent="0.25">
      <c r="B1163" s="5">
        <v>45771</v>
      </c>
      <c r="C1163" t="s">
        <v>23</v>
      </c>
      <c r="D1163" t="s">
        <v>54</v>
      </c>
      <c r="E1163">
        <v>137.79</v>
      </c>
      <c r="F1163" s="26">
        <v>1</v>
      </c>
      <c r="G1163">
        <v>22.05</v>
      </c>
      <c r="H1163" s="15">
        <v>137.79</v>
      </c>
      <c r="I1163">
        <v>159.84</v>
      </c>
      <c r="J1163">
        <f>YEAR(Ventas_Wellpro4[[#This Row],[Fecha]])</f>
        <v>2025</v>
      </c>
      <c r="K1163" t="str">
        <f>TEXT(Ventas_Wellpro4[[#This Row],[Fecha]],"MMMM")</f>
        <v>abril</v>
      </c>
      <c r="L1163">
        <f>DAY(Ventas_Wellpro4[[#This Row],[Fecha]])</f>
        <v>24</v>
      </c>
    </row>
    <row r="1164" spans="2:12" x14ac:dyDescent="0.25">
      <c r="B1164" s="5">
        <v>45771</v>
      </c>
      <c r="C1164" t="s">
        <v>23</v>
      </c>
      <c r="D1164" t="s">
        <v>46</v>
      </c>
      <c r="E1164">
        <v>70.05</v>
      </c>
      <c r="F1164" s="26">
        <v>240</v>
      </c>
      <c r="G1164">
        <v>2689.92</v>
      </c>
      <c r="H1164" s="15">
        <v>16812</v>
      </c>
      <c r="I1164">
        <v>19501.919999999998</v>
      </c>
      <c r="J1164">
        <f>YEAR(Ventas_Wellpro4[[#This Row],[Fecha]])</f>
        <v>2025</v>
      </c>
      <c r="K1164" t="str">
        <f>TEXT(Ventas_Wellpro4[[#This Row],[Fecha]],"MMMM")</f>
        <v>abril</v>
      </c>
      <c r="L1164">
        <f>DAY(Ventas_Wellpro4[[#This Row],[Fecha]])</f>
        <v>24</v>
      </c>
    </row>
    <row r="1165" spans="2:12" x14ac:dyDescent="0.25">
      <c r="B1165" s="5">
        <v>45771</v>
      </c>
      <c r="C1165" t="s">
        <v>24</v>
      </c>
      <c r="D1165" t="s">
        <v>54</v>
      </c>
      <c r="E1165">
        <v>137.79</v>
      </c>
      <c r="F1165" s="26">
        <v>1</v>
      </c>
      <c r="G1165">
        <v>22.05</v>
      </c>
      <c r="H1165" s="15">
        <v>137.79</v>
      </c>
      <c r="I1165">
        <v>159.84</v>
      </c>
      <c r="J1165">
        <f>YEAR(Ventas_Wellpro4[[#This Row],[Fecha]])</f>
        <v>2025</v>
      </c>
      <c r="K1165" t="str">
        <f>TEXT(Ventas_Wellpro4[[#This Row],[Fecha]],"MMMM")</f>
        <v>abril</v>
      </c>
      <c r="L1165">
        <f>DAY(Ventas_Wellpro4[[#This Row],[Fecha]])</f>
        <v>24</v>
      </c>
    </row>
    <row r="1166" spans="2:12" x14ac:dyDescent="0.25">
      <c r="B1166" s="5">
        <v>45771</v>
      </c>
      <c r="C1166" t="s">
        <v>14</v>
      </c>
      <c r="D1166" t="s">
        <v>54</v>
      </c>
      <c r="E1166">
        <v>1292.24</v>
      </c>
      <c r="F1166" s="26">
        <v>1</v>
      </c>
      <c r="G1166">
        <v>206.76</v>
      </c>
      <c r="H1166" s="15">
        <v>1292.24</v>
      </c>
      <c r="I1166">
        <v>1499</v>
      </c>
      <c r="J1166">
        <f>YEAR(Ventas_Wellpro4[[#This Row],[Fecha]])</f>
        <v>2025</v>
      </c>
      <c r="K1166" t="str">
        <f>TEXT(Ventas_Wellpro4[[#This Row],[Fecha]],"MMMM")</f>
        <v>abril</v>
      </c>
      <c r="L1166">
        <f>DAY(Ventas_Wellpro4[[#This Row],[Fecha]])</f>
        <v>24</v>
      </c>
    </row>
    <row r="1167" spans="2:12" x14ac:dyDescent="0.25">
      <c r="B1167" s="11">
        <v>45946</v>
      </c>
      <c r="C1167" t="s">
        <v>17</v>
      </c>
      <c r="D1167" t="s">
        <v>46</v>
      </c>
      <c r="E1167" s="17">
        <v>498.66</v>
      </c>
      <c r="F1167">
        <v>6</v>
      </c>
      <c r="G1167" s="18">
        <f>+(Ventas_Wellpro4[[#This Row],[Precio de Venta]]*0.16)*Ventas_Wellpro4[[#This Row],[Cantidad Vendida]]</f>
        <v>478.71360000000004</v>
      </c>
      <c r="H1167" s="15">
        <v>2991.96</v>
      </c>
      <c r="I1167" s="17">
        <f>+Ventas_Wellpro4[[#This Row],[Total de Venta sin IVA]]+Ventas_Wellpro4[[#This Row],[IVA]]</f>
        <v>3470.6736000000001</v>
      </c>
      <c r="J1167">
        <f>YEAR(Ventas_Wellpro4[[#This Row],[Fecha]])</f>
        <v>2025</v>
      </c>
      <c r="K1167" t="str">
        <f>TEXT(Ventas_Wellpro4[[#This Row],[Fecha]],"MMMM")</f>
        <v>octubre</v>
      </c>
      <c r="L1167">
        <f>DAY(Ventas_Wellpro4[[#This Row],[Fecha]])</f>
        <v>16</v>
      </c>
    </row>
    <row r="1168" spans="2:12" x14ac:dyDescent="0.25">
      <c r="B1168" s="11">
        <v>45946</v>
      </c>
      <c r="C1168" t="s">
        <v>17</v>
      </c>
      <c r="D1168" t="s">
        <v>46</v>
      </c>
      <c r="E1168" s="17">
        <v>498.66</v>
      </c>
      <c r="F1168">
        <v>6</v>
      </c>
      <c r="G1168" s="18">
        <f>+(Ventas_Wellpro4[[#This Row],[Precio de Venta]]*0.16)*Ventas_Wellpro4[[#This Row],[Cantidad Vendida]]</f>
        <v>478.71360000000004</v>
      </c>
      <c r="H1168" s="15">
        <v>2991.96</v>
      </c>
      <c r="I1168" s="17">
        <f>+Ventas_Wellpro4[[#This Row],[Total de Venta sin IVA]]+Ventas_Wellpro4[[#This Row],[IVA]]</f>
        <v>3470.6736000000001</v>
      </c>
      <c r="J1168">
        <f>YEAR(Ventas_Wellpro4[[#This Row],[Fecha]])</f>
        <v>2025</v>
      </c>
      <c r="K1168" t="str">
        <f>TEXT(Ventas_Wellpro4[[#This Row],[Fecha]],"MMMM")</f>
        <v>octubre</v>
      </c>
      <c r="L1168">
        <f>DAY(Ventas_Wellpro4[[#This Row],[Fecha]])</f>
        <v>16</v>
      </c>
    </row>
    <row r="1169" spans="2:12" x14ac:dyDescent="0.25">
      <c r="B1169" s="11">
        <v>45946</v>
      </c>
      <c r="C1169" t="s">
        <v>17</v>
      </c>
      <c r="D1169" t="s">
        <v>46</v>
      </c>
      <c r="E1169" s="17">
        <v>498.66</v>
      </c>
      <c r="F1169">
        <v>24</v>
      </c>
      <c r="G1169" s="18">
        <f>+(Ventas_Wellpro4[[#This Row],[Precio de Venta]]*0.16)*Ventas_Wellpro4[[#This Row],[Cantidad Vendida]]</f>
        <v>1914.8544000000002</v>
      </c>
      <c r="H1169" s="15">
        <v>11967.84</v>
      </c>
      <c r="I1169" s="17">
        <f>+Ventas_Wellpro4[[#This Row],[Total de Venta sin IVA]]+Ventas_Wellpro4[[#This Row],[IVA]]</f>
        <v>13882.6944</v>
      </c>
      <c r="J1169">
        <f>YEAR(Ventas_Wellpro4[[#This Row],[Fecha]])</f>
        <v>2025</v>
      </c>
      <c r="K1169" t="str">
        <f>TEXT(Ventas_Wellpro4[[#This Row],[Fecha]],"MMMM")</f>
        <v>octubre</v>
      </c>
      <c r="L1169">
        <f>DAY(Ventas_Wellpro4[[#This Row],[Fecha]])</f>
        <v>16</v>
      </c>
    </row>
    <row r="1170" spans="2:12" x14ac:dyDescent="0.25">
      <c r="B1170" s="5">
        <v>45771</v>
      </c>
      <c r="C1170" t="s">
        <v>123</v>
      </c>
      <c r="D1170" t="s">
        <v>54</v>
      </c>
      <c r="E1170">
        <v>137.79</v>
      </c>
      <c r="F1170" s="26">
        <v>1</v>
      </c>
      <c r="G1170">
        <v>22.05</v>
      </c>
      <c r="H1170" s="15">
        <v>137.79</v>
      </c>
      <c r="I1170">
        <v>159.84</v>
      </c>
      <c r="J1170">
        <f>YEAR(Ventas_Wellpro4[[#This Row],[Fecha]])</f>
        <v>2025</v>
      </c>
      <c r="K1170" t="str">
        <f>TEXT(Ventas_Wellpro4[[#This Row],[Fecha]],"MMMM")</f>
        <v>abril</v>
      </c>
      <c r="L1170">
        <f>DAY(Ventas_Wellpro4[[#This Row],[Fecha]])</f>
        <v>24</v>
      </c>
    </row>
    <row r="1171" spans="2:12" x14ac:dyDescent="0.25">
      <c r="B1171" s="5">
        <v>45771</v>
      </c>
      <c r="C1171" t="s">
        <v>123</v>
      </c>
      <c r="D1171" t="s">
        <v>54</v>
      </c>
      <c r="E1171">
        <v>137.79</v>
      </c>
      <c r="F1171" s="26">
        <v>1</v>
      </c>
      <c r="G1171">
        <v>22.05</v>
      </c>
      <c r="H1171" s="15">
        <v>137.79</v>
      </c>
      <c r="I1171">
        <v>159.84</v>
      </c>
      <c r="J1171">
        <f>YEAR(Ventas_Wellpro4[[#This Row],[Fecha]])</f>
        <v>2025</v>
      </c>
      <c r="K1171" t="str">
        <f>TEXT(Ventas_Wellpro4[[#This Row],[Fecha]],"MMMM")</f>
        <v>abril</v>
      </c>
      <c r="L1171">
        <f>DAY(Ventas_Wellpro4[[#This Row],[Fecha]])</f>
        <v>24</v>
      </c>
    </row>
    <row r="1172" spans="2:12" x14ac:dyDescent="0.25">
      <c r="B1172" s="11">
        <v>45946</v>
      </c>
      <c r="C1172" t="s">
        <v>17</v>
      </c>
      <c r="D1172" t="s">
        <v>46</v>
      </c>
      <c r="E1172" s="17">
        <v>498.66</v>
      </c>
      <c r="F1172">
        <v>12</v>
      </c>
      <c r="G1172" s="18">
        <f>+(Ventas_Wellpro4[[#This Row],[Precio de Venta]]*0.16)*Ventas_Wellpro4[[#This Row],[Cantidad Vendida]]</f>
        <v>957.42720000000008</v>
      </c>
      <c r="H1172" s="15">
        <v>5983.92</v>
      </c>
      <c r="I1172" s="17">
        <f>+Ventas_Wellpro4[[#This Row],[Total de Venta sin IVA]]+Ventas_Wellpro4[[#This Row],[IVA]]</f>
        <v>6941.3472000000002</v>
      </c>
      <c r="J1172">
        <f>YEAR(Ventas_Wellpro4[[#This Row],[Fecha]])</f>
        <v>2025</v>
      </c>
      <c r="K1172" t="str">
        <f>TEXT(Ventas_Wellpro4[[#This Row],[Fecha]],"MMMM")</f>
        <v>octubre</v>
      </c>
      <c r="L1172">
        <f>DAY(Ventas_Wellpro4[[#This Row],[Fecha]])</f>
        <v>16</v>
      </c>
    </row>
    <row r="1173" spans="2:12" x14ac:dyDescent="0.25">
      <c r="B1173" s="5">
        <v>45775</v>
      </c>
      <c r="C1173" t="s">
        <v>14</v>
      </c>
      <c r="D1173" t="s">
        <v>54</v>
      </c>
      <c r="E1173">
        <v>1706.9</v>
      </c>
      <c r="F1173" s="26">
        <v>1</v>
      </c>
      <c r="G1173">
        <v>273.10000000000002</v>
      </c>
      <c r="H1173" s="15">
        <v>1706.9</v>
      </c>
      <c r="I1173">
        <v>1980</v>
      </c>
      <c r="J1173">
        <f>YEAR(Ventas_Wellpro4[[#This Row],[Fecha]])</f>
        <v>2025</v>
      </c>
      <c r="K1173" t="str">
        <f>TEXT(Ventas_Wellpro4[[#This Row],[Fecha]],"MMMM")</f>
        <v>abril</v>
      </c>
      <c r="L1173">
        <f>DAY(Ventas_Wellpro4[[#This Row],[Fecha]])</f>
        <v>28</v>
      </c>
    </row>
    <row r="1174" spans="2:12" x14ac:dyDescent="0.25">
      <c r="B1174" s="11">
        <v>45946</v>
      </c>
      <c r="C1174" t="s">
        <v>17</v>
      </c>
      <c r="D1174" t="s">
        <v>46</v>
      </c>
      <c r="E1174" s="17">
        <v>498.66</v>
      </c>
      <c r="F1174">
        <v>6</v>
      </c>
      <c r="G1174" s="18">
        <f>+(Ventas_Wellpro4[[#This Row],[Precio de Venta]]*0.16)*Ventas_Wellpro4[[#This Row],[Cantidad Vendida]]</f>
        <v>478.71360000000004</v>
      </c>
      <c r="H1174" s="15">
        <v>2991.96</v>
      </c>
      <c r="I1174" s="17">
        <f>+Ventas_Wellpro4[[#This Row],[Total de Venta sin IVA]]+Ventas_Wellpro4[[#This Row],[IVA]]</f>
        <v>3470.6736000000001</v>
      </c>
      <c r="J1174">
        <f>YEAR(Ventas_Wellpro4[[#This Row],[Fecha]])</f>
        <v>2025</v>
      </c>
      <c r="K1174" t="str">
        <f>TEXT(Ventas_Wellpro4[[#This Row],[Fecha]],"MMMM")</f>
        <v>octubre</v>
      </c>
      <c r="L1174">
        <f>DAY(Ventas_Wellpro4[[#This Row],[Fecha]])</f>
        <v>16</v>
      </c>
    </row>
    <row r="1175" spans="2:12" x14ac:dyDescent="0.25">
      <c r="B1175" s="11">
        <v>45946</v>
      </c>
      <c r="C1175" t="s">
        <v>17</v>
      </c>
      <c r="D1175" t="s">
        <v>46</v>
      </c>
      <c r="E1175" s="17">
        <v>498.66</v>
      </c>
      <c r="F1175">
        <v>6</v>
      </c>
      <c r="G1175" s="18">
        <f>+(Ventas_Wellpro4[[#This Row],[Precio de Venta]]*0.16)*Ventas_Wellpro4[[#This Row],[Cantidad Vendida]]</f>
        <v>478.71360000000004</v>
      </c>
      <c r="H1175" s="15">
        <v>2991.96</v>
      </c>
      <c r="I1175" s="17">
        <f>+Ventas_Wellpro4[[#This Row],[Total de Venta sin IVA]]+Ventas_Wellpro4[[#This Row],[IVA]]</f>
        <v>3470.6736000000001</v>
      </c>
      <c r="J1175">
        <f>YEAR(Ventas_Wellpro4[[#This Row],[Fecha]])</f>
        <v>2025</v>
      </c>
      <c r="K1175" t="str">
        <f>TEXT(Ventas_Wellpro4[[#This Row],[Fecha]],"MMMM")</f>
        <v>octubre</v>
      </c>
      <c r="L1175">
        <f>DAY(Ventas_Wellpro4[[#This Row],[Fecha]])</f>
        <v>16</v>
      </c>
    </row>
    <row r="1176" spans="2:12" x14ac:dyDescent="0.25">
      <c r="B1176" s="5">
        <v>45776</v>
      </c>
      <c r="C1176" t="s">
        <v>22</v>
      </c>
      <c r="D1176" t="s">
        <v>50</v>
      </c>
      <c r="E1176">
        <v>103.34</v>
      </c>
      <c r="F1176" s="26">
        <v>240</v>
      </c>
      <c r="G1176">
        <v>3968.26</v>
      </c>
      <c r="H1176" s="15">
        <v>24801.599999999999</v>
      </c>
      <c r="I1176">
        <v>28769.86</v>
      </c>
      <c r="J1176">
        <f>YEAR(Ventas_Wellpro4[[#This Row],[Fecha]])</f>
        <v>2025</v>
      </c>
      <c r="K1176" t="str">
        <f>TEXT(Ventas_Wellpro4[[#This Row],[Fecha]],"MMMM")</f>
        <v>abril</v>
      </c>
      <c r="L1176">
        <f>DAY(Ventas_Wellpro4[[#This Row],[Fecha]])</f>
        <v>29</v>
      </c>
    </row>
    <row r="1177" spans="2:12" x14ac:dyDescent="0.25">
      <c r="B1177" s="11">
        <v>45946</v>
      </c>
      <c r="C1177" t="s">
        <v>17</v>
      </c>
      <c r="D1177" t="s">
        <v>46</v>
      </c>
      <c r="E1177" s="17">
        <v>498.66</v>
      </c>
      <c r="F1177">
        <v>18</v>
      </c>
      <c r="G1177" s="18">
        <f>+(Ventas_Wellpro4[[#This Row],[Precio de Venta]]*0.16)*Ventas_Wellpro4[[#This Row],[Cantidad Vendida]]</f>
        <v>1436.1408000000001</v>
      </c>
      <c r="H1177" s="15">
        <v>8975.8799999999992</v>
      </c>
      <c r="I1177" s="17">
        <f>+Ventas_Wellpro4[[#This Row],[Total de Venta sin IVA]]+Ventas_Wellpro4[[#This Row],[IVA]]</f>
        <v>10412.020799999998</v>
      </c>
      <c r="J1177">
        <f>YEAR(Ventas_Wellpro4[[#This Row],[Fecha]])</f>
        <v>2025</v>
      </c>
      <c r="K1177" t="str">
        <f>TEXT(Ventas_Wellpro4[[#This Row],[Fecha]],"MMMM")</f>
        <v>octubre</v>
      </c>
      <c r="L1177">
        <f>DAY(Ventas_Wellpro4[[#This Row],[Fecha]])</f>
        <v>16</v>
      </c>
    </row>
    <row r="1178" spans="2:12" x14ac:dyDescent="0.25">
      <c r="B1178" s="5">
        <v>45776</v>
      </c>
      <c r="C1178" t="s">
        <v>11</v>
      </c>
      <c r="D1178" t="s">
        <v>54</v>
      </c>
      <c r="E1178">
        <v>343.97</v>
      </c>
      <c r="F1178" s="26">
        <v>1</v>
      </c>
      <c r="G1178">
        <v>55.04</v>
      </c>
      <c r="H1178" s="15">
        <v>343.97</v>
      </c>
      <c r="I1178">
        <v>399.01000000000005</v>
      </c>
      <c r="J1178">
        <f>YEAR(Ventas_Wellpro4[[#This Row],[Fecha]])</f>
        <v>2025</v>
      </c>
      <c r="K1178" t="str">
        <f>TEXT(Ventas_Wellpro4[[#This Row],[Fecha]],"MMMM")</f>
        <v>abril</v>
      </c>
      <c r="L1178">
        <f>DAY(Ventas_Wellpro4[[#This Row],[Fecha]])</f>
        <v>29</v>
      </c>
    </row>
    <row r="1179" spans="2:12" x14ac:dyDescent="0.25">
      <c r="B1179" s="5">
        <v>45776</v>
      </c>
      <c r="C1179" t="s">
        <v>11</v>
      </c>
      <c r="D1179" t="s">
        <v>54</v>
      </c>
      <c r="E1179">
        <v>343.97</v>
      </c>
      <c r="F1179" s="26">
        <v>1</v>
      </c>
      <c r="G1179">
        <v>55.04</v>
      </c>
      <c r="H1179" s="15">
        <v>343.97</v>
      </c>
      <c r="I1179">
        <v>399.01000000000005</v>
      </c>
      <c r="J1179">
        <f>YEAR(Ventas_Wellpro4[[#This Row],[Fecha]])</f>
        <v>2025</v>
      </c>
      <c r="K1179" t="str">
        <f>TEXT(Ventas_Wellpro4[[#This Row],[Fecha]],"MMMM")</f>
        <v>abril</v>
      </c>
      <c r="L1179">
        <f>DAY(Ventas_Wellpro4[[#This Row],[Fecha]])</f>
        <v>29</v>
      </c>
    </row>
    <row r="1180" spans="2:12" x14ac:dyDescent="0.25">
      <c r="B1180" s="5">
        <v>45776</v>
      </c>
      <c r="C1180" t="s">
        <v>11</v>
      </c>
      <c r="D1180" t="s">
        <v>54</v>
      </c>
      <c r="E1180">
        <v>343.97</v>
      </c>
      <c r="F1180" s="26">
        <v>1</v>
      </c>
      <c r="G1180">
        <v>55.04</v>
      </c>
      <c r="H1180" s="15">
        <v>343.97</v>
      </c>
      <c r="I1180">
        <v>399.01000000000005</v>
      </c>
      <c r="J1180">
        <f>YEAR(Ventas_Wellpro4[[#This Row],[Fecha]])</f>
        <v>2025</v>
      </c>
      <c r="K1180" t="str">
        <f>TEXT(Ventas_Wellpro4[[#This Row],[Fecha]],"MMMM")</f>
        <v>abril</v>
      </c>
      <c r="L1180">
        <f>DAY(Ventas_Wellpro4[[#This Row],[Fecha]])</f>
        <v>29</v>
      </c>
    </row>
    <row r="1181" spans="2:12" x14ac:dyDescent="0.25">
      <c r="B1181" s="11">
        <v>45946</v>
      </c>
      <c r="C1181" t="s">
        <v>22</v>
      </c>
      <c r="D1181" t="s">
        <v>144</v>
      </c>
      <c r="E1181" s="17">
        <v>137.79</v>
      </c>
      <c r="F1181">
        <v>1</v>
      </c>
      <c r="G1181" s="18">
        <f>+(Ventas_Wellpro4[[#This Row],[Precio de Venta]]*0.16)*Ventas_Wellpro4[[#This Row],[Cantidad Vendida]]</f>
        <v>22.046399999999998</v>
      </c>
      <c r="H1181" s="15">
        <v>137.79</v>
      </c>
      <c r="I1181" s="17">
        <f>+Ventas_Wellpro4[[#This Row],[Total de Venta sin IVA]]+Ventas_Wellpro4[[#This Row],[IVA]]</f>
        <v>159.8364</v>
      </c>
      <c r="J1181">
        <f>YEAR(Ventas_Wellpro4[[#This Row],[Fecha]])</f>
        <v>2025</v>
      </c>
      <c r="K1181" t="str">
        <f>TEXT(Ventas_Wellpro4[[#This Row],[Fecha]],"MMMM")</f>
        <v>octubre</v>
      </c>
      <c r="L1181">
        <f>DAY(Ventas_Wellpro4[[#This Row],[Fecha]])</f>
        <v>16</v>
      </c>
    </row>
    <row r="1182" spans="2:12" x14ac:dyDescent="0.25">
      <c r="B1182" s="11">
        <v>45946</v>
      </c>
      <c r="C1182" t="s">
        <v>23</v>
      </c>
      <c r="D1182" t="s">
        <v>46</v>
      </c>
      <c r="E1182" s="17">
        <v>70.05</v>
      </c>
      <c r="F1182">
        <v>240</v>
      </c>
      <c r="G1182" s="18">
        <f>+(Ventas_Wellpro4[[#This Row],[Precio de Venta]]*0.16)*Ventas_Wellpro4[[#This Row],[Cantidad Vendida]]</f>
        <v>2689.92</v>
      </c>
      <c r="H1182" s="15">
        <v>16812</v>
      </c>
      <c r="I1182" s="17">
        <f>+Ventas_Wellpro4[[#This Row],[Total de Venta sin IVA]]+Ventas_Wellpro4[[#This Row],[IVA]]</f>
        <v>19501.919999999998</v>
      </c>
      <c r="J1182">
        <f>YEAR(Ventas_Wellpro4[[#This Row],[Fecha]])</f>
        <v>2025</v>
      </c>
      <c r="K1182" t="str">
        <f>TEXT(Ventas_Wellpro4[[#This Row],[Fecha]],"MMMM")</f>
        <v>octubre</v>
      </c>
      <c r="L1182">
        <f>DAY(Ventas_Wellpro4[[#This Row],[Fecha]])</f>
        <v>16</v>
      </c>
    </row>
    <row r="1183" spans="2:12" x14ac:dyDescent="0.25">
      <c r="B1183" s="11">
        <v>45946</v>
      </c>
      <c r="C1183" t="s">
        <v>23</v>
      </c>
      <c r="D1183" t="s">
        <v>46</v>
      </c>
      <c r="E1183" s="17">
        <v>70.05</v>
      </c>
      <c r="F1183">
        <v>240</v>
      </c>
      <c r="G1183" s="18">
        <f>+(Ventas_Wellpro4[[#This Row],[Precio de Venta]]*0.16)*Ventas_Wellpro4[[#This Row],[Cantidad Vendida]]</f>
        <v>2689.92</v>
      </c>
      <c r="H1183" s="15">
        <v>16812</v>
      </c>
      <c r="I1183" s="17">
        <f>+Ventas_Wellpro4[[#This Row],[Total de Venta sin IVA]]+Ventas_Wellpro4[[#This Row],[IVA]]</f>
        <v>19501.919999999998</v>
      </c>
      <c r="J1183">
        <f>YEAR(Ventas_Wellpro4[[#This Row],[Fecha]])</f>
        <v>2025</v>
      </c>
      <c r="K1183" t="str">
        <f>TEXT(Ventas_Wellpro4[[#This Row],[Fecha]],"MMMM")</f>
        <v>octubre</v>
      </c>
      <c r="L1183">
        <f>DAY(Ventas_Wellpro4[[#This Row],[Fecha]])</f>
        <v>16</v>
      </c>
    </row>
    <row r="1184" spans="2:12" x14ac:dyDescent="0.25">
      <c r="B1184" s="5">
        <v>45777</v>
      </c>
      <c r="C1184" t="s">
        <v>25</v>
      </c>
      <c r="D1184" t="s">
        <v>54</v>
      </c>
      <c r="E1184">
        <v>785.29</v>
      </c>
      <c r="F1184" s="26">
        <v>1</v>
      </c>
      <c r="G1184">
        <v>125.65</v>
      </c>
      <c r="H1184" s="15">
        <v>785.29</v>
      </c>
      <c r="I1184">
        <v>910.93999999999994</v>
      </c>
      <c r="J1184">
        <f>YEAR(Ventas_Wellpro4[[#This Row],[Fecha]])</f>
        <v>2025</v>
      </c>
      <c r="K1184" t="str">
        <f>TEXT(Ventas_Wellpro4[[#This Row],[Fecha]],"MMMM")</f>
        <v>abril</v>
      </c>
      <c r="L1184">
        <f>DAY(Ventas_Wellpro4[[#This Row],[Fecha]])</f>
        <v>30</v>
      </c>
    </row>
    <row r="1185" spans="2:12" x14ac:dyDescent="0.25">
      <c r="B1185" s="11">
        <v>45946</v>
      </c>
      <c r="C1185" t="s">
        <v>18</v>
      </c>
      <c r="D1185" t="s">
        <v>46</v>
      </c>
      <c r="E1185" s="17">
        <v>525.59</v>
      </c>
      <c r="F1185">
        <v>6</v>
      </c>
      <c r="G1185" s="18">
        <f>+(Ventas_Wellpro4[[#This Row],[Precio de Venta]]*0.16)*Ventas_Wellpro4[[#This Row],[Cantidad Vendida]]</f>
        <v>504.56640000000004</v>
      </c>
      <c r="H1185" s="15">
        <v>3153.54</v>
      </c>
      <c r="I1185" s="17">
        <f>+Ventas_Wellpro4[[#This Row],[Total de Venta sin IVA]]+Ventas_Wellpro4[[#This Row],[IVA]]</f>
        <v>3658.1064000000001</v>
      </c>
      <c r="J1185">
        <f>YEAR(Ventas_Wellpro4[[#This Row],[Fecha]])</f>
        <v>2025</v>
      </c>
      <c r="K1185" t="str">
        <f>TEXT(Ventas_Wellpro4[[#This Row],[Fecha]],"MMMM")</f>
        <v>octubre</v>
      </c>
      <c r="L1185">
        <f>DAY(Ventas_Wellpro4[[#This Row],[Fecha]])</f>
        <v>16</v>
      </c>
    </row>
    <row r="1186" spans="2:12" x14ac:dyDescent="0.25">
      <c r="B1186" s="11">
        <v>45946</v>
      </c>
      <c r="C1186" t="s">
        <v>18</v>
      </c>
      <c r="D1186" t="s">
        <v>46</v>
      </c>
      <c r="E1186" s="17">
        <v>525.59</v>
      </c>
      <c r="F1186">
        <v>6</v>
      </c>
      <c r="G1186" s="18">
        <f>+(Ventas_Wellpro4[[#This Row],[Precio de Venta]]*0.16)*Ventas_Wellpro4[[#This Row],[Cantidad Vendida]]</f>
        <v>504.56640000000004</v>
      </c>
      <c r="H1186" s="15">
        <v>3153.54</v>
      </c>
      <c r="I1186" s="17">
        <f>+Ventas_Wellpro4[[#This Row],[Total de Venta sin IVA]]+Ventas_Wellpro4[[#This Row],[IVA]]</f>
        <v>3658.1064000000001</v>
      </c>
      <c r="J1186">
        <f>YEAR(Ventas_Wellpro4[[#This Row],[Fecha]])</f>
        <v>2025</v>
      </c>
      <c r="K1186" t="str">
        <f>TEXT(Ventas_Wellpro4[[#This Row],[Fecha]],"MMMM")</f>
        <v>octubre</v>
      </c>
      <c r="L1186">
        <f>DAY(Ventas_Wellpro4[[#This Row],[Fecha]])</f>
        <v>16</v>
      </c>
    </row>
    <row r="1187" spans="2:12" x14ac:dyDescent="0.25">
      <c r="B1187" s="5">
        <v>45777</v>
      </c>
      <c r="C1187" t="s">
        <v>22</v>
      </c>
      <c r="D1187" t="s">
        <v>54</v>
      </c>
      <c r="E1187">
        <v>137.79</v>
      </c>
      <c r="F1187" s="26">
        <v>1</v>
      </c>
      <c r="G1187">
        <v>22.05</v>
      </c>
      <c r="H1187" s="15">
        <v>137.79</v>
      </c>
      <c r="I1187">
        <v>159.84</v>
      </c>
      <c r="J1187">
        <f>YEAR(Ventas_Wellpro4[[#This Row],[Fecha]])</f>
        <v>2025</v>
      </c>
      <c r="K1187" t="str">
        <f>TEXT(Ventas_Wellpro4[[#This Row],[Fecha]],"MMMM")</f>
        <v>abril</v>
      </c>
      <c r="L1187">
        <f>DAY(Ventas_Wellpro4[[#This Row],[Fecha]])</f>
        <v>30</v>
      </c>
    </row>
    <row r="1188" spans="2:12" x14ac:dyDescent="0.25">
      <c r="B1188" s="5">
        <v>45777</v>
      </c>
      <c r="C1188" t="s">
        <v>22</v>
      </c>
      <c r="D1188" t="s">
        <v>54</v>
      </c>
      <c r="E1188">
        <v>137.79</v>
      </c>
      <c r="F1188" s="26">
        <v>1</v>
      </c>
      <c r="G1188">
        <v>22.05</v>
      </c>
      <c r="H1188" s="15">
        <v>137.79</v>
      </c>
      <c r="I1188">
        <v>159.84</v>
      </c>
      <c r="J1188">
        <f>YEAR(Ventas_Wellpro4[[#This Row],[Fecha]])</f>
        <v>2025</v>
      </c>
      <c r="K1188" t="str">
        <f>TEXT(Ventas_Wellpro4[[#This Row],[Fecha]],"MMMM")</f>
        <v>abril</v>
      </c>
      <c r="L1188">
        <f>DAY(Ventas_Wellpro4[[#This Row],[Fecha]])</f>
        <v>30</v>
      </c>
    </row>
    <row r="1189" spans="2:12" x14ac:dyDescent="0.25">
      <c r="B1189" s="5">
        <v>45777</v>
      </c>
      <c r="C1189" t="s">
        <v>22</v>
      </c>
      <c r="D1189" t="s">
        <v>54</v>
      </c>
      <c r="E1189">
        <v>137.79</v>
      </c>
      <c r="F1189" s="26">
        <v>1</v>
      </c>
      <c r="G1189">
        <v>22.05</v>
      </c>
      <c r="H1189" s="15">
        <v>137.79</v>
      </c>
      <c r="I1189">
        <v>159.84</v>
      </c>
      <c r="J1189">
        <f>YEAR(Ventas_Wellpro4[[#This Row],[Fecha]])</f>
        <v>2025</v>
      </c>
      <c r="K1189" t="str">
        <f>TEXT(Ventas_Wellpro4[[#This Row],[Fecha]],"MMMM")</f>
        <v>abril</v>
      </c>
      <c r="L1189">
        <f>DAY(Ventas_Wellpro4[[#This Row],[Fecha]])</f>
        <v>30</v>
      </c>
    </row>
    <row r="1190" spans="2:12" x14ac:dyDescent="0.25">
      <c r="B1190" s="5">
        <v>45777</v>
      </c>
      <c r="C1190" t="s">
        <v>24</v>
      </c>
      <c r="D1190" t="s">
        <v>54</v>
      </c>
      <c r="E1190">
        <v>137.79</v>
      </c>
      <c r="F1190" s="26">
        <v>1</v>
      </c>
      <c r="G1190">
        <v>22.05</v>
      </c>
      <c r="H1190" s="15">
        <v>137.79</v>
      </c>
      <c r="I1190">
        <v>159.84</v>
      </c>
      <c r="J1190">
        <f>YEAR(Ventas_Wellpro4[[#This Row],[Fecha]])</f>
        <v>2025</v>
      </c>
      <c r="K1190" t="str">
        <f>TEXT(Ventas_Wellpro4[[#This Row],[Fecha]],"MMMM")</f>
        <v>abril</v>
      </c>
      <c r="L1190">
        <f>DAY(Ventas_Wellpro4[[#This Row],[Fecha]])</f>
        <v>30</v>
      </c>
    </row>
    <row r="1191" spans="2:12" x14ac:dyDescent="0.25">
      <c r="B1191" s="11">
        <v>45946</v>
      </c>
      <c r="C1191" t="s">
        <v>18</v>
      </c>
      <c r="D1191" t="s">
        <v>46</v>
      </c>
      <c r="E1191" s="17">
        <v>525.59</v>
      </c>
      <c r="F1191">
        <v>12</v>
      </c>
      <c r="G1191" s="18">
        <f>+(Ventas_Wellpro4[[#This Row],[Precio de Venta]]*0.16)*Ventas_Wellpro4[[#This Row],[Cantidad Vendida]]</f>
        <v>1009.1328000000001</v>
      </c>
      <c r="H1191" s="15">
        <v>6307.08</v>
      </c>
      <c r="I1191" s="17">
        <f>+Ventas_Wellpro4[[#This Row],[Total de Venta sin IVA]]+Ventas_Wellpro4[[#This Row],[IVA]]</f>
        <v>7316.2128000000002</v>
      </c>
      <c r="J1191">
        <f>YEAR(Ventas_Wellpro4[[#This Row],[Fecha]])</f>
        <v>2025</v>
      </c>
      <c r="K1191" t="str">
        <f>TEXT(Ventas_Wellpro4[[#This Row],[Fecha]],"MMMM")</f>
        <v>octubre</v>
      </c>
      <c r="L1191">
        <f>DAY(Ventas_Wellpro4[[#This Row],[Fecha]])</f>
        <v>16</v>
      </c>
    </row>
    <row r="1192" spans="2:12" x14ac:dyDescent="0.25">
      <c r="B1192" s="5">
        <v>45777</v>
      </c>
      <c r="C1192" t="s">
        <v>14</v>
      </c>
      <c r="D1192" t="s">
        <v>54</v>
      </c>
      <c r="E1192">
        <v>1706.9</v>
      </c>
      <c r="F1192" s="26">
        <v>1</v>
      </c>
      <c r="G1192">
        <v>273.10000000000002</v>
      </c>
      <c r="H1192" s="15">
        <v>1706.9</v>
      </c>
      <c r="I1192">
        <v>1980</v>
      </c>
      <c r="J1192">
        <f>YEAR(Ventas_Wellpro4[[#This Row],[Fecha]])</f>
        <v>2025</v>
      </c>
      <c r="K1192" t="str">
        <f>TEXT(Ventas_Wellpro4[[#This Row],[Fecha]],"MMMM")</f>
        <v>abril</v>
      </c>
      <c r="L1192">
        <f>DAY(Ventas_Wellpro4[[#This Row],[Fecha]])</f>
        <v>30</v>
      </c>
    </row>
    <row r="1193" spans="2:12" x14ac:dyDescent="0.25">
      <c r="B1193" s="5">
        <v>45777</v>
      </c>
      <c r="C1193" t="s">
        <v>14</v>
      </c>
      <c r="D1193" t="s">
        <v>54</v>
      </c>
      <c r="E1193">
        <v>1292.24</v>
      </c>
      <c r="F1193" s="26">
        <v>1</v>
      </c>
      <c r="G1193">
        <v>206.76</v>
      </c>
      <c r="H1193" s="15">
        <v>1292.24</v>
      </c>
      <c r="I1193">
        <v>1499</v>
      </c>
      <c r="J1193">
        <f>YEAR(Ventas_Wellpro4[[#This Row],[Fecha]])</f>
        <v>2025</v>
      </c>
      <c r="K1193" t="str">
        <f>TEXT(Ventas_Wellpro4[[#This Row],[Fecha]],"MMMM")</f>
        <v>abril</v>
      </c>
      <c r="L1193">
        <f>DAY(Ventas_Wellpro4[[#This Row],[Fecha]])</f>
        <v>30</v>
      </c>
    </row>
    <row r="1194" spans="2:12" x14ac:dyDescent="0.25">
      <c r="B1194" s="11">
        <v>45946</v>
      </c>
      <c r="C1194" t="s">
        <v>18</v>
      </c>
      <c r="D1194" t="s">
        <v>46</v>
      </c>
      <c r="E1194" s="17">
        <v>525.59</v>
      </c>
      <c r="F1194">
        <v>6</v>
      </c>
      <c r="G1194" s="18">
        <f>+(Ventas_Wellpro4[[#This Row],[Precio de Venta]]*0.16)*Ventas_Wellpro4[[#This Row],[Cantidad Vendida]]</f>
        <v>504.56640000000004</v>
      </c>
      <c r="H1194" s="15">
        <v>3153.54</v>
      </c>
      <c r="I1194" s="17">
        <f>+Ventas_Wellpro4[[#This Row],[Total de Venta sin IVA]]+Ventas_Wellpro4[[#This Row],[IVA]]</f>
        <v>3658.1064000000001</v>
      </c>
      <c r="J1194">
        <f>YEAR(Ventas_Wellpro4[[#This Row],[Fecha]])</f>
        <v>2025</v>
      </c>
      <c r="K1194" t="str">
        <f>TEXT(Ventas_Wellpro4[[#This Row],[Fecha]],"MMMM")</f>
        <v>octubre</v>
      </c>
      <c r="L1194">
        <f>DAY(Ventas_Wellpro4[[#This Row],[Fecha]])</f>
        <v>16</v>
      </c>
    </row>
    <row r="1195" spans="2:12" x14ac:dyDescent="0.25">
      <c r="B1195" s="5">
        <v>45777</v>
      </c>
      <c r="C1195" t="s">
        <v>123</v>
      </c>
      <c r="D1195" t="s">
        <v>54</v>
      </c>
      <c r="E1195">
        <v>137.79</v>
      </c>
      <c r="F1195" s="26">
        <v>1</v>
      </c>
      <c r="G1195">
        <v>22.05</v>
      </c>
      <c r="H1195" s="15">
        <v>137.79</v>
      </c>
      <c r="I1195">
        <v>159.84</v>
      </c>
      <c r="J1195">
        <f>YEAR(Ventas_Wellpro4[[#This Row],[Fecha]])</f>
        <v>2025</v>
      </c>
      <c r="K1195" t="str">
        <f>TEXT(Ventas_Wellpro4[[#This Row],[Fecha]],"MMMM")</f>
        <v>abril</v>
      </c>
      <c r="L1195">
        <f>DAY(Ventas_Wellpro4[[#This Row],[Fecha]])</f>
        <v>30</v>
      </c>
    </row>
    <row r="1196" spans="2:12" x14ac:dyDescent="0.25">
      <c r="B1196" s="11">
        <v>45947</v>
      </c>
      <c r="C1196" t="s">
        <v>22</v>
      </c>
      <c r="D1196" t="s">
        <v>144</v>
      </c>
      <c r="E1196" s="17">
        <v>137.79</v>
      </c>
      <c r="F1196">
        <v>1</v>
      </c>
      <c r="G1196" s="18">
        <f>+(Ventas_Wellpro4[[#This Row],[Precio de Venta]]*0.16)*Ventas_Wellpro4[[#This Row],[Cantidad Vendida]]</f>
        <v>22.046399999999998</v>
      </c>
      <c r="H1196" s="15">
        <v>137.79</v>
      </c>
      <c r="I1196" s="17">
        <f>+Ventas_Wellpro4[[#This Row],[Total de Venta sin IVA]]+Ventas_Wellpro4[[#This Row],[IVA]]</f>
        <v>159.8364</v>
      </c>
      <c r="J1196">
        <f>YEAR(Ventas_Wellpro4[[#This Row],[Fecha]])</f>
        <v>2025</v>
      </c>
      <c r="K1196" t="str">
        <f>TEXT(Ventas_Wellpro4[[#This Row],[Fecha]],"MMMM")</f>
        <v>octubre</v>
      </c>
      <c r="L1196">
        <f>DAY(Ventas_Wellpro4[[#This Row],[Fecha]])</f>
        <v>17</v>
      </c>
    </row>
    <row r="1197" spans="2:12" x14ac:dyDescent="0.25">
      <c r="B1197" s="11">
        <v>45947</v>
      </c>
      <c r="C1197" t="s">
        <v>22</v>
      </c>
      <c r="D1197" t="s">
        <v>144</v>
      </c>
      <c r="E1197" s="17">
        <v>137.79</v>
      </c>
      <c r="F1197">
        <v>1</v>
      </c>
      <c r="G1197" s="18">
        <f>+(Ventas_Wellpro4[[#This Row],[Precio de Venta]]*0.16)*Ventas_Wellpro4[[#This Row],[Cantidad Vendida]]</f>
        <v>22.046399999999998</v>
      </c>
      <c r="H1197" s="15">
        <v>137.79</v>
      </c>
      <c r="I1197" s="17">
        <f>+Ventas_Wellpro4[[#This Row],[Total de Venta sin IVA]]+Ventas_Wellpro4[[#This Row],[IVA]]</f>
        <v>159.8364</v>
      </c>
      <c r="J1197">
        <f>YEAR(Ventas_Wellpro4[[#This Row],[Fecha]])</f>
        <v>2025</v>
      </c>
      <c r="K1197" t="str">
        <f>TEXT(Ventas_Wellpro4[[#This Row],[Fecha]],"MMMM")</f>
        <v>octubre</v>
      </c>
      <c r="L1197">
        <f>DAY(Ventas_Wellpro4[[#This Row],[Fecha]])</f>
        <v>17</v>
      </c>
    </row>
    <row r="1198" spans="2:12" x14ac:dyDescent="0.25">
      <c r="B1198" s="11">
        <v>45947</v>
      </c>
      <c r="C1198" t="s">
        <v>22</v>
      </c>
      <c r="D1198" t="s">
        <v>144</v>
      </c>
      <c r="E1198" s="17">
        <v>137.79</v>
      </c>
      <c r="F1198">
        <v>1</v>
      </c>
      <c r="G1198" s="18">
        <f>+(Ventas_Wellpro4[[#This Row],[Precio de Venta]]*0.16)*Ventas_Wellpro4[[#This Row],[Cantidad Vendida]]</f>
        <v>22.046399999999998</v>
      </c>
      <c r="H1198" s="15">
        <v>137.79</v>
      </c>
      <c r="I1198" s="17">
        <f>+Ventas_Wellpro4[[#This Row],[Total de Venta sin IVA]]+Ventas_Wellpro4[[#This Row],[IVA]]</f>
        <v>159.8364</v>
      </c>
      <c r="J1198">
        <f>YEAR(Ventas_Wellpro4[[#This Row],[Fecha]])</f>
        <v>2025</v>
      </c>
      <c r="K1198" t="str">
        <f>TEXT(Ventas_Wellpro4[[#This Row],[Fecha]],"MMMM")</f>
        <v>octubre</v>
      </c>
      <c r="L1198">
        <f>DAY(Ventas_Wellpro4[[#This Row],[Fecha]])</f>
        <v>17</v>
      </c>
    </row>
    <row r="1199" spans="2:12" x14ac:dyDescent="0.25">
      <c r="B1199" s="5">
        <v>45782</v>
      </c>
      <c r="C1199" t="s">
        <v>22</v>
      </c>
      <c r="D1199" t="s">
        <v>54</v>
      </c>
      <c r="E1199">
        <v>137.79</v>
      </c>
      <c r="F1199" s="26">
        <v>1</v>
      </c>
      <c r="G1199">
        <v>22.05</v>
      </c>
      <c r="H1199" s="15">
        <v>137.79</v>
      </c>
      <c r="I1199">
        <v>159.84</v>
      </c>
      <c r="J1199">
        <f>YEAR(Ventas_Wellpro4[[#This Row],[Fecha]])</f>
        <v>2025</v>
      </c>
      <c r="K1199" t="str">
        <f>TEXT(Ventas_Wellpro4[[#This Row],[Fecha]],"MMMM")</f>
        <v>mayo</v>
      </c>
      <c r="L1199">
        <f>DAY(Ventas_Wellpro4[[#This Row],[Fecha]])</f>
        <v>5</v>
      </c>
    </row>
    <row r="1200" spans="2:12" x14ac:dyDescent="0.25">
      <c r="B1200" s="5">
        <v>45782</v>
      </c>
      <c r="C1200" t="s">
        <v>22</v>
      </c>
      <c r="D1200" t="s">
        <v>54</v>
      </c>
      <c r="E1200">
        <v>137.79</v>
      </c>
      <c r="F1200" s="26">
        <v>1</v>
      </c>
      <c r="G1200">
        <v>22.05</v>
      </c>
      <c r="H1200" s="15">
        <v>137.79</v>
      </c>
      <c r="I1200">
        <v>159.84</v>
      </c>
      <c r="J1200">
        <f>YEAR(Ventas_Wellpro4[[#This Row],[Fecha]])</f>
        <v>2025</v>
      </c>
      <c r="K1200" t="str">
        <f>TEXT(Ventas_Wellpro4[[#This Row],[Fecha]],"MMMM")</f>
        <v>mayo</v>
      </c>
      <c r="L1200">
        <f>DAY(Ventas_Wellpro4[[#This Row],[Fecha]])</f>
        <v>5</v>
      </c>
    </row>
    <row r="1201" spans="2:12" x14ac:dyDescent="0.25">
      <c r="B1201" s="5">
        <v>45782</v>
      </c>
      <c r="C1201" t="s">
        <v>21</v>
      </c>
      <c r="D1201" t="s">
        <v>54</v>
      </c>
      <c r="E1201">
        <v>137.79</v>
      </c>
      <c r="F1201" s="26">
        <v>1</v>
      </c>
      <c r="G1201">
        <v>22.05</v>
      </c>
      <c r="H1201" s="15">
        <v>137.79</v>
      </c>
      <c r="I1201">
        <v>159.84</v>
      </c>
      <c r="J1201">
        <f>YEAR(Ventas_Wellpro4[[#This Row],[Fecha]])</f>
        <v>2025</v>
      </c>
      <c r="K1201" t="str">
        <f>TEXT(Ventas_Wellpro4[[#This Row],[Fecha]],"MMMM")</f>
        <v>mayo</v>
      </c>
      <c r="L1201">
        <f>DAY(Ventas_Wellpro4[[#This Row],[Fecha]])</f>
        <v>5</v>
      </c>
    </row>
    <row r="1202" spans="2:12" x14ac:dyDescent="0.25">
      <c r="B1202" s="5">
        <v>45782</v>
      </c>
      <c r="C1202" t="s">
        <v>23</v>
      </c>
      <c r="D1202" t="s">
        <v>46</v>
      </c>
      <c r="E1202">
        <v>70.05</v>
      </c>
      <c r="F1202" s="26">
        <v>240</v>
      </c>
      <c r="G1202">
        <v>2689.92</v>
      </c>
      <c r="H1202" s="15">
        <v>16812</v>
      </c>
      <c r="I1202">
        <v>19501.919999999998</v>
      </c>
      <c r="J1202">
        <f>YEAR(Ventas_Wellpro4[[#This Row],[Fecha]])</f>
        <v>2025</v>
      </c>
      <c r="K1202" t="str">
        <f>TEXT(Ventas_Wellpro4[[#This Row],[Fecha]],"MMMM")</f>
        <v>mayo</v>
      </c>
      <c r="L1202">
        <f>DAY(Ventas_Wellpro4[[#This Row],[Fecha]])</f>
        <v>5</v>
      </c>
    </row>
    <row r="1203" spans="2:12" x14ac:dyDescent="0.25">
      <c r="B1203" s="5">
        <v>45782</v>
      </c>
      <c r="C1203" t="s">
        <v>23</v>
      </c>
      <c r="D1203" t="s">
        <v>46</v>
      </c>
      <c r="E1203">
        <v>70.05</v>
      </c>
      <c r="F1203" s="26">
        <v>240</v>
      </c>
      <c r="G1203">
        <v>2689.92</v>
      </c>
      <c r="H1203" s="15">
        <v>16812</v>
      </c>
      <c r="I1203">
        <v>19501.919999999998</v>
      </c>
      <c r="J1203">
        <f>YEAR(Ventas_Wellpro4[[#This Row],[Fecha]])</f>
        <v>2025</v>
      </c>
      <c r="K1203" t="str">
        <f>TEXT(Ventas_Wellpro4[[#This Row],[Fecha]],"MMMM")</f>
        <v>mayo</v>
      </c>
      <c r="L1203">
        <f>DAY(Ventas_Wellpro4[[#This Row],[Fecha]])</f>
        <v>5</v>
      </c>
    </row>
    <row r="1204" spans="2:12" x14ac:dyDescent="0.25">
      <c r="B1204" s="5">
        <v>45782</v>
      </c>
      <c r="C1204" t="s">
        <v>23</v>
      </c>
      <c r="D1204" t="s">
        <v>46</v>
      </c>
      <c r="E1204">
        <v>70.05</v>
      </c>
      <c r="F1204" s="26">
        <v>240</v>
      </c>
      <c r="G1204">
        <v>2689.92</v>
      </c>
      <c r="H1204" s="15">
        <v>16812</v>
      </c>
      <c r="I1204">
        <v>19501.919999999998</v>
      </c>
      <c r="J1204">
        <f>YEAR(Ventas_Wellpro4[[#This Row],[Fecha]])</f>
        <v>2025</v>
      </c>
      <c r="K1204" t="str">
        <f>TEXT(Ventas_Wellpro4[[#This Row],[Fecha]],"MMMM")</f>
        <v>mayo</v>
      </c>
      <c r="L1204">
        <f>DAY(Ventas_Wellpro4[[#This Row],[Fecha]])</f>
        <v>5</v>
      </c>
    </row>
    <row r="1205" spans="2:12" x14ac:dyDescent="0.25">
      <c r="B1205" s="5">
        <v>45782</v>
      </c>
      <c r="C1205" t="s">
        <v>24</v>
      </c>
      <c r="D1205" t="s">
        <v>54</v>
      </c>
      <c r="E1205">
        <v>137.79</v>
      </c>
      <c r="F1205" s="26">
        <v>1</v>
      </c>
      <c r="G1205">
        <v>22.05</v>
      </c>
      <c r="H1205" s="15">
        <v>137.79</v>
      </c>
      <c r="I1205">
        <v>159.84</v>
      </c>
      <c r="J1205">
        <f>YEAR(Ventas_Wellpro4[[#This Row],[Fecha]])</f>
        <v>2025</v>
      </c>
      <c r="K1205" t="str">
        <f>TEXT(Ventas_Wellpro4[[#This Row],[Fecha]],"MMMM")</f>
        <v>mayo</v>
      </c>
      <c r="L1205">
        <f>DAY(Ventas_Wellpro4[[#This Row],[Fecha]])</f>
        <v>5</v>
      </c>
    </row>
    <row r="1206" spans="2:12" x14ac:dyDescent="0.25">
      <c r="B1206" s="11">
        <v>45947</v>
      </c>
      <c r="C1206" t="s">
        <v>23</v>
      </c>
      <c r="D1206" t="s">
        <v>144</v>
      </c>
      <c r="E1206" s="17">
        <v>137.79</v>
      </c>
      <c r="F1206">
        <v>1</v>
      </c>
      <c r="G1206" s="18">
        <f>+(Ventas_Wellpro4[[#This Row],[Precio de Venta]]*0.16)*Ventas_Wellpro4[[#This Row],[Cantidad Vendida]]</f>
        <v>22.046399999999998</v>
      </c>
      <c r="H1206" s="15">
        <v>137.79</v>
      </c>
      <c r="I1206" s="17">
        <f>+Ventas_Wellpro4[[#This Row],[Total de Venta sin IVA]]+Ventas_Wellpro4[[#This Row],[IVA]]</f>
        <v>159.8364</v>
      </c>
      <c r="J1206">
        <f>YEAR(Ventas_Wellpro4[[#This Row],[Fecha]])</f>
        <v>2025</v>
      </c>
      <c r="K1206" t="str">
        <f>TEXT(Ventas_Wellpro4[[#This Row],[Fecha]],"MMMM")</f>
        <v>octubre</v>
      </c>
      <c r="L1206">
        <f>DAY(Ventas_Wellpro4[[#This Row],[Fecha]])</f>
        <v>17</v>
      </c>
    </row>
    <row r="1207" spans="2:12" x14ac:dyDescent="0.25">
      <c r="B1207" s="11">
        <v>45951</v>
      </c>
      <c r="C1207" t="s">
        <v>15</v>
      </c>
      <c r="D1207" t="s">
        <v>47</v>
      </c>
      <c r="E1207" s="17">
        <v>505.86</v>
      </c>
      <c r="F1207">
        <v>82</v>
      </c>
      <c r="G1207" s="18">
        <f>+(Ventas_Wellpro4[[#This Row],[Precio de Venta]]*0.16)*Ventas_Wellpro4[[#This Row],[Cantidad Vendida]]</f>
        <v>6636.8832000000002</v>
      </c>
      <c r="H1207" s="15">
        <v>41480.519999999997</v>
      </c>
      <c r="I1207" s="17">
        <f>+Ventas_Wellpro4[[#This Row],[Total de Venta sin IVA]]+Ventas_Wellpro4[[#This Row],[IVA]]</f>
        <v>48117.403200000001</v>
      </c>
      <c r="J1207">
        <f>YEAR(Ventas_Wellpro4[[#This Row],[Fecha]])</f>
        <v>2025</v>
      </c>
      <c r="K1207" t="str">
        <f>TEXT(Ventas_Wellpro4[[#This Row],[Fecha]],"MMMM")</f>
        <v>octubre</v>
      </c>
      <c r="L1207">
        <f>DAY(Ventas_Wellpro4[[#This Row],[Fecha]])</f>
        <v>21</v>
      </c>
    </row>
    <row r="1208" spans="2:12" x14ac:dyDescent="0.25">
      <c r="B1208" s="11">
        <v>45951</v>
      </c>
      <c r="C1208" t="s">
        <v>16</v>
      </c>
      <c r="D1208" t="s">
        <v>149</v>
      </c>
      <c r="E1208" s="17">
        <v>905.16</v>
      </c>
      <c r="F1208">
        <v>1</v>
      </c>
      <c r="G1208" s="18">
        <f>+(Ventas_Wellpro4[[#This Row],[Precio de Venta]]*0.16)*Ventas_Wellpro4[[#This Row],[Cantidad Vendida]]</f>
        <v>144.82560000000001</v>
      </c>
      <c r="H1208" s="15">
        <v>905.16</v>
      </c>
      <c r="I1208" s="17">
        <f>+Ventas_Wellpro4[[#This Row],[Total de Venta sin IVA]]+Ventas_Wellpro4[[#This Row],[IVA]]</f>
        <v>1049.9856</v>
      </c>
      <c r="J1208">
        <f>YEAR(Ventas_Wellpro4[[#This Row],[Fecha]])</f>
        <v>2025</v>
      </c>
      <c r="K1208" t="str">
        <f>TEXT(Ventas_Wellpro4[[#This Row],[Fecha]],"MMMM")</f>
        <v>octubre</v>
      </c>
      <c r="L1208">
        <f>DAY(Ventas_Wellpro4[[#This Row],[Fecha]])</f>
        <v>21</v>
      </c>
    </row>
    <row r="1209" spans="2:12" x14ac:dyDescent="0.25">
      <c r="B1209" s="11">
        <v>45951</v>
      </c>
      <c r="C1209" t="s">
        <v>22</v>
      </c>
      <c r="D1209" t="s">
        <v>149</v>
      </c>
      <c r="E1209" s="17">
        <v>137.79</v>
      </c>
      <c r="F1209">
        <v>1</v>
      </c>
      <c r="G1209" s="18">
        <f>+(Ventas_Wellpro4[[#This Row],[Precio de Venta]]*0.16)*Ventas_Wellpro4[[#This Row],[Cantidad Vendida]]</f>
        <v>22.046399999999998</v>
      </c>
      <c r="H1209" s="15">
        <v>137.79</v>
      </c>
      <c r="I1209" s="17">
        <f>+Ventas_Wellpro4[[#This Row],[Total de Venta sin IVA]]+Ventas_Wellpro4[[#This Row],[IVA]]</f>
        <v>159.8364</v>
      </c>
      <c r="J1209">
        <f>YEAR(Ventas_Wellpro4[[#This Row],[Fecha]])</f>
        <v>2025</v>
      </c>
      <c r="K1209" t="str">
        <f>TEXT(Ventas_Wellpro4[[#This Row],[Fecha]],"MMMM")</f>
        <v>octubre</v>
      </c>
      <c r="L1209">
        <f>DAY(Ventas_Wellpro4[[#This Row],[Fecha]])</f>
        <v>21</v>
      </c>
    </row>
    <row r="1210" spans="2:12" x14ac:dyDescent="0.25">
      <c r="B1210" s="11">
        <v>45952</v>
      </c>
      <c r="C1210" t="s">
        <v>17</v>
      </c>
      <c r="D1210" t="s">
        <v>46</v>
      </c>
      <c r="E1210" s="17">
        <v>498.66</v>
      </c>
      <c r="F1210">
        <v>18</v>
      </c>
      <c r="G1210" s="18">
        <f>+(Ventas_Wellpro4[[#This Row],[Precio de Venta]]*0.16)*Ventas_Wellpro4[[#This Row],[Cantidad Vendida]]</f>
        <v>1436.1408000000001</v>
      </c>
      <c r="H1210" s="15">
        <v>8975.8799999999992</v>
      </c>
      <c r="I1210" s="17">
        <f>+Ventas_Wellpro4[[#This Row],[Total de Venta sin IVA]]+Ventas_Wellpro4[[#This Row],[IVA]]</f>
        <v>10412.020799999998</v>
      </c>
      <c r="J1210">
        <f>YEAR(Ventas_Wellpro4[[#This Row],[Fecha]])</f>
        <v>2025</v>
      </c>
      <c r="K1210" t="str">
        <f>TEXT(Ventas_Wellpro4[[#This Row],[Fecha]],"MMMM")</f>
        <v>octubre</v>
      </c>
      <c r="L1210">
        <f>DAY(Ventas_Wellpro4[[#This Row],[Fecha]])</f>
        <v>22</v>
      </c>
    </row>
    <row r="1211" spans="2:12" x14ac:dyDescent="0.25">
      <c r="B1211" s="11">
        <v>45952</v>
      </c>
      <c r="C1211" t="s">
        <v>17</v>
      </c>
      <c r="D1211" t="s">
        <v>46</v>
      </c>
      <c r="E1211" s="17">
        <v>498.66</v>
      </c>
      <c r="F1211">
        <v>6</v>
      </c>
      <c r="G1211" s="18">
        <f>+(Ventas_Wellpro4[[#This Row],[Precio de Venta]]*0.16)*Ventas_Wellpro4[[#This Row],[Cantidad Vendida]]</f>
        <v>478.71360000000004</v>
      </c>
      <c r="H1211" s="15">
        <v>2991.96</v>
      </c>
      <c r="I1211" s="17">
        <f>+Ventas_Wellpro4[[#This Row],[Total de Venta sin IVA]]+Ventas_Wellpro4[[#This Row],[IVA]]</f>
        <v>3470.6736000000001</v>
      </c>
      <c r="J1211">
        <f>YEAR(Ventas_Wellpro4[[#This Row],[Fecha]])</f>
        <v>2025</v>
      </c>
      <c r="K1211" t="str">
        <f>TEXT(Ventas_Wellpro4[[#This Row],[Fecha]],"MMMM")</f>
        <v>octubre</v>
      </c>
      <c r="L1211">
        <f>DAY(Ventas_Wellpro4[[#This Row],[Fecha]])</f>
        <v>22</v>
      </c>
    </row>
    <row r="1212" spans="2:12" x14ac:dyDescent="0.25">
      <c r="B1212" s="11">
        <v>45952</v>
      </c>
      <c r="C1212" t="s">
        <v>17</v>
      </c>
      <c r="D1212" t="s">
        <v>46</v>
      </c>
      <c r="E1212" s="17">
        <v>498.66</v>
      </c>
      <c r="F1212">
        <v>30</v>
      </c>
      <c r="G1212" s="18">
        <f>+(Ventas_Wellpro4[[#This Row],[Precio de Venta]]*0.16)*Ventas_Wellpro4[[#This Row],[Cantidad Vendida]]</f>
        <v>2393.5680000000002</v>
      </c>
      <c r="H1212" s="15">
        <v>14959.8</v>
      </c>
      <c r="I1212" s="17">
        <f>+Ventas_Wellpro4[[#This Row],[Total de Venta sin IVA]]+Ventas_Wellpro4[[#This Row],[IVA]]</f>
        <v>17353.367999999999</v>
      </c>
      <c r="J1212">
        <f>YEAR(Ventas_Wellpro4[[#This Row],[Fecha]])</f>
        <v>2025</v>
      </c>
      <c r="K1212" t="str">
        <f>TEXT(Ventas_Wellpro4[[#This Row],[Fecha]],"MMMM")</f>
        <v>octubre</v>
      </c>
      <c r="L1212">
        <f>DAY(Ventas_Wellpro4[[#This Row],[Fecha]])</f>
        <v>22</v>
      </c>
    </row>
    <row r="1213" spans="2:12" x14ac:dyDescent="0.25">
      <c r="B1213" s="11">
        <v>45952</v>
      </c>
      <c r="C1213" t="s">
        <v>17</v>
      </c>
      <c r="D1213" t="s">
        <v>46</v>
      </c>
      <c r="E1213" s="17">
        <v>498.66</v>
      </c>
      <c r="F1213">
        <v>12</v>
      </c>
      <c r="G1213" s="18">
        <f>+(Ventas_Wellpro4[[#This Row],[Precio de Venta]]*0.16)*Ventas_Wellpro4[[#This Row],[Cantidad Vendida]]</f>
        <v>957.42720000000008</v>
      </c>
      <c r="H1213" s="15">
        <v>5983.92</v>
      </c>
      <c r="I1213" s="17">
        <f>+Ventas_Wellpro4[[#This Row],[Total de Venta sin IVA]]+Ventas_Wellpro4[[#This Row],[IVA]]</f>
        <v>6941.3472000000002</v>
      </c>
      <c r="J1213">
        <f>YEAR(Ventas_Wellpro4[[#This Row],[Fecha]])</f>
        <v>2025</v>
      </c>
      <c r="K1213" t="str">
        <f>TEXT(Ventas_Wellpro4[[#This Row],[Fecha]],"MMMM")</f>
        <v>octubre</v>
      </c>
      <c r="L1213">
        <f>DAY(Ventas_Wellpro4[[#This Row],[Fecha]])</f>
        <v>22</v>
      </c>
    </row>
    <row r="1214" spans="2:12" x14ac:dyDescent="0.25">
      <c r="B1214" s="11">
        <v>45952</v>
      </c>
      <c r="C1214" t="s">
        <v>17</v>
      </c>
      <c r="D1214" t="s">
        <v>46</v>
      </c>
      <c r="E1214" s="17">
        <v>498.66</v>
      </c>
      <c r="F1214">
        <v>6</v>
      </c>
      <c r="G1214" s="18">
        <f>+(Ventas_Wellpro4[[#This Row],[Precio de Venta]]*0.16)*Ventas_Wellpro4[[#This Row],[Cantidad Vendida]]</f>
        <v>478.71360000000004</v>
      </c>
      <c r="H1214" s="15">
        <v>2991.96</v>
      </c>
      <c r="I1214" s="17">
        <f>+Ventas_Wellpro4[[#This Row],[Total de Venta sin IVA]]+Ventas_Wellpro4[[#This Row],[IVA]]</f>
        <v>3470.6736000000001</v>
      </c>
      <c r="J1214">
        <f>YEAR(Ventas_Wellpro4[[#This Row],[Fecha]])</f>
        <v>2025</v>
      </c>
      <c r="K1214" t="str">
        <f>TEXT(Ventas_Wellpro4[[#This Row],[Fecha]],"MMMM")</f>
        <v>octubre</v>
      </c>
      <c r="L1214">
        <f>DAY(Ventas_Wellpro4[[#This Row],[Fecha]])</f>
        <v>22</v>
      </c>
    </row>
    <row r="1215" spans="2:12" x14ac:dyDescent="0.25">
      <c r="B1215" s="5">
        <v>45782</v>
      </c>
      <c r="C1215" t="s">
        <v>123</v>
      </c>
      <c r="D1215" t="s">
        <v>54</v>
      </c>
      <c r="E1215">
        <v>137.79</v>
      </c>
      <c r="F1215" s="26">
        <v>1</v>
      </c>
      <c r="G1215">
        <v>22.05</v>
      </c>
      <c r="H1215" s="15">
        <v>137.79</v>
      </c>
      <c r="I1215">
        <v>159.84</v>
      </c>
      <c r="J1215">
        <f>YEAR(Ventas_Wellpro4[[#This Row],[Fecha]])</f>
        <v>2025</v>
      </c>
      <c r="K1215" t="str">
        <f>TEXT(Ventas_Wellpro4[[#This Row],[Fecha]],"MMMM")</f>
        <v>mayo</v>
      </c>
      <c r="L1215">
        <f>DAY(Ventas_Wellpro4[[#This Row],[Fecha]])</f>
        <v>5</v>
      </c>
    </row>
    <row r="1216" spans="2:12" x14ac:dyDescent="0.25">
      <c r="B1216" s="11">
        <v>45952</v>
      </c>
      <c r="C1216" t="s">
        <v>156</v>
      </c>
      <c r="D1216" t="s">
        <v>50</v>
      </c>
      <c r="E1216" s="17">
        <v>814.02</v>
      </c>
      <c r="F1216">
        <v>6</v>
      </c>
      <c r="G1216" s="18">
        <f>+(Ventas_Wellpro4[[#This Row],[Precio de Venta]]*0.16)*Ventas_Wellpro4[[#This Row],[Cantidad Vendida]]</f>
        <v>781.45920000000001</v>
      </c>
      <c r="H1216" s="15">
        <v>4884.12</v>
      </c>
      <c r="I1216" s="17">
        <f>+Ventas_Wellpro4[[#This Row],[Total de Venta sin IVA]]+Ventas_Wellpro4[[#This Row],[IVA]]</f>
        <v>5665.5792000000001</v>
      </c>
      <c r="J1216">
        <f>YEAR(Ventas_Wellpro4[[#This Row],[Fecha]])</f>
        <v>2025</v>
      </c>
      <c r="K1216" t="str">
        <f>TEXT(Ventas_Wellpro4[[#This Row],[Fecha]],"MMMM")</f>
        <v>octubre</v>
      </c>
      <c r="L1216">
        <f>DAY(Ventas_Wellpro4[[#This Row],[Fecha]])</f>
        <v>22</v>
      </c>
    </row>
    <row r="1217" spans="2:12" x14ac:dyDescent="0.25">
      <c r="B1217" s="11">
        <v>45952</v>
      </c>
      <c r="C1217" t="s">
        <v>159</v>
      </c>
      <c r="D1217" t="s">
        <v>50</v>
      </c>
      <c r="E1217" s="17">
        <v>814.02</v>
      </c>
      <c r="F1217">
        <v>6</v>
      </c>
      <c r="G1217" s="18">
        <f>+(Ventas_Wellpro4[[#This Row],[Precio de Venta]]*0.16)*Ventas_Wellpro4[[#This Row],[Cantidad Vendida]]</f>
        <v>781.45920000000001</v>
      </c>
      <c r="H1217" s="15">
        <v>4884.12</v>
      </c>
      <c r="I1217" s="17">
        <f>+Ventas_Wellpro4[[#This Row],[Total de Venta sin IVA]]+Ventas_Wellpro4[[#This Row],[IVA]]</f>
        <v>5665.5792000000001</v>
      </c>
      <c r="J1217">
        <f>YEAR(Ventas_Wellpro4[[#This Row],[Fecha]])</f>
        <v>2025</v>
      </c>
      <c r="K1217" t="str">
        <f>TEXT(Ventas_Wellpro4[[#This Row],[Fecha]],"MMMM")</f>
        <v>octubre</v>
      </c>
      <c r="L1217">
        <f>DAY(Ventas_Wellpro4[[#This Row],[Fecha]])</f>
        <v>22</v>
      </c>
    </row>
    <row r="1218" spans="2:12" x14ac:dyDescent="0.25">
      <c r="B1218" s="11">
        <v>45952</v>
      </c>
      <c r="C1218" t="s">
        <v>23</v>
      </c>
      <c r="D1218" t="s">
        <v>46</v>
      </c>
      <c r="E1218" s="17">
        <v>70.05</v>
      </c>
      <c r="F1218">
        <v>240</v>
      </c>
      <c r="G1218" s="18">
        <f>+(Ventas_Wellpro4[[#This Row],[Precio de Venta]]*0.16)*Ventas_Wellpro4[[#This Row],[Cantidad Vendida]]</f>
        <v>2689.92</v>
      </c>
      <c r="H1218" s="15">
        <v>16812</v>
      </c>
      <c r="I1218" s="17">
        <f>+Ventas_Wellpro4[[#This Row],[Total de Venta sin IVA]]+Ventas_Wellpro4[[#This Row],[IVA]]</f>
        <v>19501.919999999998</v>
      </c>
      <c r="J1218">
        <f>YEAR(Ventas_Wellpro4[[#This Row],[Fecha]])</f>
        <v>2025</v>
      </c>
      <c r="K1218" t="str">
        <f>TEXT(Ventas_Wellpro4[[#This Row],[Fecha]],"MMMM")</f>
        <v>octubre</v>
      </c>
      <c r="L1218">
        <f>DAY(Ventas_Wellpro4[[#This Row],[Fecha]])</f>
        <v>22</v>
      </c>
    </row>
    <row r="1219" spans="2:12" x14ac:dyDescent="0.25">
      <c r="B1219" s="11">
        <v>45952</v>
      </c>
      <c r="C1219" t="s">
        <v>23</v>
      </c>
      <c r="D1219" t="s">
        <v>46</v>
      </c>
      <c r="E1219" s="17">
        <v>70.05</v>
      </c>
      <c r="F1219">
        <v>240</v>
      </c>
      <c r="G1219" s="18">
        <f>+(Ventas_Wellpro4[[#This Row],[Precio de Venta]]*0.16)*Ventas_Wellpro4[[#This Row],[Cantidad Vendida]]</f>
        <v>2689.92</v>
      </c>
      <c r="H1219" s="15">
        <v>16812</v>
      </c>
      <c r="I1219" s="17">
        <f>+Ventas_Wellpro4[[#This Row],[Total de Venta sin IVA]]+Ventas_Wellpro4[[#This Row],[IVA]]</f>
        <v>19501.919999999998</v>
      </c>
      <c r="J1219">
        <f>YEAR(Ventas_Wellpro4[[#This Row],[Fecha]])</f>
        <v>2025</v>
      </c>
      <c r="K1219" t="str">
        <f>TEXT(Ventas_Wellpro4[[#This Row],[Fecha]],"MMMM")</f>
        <v>octubre</v>
      </c>
      <c r="L1219">
        <f>DAY(Ventas_Wellpro4[[#This Row],[Fecha]])</f>
        <v>22</v>
      </c>
    </row>
    <row r="1220" spans="2:12" x14ac:dyDescent="0.25">
      <c r="B1220" s="11">
        <v>45952</v>
      </c>
      <c r="C1220" t="s">
        <v>10</v>
      </c>
      <c r="D1220" t="s">
        <v>50</v>
      </c>
      <c r="E1220" s="17">
        <v>211.23</v>
      </c>
      <c r="F1220">
        <v>6</v>
      </c>
      <c r="G1220" s="18">
        <f>+(Ventas_Wellpro4[[#This Row],[Precio de Venta]]*0.16)*Ventas_Wellpro4[[#This Row],[Cantidad Vendida]]</f>
        <v>202.7808</v>
      </c>
      <c r="H1220" s="15">
        <v>1267.3800000000001</v>
      </c>
      <c r="I1220" s="17">
        <f>+Ventas_Wellpro4[[#This Row],[Total de Venta sin IVA]]+Ventas_Wellpro4[[#This Row],[IVA]]</f>
        <v>1470.1608000000001</v>
      </c>
      <c r="J1220">
        <f>YEAR(Ventas_Wellpro4[[#This Row],[Fecha]])</f>
        <v>2025</v>
      </c>
      <c r="K1220" t="str">
        <f>TEXT(Ventas_Wellpro4[[#This Row],[Fecha]],"MMMM")</f>
        <v>octubre</v>
      </c>
      <c r="L1220">
        <f>DAY(Ventas_Wellpro4[[#This Row],[Fecha]])</f>
        <v>22</v>
      </c>
    </row>
    <row r="1221" spans="2:12" x14ac:dyDescent="0.25">
      <c r="B1221" s="5">
        <v>45785</v>
      </c>
      <c r="C1221" t="s">
        <v>22</v>
      </c>
      <c r="D1221" t="s">
        <v>54</v>
      </c>
      <c r="E1221">
        <v>137.79</v>
      </c>
      <c r="F1221" s="26">
        <v>1</v>
      </c>
      <c r="G1221">
        <v>22.05</v>
      </c>
      <c r="H1221" s="15">
        <v>137.79</v>
      </c>
      <c r="I1221">
        <v>159.84</v>
      </c>
      <c r="J1221">
        <f>YEAR(Ventas_Wellpro4[[#This Row],[Fecha]])</f>
        <v>2025</v>
      </c>
      <c r="K1221" t="str">
        <f>TEXT(Ventas_Wellpro4[[#This Row],[Fecha]],"MMMM")</f>
        <v>mayo</v>
      </c>
      <c r="L1221">
        <f>DAY(Ventas_Wellpro4[[#This Row],[Fecha]])</f>
        <v>8</v>
      </c>
    </row>
    <row r="1222" spans="2:12" x14ac:dyDescent="0.25">
      <c r="B1222" s="5">
        <v>45785</v>
      </c>
      <c r="C1222" t="s">
        <v>22</v>
      </c>
      <c r="D1222" t="s">
        <v>54</v>
      </c>
      <c r="E1222">
        <v>137.79</v>
      </c>
      <c r="F1222" s="26">
        <v>1</v>
      </c>
      <c r="G1222">
        <v>22.05</v>
      </c>
      <c r="H1222" s="15">
        <v>137.79</v>
      </c>
      <c r="I1222">
        <v>159.84</v>
      </c>
      <c r="J1222">
        <f>YEAR(Ventas_Wellpro4[[#This Row],[Fecha]])</f>
        <v>2025</v>
      </c>
      <c r="K1222" t="str">
        <f>TEXT(Ventas_Wellpro4[[#This Row],[Fecha]],"MMMM")</f>
        <v>mayo</v>
      </c>
      <c r="L1222">
        <f>DAY(Ventas_Wellpro4[[#This Row],[Fecha]])</f>
        <v>8</v>
      </c>
    </row>
    <row r="1223" spans="2:12" x14ac:dyDescent="0.25">
      <c r="B1223" s="5">
        <v>45785</v>
      </c>
      <c r="C1223" t="s">
        <v>21</v>
      </c>
      <c r="D1223" t="s">
        <v>50</v>
      </c>
      <c r="E1223">
        <v>103.34</v>
      </c>
      <c r="F1223" s="26">
        <v>240</v>
      </c>
      <c r="G1223">
        <v>3968.26</v>
      </c>
      <c r="H1223" s="15">
        <v>24801.599999999999</v>
      </c>
      <c r="I1223">
        <v>28769.86</v>
      </c>
      <c r="J1223">
        <f>YEAR(Ventas_Wellpro4[[#This Row],[Fecha]])</f>
        <v>2025</v>
      </c>
      <c r="K1223" t="str">
        <f>TEXT(Ventas_Wellpro4[[#This Row],[Fecha]],"MMMM")</f>
        <v>mayo</v>
      </c>
      <c r="L1223">
        <f>DAY(Ventas_Wellpro4[[#This Row],[Fecha]])</f>
        <v>8</v>
      </c>
    </row>
    <row r="1224" spans="2:12" x14ac:dyDescent="0.25">
      <c r="B1224" s="5">
        <v>45785</v>
      </c>
      <c r="C1224" t="s">
        <v>23</v>
      </c>
      <c r="D1224" t="s">
        <v>46</v>
      </c>
      <c r="E1224">
        <v>70.05</v>
      </c>
      <c r="F1224" s="26">
        <v>240</v>
      </c>
      <c r="G1224">
        <v>2689.92</v>
      </c>
      <c r="H1224" s="15">
        <v>16812</v>
      </c>
      <c r="I1224">
        <v>19501.919999999998</v>
      </c>
      <c r="J1224">
        <f>YEAR(Ventas_Wellpro4[[#This Row],[Fecha]])</f>
        <v>2025</v>
      </c>
      <c r="K1224" t="str">
        <f>TEXT(Ventas_Wellpro4[[#This Row],[Fecha]],"MMMM")</f>
        <v>mayo</v>
      </c>
      <c r="L1224">
        <f>DAY(Ventas_Wellpro4[[#This Row],[Fecha]])</f>
        <v>8</v>
      </c>
    </row>
    <row r="1225" spans="2:12" x14ac:dyDescent="0.25">
      <c r="B1225" s="11">
        <v>45952</v>
      </c>
      <c r="C1225" t="s">
        <v>123</v>
      </c>
      <c r="D1225" t="s">
        <v>149</v>
      </c>
      <c r="E1225" s="17">
        <v>137.79</v>
      </c>
      <c r="F1225">
        <v>1</v>
      </c>
      <c r="G1225" s="18">
        <f>+(Ventas_Wellpro4[[#This Row],[Precio de Venta]]*0.16)*Ventas_Wellpro4[[#This Row],[Cantidad Vendida]]</f>
        <v>22.046399999999998</v>
      </c>
      <c r="H1225" s="15">
        <v>137.79</v>
      </c>
      <c r="I1225" s="17">
        <f>+Ventas_Wellpro4[[#This Row],[Total de Venta sin IVA]]+Ventas_Wellpro4[[#This Row],[IVA]]</f>
        <v>159.8364</v>
      </c>
      <c r="J1225">
        <f>YEAR(Ventas_Wellpro4[[#This Row],[Fecha]])</f>
        <v>2025</v>
      </c>
      <c r="K1225" t="str">
        <f>TEXT(Ventas_Wellpro4[[#This Row],[Fecha]],"MMMM")</f>
        <v>octubre</v>
      </c>
      <c r="L1225">
        <f>DAY(Ventas_Wellpro4[[#This Row],[Fecha]])</f>
        <v>22</v>
      </c>
    </row>
    <row r="1226" spans="2:12" x14ac:dyDescent="0.25">
      <c r="B1226" s="34">
        <v>45952</v>
      </c>
      <c r="C1226" t="s">
        <v>59</v>
      </c>
      <c r="D1226" t="s">
        <v>210</v>
      </c>
      <c r="E1226" s="17">
        <v>16.265499999999999</v>
      </c>
      <c r="F1226">
        <v>53</v>
      </c>
      <c r="G1226" s="18">
        <f>+(Ventas_Wellpro4[[#This Row],[Precio de Venta]]*0.16)*Ventas_Wellpro4[[#This Row],[Cantidad Vendida]]</f>
        <v>137.93144000000001</v>
      </c>
      <c r="H1226" s="15">
        <v>862.07</v>
      </c>
      <c r="I1226" s="17">
        <f>+Ventas_Wellpro4[[#This Row],[Total de Venta sin IVA]]+Ventas_Wellpro4[[#This Row],[IVA]]</f>
        <v>1000.00144</v>
      </c>
      <c r="J1226">
        <f>YEAR(Ventas_Wellpro4[[#This Row],[Fecha]])</f>
        <v>2025</v>
      </c>
      <c r="K1226" t="str">
        <f>TEXT(Ventas_Wellpro4[[#This Row],[Fecha]],"MMMM")</f>
        <v>octubre</v>
      </c>
      <c r="L1226">
        <f>DAY(Ventas_Wellpro4[[#This Row],[Fecha]])</f>
        <v>22</v>
      </c>
    </row>
    <row r="1227" spans="2:12" x14ac:dyDescent="0.25">
      <c r="B1227" s="11">
        <v>45952</v>
      </c>
      <c r="C1227" t="s">
        <v>18</v>
      </c>
      <c r="D1227" t="s">
        <v>46</v>
      </c>
      <c r="E1227" s="17">
        <v>525.59</v>
      </c>
      <c r="F1227">
        <v>12</v>
      </c>
      <c r="G1227" s="18">
        <f>+(Ventas_Wellpro4[[#This Row],[Precio de Venta]]*0.16)*Ventas_Wellpro4[[#This Row],[Cantidad Vendida]]</f>
        <v>1009.1328000000001</v>
      </c>
      <c r="H1227" s="15">
        <v>6307.08</v>
      </c>
      <c r="I1227" s="17">
        <f>+Ventas_Wellpro4[[#This Row],[Total de Venta sin IVA]]+Ventas_Wellpro4[[#This Row],[IVA]]</f>
        <v>7316.2128000000002</v>
      </c>
      <c r="J1227">
        <f>YEAR(Ventas_Wellpro4[[#This Row],[Fecha]])</f>
        <v>2025</v>
      </c>
      <c r="K1227" t="str">
        <f>TEXT(Ventas_Wellpro4[[#This Row],[Fecha]],"MMMM")</f>
        <v>octubre</v>
      </c>
      <c r="L1227">
        <f>DAY(Ventas_Wellpro4[[#This Row],[Fecha]])</f>
        <v>22</v>
      </c>
    </row>
    <row r="1228" spans="2:12" x14ac:dyDescent="0.25">
      <c r="B1228" s="11">
        <v>45952</v>
      </c>
      <c r="C1228" t="s">
        <v>18</v>
      </c>
      <c r="D1228" t="s">
        <v>46</v>
      </c>
      <c r="E1228" s="17">
        <v>525.59</v>
      </c>
      <c r="F1228">
        <v>24</v>
      </c>
      <c r="G1228" s="18">
        <f>+(Ventas_Wellpro4[[#This Row],[Precio de Venta]]*0.16)*Ventas_Wellpro4[[#This Row],[Cantidad Vendida]]</f>
        <v>2018.2656000000002</v>
      </c>
      <c r="H1228" s="15">
        <v>12614.16</v>
      </c>
      <c r="I1228" s="17">
        <f>+Ventas_Wellpro4[[#This Row],[Total de Venta sin IVA]]+Ventas_Wellpro4[[#This Row],[IVA]]</f>
        <v>14632.4256</v>
      </c>
      <c r="J1228">
        <f>YEAR(Ventas_Wellpro4[[#This Row],[Fecha]])</f>
        <v>2025</v>
      </c>
      <c r="K1228" t="str">
        <f>TEXT(Ventas_Wellpro4[[#This Row],[Fecha]],"MMMM")</f>
        <v>octubre</v>
      </c>
      <c r="L1228">
        <f>DAY(Ventas_Wellpro4[[#This Row],[Fecha]])</f>
        <v>22</v>
      </c>
    </row>
    <row r="1229" spans="2:12" x14ac:dyDescent="0.25">
      <c r="B1229" s="11">
        <v>45952</v>
      </c>
      <c r="C1229" t="s">
        <v>18</v>
      </c>
      <c r="D1229" t="s">
        <v>46</v>
      </c>
      <c r="E1229" s="17">
        <v>525.59</v>
      </c>
      <c r="F1229">
        <v>6</v>
      </c>
      <c r="G1229" s="18">
        <f>+(Ventas_Wellpro4[[#This Row],[Precio de Venta]]*0.16)*Ventas_Wellpro4[[#This Row],[Cantidad Vendida]]</f>
        <v>504.56640000000004</v>
      </c>
      <c r="H1229" s="15">
        <v>3153.54</v>
      </c>
      <c r="I1229" s="17">
        <f>+Ventas_Wellpro4[[#This Row],[Total de Venta sin IVA]]+Ventas_Wellpro4[[#This Row],[IVA]]</f>
        <v>3658.1064000000001</v>
      </c>
      <c r="J1229">
        <f>YEAR(Ventas_Wellpro4[[#This Row],[Fecha]])</f>
        <v>2025</v>
      </c>
      <c r="K1229" t="str">
        <f>TEXT(Ventas_Wellpro4[[#This Row],[Fecha]],"MMMM")</f>
        <v>octubre</v>
      </c>
      <c r="L1229">
        <f>DAY(Ventas_Wellpro4[[#This Row],[Fecha]])</f>
        <v>22</v>
      </c>
    </row>
    <row r="1230" spans="2:12" x14ac:dyDescent="0.25">
      <c r="B1230" s="5">
        <v>45789</v>
      </c>
      <c r="C1230" t="s">
        <v>22</v>
      </c>
      <c r="D1230" t="s">
        <v>54</v>
      </c>
      <c r="E1230">
        <v>137.79</v>
      </c>
      <c r="F1230" s="26">
        <v>1</v>
      </c>
      <c r="G1230">
        <v>22.05</v>
      </c>
      <c r="H1230" s="15">
        <v>137.79</v>
      </c>
      <c r="I1230">
        <v>159.84</v>
      </c>
      <c r="J1230">
        <f>YEAR(Ventas_Wellpro4[[#This Row],[Fecha]])</f>
        <v>2025</v>
      </c>
      <c r="K1230" t="str">
        <f>TEXT(Ventas_Wellpro4[[#This Row],[Fecha]],"MMMM")</f>
        <v>mayo</v>
      </c>
      <c r="L1230">
        <f>DAY(Ventas_Wellpro4[[#This Row],[Fecha]])</f>
        <v>12</v>
      </c>
    </row>
    <row r="1231" spans="2:12" x14ac:dyDescent="0.25">
      <c r="B1231" s="5">
        <v>45789</v>
      </c>
      <c r="C1231" t="s">
        <v>23</v>
      </c>
      <c r="D1231" t="s">
        <v>46</v>
      </c>
      <c r="E1231">
        <v>70.05</v>
      </c>
      <c r="F1231" s="26">
        <v>240</v>
      </c>
      <c r="G1231">
        <v>2689.92</v>
      </c>
      <c r="H1231" s="15">
        <v>16812</v>
      </c>
      <c r="I1231">
        <v>19501.919999999998</v>
      </c>
      <c r="J1231">
        <f>YEAR(Ventas_Wellpro4[[#This Row],[Fecha]])</f>
        <v>2025</v>
      </c>
      <c r="K1231" t="str">
        <f>TEXT(Ventas_Wellpro4[[#This Row],[Fecha]],"MMMM")</f>
        <v>mayo</v>
      </c>
      <c r="L1231">
        <f>DAY(Ventas_Wellpro4[[#This Row],[Fecha]])</f>
        <v>12</v>
      </c>
    </row>
    <row r="1232" spans="2:12" x14ac:dyDescent="0.25">
      <c r="B1232" s="5">
        <v>45789</v>
      </c>
      <c r="C1232" t="s">
        <v>23</v>
      </c>
      <c r="D1232" t="s">
        <v>46</v>
      </c>
      <c r="E1232">
        <v>70.05</v>
      </c>
      <c r="F1232" s="26">
        <v>240</v>
      </c>
      <c r="G1232">
        <v>2689.92</v>
      </c>
      <c r="H1232" s="15">
        <v>16812</v>
      </c>
      <c r="I1232">
        <v>19501.919999999998</v>
      </c>
      <c r="J1232">
        <f>YEAR(Ventas_Wellpro4[[#This Row],[Fecha]])</f>
        <v>2025</v>
      </c>
      <c r="K1232" t="str">
        <f>TEXT(Ventas_Wellpro4[[#This Row],[Fecha]],"MMMM")</f>
        <v>mayo</v>
      </c>
      <c r="L1232">
        <f>DAY(Ventas_Wellpro4[[#This Row],[Fecha]])</f>
        <v>12</v>
      </c>
    </row>
    <row r="1233" spans="2:12" x14ac:dyDescent="0.25">
      <c r="B1233" s="5">
        <v>45789</v>
      </c>
      <c r="C1233" t="s">
        <v>14</v>
      </c>
      <c r="D1233" t="s">
        <v>54</v>
      </c>
      <c r="E1233">
        <v>1706.9</v>
      </c>
      <c r="F1233" s="26">
        <v>1</v>
      </c>
      <c r="G1233">
        <v>273.10000000000002</v>
      </c>
      <c r="H1233" s="15">
        <v>1706.9</v>
      </c>
      <c r="I1233">
        <v>1980</v>
      </c>
      <c r="J1233">
        <f>YEAR(Ventas_Wellpro4[[#This Row],[Fecha]])</f>
        <v>2025</v>
      </c>
      <c r="K1233" t="str">
        <f>TEXT(Ventas_Wellpro4[[#This Row],[Fecha]],"MMMM")</f>
        <v>mayo</v>
      </c>
      <c r="L1233">
        <f>DAY(Ventas_Wellpro4[[#This Row],[Fecha]])</f>
        <v>12</v>
      </c>
    </row>
    <row r="1234" spans="2:12" x14ac:dyDescent="0.25">
      <c r="B1234" s="11">
        <v>45952</v>
      </c>
      <c r="C1234" t="s">
        <v>18</v>
      </c>
      <c r="D1234" t="s">
        <v>46</v>
      </c>
      <c r="E1234" s="17">
        <v>525.59</v>
      </c>
      <c r="F1234">
        <v>6</v>
      </c>
      <c r="G1234" s="18">
        <f>+(Ventas_Wellpro4[[#This Row],[Precio de Venta]]*0.16)*Ventas_Wellpro4[[#This Row],[Cantidad Vendida]]</f>
        <v>504.56640000000004</v>
      </c>
      <c r="H1234" s="15">
        <v>3153.54</v>
      </c>
      <c r="I1234" s="17">
        <f>+Ventas_Wellpro4[[#This Row],[Total de Venta sin IVA]]+Ventas_Wellpro4[[#This Row],[IVA]]</f>
        <v>3658.1064000000001</v>
      </c>
      <c r="J1234">
        <f>YEAR(Ventas_Wellpro4[[#This Row],[Fecha]])</f>
        <v>2025</v>
      </c>
      <c r="K1234" t="str">
        <f>TEXT(Ventas_Wellpro4[[#This Row],[Fecha]],"MMMM")</f>
        <v>octubre</v>
      </c>
      <c r="L1234">
        <f>DAY(Ventas_Wellpro4[[#This Row],[Fecha]])</f>
        <v>22</v>
      </c>
    </row>
    <row r="1235" spans="2:12" x14ac:dyDescent="0.25">
      <c r="B1235" s="11">
        <v>45953</v>
      </c>
      <c r="C1235" t="s">
        <v>17</v>
      </c>
      <c r="D1235" t="s">
        <v>46</v>
      </c>
      <c r="E1235" s="17">
        <v>498.66</v>
      </c>
      <c r="F1235">
        <v>6</v>
      </c>
      <c r="G1235" s="18">
        <f>+(Ventas_Wellpro4[[#This Row],[Precio de Venta]]*0.16)*Ventas_Wellpro4[[#This Row],[Cantidad Vendida]]</f>
        <v>478.71360000000004</v>
      </c>
      <c r="H1235" s="15">
        <v>2991.96</v>
      </c>
      <c r="I1235" s="17">
        <f>+Ventas_Wellpro4[[#This Row],[Total de Venta sin IVA]]+Ventas_Wellpro4[[#This Row],[IVA]]</f>
        <v>3470.6736000000001</v>
      </c>
      <c r="J1235">
        <f>YEAR(Ventas_Wellpro4[[#This Row],[Fecha]])</f>
        <v>2025</v>
      </c>
      <c r="K1235" t="str">
        <f>TEXT(Ventas_Wellpro4[[#This Row],[Fecha]],"MMMM")</f>
        <v>octubre</v>
      </c>
      <c r="L1235">
        <f>DAY(Ventas_Wellpro4[[#This Row],[Fecha]])</f>
        <v>23</v>
      </c>
    </row>
    <row r="1236" spans="2:12" x14ac:dyDescent="0.25">
      <c r="B1236" s="5">
        <v>45789</v>
      </c>
      <c r="C1236" t="s">
        <v>123</v>
      </c>
      <c r="D1236" t="s">
        <v>54</v>
      </c>
      <c r="E1236">
        <v>137.79</v>
      </c>
      <c r="F1236" s="26">
        <v>1</v>
      </c>
      <c r="G1236">
        <v>22.05</v>
      </c>
      <c r="H1236" s="15">
        <v>137.79</v>
      </c>
      <c r="I1236">
        <v>159.84</v>
      </c>
      <c r="J1236">
        <f>YEAR(Ventas_Wellpro4[[#This Row],[Fecha]])</f>
        <v>2025</v>
      </c>
      <c r="K1236" t="str">
        <f>TEXT(Ventas_Wellpro4[[#This Row],[Fecha]],"MMMM")</f>
        <v>mayo</v>
      </c>
      <c r="L1236">
        <f>DAY(Ventas_Wellpro4[[#This Row],[Fecha]])</f>
        <v>12</v>
      </c>
    </row>
    <row r="1237" spans="2:12" x14ac:dyDescent="0.25">
      <c r="B1237" s="5">
        <v>45789</v>
      </c>
      <c r="C1237" t="s">
        <v>123</v>
      </c>
      <c r="D1237" t="s">
        <v>54</v>
      </c>
      <c r="E1237">
        <v>137.79</v>
      </c>
      <c r="F1237" s="26">
        <v>1</v>
      </c>
      <c r="G1237">
        <v>22.05</v>
      </c>
      <c r="H1237" s="15">
        <v>137.79</v>
      </c>
      <c r="I1237">
        <v>159.84</v>
      </c>
      <c r="J1237">
        <f>YEAR(Ventas_Wellpro4[[#This Row],[Fecha]])</f>
        <v>2025</v>
      </c>
      <c r="K1237" t="str">
        <f>TEXT(Ventas_Wellpro4[[#This Row],[Fecha]],"MMMM")</f>
        <v>mayo</v>
      </c>
      <c r="L1237">
        <f>DAY(Ventas_Wellpro4[[#This Row],[Fecha]])</f>
        <v>12</v>
      </c>
    </row>
    <row r="1238" spans="2:12" x14ac:dyDescent="0.25">
      <c r="B1238" s="5">
        <v>45790</v>
      </c>
      <c r="C1238" t="s">
        <v>22</v>
      </c>
      <c r="D1238" t="s">
        <v>54</v>
      </c>
      <c r="E1238">
        <v>137.79</v>
      </c>
      <c r="F1238" s="26">
        <v>1</v>
      </c>
      <c r="G1238">
        <v>22.05</v>
      </c>
      <c r="H1238" s="15">
        <v>137.79</v>
      </c>
      <c r="I1238">
        <v>159.84</v>
      </c>
      <c r="J1238">
        <f>YEAR(Ventas_Wellpro4[[#This Row],[Fecha]])</f>
        <v>2025</v>
      </c>
      <c r="K1238" t="str">
        <f>TEXT(Ventas_Wellpro4[[#This Row],[Fecha]],"MMMM")</f>
        <v>mayo</v>
      </c>
      <c r="L1238">
        <f>DAY(Ventas_Wellpro4[[#This Row],[Fecha]])</f>
        <v>13</v>
      </c>
    </row>
    <row r="1239" spans="2:12" x14ac:dyDescent="0.25">
      <c r="B1239" s="5">
        <v>45790</v>
      </c>
      <c r="C1239" t="s">
        <v>21</v>
      </c>
      <c r="D1239" t="s">
        <v>54</v>
      </c>
      <c r="E1239">
        <v>137.79</v>
      </c>
      <c r="F1239" s="26">
        <v>1</v>
      </c>
      <c r="G1239">
        <v>22.05</v>
      </c>
      <c r="H1239" s="15">
        <v>137.79</v>
      </c>
      <c r="I1239">
        <v>159.84</v>
      </c>
      <c r="J1239">
        <f>YEAR(Ventas_Wellpro4[[#This Row],[Fecha]])</f>
        <v>2025</v>
      </c>
      <c r="K1239" t="str">
        <f>TEXT(Ventas_Wellpro4[[#This Row],[Fecha]],"MMMM")</f>
        <v>mayo</v>
      </c>
      <c r="L1239">
        <f>DAY(Ventas_Wellpro4[[#This Row],[Fecha]])</f>
        <v>13</v>
      </c>
    </row>
    <row r="1240" spans="2:12" x14ac:dyDescent="0.25">
      <c r="B1240" s="5">
        <v>45790</v>
      </c>
      <c r="C1240" t="s">
        <v>21</v>
      </c>
      <c r="D1240" t="s">
        <v>54</v>
      </c>
      <c r="E1240">
        <v>137.79</v>
      </c>
      <c r="F1240" s="26">
        <v>1</v>
      </c>
      <c r="G1240">
        <v>22.05</v>
      </c>
      <c r="H1240" s="15">
        <v>137.79</v>
      </c>
      <c r="I1240">
        <v>159.84</v>
      </c>
      <c r="J1240">
        <f>YEAR(Ventas_Wellpro4[[#This Row],[Fecha]])</f>
        <v>2025</v>
      </c>
      <c r="K1240" t="str">
        <f>TEXT(Ventas_Wellpro4[[#This Row],[Fecha]],"MMMM")</f>
        <v>mayo</v>
      </c>
      <c r="L1240">
        <f>DAY(Ventas_Wellpro4[[#This Row],[Fecha]])</f>
        <v>13</v>
      </c>
    </row>
    <row r="1241" spans="2:12" x14ac:dyDescent="0.25">
      <c r="B1241" s="11">
        <v>45953</v>
      </c>
      <c r="C1241" t="s">
        <v>17</v>
      </c>
      <c r="D1241" t="s">
        <v>46</v>
      </c>
      <c r="E1241" s="17">
        <v>498.66</v>
      </c>
      <c r="F1241">
        <v>6</v>
      </c>
      <c r="G1241" s="18">
        <f>+(Ventas_Wellpro4[[#This Row],[Precio de Venta]]*0.16)*Ventas_Wellpro4[[#This Row],[Cantidad Vendida]]</f>
        <v>478.71360000000004</v>
      </c>
      <c r="H1241" s="15">
        <v>2991.96</v>
      </c>
      <c r="I1241" s="17">
        <f>+Ventas_Wellpro4[[#This Row],[Total de Venta sin IVA]]+Ventas_Wellpro4[[#This Row],[IVA]]</f>
        <v>3470.6736000000001</v>
      </c>
      <c r="J1241">
        <f>YEAR(Ventas_Wellpro4[[#This Row],[Fecha]])</f>
        <v>2025</v>
      </c>
      <c r="K1241" t="str">
        <f>TEXT(Ventas_Wellpro4[[#This Row],[Fecha]],"MMMM")</f>
        <v>octubre</v>
      </c>
      <c r="L1241">
        <f>DAY(Ventas_Wellpro4[[#This Row],[Fecha]])</f>
        <v>23</v>
      </c>
    </row>
    <row r="1242" spans="2:12" x14ac:dyDescent="0.25">
      <c r="B1242" s="11">
        <v>45953</v>
      </c>
      <c r="C1242" t="s">
        <v>17</v>
      </c>
      <c r="D1242" t="s">
        <v>46</v>
      </c>
      <c r="E1242" s="17">
        <v>498.66</v>
      </c>
      <c r="F1242">
        <v>18</v>
      </c>
      <c r="G1242" s="18">
        <f>+(Ventas_Wellpro4[[#This Row],[Precio de Venta]]*0.16)*Ventas_Wellpro4[[#This Row],[Cantidad Vendida]]</f>
        <v>1436.1408000000001</v>
      </c>
      <c r="H1242" s="15">
        <v>8975.8799999999992</v>
      </c>
      <c r="I1242" s="17">
        <f>+Ventas_Wellpro4[[#This Row],[Total de Venta sin IVA]]+Ventas_Wellpro4[[#This Row],[IVA]]</f>
        <v>10412.020799999998</v>
      </c>
      <c r="J1242">
        <f>YEAR(Ventas_Wellpro4[[#This Row],[Fecha]])</f>
        <v>2025</v>
      </c>
      <c r="K1242" t="str">
        <f>TEXT(Ventas_Wellpro4[[#This Row],[Fecha]],"MMMM")</f>
        <v>octubre</v>
      </c>
      <c r="L1242">
        <f>DAY(Ventas_Wellpro4[[#This Row],[Fecha]])</f>
        <v>23</v>
      </c>
    </row>
    <row r="1243" spans="2:12" x14ac:dyDescent="0.25">
      <c r="B1243" s="5">
        <v>45792</v>
      </c>
      <c r="C1243" t="s">
        <v>23</v>
      </c>
      <c r="D1243" t="s">
        <v>54</v>
      </c>
      <c r="E1243">
        <v>137.79</v>
      </c>
      <c r="F1243">
        <v>1</v>
      </c>
      <c r="G1243">
        <v>22.05</v>
      </c>
      <c r="H1243" s="15">
        <v>137.79</v>
      </c>
      <c r="I1243">
        <v>159.84</v>
      </c>
      <c r="J1243">
        <f>YEAR(Ventas_Wellpro4[[#This Row],[Fecha]])</f>
        <v>2025</v>
      </c>
      <c r="K1243" t="str">
        <f>TEXT(Ventas_Wellpro4[[#This Row],[Fecha]],"MMMM")</f>
        <v>mayo</v>
      </c>
      <c r="L1243">
        <f>DAY(Ventas_Wellpro4[[#This Row],[Fecha]])</f>
        <v>15</v>
      </c>
    </row>
    <row r="1244" spans="2:12" x14ac:dyDescent="0.25">
      <c r="B1244" s="5">
        <v>45792</v>
      </c>
      <c r="C1244" t="s">
        <v>24</v>
      </c>
      <c r="D1244" t="s">
        <v>54</v>
      </c>
      <c r="E1244">
        <v>137.79</v>
      </c>
      <c r="F1244">
        <v>1</v>
      </c>
      <c r="G1244">
        <v>22.05</v>
      </c>
      <c r="H1244" s="15">
        <v>137.79</v>
      </c>
      <c r="I1244">
        <v>159.84</v>
      </c>
      <c r="J1244">
        <f>YEAR(Ventas_Wellpro4[[#This Row],[Fecha]])</f>
        <v>2025</v>
      </c>
      <c r="K1244" t="str">
        <f>TEXT(Ventas_Wellpro4[[#This Row],[Fecha]],"MMMM")</f>
        <v>mayo</v>
      </c>
      <c r="L1244">
        <f>DAY(Ventas_Wellpro4[[#This Row],[Fecha]])</f>
        <v>15</v>
      </c>
    </row>
    <row r="1245" spans="2:12" x14ac:dyDescent="0.25">
      <c r="B1245" s="5">
        <v>45792</v>
      </c>
      <c r="C1245" t="s">
        <v>123</v>
      </c>
      <c r="D1245" t="s">
        <v>54</v>
      </c>
      <c r="E1245">
        <v>137.79</v>
      </c>
      <c r="F1245">
        <v>1</v>
      </c>
      <c r="G1245">
        <v>22.05</v>
      </c>
      <c r="H1245" s="15">
        <v>137.79</v>
      </c>
      <c r="I1245">
        <v>159.84</v>
      </c>
      <c r="J1245">
        <f>YEAR(Ventas_Wellpro4[[#This Row],[Fecha]])</f>
        <v>2025</v>
      </c>
      <c r="K1245" t="str">
        <f>TEXT(Ventas_Wellpro4[[#This Row],[Fecha]],"MMMM")</f>
        <v>mayo</v>
      </c>
      <c r="L1245">
        <f>DAY(Ventas_Wellpro4[[#This Row],[Fecha]])</f>
        <v>15</v>
      </c>
    </row>
    <row r="1246" spans="2:12" x14ac:dyDescent="0.25">
      <c r="B1246" s="5">
        <v>45792</v>
      </c>
      <c r="C1246" t="s">
        <v>123</v>
      </c>
      <c r="D1246" t="s">
        <v>54</v>
      </c>
      <c r="E1246">
        <v>137.79</v>
      </c>
      <c r="F1246">
        <v>1</v>
      </c>
      <c r="G1246">
        <v>22.05</v>
      </c>
      <c r="H1246" s="15">
        <v>137.79</v>
      </c>
      <c r="I1246">
        <v>159.84</v>
      </c>
      <c r="J1246">
        <f>YEAR(Ventas_Wellpro4[[#This Row],[Fecha]])</f>
        <v>2025</v>
      </c>
      <c r="K1246" t="str">
        <f>TEXT(Ventas_Wellpro4[[#This Row],[Fecha]],"MMMM")</f>
        <v>mayo</v>
      </c>
      <c r="L1246">
        <f>DAY(Ventas_Wellpro4[[#This Row],[Fecha]])</f>
        <v>15</v>
      </c>
    </row>
    <row r="1247" spans="2:12" x14ac:dyDescent="0.25">
      <c r="B1247" s="11">
        <v>45953</v>
      </c>
      <c r="C1247" t="s">
        <v>17</v>
      </c>
      <c r="D1247" t="s">
        <v>46</v>
      </c>
      <c r="E1247" s="17">
        <v>498.66</v>
      </c>
      <c r="F1247">
        <v>18</v>
      </c>
      <c r="G1247" s="18">
        <f>+(Ventas_Wellpro4[[#This Row],[Precio de Venta]]*0.16)*Ventas_Wellpro4[[#This Row],[Cantidad Vendida]]</f>
        <v>1436.1408000000001</v>
      </c>
      <c r="H1247" s="15">
        <v>8975.8799999999992</v>
      </c>
      <c r="I1247" s="17">
        <f>+Ventas_Wellpro4[[#This Row],[Total de Venta sin IVA]]+Ventas_Wellpro4[[#This Row],[IVA]]</f>
        <v>10412.020799999998</v>
      </c>
      <c r="J1247">
        <f>YEAR(Ventas_Wellpro4[[#This Row],[Fecha]])</f>
        <v>2025</v>
      </c>
      <c r="K1247" t="str">
        <f>TEXT(Ventas_Wellpro4[[#This Row],[Fecha]],"MMMM")</f>
        <v>octubre</v>
      </c>
      <c r="L1247">
        <f>DAY(Ventas_Wellpro4[[#This Row],[Fecha]])</f>
        <v>23</v>
      </c>
    </row>
    <row r="1248" spans="2:12" x14ac:dyDescent="0.25">
      <c r="B1248" s="11">
        <v>45953</v>
      </c>
      <c r="C1248" t="s">
        <v>17</v>
      </c>
      <c r="D1248" t="s">
        <v>46</v>
      </c>
      <c r="E1248" s="17">
        <v>498.66</v>
      </c>
      <c r="F1248">
        <v>6</v>
      </c>
      <c r="G1248" s="18">
        <f>+(Ventas_Wellpro4[[#This Row],[Precio de Venta]]*0.16)*Ventas_Wellpro4[[#This Row],[Cantidad Vendida]]</f>
        <v>478.71360000000004</v>
      </c>
      <c r="H1248" s="15">
        <v>2991.96</v>
      </c>
      <c r="I1248" s="17">
        <f>+Ventas_Wellpro4[[#This Row],[Total de Venta sin IVA]]+Ventas_Wellpro4[[#This Row],[IVA]]</f>
        <v>3470.6736000000001</v>
      </c>
      <c r="J1248">
        <f>YEAR(Ventas_Wellpro4[[#This Row],[Fecha]])</f>
        <v>2025</v>
      </c>
      <c r="K1248" t="str">
        <f>TEXT(Ventas_Wellpro4[[#This Row],[Fecha]],"MMMM")</f>
        <v>octubre</v>
      </c>
      <c r="L1248">
        <f>DAY(Ventas_Wellpro4[[#This Row],[Fecha]])</f>
        <v>23</v>
      </c>
    </row>
    <row r="1249" spans="2:12" x14ac:dyDescent="0.25">
      <c r="B1249" s="11">
        <v>45953</v>
      </c>
      <c r="C1249" t="s">
        <v>17</v>
      </c>
      <c r="D1249" t="s">
        <v>46</v>
      </c>
      <c r="E1249" s="17">
        <v>498.66</v>
      </c>
      <c r="F1249">
        <v>36</v>
      </c>
      <c r="G1249" s="18">
        <f>+(Ventas_Wellpro4[[#This Row],[Precio de Venta]]*0.16)*Ventas_Wellpro4[[#This Row],[Cantidad Vendida]]</f>
        <v>2872.2816000000003</v>
      </c>
      <c r="H1249" s="15">
        <v>17951.759999999998</v>
      </c>
      <c r="I1249" s="17">
        <f>+Ventas_Wellpro4[[#This Row],[Total de Venta sin IVA]]+Ventas_Wellpro4[[#This Row],[IVA]]</f>
        <v>20824.041599999997</v>
      </c>
      <c r="J1249">
        <f>YEAR(Ventas_Wellpro4[[#This Row],[Fecha]])</f>
        <v>2025</v>
      </c>
      <c r="K1249" t="str">
        <f>TEXT(Ventas_Wellpro4[[#This Row],[Fecha]],"MMMM")</f>
        <v>octubre</v>
      </c>
      <c r="L1249">
        <f>DAY(Ventas_Wellpro4[[#This Row],[Fecha]])</f>
        <v>23</v>
      </c>
    </row>
    <row r="1250" spans="2:12" x14ac:dyDescent="0.25">
      <c r="B1250" s="5">
        <v>45793</v>
      </c>
      <c r="C1250" t="s">
        <v>22</v>
      </c>
      <c r="D1250" t="s">
        <v>54</v>
      </c>
      <c r="E1250">
        <v>137.79</v>
      </c>
      <c r="F1250">
        <v>1</v>
      </c>
      <c r="G1250">
        <v>22.05</v>
      </c>
      <c r="H1250" s="15">
        <v>137.79</v>
      </c>
      <c r="I1250">
        <v>159.84</v>
      </c>
      <c r="J1250">
        <f>YEAR(Ventas_Wellpro4[[#This Row],[Fecha]])</f>
        <v>2025</v>
      </c>
      <c r="K1250" t="str">
        <f>TEXT(Ventas_Wellpro4[[#This Row],[Fecha]],"MMMM")</f>
        <v>mayo</v>
      </c>
      <c r="L1250">
        <f>DAY(Ventas_Wellpro4[[#This Row],[Fecha]])</f>
        <v>16</v>
      </c>
    </row>
    <row r="1251" spans="2:12" x14ac:dyDescent="0.25">
      <c r="B1251" s="5">
        <v>45793</v>
      </c>
      <c r="C1251" t="s">
        <v>24</v>
      </c>
      <c r="D1251" t="s">
        <v>54</v>
      </c>
      <c r="E1251">
        <v>137.79</v>
      </c>
      <c r="F1251">
        <v>1</v>
      </c>
      <c r="G1251">
        <v>22.05</v>
      </c>
      <c r="H1251" s="15">
        <v>137.79</v>
      </c>
      <c r="I1251">
        <v>159.84</v>
      </c>
      <c r="J1251">
        <f>YEAR(Ventas_Wellpro4[[#This Row],[Fecha]])</f>
        <v>2025</v>
      </c>
      <c r="K1251" t="str">
        <f>TEXT(Ventas_Wellpro4[[#This Row],[Fecha]],"MMMM")</f>
        <v>mayo</v>
      </c>
      <c r="L1251">
        <f>DAY(Ventas_Wellpro4[[#This Row],[Fecha]])</f>
        <v>16</v>
      </c>
    </row>
    <row r="1252" spans="2:12" x14ac:dyDescent="0.25">
      <c r="B1252" s="5">
        <v>45793</v>
      </c>
      <c r="C1252" t="s">
        <v>12</v>
      </c>
      <c r="D1252" t="s">
        <v>54</v>
      </c>
      <c r="E1252">
        <v>343.97</v>
      </c>
      <c r="F1252">
        <v>1</v>
      </c>
      <c r="G1252">
        <v>55.04</v>
      </c>
      <c r="H1252" s="15">
        <v>343.97</v>
      </c>
      <c r="I1252">
        <v>399.01000000000005</v>
      </c>
      <c r="J1252">
        <f>YEAR(Ventas_Wellpro4[[#This Row],[Fecha]])</f>
        <v>2025</v>
      </c>
      <c r="K1252" t="str">
        <f>TEXT(Ventas_Wellpro4[[#This Row],[Fecha]],"MMMM")</f>
        <v>mayo</v>
      </c>
      <c r="L1252">
        <f>DAY(Ventas_Wellpro4[[#This Row],[Fecha]])</f>
        <v>16</v>
      </c>
    </row>
    <row r="1253" spans="2:12" x14ac:dyDescent="0.25">
      <c r="B1253" s="11">
        <v>45953</v>
      </c>
      <c r="C1253" t="s">
        <v>17</v>
      </c>
      <c r="D1253" t="s">
        <v>46</v>
      </c>
      <c r="E1253" s="17">
        <v>498.66</v>
      </c>
      <c r="F1253">
        <v>24</v>
      </c>
      <c r="G1253" s="18">
        <f>+(Ventas_Wellpro4[[#This Row],[Precio de Venta]]*0.16)*Ventas_Wellpro4[[#This Row],[Cantidad Vendida]]</f>
        <v>1914.8544000000002</v>
      </c>
      <c r="H1253" s="15">
        <v>11967.84</v>
      </c>
      <c r="I1253" s="17">
        <f>+Ventas_Wellpro4[[#This Row],[Total de Venta sin IVA]]+Ventas_Wellpro4[[#This Row],[IVA]]</f>
        <v>13882.6944</v>
      </c>
      <c r="J1253">
        <f>YEAR(Ventas_Wellpro4[[#This Row],[Fecha]])</f>
        <v>2025</v>
      </c>
      <c r="K1253" t="str">
        <f>TEXT(Ventas_Wellpro4[[#This Row],[Fecha]],"MMMM")</f>
        <v>octubre</v>
      </c>
      <c r="L1253">
        <f>DAY(Ventas_Wellpro4[[#This Row],[Fecha]])</f>
        <v>23</v>
      </c>
    </row>
    <row r="1254" spans="2:12" x14ac:dyDescent="0.25">
      <c r="B1254" s="11">
        <v>45953</v>
      </c>
      <c r="C1254" t="s">
        <v>22</v>
      </c>
      <c r="D1254" t="s">
        <v>149</v>
      </c>
      <c r="E1254" s="17">
        <v>137.79</v>
      </c>
      <c r="F1254">
        <v>1</v>
      </c>
      <c r="G1254" s="18">
        <f>+(Ventas_Wellpro4[[#This Row],[Precio de Venta]]*0.16)*Ventas_Wellpro4[[#This Row],[Cantidad Vendida]]</f>
        <v>22.046399999999998</v>
      </c>
      <c r="H1254" s="15">
        <v>137.79</v>
      </c>
      <c r="I1254" s="17">
        <f>+Ventas_Wellpro4[[#This Row],[Total de Venta sin IVA]]+Ventas_Wellpro4[[#This Row],[IVA]]</f>
        <v>159.8364</v>
      </c>
      <c r="J1254">
        <f>YEAR(Ventas_Wellpro4[[#This Row],[Fecha]])</f>
        <v>2025</v>
      </c>
      <c r="K1254" t="str">
        <f>TEXT(Ventas_Wellpro4[[#This Row],[Fecha]],"MMMM")</f>
        <v>octubre</v>
      </c>
      <c r="L1254">
        <f>DAY(Ventas_Wellpro4[[#This Row],[Fecha]])</f>
        <v>23</v>
      </c>
    </row>
    <row r="1255" spans="2:12" x14ac:dyDescent="0.25">
      <c r="B1255" s="11">
        <v>45860</v>
      </c>
      <c r="C1255" t="s">
        <v>156</v>
      </c>
      <c r="D1255" t="s">
        <v>144</v>
      </c>
      <c r="E1255">
        <v>743.46</v>
      </c>
      <c r="F1255">
        <v>1</v>
      </c>
      <c r="G1255">
        <v>118.95360000000001</v>
      </c>
      <c r="H1255" s="15">
        <v>743.46</v>
      </c>
      <c r="I1255">
        <v>862.41360000000009</v>
      </c>
      <c r="J1255">
        <f>YEAR(Ventas_Wellpro4[[#This Row],[Fecha]])</f>
        <v>2025</v>
      </c>
      <c r="K1255" t="str">
        <f>TEXT(Ventas_Wellpro4[[#This Row],[Fecha]],"MMMM")</f>
        <v>julio</v>
      </c>
      <c r="L1255">
        <f>DAY(Ventas_Wellpro4[[#This Row],[Fecha]])</f>
        <v>22</v>
      </c>
    </row>
    <row r="1256" spans="2:12" x14ac:dyDescent="0.25">
      <c r="B1256" s="5">
        <v>45793</v>
      </c>
      <c r="C1256" t="s">
        <v>123</v>
      </c>
      <c r="D1256" t="s">
        <v>54</v>
      </c>
      <c r="E1256">
        <v>137.79</v>
      </c>
      <c r="F1256">
        <v>1</v>
      </c>
      <c r="G1256">
        <v>22.05</v>
      </c>
      <c r="H1256" s="15">
        <v>137.79</v>
      </c>
      <c r="I1256">
        <v>159.84</v>
      </c>
      <c r="J1256">
        <f>YEAR(Ventas_Wellpro4[[#This Row],[Fecha]])</f>
        <v>2025</v>
      </c>
      <c r="K1256" t="str">
        <f>TEXT(Ventas_Wellpro4[[#This Row],[Fecha]],"MMMM")</f>
        <v>mayo</v>
      </c>
      <c r="L1256">
        <f>DAY(Ventas_Wellpro4[[#This Row],[Fecha]])</f>
        <v>16</v>
      </c>
    </row>
    <row r="1257" spans="2:12" x14ac:dyDescent="0.25">
      <c r="B1257" s="5">
        <v>45793</v>
      </c>
      <c r="C1257" t="s">
        <v>123</v>
      </c>
      <c r="D1257" t="s">
        <v>54</v>
      </c>
      <c r="E1257">
        <v>137.79</v>
      </c>
      <c r="F1257">
        <v>1</v>
      </c>
      <c r="G1257">
        <v>22.05</v>
      </c>
      <c r="H1257" s="15">
        <v>137.79</v>
      </c>
      <c r="I1257">
        <v>159.84</v>
      </c>
      <c r="J1257">
        <f>YEAR(Ventas_Wellpro4[[#This Row],[Fecha]])</f>
        <v>2025</v>
      </c>
      <c r="K1257" t="str">
        <f>TEXT(Ventas_Wellpro4[[#This Row],[Fecha]],"MMMM")</f>
        <v>mayo</v>
      </c>
      <c r="L1257">
        <f>DAY(Ventas_Wellpro4[[#This Row],[Fecha]])</f>
        <v>16</v>
      </c>
    </row>
    <row r="1258" spans="2:12" x14ac:dyDescent="0.25">
      <c r="B1258" s="11">
        <v>45881</v>
      </c>
      <c r="C1258" t="s">
        <v>156</v>
      </c>
      <c r="D1258" t="s">
        <v>144</v>
      </c>
      <c r="E1258" s="17">
        <v>517.24130000000002</v>
      </c>
      <c r="F1258">
        <v>1</v>
      </c>
      <c r="G1258" s="17">
        <v>82.758608000000009</v>
      </c>
      <c r="H1258" s="15">
        <v>517.24</v>
      </c>
      <c r="I1258" s="17">
        <v>599.99860799999999</v>
      </c>
      <c r="J1258">
        <f>YEAR(Ventas_Wellpro4[[#This Row],[Fecha]])</f>
        <v>2025</v>
      </c>
      <c r="K1258" t="str">
        <f>TEXT(Ventas_Wellpro4[[#This Row],[Fecha]],"MMMM")</f>
        <v>agosto</v>
      </c>
      <c r="L1258">
        <f>DAY(Ventas_Wellpro4[[#This Row],[Fecha]])</f>
        <v>12</v>
      </c>
    </row>
    <row r="1259" spans="2:12" x14ac:dyDescent="0.25">
      <c r="B1259" s="5">
        <v>45796</v>
      </c>
      <c r="C1259" t="s">
        <v>23</v>
      </c>
      <c r="D1259" t="s">
        <v>46</v>
      </c>
      <c r="E1259">
        <v>70.05</v>
      </c>
      <c r="F1259">
        <v>240</v>
      </c>
      <c r="G1259">
        <v>2689.92</v>
      </c>
      <c r="H1259" s="15">
        <v>16812</v>
      </c>
      <c r="I1259">
        <v>19501.919999999998</v>
      </c>
      <c r="J1259">
        <f>YEAR(Ventas_Wellpro4[[#This Row],[Fecha]])</f>
        <v>2025</v>
      </c>
      <c r="K1259" t="str">
        <f>TEXT(Ventas_Wellpro4[[#This Row],[Fecha]],"MMMM")</f>
        <v>mayo</v>
      </c>
      <c r="L1259">
        <f>DAY(Ventas_Wellpro4[[#This Row],[Fecha]])</f>
        <v>19</v>
      </c>
    </row>
    <row r="1260" spans="2:12" x14ac:dyDescent="0.25">
      <c r="B1260" s="11">
        <v>45929</v>
      </c>
      <c r="C1260" t="s">
        <v>156</v>
      </c>
      <c r="D1260" t="s">
        <v>144</v>
      </c>
      <c r="E1260">
        <v>647</v>
      </c>
      <c r="F1260">
        <v>1</v>
      </c>
      <c r="G1260" s="27">
        <v>103.52</v>
      </c>
      <c r="H1260" s="15">
        <v>647</v>
      </c>
      <c r="I1260" s="27">
        <v>750.52</v>
      </c>
      <c r="J1260">
        <f>YEAR(Ventas_Wellpro4[[#This Row],[Fecha]])</f>
        <v>2025</v>
      </c>
      <c r="K1260" t="str">
        <f>TEXT(Ventas_Wellpro4[[#This Row],[Fecha]],"MMMM")</f>
        <v>septiembre</v>
      </c>
      <c r="L1260">
        <f>DAY(Ventas_Wellpro4[[#This Row],[Fecha]])</f>
        <v>29</v>
      </c>
    </row>
    <row r="1261" spans="2:12" x14ac:dyDescent="0.25">
      <c r="B1261" s="11">
        <v>45953</v>
      </c>
      <c r="C1261" t="s">
        <v>22</v>
      </c>
      <c r="D1261" t="s">
        <v>149</v>
      </c>
      <c r="E1261" s="17">
        <v>137.79</v>
      </c>
      <c r="F1261">
        <v>1</v>
      </c>
      <c r="G1261" s="18">
        <f>+(Ventas_Wellpro4[[#This Row],[Precio de Venta]]*0.16)*Ventas_Wellpro4[[#This Row],[Cantidad Vendida]]</f>
        <v>22.046399999999998</v>
      </c>
      <c r="H1261" s="15">
        <v>137.79</v>
      </c>
      <c r="I1261" s="17">
        <f>+Ventas_Wellpro4[[#This Row],[Total de Venta sin IVA]]+Ventas_Wellpro4[[#This Row],[IVA]]</f>
        <v>159.8364</v>
      </c>
      <c r="J1261">
        <f>YEAR(Ventas_Wellpro4[[#This Row],[Fecha]])</f>
        <v>2025</v>
      </c>
      <c r="K1261" t="str">
        <f>TEXT(Ventas_Wellpro4[[#This Row],[Fecha]],"MMMM")</f>
        <v>octubre</v>
      </c>
      <c r="L1261">
        <f>DAY(Ventas_Wellpro4[[#This Row],[Fecha]])</f>
        <v>23</v>
      </c>
    </row>
    <row r="1262" spans="2:12" x14ac:dyDescent="0.25">
      <c r="B1262" s="11">
        <v>45953</v>
      </c>
      <c r="C1262" t="s">
        <v>21</v>
      </c>
      <c r="D1262" t="s">
        <v>149</v>
      </c>
      <c r="E1262" s="17">
        <v>137.79</v>
      </c>
      <c r="F1262">
        <v>1</v>
      </c>
      <c r="G1262" s="18">
        <f>+(Ventas_Wellpro4[[#This Row],[Precio de Venta]]*0.16)*Ventas_Wellpro4[[#This Row],[Cantidad Vendida]]</f>
        <v>22.046399999999998</v>
      </c>
      <c r="H1262" s="15">
        <v>137.79</v>
      </c>
      <c r="I1262" s="17">
        <f>+Ventas_Wellpro4[[#This Row],[Total de Venta sin IVA]]+Ventas_Wellpro4[[#This Row],[IVA]]</f>
        <v>159.8364</v>
      </c>
      <c r="J1262">
        <f>YEAR(Ventas_Wellpro4[[#This Row],[Fecha]])</f>
        <v>2025</v>
      </c>
      <c r="K1262" t="str">
        <f>TEXT(Ventas_Wellpro4[[#This Row],[Fecha]],"MMMM")</f>
        <v>octubre</v>
      </c>
      <c r="L1262">
        <f>DAY(Ventas_Wellpro4[[#This Row],[Fecha]])</f>
        <v>23</v>
      </c>
    </row>
    <row r="1263" spans="2:12" x14ac:dyDescent="0.25">
      <c r="B1263" s="5">
        <v>45798</v>
      </c>
      <c r="C1263" t="s">
        <v>24</v>
      </c>
      <c r="D1263" t="s">
        <v>50</v>
      </c>
      <c r="E1263">
        <v>103.34</v>
      </c>
      <c r="F1263">
        <v>240</v>
      </c>
      <c r="G1263">
        <v>3968.26</v>
      </c>
      <c r="H1263" s="15">
        <v>24801.599999999999</v>
      </c>
      <c r="I1263">
        <v>28769.86</v>
      </c>
      <c r="J1263">
        <f>YEAR(Ventas_Wellpro4[[#This Row],[Fecha]])</f>
        <v>2025</v>
      </c>
      <c r="K1263" t="str">
        <f>TEXT(Ventas_Wellpro4[[#This Row],[Fecha]],"MMMM")</f>
        <v>mayo</v>
      </c>
      <c r="L1263">
        <f>DAY(Ventas_Wellpro4[[#This Row],[Fecha]])</f>
        <v>21</v>
      </c>
    </row>
    <row r="1264" spans="2:12" x14ac:dyDescent="0.25">
      <c r="B1264" s="5">
        <v>45798</v>
      </c>
      <c r="C1264" t="s">
        <v>11</v>
      </c>
      <c r="D1264" t="s">
        <v>50</v>
      </c>
      <c r="E1264">
        <v>211.23</v>
      </c>
      <c r="F1264">
        <v>6</v>
      </c>
      <c r="G1264">
        <v>202.78</v>
      </c>
      <c r="H1264" s="15">
        <v>1267.3800000000001</v>
      </c>
      <c r="I1264">
        <v>1470.16</v>
      </c>
      <c r="J1264">
        <f>YEAR(Ventas_Wellpro4[[#This Row],[Fecha]])</f>
        <v>2025</v>
      </c>
      <c r="K1264" t="str">
        <f>TEXT(Ventas_Wellpro4[[#This Row],[Fecha]],"MMMM")</f>
        <v>mayo</v>
      </c>
      <c r="L1264">
        <f>DAY(Ventas_Wellpro4[[#This Row],[Fecha]])</f>
        <v>21</v>
      </c>
    </row>
    <row r="1265" spans="2:12" x14ac:dyDescent="0.25">
      <c r="B1265" s="11">
        <v>45953</v>
      </c>
      <c r="C1265" t="s">
        <v>23</v>
      </c>
      <c r="D1265" t="s">
        <v>149</v>
      </c>
      <c r="E1265" s="17">
        <v>137.79</v>
      </c>
      <c r="F1265">
        <v>1</v>
      </c>
      <c r="G1265" s="18">
        <f>+(Ventas_Wellpro4[[#This Row],[Precio de Venta]]*0.16)*Ventas_Wellpro4[[#This Row],[Cantidad Vendida]]</f>
        <v>22.046399999999998</v>
      </c>
      <c r="H1265" s="15">
        <v>137.79</v>
      </c>
      <c r="I1265" s="17">
        <f>+Ventas_Wellpro4[[#This Row],[Total de Venta sin IVA]]+Ventas_Wellpro4[[#This Row],[IVA]]</f>
        <v>159.8364</v>
      </c>
      <c r="J1265">
        <f>YEAR(Ventas_Wellpro4[[#This Row],[Fecha]])</f>
        <v>2025</v>
      </c>
      <c r="K1265" t="str">
        <f>TEXT(Ventas_Wellpro4[[#This Row],[Fecha]],"MMMM")</f>
        <v>octubre</v>
      </c>
      <c r="L1265">
        <f>DAY(Ventas_Wellpro4[[#This Row],[Fecha]])</f>
        <v>23</v>
      </c>
    </row>
    <row r="1266" spans="2:12" x14ac:dyDescent="0.25">
      <c r="B1266" s="11">
        <v>45953</v>
      </c>
      <c r="C1266" t="s">
        <v>23</v>
      </c>
      <c r="D1266" t="s">
        <v>46</v>
      </c>
      <c r="E1266" s="17">
        <v>70.05</v>
      </c>
      <c r="F1266">
        <v>240</v>
      </c>
      <c r="G1266" s="18">
        <f>+(Ventas_Wellpro4[[#This Row],[Precio de Venta]]*0.16)*Ventas_Wellpro4[[#This Row],[Cantidad Vendida]]</f>
        <v>2689.92</v>
      </c>
      <c r="H1266" s="15">
        <v>16812</v>
      </c>
      <c r="I1266" s="17">
        <f>+Ventas_Wellpro4[[#This Row],[Total de Venta sin IVA]]+Ventas_Wellpro4[[#This Row],[IVA]]</f>
        <v>19501.919999999998</v>
      </c>
      <c r="J1266">
        <f>YEAR(Ventas_Wellpro4[[#This Row],[Fecha]])</f>
        <v>2025</v>
      </c>
      <c r="K1266" t="str">
        <f>TEXT(Ventas_Wellpro4[[#This Row],[Fecha]],"MMMM")</f>
        <v>octubre</v>
      </c>
      <c r="L1266">
        <f>DAY(Ventas_Wellpro4[[#This Row],[Fecha]])</f>
        <v>23</v>
      </c>
    </row>
    <row r="1267" spans="2:12" x14ac:dyDescent="0.25">
      <c r="B1267" s="11">
        <v>45953</v>
      </c>
      <c r="C1267" t="s">
        <v>23</v>
      </c>
      <c r="D1267" t="s">
        <v>46</v>
      </c>
      <c r="E1267" s="17">
        <v>70.05</v>
      </c>
      <c r="F1267">
        <v>240</v>
      </c>
      <c r="G1267" s="18">
        <f>+(Ventas_Wellpro4[[#This Row],[Precio de Venta]]*0.16)*Ventas_Wellpro4[[#This Row],[Cantidad Vendida]]</f>
        <v>2689.92</v>
      </c>
      <c r="H1267" s="15">
        <v>16812</v>
      </c>
      <c r="I1267" s="17">
        <f>+Ventas_Wellpro4[[#This Row],[Total de Venta sin IVA]]+Ventas_Wellpro4[[#This Row],[IVA]]</f>
        <v>19501.919999999998</v>
      </c>
      <c r="J1267">
        <f>YEAR(Ventas_Wellpro4[[#This Row],[Fecha]])</f>
        <v>2025</v>
      </c>
      <c r="K1267" t="str">
        <f>TEXT(Ventas_Wellpro4[[#This Row],[Fecha]],"MMMM")</f>
        <v>octubre</v>
      </c>
      <c r="L1267">
        <f>DAY(Ventas_Wellpro4[[#This Row],[Fecha]])</f>
        <v>23</v>
      </c>
    </row>
    <row r="1268" spans="2:12" x14ac:dyDescent="0.25">
      <c r="B1268" s="5">
        <v>45799</v>
      </c>
      <c r="C1268" t="s">
        <v>23</v>
      </c>
      <c r="D1268" t="s">
        <v>46</v>
      </c>
      <c r="E1268">
        <v>70.05</v>
      </c>
      <c r="F1268">
        <v>240</v>
      </c>
      <c r="G1268">
        <v>2689.92</v>
      </c>
      <c r="H1268" s="15">
        <v>16812</v>
      </c>
      <c r="I1268">
        <v>19501.919999999998</v>
      </c>
      <c r="J1268">
        <f>YEAR(Ventas_Wellpro4[[#This Row],[Fecha]])</f>
        <v>2025</v>
      </c>
      <c r="K1268" t="str">
        <f>TEXT(Ventas_Wellpro4[[#This Row],[Fecha]],"MMMM")</f>
        <v>mayo</v>
      </c>
      <c r="L1268">
        <f>DAY(Ventas_Wellpro4[[#This Row],[Fecha]])</f>
        <v>22</v>
      </c>
    </row>
    <row r="1269" spans="2:12" x14ac:dyDescent="0.25">
      <c r="B1269" s="5">
        <v>45799</v>
      </c>
      <c r="C1269" t="s">
        <v>23</v>
      </c>
      <c r="D1269" t="s">
        <v>46</v>
      </c>
      <c r="E1269">
        <v>70.05</v>
      </c>
      <c r="F1269">
        <v>240</v>
      </c>
      <c r="G1269">
        <v>2689.92</v>
      </c>
      <c r="H1269" s="15">
        <v>16812</v>
      </c>
      <c r="I1269">
        <v>19501.919999999998</v>
      </c>
      <c r="J1269">
        <f>YEAR(Ventas_Wellpro4[[#This Row],[Fecha]])</f>
        <v>2025</v>
      </c>
      <c r="K1269" t="str">
        <f>TEXT(Ventas_Wellpro4[[#This Row],[Fecha]],"MMMM")</f>
        <v>mayo</v>
      </c>
      <c r="L1269">
        <f>DAY(Ventas_Wellpro4[[#This Row],[Fecha]])</f>
        <v>22</v>
      </c>
    </row>
    <row r="1270" spans="2:12" x14ac:dyDescent="0.25">
      <c r="B1270" s="5">
        <v>45799</v>
      </c>
      <c r="C1270" t="s">
        <v>23</v>
      </c>
      <c r="D1270" t="s">
        <v>46</v>
      </c>
      <c r="E1270">
        <v>70.05</v>
      </c>
      <c r="F1270">
        <v>240</v>
      </c>
      <c r="G1270">
        <v>2689.92</v>
      </c>
      <c r="H1270" s="15">
        <v>16812</v>
      </c>
      <c r="I1270">
        <v>19501.919999999998</v>
      </c>
      <c r="J1270">
        <f>YEAR(Ventas_Wellpro4[[#This Row],[Fecha]])</f>
        <v>2025</v>
      </c>
      <c r="K1270" t="str">
        <f>TEXT(Ventas_Wellpro4[[#This Row],[Fecha]],"MMMM")</f>
        <v>mayo</v>
      </c>
      <c r="L1270">
        <f>DAY(Ventas_Wellpro4[[#This Row],[Fecha]])</f>
        <v>22</v>
      </c>
    </row>
    <row r="1271" spans="2:12" x14ac:dyDescent="0.25">
      <c r="B1271" s="5">
        <v>45799</v>
      </c>
      <c r="C1271" t="s">
        <v>14</v>
      </c>
      <c r="D1271" t="s">
        <v>54</v>
      </c>
      <c r="E1271">
        <v>1706.9</v>
      </c>
      <c r="F1271">
        <v>1</v>
      </c>
      <c r="G1271">
        <v>273.10000000000002</v>
      </c>
      <c r="H1271" s="15">
        <v>1706.9</v>
      </c>
      <c r="I1271">
        <v>1980</v>
      </c>
      <c r="J1271">
        <f>YEAR(Ventas_Wellpro4[[#This Row],[Fecha]])</f>
        <v>2025</v>
      </c>
      <c r="K1271" t="str">
        <f>TEXT(Ventas_Wellpro4[[#This Row],[Fecha]],"MMMM")</f>
        <v>mayo</v>
      </c>
      <c r="L1271">
        <f>DAY(Ventas_Wellpro4[[#This Row],[Fecha]])</f>
        <v>22</v>
      </c>
    </row>
    <row r="1272" spans="2:12" x14ac:dyDescent="0.25">
      <c r="B1272" s="5">
        <v>45799</v>
      </c>
      <c r="C1272" t="s">
        <v>14</v>
      </c>
      <c r="D1272" t="s">
        <v>54</v>
      </c>
      <c r="E1272">
        <v>1706.9</v>
      </c>
      <c r="F1272">
        <v>1</v>
      </c>
      <c r="G1272">
        <v>273.10000000000002</v>
      </c>
      <c r="H1272" s="15">
        <v>1706.9</v>
      </c>
      <c r="I1272">
        <v>1980</v>
      </c>
      <c r="J1272">
        <f>YEAR(Ventas_Wellpro4[[#This Row],[Fecha]])</f>
        <v>2025</v>
      </c>
      <c r="K1272" t="str">
        <f>TEXT(Ventas_Wellpro4[[#This Row],[Fecha]],"MMMM")</f>
        <v>mayo</v>
      </c>
      <c r="L1272">
        <f>DAY(Ventas_Wellpro4[[#This Row],[Fecha]])</f>
        <v>22</v>
      </c>
    </row>
    <row r="1273" spans="2:12" x14ac:dyDescent="0.25">
      <c r="B1273" s="5">
        <v>45799</v>
      </c>
      <c r="C1273" t="s">
        <v>14</v>
      </c>
      <c r="D1273" t="s">
        <v>54</v>
      </c>
      <c r="E1273">
        <v>1706.9</v>
      </c>
      <c r="F1273">
        <v>1</v>
      </c>
      <c r="G1273">
        <v>273.10000000000002</v>
      </c>
      <c r="H1273" s="15">
        <v>1706.9</v>
      </c>
      <c r="I1273">
        <v>1980</v>
      </c>
      <c r="J1273">
        <f>YEAR(Ventas_Wellpro4[[#This Row],[Fecha]])</f>
        <v>2025</v>
      </c>
      <c r="K1273" t="str">
        <f>TEXT(Ventas_Wellpro4[[#This Row],[Fecha]],"MMMM")</f>
        <v>mayo</v>
      </c>
      <c r="L1273">
        <f>DAY(Ventas_Wellpro4[[#This Row],[Fecha]])</f>
        <v>22</v>
      </c>
    </row>
    <row r="1274" spans="2:12" x14ac:dyDescent="0.25">
      <c r="B1274" s="11">
        <v>45953</v>
      </c>
      <c r="C1274" t="s">
        <v>123</v>
      </c>
      <c r="D1274" t="s">
        <v>149</v>
      </c>
      <c r="E1274" s="17">
        <v>137.79</v>
      </c>
      <c r="F1274">
        <v>1</v>
      </c>
      <c r="G1274" s="18">
        <f>+(Ventas_Wellpro4[[#This Row],[Precio de Venta]]*0.16)*Ventas_Wellpro4[[#This Row],[Cantidad Vendida]]</f>
        <v>22.046399999999998</v>
      </c>
      <c r="H1274" s="15">
        <v>137.79</v>
      </c>
      <c r="I1274" s="17">
        <f>+Ventas_Wellpro4[[#This Row],[Total de Venta sin IVA]]+Ventas_Wellpro4[[#This Row],[IVA]]</f>
        <v>159.8364</v>
      </c>
      <c r="J1274">
        <f>YEAR(Ventas_Wellpro4[[#This Row],[Fecha]])</f>
        <v>2025</v>
      </c>
      <c r="K1274" t="str">
        <f>TEXT(Ventas_Wellpro4[[#This Row],[Fecha]],"MMMM")</f>
        <v>octubre</v>
      </c>
      <c r="L1274">
        <f>DAY(Ventas_Wellpro4[[#This Row],[Fecha]])</f>
        <v>23</v>
      </c>
    </row>
    <row r="1275" spans="2:12" x14ac:dyDescent="0.25">
      <c r="B1275" s="11">
        <v>45860</v>
      </c>
      <c r="C1275" t="s">
        <v>159</v>
      </c>
      <c r="D1275" t="s">
        <v>144</v>
      </c>
      <c r="E1275">
        <v>743.46</v>
      </c>
      <c r="F1275">
        <v>1</v>
      </c>
      <c r="G1275">
        <v>118.95360000000001</v>
      </c>
      <c r="H1275" s="15">
        <v>743.46</v>
      </c>
      <c r="I1275">
        <v>862.41360000000009</v>
      </c>
      <c r="J1275">
        <f>YEAR(Ventas_Wellpro4[[#This Row],[Fecha]])</f>
        <v>2025</v>
      </c>
      <c r="K1275" t="str">
        <f>TEXT(Ventas_Wellpro4[[#This Row],[Fecha]],"MMMM")</f>
        <v>julio</v>
      </c>
      <c r="L1275">
        <f>DAY(Ventas_Wellpro4[[#This Row],[Fecha]])</f>
        <v>22</v>
      </c>
    </row>
    <row r="1276" spans="2:12" x14ac:dyDescent="0.25">
      <c r="B1276" s="5">
        <v>45800</v>
      </c>
      <c r="C1276" t="s">
        <v>22</v>
      </c>
      <c r="D1276" t="s">
        <v>54</v>
      </c>
      <c r="E1276">
        <v>137.79</v>
      </c>
      <c r="F1276">
        <v>1</v>
      </c>
      <c r="G1276">
        <v>22.05</v>
      </c>
      <c r="H1276" s="15">
        <v>137.79</v>
      </c>
      <c r="I1276">
        <v>159.84</v>
      </c>
      <c r="J1276">
        <f>YEAR(Ventas_Wellpro4[[#This Row],[Fecha]])</f>
        <v>2025</v>
      </c>
      <c r="K1276" t="str">
        <f>TEXT(Ventas_Wellpro4[[#This Row],[Fecha]],"MMMM")</f>
        <v>mayo</v>
      </c>
      <c r="L1276">
        <f>DAY(Ventas_Wellpro4[[#This Row],[Fecha]])</f>
        <v>23</v>
      </c>
    </row>
    <row r="1277" spans="2:12" x14ac:dyDescent="0.25">
      <c r="B1277" s="5">
        <v>45800</v>
      </c>
      <c r="C1277" t="s">
        <v>22</v>
      </c>
      <c r="D1277" t="s">
        <v>54</v>
      </c>
      <c r="E1277">
        <v>137.79</v>
      </c>
      <c r="F1277">
        <v>1</v>
      </c>
      <c r="G1277">
        <v>22.05</v>
      </c>
      <c r="H1277" s="15">
        <v>137.79</v>
      </c>
      <c r="I1277">
        <v>159.84</v>
      </c>
      <c r="J1277">
        <f>YEAR(Ventas_Wellpro4[[#This Row],[Fecha]])</f>
        <v>2025</v>
      </c>
      <c r="K1277" t="str">
        <f>TEXT(Ventas_Wellpro4[[#This Row],[Fecha]],"MMMM")</f>
        <v>mayo</v>
      </c>
      <c r="L1277">
        <f>DAY(Ventas_Wellpro4[[#This Row],[Fecha]])</f>
        <v>23</v>
      </c>
    </row>
    <row r="1278" spans="2:12" x14ac:dyDescent="0.25">
      <c r="B1278" s="5">
        <v>45800</v>
      </c>
      <c r="C1278" t="s">
        <v>22</v>
      </c>
      <c r="D1278" t="s">
        <v>54</v>
      </c>
      <c r="E1278">
        <v>137.79</v>
      </c>
      <c r="F1278">
        <v>1</v>
      </c>
      <c r="G1278">
        <v>22.05</v>
      </c>
      <c r="H1278" s="15">
        <v>137.79</v>
      </c>
      <c r="I1278">
        <v>159.84</v>
      </c>
      <c r="J1278">
        <f>YEAR(Ventas_Wellpro4[[#This Row],[Fecha]])</f>
        <v>2025</v>
      </c>
      <c r="K1278" t="str">
        <f>TEXT(Ventas_Wellpro4[[#This Row],[Fecha]],"MMMM")</f>
        <v>mayo</v>
      </c>
      <c r="L1278">
        <f>DAY(Ventas_Wellpro4[[#This Row],[Fecha]])</f>
        <v>23</v>
      </c>
    </row>
    <row r="1279" spans="2:12" x14ac:dyDescent="0.25">
      <c r="B1279" s="5">
        <v>45800</v>
      </c>
      <c r="C1279" t="s">
        <v>22</v>
      </c>
      <c r="D1279" t="s">
        <v>54</v>
      </c>
      <c r="E1279">
        <v>137.79</v>
      </c>
      <c r="F1279">
        <v>1</v>
      </c>
      <c r="G1279">
        <v>22.05</v>
      </c>
      <c r="H1279" s="15">
        <v>137.79</v>
      </c>
      <c r="I1279">
        <v>159.84</v>
      </c>
      <c r="J1279">
        <f>YEAR(Ventas_Wellpro4[[#This Row],[Fecha]])</f>
        <v>2025</v>
      </c>
      <c r="K1279" t="str">
        <f>TEXT(Ventas_Wellpro4[[#This Row],[Fecha]],"MMMM")</f>
        <v>mayo</v>
      </c>
      <c r="L1279">
        <f>DAY(Ventas_Wellpro4[[#This Row],[Fecha]])</f>
        <v>23</v>
      </c>
    </row>
    <row r="1280" spans="2:12" x14ac:dyDescent="0.25">
      <c r="B1280" s="5">
        <v>45800</v>
      </c>
      <c r="C1280" t="s">
        <v>22</v>
      </c>
      <c r="D1280" t="s">
        <v>54</v>
      </c>
      <c r="E1280">
        <v>137.79</v>
      </c>
      <c r="F1280">
        <v>1</v>
      </c>
      <c r="G1280">
        <v>22.05</v>
      </c>
      <c r="H1280" s="15">
        <v>137.79</v>
      </c>
      <c r="I1280">
        <v>159.84</v>
      </c>
      <c r="J1280">
        <f>YEAR(Ventas_Wellpro4[[#This Row],[Fecha]])</f>
        <v>2025</v>
      </c>
      <c r="K1280" t="str">
        <f>TEXT(Ventas_Wellpro4[[#This Row],[Fecha]],"MMMM")</f>
        <v>mayo</v>
      </c>
      <c r="L1280">
        <f>DAY(Ventas_Wellpro4[[#This Row],[Fecha]])</f>
        <v>23</v>
      </c>
    </row>
    <row r="1281" spans="2:12" x14ac:dyDescent="0.25">
      <c r="B1281" s="5">
        <v>45800</v>
      </c>
      <c r="C1281" t="s">
        <v>22</v>
      </c>
      <c r="D1281" t="s">
        <v>54</v>
      </c>
      <c r="E1281">
        <v>137.79</v>
      </c>
      <c r="F1281">
        <v>1</v>
      </c>
      <c r="G1281">
        <v>22.05</v>
      </c>
      <c r="H1281" s="15">
        <v>137.79</v>
      </c>
      <c r="I1281">
        <v>159.84</v>
      </c>
      <c r="J1281">
        <f>YEAR(Ventas_Wellpro4[[#This Row],[Fecha]])</f>
        <v>2025</v>
      </c>
      <c r="K1281" t="str">
        <f>TEXT(Ventas_Wellpro4[[#This Row],[Fecha]],"MMMM")</f>
        <v>mayo</v>
      </c>
      <c r="L1281">
        <f>DAY(Ventas_Wellpro4[[#This Row],[Fecha]])</f>
        <v>23</v>
      </c>
    </row>
    <row r="1282" spans="2:12" x14ac:dyDescent="0.25">
      <c r="B1282" s="5">
        <v>45800</v>
      </c>
      <c r="C1282" t="s">
        <v>21</v>
      </c>
      <c r="D1282" t="s">
        <v>54</v>
      </c>
      <c r="E1282">
        <v>137.79</v>
      </c>
      <c r="F1282">
        <v>1</v>
      </c>
      <c r="G1282">
        <v>22.05</v>
      </c>
      <c r="H1282" s="15">
        <v>137.79</v>
      </c>
      <c r="I1282">
        <v>159.84</v>
      </c>
      <c r="J1282">
        <f>YEAR(Ventas_Wellpro4[[#This Row],[Fecha]])</f>
        <v>2025</v>
      </c>
      <c r="K1282" t="str">
        <f>TEXT(Ventas_Wellpro4[[#This Row],[Fecha]],"MMMM")</f>
        <v>mayo</v>
      </c>
      <c r="L1282">
        <f>DAY(Ventas_Wellpro4[[#This Row],[Fecha]])</f>
        <v>23</v>
      </c>
    </row>
    <row r="1283" spans="2:12" x14ac:dyDescent="0.25">
      <c r="B1283" s="5">
        <v>45800</v>
      </c>
      <c r="C1283" t="s">
        <v>21</v>
      </c>
      <c r="D1283" t="s">
        <v>54</v>
      </c>
      <c r="E1283">
        <v>137.79</v>
      </c>
      <c r="F1283">
        <v>1</v>
      </c>
      <c r="G1283">
        <v>22.05</v>
      </c>
      <c r="H1283" s="15">
        <v>137.79</v>
      </c>
      <c r="I1283">
        <v>159.84</v>
      </c>
      <c r="J1283">
        <f>YEAR(Ventas_Wellpro4[[#This Row],[Fecha]])</f>
        <v>2025</v>
      </c>
      <c r="K1283" t="str">
        <f>TEXT(Ventas_Wellpro4[[#This Row],[Fecha]],"MMMM")</f>
        <v>mayo</v>
      </c>
      <c r="L1283">
        <f>DAY(Ventas_Wellpro4[[#This Row],[Fecha]])</f>
        <v>23</v>
      </c>
    </row>
    <row r="1284" spans="2:12" x14ac:dyDescent="0.25">
      <c r="B1284" s="5">
        <v>45800</v>
      </c>
      <c r="C1284" t="s">
        <v>21</v>
      </c>
      <c r="D1284" t="s">
        <v>54</v>
      </c>
      <c r="E1284">
        <v>137.79</v>
      </c>
      <c r="F1284">
        <v>1</v>
      </c>
      <c r="G1284">
        <v>22.05</v>
      </c>
      <c r="H1284" s="15">
        <v>137.79</v>
      </c>
      <c r="I1284">
        <v>159.84</v>
      </c>
      <c r="J1284">
        <f>YEAR(Ventas_Wellpro4[[#This Row],[Fecha]])</f>
        <v>2025</v>
      </c>
      <c r="K1284" t="str">
        <f>TEXT(Ventas_Wellpro4[[#This Row],[Fecha]],"MMMM")</f>
        <v>mayo</v>
      </c>
      <c r="L1284">
        <f>DAY(Ventas_Wellpro4[[#This Row],[Fecha]])</f>
        <v>23</v>
      </c>
    </row>
    <row r="1285" spans="2:12" x14ac:dyDescent="0.25">
      <c r="B1285" s="5">
        <v>45800</v>
      </c>
      <c r="C1285" t="s">
        <v>23</v>
      </c>
      <c r="D1285" t="s">
        <v>54</v>
      </c>
      <c r="E1285">
        <v>137.79</v>
      </c>
      <c r="F1285">
        <v>1</v>
      </c>
      <c r="G1285">
        <v>22.05</v>
      </c>
      <c r="H1285" s="15">
        <v>137.79</v>
      </c>
      <c r="I1285">
        <v>159.84</v>
      </c>
      <c r="J1285">
        <f>YEAR(Ventas_Wellpro4[[#This Row],[Fecha]])</f>
        <v>2025</v>
      </c>
      <c r="K1285" t="str">
        <f>TEXT(Ventas_Wellpro4[[#This Row],[Fecha]],"MMMM")</f>
        <v>mayo</v>
      </c>
      <c r="L1285">
        <f>DAY(Ventas_Wellpro4[[#This Row],[Fecha]])</f>
        <v>23</v>
      </c>
    </row>
    <row r="1286" spans="2:12" x14ac:dyDescent="0.25">
      <c r="B1286" s="5">
        <v>45800</v>
      </c>
      <c r="C1286" t="s">
        <v>23</v>
      </c>
      <c r="D1286" t="s">
        <v>54</v>
      </c>
      <c r="E1286">
        <v>137.79</v>
      </c>
      <c r="F1286">
        <v>1</v>
      </c>
      <c r="G1286">
        <v>22.05</v>
      </c>
      <c r="H1286" s="15">
        <v>137.79</v>
      </c>
      <c r="I1286">
        <v>159.84</v>
      </c>
      <c r="J1286">
        <f>YEAR(Ventas_Wellpro4[[#This Row],[Fecha]])</f>
        <v>2025</v>
      </c>
      <c r="K1286" t="str">
        <f>TEXT(Ventas_Wellpro4[[#This Row],[Fecha]],"MMMM")</f>
        <v>mayo</v>
      </c>
      <c r="L1286">
        <f>DAY(Ventas_Wellpro4[[#This Row],[Fecha]])</f>
        <v>23</v>
      </c>
    </row>
    <row r="1287" spans="2:12" x14ac:dyDescent="0.25">
      <c r="B1287" s="5">
        <v>45800</v>
      </c>
      <c r="C1287" t="s">
        <v>24</v>
      </c>
      <c r="D1287" t="s">
        <v>54</v>
      </c>
      <c r="E1287">
        <v>137.79</v>
      </c>
      <c r="F1287">
        <v>1</v>
      </c>
      <c r="G1287">
        <v>22.05</v>
      </c>
      <c r="H1287" s="15">
        <v>137.79</v>
      </c>
      <c r="I1287">
        <v>159.84</v>
      </c>
      <c r="J1287">
        <f>YEAR(Ventas_Wellpro4[[#This Row],[Fecha]])</f>
        <v>2025</v>
      </c>
      <c r="K1287" t="str">
        <f>TEXT(Ventas_Wellpro4[[#This Row],[Fecha]],"MMMM")</f>
        <v>mayo</v>
      </c>
      <c r="L1287">
        <f>DAY(Ventas_Wellpro4[[#This Row],[Fecha]])</f>
        <v>23</v>
      </c>
    </row>
    <row r="1288" spans="2:12" x14ac:dyDescent="0.25">
      <c r="B1288" s="5">
        <v>45800</v>
      </c>
      <c r="C1288" t="s">
        <v>24</v>
      </c>
      <c r="D1288" t="s">
        <v>54</v>
      </c>
      <c r="E1288">
        <v>137.79</v>
      </c>
      <c r="F1288">
        <v>1</v>
      </c>
      <c r="G1288">
        <v>22.05</v>
      </c>
      <c r="H1288" s="15">
        <v>137.79</v>
      </c>
      <c r="I1288">
        <v>159.84</v>
      </c>
      <c r="J1288">
        <f>YEAR(Ventas_Wellpro4[[#This Row],[Fecha]])</f>
        <v>2025</v>
      </c>
      <c r="K1288" t="str">
        <f>TEXT(Ventas_Wellpro4[[#This Row],[Fecha]],"MMMM")</f>
        <v>mayo</v>
      </c>
      <c r="L1288">
        <f>DAY(Ventas_Wellpro4[[#This Row],[Fecha]])</f>
        <v>23</v>
      </c>
    </row>
    <row r="1289" spans="2:12" x14ac:dyDescent="0.25">
      <c r="B1289" s="5">
        <v>45800</v>
      </c>
      <c r="C1289" t="s">
        <v>11</v>
      </c>
      <c r="D1289" t="s">
        <v>54</v>
      </c>
      <c r="E1289">
        <v>343.97</v>
      </c>
      <c r="F1289">
        <v>1</v>
      </c>
      <c r="G1289">
        <v>55.04</v>
      </c>
      <c r="H1289" s="15">
        <v>343.97</v>
      </c>
      <c r="I1289">
        <v>399.01000000000005</v>
      </c>
      <c r="J1289">
        <f>YEAR(Ventas_Wellpro4[[#This Row],[Fecha]])</f>
        <v>2025</v>
      </c>
      <c r="K1289" t="str">
        <f>TEXT(Ventas_Wellpro4[[#This Row],[Fecha]],"MMMM")</f>
        <v>mayo</v>
      </c>
      <c r="L1289">
        <f>DAY(Ventas_Wellpro4[[#This Row],[Fecha]])</f>
        <v>23</v>
      </c>
    </row>
    <row r="1290" spans="2:12" x14ac:dyDescent="0.25">
      <c r="B1290" s="5">
        <v>45800</v>
      </c>
      <c r="C1290" t="s">
        <v>123</v>
      </c>
      <c r="D1290" t="s">
        <v>54</v>
      </c>
      <c r="E1290">
        <v>137.79</v>
      </c>
      <c r="F1290">
        <v>1</v>
      </c>
      <c r="G1290">
        <v>22.05</v>
      </c>
      <c r="H1290" s="15">
        <v>137.79</v>
      </c>
      <c r="I1290">
        <v>159.84</v>
      </c>
      <c r="J1290">
        <f>YEAR(Ventas_Wellpro4[[#This Row],[Fecha]])</f>
        <v>2025</v>
      </c>
      <c r="K1290" t="str">
        <f>TEXT(Ventas_Wellpro4[[#This Row],[Fecha]],"MMMM")</f>
        <v>mayo</v>
      </c>
      <c r="L1290">
        <f>DAY(Ventas_Wellpro4[[#This Row],[Fecha]])</f>
        <v>23</v>
      </c>
    </row>
    <row r="1291" spans="2:12" x14ac:dyDescent="0.25">
      <c r="B1291" s="5">
        <v>45800</v>
      </c>
      <c r="C1291" t="s">
        <v>123</v>
      </c>
      <c r="D1291" t="s">
        <v>54</v>
      </c>
      <c r="E1291">
        <v>137.79</v>
      </c>
      <c r="F1291">
        <v>1</v>
      </c>
      <c r="G1291">
        <v>22.05</v>
      </c>
      <c r="H1291" s="15">
        <v>137.79</v>
      </c>
      <c r="I1291">
        <v>159.84</v>
      </c>
      <c r="J1291">
        <f>YEAR(Ventas_Wellpro4[[#This Row],[Fecha]])</f>
        <v>2025</v>
      </c>
      <c r="K1291" t="str">
        <f>TEXT(Ventas_Wellpro4[[#This Row],[Fecha]],"MMMM")</f>
        <v>mayo</v>
      </c>
      <c r="L1291">
        <f>DAY(Ventas_Wellpro4[[#This Row],[Fecha]])</f>
        <v>23</v>
      </c>
    </row>
    <row r="1292" spans="2:12" x14ac:dyDescent="0.25">
      <c r="B1292" s="11">
        <v>45953</v>
      </c>
      <c r="C1292" t="s">
        <v>18</v>
      </c>
      <c r="D1292" t="s">
        <v>46</v>
      </c>
      <c r="E1292" s="17">
        <v>525.59</v>
      </c>
      <c r="F1292">
        <v>6</v>
      </c>
      <c r="G1292" s="18">
        <f>+(Ventas_Wellpro4[[#This Row],[Precio de Venta]]*0.16)*Ventas_Wellpro4[[#This Row],[Cantidad Vendida]]</f>
        <v>504.56640000000004</v>
      </c>
      <c r="H1292" s="15">
        <v>3153.54</v>
      </c>
      <c r="I1292" s="17">
        <f>+Ventas_Wellpro4[[#This Row],[Total de Venta sin IVA]]+Ventas_Wellpro4[[#This Row],[IVA]]</f>
        <v>3658.1064000000001</v>
      </c>
      <c r="J1292">
        <f>YEAR(Ventas_Wellpro4[[#This Row],[Fecha]])</f>
        <v>2025</v>
      </c>
      <c r="K1292" t="str">
        <f>TEXT(Ventas_Wellpro4[[#This Row],[Fecha]],"MMMM")</f>
        <v>octubre</v>
      </c>
      <c r="L1292">
        <f>DAY(Ventas_Wellpro4[[#This Row],[Fecha]])</f>
        <v>23</v>
      </c>
    </row>
    <row r="1293" spans="2:12" x14ac:dyDescent="0.25">
      <c r="B1293" s="11">
        <v>45953</v>
      </c>
      <c r="C1293" t="s">
        <v>18</v>
      </c>
      <c r="D1293" t="s">
        <v>46</v>
      </c>
      <c r="E1293" s="17">
        <v>525.59</v>
      </c>
      <c r="F1293">
        <v>6</v>
      </c>
      <c r="G1293" s="18">
        <f>+(Ventas_Wellpro4[[#This Row],[Precio de Venta]]*0.16)*Ventas_Wellpro4[[#This Row],[Cantidad Vendida]]</f>
        <v>504.56640000000004</v>
      </c>
      <c r="H1293" s="15">
        <v>3153.54</v>
      </c>
      <c r="I1293" s="17">
        <f>+Ventas_Wellpro4[[#This Row],[Total de Venta sin IVA]]+Ventas_Wellpro4[[#This Row],[IVA]]</f>
        <v>3658.1064000000001</v>
      </c>
      <c r="J1293">
        <f>YEAR(Ventas_Wellpro4[[#This Row],[Fecha]])</f>
        <v>2025</v>
      </c>
      <c r="K1293" t="str">
        <f>TEXT(Ventas_Wellpro4[[#This Row],[Fecha]],"MMMM")</f>
        <v>octubre</v>
      </c>
      <c r="L1293">
        <f>DAY(Ventas_Wellpro4[[#This Row],[Fecha]])</f>
        <v>23</v>
      </c>
    </row>
    <row r="1294" spans="2:12" x14ac:dyDescent="0.25">
      <c r="B1294" s="5">
        <v>45803</v>
      </c>
      <c r="C1294" t="s">
        <v>22</v>
      </c>
      <c r="D1294" t="s">
        <v>54</v>
      </c>
      <c r="E1294">
        <v>137.79</v>
      </c>
      <c r="F1294">
        <v>1</v>
      </c>
      <c r="G1294">
        <v>22.05</v>
      </c>
      <c r="H1294" s="15">
        <v>137.79</v>
      </c>
      <c r="I1294">
        <v>159.84</v>
      </c>
      <c r="J1294">
        <f>YEAR(Ventas_Wellpro4[[#This Row],[Fecha]])</f>
        <v>2025</v>
      </c>
      <c r="K1294" t="str">
        <f>TEXT(Ventas_Wellpro4[[#This Row],[Fecha]],"MMMM")</f>
        <v>mayo</v>
      </c>
      <c r="L1294">
        <f>DAY(Ventas_Wellpro4[[#This Row],[Fecha]])</f>
        <v>26</v>
      </c>
    </row>
    <row r="1295" spans="2:12" x14ac:dyDescent="0.25">
      <c r="B1295" s="5">
        <v>45803</v>
      </c>
      <c r="C1295" t="s">
        <v>21</v>
      </c>
      <c r="D1295" t="s">
        <v>54</v>
      </c>
      <c r="E1295">
        <v>137.79</v>
      </c>
      <c r="F1295">
        <v>1</v>
      </c>
      <c r="G1295">
        <v>22.05</v>
      </c>
      <c r="H1295" s="15">
        <v>137.79</v>
      </c>
      <c r="I1295">
        <v>159.84</v>
      </c>
      <c r="J1295">
        <f>YEAR(Ventas_Wellpro4[[#This Row],[Fecha]])</f>
        <v>2025</v>
      </c>
      <c r="K1295" t="str">
        <f>TEXT(Ventas_Wellpro4[[#This Row],[Fecha]],"MMMM")</f>
        <v>mayo</v>
      </c>
      <c r="L1295">
        <f>DAY(Ventas_Wellpro4[[#This Row],[Fecha]])</f>
        <v>26</v>
      </c>
    </row>
    <row r="1296" spans="2:12" x14ac:dyDescent="0.25">
      <c r="B1296" s="11">
        <v>45953</v>
      </c>
      <c r="C1296" t="s">
        <v>18</v>
      </c>
      <c r="D1296" t="s">
        <v>46</v>
      </c>
      <c r="E1296" s="17">
        <v>525.59</v>
      </c>
      <c r="F1296">
        <v>6</v>
      </c>
      <c r="G1296" s="18">
        <f>+(Ventas_Wellpro4[[#This Row],[Precio de Venta]]*0.16)*Ventas_Wellpro4[[#This Row],[Cantidad Vendida]]</f>
        <v>504.56640000000004</v>
      </c>
      <c r="H1296" s="15">
        <v>3153.54</v>
      </c>
      <c r="I1296" s="17">
        <f>+Ventas_Wellpro4[[#This Row],[Total de Venta sin IVA]]+Ventas_Wellpro4[[#This Row],[IVA]]</f>
        <v>3658.1064000000001</v>
      </c>
      <c r="J1296">
        <f>YEAR(Ventas_Wellpro4[[#This Row],[Fecha]])</f>
        <v>2025</v>
      </c>
      <c r="K1296" t="str">
        <f>TEXT(Ventas_Wellpro4[[#This Row],[Fecha]],"MMMM")</f>
        <v>octubre</v>
      </c>
      <c r="L1296">
        <f>DAY(Ventas_Wellpro4[[#This Row],[Fecha]])</f>
        <v>23</v>
      </c>
    </row>
    <row r="1297" spans="2:12" x14ac:dyDescent="0.25">
      <c r="B1297" s="11">
        <v>45953</v>
      </c>
      <c r="C1297" t="s">
        <v>18</v>
      </c>
      <c r="D1297" t="s">
        <v>46</v>
      </c>
      <c r="E1297" s="17">
        <v>525.59</v>
      </c>
      <c r="F1297">
        <v>12</v>
      </c>
      <c r="G1297" s="18">
        <f>+(Ventas_Wellpro4[[#This Row],[Precio de Venta]]*0.16)*Ventas_Wellpro4[[#This Row],[Cantidad Vendida]]</f>
        <v>1009.1328000000001</v>
      </c>
      <c r="H1297" s="15">
        <v>6307.08</v>
      </c>
      <c r="I1297" s="17">
        <f>+Ventas_Wellpro4[[#This Row],[Total de Venta sin IVA]]+Ventas_Wellpro4[[#This Row],[IVA]]</f>
        <v>7316.2128000000002</v>
      </c>
      <c r="J1297">
        <f>YEAR(Ventas_Wellpro4[[#This Row],[Fecha]])</f>
        <v>2025</v>
      </c>
      <c r="K1297" t="str">
        <f>TEXT(Ventas_Wellpro4[[#This Row],[Fecha]],"MMMM")</f>
        <v>octubre</v>
      </c>
      <c r="L1297">
        <f>DAY(Ventas_Wellpro4[[#This Row],[Fecha]])</f>
        <v>23</v>
      </c>
    </row>
    <row r="1298" spans="2:12" x14ac:dyDescent="0.25">
      <c r="B1298" s="5">
        <v>45803</v>
      </c>
      <c r="C1298" t="s">
        <v>14</v>
      </c>
      <c r="D1298" t="s">
        <v>54</v>
      </c>
      <c r="E1298">
        <v>1706.9</v>
      </c>
      <c r="F1298">
        <v>1</v>
      </c>
      <c r="G1298">
        <v>273.10000000000002</v>
      </c>
      <c r="H1298" s="15">
        <v>1706.9</v>
      </c>
      <c r="I1298">
        <v>1980</v>
      </c>
      <c r="J1298">
        <f>YEAR(Ventas_Wellpro4[[#This Row],[Fecha]])</f>
        <v>2025</v>
      </c>
      <c r="K1298" t="str">
        <f>TEXT(Ventas_Wellpro4[[#This Row],[Fecha]],"MMMM")</f>
        <v>mayo</v>
      </c>
      <c r="L1298">
        <f>DAY(Ventas_Wellpro4[[#This Row],[Fecha]])</f>
        <v>26</v>
      </c>
    </row>
    <row r="1299" spans="2:12" x14ac:dyDescent="0.25">
      <c r="B1299" s="5">
        <v>45475</v>
      </c>
      <c r="C1299" t="s">
        <v>18</v>
      </c>
      <c r="D1299" t="s">
        <v>46</v>
      </c>
      <c r="E1299">
        <v>525.59</v>
      </c>
      <c r="F1299">
        <v>60</v>
      </c>
      <c r="G1299" s="1">
        <v>5045.66</v>
      </c>
      <c r="H1299" s="15">
        <v>31535.4</v>
      </c>
      <c r="I1299" s="1">
        <v>36581.06</v>
      </c>
      <c r="J1299">
        <f>YEAR(Ventas_Wellpro4[[#This Row],[Fecha]])</f>
        <v>2024</v>
      </c>
      <c r="K1299" t="str">
        <f>TEXT(Ventas_Wellpro4[[#This Row],[Fecha]],"MMMM")</f>
        <v>julio</v>
      </c>
      <c r="L1299">
        <f>DAY(Ventas_Wellpro4[[#This Row],[Fecha]])</f>
        <v>2</v>
      </c>
    </row>
    <row r="1300" spans="2:12" x14ac:dyDescent="0.25">
      <c r="B1300" s="5">
        <v>45804</v>
      </c>
      <c r="C1300" t="s">
        <v>20</v>
      </c>
      <c r="D1300" t="s">
        <v>54</v>
      </c>
      <c r="E1300">
        <v>2585.34</v>
      </c>
      <c r="F1300">
        <v>1</v>
      </c>
      <c r="G1300">
        <v>413.65</v>
      </c>
      <c r="H1300" s="15">
        <v>2585.34</v>
      </c>
      <c r="I1300">
        <v>2998.9900000000002</v>
      </c>
      <c r="J1300">
        <f>YEAR(Ventas_Wellpro4[[#This Row],[Fecha]])</f>
        <v>2025</v>
      </c>
      <c r="K1300" t="str">
        <f>TEXT(Ventas_Wellpro4[[#This Row],[Fecha]],"MMMM")</f>
        <v>mayo</v>
      </c>
      <c r="L1300">
        <f>DAY(Ventas_Wellpro4[[#This Row],[Fecha]])</f>
        <v>27</v>
      </c>
    </row>
    <row r="1301" spans="2:12" x14ac:dyDescent="0.25">
      <c r="B1301" s="5">
        <v>45804</v>
      </c>
      <c r="C1301" t="s">
        <v>25</v>
      </c>
      <c r="D1301" t="s">
        <v>54</v>
      </c>
      <c r="E1301">
        <v>785.29</v>
      </c>
      <c r="F1301">
        <v>1</v>
      </c>
      <c r="G1301">
        <v>125.65</v>
      </c>
      <c r="H1301" s="15">
        <v>785.29</v>
      </c>
      <c r="I1301">
        <v>910.93999999999994</v>
      </c>
      <c r="J1301">
        <f>YEAR(Ventas_Wellpro4[[#This Row],[Fecha]])</f>
        <v>2025</v>
      </c>
      <c r="K1301" t="str">
        <f>TEXT(Ventas_Wellpro4[[#This Row],[Fecha]],"MMMM")</f>
        <v>mayo</v>
      </c>
      <c r="L1301">
        <f>DAY(Ventas_Wellpro4[[#This Row],[Fecha]])</f>
        <v>27</v>
      </c>
    </row>
    <row r="1302" spans="2:12" x14ac:dyDescent="0.25">
      <c r="B1302" s="5">
        <v>45804</v>
      </c>
      <c r="C1302" t="s">
        <v>22</v>
      </c>
      <c r="D1302" t="s">
        <v>54</v>
      </c>
      <c r="E1302">
        <v>112.99</v>
      </c>
      <c r="F1302">
        <v>3</v>
      </c>
      <c r="G1302">
        <v>54.24</v>
      </c>
      <c r="H1302" s="15">
        <v>338.97</v>
      </c>
      <c r="I1302">
        <v>393.21000000000004</v>
      </c>
      <c r="J1302">
        <f>YEAR(Ventas_Wellpro4[[#This Row],[Fecha]])</f>
        <v>2025</v>
      </c>
      <c r="K1302" t="str">
        <f>TEXT(Ventas_Wellpro4[[#This Row],[Fecha]],"MMMM")</f>
        <v>mayo</v>
      </c>
      <c r="L1302">
        <f>DAY(Ventas_Wellpro4[[#This Row],[Fecha]])</f>
        <v>27</v>
      </c>
    </row>
    <row r="1303" spans="2:12" x14ac:dyDescent="0.25">
      <c r="B1303" s="5">
        <v>45804</v>
      </c>
      <c r="C1303" t="s">
        <v>23</v>
      </c>
      <c r="D1303" t="s">
        <v>46</v>
      </c>
      <c r="E1303">
        <v>70.05</v>
      </c>
      <c r="F1303">
        <v>240</v>
      </c>
      <c r="G1303">
        <v>2689.92</v>
      </c>
      <c r="H1303" s="15">
        <v>16812</v>
      </c>
      <c r="I1303">
        <v>19501.919999999998</v>
      </c>
      <c r="J1303">
        <f>YEAR(Ventas_Wellpro4[[#This Row],[Fecha]])</f>
        <v>2025</v>
      </c>
      <c r="K1303" t="str">
        <f>TEXT(Ventas_Wellpro4[[#This Row],[Fecha]],"MMMM")</f>
        <v>mayo</v>
      </c>
      <c r="L1303">
        <f>DAY(Ventas_Wellpro4[[#This Row],[Fecha]])</f>
        <v>27</v>
      </c>
    </row>
    <row r="1304" spans="2:12" x14ac:dyDescent="0.25">
      <c r="B1304" s="5">
        <v>45804</v>
      </c>
      <c r="C1304" t="s">
        <v>24</v>
      </c>
      <c r="D1304" t="s">
        <v>54</v>
      </c>
      <c r="E1304">
        <v>130.9</v>
      </c>
      <c r="F1304">
        <v>2</v>
      </c>
      <c r="G1304">
        <v>41.89</v>
      </c>
      <c r="H1304" s="15">
        <v>261.8</v>
      </c>
      <c r="I1304">
        <v>303.69</v>
      </c>
      <c r="J1304">
        <f>YEAR(Ventas_Wellpro4[[#This Row],[Fecha]])</f>
        <v>2025</v>
      </c>
      <c r="K1304" t="str">
        <f>TEXT(Ventas_Wellpro4[[#This Row],[Fecha]],"MMMM")</f>
        <v>mayo</v>
      </c>
      <c r="L1304">
        <f>DAY(Ventas_Wellpro4[[#This Row],[Fecha]])</f>
        <v>27</v>
      </c>
    </row>
    <row r="1305" spans="2:12" x14ac:dyDescent="0.25">
      <c r="B1305" s="5">
        <v>45804</v>
      </c>
      <c r="C1305" t="s">
        <v>24</v>
      </c>
      <c r="D1305" t="s">
        <v>54</v>
      </c>
      <c r="E1305">
        <v>130.9</v>
      </c>
      <c r="F1305">
        <v>1</v>
      </c>
      <c r="G1305">
        <v>20.94</v>
      </c>
      <c r="H1305" s="15">
        <v>130.9</v>
      </c>
      <c r="I1305">
        <v>151.84</v>
      </c>
      <c r="J1305">
        <f>YEAR(Ventas_Wellpro4[[#This Row],[Fecha]])</f>
        <v>2025</v>
      </c>
      <c r="K1305" t="str">
        <f>TEXT(Ventas_Wellpro4[[#This Row],[Fecha]],"MMMM")</f>
        <v>mayo</v>
      </c>
      <c r="L1305">
        <f>DAY(Ventas_Wellpro4[[#This Row],[Fecha]])</f>
        <v>27</v>
      </c>
    </row>
    <row r="1306" spans="2:12" x14ac:dyDescent="0.25">
      <c r="B1306" s="5">
        <v>45804</v>
      </c>
      <c r="C1306" t="s">
        <v>13</v>
      </c>
      <c r="D1306" t="s">
        <v>54</v>
      </c>
      <c r="E1306">
        <v>0.1</v>
      </c>
      <c r="F1306">
        <v>1</v>
      </c>
      <c r="G1306">
        <v>0.02</v>
      </c>
      <c r="H1306" s="15">
        <v>0.1</v>
      </c>
      <c r="I1306">
        <v>0.12000000000000001</v>
      </c>
      <c r="J1306">
        <f>YEAR(Ventas_Wellpro4[[#This Row],[Fecha]])</f>
        <v>2025</v>
      </c>
      <c r="K1306" t="str">
        <f>TEXT(Ventas_Wellpro4[[#This Row],[Fecha]],"MMMM")</f>
        <v>mayo</v>
      </c>
      <c r="L1306">
        <f>DAY(Ventas_Wellpro4[[#This Row],[Fecha]])</f>
        <v>27</v>
      </c>
    </row>
    <row r="1307" spans="2:12" x14ac:dyDescent="0.25">
      <c r="B1307" s="5">
        <v>45478</v>
      </c>
      <c r="C1307" t="s">
        <v>18</v>
      </c>
      <c r="D1307" t="s">
        <v>46</v>
      </c>
      <c r="E1307">
        <v>525.59</v>
      </c>
      <c r="F1307">
        <v>216</v>
      </c>
      <c r="G1307" s="1">
        <v>18164.39</v>
      </c>
      <c r="H1307" s="15">
        <v>113527.44</v>
      </c>
      <c r="I1307" s="1">
        <v>131691.82999999999</v>
      </c>
      <c r="J1307">
        <f>YEAR(Ventas_Wellpro4[[#This Row],[Fecha]])</f>
        <v>2024</v>
      </c>
      <c r="K1307" t="str">
        <f>TEXT(Ventas_Wellpro4[[#This Row],[Fecha]],"MMMM")</f>
        <v>julio</v>
      </c>
      <c r="L1307">
        <f>DAY(Ventas_Wellpro4[[#This Row],[Fecha]])</f>
        <v>5</v>
      </c>
    </row>
    <row r="1308" spans="2:12" x14ac:dyDescent="0.25">
      <c r="B1308" s="5">
        <v>45805</v>
      </c>
      <c r="C1308" t="s">
        <v>25</v>
      </c>
      <c r="D1308" t="s">
        <v>54</v>
      </c>
      <c r="E1308">
        <v>957.67</v>
      </c>
      <c r="F1308">
        <v>1</v>
      </c>
      <c r="G1308">
        <v>153.22999999999999</v>
      </c>
      <c r="H1308" s="15">
        <v>957.67</v>
      </c>
      <c r="I1308">
        <v>1110.8999999999999</v>
      </c>
      <c r="J1308">
        <f>YEAR(Ventas_Wellpro4[[#This Row],[Fecha]])</f>
        <v>2025</v>
      </c>
      <c r="K1308" t="str">
        <f>TEXT(Ventas_Wellpro4[[#This Row],[Fecha]],"MMMM")</f>
        <v>mayo</v>
      </c>
      <c r="L1308">
        <f>DAY(Ventas_Wellpro4[[#This Row],[Fecha]])</f>
        <v>28</v>
      </c>
    </row>
    <row r="1309" spans="2:12" x14ac:dyDescent="0.25">
      <c r="B1309" s="5">
        <v>45805</v>
      </c>
      <c r="C1309" t="s">
        <v>23</v>
      </c>
      <c r="D1309" t="s">
        <v>54</v>
      </c>
      <c r="E1309">
        <v>130.9</v>
      </c>
      <c r="F1309">
        <v>1</v>
      </c>
      <c r="G1309">
        <v>20.94</v>
      </c>
      <c r="H1309" s="15">
        <v>130.9</v>
      </c>
      <c r="I1309">
        <v>151.84</v>
      </c>
      <c r="J1309">
        <f>YEAR(Ventas_Wellpro4[[#This Row],[Fecha]])</f>
        <v>2025</v>
      </c>
      <c r="K1309" t="str">
        <f>TEXT(Ventas_Wellpro4[[#This Row],[Fecha]],"MMMM")</f>
        <v>mayo</v>
      </c>
      <c r="L1309">
        <f>DAY(Ventas_Wellpro4[[#This Row],[Fecha]])</f>
        <v>28</v>
      </c>
    </row>
    <row r="1310" spans="2:12" x14ac:dyDescent="0.25">
      <c r="B1310" s="5">
        <v>45805</v>
      </c>
      <c r="C1310" t="s">
        <v>14</v>
      </c>
      <c r="D1310" t="s">
        <v>54</v>
      </c>
      <c r="E1310">
        <v>1706.9</v>
      </c>
      <c r="F1310">
        <v>1</v>
      </c>
      <c r="G1310">
        <v>273.10000000000002</v>
      </c>
      <c r="H1310" s="15">
        <v>1706.9</v>
      </c>
      <c r="I1310">
        <v>1980</v>
      </c>
      <c r="J1310">
        <f>YEAR(Ventas_Wellpro4[[#This Row],[Fecha]])</f>
        <v>2025</v>
      </c>
      <c r="K1310" t="str">
        <f>TEXT(Ventas_Wellpro4[[#This Row],[Fecha]],"MMMM")</f>
        <v>mayo</v>
      </c>
      <c r="L1310">
        <f>DAY(Ventas_Wellpro4[[#This Row],[Fecha]])</f>
        <v>28</v>
      </c>
    </row>
    <row r="1311" spans="2:12" x14ac:dyDescent="0.25">
      <c r="B1311" s="5">
        <v>45806</v>
      </c>
      <c r="C1311" t="s">
        <v>22</v>
      </c>
      <c r="D1311" t="s">
        <v>54</v>
      </c>
      <c r="E1311">
        <v>111.61</v>
      </c>
      <c r="F1311">
        <v>1</v>
      </c>
      <c r="G1311">
        <v>17.86</v>
      </c>
      <c r="H1311" s="15">
        <v>111.61</v>
      </c>
      <c r="I1311">
        <v>129.47</v>
      </c>
      <c r="J1311">
        <f>YEAR(Ventas_Wellpro4[[#This Row],[Fecha]])</f>
        <v>2025</v>
      </c>
      <c r="K1311" t="str">
        <f>TEXT(Ventas_Wellpro4[[#This Row],[Fecha]],"MMMM")</f>
        <v>mayo</v>
      </c>
      <c r="L1311">
        <f>DAY(Ventas_Wellpro4[[#This Row],[Fecha]])</f>
        <v>29</v>
      </c>
    </row>
    <row r="1312" spans="2:12" x14ac:dyDescent="0.25">
      <c r="B1312" s="5">
        <v>45806</v>
      </c>
      <c r="C1312" t="s">
        <v>21</v>
      </c>
      <c r="D1312" t="s">
        <v>54</v>
      </c>
      <c r="E1312">
        <v>111.61</v>
      </c>
      <c r="F1312">
        <v>1</v>
      </c>
      <c r="G1312">
        <v>17.86</v>
      </c>
      <c r="H1312" s="15">
        <v>111.61</v>
      </c>
      <c r="I1312">
        <v>129.47</v>
      </c>
      <c r="J1312">
        <f>YEAR(Ventas_Wellpro4[[#This Row],[Fecha]])</f>
        <v>2025</v>
      </c>
      <c r="K1312" t="str">
        <f>TEXT(Ventas_Wellpro4[[#This Row],[Fecha]],"MMMM")</f>
        <v>mayo</v>
      </c>
      <c r="L1312">
        <f>DAY(Ventas_Wellpro4[[#This Row],[Fecha]])</f>
        <v>29</v>
      </c>
    </row>
    <row r="1313" spans="2:12" x14ac:dyDescent="0.25">
      <c r="B1313" s="5">
        <v>45806</v>
      </c>
      <c r="C1313" t="s">
        <v>23</v>
      </c>
      <c r="D1313" t="s">
        <v>54</v>
      </c>
      <c r="E1313">
        <v>137.79</v>
      </c>
      <c r="F1313">
        <v>1</v>
      </c>
      <c r="G1313">
        <v>22.05</v>
      </c>
      <c r="H1313" s="15">
        <v>137.79</v>
      </c>
      <c r="I1313">
        <v>159.84</v>
      </c>
      <c r="J1313">
        <f>YEAR(Ventas_Wellpro4[[#This Row],[Fecha]])</f>
        <v>2025</v>
      </c>
      <c r="K1313" t="str">
        <f>TEXT(Ventas_Wellpro4[[#This Row],[Fecha]],"MMMM")</f>
        <v>mayo</v>
      </c>
      <c r="L1313">
        <f>DAY(Ventas_Wellpro4[[#This Row],[Fecha]])</f>
        <v>29</v>
      </c>
    </row>
    <row r="1314" spans="2:12" x14ac:dyDescent="0.25">
      <c r="B1314" s="5">
        <v>45806</v>
      </c>
      <c r="C1314" t="s">
        <v>123</v>
      </c>
      <c r="D1314" t="s">
        <v>54</v>
      </c>
      <c r="E1314">
        <v>111.61</v>
      </c>
      <c r="F1314">
        <v>1</v>
      </c>
      <c r="G1314">
        <v>17.86</v>
      </c>
      <c r="H1314" s="15">
        <v>111.61</v>
      </c>
      <c r="I1314">
        <v>129.47</v>
      </c>
      <c r="J1314">
        <f>YEAR(Ventas_Wellpro4[[#This Row],[Fecha]])</f>
        <v>2025</v>
      </c>
      <c r="K1314" t="str">
        <f>TEXT(Ventas_Wellpro4[[#This Row],[Fecha]],"MMMM")</f>
        <v>mayo</v>
      </c>
      <c r="L1314">
        <f>DAY(Ventas_Wellpro4[[#This Row],[Fecha]])</f>
        <v>29</v>
      </c>
    </row>
    <row r="1315" spans="2:12" x14ac:dyDescent="0.25">
      <c r="B1315" s="5">
        <v>45807</v>
      </c>
      <c r="C1315" t="s">
        <v>22</v>
      </c>
      <c r="D1315" t="s">
        <v>54</v>
      </c>
      <c r="E1315">
        <v>111.61</v>
      </c>
      <c r="F1315">
        <v>1</v>
      </c>
      <c r="G1315">
        <v>17.86</v>
      </c>
      <c r="H1315" s="15">
        <v>111.61</v>
      </c>
      <c r="I1315">
        <v>129.47</v>
      </c>
      <c r="J1315">
        <f>YEAR(Ventas_Wellpro4[[#This Row],[Fecha]])</f>
        <v>2025</v>
      </c>
      <c r="K1315" t="str">
        <f>TEXT(Ventas_Wellpro4[[#This Row],[Fecha]],"MMMM")</f>
        <v>mayo</v>
      </c>
      <c r="L1315">
        <f>DAY(Ventas_Wellpro4[[#This Row],[Fecha]])</f>
        <v>30</v>
      </c>
    </row>
    <row r="1316" spans="2:12" x14ac:dyDescent="0.25">
      <c r="B1316" s="5">
        <v>45807</v>
      </c>
      <c r="C1316" t="s">
        <v>22</v>
      </c>
      <c r="D1316" t="s">
        <v>54</v>
      </c>
      <c r="E1316">
        <v>77.59</v>
      </c>
      <c r="F1316">
        <v>1</v>
      </c>
      <c r="G1316">
        <v>12.41</v>
      </c>
      <c r="H1316" s="15">
        <v>77.59</v>
      </c>
      <c r="I1316">
        <v>90</v>
      </c>
      <c r="J1316">
        <f>YEAR(Ventas_Wellpro4[[#This Row],[Fecha]])</f>
        <v>2025</v>
      </c>
      <c r="K1316" t="str">
        <f>TEXT(Ventas_Wellpro4[[#This Row],[Fecha]],"MMMM")</f>
        <v>mayo</v>
      </c>
      <c r="L1316">
        <f>DAY(Ventas_Wellpro4[[#This Row],[Fecha]])</f>
        <v>30</v>
      </c>
    </row>
    <row r="1317" spans="2:12" x14ac:dyDescent="0.25">
      <c r="B1317" s="5">
        <v>45807</v>
      </c>
      <c r="C1317" t="s">
        <v>21</v>
      </c>
      <c r="D1317" t="s">
        <v>54</v>
      </c>
      <c r="E1317">
        <v>111.61</v>
      </c>
      <c r="F1317">
        <v>1</v>
      </c>
      <c r="G1317">
        <v>17.86</v>
      </c>
      <c r="H1317" s="15">
        <v>111.61</v>
      </c>
      <c r="I1317">
        <v>129.47</v>
      </c>
      <c r="J1317">
        <f>YEAR(Ventas_Wellpro4[[#This Row],[Fecha]])</f>
        <v>2025</v>
      </c>
      <c r="K1317" t="str">
        <f>TEXT(Ventas_Wellpro4[[#This Row],[Fecha]],"MMMM")</f>
        <v>mayo</v>
      </c>
      <c r="L1317">
        <f>DAY(Ventas_Wellpro4[[#This Row],[Fecha]])</f>
        <v>30</v>
      </c>
    </row>
    <row r="1318" spans="2:12" x14ac:dyDescent="0.25">
      <c r="B1318" s="5">
        <v>45807</v>
      </c>
      <c r="C1318" t="s">
        <v>21</v>
      </c>
      <c r="D1318" t="s">
        <v>54</v>
      </c>
      <c r="E1318">
        <v>77.59</v>
      </c>
      <c r="F1318">
        <v>1</v>
      </c>
      <c r="G1318">
        <v>12.41</v>
      </c>
      <c r="H1318" s="15">
        <v>77.59</v>
      </c>
      <c r="I1318">
        <v>90</v>
      </c>
      <c r="J1318">
        <f>YEAR(Ventas_Wellpro4[[#This Row],[Fecha]])</f>
        <v>2025</v>
      </c>
      <c r="K1318" t="str">
        <f>TEXT(Ventas_Wellpro4[[#This Row],[Fecha]],"MMMM")</f>
        <v>mayo</v>
      </c>
      <c r="L1318">
        <f>DAY(Ventas_Wellpro4[[#This Row],[Fecha]])</f>
        <v>30</v>
      </c>
    </row>
    <row r="1319" spans="2:12" x14ac:dyDescent="0.25">
      <c r="B1319" s="5">
        <v>45807</v>
      </c>
      <c r="C1319" t="s">
        <v>21</v>
      </c>
      <c r="D1319" t="s">
        <v>54</v>
      </c>
      <c r="E1319">
        <v>111.61</v>
      </c>
      <c r="F1319">
        <v>1</v>
      </c>
      <c r="G1319">
        <v>17.86</v>
      </c>
      <c r="H1319" s="15">
        <v>111.61</v>
      </c>
      <c r="I1319">
        <v>129.47</v>
      </c>
      <c r="J1319">
        <f>YEAR(Ventas_Wellpro4[[#This Row],[Fecha]])</f>
        <v>2025</v>
      </c>
      <c r="K1319" t="str">
        <f>TEXT(Ventas_Wellpro4[[#This Row],[Fecha]],"MMMM")</f>
        <v>mayo</v>
      </c>
      <c r="L1319">
        <f>DAY(Ventas_Wellpro4[[#This Row],[Fecha]])</f>
        <v>30</v>
      </c>
    </row>
    <row r="1320" spans="2:12" x14ac:dyDescent="0.25">
      <c r="B1320" s="5">
        <v>45807</v>
      </c>
      <c r="C1320" t="s">
        <v>23</v>
      </c>
      <c r="D1320" t="s">
        <v>54</v>
      </c>
      <c r="E1320">
        <v>77.59</v>
      </c>
      <c r="F1320">
        <v>1</v>
      </c>
      <c r="G1320">
        <v>12.41</v>
      </c>
      <c r="H1320" s="15">
        <v>77.59</v>
      </c>
      <c r="I1320">
        <v>90</v>
      </c>
      <c r="J1320">
        <f>YEAR(Ventas_Wellpro4[[#This Row],[Fecha]])</f>
        <v>2025</v>
      </c>
      <c r="K1320" t="str">
        <f>TEXT(Ventas_Wellpro4[[#This Row],[Fecha]],"MMMM")</f>
        <v>mayo</v>
      </c>
      <c r="L1320">
        <f>DAY(Ventas_Wellpro4[[#This Row],[Fecha]])</f>
        <v>30</v>
      </c>
    </row>
    <row r="1321" spans="2:12" x14ac:dyDescent="0.25">
      <c r="B1321" s="5">
        <v>45807</v>
      </c>
      <c r="C1321" t="s">
        <v>123</v>
      </c>
      <c r="D1321" t="s">
        <v>54</v>
      </c>
      <c r="E1321">
        <v>111.61</v>
      </c>
      <c r="F1321">
        <v>1</v>
      </c>
      <c r="G1321">
        <v>17.86</v>
      </c>
      <c r="H1321" s="15">
        <v>111.61</v>
      </c>
      <c r="I1321">
        <v>129.47</v>
      </c>
      <c r="J1321">
        <f>YEAR(Ventas_Wellpro4[[#This Row],[Fecha]])</f>
        <v>2025</v>
      </c>
      <c r="K1321" t="str">
        <f>TEXT(Ventas_Wellpro4[[#This Row],[Fecha]],"MMMM")</f>
        <v>mayo</v>
      </c>
      <c r="L1321">
        <f>DAY(Ventas_Wellpro4[[#This Row],[Fecha]])</f>
        <v>30</v>
      </c>
    </row>
    <row r="1322" spans="2:12" x14ac:dyDescent="0.25">
      <c r="B1322" s="5">
        <v>45807</v>
      </c>
      <c r="C1322" t="s">
        <v>123</v>
      </c>
      <c r="D1322" t="s">
        <v>54</v>
      </c>
      <c r="E1322">
        <v>77.59</v>
      </c>
      <c r="F1322">
        <v>1</v>
      </c>
      <c r="G1322">
        <v>12.41</v>
      </c>
      <c r="H1322" s="15">
        <v>77.59</v>
      </c>
      <c r="I1322">
        <v>90</v>
      </c>
      <c r="J1322">
        <f>YEAR(Ventas_Wellpro4[[#This Row],[Fecha]])</f>
        <v>2025</v>
      </c>
      <c r="K1322" t="str">
        <f>TEXT(Ventas_Wellpro4[[#This Row],[Fecha]],"MMMM")</f>
        <v>mayo</v>
      </c>
      <c r="L1322">
        <f>DAY(Ventas_Wellpro4[[#This Row],[Fecha]])</f>
        <v>30</v>
      </c>
    </row>
    <row r="1323" spans="2:12" x14ac:dyDescent="0.25">
      <c r="B1323" s="5">
        <v>45807</v>
      </c>
      <c r="C1323" t="s">
        <v>123</v>
      </c>
      <c r="D1323" t="s">
        <v>54</v>
      </c>
      <c r="E1323">
        <v>111.6133</v>
      </c>
      <c r="F1323">
        <v>3</v>
      </c>
      <c r="G1323">
        <v>53.57</v>
      </c>
      <c r="H1323" s="15">
        <v>334.84</v>
      </c>
      <c r="I1323">
        <v>388.40999999999997</v>
      </c>
      <c r="J1323">
        <f>YEAR(Ventas_Wellpro4[[#This Row],[Fecha]])</f>
        <v>2025</v>
      </c>
      <c r="K1323" t="str">
        <f>TEXT(Ventas_Wellpro4[[#This Row],[Fecha]],"MMMM")</f>
        <v>mayo</v>
      </c>
      <c r="L1323">
        <f>DAY(Ventas_Wellpro4[[#This Row],[Fecha]])</f>
        <v>30</v>
      </c>
    </row>
    <row r="1324" spans="2:12" x14ac:dyDescent="0.25">
      <c r="B1324" s="5">
        <v>45808</v>
      </c>
      <c r="C1324" t="s">
        <v>22</v>
      </c>
      <c r="D1324" t="s">
        <v>54</v>
      </c>
      <c r="E1324">
        <v>111.61</v>
      </c>
      <c r="F1324">
        <v>1</v>
      </c>
      <c r="G1324">
        <v>17.86</v>
      </c>
      <c r="H1324" s="15">
        <v>111.61</v>
      </c>
      <c r="I1324">
        <v>129.47</v>
      </c>
      <c r="J1324">
        <f>YEAR(Ventas_Wellpro4[[#This Row],[Fecha]])</f>
        <v>2025</v>
      </c>
      <c r="K1324" t="str">
        <f>TEXT(Ventas_Wellpro4[[#This Row],[Fecha]],"MMMM")</f>
        <v>mayo</v>
      </c>
      <c r="L1324">
        <f>DAY(Ventas_Wellpro4[[#This Row],[Fecha]])</f>
        <v>31</v>
      </c>
    </row>
    <row r="1325" spans="2:12" x14ac:dyDescent="0.25">
      <c r="B1325" s="5">
        <v>45478</v>
      </c>
      <c r="C1325" t="s">
        <v>18</v>
      </c>
      <c r="D1325" t="s">
        <v>46</v>
      </c>
      <c r="E1325">
        <v>525.59</v>
      </c>
      <c r="F1325">
        <v>24</v>
      </c>
      <c r="G1325" s="1">
        <v>2018.27</v>
      </c>
      <c r="H1325" s="15">
        <v>12614.16</v>
      </c>
      <c r="I1325" s="1">
        <v>14632.43</v>
      </c>
      <c r="J1325">
        <f>YEAR(Ventas_Wellpro4[[#This Row],[Fecha]])</f>
        <v>2024</v>
      </c>
      <c r="K1325" t="str">
        <f>TEXT(Ventas_Wellpro4[[#This Row],[Fecha]],"MMMM")</f>
        <v>julio</v>
      </c>
      <c r="L1325">
        <f>DAY(Ventas_Wellpro4[[#This Row],[Fecha]])</f>
        <v>5</v>
      </c>
    </row>
    <row r="1326" spans="2:12" x14ac:dyDescent="0.25">
      <c r="B1326" s="5">
        <v>45482</v>
      </c>
      <c r="C1326" t="s">
        <v>18</v>
      </c>
      <c r="D1326" t="s">
        <v>46</v>
      </c>
      <c r="E1326">
        <v>525.59</v>
      </c>
      <c r="F1326">
        <v>96</v>
      </c>
      <c r="G1326" s="1">
        <v>8073.06</v>
      </c>
      <c r="H1326" s="15">
        <v>50456.639999999999</v>
      </c>
      <c r="I1326" s="1">
        <v>58529.7</v>
      </c>
      <c r="J1326">
        <f>YEAR(Ventas_Wellpro4[[#This Row],[Fecha]])</f>
        <v>2024</v>
      </c>
      <c r="K1326" t="str">
        <f>TEXT(Ventas_Wellpro4[[#This Row],[Fecha]],"MMMM")</f>
        <v>julio</v>
      </c>
      <c r="L1326">
        <f>DAY(Ventas_Wellpro4[[#This Row],[Fecha]])</f>
        <v>9</v>
      </c>
    </row>
    <row r="1327" spans="2:12" x14ac:dyDescent="0.25">
      <c r="B1327" s="5">
        <v>45482</v>
      </c>
      <c r="C1327" t="s">
        <v>18</v>
      </c>
      <c r="D1327" t="s">
        <v>46</v>
      </c>
      <c r="E1327">
        <v>525.58999999999992</v>
      </c>
      <c r="F1327">
        <v>126</v>
      </c>
      <c r="G1327" s="1">
        <v>10595.89</v>
      </c>
      <c r="H1327" s="15">
        <v>66224.34</v>
      </c>
      <c r="I1327" s="1">
        <v>76820.23</v>
      </c>
      <c r="J1327">
        <f>YEAR(Ventas_Wellpro4[[#This Row],[Fecha]])</f>
        <v>2024</v>
      </c>
      <c r="K1327" t="str">
        <f>TEXT(Ventas_Wellpro4[[#This Row],[Fecha]],"MMMM")</f>
        <v>julio</v>
      </c>
      <c r="L1327">
        <f>DAY(Ventas_Wellpro4[[#This Row],[Fecha]])</f>
        <v>9</v>
      </c>
    </row>
    <row r="1328" spans="2:12" x14ac:dyDescent="0.25">
      <c r="B1328" s="5">
        <v>45482</v>
      </c>
      <c r="C1328" t="s">
        <v>18</v>
      </c>
      <c r="D1328" t="s">
        <v>46</v>
      </c>
      <c r="E1328">
        <v>525.59</v>
      </c>
      <c r="F1328">
        <v>6</v>
      </c>
      <c r="G1328" s="1">
        <v>504.57</v>
      </c>
      <c r="H1328" s="15">
        <v>3153.54</v>
      </c>
      <c r="I1328" s="1">
        <v>3658.11</v>
      </c>
      <c r="J1328">
        <f>YEAR(Ventas_Wellpro4[[#This Row],[Fecha]])</f>
        <v>2024</v>
      </c>
      <c r="K1328" t="str">
        <f>TEXT(Ventas_Wellpro4[[#This Row],[Fecha]],"MMMM")</f>
        <v>julio</v>
      </c>
      <c r="L1328">
        <f>DAY(Ventas_Wellpro4[[#This Row],[Fecha]])</f>
        <v>9</v>
      </c>
    </row>
    <row r="1329" spans="2:12" x14ac:dyDescent="0.25">
      <c r="B1329" s="5">
        <v>45482</v>
      </c>
      <c r="C1329" t="s">
        <v>18</v>
      </c>
      <c r="D1329" t="s">
        <v>46</v>
      </c>
      <c r="E1329">
        <v>525.59</v>
      </c>
      <c r="F1329">
        <v>12</v>
      </c>
      <c r="G1329" s="1">
        <v>1009.13</v>
      </c>
      <c r="H1329" s="15">
        <v>6307.08</v>
      </c>
      <c r="I1329" s="1">
        <v>7316.21</v>
      </c>
      <c r="J1329">
        <f>YEAR(Ventas_Wellpro4[[#This Row],[Fecha]])</f>
        <v>2024</v>
      </c>
      <c r="K1329" t="str">
        <f>TEXT(Ventas_Wellpro4[[#This Row],[Fecha]],"MMMM")</f>
        <v>julio</v>
      </c>
      <c r="L1329">
        <f>DAY(Ventas_Wellpro4[[#This Row],[Fecha]])</f>
        <v>9</v>
      </c>
    </row>
    <row r="1330" spans="2:12" x14ac:dyDescent="0.25">
      <c r="B1330" s="5">
        <v>45810</v>
      </c>
      <c r="C1330" t="s">
        <v>22</v>
      </c>
      <c r="D1330" t="s">
        <v>144</v>
      </c>
      <c r="E1330">
        <v>111.61</v>
      </c>
      <c r="F1330">
        <v>1</v>
      </c>
      <c r="G1330">
        <v>17.86</v>
      </c>
      <c r="H1330" s="15">
        <v>111.61</v>
      </c>
      <c r="I1330">
        <v>129.47</v>
      </c>
      <c r="J1330">
        <f>YEAR(Ventas_Wellpro4[[#This Row],[Fecha]])</f>
        <v>2025</v>
      </c>
      <c r="K1330" t="str">
        <f>TEXT(Ventas_Wellpro4[[#This Row],[Fecha]],"MMMM")</f>
        <v>junio</v>
      </c>
      <c r="L1330">
        <f>DAY(Ventas_Wellpro4[[#This Row],[Fecha]])</f>
        <v>2</v>
      </c>
    </row>
    <row r="1331" spans="2:12" x14ac:dyDescent="0.25">
      <c r="B1331" s="5">
        <v>45810</v>
      </c>
      <c r="C1331" t="s">
        <v>22</v>
      </c>
      <c r="D1331" t="s">
        <v>144</v>
      </c>
      <c r="E1331">
        <v>111.61</v>
      </c>
      <c r="F1331">
        <v>1</v>
      </c>
      <c r="G1331">
        <v>17.86</v>
      </c>
      <c r="H1331" s="15">
        <v>111.61</v>
      </c>
      <c r="I1331">
        <v>129.47</v>
      </c>
      <c r="J1331">
        <f>YEAR(Ventas_Wellpro4[[#This Row],[Fecha]])</f>
        <v>2025</v>
      </c>
      <c r="K1331" t="str">
        <f>TEXT(Ventas_Wellpro4[[#This Row],[Fecha]],"MMMM")</f>
        <v>junio</v>
      </c>
      <c r="L1331">
        <f>DAY(Ventas_Wellpro4[[#This Row],[Fecha]])</f>
        <v>2</v>
      </c>
    </row>
    <row r="1332" spans="2:12" x14ac:dyDescent="0.25">
      <c r="B1332" s="5">
        <v>45810</v>
      </c>
      <c r="C1332" t="s">
        <v>21</v>
      </c>
      <c r="D1332" t="s">
        <v>144</v>
      </c>
      <c r="E1332">
        <v>77.59</v>
      </c>
      <c r="F1332">
        <v>1</v>
      </c>
      <c r="G1332">
        <v>12.41</v>
      </c>
      <c r="H1332" s="15">
        <v>77.59</v>
      </c>
      <c r="I1332">
        <v>90</v>
      </c>
      <c r="J1332">
        <f>YEAR(Ventas_Wellpro4[[#This Row],[Fecha]])</f>
        <v>2025</v>
      </c>
      <c r="K1332" t="str">
        <f>TEXT(Ventas_Wellpro4[[#This Row],[Fecha]],"MMMM")</f>
        <v>junio</v>
      </c>
      <c r="L1332">
        <f>DAY(Ventas_Wellpro4[[#This Row],[Fecha]])</f>
        <v>2</v>
      </c>
    </row>
    <row r="1333" spans="2:12" x14ac:dyDescent="0.25">
      <c r="B1333" s="5">
        <v>45810</v>
      </c>
      <c r="C1333" t="s">
        <v>23</v>
      </c>
      <c r="D1333" t="s">
        <v>46</v>
      </c>
      <c r="E1333">
        <v>70.05</v>
      </c>
      <c r="F1333">
        <v>240</v>
      </c>
      <c r="G1333">
        <v>2689.92</v>
      </c>
      <c r="H1333" s="15">
        <v>16812</v>
      </c>
      <c r="I1333">
        <v>19501.919999999998</v>
      </c>
      <c r="J1333">
        <f>YEAR(Ventas_Wellpro4[[#This Row],[Fecha]])</f>
        <v>2025</v>
      </c>
      <c r="K1333" t="str">
        <f>TEXT(Ventas_Wellpro4[[#This Row],[Fecha]],"MMMM")</f>
        <v>junio</v>
      </c>
      <c r="L1333">
        <f>DAY(Ventas_Wellpro4[[#This Row],[Fecha]])</f>
        <v>2</v>
      </c>
    </row>
    <row r="1334" spans="2:12" x14ac:dyDescent="0.25">
      <c r="B1334" s="5">
        <v>45810</v>
      </c>
      <c r="C1334" t="s">
        <v>24</v>
      </c>
      <c r="D1334" t="s">
        <v>144</v>
      </c>
      <c r="E1334">
        <v>130.9</v>
      </c>
      <c r="F1334">
        <v>1</v>
      </c>
      <c r="G1334">
        <v>20.94</v>
      </c>
      <c r="H1334" s="15">
        <v>130.9</v>
      </c>
      <c r="I1334">
        <v>151.84</v>
      </c>
      <c r="J1334">
        <f>YEAR(Ventas_Wellpro4[[#This Row],[Fecha]])</f>
        <v>2025</v>
      </c>
      <c r="K1334" t="str">
        <f>TEXT(Ventas_Wellpro4[[#This Row],[Fecha]],"MMMM")</f>
        <v>junio</v>
      </c>
      <c r="L1334">
        <f>DAY(Ventas_Wellpro4[[#This Row],[Fecha]])</f>
        <v>2</v>
      </c>
    </row>
    <row r="1335" spans="2:12" x14ac:dyDescent="0.25">
      <c r="B1335" s="5">
        <v>45482</v>
      </c>
      <c r="C1335" t="s">
        <v>18</v>
      </c>
      <c r="D1335" t="s">
        <v>46</v>
      </c>
      <c r="E1335">
        <v>525.59</v>
      </c>
      <c r="F1335">
        <v>120</v>
      </c>
      <c r="G1335" s="1">
        <v>10091.33</v>
      </c>
      <c r="H1335" s="15">
        <v>63070.8</v>
      </c>
      <c r="I1335" s="1">
        <v>73162.13</v>
      </c>
      <c r="J1335">
        <f>YEAR(Ventas_Wellpro4[[#This Row],[Fecha]])</f>
        <v>2024</v>
      </c>
      <c r="K1335" t="str">
        <f>TEXT(Ventas_Wellpro4[[#This Row],[Fecha]],"MMMM")</f>
        <v>julio</v>
      </c>
      <c r="L1335">
        <f>DAY(Ventas_Wellpro4[[#This Row],[Fecha]])</f>
        <v>9</v>
      </c>
    </row>
    <row r="1336" spans="2:12" x14ac:dyDescent="0.25">
      <c r="B1336" s="5">
        <v>45484</v>
      </c>
      <c r="C1336" t="s">
        <v>18</v>
      </c>
      <c r="D1336" t="s">
        <v>46</v>
      </c>
      <c r="E1336">
        <v>525.59</v>
      </c>
      <c r="F1336">
        <v>6</v>
      </c>
      <c r="G1336" s="1">
        <v>504.57</v>
      </c>
      <c r="H1336" s="15">
        <v>3153.54</v>
      </c>
      <c r="I1336" s="2">
        <v>3658.11</v>
      </c>
      <c r="J1336">
        <f>YEAR(Ventas_Wellpro4[[#This Row],[Fecha]])</f>
        <v>2024</v>
      </c>
      <c r="K1336" t="str">
        <f>TEXT(Ventas_Wellpro4[[#This Row],[Fecha]],"MMMM")</f>
        <v>julio</v>
      </c>
      <c r="L1336">
        <f>DAY(Ventas_Wellpro4[[#This Row],[Fecha]])</f>
        <v>11</v>
      </c>
    </row>
    <row r="1337" spans="2:12" x14ac:dyDescent="0.25">
      <c r="B1337" s="5">
        <v>45490</v>
      </c>
      <c r="C1337" t="s">
        <v>18</v>
      </c>
      <c r="D1337" t="s">
        <v>46</v>
      </c>
      <c r="E1337">
        <v>525.59</v>
      </c>
      <c r="F1337">
        <v>30</v>
      </c>
      <c r="G1337" s="1">
        <v>2522.83</v>
      </c>
      <c r="H1337" s="15">
        <v>15767.7</v>
      </c>
      <c r="I1337" s="2">
        <v>18290.53</v>
      </c>
      <c r="J1337">
        <f>YEAR(Ventas_Wellpro4[[#This Row],[Fecha]])</f>
        <v>2024</v>
      </c>
      <c r="K1337" t="str">
        <f>TEXT(Ventas_Wellpro4[[#This Row],[Fecha]],"MMMM")</f>
        <v>julio</v>
      </c>
      <c r="L1337">
        <f>DAY(Ventas_Wellpro4[[#This Row],[Fecha]])</f>
        <v>17</v>
      </c>
    </row>
    <row r="1338" spans="2:12" x14ac:dyDescent="0.25">
      <c r="B1338" s="5">
        <v>45490</v>
      </c>
      <c r="C1338" t="s">
        <v>18</v>
      </c>
      <c r="D1338" t="s">
        <v>46</v>
      </c>
      <c r="E1338">
        <v>525.59</v>
      </c>
      <c r="F1338">
        <v>60</v>
      </c>
      <c r="G1338" s="2">
        <v>5045.66</v>
      </c>
      <c r="H1338" s="15">
        <v>31535.4</v>
      </c>
      <c r="I1338" s="2">
        <v>36581.06</v>
      </c>
      <c r="J1338">
        <f>YEAR(Ventas_Wellpro4[[#This Row],[Fecha]])</f>
        <v>2024</v>
      </c>
      <c r="K1338" t="str">
        <f>TEXT(Ventas_Wellpro4[[#This Row],[Fecha]],"MMMM")</f>
        <v>julio</v>
      </c>
      <c r="L1338">
        <f>DAY(Ventas_Wellpro4[[#This Row],[Fecha]])</f>
        <v>17</v>
      </c>
    </row>
    <row r="1339" spans="2:12" x14ac:dyDescent="0.25">
      <c r="B1339" s="5">
        <v>45490</v>
      </c>
      <c r="C1339" t="s">
        <v>18</v>
      </c>
      <c r="D1339" t="s">
        <v>46</v>
      </c>
      <c r="E1339">
        <v>525.58999999999992</v>
      </c>
      <c r="F1339">
        <v>78</v>
      </c>
      <c r="G1339" s="2">
        <v>6559.36</v>
      </c>
      <c r="H1339" s="15">
        <v>40996.019999999997</v>
      </c>
      <c r="I1339" s="2">
        <v>47555.38</v>
      </c>
      <c r="J1339">
        <f>YEAR(Ventas_Wellpro4[[#This Row],[Fecha]])</f>
        <v>2024</v>
      </c>
      <c r="K1339" t="str">
        <f>TEXT(Ventas_Wellpro4[[#This Row],[Fecha]],"MMMM")</f>
        <v>julio</v>
      </c>
      <c r="L1339">
        <f>DAY(Ventas_Wellpro4[[#This Row],[Fecha]])</f>
        <v>17</v>
      </c>
    </row>
    <row r="1340" spans="2:12" x14ac:dyDescent="0.25">
      <c r="B1340" s="5">
        <v>45810</v>
      </c>
      <c r="C1340" t="s">
        <v>123</v>
      </c>
      <c r="D1340" t="s">
        <v>144</v>
      </c>
      <c r="E1340">
        <v>77.59</v>
      </c>
      <c r="F1340">
        <v>1</v>
      </c>
      <c r="G1340">
        <v>12.41</v>
      </c>
      <c r="H1340" s="15">
        <v>77.59</v>
      </c>
      <c r="I1340">
        <v>90</v>
      </c>
      <c r="J1340">
        <f>YEAR(Ventas_Wellpro4[[#This Row],[Fecha]])</f>
        <v>2025</v>
      </c>
      <c r="K1340" t="str">
        <f>TEXT(Ventas_Wellpro4[[#This Row],[Fecha]],"MMMM")</f>
        <v>junio</v>
      </c>
      <c r="L1340">
        <f>DAY(Ventas_Wellpro4[[#This Row],[Fecha]])</f>
        <v>2</v>
      </c>
    </row>
    <row r="1341" spans="2:12" x14ac:dyDescent="0.25">
      <c r="B1341" s="5">
        <v>45810</v>
      </c>
      <c r="C1341" t="s">
        <v>123</v>
      </c>
      <c r="D1341" t="s">
        <v>144</v>
      </c>
      <c r="E1341">
        <v>111.61</v>
      </c>
      <c r="F1341">
        <v>1</v>
      </c>
      <c r="G1341">
        <v>17.86</v>
      </c>
      <c r="H1341" s="15">
        <v>111.61</v>
      </c>
      <c r="I1341">
        <v>129.47</v>
      </c>
      <c r="J1341">
        <f>YEAR(Ventas_Wellpro4[[#This Row],[Fecha]])</f>
        <v>2025</v>
      </c>
      <c r="K1341" t="str">
        <f>TEXT(Ventas_Wellpro4[[#This Row],[Fecha]],"MMMM")</f>
        <v>junio</v>
      </c>
      <c r="L1341">
        <f>DAY(Ventas_Wellpro4[[#This Row],[Fecha]])</f>
        <v>2</v>
      </c>
    </row>
    <row r="1342" spans="2:12" x14ac:dyDescent="0.25">
      <c r="B1342" s="5">
        <v>45810</v>
      </c>
      <c r="C1342" t="s">
        <v>123</v>
      </c>
      <c r="D1342" t="s">
        <v>144</v>
      </c>
      <c r="E1342">
        <v>111.61</v>
      </c>
      <c r="F1342">
        <v>1</v>
      </c>
      <c r="G1342">
        <v>17.86</v>
      </c>
      <c r="H1342" s="15">
        <v>111.61</v>
      </c>
      <c r="I1342">
        <v>129.47</v>
      </c>
      <c r="J1342">
        <f>YEAR(Ventas_Wellpro4[[#This Row],[Fecha]])</f>
        <v>2025</v>
      </c>
      <c r="K1342" t="str">
        <f>TEXT(Ventas_Wellpro4[[#This Row],[Fecha]],"MMMM")</f>
        <v>junio</v>
      </c>
      <c r="L1342">
        <f>DAY(Ventas_Wellpro4[[#This Row],[Fecha]])</f>
        <v>2</v>
      </c>
    </row>
    <row r="1343" spans="2:12" x14ac:dyDescent="0.25">
      <c r="B1343" s="11">
        <v>45810</v>
      </c>
      <c r="C1343" t="s">
        <v>123</v>
      </c>
      <c r="D1343" t="s">
        <v>144</v>
      </c>
      <c r="E1343">
        <v>111.61</v>
      </c>
      <c r="F1343">
        <v>1</v>
      </c>
      <c r="G1343">
        <v>17.86</v>
      </c>
      <c r="H1343" s="15">
        <v>111.61</v>
      </c>
      <c r="I1343">
        <v>129.47</v>
      </c>
      <c r="J1343">
        <f>YEAR(Ventas_Wellpro4[[#This Row],[Fecha]])</f>
        <v>2025</v>
      </c>
      <c r="K1343" t="str">
        <f>TEXT(Ventas_Wellpro4[[#This Row],[Fecha]],"MMMM")</f>
        <v>junio</v>
      </c>
      <c r="L1343">
        <f>DAY(Ventas_Wellpro4[[#This Row],[Fecha]])</f>
        <v>2</v>
      </c>
    </row>
    <row r="1344" spans="2:12" x14ac:dyDescent="0.25">
      <c r="B1344" s="11">
        <v>45810</v>
      </c>
      <c r="C1344" t="s">
        <v>123</v>
      </c>
      <c r="D1344" t="s">
        <v>144</v>
      </c>
      <c r="E1344">
        <v>111.61499999999999</v>
      </c>
      <c r="F1344">
        <v>2</v>
      </c>
      <c r="G1344">
        <v>35.72</v>
      </c>
      <c r="H1344" s="15">
        <v>223.23</v>
      </c>
      <c r="I1344">
        <v>258.95</v>
      </c>
      <c r="J1344">
        <f>YEAR(Ventas_Wellpro4[[#This Row],[Fecha]])</f>
        <v>2025</v>
      </c>
      <c r="K1344" t="str">
        <f>TEXT(Ventas_Wellpro4[[#This Row],[Fecha]],"MMMM")</f>
        <v>junio</v>
      </c>
      <c r="L1344">
        <f>DAY(Ventas_Wellpro4[[#This Row],[Fecha]])</f>
        <v>2</v>
      </c>
    </row>
    <row r="1345" spans="2:12" x14ac:dyDescent="0.25">
      <c r="B1345" s="11">
        <v>45810</v>
      </c>
      <c r="C1345" t="s">
        <v>58</v>
      </c>
      <c r="D1345" t="s">
        <v>50</v>
      </c>
      <c r="E1345">
        <v>16.16</v>
      </c>
      <c r="F1345">
        <v>720</v>
      </c>
      <c r="G1345">
        <v>1861.63</v>
      </c>
      <c r="H1345" s="15">
        <v>11635.2</v>
      </c>
      <c r="I1345">
        <v>13496.830000000002</v>
      </c>
      <c r="J1345">
        <f>YEAR(Ventas_Wellpro4[[#This Row],[Fecha]])</f>
        <v>2025</v>
      </c>
      <c r="K1345" t="str">
        <f>TEXT(Ventas_Wellpro4[[#This Row],[Fecha]],"MMMM")</f>
        <v>junio</v>
      </c>
      <c r="L1345">
        <f>DAY(Ventas_Wellpro4[[#This Row],[Fecha]])</f>
        <v>2</v>
      </c>
    </row>
    <row r="1346" spans="2:12" x14ac:dyDescent="0.25">
      <c r="B1346" s="11">
        <v>45811</v>
      </c>
      <c r="C1346" t="s">
        <v>22</v>
      </c>
      <c r="D1346" t="s">
        <v>144</v>
      </c>
      <c r="E1346">
        <v>111.61</v>
      </c>
      <c r="F1346">
        <v>1</v>
      </c>
      <c r="G1346">
        <v>17.86</v>
      </c>
      <c r="H1346" s="15">
        <v>111.61</v>
      </c>
      <c r="I1346">
        <v>129.47</v>
      </c>
      <c r="J1346">
        <f>YEAR(Ventas_Wellpro4[[#This Row],[Fecha]])</f>
        <v>2025</v>
      </c>
      <c r="K1346" t="str">
        <f>TEXT(Ventas_Wellpro4[[#This Row],[Fecha]],"MMMM")</f>
        <v>junio</v>
      </c>
      <c r="L1346">
        <f>DAY(Ventas_Wellpro4[[#This Row],[Fecha]])</f>
        <v>3</v>
      </c>
    </row>
    <row r="1347" spans="2:12" x14ac:dyDescent="0.25">
      <c r="B1347" s="11">
        <v>45811</v>
      </c>
      <c r="C1347" t="s">
        <v>14</v>
      </c>
      <c r="D1347" t="s">
        <v>144</v>
      </c>
      <c r="E1347">
        <v>1706.9</v>
      </c>
      <c r="F1347">
        <v>1</v>
      </c>
      <c r="G1347">
        <v>273.10000000000002</v>
      </c>
      <c r="H1347" s="15">
        <v>1706.9</v>
      </c>
      <c r="I1347">
        <v>1980</v>
      </c>
      <c r="J1347">
        <f>YEAR(Ventas_Wellpro4[[#This Row],[Fecha]])</f>
        <v>2025</v>
      </c>
      <c r="K1347" t="str">
        <f>TEXT(Ventas_Wellpro4[[#This Row],[Fecha]],"MMMM")</f>
        <v>junio</v>
      </c>
      <c r="L1347">
        <f>DAY(Ventas_Wellpro4[[#This Row],[Fecha]])</f>
        <v>3</v>
      </c>
    </row>
    <row r="1348" spans="2:12" x14ac:dyDescent="0.25">
      <c r="B1348" s="11">
        <v>45811</v>
      </c>
      <c r="C1348" t="s">
        <v>123</v>
      </c>
      <c r="D1348" t="s">
        <v>144</v>
      </c>
      <c r="E1348">
        <v>111.61</v>
      </c>
      <c r="F1348">
        <v>1</v>
      </c>
      <c r="G1348">
        <v>17.86</v>
      </c>
      <c r="H1348" s="15">
        <v>111.61</v>
      </c>
      <c r="I1348">
        <v>129.47</v>
      </c>
      <c r="J1348">
        <f>YEAR(Ventas_Wellpro4[[#This Row],[Fecha]])</f>
        <v>2025</v>
      </c>
      <c r="K1348" t="str">
        <f>TEXT(Ventas_Wellpro4[[#This Row],[Fecha]],"MMMM")</f>
        <v>junio</v>
      </c>
      <c r="L1348">
        <f>DAY(Ventas_Wellpro4[[#This Row],[Fecha]])</f>
        <v>3</v>
      </c>
    </row>
    <row r="1349" spans="2:12" x14ac:dyDescent="0.25">
      <c r="B1349" s="5">
        <v>45812</v>
      </c>
      <c r="C1349" t="s">
        <v>21</v>
      </c>
      <c r="D1349" t="s">
        <v>144</v>
      </c>
      <c r="E1349">
        <v>111.61</v>
      </c>
      <c r="F1349">
        <v>1</v>
      </c>
      <c r="G1349">
        <v>17.86</v>
      </c>
      <c r="H1349" s="15">
        <v>111.61</v>
      </c>
      <c r="I1349">
        <v>129.47</v>
      </c>
      <c r="J1349">
        <f>YEAR(Ventas_Wellpro4[[#This Row],[Fecha]])</f>
        <v>2025</v>
      </c>
      <c r="K1349" t="str">
        <f>TEXT(Ventas_Wellpro4[[#This Row],[Fecha]],"MMMM")</f>
        <v>junio</v>
      </c>
      <c r="L1349">
        <f>DAY(Ventas_Wellpro4[[#This Row],[Fecha]])</f>
        <v>4</v>
      </c>
    </row>
    <row r="1350" spans="2:12" x14ac:dyDescent="0.25">
      <c r="B1350" s="5">
        <v>45490</v>
      </c>
      <c r="C1350" t="s">
        <v>18</v>
      </c>
      <c r="D1350" t="s">
        <v>46</v>
      </c>
      <c r="E1350">
        <v>525.59</v>
      </c>
      <c r="F1350">
        <v>96</v>
      </c>
      <c r="G1350" s="2">
        <v>8073.06</v>
      </c>
      <c r="H1350" s="15">
        <v>50456.639999999999</v>
      </c>
      <c r="I1350" s="2">
        <v>58529.7</v>
      </c>
      <c r="J1350">
        <f>YEAR(Ventas_Wellpro4[[#This Row],[Fecha]])</f>
        <v>2024</v>
      </c>
      <c r="K1350" t="str">
        <f>TEXT(Ventas_Wellpro4[[#This Row],[Fecha]],"MMMM")</f>
        <v>julio</v>
      </c>
      <c r="L1350">
        <f>DAY(Ventas_Wellpro4[[#This Row],[Fecha]])</f>
        <v>17</v>
      </c>
    </row>
    <row r="1351" spans="2:12" x14ac:dyDescent="0.25">
      <c r="B1351" s="11">
        <v>45812</v>
      </c>
      <c r="C1351" t="s">
        <v>14</v>
      </c>
      <c r="D1351" t="s">
        <v>144</v>
      </c>
      <c r="E1351">
        <v>1706.9</v>
      </c>
      <c r="F1351">
        <v>1</v>
      </c>
      <c r="G1351">
        <v>273.10000000000002</v>
      </c>
      <c r="H1351" s="15">
        <v>1706.9</v>
      </c>
      <c r="I1351">
        <v>1980</v>
      </c>
      <c r="J1351">
        <f>YEAR(Ventas_Wellpro4[[#This Row],[Fecha]])</f>
        <v>2025</v>
      </c>
      <c r="K1351" t="str">
        <f>TEXT(Ventas_Wellpro4[[#This Row],[Fecha]],"MMMM")</f>
        <v>junio</v>
      </c>
      <c r="L1351">
        <f>DAY(Ventas_Wellpro4[[#This Row],[Fecha]])</f>
        <v>4</v>
      </c>
    </row>
    <row r="1352" spans="2:12" x14ac:dyDescent="0.25">
      <c r="B1352" s="5">
        <v>45812</v>
      </c>
      <c r="C1352" t="s">
        <v>123</v>
      </c>
      <c r="D1352" t="s">
        <v>144</v>
      </c>
      <c r="E1352">
        <v>111.61</v>
      </c>
      <c r="F1352">
        <v>1</v>
      </c>
      <c r="G1352">
        <v>17.86</v>
      </c>
      <c r="H1352" s="15">
        <v>111.61</v>
      </c>
      <c r="I1352">
        <v>129.47</v>
      </c>
      <c r="J1352">
        <f>YEAR(Ventas_Wellpro4[[#This Row],[Fecha]])</f>
        <v>2025</v>
      </c>
      <c r="K1352" t="str">
        <f>TEXT(Ventas_Wellpro4[[#This Row],[Fecha]],"MMMM")</f>
        <v>junio</v>
      </c>
      <c r="L1352">
        <f>DAY(Ventas_Wellpro4[[#This Row],[Fecha]])</f>
        <v>4</v>
      </c>
    </row>
    <row r="1353" spans="2:12" x14ac:dyDescent="0.25">
      <c r="B1353" s="5">
        <v>45490</v>
      </c>
      <c r="C1353" t="s">
        <v>18</v>
      </c>
      <c r="D1353" t="s">
        <v>46</v>
      </c>
      <c r="E1353">
        <v>525.58999999999992</v>
      </c>
      <c r="F1353">
        <v>84</v>
      </c>
      <c r="G1353" s="2">
        <v>7063.93</v>
      </c>
      <c r="H1353" s="15">
        <v>44149.56</v>
      </c>
      <c r="I1353" s="2">
        <v>51213.49</v>
      </c>
      <c r="J1353">
        <f>YEAR(Ventas_Wellpro4[[#This Row],[Fecha]])</f>
        <v>2024</v>
      </c>
      <c r="K1353" t="str">
        <f>TEXT(Ventas_Wellpro4[[#This Row],[Fecha]],"MMMM")</f>
        <v>julio</v>
      </c>
      <c r="L1353">
        <f>DAY(Ventas_Wellpro4[[#This Row],[Fecha]])</f>
        <v>17</v>
      </c>
    </row>
    <row r="1354" spans="2:12" x14ac:dyDescent="0.25">
      <c r="B1354" s="5">
        <v>45490</v>
      </c>
      <c r="C1354" t="s">
        <v>18</v>
      </c>
      <c r="D1354" t="s">
        <v>46</v>
      </c>
      <c r="E1354">
        <v>525.59</v>
      </c>
      <c r="F1354">
        <v>114</v>
      </c>
      <c r="G1354" s="2">
        <v>9586.76</v>
      </c>
      <c r="H1354" s="15">
        <v>59917.26</v>
      </c>
      <c r="I1354" s="2">
        <v>69504.02</v>
      </c>
      <c r="J1354">
        <f>YEAR(Ventas_Wellpro4[[#This Row],[Fecha]])</f>
        <v>2024</v>
      </c>
      <c r="K1354" t="str">
        <f>TEXT(Ventas_Wellpro4[[#This Row],[Fecha]],"MMMM")</f>
        <v>julio</v>
      </c>
      <c r="L1354">
        <f>DAY(Ventas_Wellpro4[[#This Row],[Fecha]])</f>
        <v>17</v>
      </c>
    </row>
    <row r="1355" spans="2:12" x14ac:dyDescent="0.25">
      <c r="B1355" s="11">
        <v>45813</v>
      </c>
      <c r="C1355" t="s">
        <v>22</v>
      </c>
      <c r="D1355" t="s">
        <v>144</v>
      </c>
      <c r="E1355">
        <v>77.59</v>
      </c>
      <c r="F1355">
        <v>1</v>
      </c>
      <c r="G1355">
        <v>12.41</v>
      </c>
      <c r="H1355" s="15">
        <v>77.59</v>
      </c>
      <c r="I1355">
        <v>90</v>
      </c>
      <c r="J1355">
        <f>YEAR(Ventas_Wellpro4[[#This Row],[Fecha]])</f>
        <v>2025</v>
      </c>
      <c r="K1355" t="str">
        <f>TEXT(Ventas_Wellpro4[[#This Row],[Fecha]],"MMMM")</f>
        <v>junio</v>
      </c>
      <c r="L1355">
        <f>DAY(Ventas_Wellpro4[[#This Row],[Fecha]])</f>
        <v>5</v>
      </c>
    </row>
    <row r="1356" spans="2:12" x14ac:dyDescent="0.25">
      <c r="B1356" s="5">
        <v>45813</v>
      </c>
      <c r="C1356" t="s">
        <v>21</v>
      </c>
      <c r="D1356" t="s">
        <v>144</v>
      </c>
      <c r="E1356">
        <v>77.59</v>
      </c>
      <c r="F1356">
        <v>1</v>
      </c>
      <c r="G1356">
        <v>12.41</v>
      </c>
      <c r="H1356" s="15">
        <v>77.59</v>
      </c>
      <c r="I1356">
        <v>90</v>
      </c>
      <c r="J1356">
        <f>YEAR(Ventas_Wellpro4[[#This Row],[Fecha]])</f>
        <v>2025</v>
      </c>
      <c r="K1356" t="str">
        <f>TEXT(Ventas_Wellpro4[[#This Row],[Fecha]],"MMMM")</f>
        <v>junio</v>
      </c>
      <c r="L1356">
        <f>DAY(Ventas_Wellpro4[[#This Row],[Fecha]])</f>
        <v>5</v>
      </c>
    </row>
    <row r="1357" spans="2:12" x14ac:dyDescent="0.25">
      <c r="B1357" s="5">
        <v>45813</v>
      </c>
      <c r="C1357" t="s">
        <v>23</v>
      </c>
      <c r="D1357" t="s">
        <v>144</v>
      </c>
      <c r="E1357">
        <v>77.59</v>
      </c>
      <c r="F1357">
        <v>1</v>
      </c>
      <c r="G1357">
        <v>12.41</v>
      </c>
      <c r="H1357" s="15">
        <v>77.59</v>
      </c>
      <c r="I1357">
        <v>90</v>
      </c>
      <c r="J1357">
        <f>YEAR(Ventas_Wellpro4[[#This Row],[Fecha]])</f>
        <v>2025</v>
      </c>
      <c r="K1357" t="str">
        <f>TEXT(Ventas_Wellpro4[[#This Row],[Fecha]],"MMMM")</f>
        <v>junio</v>
      </c>
      <c r="L1357">
        <f>DAY(Ventas_Wellpro4[[#This Row],[Fecha]])</f>
        <v>5</v>
      </c>
    </row>
    <row r="1358" spans="2:12" x14ac:dyDescent="0.25">
      <c r="B1358" s="5">
        <v>45813</v>
      </c>
      <c r="C1358" t="s">
        <v>14</v>
      </c>
      <c r="D1358" t="s">
        <v>144</v>
      </c>
      <c r="E1358">
        <v>1706.9</v>
      </c>
      <c r="F1358">
        <v>1</v>
      </c>
      <c r="G1358">
        <v>273.10000000000002</v>
      </c>
      <c r="H1358" s="15">
        <v>1706.9</v>
      </c>
      <c r="I1358">
        <v>1980</v>
      </c>
      <c r="J1358">
        <f>YEAR(Ventas_Wellpro4[[#This Row],[Fecha]])</f>
        <v>2025</v>
      </c>
      <c r="K1358" t="str">
        <f>TEXT(Ventas_Wellpro4[[#This Row],[Fecha]],"MMMM")</f>
        <v>junio</v>
      </c>
      <c r="L1358">
        <f>DAY(Ventas_Wellpro4[[#This Row],[Fecha]])</f>
        <v>5</v>
      </c>
    </row>
    <row r="1359" spans="2:12" x14ac:dyDescent="0.25">
      <c r="B1359" s="5">
        <v>45813</v>
      </c>
      <c r="C1359" t="s">
        <v>14</v>
      </c>
      <c r="D1359" t="s">
        <v>144</v>
      </c>
      <c r="E1359">
        <v>1292.24</v>
      </c>
      <c r="F1359">
        <v>1</v>
      </c>
      <c r="G1359">
        <v>206.76</v>
      </c>
      <c r="H1359" s="15">
        <v>1292.24</v>
      </c>
      <c r="I1359">
        <v>1499</v>
      </c>
      <c r="J1359">
        <f>YEAR(Ventas_Wellpro4[[#This Row],[Fecha]])</f>
        <v>2025</v>
      </c>
      <c r="K1359" t="str">
        <f>TEXT(Ventas_Wellpro4[[#This Row],[Fecha]],"MMMM")</f>
        <v>junio</v>
      </c>
      <c r="L1359">
        <f>DAY(Ventas_Wellpro4[[#This Row],[Fecha]])</f>
        <v>5</v>
      </c>
    </row>
    <row r="1360" spans="2:12" x14ac:dyDescent="0.25">
      <c r="B1360" s="5">
        <v>45813</v>
      </c>
      <c r="C1360" t="s">
        <v>10</v>
      </c>
      <c r="D1360" t="s">
        <v>50</v>
      </c>
      <c r="E1360">
        <v>211.23</v>
      </c>
      <c r="F1360">
        <v>6</v>
      </c>
      <c r="G1360">
        <v>202.78</v>
      </c>
      <c r="H1360" s="15">
        <v>1267.3800000000001</v>
      </c>
      <c r="I1360">
        <v>1470.16</v>
      </c>
      <c r="J1360">
        <f>YEAR(Ventas_Wellpro4[[#This Row],[Fecha]])</f>
        <v>2025</v>
      </c>
      <c r="K1360" t="str">
        <f>TEXT(Ventas_Wellpro4[[#This Row],[Fecha]],"MMMM")</f>
        <v>junio</v>
      </c>
      <c r="L1360">
        <f>DAY(Ventas_Wellpro4[[#This Row],[Fecha]])</f>
        <v>5</v>
      </c>
    </row>
    <row r="1361" spans="2:12" x14ac:dyDescent="0.25">
      <c r="B1361" s="5">
        <v>45490</v>
      </c>
      <c r="C1361" t="s">
        <v>18</v>
      </c>
      <c r="D1361" t="s">
        <v>46</v>
      </c>
      <c r="E1361">
        <v>525.59</v>
      </c>
      <c r="F1361">
        <v>54</v>
      </c>
      <c r="G1361" s="2">
        <v>4541.1000000000004</v>
      </c>
      <c r="H1361" s="15">
        <v>28381.86</v>
      </c>
      <c r="I1361" s="2">
        <v>32922.959999999999</v>
      </c>
      <c r="J1361">
        <f>YEAR(Ventas_Wellpro4[[#This Row],[Fecha]])</f>
        <v>2024</v>
      </c>
      <c r="K1361" t="str">
        <f>TEXT(Ventas_Wellpro4[[#This Row],[Fecha]],"MMMM")</f>
        <v>julio</v>
      </c>
      <c r="L1361">
        <f>DAY(Ventas_Wellpro4[[#This Row],[Fecha]])</f>
        <v>17</v>
      </c>
    </row>
    <row r="1362" spans="2:12" x14ac:dyDescent="0.25">
      <c r="B1362" s="5">
        <v>45813</v>
      </c>
      <c r="C1362" t="s">
        <v>123</v>
      </c>
      <c r="D1362" t="s">
        <v>144</v>
      </c>
      <c r="E1362">
        <v>77.59</v>
      </c>
      <c r="F1362">
        <v>1</v>
      </c>
      <c r="G1362">
        <v>12.41</v>
      </c>
      <c r="H1362" s="15">
        <v>77.59</v>
      </c>
      <c r="I1362">
        <v>90</v>
      </c>
      <c r="J1362">
        <f>YEAR(Ventas_Wellpro4[[#This Row],[Fecha]])</f>
        <v>2025</v>
      </c>
      <c r="K1362" t="str">
        <f>TEXT(Ventas_Wellpro4[[#This Row],[Fecha]],"MMMM")</f>
        <v>junio</v>
      </c>
      <c r="L1362">
        <f>DAY(Ventas_Wellpro4[[#This Row],[Fecha]])</f>
        <v>5</v>
      </c>
    </row>
    <row r="1363" spans="2:12" x14ac:dyDescent="0.25">
      <c r="B1363" s="5">
        <v>45814</v>
      </c>
      <c r="C1363" t="s">
        <v>25</v>
      </c>
      <c r="D1363" t="s">
        <v>144</v>
      </c>
      <c r="E1363">
        <v>785.29</v>
      </c>
      <c r="F1363">
        <v>1</v>
      </c>
      <c r="G1363">
        <v>125.65</v>
      </c>
      <c r="H1363" s="15">
        <v>785.29</v>
      </c>
      <c r="I1363">
        <v>910.93999999999994</v>
      </c>
      <c r="J1363">
        <f>YEAR(Ventas_Wellpro4[[#This Row],[Fecha]])</f>
        <v>2025</v>
      </c>
      <c r="K1363" t="str">
        <f>TEXT(Ventas_Wellpro4[[#This Row],[Fecha]],"MMMM")</f>
        <v>junio</v>
      </c>
      <c r="L1363">
        <f>DAY(Ventas_Wellpro4[[#This Row],[Fecha]])</f>
        <v>6</v>
      </c>
    </row>
    <row r="1364" spans="2:12" x14ac:dyDescent="0.25">
      <c r="B1364" s="5">
        <v>45490</v>
      </c>
      <c r="C1364" t="s">
        <v>18</v>
      </c>
      <c r="D1364" t="s">
        <v>46</v>
      </c>
      <c r="E1364">
        <v>525.58999999999992</v>
      </c>
      <c r="F1364">
        <v>42</v>
      </c>
      <c r="G1364" s="2">
        <v>3531.96</v>
      </c>
      <c r="H1364" s="15">
        <v>22074.78</v>
      </c>
      <c r="I1364" s="2">
        <v>25606.74</v>
      </c>
      <c r="J1364">
        <f>YEAR(Ventas_Wellpro4[[#This Row],[Fecha]])</f>
        <v>2024</v>
      </c>
      <c r="K1364" t="str">
        <f>TEXT(Ventas_Wellpro4[[#This Row],[Fecha]],"MMMM")</f>
        <v>julio</v>
      </c>
      <c r="L1364">
        <f>DAY(Ventas_Wellpro4[[#This Row],[Fecha]])</f>
        <v>17</v>
      </c>
    </row>
    <row r="1365" spans="2:12" x14ac:dyDescent="0.25">
      <c r="B1365" s="5">
        <v>45492</v>
      </c>
      <c r="C1365" t="s">
        <v>18</v>
      </c>
      <c r="D1365" t="s">
        <v>46</v>
      </c>
      <c r="E1365">
        <v>525.59</v>
      </c>
      <c r="F1365">
        <v>6</v>
      </c>
      <c r="G1365" s="1">
        <v>504.57</v>
      </c>
      <c r="H1365" s="15">
        <v>3153.54</v>
      </c>
      <c r="I1365" s="2">
        <v>3658.11</v>
      </c>
      <c r="J1365">
        <f>YEAR(Ventas_Wellpro4[[#This Row],[Fecha]])</f>
        <v>2024</v>
      </c>
      <c r="K1365" t="str">
        <f>TEXT(Ventas_Wellpro4[[#This Row],[Fecha]],"MMMM")</f>
        <v>julio</v>
      </c>
      <c r="L1365">
        <f>DAY(Ventas_Wellpro4[[#This Row],[Fecha]])</f>
        <v>19</v>
      </c>
    </row>
    <row r="1366" spans="2:12" x14ac:dyDescent="0.25">
      <c r="B1366" s="5">
        <v>45814</v>
      </c>
      <c r="C1366" t="s">
        <v>22</v>
      </c>
      <c r="D1366" t="s">
        <v>144</v>
      </c>
      <c r="E1366">
        <v>111.61</v>
      </c>
      <c r="F1366">
        <v>1</v>
      </c>
      <c r="G1366">
        <v>17.86</v>
      </c>
      <c r="H1366" s="15">
        <v>111.61</v>
      </c>
      <c r="I1366">
        <v>129.47</v>
      </c>
      <c r="J1366">
        <f>YEAR(Ventas_Wellpro4[[#This Row],[Fecha]])</f>
        <v>2025</v>
      </c>
      <c r="K1366" t="str">
        <f>TEXT(Ventas_Wellpro4[[#This Row],[Fecha]],"MMMM")</f>
        <v>junio</v>
      </c>
      <c r="L1366">
        <f>DAY(Ventas_Wellpro4[[#This Row],[Fecha]])</f>
        <v>6</v>
      </c>
    </row>
    <row r="1367" spans="2:12" x14ac:dyDescent="0.25">
      <c r="B1367" s="5">
        <v>45814</v>
      </c>
      <c r="C1367" t="s">
        <v>22</v>
      </c>
      <c r="D1367" t="s">
        <v>144</v>
      </c>
      <c r="E1367">
        <v>111.6133</v>
      </c>
      <c r="F1367">
        <v>3</v>
      </c>
      <c r="G1367">
        <v>53.57</v>
      </c>
      <c r="H1367" s="15">
        <v>334.84</v>
      </c>
      <c r="I1367">
        <v>388.40999999999997</v>
      </c>
      <c r="J1367">
        <f>YEAR(Ventas_Wellpro4[[#This Row],[Fecha]])</f>
        <v>2025</v>
      </c>
      <c r="K1367" t="str">
        <f>TEXT(Ventas_Wellpro4[[#This Row],[Fecha]],"MMMM")</f>
        <v>junio</v>
      </c>
      <c r="L1367">
        <f>DAY(Ventas_Wellpro4[[#This Row],[Fecha]])</f>
        <v>6</v>
      </c>
    </row>
    <row r="1368" spans="2:12" x14ac:dyDescent="0.25">
      <c r="B1368" s="5">
        <v>45814</v>
      </c>
      <c r="C1368" t="s">
        <v>21</v>
      </c>
      <c r="D1368" t="s">
        <v>144</v>
      </c>
      <c r="E1368">
        <v>111.6125</v>
      </c>
      <c r="F1368">
        <v>4</v>
      </c>
      <c r="G1368">
        <v>71.430000000000007</v>
      </c>
      <c r="H1368" s="15">
        <v>446.45</v>
      </c>
      <c r="I1368">
        <v>517.88</v>
      </c>
      <c r="J1368">
        <f>YEAR(Ventas_Wellpro4[[#This Row],[Fecha]])</f>
        <v>2025</v>
      </c>
      <c r="K1368" t="str">
        <f>TEXT(Ventas_Wellpro4[[#This Row],[Fecha]],"MMMM")</f>
        <v>junio</v>
      </c>
      <c r="L1368">
        <f>DAY(Ventas_Wellpro4[[#This Row],[Fecha]])</f>
        <v>6</v>
      </c>
    </row>
    <row r="1369" spans="2:12" x14ac:dyDescent="0.25">
      <c r="B1369" s="5">
        <v>45814</v>
      </c>
      <c r="C1369" t="s">
        <v>23</v>
      </c>
      <c r="D1369" t="s">
        <v>144</v>
      </c>
      <c r="E1369">
        <v>130.9</v>
      </c>
      <c r="F1369">
        <v>1</v>
      </c>
      <c r="G1369">
        <v>20.94</v>
      </c>
      <c r="H1369" s="15">
        <v>130.9</v>
      </c>
      <c r="I1369">
        <v>151.84</v>
      </c>
      <c r="J1369">
        <f>YEAR(Ventas_Wellpro4[[#This Row],[Fecha]])</f>
        <v>2025</v>
      </c>
      <c r="K1369" t="str">
        <f>TEXT(Ventas_Wellpro4[[#This Row],[Fecha]],"MMMM")</f>
        <v>junio</v>
      </c>
      <c r="L1369">
        <f>DAY(Ventas_Wellpro4[[#This Row],[Fecha]])</f>
        <v>6</v>
      </c>
    </row>
    <row r="1370" spans="2:12" x14ac:dyDescent="0.25">
      <c r="B1370" s="5">
        <v>45814</v>
      </c>
      <c r="C1370" t="s">
        <v>24</v>
      </c>
      <c r="D1370" t="s">
        <v>144</v>
      </c>
      <c r="E1370">
        <v>130.9</v>
      </c>
      <c r="F1370">
        <v>1</v>
      </c>
      <c r="G1370">
        <v>20.94</v>
      </c>
      <c r="H1370" s="15">
        <v>130.9</v>
      </c>
      <c r="I1370">
        <v>151.84</v>
      </c>
      <c r="J1370">
        <f>YEAR(Ventas_Wellpro4[[#This Row],[Fecha]])</f>
        <v>2025</v>
      </c>
      <c r="K1370" t="str">
        <f>TEXT(Ventas_Wellpro4[[#This Row],[Fecha]],"MMMM")</f>
        <v>junio</v>
      </c>
      <c r="L1370">
        <f>DAY(Ventas_Wellpro4[[#This Row],[Fecha]])</f>
        <v>6</v>
      </c>
    </row>
    <row r="1371" spans="2:12" x14ac:dyDescent="0.25">
      <c r="B1371" s="5">
        <v>45814</v>
      </c>
      <c r="C1371" t="s">
        <v>14</v>
      </c>
      <c r="D1371" t="s">
        <v>144</v>
      </c>
      <c r="E1371">
        <v>1706.9</v>
      </c>
      <c r="F1371">
        <v>1</v>
      </c>
      <c r="G1371">
        <v>273.10000000000002</v>
      </c>
      <c r="H1371" s="15">
        <v>1706.9</v>
      </c>
      <c r="I1371">
        <v>1980</v>
      </c>
      <c r="J1371">
        <f>YEAR(Ventas_Wellpro4[[#This Row],[Fecha]])</f>
        <v>2025</v>
      </c>
      <c r="K1371" t="str">
        <f>TEXT(Ventas_Wellpro4[[#This Row],[Fecha]],"MMMM")</f>
        <v>junio</v>
      </c>
      <c r="L1371">
        <f>DAY(Ventas_Wellpro4[[#This Row],[Fecha]])</f>
        <v>6</v>
      </c>
    </row>
    <row r="1372" spans="2:12" x14ac:dyDescent="0.25">
      <c r="B1372" s="5">
        <v>45814</v>
      </c>
      <c r="C1372" t="s">
        <v>10</v>
      </c>
      <c r="D1372" t="s">
        <v>144</v>
      </c>
      <c r="E1372">
        <v>343.97</v>
      </c>
      <c r="F1372">
        <v>1</v>
      </c>
      <c r="G1372">
        <v>55.04</v>
      </c>
      <c r="H1372" s="15">
        <v>343.97</v>
      </c>
      <c r="I1372">
        <v>399.01000000000005</v>
      </c>
      <c r="J1372">
        <f>YEAR(Ventas_Wellpro4[[#This Row],[Fecha]])</f>
        <v>2025</v>
      </c>
      <c r="K1372" t="str">
        <f>TEXT(Ventas_Wellpro4[[#This Row],[Fecha]],"MMMM")</f>
        <v>junio</v>
      </c>
      <c r="L1372">
        <f>DAY(Ventas_Wellpro4[[#This Row],[Fecha]])</f>
        <v>6</v>
      </c>
    </row>
    <row r="1373" spans="2:12" x14ac:dyDescent="0.25">
      <c r="B1373" s="5">
        <v>45492</v>
      </c>
      <c r="C1373" t="s">
        <v>18</v>
      </c>
      <c r="D1373" t="s">
        <v>46</v>
      </c>
      <c r="E1373">
        <v>525.59</v>
      </c>
      <c r="F1373">
        <v>24</v>
      </c>
      <c r="G1373" s="1">
        <v>2018.27</v>
      </c>
      <c r="H1373" s="15">
        <v>12614.16</v>
      </c>
      <c r="I1373" s="2">
        <v>14632.43</v>
      </c>
      <c r="J1373">
        <f>YEAR(Ventas_Wellpro4[[#This Row],[Fecha]])</f>
        <v>2024</v>
      </c>
      <c r="K1373" t="str">
        <f>TEXT(Ventas_Wellpro4[[#This Row],[Fecha]],"MMMM")</f>
        <v>julio</v>
      </c>
      <c r="L1373">
        <f>DAY(Ventas_Wellpro4[[#This Row],[Fecha]])</f>
        <v>19</v>
      </c>
    </row>
    <row r="1374" spans="2:12" x14ac:dyDescent="0.25">
      <c r="B1374" s="5">
        <v>45492</v>
      </c>
      <c r="C1374" t="s">
        <v>18</v>
      </c>
      <c r="D1374" t="s">
        <v>46</v>
      </c>
      <c r="E1374">
        <v>525.59</v>
      </c>
      <c r="F1374">
        <v>12</v>
      </c>
      <c r="G1374" s="1">
        <v>1009.13</v>
      </c>
      <c r="H1374" s="15">
        <v>6307.08</v>
      </c>
      <c r="I1374" s="2">
        <v>7316.21</v>
      </c>
      <c r="J1374">
        <f>YEAR(Ventas_Wellpro4[[#This Row],[Fecha]])</f>
        <v>2024</v>
      </c>
      <c r="K1374" t="str">
        <f>TEXT(Ventas_Wellpro4[[#This Row],[Fecha]],"MMMM")</f>
        <v>julio</v>
      </c>
      <c r="L1374">
        <f>DAY(Ventas_Wellpro4[[#This Row],[Fecha]])</f>
        <v>19</v>
      </c>
    </row>
    <row r="1375" spans="2:12" x14ac:dyDescent="0.25">
      <c r="B1375" s="5">
        <v>45492</v>
      </c>
      <c r="C1375" t="s">
        <v>18</v>
      </c>
      <c r="D1375" t="s">
        <v>46</v>
      </c>
      <c r="E1375">
        <v>525.59</v>
      </c>
      <c r="F1375">
        <v>30</v>
      </c>
      <c r="G1375" s="1">
        <v>2522.83</v>
      </c>
      <c r="H1375" s="15">
        <v>15767.7</v>
      </c>
      <c r="I1375" s="2">
        <v>18290.53</v>
      </c>
      <c r="J1375">
        <f>YEAR(Ventas_Wellpro4[[#This Row],[Fecha]])</f>
        <v>2024</v>
      </c>
      <c r="K1375" t="str">
        <f>TEXT(Ventas_Wellpro4[[#This Row],[Fecha]],"MMMM")</f>
        <v>julio</v>
      </c>
      <c r="L1375">
        <f>DAY(Ventas_Wellpro4[[#This Row],[Fecha]])</f>
        <v>19</v>
      </c>
    </row>
    <row r="1376" spans="2:12" x14ac:dyDescent="0.25">
      <c r="B1376" s="5">
        <v>45499</v>
      </c>
      <c r="C1376" t="s">
        <v>18</v>
      </c>
      <c r="D1376" t="s">
        <v>46</v>
      </c>
      <c r="E1376">
        <v>525.59</v>
      </c>
      <c r="F1376">
        <v>6</v>
      </c>
      <c r="G1376" s="1">
        <v>504.57</v>
      </c>
      <c r="H1376" s="15">
        <v>3153.54</v>
      </c>
      <c r="I1376" s="2">
        <v>3658.11</v>
      </c>
      <c r="J1376">
        <f>YEAR(Ventas_Wellpro4[[#This Row],[Fecha]])</f>
        <v>2024</v>
      </c>
      <c r="K1376" t="str">
        <f>TEXT(Ventas_Wellpro4[[#This Row],[Fecha]],"MMMM")</f>
        <v>julio</v>
      </c>
      <c r="L1376">
        <f>DAY(Ventas_Wellpro4[[#This Row],[Fecha]])</f>
        <v>26</v>
      </c>
    </row>
    <row r="1377" spans="2:12" x14ac:dyDescent="0.25">
      <c r="B1377" s="5">
        <v>45499</v>
      </c>
      <c r="C1377" t="s">
        <v>18</v>
      </c>
      <c r="D1377" t="s">
        <v>46</v>
      </c>
      <c r="E1377">
        <v>525.59</v>
      </c>
      <c r="F1377">
        <v>6</v>
      </c>
      <c r="G1377" s="1">
        <v>504.57</v>
      </c>
      <c r="H1377" s="15">
        <v>3153.54</v>
      </c>
      <c r="I1377" s="2">
        <v>3658.11</v>
      </c>
      <c r="J1377">
        <f>YEAR(Ventas_Wellpro4[[#This Row],[Fecha]])</f>
        <v>2024</v>
      </c>
      <c r="K1377" t="str">
        <f>TEXT(Ventas_Wellpro4[[#This Row],[Fecha]],"MMMM")</f>
        <v>julio</v>
      </c>
      <c r="L1377">
        <f>DAY(Ventas_Wellpro4[[#This Row],[Fecha]])</f>
        <v>26</v>
      </c>
    </row>
    <row r="1378" spans="2:12" x14ac:dyDescent="0.25">
      <c r="B1378" s="5">
        <v>45499</v>
      </c>
      <c r="C1378" t="s">
        <v>18</v>
      </c>
      <c r="D1378" t="s">
        <v>46</v>
      </c>
      <c r="E1378">
        <v>525.59</v>
      </c>
      <c r="F1378">
        <v>36</v>
      </c>
      <c r="G1378" s="1">
        <v>3027.4</v>
      </c>
      <c r="H1378" s="15">
        <v>18921.240000000002</v>
      </c>
      <c r="I1378" s="2">
        <v>21948.639999999999</v>
      </c>
      <c r="J1378">
        <f>YEAR(Ventas_Wellpro4[[#This Row],[Fecha]])</f>
        <v>2024</v>
      </c>
      <c r="K1378" t="str">
        <f>TEXT(Ventas_Wellpro4[[#This Row],[Fecha]],"MMMM")</f>
        <v>julio</v>
      </c>
      <c r="L1378">
        <f>DAY(Ventas_Wellpro4[[#This Row],[Fecha]])</f>
        <v>26</v>
      </c>
    </row>
    <row r="1379" spans="2:12" x14ac:dyDescent="0.25">
      <c r="B1379" s="5">
        <v>45814</v>
      </c>
      <c r="C1379" t="s">
        <v>123</v>
      </c>
      <c r="D1379" t="s">
        <v>144</v>
      </c>
      <c r="E1379">
        <v>111.61</v>
      </c>
      <c r="F1379">
        <v>1</v>
      </c>
      <c r="G1379">
        <v>17.86</v>
      </c>
      <c r="H1379" s="15">
        <v>111.61</v>
      </c>
      <c r="I1379">
        <v>129.47</v>
      </c>
      <c r="J1379">
        <f>YEAR(Ventas_Wellpro4[[#This Row],[Fecha]])</f>
        <v>2025</v>
      </c>
      <c r="K1379" t="str">
        <f>TEXT(Ventas_Wellpro4[[#This Row],[Fecha]],"MMMM")</f>
        <v>junio</v>
      </c>
      <c r="L1379">
        <f>DAY(Ventas_Wellpro4[[#This Row],[Fecha]])</f>
        <v>6</v>
      </c>
    </row>
    <row r="1380" spans="2:12" x14ac:dyDescent="0.25">
      <c r="B1380" s="5">
        <v>45817</v>
      </c>
      <c r="C1380" t="s">
        <v>22</v>
      </c>
      <c r="D1380" t="s">
        <v>144</v>
      </c>
      <c r="E1380">
        <v>111.61</v>
      </c>
      <c r="F1380">
        <v>1</v>
      </c>
      <c r="G1380">
        <v>17.86</v>
      </c>
      <c r="H1380" s="15">
        <v>111.61</v>
      </c>
      <c r="I1380">
        <v>129.47</v>
      </c>
      <c r="J1380">
        <f>YEAR(Ventas_Wellpro4[[#This Row],[Fecha]])</f>
        <v>2025</v>
      </c>
      <c r="K1380" t="str">
        <f>TEXT(Ventas_Wellpro4[[#This Row],[Fecha]],"MMMM")</f>
        <v>junio</v>
      </c>
      <c r="L1380">
        <f>DAY(Ventas_Wellpro4[[#This Row],[Fecha]])</f>
        <v>9</v>
      </c>
    </row>
    <row r="1381" spans="2:12" x14ac:dyDescent="0.25">
      <c r="B1381" s="5">
        <v>45817</v>
      </c>
      <c r="C1381" t="s">
        <v>21</v>
      </c>
      <c r="D1381" t="s">
        <v>144</v>
      </c>
      <c r="E1381">
        <v>111.61</v>
      </c>
      <c r="F1381">
        <v>1</v>
      </c>
      <c r="G1381">
        <v>17.86</v>
      </c>
      <c r="H1381" s="15">
        <v>111.61</v>
      </c>
      <c r="I1381">
        <v>129.47</v>
      </c>
      <c r="J1381">
        <f>YEAR(Ventas_Wellpro4[[#This Row],[Fecha]])</f>
        <v>2025</v>
      </c>
      <c r="K1381" t="str">
        <f>TEXT(Ventas_Wellpro4[[#This Row],[Fecha]],"MMMM")</f>
        <v>junio</v>
      </c>
      <c r="L1381">
        <f>DAY(Ventas_Wellpro4[[#This Row],[Fecha]])</f>
        <v>9</v>
      </c>
    </row>
    <row r="1382" spans="2:12" x14ac:dyDescent="0.25">
      <c r="B1382" s="11">
        <v>45817</v>
      </c>
      <c r="C1382" t="s">
        <v>21</v>
      </c>
      <c r="D1382" t="s">
        <v>144</v>
      </c>
      <c r="E1382">
        <v>111.61</v>
      </c>
      <c r="F1382">
        <v>1</v>
      </c>
      <c r="G1382">
        <v>17.86</v>
      </c>
      <c r="H1382" s="15">
        <v>111.61</v>
      </c>
      <c r="I1382">
        <v>129.47</v>
      </c>
      <c r="J1382">
        <f>YEAR(Ventas_Wellpro4[[#This Row],[Fecha]])</f>
        <v>2025</v>
      </c>
      <c r="K1382" t="str">
        <f>TEXT(Ventas_Wellpro4[[#This Row],[Fecha]],"MMMM")</f>
        <v>junio</v>
      </c>
      <c r="L1382">
        <f>DAY(Ventas_Wellpro4[[#This Row],[Fecha]])</f>
        <v>9</v>
      </c>
    </row>
    <row r="1383" spans="2:12" x14ac:dyDescent="0.25">
      <c r="B1383" s="5">
        <v>45817</v>
      </c>
      <c r="C1383" t="s">
        <v>24</v>
      </c>
      <c r="D1383" t="s">
        <v>144</v>
      </c>
      <c r="E1383">
        <v>130.9</v>
      </c>
      <c r="F1383">
        <v>1</v>
      </c>
      <c r="G1383">
        <v>20.94</v>
      </c>
      <c r="H1383" s="15">
        <v>130.9</v>
      </c>
      <c r="I1383">
        <v>151.84</v>
      </c>
      <c r="J1383">
        <f>YEAR(Ventas_Wellpro4[[#This Row],[Fecha]])</f>
        <v>2025</v>
      </c>
      <c r="K1383" t="str">
        <f>TEXT(Ventas_Wellpro4[[#This Row],[Fecha]],"MMMM")</f>
        <v>junio</v>
      </c>
      <c r="L1383">
        <f>DAY(Ventas_Wellpro4[[#This Row],[Fecha]])</f>
        <v>9</v>
      </c>
    </row>
    <row r="1384" spans="2:12" x14ac:dyDescent="0.25">
      <c r="B1384" s="5">
        <v>45499</v>
      </c>
      <c r="C1384" t="s">
        <v>18</v>
      </c>
      <c r="D1384" t="s">
        <v>46</v>
      </c>
      <c r="E1384">
        <v>525.59</v>
      </c>
      <c r="F1384">
        <v>12</v>
      </c>
      <c r="G1384" s="1">
        <v>1009.13</v>
      </c>
      <c r="H1384" s="15">
        <v>6307.08</v>
      </c>
      <c r="I1384" s="2">
        <v>7316.21</v>
      </c>
      <c r="J1384">
        <f>YEAR(Ventas_Wellpro4[[#This Row],[Fecha]])</f>
        <v>2024</v>
      </c>
      <c r="K1384" t="str">
        <f>TEXT(Ventas_Wellpro4[[#This Row],[Fecha]],"MMMM")</f>
        <v>julio</v>
      </c>
      <c r="L1384">
        <f>DAY(Ventas_Wellpro4[[#This Row],[Fecha]])</f>
        <v>26</v>
      </c>
    </row>
    <row r="1385" spans="2:12" x14ac:dyDescent="0.25">
      <c r="B1385" s="5">
        <v>45503</v>
      </c>
      <c r="C1385" t="s">
        <v>18</v>
      </c>
      <c r="D1385" t="s">
        <v>46</v>
      </c>
      <c r="E1385">
        <v>525.59</v>
      </c>
      <c r="F1385">
        <v>6</v>
      </c>
      <c r="G1385" s="1">
        <v>504.57</v>
      </c>
      <c r="H1385" s="15">
        <v>3153.54</v>
      </c>
      <c r="I1385" s="2">
        <v>3658.11</v>
      </c>
      <c r="J1385">
        <f>YEAR(Ventas_Wellpro4[[#This Row],[Fecha]])</f>
        <v>2024</v>
      </c>
      <c r="K1385" t="str">
        <f>TEXT(Ventas_Wellpro4[[#This Row],[Fecha]],"MMMM")</f>
        <v>julio</v>
      </c>
      <c r="L1385">
        <f>DAY(Ventas_Wellpro4[[#This Row],[Fecha]])</f>
        <v>30</v>
      </c>
    </row>
    <row r="1386" spans="2:12" x14ac:dyDescent="0.25">
      <c r="B1386" s="5">
        <v>45817</v>
      </c>
      <c r="C1386" t="s">
        <v>14</v>
      </c>
      <c r="D1386" t="s">
        <v>144</v>
      </c>
      <c r="E1386">
        <v>1706.9</v>
      </c>
      <c r="F1386">
        <v>1</v>
      </c>
      <c r="G1386">
        <v>273.10000000000002</v>
      </c>
      <c r="H1386" s="15">
        <v>1706.9</v>
      </c>
      <c r="I1386">
        <v>1980</v>
      </c>
      <c r="J1386">
        <f>YEAR(Ventas_Wellpro4[[#This Row],[Fecha]])</f>
        <v>2025</v>
      </c>
      <c r="K1386" t="str">
        <f>TEXT(Ventas_Wellpro4[[#This Row],[Fecha]],"MMMM")</f>
        <v>junio</v>
      </c>
      <c r="L1386">
        <f>DAY(Ventas_Wellpro4[[#This Row],[Fecha]])</f>
        <v>9</v>
      </c>
    </row>
    <row r="1387" spans="2:12" x14ac:dyDescent="0.25">
      <c r="B1387" s="5">
        <v>45817</v>
      </c>
      <c r="C1387" t="s">
        <v>14</v>
      </c>
      <c r="D1387" t="s">
        <v>144</v>
      </c>
      <c r="E1387">
        <v>1706.9</v>
      </c>
      <c r="F1387">
        <v>1</v>
      </c>
      <c r="G1387">
        <v>273.10000000000002</v>
      </c>
      <c r="H1387" s="15">
        <v>1706.9</v>
      </c>
      <c r="I1387">
        <v>1980</v>
      </c>
      <c r="J1387">
        <f>YEAR(Ventas_Wellpro4[[#This Row],[Fecha]])</f>
        <v>2025</v>
      </c>
      <c r="K1387" t="str">
        <f>TEXT(Ventas_Wellpro4[[#This Row],[Fecha]],"MMMM")</f>
        <v>junio</v>
      </c>
      <c r="L1387">
        <f>DAY(Ventas_Wellpro4[[#This Row],[Fecha]])</f>
        <v>9</v>
      </c>
    </row>
    <row r="1388" spans="2:12" x14ac:dyDescent="0.25">
      <c r="B1388" s="5">
        <v>45817</v>
      </c>
      <c r="C1388" t="s">
        <v>14</v>
      </c>
      <c r="D1388" t="s">
        <v>144</v>
      </c>
      <c r="E1388">
        <v>1706.9</v>
      </c>
      <c r="F1388">
        <v>1</v>
      </c>
      <c r="G1388">
        <v>273.10000000000002</v>
      </c>
      <c r="H1388" s="15">
        <v>1706.9</v>
      </c>
      <c r="I1388">
        <v>1980</v>
      </c>
      <c r="J1388">
        <f>YEAR(Ventas_Wellpro4[[#This Row],[Fecha]])</f>
        <v>2025</v>
      </c>
      <c r="K1388" t="str">
        <f>TEXT(Ventas_Wellpro4[[#This Row],[Fecha]],"MMMM")</f>
        <v>junio</v>
      </c>
      <c r="L1388">
        <f>DAY(Ventas_Wellpro4[[#This Row],[Fecha]])</f>
        <v>9</v>
      </c>
    </row>
    <row r="1389" spans="2:12" x14ac:dyDescent="0.25">
      <c r="B1389" s="5">
        <v>45503</v>
      </c>
      <c r="C1389" t="s">
        <v>18</v>
      </c>
      <c r="D1389" t="s">
        <v>46</v>
      </c>
      <c r="E1389">
        <v>525.59</v>
      </c>
      <c r="F1389">
        <v>6</v>
      </c>
      <c r="G1389" s="1">
        <v>504.57</v>
      </c>
      <c r="H1389" s="15">
        <v>3153.54</v>
      </c>
      <c r="I1389" s="2">
        <v>3658.11</v>
      </c>
      <c r="J1389">
        <f>YEAR(Ventas_Wellpro4[[#This Row],[Fecha]])</f>
        <v>2024</v>
      </c>
      <c r="K1389" t="str">
        <f>TEXT(Ventas_Wellpro4[[#This Row],[Fecha]],"MMMM")</f>
        <v>julio</v>
      </c>
      <c r="L1389">
        <f>DAY(Ventas_Wellpro4[[#This Row],[Fecha]])</f>
        <v>30</v>
      </c>
    </row>
    <row r="1390" spans="2:12" x14ac:dyDescent="0.25">
      <c r="B1390" s="5">
        <v>45504</v>
      </c>
      <c r="C1390" t="s">
        <v>18</v>
      </c>
      <c r="D1390" t="s">
        <v>46</v>
      </c>
      <c r="E1390">
        <v>525.59</v>
      </c>
      <c r="F1390">
        <v>6</v>
      </c>
      <c r="G1390" s="1">
        <v>504.57</v>
      </c>
      <c r="H1390" s="15">
        <v>3153.54</v>
      </c>
      <c r="I1390" s="2">
        <v>3658.11</v>
      </c>
      <c r="J1390">
        <f>YEAR(Ventas_Wellpro4[[#This Row],[Fecha]])</f>
        <v>2024</v>
      </c>
      <c r="K1390" t="str">
        <f>TEXT(Ventas_Wellpro4[[#This Row],[Fecha]],"MMMM")</f>
        <v>julio</v>
      </c>
      <c r="L1390">
        <f>DAY(Ventas_Wellpro4[[#This Row],[Fecha]])</f>
        <v>31</v>
      </c>
    </row>
    <row r="1391" spans="2:12" x14ac:dyDescent="0.25">
      <c r="B1391" s="5">
        <v>45817</v>
      </c>
      <c r="C1391" t="s">
        <v>123</v>
      </c>
      <c r="D1391" t="s">
        <v>144</v>
      </c>
      <c r="E1391">
        <v>111.61</v>
      </c>
      <c r="F1391">
        <v>1</v>
      </c>
      <c r="G1391">
        <v>17.86</v>
      </c>
      <c r="H1391" s="15">
        <v>111.61</v>
      </c>
      <c r="I1391">
        <v>129.47</v>
      </c>
      <c r="J1391">
        <f>YEAR(Ventas_Wellpro4[[#This Row],[Fecha]])</f>
        <v>2025</v>
      </c>
      <c r="K1391" t="str">
        <f>TEXT(Ventas_Wellpro4[[#This Row],[Fecha]],"MMMM")</f>
        <v>junio</v>
      </c>
      <c r="L1391">
        <f>DAY(Ventas_Wellpro4[[#This Row],[Fecha]])</f>
        <v>9</v>
      </c>
    </row>
    <row r="1392" spans="2:12" x14ac:dyDescent="0.25">
      <c r="B1392" s="5">
        <v>45818</v>
      </c>
      <c r="C1392" t="s">
        <v>21</v>
      </c>
      <c r="D1392" t="s">
        <v>144</v>
      </c>
      <c r="E1392">
        <v>112.99</v>
      </c>
      <c r="F1392">
        <v>1</v>
      </c>
      <c r="G1392">
        <v>18.079999999999998</v>
      </c>
      <c r="H1392" s="15">
        <v>112.99</v>
      </c>
      <c r="I1392">
        <v>131.07</v>
      </c>
      <c r="J1392">
        <f>YEAR(Ventas_Wellpro4[[#This Row],[Fecha]])</f>
        <v>2025</v>
      </c>
      <c r="K1392" t="str">
        <f>TEXT(Ventas_Wellpro4[[#This Row],[Fecha]],"MMMM")</f>
        <v>junio</v>
      </c>
      <c r="L1392">
        <f>DAY(Ventas_Wellpro4[[#This Row],[Fecha]])</f>
        <v>10</v>
      </c>
    </row>
    <row r="1393" spans="2:12" x14ac:dyDescent="0.25">
      <c r="B1393" s="5">
        <v>45818</v>
      </c>
      <c r="C1393" t="s">
        <v>24</v>
      </c>
      <c r="D1393" t="s">
        <v>144</v>
      </c>
      <c r="E1393">
        <v>130.9</v>
      </c>
      <c r="F1393">
        <v>1</v>
      </c>
      <c r="G1393">
        <v>20.94</v>
      </c>
      <c r="H1393" s="15">
        <v>130.9</v>
      </c>
      <c r="I1393">
        <v>151.84</v>
      </c>
      <c r="J1393">
        <f>YEAR(Ventas_Wellpro4[[#This Row],[Fecha]])</f>
        <v>2025</v>
      </c>
      <c r="K1393" t="str">
        <f>TEXT(Ventas_Wellpro4[[#This Row],[Fecha]],"MMMM")</f>
        <v>junio</v>
      </c>
      <c r="L1393">
        <f>DAY(Ventas_Wellpro4[[#This Row],[Fecha]])</f>
        <v>10</v>
      </c>
    </row>
    <row r="1394" spans="2:12" x14ac:dyDescent="0.25">
      <c r="B1394" s="11">
        <v>45818</v>
      </c>
      <c r="C1394" t="s">
        <v>24</v>
      </c>
      <c r="D1394" t="s">
        <v>144</v>
      </c>
      <c r="E1394">
        <v>77.59</v>
      </c>
      <c r="F1394">
        <v>1</v>
      </c>
      <c r="G1394">
        <v>12.41</v>
      </c>
      <c r="H1394" s="15">
        <v>77.59</v>
      </c>
      <c r="I1394">
        <v>90</v>
      </c>
      <c r="J1394">
        <f>YEAR(Ventas_Wellpro4[[#This Row],[Fecha]])</f>
        <v>2025</v>
      </c>
      <c r="K1394" t="str">
        <f>TEXT(Ventas_Wellpro4[[#This Row],[Fecha]],"MMMM")</f>
        <v>junio</v>
      </c>
      <c r="L1394">
        <f>DAY(Ventas_Wellpro4[[#This Row],[Fecha]])</f>
        <v>10</v>
      </c>
    </row>
    <row r="1395" spans="2:12" x14ac:dyDescent="0.25">
      <c r="B1395" s="5">
        <v>45818</v>
      </c>
      <c r="C1395" t="s">
        <v>11</v>
      </c>
      <c r="D1395" t="s">
        <v>144</v>
      </c>
      <c r="E1395">
        <v>343.97</v>
      </c>
      <c r="F1395">
        <v>1</v>
      </c>
      <c r="G1395">
        <v>55.04</v>
      </c>
      <c r="H1395" s="15">
        <v>343.97</v>
      </c>
      <c r="I1395">
        <v>399.01000000000005</v>
      </c>
      <c r="J1395">
        <f>YEAR(Ventas_Wellpro4[[#This Row],[Fecha]])</f>
        <v>2025</v>
      </c>
      <c r="K1395" t="str">
        <f>TEXT(Ventas_Wellpro4[[#This Row],[Fecha]],"MMMM")</f>
        <v>junio</v>
      </c>
      <c r="L1395">
        <f>DAY(Ventas_Wellpro4[[#This Row],[Fecha]])</f>
        <v>10</v>
      </c>
    </row>
    <row r="1396" spans="2:12" x14ac:dyDescent="0.25">
      <c r="B1396" s="5">
        <v>45818</v>
      </c>
      <c r="C1396" t="s">
        <v>10</v>
      </c>
      <c r="D1396" t="s">
        <v>144</v>
      </c>
      <c r="E1396">
        <v>343.97</v>
      </c>
      <c r="F1396">
        <v>1</v>
      </c>
      <c r="G1396">
        <v>55.04</v>
      </c>
      <c r="H1396" s="15">
        <v>343.97</v>
      </c>
      <c r="I1396">
        <v>399.01000000000005</v>
      </c>
      <c r="J1396">
        <f>YEAR(Ventas_Wellpro4[[#This Row],[Fecha]])</f>
        <v>2025</v>
      </c>
      <c r="K1396" t="str">
        <f>TEXT(Ventas_Wellpro4[[#This Row],[Fecha]],"MMMM")</f>
        <v>junio</v>
      </c>
      <c r="L1396">
        <f>DAY(Ventas_Wellpro4[[#This Row],[Fecha]])</f>
        <v>10</v>
      </c>
    </row>
    <row r="1397" spans="2:12" x14ac:dyDescent="0.25">
      <c r="B1397" s="5">
        <v>45818</v>
      </c>
      <c r="C1397" t="s">
        <v>123</v>
      </c>
      <c r="D1397" t="s">
        <v>144</v>
      </c>
      <c r="E1397">
        <v>112.99</v>
      </c>
      <c r="F1397">
        <v>1</v>
      </c>
      <c r="G1397">
        <v>18.079999999999998</v>
      </c>
      <c r="H1397" s="15">
        <v>112.99</v>
      </c>
      <c r="I1397">
        <v>131.07</v>
      </c>
      <c r="J1397">
        <f>YEAR(Ventas_Wellpro4[[#This Row],[Fecha]])</f>
        <v>2025</v>
      </c>
      <c r="K1397" t="str">
        <f>TEXT(Ventas_Wellpro4[[#This Row],[Fecha]],"MMMM")</f>
        <v>junio</v>
      </c>
      <c r="L1397">
        <f>DAY(Ventas_Wellpro4[[#This Row],[Fecha]])</f>
        <v>10</v>
      </c>
    </row>
    <row r="1398" spans="2:12" x14ac:dyDescent="0.25">
      <c r="B1398" s="5">
        <v>45819</v>
      </c>
      <c r="C1398" t="s">
        <v>22</v>
      </c>
      <c r="D1398" t="s">
        <v>144</v>
      </c>
      <c r="E1398">
        <v>137.79</v>
      </c>
      <c r="F1398">
        <v>1</v>
      </c>
      <c r="G1398">
        <v>22.05</v>
      </c>
      <c r="H1398" s="15">
        <v>137.79</v>
      </c>
      <c r="I1398">
        <v>159.84</v>
      </c>
      <c r="J1398">
        <f>YEAR(Ventas_Wellpro4[[#This Row],[Fecha]])</f>
        <v>2025</v>
      </c>
      <c r="K1398" t="str">
        <f>TEXT(Ventas_Wellpro4[[#This Row],[Fecha]],"MMMM")</f>
        <v>junio</v>
      </c>
      <c r="L1398">
        <f>DAY(Ventas_Wellpro4[[#This Row],[Fecha]])</f>
        <v>11</v>
      </c>
    </row>
    <row r="1399" spans="2:12" x14ac:dyDescent="0.25">
      <c r="B1399" s="5">
        <v>45819</v>
      </c>
      <c r="C1399" t="s">
        <v>21</v>
      </c>
      <c r="D1399" t="s">
        <v>144</v>
      </c>
      <c r="E1399">
        <v>137.79</v>
      </c>
      <c r="F1399">
        <v>1</v>
      </c>
      <c r="G1399">
        <v>22.05</v>
      </c>
      <c r="H1399" s="15">
        <v>137.79</v>
      </c>
      <c r="I1399">
        <v>159.84</v>
      </c>
      <c r="J1399">
        <f>YEAR(Ventas_Wellpro4[[#This Row],[Fecha]])</f>
        <v>2025</v>
      </c>
      <c r="K1399" t="str">
        <f>TEXT(Ventas_Wellpro4[[#This Row],[Fecha]],"MMMM")</f>
        <v>junio</v>
      </c>
      <c r="L1399">
        <f>DAY(Ventas_Wellpro4[[#This Row],[Fecha]])</f>
        <v>11</v>
      </c>
    </row>
    <row r="1400" spans="2:12" x14ac:dyDescent="0.25">
      <c r="B1400" s="11">
        <v>45819</v>
      </c>
      <c r="C1400" t="s">
        <v>21</v>
      </c>
      <c r="D1400" t="s">
        <v>144</v>
      </c>
      <c r="E1400">
        <v>137.79</v>
      </c>
      <c r="F1400">
        <v>1</v>
      </c>
      <c r="G1400">
        <v>22.05</v>
      </c>
      <c r="H1400" s="15">
        <v>137.79</v>
      </c>
      <c r="I1400">
        <v>159.84</v>
      </c>
      <c r="J1400">
        <f>YEAR(Ventas_Wellpro4[[#This Row],[Fecha]])</f>
        <v>2025</v>
      </c>
      <c r="K1400" t="str">
        <f>TEXT(Ventas_Wellpro4[[#This Row],[Fecha]],"MMMM")</f>
        <v>junio</v>
      </c>
      <c r="L1400">
        <f>DAY(Ventas_Wellpro4[[#This Row],[Fecha]])</f>
        <v>11</v>
      </c>
    </row>
    <row r="1401" spans="2:12" x14ac:dyDescent="0.25">
      <c r="B1401" s="5">
        <v>45819</v>
      </c>
      <c r="C1401" t="s">
        <v>23</v>
      </c>
      <c r="D1401" t="s">
        <v>144</v>
      </c>
      <c r="E1401">
        <v>137.79</v>
      </c>
      <c r="F1401">
        <v>1</v>
      </c>
      <c r="G1401">
        <v>22.05</v>
      </c>
      <c r="H1401" s="15">
        <v>137.79</v>
      </c>
      <c r="I1401">
        <v>159.84</v>
      </c>
      <c r="J1401">
        <f>YEAR(Ventas_Wellpro4[[#This Row],[Fecha]])</f>
        <v>2025</v>
      </c>
      <c r="K1401" t="str">
        <f>TEXT(Ventas_Wellpro4[[#This Row],[Fecha]],"MMMM")</f>
        <v>junio</v>
      </c>
      <c r="L1401">
        <f>DAY(Ventas_Wellpro4[[#This Row],[Fecha]])</f>
        <v>11</v>
      </c>
    </row>
    <row r="1402" spans="2:12" x14ac:dyDescent="0.25">
      <c r="B1402" s="5">
        <v>45819</v>
      </c>
      <c r="C1402" t="s">
        <v>123</v>
      </c>
      <c r="D1402" t="s">
        <v>144</v>
      </c>
      <c r="E1402">
        <v>137.79</v>
      </c>
      <c r="F1402">
        <v>1</v>
      </c>
      <c r="G1402">
        <v>22.05</v>
      </c>
      <c r="H1402" s="15">
        <v>137.79</v>
      </c>
      <c r="I1402">
        <v>159.84</v>
      </c>
      <c r="J1402">
        <f>YEAR(Ventas_Wellpro4[[#This Row],[Fecha]])</f>
        <v>2025</v>
      </c>
      <c r="K1402" t="str">
        <f>TEXT(Ventas_Wellpro4[[#This Row],[Fecha]],"MMMM")</f>
        <v>junio</v>
      </c>
      <c r="L1402">
        <f>DAY(Ventas_Wellpro4[[#This Row],[Fecha]])</f>
        <v>11</v>
      </c>
    </row>
    <row r="1403" spans="2:12" x14ac:dyDescent="0.25">
      <c r="B1403" s="5">
        <v>45504</v>
      </c>
      <c r="C1403" t="s">
        <v>18</v>
      </c>
      <c r="D1403" t="s">
        <v>46</v>
      </c>
      <c r="E1403">
        <v>525.59</v>
      </c>
      <c r="F1403">
        <v>6</v>
      </c>
      <c r="G1403" s="1">
        <v>504.57</v>
      </c>
      <c r="H1403" s="15">
        <v>3153.54</v>
      </c>
      <c r="I1403" s="2">
        <v>3658.11</v>
      </c>
      <c r="J1403">
        <f>YEAR(Ventas_Wellpro4[[#This Row],[Fecha]])</f>
        <v>2024</v>
      </c>
      <c r="K1403" t="str">
        <f>TEXT(Ventas_Wellpro4[[#This Row],[Fecha]],"MMMM")</f>
        <v>julio</v>
      </c>
      <c r="L1403">
        <f>DAY(Ventas_Wellpro4[[#This Row],[Fecha]])</f>
        <v>31</v>
      </c>
    </row>
    <row r="1404" spans="2:12" x14ac:dyDescent="0.25">
      <c r="B1404" s="5">
        <v>45505</v>
      </c>
      <c r="C1404" t="s">
        <v>18</v>
      </c>
      <c r="D1404" t="s">
        <v>46</v>
      </c>
      <c r="E1404">
        <v>525.59</v>
      </c>
      <c r="F1404">
        <v>12</v>
      </c>
      <c r="G1404" s="1">
        <v>1009.13</v>
      </c>
      <c r="H1404" s="15">
        <v>6307.08</v>
      </c>
      <c r="I1404" s="2">
        <v>7316.21</v>
      </c>
      <c r="J1404">
        <f>YEAR(Ventas_Wellpro4[[#This Row],[Fecha]])</f>
        <v>2024</v>
      </c>
      <c r="K1404" t="str">
        <f>TEXT(Ventas_Wellpro4[[#This Row],[Fecha]],"MMMM")</f>
        <v>agosto</v>
      </c>
      <c r="L1404">
        <f>DAY(Ventas_Wellpro4[[#This Row],[Fecha]])</f>
        <v>1</v>
      </c>
    </row>
    <row r="1405" spans="2:12" x14ac:dyDescent="0.25">
      <c r="B1405" s="5">
        <v>45505</v>
      </c>
      <c r="C1405" t="s">
        <v>18</v>
      </c>
      <c r="D1405" t="s">
        <v>46</v>
      </c>
      <c r="E1405">
        <v>525.59</v>
      </c>
      <c r="F1405">
        <v>12</v>
      </c>
      <c r="G1405" s="2">
        <v>1009.13</v>
      </c>
      <c r="H1405" s="15">
        <v>6307.08</v>
      </c>
      <c r="I1405" s="2">
        <v>7316.21</v>
      </c>
      <c r="J1405">
        <f>YEAR(Ventas_Wellpro4[[#This Row],[Fecha]])</f>
        <v>2024</v>
      </c>
      <c r="K1405" t="str">
        <f>TEXT(Ventas_Wellpro4[[#This Row],[Fecha]],"MMMM")</f>
        <v>agosto</v>
      </c>
      <c r="L1405">
        <f>DAY(Ventas_Wellpro4[[#This Row],[Fecha]])</f>
        <v>1</v>
      </c>
    </row>
    <row r="1406" spans="2:12" x14ac:dyDescent="0.25">
      <c r="B1406" s="5">
        <v>45505</v>
      </c>
      <c r="C1406" t="s">
        <v>18</v>
      </c>
      <c r="D1406" t="s">
        <v>46</v>
      </c>
      <c r="E1406">
        <v>525.59</v>
      </c>
      <c r="F1406">
        <v>18</v>
      </c>
      <c r="G1406" s="2">
        <v>1513.7</v>
      </c>
      <c r="H1406" s="15">
        <v>9460.6200000000008</v>
      </c>
      <c r="I1406" s="2">
        <v>10974.32</v>
      </c>
      <c r="J1406">
        <f>YEAR(Ventas_Wellpro4[[#This Row],[Fecha]])</f>
        <v>2024</v>
      </c>
      <c r="K1406" t="str">
        <f>TEXT(Ventas_Wellpro4[[#This Row],[Fecha]],"MMMM")</f>
        <v>agosto</v>
      </c>
      <c r="L1406">
        <f>DAY(Ventas_Wellpro4[[#This Row],[Fecha]])</f>
        <v>1</v>
      </c>
    </row>
    <row r="1407" spans="2:12" x14ac:dyDescent="0.25">
      <c r="B1407" s="5">
        <v>45505</v>
      </c>
      <c r="C1407" t="s">
        <v>18</v>
      </c>
      <c r="D1407" t="s">
        <v>46</v>
      </c>
      <c r="E1407">
        <v>525.59</v>
      </c>
      <c r="F1407">
        <v>6</v>
      </c>
      <c r="G1407" s="1">
        <v>504.57</v>
      </c>
      <c r="H1407" s="15">
        <v>3153.54</v>
      </c>
      <c r="I1407" s="2">
        <v>3658.11</v>
      </c>
      <c r="J1407">
        <f>YEAR(Ventas_Wellpro4[[#This Row],[Fecha]])</f>
        <v>2024</v>
      </c>
      <c r="K1407" t="str">
        <f>TEXT(Ventas_Wellpro4[[#This Row],[Fecha]],"MMMM")</f>
        <v>agosto</v>
      </c>
      <c r="L1407">
        <f>DAY(Ventas_Wellpro4[[#This Row],[Fecha]])</f>
        <v>1</v>
      </c>
    </row>
    <row r="1408" spans="2:12" x14ac:dyDescent="0.25">
      <c r="B1408" s="5">
        <v>45505</v>
      </c>
      <c r="C1408" t="s">
        <v>18</v>
      </c>
      <c r="D1408" t="s">
        <v>46</v>
      </c>
      <c r="E1408">
        <v>525.59</v>
      </c>
      <c r="F1408">
        <v>12</v>
      </c>
      <c r="G1408" s="2">
        <v>1009.13</v>
      </c>
      <c r="H1408" s="15">
        <v>6307.08</v>
      </c>
      <c r="I1408" s="2">
        <v>7316.21</v>
      </c>
      <c r="J1408">
        <f>YEAR(Ventas_Wellpro4[[#This Row],[Fecha]])</f>
        <v>2024</v>
      </c>
      <c r="K1408" t="str">
        <f>TEXT(Ventas_Wellpro4[[#This Row],[Fecha]],"MMMM")</f>
        <v>agosto</v>
      </c>
      <c r="L1408">
        <f>DAY(Ventas_Wellpro4[[#This Row],[Fecha]])</f>
        <v>1</v>
      </c>
    </row>
    <row r="1409" spans="2:12" x14ac:dyDescent="0.25">
      <c r="B1409" s="5">
        <v>45820</v>
      </c>
      <c r="C1409" t="s">
        <v>23</v>
      </c>
      <c r="D1409" t="s">
        <v>46</v>
      </c>
      <c r="E1409">
        <v>70.05</v>
      </c>
      <c r="F1409">
        <v>240</v>
      </c>
      <c r="G1409">
        <v>2689.92</v>
      </c>
      <c r="H1409" s="15">
        <v>16812</v>
      </c>
      <c r="I1409">
        <v>19501.919999999998</v>
      </c>
      <c r="J1409">
        <f>YEAR(Ventas_Wellpro4[[#This Row],[Fecha]])</f>
        <v>2025</v>
      </c>
      <c r="K1409" t="str">
        <f>TEXT(Ventas_Wellpro4[[#This Row],[Fecha]],"MMMM")</f>
        <v>junio</v>
      </c>
      <c r="L1409">
        <f>DAY(Ventas_Wellpro4[[#This Row],[Fecha]])</f>
        <v>12</v>
      </c>
    </row>
    <row r="1410" spans="2:12" x14ac:dyDescent="0.25">
      <c r="B1410" s="5">
        <v>45820</v>
      </c>
      <c r="C1410" t="s">
        <v>23</v>
      </c>
      <c r="D1410" t="s">
        <v>46</v>
      </c>
      <c r="E1410">
        <v>70.05</v>
      </c>
      <c r="F1410">
        <v>240</v>
      </c>
      <c r="G1410">
        <v>2689.92</v>
      </c>
      <c r="H1410" s="15">
        <v>16812</v>
      </c>
      <c r="I1410">
        <v>19501.919999999998</v>
      </c>
      <c r="J1410">
        <f>YEAR(Ventas_Wellpro4[[#This Row],[Fecha]])</f>
        <v>2025</v>
      </c>
      <c r="K1410" t="str">
        <f>TEXT(Ventas_Wellpro4[[#This Row],[Fecha]],"MMMM")</f>
        <v>junio</v>
      </c>
      <c r="L1410">
        <f>DAY(Ventas_Wellpro4[[#This Row],[Fecha]])</f>
        <v>12</v>
      </c>
    </row>
    <row r="1411" spans="2:12" x14ac:dyDescent="0.25">
      <c r="B1411" s="5">
        <v>45820</v>
      </c>
      <c r="C1411" t="s">
        <v>23</v>
      </c>
      <c r="D1411" t="s">
        <v>46</v>
      </c>
      <c r="E1411">
        <v>70.05</v>
      </c>
      <c r="F1411">
        <v>240</v>
      </c>
      <c r="G1411">
        <v>2689.92</v>
      </c>
      <c r="H1411" s="15">
        <v>16812</v>
      </c>
      <c r="I1411">
        <v>19501.919999999998</v>
      </c>
      <c r="J1411">
        <f>YEAR(Ventas_Wellpro4[[#This Row],[Fecha]])</f>
        <v>2025</v>
      </c>
      <c r="K1411" t="str">
        <f>TEXT(Ventas_Wellpro4[[#This Row],[Fecha]],"MMMM")</f>
        <v>junio</v>
      </c>
      <c r="L1411">
        <f>DAY(Ventas_Wellpro4[[#This Row],[Fecha]])</f>
        <v>12</v>
      </c>
    </row>
    <row r="1412" spans="2:12" x14ac:dyDescent="0.25">
      <c r="B1412" s="5">
        <v>45820</v>
      </c>
      <c r="C1412" t="s">
        <v>23</v>
      </c>
      <c r="D1412" t="s">
        <v>46</v>
      </c>
      <c r="E1412">
        <v>70.05</v>
      </c>
      <c r="F1412">
        <v>240</v>
      </c>
      <c r="G1412">
        <v>2689.92</v>
      </c>
      <c r="H1412" s="15">
        <v>16812</v>
      </c>
      <c r="I1412">
        <v>19501.919999999998</v>
      </c>
      <c r="J1412">
        <f>YEAR(Ventas_Wellpro4[[#This Row],[Fecha]])</f>
        <v>2025</v>
      </c>
      <c r="K1412" t="str">
        <f>TEXT(Ventas_Wellpro4[[#This Row],[Fecha]],"MMMM")</f>
        <v>junio</v>
      </c>
      <c r="L1412">
        <f>DAY(Ventas_Wellpro4[[#This Row],[Fecha]])</f>
        <v>12</v>
      </c>
    </row>
    <row r="1413" spans="2:12" x14ac:dyDescent="0.25">
      <c r="B1413" s="5">
        <v>45505</v>
      </c>
      <c r="C1413" t="s">
        <v>18</v>
      </c>
      <c r="D1413" t="s">
        <v>46</v>
      </c>
      <c r="E1413">
        <v>525.59</v>
      </c>
      <c r="F1413">
        <v>30</v>
      </c>
      <c r="G1413" s="1">
        <v>2522.83</v>
      </c>
      <c r="H1413" s="15">
        <v>15767.7</v>
      </c>
      <c r="I1413" s="2">
        <v>18290.53</v>
      </c>
      <c r="J1413">
        <f>YEAR(Ventas_Wellpro4[[#This Row],[Fecha]])</f>
        <v>2024</v>
      </c>
      <c r="K1413" t="str">
        <f>TEXT(Ventas_Wellpro4[[#This Row],[Fecha]],"MMMM")</f>
        <v>agosto</v>
      </c>
      <c r="L1413">
        <f>DAY(Ventas_Wellpro4[[#This Row],[Fecha]])</f>
        <v>1</v>
      </c>
    </row>
    <row r="1414" spans="2:12" x14ac:dyDescent="0.25">
      <c r="B1414" s="5">
        <v>45505</v>
      </c>
      <c r="C1414" t="s">
        <v>18</v>
      </c>
      <c r="D1414" t="s">
        <v>46</v>
      </c>
      <c r="E1414">
        <v>525.59</v>
      </c>
      <c r="F1414">
        <v>12</v>
      </c>
      <c r="G1414" s="1">
        <v>1009.13</v>
      </c>
      <c r="H1414" s="15">
        <v>6307.08</v>
      </c>
      <c r="I1414" s="2">
        <v>7316.21</v>
      </c>
      <c r="J1414">
        <f>YEAR(Ventas_Wellpro4[[#This Row],[Fecha]])</f>
        <v>2024</v>
      </c>
      <c r="K1414" t="str">
        <f>TEXT(Ventas_Wellpro4[[#This Row],[Fecha]],"MMMM")</f>
        <v>agosto</v>
      </c>
      <c r="L1414">
        <f>DAY(Ventas_Wellpro4[[#This Row],[Fecha]])</f>
        <v>1</v>
      </c>
    </row>
    <row r="1415" spans="2:12" x14ac:dyDescent="0.25">
      <c r="B1415" s="5">
        <v>45511</v>
      </c>
      <c r="C1415" t="s">
        <v>18</v>
      </c>
      <c r="D1415" t="s">
        <v>46</v>
      </c>
      <c r="E1415">
        <v>525.59</v>
      </c>
      <c r="F1415">
        <v>6</v>
      </c>
      <c r="G1415" s="1">
        <v>504.57</v>
      </c>
      <c r="H1415" s="15">
        <v>3153.54</v>
      </c>
      <c r="I1415" s="2">
        <v>3658.11</v>
      </c>
      <c r="J1415">
        <f>YEAR(Ventas_Wellpro4[[#This Row],[Fecha]])</f>
        <v>2024</v>
      </c>
      <c r="K1415" t="str">
        <f>TEXT(Ventas_Wellpro4[[#This Row],[Fecha]],"MMMM")</f>
        <v>agosto</v>
      </c>
      <c r="L1415">
        <f>DAY(Ventas_Wellpro4[[#This Row],[Fecha]])</f>
        <v>7</v>
      </c>
    </row>
    <row r="1416" spans="2:12" x14ac:dyDescent="0.25">
      <c r="B1416" s="5">
        <v>45512</v>
      </c>
      <c r="C1416" t="s">
        <v>18</v>
      </c>
      <c r="D1416" t="s">
        <v>46</v>
      </c>
      <c r="E1416">
        <v>525.59</v>
      </c>
      <c r="F1416">
        <v>6</v>
      </c>
      <c r="G1416" s="1">
        <v>504.57</v>
      </c>
      <c r="H1416" s="15">
        <v>3153.54</v>
      </c>
      <c r="I1416" s="2">
        <v>3658.11</v>
      </c>
      <c r="J1416">
        <f>YEAR(Ventas_Wellpro4[[#This Row],[Fecha]])</f>
        <v>2024</v>
      </c>
      <c r="K1416" t="str">
        <f>TEXT(Ventas_Wellpro4[[#This Row],[Fecha]],"MMMM")</f>
        <v>agosto</v>
      </c>
      <c r="L1416">
        <f>DAY(Ventas_Wellpro4[[#This Row],[Fecha]])</f>
        <v>8</v>
      </c>
    </row>
    <row r="1417" spans="2:12" x14ac:dyDescent="0.25">
      <c r="B1417" s="5">
        <v>45512</v>
      </c>
      <c r="C1417" t="s">
        <v>18</v>
      </c>
      <c r="D1417" t="s">
        <v>46</v>
      </c>
      <c r="E1417">
        <v>525.59</v>
      </c>
      <c r="F1417">
        <v>12</v>
      </c>
      <c r="G1417" s="1">
        <v>1009.13</v>
      </c>
      <c r="H1417" s="15">
        <v>6307.08</v>
      </c>
      <c r="I1417" s="2">
        <v>7316.21</v>
      </c>
      <c r="J1417">
        <f>YEAR(Ventas_Wellpro4[[#This Row],[Fecha]])</f>
        <v>2024</v>
      </c>
      <c r="K1417" t="str">
        <f>TEXT(Ventas_Wellpro4[[#This Row],[Fecha]],"MMMM")</f>
        <v>agosto</v>
      </c>
      <c r="L1417">
        <f>DAY(Ventas_Wellpro4[[#This Row],[Fecha]])</f>
        <v>8</v>
      </c>
    </row>
    <row r="1418" spans="2:12" x14ac:dyDescent="0.25">
      <c r="B1418" s="5">
        <v>45512</v>
      </c>
      <c r="C1418" t="s">
        <v>18</v>
      </c>
      <c r="D1418" t="s">
        <v>46</v>
      </c>
      <c r="E1418">
        <v>525.59</v>
      </c>
      <c r="F1418">
        <v>12</v>
      </c>
      <c r="G1418" s="1">
        <v>1009.13</v>
      </c>
      <c r="H1418" s="15">
        <v>6307.08</v>
      </c>
      <c r="I1418" s="2">
        <v>7316.21</v>
      </c>
      <c r="J1418">
        <f>YEAR(Ventas_Wellpro4[[#This Row],[Fecha]])</f>
        <v>2024</v>
      </c>
      <c r="K1418" t="str">
        <f>TEXT(Ventas_Wellpro4[[#This Row],[Fecha]],"MMMM")</f>
        <v>agosto</v>
      </c>
      <c r="L1418">
        <f>DAY(Ventas_Wellpro4[[#This Row],[Fecha]])</f>
        <v>8</v>
      </c>
    </row>
    <row r="1419" spans="2:12" x14ac:dyDescent="0.25">
      <c r="B1419" s="5">
        <v>45512</v>
      </c>
      <c r="C1419" t="s">
        <v>18</v>
      </c>
      <c r="D1419" t="s">
        <v>46</v>
      </c>
      <c r="E1419">
        <v>525.59</v>
      </c>
      <c r="F1419">
        <v>6</v>
      </c>
      <c r="G1419" s="1">
        <v>504.57</v>
      </c>
      <c r="H1419" s="15">
        <v>3153.54</v>
      </c>
      <c r="I1419" s="2">
        <v>3658.11</v>
      </c>
      <c r="J1419">
        <f>YEAR(Ventas_Wellpro4[[#This Row],[Fecha]])</f>
        <v>2024</v>
      </c>
      <c r="K1419" t="str">
        <f>TEXT(Ventas_Wellpro4[[#This Row],[Fecha]],"MMMM")</f>
        <v>agosto</v>
      </c>
      <c r="L1419">
        <f>DAY(Ventas_Wellpro4[[#This Row],[Fecha]])</f>
        <v>8</v>
      </c>
    </row>
    <row r="1420" spans="2:12" x14ac:dyDescent="0.25">
      <c r="B1420" s="5">
        <v>45820</v>
      </c>
      <c r="C1420" t="s">
        <v>123</v>
      </c>
      <c r="D1420" t="s">
        <v>144</v>
      </c>
      <c r="E1420">
        <v>137.79</v>
      </c>
      <c r="F1420">
        <v>1</v>
      </c>
      <c r="G1420">
        <v>22.05</v>
      </c>
      <c r="H1420" s="15">
        <v>137.79</v>
      </c>
      <c r="I1420">
        <v>159.84</v>
      </c>
      <c r="J1420">
        <f>YEAR(Ventas_Wellpro4[[#This Row],[Fecha]])</f>
        <v>2025</v>
      </c>
      <c r="K1420" t="str">
        <f>TEXT(Ventas_Wellpro4[[#This Row],[Fecha]],"MMMM")</f>
        <v>junio</v>
      </c>
      <c r="L1420">
        <f>DAY(Ventas_Wellpro4[[#This Row],[Fecha]])</f>
        <v>12</v>
      </c>
    </row>
    <row r="1421" spans="2:12" x14ac:dyDescent="0.25">
      <c r="B1421" s="5">
        <v>45821</v>
      </c>
      <c r="C1421" t="s">
        <v>22</v>
      </c>
      <c r="D1421" t="s">
        <v>144</v>
      </c>
      <c r="E1421">
        <v>137.79</v>
      </c>
      <c r="F1421">
        <v>1</v>
      </c>
      <c r="G1421">
        <v>22.05</v>
      </c>
      <c r="H1421" s="15">
        <v>137.79</v>
      </c>
      <c r="I1421">
        <v>159.84</v>
      </c>
      <c r="J1421">
        <f>YEAR(Ventas_Wellpro4[[#This Row],[Fecha]])</f>
        <v>2025</v>
      </c>
      <c r="K1421" t="str">
        <f>TEXT(Ventas_Wellpro4[[#This Row],[Fecha]],"MMMM")</f>
        <v>junio</v>
      </c>
      <c r="L1421">
        <f>DAY(Ventas_Wellpro4[[#This Row],[Fecha]])</f>
        <v>13</v>
      </c>
    </row>
    <row r="1422" spans="2:12" x14ac:dyDescent="0.25">
      <c r="B1422" s="5">
        <v>45821</v>
      </c>
      <c r="C1422" t="s">
        <v>22</v>
      </c>
      <c r="D1422" t="s">
        <v>144</v>
      </c>
      <c r="E1422">
        <v>137.79</v>
      </c>
      <c r="F1422">
        <v>1</v>
      </c>
      <c r="G1422">
        <v>22.05</v>
      </c>
      <c r="H1422" s="15">
        <v>137.79</v>
      </c>
      <c r="I1422">
        <v>159.84</v>
      </c>
      <c r="J1422">
        <f>YEAR(Ventas_Wellpro4[[#This Row],[Fecha]])</f>
        <v>2025</v>
      </c>
      <c r="K1422" t="str">
        <f>TEXT(Ventas_Wellpro4[[#This Row],[Fecha]],"MMMM")</f>
        <v>junio</v>
      </c>
      <c r="L1422">
        <f>DAY(Ventas_Wellpro4[[#This Row],[Fecha]])</f>
        <v>13</v>
      </c>
    </row>
    <row r="1423" spans="2:12" x14ac:dyDescent="0.25">
      <c r="B1423" s="11">
        <v>45821</v>
      </c>
      <c r="C1423" t="s">
        <v>21</v>
      </c>
      <c r="D1423" t="s">
        <v>50</v>
      </c>
      <c r="E1423">
        <v>103.34</v>
      </c>
      <c r="F1423">
        <v>240</v>
      </c>
      <c r="G1423">
        <v>3968.26</v>
      </c>
      <c r="H1423" s="15">
        <v>24801.599999999999</v>
      </c>
      <c r="I1423">
        <v>28769.86</v>
      </c>
      <c r="J1423">
        <f>YEAR(Ventas_Wellpro4[[#This Row],[Fecha]])</f>
        <v>2025</v>
      </c>
      <c r="K1423" t="str">
        <f>TEXT(Ventas_Wellpro4[[#This Row],[Fecha]],"MMMM")</f>
        <v>junio</v>
      </c>
      <c r="L1423">
        <f>DAY(Ventas_Wellpro4[[#This Row],[Fecha]])</f>
        <v>13</v>
      </c>
    </row>
    <row r="1424" spans="2:12" x14ac:dyDescent="0.25">
      <c r="B1424" s="5">
        <v>45821</v>
      </c>
      <c r="C1424" t="s">
        <v>10</v>
      </c>
      <c r="D1424" t="s">
        <v>144</v>
      </c>
      <c r="E1424">
        <v>343.97</v>
      </c>
      <c r="F1424">
        <v>1</v>
      </c>
      <c r="G1424">
        <v>55.04</v>
      </c>
      <c r="H1424" s="15">
        <v>343.97</v>
      </c>
      <c r="I1424">
        <v>399.01000000000005</v>
      </c>
      <c r="J1424">
        <f>YEAR(Ventas_Wellpro4[[#This Row],[Fecha]])</f>
        <v>2025</v>
      </c>
      <c r="K1424" t="str">
        <f>TEXT(Ventas_Wellpro4[[#This Row],[Fecha]],"MMMM")</f>
        <v>junio</v>
      </c>
      <c r="L1424">
        <f>DAY(Ventas_Wellpro4[[#This Row],[Fecha]])</f>
        <v>13</v>
      </c>
    </row>
    <row r="1425" spans="2:12" x14ac:dyDescent="0.25">
      <c r="B1425" s="5">
        <v>45821</v>
      </c>
      <c r="C1425" t="s">
        <v>123</v>
      </c>
      <c r="D1425" t="s">
        <v>144</v>
      </c>
      <c r="E1425">
        <v>137.79499999999999</v>
      </c>
      <c r="F1425">
        <v>2</v>
      </c>
      <c r="G1425">
        <v>44.09</v>
      </c>
      <c r="H1425" s="15">
        <v>275.58999999999997</v>
      </c>
      <c r="I1425">
        <v>319.67999999999995</v>
      </c>
      <c r="J1425">
        <f>YEAR(Ventas_Wellpro4[[#This Row],[Fecha]])</f>
        <v>2025</v>
      </c>
      <c r="K1425" t="str">
        <f>TEXT(Ventas_Wellpro4[[#This Row],[Fecha]],"MMMM")</f>
        <v>junio</v>
      </c>
      <c r="L1425">
        <f>DAY(Ventas_Wellpro4[[#This Row],[Fecha]])</f>
        <v>13</v>
      </c>
    </row>
    <row r="1426" spans="2:12" x14ac:dyDescent="0.25">
      <c r="B1426" s="5">
        <v>45821</v>
      </c>
      <c r="C1426" t="s">
        <v>123</v>
      </c>
      <c r="D1426" t="s">
        <v>144</v>
      </c>
      <c r="E1426">
        <v>137.79</v>
      </c>
      <c r="F1426">
        <v>1</v>
      </c>
      <c r="G1426">
        <v>22.05</v>
      </c>
      <c r="H1426" s="15">
        <v>137.79</v>
      </c>
      <c r="I1426">
        <v>159.84</v>
      </c>
      <c r="J1426">
        <f>YEAR(Ventas_Wellpro4[[#This Row],[Fecha]])</f>
        <v>2025</v>
      </c>
      <c r="K1426" t="str">
        <f>TEXT(Ventas_Wellpro4[[#This Row],[Fecha]],"MMMM")</f>
        <v>junio</v>
      </c>
      <c r="L1426">
        <f>DAY(Ventas_Wellpro4[[#This Row],[Fecha]])</f>
        <v>13</v>
      </c>
    </row>
    <row r="1427" spans="2:12" x14ac:dyDescent="0.25">
      <c r="B1427" s="5">
        <v>45824</v>
      </c>
      <c r="C1427" t="s">
        <v>19</v>
      </c>
      <c r="D1427" t="s">
        <v>144</v>
      </c>
      <c r="E1427">
        <v>1048.28</v>
      </c>
      <c r="F1427">
        <v>1</v>
      </c>
      <c r="G1427">
        <v>167.72</v>
      </c>
      <c r="H1427" s="15">
        <v>1048.28</v>
      </c>
      <c r="I1427">
        <v>1216</v>
      </c>
      <c r="J1427">
        <f>YEAR(Ventas_Wellpro4[[#This Row],[Fecha]])</f>
        <v>2025</v>
      </c>
      <c r="K1427" t="str">
        <f>TEXT(Ventas_Wellpro4[[#This Row],[Fecha]],"MMMM")</f>
        <v>junio</v>
      </c>
      <c r="L1427">
        <f>DAY(Ventas_Wellpro4[[#This Row],[Fecha]])</f>
        <v>16</v>
      </c>
    </row>
    <row r="1428" spans="2:12" x14ac:dyDescent="0.25">
      <c r="B1428" s="11">
        <v>45824</v>
      </c>
      <c r="C1428" t="s">
        <v>22</v>
      </c>
      <c r="D1428" t="s">
        <v>144</v>
      </c>
      <c r="E1428">
        <v>137.79</v>
      </c>
      <c r="F1428">
        <v>1</v>
      </c>
      <c r="G1428">
        <v>22.05</v>
      </c>
      <c r="H1428" s="15">
        <v>137.79</v>
      </c>
      <c r="I1428">
        <v>159.84</v>
      </c>
      <c r="J1428">
        <f>YEAR(Ventas_Wellpro4[[#This Row],[Fecha]])</f>
        <v>2025</v>
      </c>
      <c r="K1428" t="str">
        <f>TEXT(Ventas_Wellpro4[[#This Row],[Fecha]],"MMMM")</f>
        <v>junio</v>
      </c>
      <c r="L1428">
        <f>DAY(Ventas_Wellpro4[[#This Row],[Fecha]])</f>
        <v>16</v>
      </c>
    </row>
    <row r="1429" spans="2:12" x14ac:dyDescent="0.25">
      <c r="B1429" s="11">
        <v>45824</v>
      </c>
      <c r="C1429" t="s">
        <v>22</v>
      </c>
      <c r="D1429" t="s">
        <v>144</v>
      </c>
      <c r="E1429">
        <v>130.905</v>
      </c>
      <c r="F1429">
        <v>2</v>
      </c>
      <c r="G1429">
        <v>41.89</v>
      </c>
      <c r="H1429" s="15">
        <v>261.81</v>
      </c>
      <c r="I1429">
        <v>303.7</v>
      </c>
      <c r="J1429">
        <f>YEAR(Ventas_Wellpro4[[#This Row],[Fecha]])</f>
        <v>2025</v>
      </c>
      <c r="K1429" t="str">
        <f>TEXT(Ventas_Wellpro4[[#This Row],[Fecha]],"MMMM")</f>
        <v>junio</v>
      </c>
      <c r="L1429">
        <f>DAY(Ventas_Wellpro4[[#This Row],[Fecha]])</f>
        <v>16</v>
      </c>
    </row>
    <row r="1430" spans="2:12" x14ac:dyDescent="0.25">
      <c r="B1430" s="5">
        <v>45824</v>
      </c>
      <c r="C1430" t="s">
        <v>23</v>
      </c>
      <c r="D1430" t="s">
        <v>144</v>
      </c>
      <c r="E1430">
        <v>130.9</v>
      </c>
      <c r="F1430">
        <v>2</v>
      </c>
      <c r="G1430">
        <v>41.89</v>
      </c>
      <c r="H1430" s="15">
        <v>261.8</v>
      </c>
      <c r="I1430">
        <v>303.69</v>
      </c>
      <c r="J1430">
        <f>YEAR(Ventas_Wellpro4[[#This Row],[Fecha]])</f>
        <v>2025</v>
      </c>
      <c r="K1430" t="str">
        <f>TEXT(Ventas_Wellpro4[[#This Row],[Fecha]],"MMMM")</f>
        <v>junio</v>
      </c>
      <c r="L1430">
        <f>DAY(Ventas_Wellpro4[[#This Row],[Fecha]])</f>
        <v>16</v>
      </c>
    </row>
    <row r="1431" spans="2:12" x14ac:dyDescent="0.25">
      <c r="B1431" s="5">
        <v>45824</v>
      </c>
      <c r="C1431" t="s">
        <v>23</v>
      </c>
      <c r="D1431" t="s">
        <v>144</v>
      </c>
      <c r="E1431">
        <v>137.79</v>
      </c>
      <c r="F1431">
        <v>1</v>
      </c>
      <c r="G1431">
        <v>22.05</v>
      </c>
      <c r="H1431" s="15">
        <v>137.79</v>
      </c>
      <c r="I1431">
        <v>159.84</v>
      </c>
      <c r="J1431">
        <f>YEAR(Ventas_Wellpro4[[#This Row],[Fecha]])</f>
        <v>2025</v>
      </c>
      <c r="K1431" t="str">
        <f>TEXT(Ventas_Wellpro4[[#This Row],[Fecha]],"MMMM")</f>
        <v>junio</v>
      </c>
      <c r="L1431">
        <f>DAY(Ventas_Wellpro4[[#This Row],[Fecha]])</f>
        <v>16</v>
      </c>
    </row>
    <row r="1432" spans="2:12" x14ac:dyDescent="0.25">
      <c r="B1432" s="5">
        <v>45512</v>
      </c>
      <c r="C1432" t="s">
        <v>18</v>
      </c>
      <c r="D1432" t="s">
        <v>46</v>
      </c>
      <c r="E1432">
        <v>525.59</v>
      </c>
      <c r="F1432">
        <v>12</v>
      </c>
      <c r="G1432" s="1">
        <v>1009.13</v>
      </c>
      <c r="H1432" s="15">
        <v>6307.08</v>
      </c>
      <c r="I1432" s="2">
        <v>7316.21</v>
      </c>
      <c r="J1432">
        <f>YEAR(Ventas_Wellpro4[[#This Row],[Fecha]])</f>
        <v>2024</v>
      </c>
      <c r="K1432" t="str">
        <f>TEXT(Ventas_Wellpro4[[#This Row],[Fecha]],"MMMM")</f>
        <v>agosto</v>
      </c>
      <c r="L1432">
        <f>DAY(Ventas_Wellpro4[[#This Row],[Fecha]])</f>
        <v>8</v>
      </c>
    </row>
    <row r="1433" spans="2:12" x14ac:dyDescent="0.25">
      <c r="B1433" s="5">
        <v>45824</v>
      </c>
      <c r="C1433" t="s">
        <v>14</v>
      </c>
      <c r="D1433" t="s">
        <v>144</v>
      </c>
      <c r="E1433">
        <v>1706.9</v>
      </c>
      <c r="F1433">
        <v>1</v>
      </c>
      <c r="G1433">
        <v>273.10000000000002</v>
      </c>
      <c r="H1433" s="15">
        <v>1706.9</v>
      </c>
      <c r="I1433">
        <v>1980</v>
      </c>
      <c r="J1433">
        <f>YEAR(Ventas_Wellpro4[[#This Row],[Fecha]])</f>
        <v>2025</v>
      </c>
      <c r="K1433" t="str">
        <f>TEXT(Ventas_Wellpro4[[#This Row],[Fecha]],"MMMM")</f>
        <v>junio</v>
      </c>
      <c r="L1433">
        <f>DAY(Ventas_Wellpro4[[#This Row],[Fecha]])</f>
        <v>16</v>
      </c>
    </row>
    <row r="1434" spans="2:12" x14ac:dyDescent="0.25">
      <c r="B1434" s="5">
        <v>45824</v>
      </c>
      <c r="C1434" t="s">
        <v>11</v>
      </c>
      <c r="D1434" t="s">
        <v>50</v>
      </c>
      <c r="E1434">
        <v>211.23</v>
      </c>
      <c r="F1434">
        <v>6</v>
      </c>
      <c r="G1434">
        <v>202.78</v>
      </c>
      <c r="H1434" s="15">
        <v>1267.3800000000001</v>
      </c>
      <c r="I1434">
        <v>1470.16</v>
      </c>
      <c r="J1434">
        <f>YEAR(Ventas_Wellpro4[[#This Row],[Fecha]])</f>
        <v>2025</v>
      </c>
      <c r="K1434" t="str">
        <f>TEXT(Ventas_Wellpro4[[#This Row],[Fecha]],"MMMM")</f>
        <v>junio</v>
      </c>
      <c r="L1434">
        <f>DAY(Ventas_Wellpro4[[#This Row],[Fecha]])</f>
        <v>16</v>
      </c>
    </row>
    <row r="1435" spans="2:12" x14ac:dyDescent="0.25">
      <c r="B1435" s="5">
        <v>45824</v>
      </c>
      <c r="C1435" t="s">
        <v>10</v>
      </c>
      <c r="D1435" t="s">
        <v>50</v>
      </c>
      <c r="E1435">
        <v>211.23</v>
      </c>
      <c r="F1435">
        <v>6</v>
      </c>
      <c r="G1435">
        <v>202.78</v>
      </c>
      <c r="H1435" s="15">
        <v>1267.3800000000001</v>
      </c>
      <c r="I1435">
        <v>1470.16</v>
      </c>
      <c r="J1435">
        <f>YEAR(Ventas_Wellpro4[[#This Row],[Fecha]])</f>
        <v>2025</v>
      </c>
      <c r="K1435" t="str">
        <f>TEXT(Ventas_Wellpro4[[#This Row],[Fecha]],"MMMM")</f>
        <v>junio</v>
      </c>
      <c r="L1435">
        <f>DAY(Ventas_Wellpro4[[#This Row],[Fecha]])</f>
        <v>16</v>
      </c>
    </row>
    <row r="1436" spans="2:12" x14ac:dyDescent="0.25">
      <c r="B1436" s="5">
        <v>45824</v>
      </c>
      <c r="C1436" t="s">
        <v>123</v>
      </c>
      <c r="D1436" t="s">
        <v>144</v>
      </c>
      <c r="E1436">
        <v>137.79</v>
      </c>
      <c r="F1436">
        <v>1</v>
      </c>
      <c r="G1436">
        <v>22.05</v>
      </c>
      <c r="H1436" s="15">
        <v>137.79</v>
      </c>
      <c r="I1436">
        <v>159.84</v>
      </c>
      <c r="J1436">
        <f>YEAR(Ventas_Wellpro4[[#This Row],[Fecha]])</f>
        <v>2025</v>
      </c>
      <c r="K1436" t="str">
        <f>TEXT(Ventas_Wellpro4[[#This Row],[Fecha]],"MMMM")</f>
        <v>junio</v>
      </c>
      <c r="L1436">
        <f>DAY(Ventas_Wellpro4[[#This Row],[Fecha]])</f>
        <v>16</v>
      </c>
    </row>
    <row r="1437" spans="2:12" x14ac:dyDescent="0.25">
      <c r="B1437" s="5">
        <v>45516</v>
      </c>
      <c r="C1437" t="s">
        <v>18</v>
      </c>
      <c r="D1437" t="s">
        <v>46</v>
      </c>
      <c r="E1437">
        <v>525.59</v>
      </c>
      <c r="F1437">
        <v>6</v>
      </c>
      <c r="G1437" s="1">
        <v>504.57</v>
      </c>
      <c r="H1437" s="15">
        <v>3153.54</v>
      </c>
      <c r="I1437" s="2">
        <v>3658.11</v>
      </c>
      <c r="J1437">
        <f>YEAR(Ventas_Wellpro4[[#This Row],[Fecha]])</f>
        <v>2024</v>
      </c>
      <c r="K1437" t="str">
        <f>TEXT(Ventas_Wellpro4[[#This Row],[Fecha]],"MMMM")</f>
        <v>agosto</v>
      </c>
      <c r="L1437">
        <f>DAY(Ventas_Wellpro4[[#This Row],[Fecha]])</f>
        <v>12</v>
      </c>
    </row>
    <row r="1438" spans="2:12" x14ac:dyDescent="0.25">
      <c r="B1438" s="5">
        <v>45825</v>
      </c>
      <c r="C1438" t="s">
        <v>21</v>
      </c>
      <c r="D1438" t="s">
        <v>144</v>
      </c>
      <c r="E1438">
        <v>137.79</v>
      </c>
      <c r="F1438">
        <v>1</v>
      </c>
      <c r="G1438">
        <v>22.05</v>
      </c>
      <c r="H1438" s="15">
        <v>137.79</v>
      </c>
      <c r="I1438">
        <v>159.84</v>
      </c>
      <c r="J1438">
        <f>YEAR(Ventas_Wellpro4[[#This Row],[Fecha]])</f>
        <v>2025</v>
      </c>
      <c r="K1438" t="str">
        <f>TEXT(Ventas_Wellpro4[[#This Row],[Fecha]],"MMMM")</f>
        <v>junio</v>
      </c>
      <c r="L1438">
        <f>DAY(Ventas_Wellpro4[[#This Row],[Fecha]])</f>
        <v>17</v>
      </c>
    </row>
    <row r="1439" spans="2:12" x14ac:dyDescent="0.25">
      <c r="B1439" s="11">
        <v>45825</v>
      </c>
      <c r="C1439" t="s">
        <v>23</v>
      </c>
      <c r="D1439" t="s">
        <v>144</v>
      </c>
      <c r="E1439">
        <v>137.79</v>
      </c>
      <c r="F1439">
        <v>1</v>
      </c>
      <c r="G1439">
        <v>22.05</v>
      </c>
      <c r="H1439" s="15">
        <v>137.79</v>
      </c>
      <c r="I1439">
        <v>159.84</v>
      </c>
      <c r="J1439">
        <f>YEAR(Ventas_Wellpro4[[#This Row],[Fecha]])</f>
        <v>2025</v>
      </c>
      <c r="K1439" t="str">
        <f>TEXT(Ventas_Wellpro4[[#This Row],[Fecha]],"MMMM")</f>
        <v>junio</v>
      </c>
      <c r="L1439">
        <f>DAY(Ventas_Wellpro4[[#This Row],[Fecha]])</f>
        <v>17</v>
      </c>
    </row>
    <row r="1440" spans="2:12" x14ac:dyDescent="0.25">
      <c r="B1440" s="5">
        <v>45825</v>
      </c>
      <c r="C1440" t="s">
        <v>24</v>
      </c>
      <c r="D1440" t="s">
        <v>144</v>
      </c>
      <c r="E1440">
        <v>137.79</v>
      </c>
      <c r="F1440">
        <v>1</v>
      </c>
      <c r="G1440">
        <v>22.05</v>
      </c>
      <c r="H1440" s="15">
        <v>137.79</v>
      </c>
      <c r="I1440">
        <v>159.84</v>
      </c>
      <c r="J1440">
        <f>YEAR(Ventas_Wellpro4[[#This Row],[Fecha]])</f>
        <v>2025</v>
      </c>
      <c r="K1440" t="str">
        <f>TEXT(Ventas_Wellpro4[[#This Row],[Fecha]],"MMMM")</f>
        <v>junio</v>
      </c>
      <c r="L1440">
        <f>DAY(Ventas_Wellpro4[[#This Row],[Fecha]])</f>
        <v>17</v>
      </c>
    </row>
    <row r="1441" spans="2:12" x14ac:dyDescent="0.25">
      <c r="B1441" s="5">
        <v>45825</v>
      </c>
      <c r="C1441" t="s">
        <v>123</v>
      </c>
      <c r="D1441" t="s">
        <v>144</v>
      </c>
      <c r="E1441">
        <v>137.79</v>
      </c>
      <c r="F1441">
        <v>1</v>
      </c>
      <c r="G1441">
        <v>22.05</v>
      </c>
      <c r="H1441" s="15">
        <v>137.79</v>
      </c>
      <c r="I1441">
        <v>159.84</v>
      </c>
      <c r="J1441">
        <f>YEAR(Ventas_Wellpro4[[#This Row],[Fecha]])</f>
        <v>2025</v>
      </c>
      <c r="K1441" t="str">
        <f>TEXT(Ventas_Wellpro4[[#This Row],[Fecha]],"MMMM")</f>
        <v>junio</v>
      </c>
      <c r="L1441">
        <f>DAY(Ventas_Wellpro4[[#This Row],[Fecha]])</f>
        <v>17</v>
      </c>
    </row>
    <row r="1442" spans="2:12" x14ac:dyDescent="0.25">
      <c r="B1442" s="5">
        <v>45826</v>
      </c>
      <c r="C1442" t="s">
        <v>22</v>
      </c>
      <c r="D1442" t="s">
        <v>144</v>
      </c>
      <c r="E1442">
        <v>137.79329999999999</v>
      </c>
      <c r="F1442">
        <v>3</v>
      </c>
      <c r="G1442">
        <v>66.14</v>
      </c>
      <c r="H1442" s="15">
        <v>413.38</v>
      </c>
      <c r="I1442">
        <v>479.52</v>
      </c>
      <c r="J1442">
        <f>YEAR(Ventas_Wellpro4[[#This Row],[Fecha]])</f>
        <v>2025</v>
      </c>
      <c r="K1442" t="str">
        <f>TEXT(Ventas_Wellpro4[[#This Row],[Fecha]],"MMMM")</f>
        <v>junio</v>
      </c>
      <c r="L1442">
        <f>DAY(Ventas_Wellpro4[[#This Row],[Fecha]])</f>
        <v>18</v>
      </c>
    </row>
    <row r="1443" spans="2:12" x14ac:dyDescent="0.25">
      <c r="B1443" s="5">
        <v>45826</v>
      </c>
      <c r="C1443" t="s">
        <v>22</v>
      </c>
      <c r="D1443" t="s">
        <v>50</v>
      </c>
      <c r="E1443">
        <v>103.34</v>
      </c>
      <c r="F1443">
        <v>240</v>
      </c>
      <c r="G1443">
        <v>3968.26</v>
      </c>
      <c r="H1443" s="15">
        <v>24801.599999999999</v>
      </c>
      <c r="I1443">
        <v>28769.86</v>
      </c>
      <c r="J1443">
        <f>YEAR(Ventas_Wellpro4[[#This Row],[Fecha]])</f>
        <v>2025</v>
      </c>
      <c r="K1443" t="str">
        <f>TEXT(Ventas_Wellpro4[[#This Row],[Fecha]],"MMMM")</f>
        <v>junio</v>
      </c>
      <c r="L1443">
        <f>DAY(Ventas_Wellpro4[[#This Row],[Fecha]])</f>
        <v>18</v>
      </c>
    </row>
    <row r="1444" spans="2:12" x14ac:dyDescent="0.25">
      <c r="B1444" s="11">
        <v>45826</v>
      </c>
      <c r="C1444" t="s">
        <v>21</v>
      </c>
      <c r="D1444" t="s">
        <v>144</v>
      </c>
      <c r="E1444">
        <v>137.79</v>
      </c>
      <c r="F1444">
        <v>1</v>
      </c>
      <c r="G1444">
        <v>22.05</v>
      </c>
      <c r="H1444" s="15">
        <v>137.79</v>
      </c>
      <c r="I1444">
        <v>159.84</v>
      </c>
      <c r="J1444">
        <f>YEAR(Ventas_Wellpro4[[#This Row],[Fecha]])</f>
        <v>2025</v>
      </c>
      <c r="K1444" t="str">
        <f>TEXT(Ventas_Wellpro4[[#This Row],[Fecha]],"MMMM")</f>
        <v>junio</v>
      </c>
      <c r="L1444">
        <f>DAY(Ventas_Wellpro4[[#This Row],[Fecha]])</f>
        <v>18</v>
      </c>
    </row>
    <row r="1445" spans="2:12" x14ac:dyDescent="0.25">
      <c r="B1445" s="5">
        <v>45826</v>
      </c>
      <c r="C1445" t="s">
        <v>21</v>
      </c>
      <c r="D1445" t="s">
        <v>144</v>
      </c>
      <c r="E1445">
        <v>137.79499999999999</v>
      </c>
      <c r="F1445">
        <v>2</v>
      </c>
      <c r="G1445">
        <v>44.09</v>
      </c>
      <c r="H1445" s="15">
        <v>275.58999999999997</v>
      </c>
      <c r="I1445">
        <v>319.67999999999995</v>
      </c>
      <c r="J1445">
        <f>YEAR(Ventas_Wellpro4[[#This Row],[Fecha]])</f>
        <v>2025</v>
      </c>
      <c r="K1445" t="str">
        <f>TEXT(Ventas_Wellpro4[[#This Row],[Fecha]],"MMMM")</f>
        <v>junio</v>
      </c>
      <c r="L1445">
        <f>DAY(Ventas_Wellpro4[[#This Row],[Fecha]])</f>
        <v>18</v>
      </c>
    </row>
    <row r="1446" spans="2:12" x14ac:dyDescent="0.25">
      <c r="B1446" s="5">
        <v>45826</v>
      </c>
      <c r="C1446" t="s">
        <v>10</v>
      </c>
      <c r="D1446" t="s">
        <v>50</v>
      </c>
      <c r="E1446">
        <v>211.23</v>
      </c>
      <c r="F1446">
        <v>6</v>
      </c>
      <c r="G1446">
        <v>202.78</v>
      </c>
      <c r="H1446" s="15">
        <v>1267.3800000000001</v>
      </c>
      <c r="I1446">
        <v>1470.16</v>
      </c>
      <c r="J1446">
        <f>YEAR(Ventas_Wellpro4[[#This Row],[Fecha]])</f>
        <v>2025</v>
      </c>
      <c r="K1446" t="str">
        <f>TEXT(Ventas_Wellpro4[[#This Row],[Fecha]],"MMMM")</f>
        <v>junio</v>
      </c>
      <c r="L1446">
        <f>DAY(Ventas_Wellpro4[[#This Row],[Fecha]])</f>
        <v>18</v>
      </c>
    </row>
    <row r="1447" spans="2:12" x14ac:dyDescent="0.25">
      <c r="B1447" s="5">
        <v>45826</v>
      </c>
      <c r="C1447" t="s">
        <v>123</v>
      </c>
      <c r="D1447" t="s">
        <v>144</v>
      </c>
      <c r="E1447">
        <v>137.79</v>
      </c>
      <c r="F1447">
        <v>1</v>
      </c>
      <c r="G1447">
        <v>22.05</v>
      </c>
      <c r="H1447" s="15">
        <v>137.79</v>
      </c>
      <c r="I1447">
        <v>159.84</v>
      </c>
      <c r="J1447">
        <f>YEAR(Ventas_Wellpro4[[#This Row],[Fecha]])</f>
        <v>2025</v>
      </c>
      <c r="K1447" t="str">
        <f>TEXT(Ventas_Wellpro4[[#This Row],[Fecha]],"MMMM")</f>
        <v>junio</v>
      </c>
      <c r="L1447">
        <f>DAY(Ventas_Wellpro4[[#This Row],[Fecha]])</f>
        <v>18</v>
      </c>
    </row>
    <row r="1448" spans="2:12" x14ac:dyDescent="0.25">
      <c r="B1448" s="5">
        <v>45826</v>
      </c>
      <c r="C1448" t="s">
        <v>123</v>
      </c>
      <c r="D1448" t="s">
        <v>144</v>
      </c>
      <c r="E1448">
        <v>137.79499999999999</v>
      </c>
      <c r="F1448">
        <v>2</v>
      </c>
      <c r="G1448">
        <v>44.09</v>
      </c>
      <c r="H1448" s="15">
        <v>275.58999999999997</v>
      </c>
      <c r="I1448">
        <v>319.67999999999995</v>
      </c>
      <c r="J1448">
        <f>YEAR(Ventas_Wellpro4[[#This Row],[Fecha]])</f>
        <v>2025</v>
      </c>
      <c r="K1448" t="str">
        <f>TEXT(Ventas_Wellpro4[[#This Row],[Fecha]],"MMMM")</f>
        <v>junio</v>
      </c>
      <c r="L1448">
        <f>DAY(Ventas_Wellpro4[[#This Row],[Fecha]])</f>
        <v>18</v>
      </c>
    </row>
    <row r="1449" spans="2:12" x14ac:dyDescent="0.25">
      <c r="B1449" s="5">
        <v>45826</v>
      </c>
      <c r="C1449" t="s">
        <v>123</v>
      </c>
      <c r="D1449" t="s">
        <v>144</v>
      </c>
      <c r="E1449">
        <v>137.79</v>
      </c>
      <c r="F1449">
        <v>1</v>
      </c>
      <c r="G1449">
        <v>22.05</v>
      </c>
      <c r="H1449" s="15">
        <v>137.79</v>
      </c>
      <c r="I1449">
        <v>159.84</v>
      </c>
      <c r="J1449">
        <f>YEAR(Ventas_Wellpro4[[#This Row],[Fecha]])</f>
        <v>2025</v>
      </c>
      <c r="K1449" t="str">
        <f>TEXT(Ventas_Wellpro4[[#This Row],[Fecha]],"MMMM")</f>
        <v>junio</v>
      </c>
      <c r="L1449">
        <f>DAY(Ventas_Wellpro4[[#This Row],[Fecha]])</f>
        <v>18</v>
      </c>
    </row>
    <row r="1450" spans="2:12" x14ac:dyDescent="0.25">
      <c r="B1450" s="5">
        <v>45516</v>
      </c>
      <c r="C1450" t="s">
        <v>18</v>
      </c>
      <c r="D1450" t="s">
        <v>46</v>
      </c>
      <c r="E1450">
        <v>525.59</v>
      </c>
      <c r="F1450">
        <v>6</v>
      </c>
      <c r="G1450" s="1">
        <v>504.57</v>
      </c>
      <c r="H1450" s="15">
        <v>3153.54</v>
      </c>
      <c r="I1450" s="2">
        <v>3658.11</v>
      </c>
      <c r="J1450">
        <f>YEAR(Ventas_Wellpro4[[#This Row],[Fecha]])</f>
        <v>2024</v>
      </c>
      <c r="K1450" t="str">
        <f>TEXT(Ventas_Wellpro4[[#This Row],[Fecha]],"MMMM")</f>
        <v>agosto</v>
      </c>
      <c r="L1450">
        <f>DAY(Ventas_Wellpro4[[#This Row],[Fecha]])</f>
        <v>12</v>
      </c>
    </row>
    <row r="1451" spans="2:12" x14ac:dyDescent="0.25">
      <c r="B1451" s="5">
        <v>45516</v>
      </c>
      <c r="C1451" t="s">
        <v>18</v>
      </c>
      <c r="D1451" t="s">
        <v>46</v>
      </c>
      <c r="E1451">
        <v>525.59</v>
      </c>
      <c r="F1451">
        <v>6</v>
      </c>
      <c r="G1451" s="2">
        <v>504.57</v>
      </c>
      <c r="H1451" s="15">
        <v>3153.54</v>
      </c>
      <c r="I1451" s="2">
        <v>3658.11</v>
      </c>
      <c r="J1451">
        <f>YEAR(Ventas_Wellpro4[[#This Row],[Fecha]])</f>
        <v>2024</v>
      </c>
      <c r="K1451" t="str">
        <f>TEXT(Ventas_Wellpro4[[#This Row],[Fecha]],"MMMM")</f>
        <v>agosto</v>
      </c>
      <c r="L1451">
        <f>DAY(Ventas_Wellpro4[[#This Row],[Fecha]])</f>
        <v>12</v>
      </c>
    </row>
    <row r="1452" spans="2:12" x14ac:dyDescent="0.25">
      <c r="B1452" s="5">
        <v>45517</v>
      </c>
      <c r="C1452" t="s">
        <v>18</v>
      </c>
      <c r="D1452" t="s">
        <v>46</v>
      </c>
      <c r="E1452">
        <v>525.59</v>
      </c>
      <c r="F1452">
        <v>6</v>
      </c>
      <c r="G1452" s="1">
        <v>504.57</v>
      </c>
      <c r="H1452" s="15">
        <v>3153.54</v>
      </c>
      <c r="I1452" s="2">
        <v>3658.11</v>
      </c>
      <c r="J1452">
        <f>YEAR(Ventas_Wellpro4[[#This Row],[Fecha]])</f>
        <v>2024</v>
      </c>
      <c r="K1452" t="str">
        <f>TEXT(Ventas_Wellpro4[[#This Row],[Fecha]],"MMMM")</f>
        <v>agosto</v>
      </c>
      <c r="L1452">
        <f>DAY(Ventas_Wellpro4[[#This Row],[Fecha]])</f>
        <v>13</v>
      </c>
    </row>
    <row r="1453" spans="2:12" x14ac:dyDescent="0.25">
      <c r="B1453" s="5">
        <v>45527</v>
      </c>
      <c r="C1453" t="s">
        <v>18</v>
      </c>
      <c r="D1453" t="s">
        <v>46</v>
      </c>
      <c r="E1453">
        <v>525.59</v>
      </c>
      <c r="F1453">
        <v>6</v>
      </c>
      <c r="G1453" s="2">
        <v>504.57</v>
      </c>
      <c r="H1453" s="15">
        <v>3153.54</v>
      </c>
      <c r="I1453" s="2">
        <v>3658.11</v>
      </c>
      <c r="J1453">
        <f>YEAR(Ventas_Wellpro4[[#This Row],[Fecha]])</f>
        <v>2024</v>
      </c>
      <c r="K1453" t="str">
        <f>TEXT(Ventas_Wellpro4[[#This Row],[Fecha]],"MMMM")</f>
        <v>agosto</v>
      </c>
      <c r="L1453">
        <f>DAY(Ventas_Wellpro4[[#This Row],[Fecha]])</f>
        <v>23</v>
      </c>
    </row>
    <row r="1454" spans="2:12" x14ac:dyDescent="0.25">
      <c r="B1454" s="5">
        <v>45527</v>
      </c>
      <c r="C1454" t="s">
        <v>18</v>
      </c>
      <c r="D1454" t="s">
        <v>46</v>
      </c>
      <c r="E1454">
        <v>525.59</v>
      </c>
      <c r="F1454">
        <v>6</v>
      </c>
      <c r="G1454" s="1">
        <v>504.57</v>
      </c>
      <c r="H1454" s="15">
        <v>3153.54</v>
      </c>
      <c r="I1454" s="2">
        <v>3658.11</v>
      </c>
      <c r="J1454">
        <f>YEAR(Ventas_Wellpro4[[#This Row],[Fecha]])</f>
        <v>2024</v>
      </c>
      <c r="K1454" t="str">
        <f>TEXT(Ventas_Wellpro4[[#This Row],[Fecha]],"MMMM")</f>
        <v>agosto</v>
      </c>
      <c r="L1454">
        <f>DAY(Ventas_Wellpro4[[#This Row],[Fecha]])</f>
        <v>23</v>
      </c>
    </row>
    <row r="1455" spans="2:12" x14ac:dyDescent="0.25">
      <c r="B1455" s="5">
        <v>45527</v>
      </c>
      <c r="C1455" t="s">
        <v>18</v>
      </c>
      <c r="D1455" t="s">
        <v>46</v>
      </c>
      <c r="E1455">
        <v>525.59</v>
      </c>
      <c r="F1455">
        <v>6</v>
      </c>
      <c r="G1455" s="2">
        <v>504.57</v>
      </c>
      <c r="H1455" s="15">
        <v>3153.54</v>
      </c>
      <c r="I1455" s="2">
        <v>3658.11</v>
      </c>
      <c r="J1455">
        <f>YEAR(Ventas_Wellpro4[[#This Row],[Fecha]])</f>
        <v>2024</v>
      </c>
      <c r="K1455" t="str">
        <f>TEXT(Ventas_Wellpro4[[#This Row],[Fecha]],"MMMM")</f>
        <v>agosto</v>
      </c>
      <c r="L1455">
        <f>DAY(Ventas_Wellpro4[[#This Row],[Fecha]])</f>
        <v>23</v>
      </c>
    </row>
    <row r="1456" spans="2:12" x14ac:dyDescent="0.25">
      <c r="B1456" s="5">
        <v>45827</v>
      </c>
      <c r="C1456" t="s">
        <v>22</v>
      </c>
      <c r="D1456" t="s">
        <v>144</v>
      </c>
      <c r="E1456">
        <v>137.79</v>
      </c>
      <c r="F1456">
        <v>1</v>
      </c>
      <c r="G1456">
        <v>22.05</v>
      </c>
      <c r="H1456" s="15">
        <v>137.79</v>
      </c>
      <c r="I1456">
        <v>159.84</v>
      </c>
      <c r="J1456">
        <f>YEAR(Ventas_Wellpro4[[#This Row],[Fecha]])</f>
        <v>2025</v>
      </c>
      <c r="K1456" t="str">
        <f>TEXT(Ventas_Wellpro4[[#This Row],[Fecha]],"MMMM")</f>
        <v>junio</v>
      </c>
      <c r="L1456">
        <f>DAY(Ventas_Wellpro4[[#This Row],[Fecha]])</f>
        <v>19</v>
      </c>
    </row>
    <row r="1457" spans="2:12" x14ac:dyDescent="0.25">
      <c r="B1457" s="5">
        <v>45827</v>
      </c>
      <c r="C1457" t="s">
        <v>22</v>
      </c>
      <c r="D1457" t="s">
        <v>144</v>
      </c>
      <c r="E1457">
        <v>137.79</v>
      </c>
      <c r="F1457">
        <v>1</v>
      </c>
      <c r="G1457">
        <v>22.05</v>
      </c>
      <c r="H1457" s="15">
        <v>137.79</v>
      </c>
      <c r="I1457">
        <v>159.84</v>
      </c>
      <c r="J1457">
        <f>YEAR(Ventas_Wellpro4[[#This Row],[Fecha]])</f>
        <v>2025</v>
      </c>
      <c r="K1457" t="str">
        <f>TEXT(Ventas_Wellpro4[[#This Row],[Fecha]],"MMMM")</f>
        <v>junio</v>
      </c>
      <c r="L1457">
        <f>DAY(Ventas_Wellpro4[[#This Row],[Fecha]])</f>
        <v>19</v>
      </c>
    </row>
    <row r="1458" spans="2:12" x14ac:dyDescent="0.25">
      <c r="B1458" s="5">
        <v>45827</v>
      </c>
      <c r="C1458" t="s">
        <v>21</v>
      </c>
      <c r="D1458" t="s">
        <v>144</v>
      </c>
      <c r="E1458">
        <v>137.79</v>
      </c>
      <c r="F1458">
        <v>1</v>
      </c>
      <c r="G1458">
        <v>22.05</v>
      </c>
      <c r="H1458" s="15">
        <v>137.79</v>
      </c>
      <c r="I1458">
        <v>159.84</v>
      </c>
      <c r="J1458">
        <f>YEAR(Ventas_Wellpro4[[#This Row],[Fecha]])</f>
        <v>2025</v>
      </c>
      <c r="K1458" t="str">
        <f>TEXT(Ventas_Wellpro4[[#This Row],[Fecha]],"MMMM")</f>
        <v>junio</v>
      </c>
      <c r="L1458">
        <f>DAY(Ventas_Wellpro4[[#This Row],[Fecha]])</f>
        <v>19</v>
      </c>
    </row>
    <row r="1459" spans="2:12" x14ac:dyDescent="0.25">
      <c r="B1459" s="5">
        <v>45827</v>
      </c>
      <c r="C1459" t="s">
        <v>21</v>
      </c>
      <c r="D1459" t="s">
        <v>144</v>
      </c>
      <c r="E1459">
        <v>137.79</v>
      </c>
      <c r="F1459">
        <v>1</v>
      </c>
      <c r="G1459">
        <v>22.05</v>
      </c>
      <c r="H1459" s="15">
        <v>137.79</v>
      </c>
      <c r="I1459">
        <v>159.84</v>
      </c>
      <c r="J1459">
        <f>YEAR(Ventas_Wellpro4[[#This Row],[Fecha]])</f>
        <v>2025</v>
      </c>
      <c r="K1459" t="str">
        <f>TEXT(Ventas_Wellpro4[[#This Row],[Fecha]],"MMMM")</f>
        <v>junio</v>
      </c>
      <c r="L1459">
        <f>DAY(Ventas_Wellpro4[[#This Row],[Fecha]])</f>
        <v>19</v>
      </c>
    </row>
    <row r="1460" spans="2:12" x14ac:dyDescent="0.25">
      <c r="B1460" s="5">
        <v>45827</v>
      </c>
      <c r="C1460" t="s">
        <v>23</v>
      </c>
      <c r="D1460" t="s">
        <v>144</v>
      </c>
      <c r="E1460">
        <v>137.79</v>
      </c>
      <c r="F1460">
        <v>1</v>
      </c>
      <c r="G1460">
        <v>22.05</v>
      </c>
      <c r="H1460" s="15">
        <v>137.79</v>
      </c>
      <c r="I1460">
        <v>159.84</v>
      </c>
      <c r="J1460">
        <f>YEAR(Ventas_Wellpro4[[#This Row],[Fecha]])</f>
        <v>2025</v>
      </c>
      <c r="K1460" t="str">
        <f>TEXT(Ventas_Wellpro4[[#This Row],[Fecha]],"MMMM")</f>
        <v>junio</v>
      </c>
      <c r="L1460">
        <f>DAY(Ventas_Wellpro4[[#This Row],[Fecha]])</f>
        <v>19</v>
      </c>
    </row>
    <row r="1461" spans="2:12" x14ac:dyDescent="0.25">
      <c r="B1461" s="5">
        <v>45827</v>
      </c>
      <c r="C1461" t="s">
        <v>23</v>
      </c>
      <c r="D1461" t="s">
        <v>46</v>
      </c>
      <c r="E1461">
        <v>70.05</v>
      </c>
      <c r="F1461">
        <v>240</v>
      </c>
      <c r="G1461">
        <v>2689.92</v>
      </c>
      <c r="H1461" s="15">
        <v>16812</v>
      </c>
      <c r="I1461">
        <v>19501.919999999998</v>
      </c>
      <c r="J1461">
        <f>YEAR(Ventas_Wellpro4[[#This Row],[Fecha]])</f>
        <v>2025</v>
      </c>
      <c r="K1461" t="str">
        <f>TEXT(Ventas_Wellpro4[[#This Row],[Fecha]],"MMMM")</f>
        <v>junio</v>
      </c>
      <c r="L1461">
        <f>DAY(Ventas_Wellpro4[[#This Row],[Fecha]])</f>
        <v>19</v>
      </c>
    </row>
    <row r="1462" spans="2:12" x14ac:dyDescent="0.25">
      <c r="B1462" s="5">
        <v>45827</v>
      </c>
      <c r="C1462" t="s">
        <v>23</v>
      </c>
      <c r="D1462" t="s">
        <v>46</v>
      </c>
      <c r="E1462">
        <v>70.05</v>
      </c>
      <c r="F1462">
        <v>240</v>
      </c>
      <c r="G1462">
        <v>2689.92</v>
      </c>
      <c r="H1462" s="15">
        <v>16812</v>
      </c>
      <c r="I1462">
        <v>19501.919999999998</v>
      </c>
      <c r="J1462">
        <f>YEAR(Ventas_Wellpro4[[#This Row],[Fecha]])</f>
        <v>2025</v>
      </c>
      <c r="K1462" t="str">
        <f>TEXT(Ventas_Wellpro4[[#This Row],[Fecha]],"MMMM")</f>
        <v>junio</v>
      </c>
      <c r="L1462">
        <f>DAY(Ventas_Wellpro4[[#This Row],[Fecha]])</f>
        <v>19</v>
      </c>
    </row>
    <row r="1463" spans="2:12" x14ac:dyDescent="0.25">
      <c r="B1463" s="5">
        <v>45827</v>
      </c>
      <c r="C1463" t="s">
        <v>24</v>
      </c>
      <c r="D1463" t="s">
        <v>144</v>
      </c>
      <c r="E1463">
        <v>137.79</v>
      </c>
      <c r="F1463">
        <v>1</v>
      </c>
      <c r="G1463">
        <v>22.05</v>
      </c>
      <c r="H1463" s="15">
        <v>137.79</v>
      </c>
      <c r="I1463">
        <v>159.84</v>
      </c>
      <c r="J1463">
        <f>YEAR(Ventas_Wellpro4[[#This Row],[Fecha]])</f>
        <v>2025</v>
      </c>
      <c r="K1463" t="str">
        <f>TEXT(Ventas_Wellpro4[[#This Row],[Fecha]],"MMMM")</f>
        <v>junio</v>
      </c>
      <c r="L1463">
        <f>DAY(Ventas_Wellpro4[[#This Row],[Fecha]])</f>
        <v>19</v>
      </c>
    </row>
    <row r="1464" spans="2:12" x14ac:dyDescent="0.25">
      <c r="B1464" s="5">
        <v>45527</v>
      </c>
      <c r="C1464" t="s">
        <v>18</v>
      </c>
      <c r="D1464" t="s">
        <v>46</v>
      </c>
      <c r="E1464">
        <v>525.59</v>
      </c>
      <c r="F1464">
        <v>6</v>
      </c>
      <c r="G1464" s="1">
        <v>504.57</v>
      </c>
      <c r="H1464" s="15">
        <v>3153.54</v>
      </c>
      <c r="I1464" s="2">
        <v>3658.11</v>
      </c>
      <c r="J1464">
        <f>YEAR(Ventas_Wellpro4[[#This Row],[Fecha]])</f>
        <v>2024</v>
      </c>
      <c r="K1464" t="str">
        <f>TEXT(Ventas_Wellpro4[[#This Row],[Fecha]],"MMMM")</f>
        <v>agosto</v>
      </c>
      <c r="L1464">
        <f>DAY(Ventas_Wellpro4[[#This Row],[Fecha]])</f>
        <v>23</v>
      </c>
    </row>
    <row r="1465" spans="2:12" x14ac:dyDescent="0.25">
      <c r="B1465" s="5">
        <v>45532</v>
      </c>
      <c r="C1465" t="s">
        <v>18</v>
      </c>
      <c r="D1465" t="s">
        <v>46</v>
      </c>
      <c r="E1465">
        <v>525.59</v>
      </c>
      <c r="F1465">
        <v>18</v>
      </c>
      <c r="G1465" s="1">
        <v>1513.7</v>
      </c>
      <c r="H1465" s="15">
        <v>9460.6200000000008</v>
      </c>
      <c r="I1465" s="2">
        <v>10974.32</v>
      </c>
      <c r="J1465">
        <f>YEAR(Ventas_Wellpro4[[#This Row],[Fecha]])</f>
        <v>2024</v>
      </c>
      <c r="K1465" t="str">
        <f>TEXT(Ventas_Wellpro4[[#This Row],[Fecha]],"MMMM")</f>
        <v>agosto</v>
      </c>
      <c r="L1465">
        <f>DAY(Ventas_Wellpro4[[#This Row],[Fecha]])</f>
        <v>28</v>
      </c>
    </row>
    <row r="1466" spans="2:12" x14ac:dyDescent="0.25">
      <c r="B1466" s="5">
        <v>45532</v>
      </c>
      <c r="C1466" t="s">
        <v>18</v>
      </c>
      <c r="D1466" t="s">
        <v>46</v>
      </c>
      <c r="E1466">
        <v>525.59</v>
      </c>
      <c r="F1466">
        <v>6</v>
      </c>
      <c r="G1466" s="2">
        <v>504.57</v>
      </c>
      <c r="H1466" s="15">
        <v>3153.54</v>
      </c>
      <c r="I1466" s="2">
        <v>3658.11</v>
      </c>
      <c r="J1466">
        <f>YEAR(Ventas_Wellpro4[[#This Row],[Fecha]])</f>
        <v>2024</v>
      </c>
      <c r="K1466" t="str">
        <f>TEXT(Ventas_Wellpro4[[#This Row],[Fecha]],"MMMM")</f>
        <v>agosto</v>
      </c>
      <c r="L1466">
        <f>DAY(Ventas_Wellpro4[[#This Row],[Fecha]])</f>
        <v>28</v>
      </c>
    </row>
    <row r="1467" spans="2:12" x14ac:dyDescent="0.25">
      <c r="B1467" s="5">
        <v>45532</v>
      </c>
      <c r="C1467" t="s">
        <v>18</v>
      </c>
      <c r="D1467" t="s">
        <v>46</v>
      </c>
      <c r="E1467">
        <v>525.59</v>
      </c>
      <c r="F1467">
        <v>6</v>
      </c>
      <c r="G1467" s="2">
        <v>504.57</v>
      </c>
      <c r="H1467" s="15">
        <v>3153.54</v>
      </c>
      <c r="I1467" s="2">
        <v>3658.11</v>
      </c>
      <c r="J1467">
        <f>YEAR(Ventas_Wellpro4[[#This Row],[Fecha]])</f>
        <v>2024</v>
      </c>
      <c r="K1467" t="str">
        <f>TEXT(Ventas_Wellpro4[[#This Row],[Fecha]],"MMMM")</f>
        <v>agosto</v>
      </c>
      <c r="L1467">
        <f>DAY(Ventas_Wellpro4[[#This Row],[Fecha]])</f>
        <v>28</v>
      </c>
    </row>
    <row r="1468" spans="2:12" x14ac:dyDescent="0.25">
      <c r="B1468" s="5">
        <v>45532</v>
      </c>
      <c r="C1468" t="s">
        <v>18</v>
      </c>
      <c r="D1468" t="s">
        <v>46</v>
      </c>
      <c r="E1468">
        <v>525.59</v>
      </c>
      <c r="F1468">
        <v>18</v>
      </c>
      <c r="G1468" s="1">
        <v>1513.7</v>
      </c>
      <c r="H1468" s="15">
        <v>9460.6200000000008</v>
      </c>
      <c r="I1468" s="2">
        <v>10974.32</v>
      </c>
      <c r="J1468">
        <f>YEAR(Ventas_Wellpro4[[#This Row],[Fecha]])</f>
        <v>2024</v>
      </c>
      <c r="K1468" t="str">
        <f>TEXT(Ventas_Wellpro4[[#This Row],[Fecha]],"MMMM")</f>
        <v>agosto</v>
      </c>
      <c r="L1468">
        <f>DAY(Ventas_Wellpro4[[#This Row],[Fecha]])</f>
        <v>28</v>
      </c>
    </row>
    <row r="1469" spans="2:12" x14ac:dyDescent="0.25">
      <c r="B1469" s="5">
        <v>45532</v>
      </c>
      <c r="C1469" t="s">
        <v>18</v>
      </c>
      <c r="D1469" t="s">
        <v>46</v>
      </c>
      <c r="E1469">
        <v>525.59</v>
      </c>
      <c r="F1469">
        <v>24</v>
      </c>
      <c r="G1469" s="1">
        <v>2018.27</v>
      </c>
      <c r="H1469" s="15">
        <v>12614.16</v>
      </c>
      <c r="I1469" s="2">
        <v>14632.43</v>
      </c>
      <c r="J1469">
        <f>YEAR(Ventas_Wellpro4[[#This Row],[Fecha]])</f>
        <v>2024</v>
      </c>
      <c r="K1469" t="str">
        <f>TEXT(Ventas_Wellpro4[[#This Row],[Fecha]],"MMMM")</f>
        <v>agosto</v>
      </c>
      <c r="L1469">
        <f>DAY(Ventas_Wellpro4[[#This Row],[Fecha]])</f>
        <v>28</v>
      </c>
    </row>
    <row r="1470" spans="2:12" x14ac:dyDescent="0.25">
      <c r="B1470" s="11">
        <v>45828</v>
      </c>
      <c r="C1470" t="s">
        <v>24</v>
      </c>
      <c r="D1470" t="s">
        <v>144</v>
      </c>
      <c r="E1470">
        <v>137.79499999999999</v>
      </c>
      <c r="F1470">
        <v>2</v>
      </c>
      <c r="G1470">
        <v>44.09</v>
      </c>
      <c r="H1470" s="15">
        <v>275.58999999999997</v>
      </c>
      <c r="I1470">
        <v>319.67999999999995</v>
      </c>
      <c r="J1470">
        <f>YEAR(Ventas_Wellpro4[[#This Row],[Fecha]])</f>
        <v>2025</v>
      </c>
      <c r="K1470" t="str">
        <f>TEXT(Ventas_Wellpro4[[#This Row],[Fecha]],"MMMM")</f>
        <v>junio</v>
      </c>
      <c r="L1470">
        <f>DAY(Ventas_Wellpro4[[#This Row],[Fecha]])</f>
        <v>20</v>
      </c>
    </row>
    <row r="1471" spans="2:12" x14ac:dyDescent="0.25">
      <c r="B1471" s="11">
        <v>45831</v>
      </c>
      <c r="C1471" t="s">
        <v>22</v>
      </c>
      <c r="D1471" t="s">
        <v>144</v>
      </c>
      <c r="E1471">
        <v>137.79499999999999</v>
      </c>
      <c r="F1471">
        <v>2</v>
      </c>
      <c r="G1471">
        <v>44.09</v>
      </c>
      <c r="H1471" s="15">
        <v>275.58999999999997</v>
      </c>
      <c r="I1471">
        <v>319.67999999999995</v>
      </c>
      <c r="J1471">
        <f>YEAR(Ventas_Wellpro4[[#This Row],[Fecha]])</f>
        <v>2025</v>
      </c>
      <c r="K1471" t="str">
        <f>TEXT(Ventas_Wellpro4[[#This Row],[Fecha]],"MMMM")</f>
        <v>junio</v>
      </c>
      <c r="L1471">
        <f>DAY(Ventas_Wellpro4[[#This Row],[Fecha]])</f>
        <v>23</v>
      </c>
    </row>
    <row r="1472" spans="2:12" x14ac:dyDescent="0.25">
      <c r="B1472" s="11">
        <v>45831</v>
      </c>
      <c r="C1472" t="s">
        <v>22</v>
      </c>
      <c r="D1472" t="s">
        <v>144</v>
      </c>
      <c r="E1472">
        <v>137.79</v>
      </c>
      <c r="F1472">
        <v>1</v>
      </c>
      <c r="G1472">
        <v>22.05</v>
      </c>
      <c r="H1472" s="15">
        <v>137.79</v>
      </c>
      <c r="I1472">
        <v>159.84</v>
      </c>
      <c r="J1472">
        <f>YEAR(Ventas_Wellpro4[[#This Row],[Fecha]])</f>
        <v>2025</v>
      </c>
      <c r="K1472" t="str">
        <f>TEXT(Ventas_Wellpro4[[#This Row],[Fecha]],"MMMM")</f>
        <v>junio</v>
      </c>
      <c r="L1472">
        <f>DAY(Ventas_Wellpro4[[#This Row],[Fecha]])</f>
        <v>23</v>
      </c>
    </row>
    <row r="1473" spans="2:12" x14ac:dyDescent="0.25">
      <c r="B1473" s="5">
        <v>45831</v>
      </c>
      <c r="C1473" t="s">
        <v>22</v>
      </c>
      <c r="D1473" t="s">
        <v>144</v>
      </c>
      <c r="E1473">
        <v>137.79</v>
      </c>
      <c r="F1473">
        <v>1</v>
      </c>
      <c r="G1473">
        <v>22.05</v>
      </c>
      <c r="H1473" s="15">
        <v>137.79</v>
      </c>
      <c r="I1473">
        <v>159.84</v>
      </c>
      <c r="J1473">
        <f>YEAR(Ventas_Wellpro4[[#This Row],[Fecha]])</f>
        <v>2025</v>
      </c>
      <c r="K1473" t="str">
        <f>TEXT(Ventas_Wellpro4[[#This Row],[Fecha]],"MMMM")</f>
        <v>junio</v>
      </c>
      <c r="L1473">
        <f>DAY(Ventas_Wellpro4[[#This Row],[Fecha]])</f>
        <v>23</v>
      </c>
    </row>
    <row r="1474" spans="2:12" x14ac:dyDescent="0.25">
      <c r="B1474" s="5">
        <v>45834</v>
      </c>
      <c r="C1474" t="s">
        <v>20</v>
      </c>
      <c r="D1474" t="s">
        <v>144</v>
      </c>
      <c r="E1474">
        <v>2585</v>
      </c>
      <c r="F1474">
        <v>1</v>
      </c>
      <c r="G1474">
        <v>413.6</v>
      </c>
      <c r="H1474" s="15">
        <v>2585</v>
      </c>
      <c r="I1474">
        <v>2998.6</v>
      </c>
      <c r="J1474">
        <f>YEAR(Ventas_Wellpro4[[#This Row],[Fecha]])</f>
        <v>2025</v>
      </c>
      <c r="K1474" t="str">
        <f>TEXT(Ventas_Wellpro4[[#This Row],[Fecha]],"MMMM")</f>
        <v>junio</v>
      </c>
      <c r="L1474">
        <f>DAY(Ventas_Wellpro4[[#This Row],[Fecha]])</f>
        <v>26</v>
      </c>
    </row>
    <row r="1475" spans="2:12" x14ac:dyDescent="0.25">
      <c r="B1475" s="5">
        <v>45834</v>
      </c>
      <c r="C1475" t="s">
        <v>22</v>
      </c>
      <c r="D1475" t="s">
        <v>144</v>
      </c>
      <c r="E1475">
        <v>137.79</v>
      </c>
      <c r="F1475">
        <v>1</v>
      </c>
      <c r="G1475">
        <v>22.05</v>
      </c>
      <c r="H1475" s="15">
        <v>137.79</v>
      </c>
      <c r="I1475">
        <v>159.84</v>
      </c>
      <c r="J1475">
        <f>YEAR(Ventas_Wellpro4[[#This Row],[Fecha]])</f>
        <v>2025</v>
      </c>
      <c r="K1475" t="str">
        <f>TEXT(Ventas_Wellpro4[[#This Row],[Fecha]],"MMMM")</f>
        <v>junio</v>
      </c>
      <c r="L1475">
        <f>DAY(Ventas_Wellpro4[[#This Row],[Fecha]])</f>
        <v>26</v>
      </c>
    </row>
    <row r="1476" spans="2:12" x14ac:dyDescent="0.25">
      <c r="B1476" s="5">
        <v>45834</v>
      </c>
      <c r="C1476" t="s">
        <v>21</v>
      </c>
      <c r="D1476" t="s">
        <v>144</v>
      </c>
      <c r="E1476">
        <v>137.79</v>
      </c>
      <c r="F1476">
        <v>1</v>
      </c>
      <c r="G1476">
        <v>22.05</v>
      </c>
      <c r="H1476" s="15">
        <v>137.79</v>
      </c>
      <c r="I1476">
        <v>159.84</v>
      </c>
      <c r="J1476">
        <f>YEAR(Ventas_Wellpro4[[#This Row],[Fecha]])</f>
        <v>2025</v>
      </c>
      <c r="K1476" t="str">
        <f>TEXT(Ventas_Wellpro4[[#This Row],[Fecha]],"MMMM")</f>
        <v>junio</v>
      </c>
      <c r="L1476">
        <f>DAY(Ventas_Wellpro4[[#This Row],[Fecha]])</f>
        <v>26</v>
      </c>
    </row>
    <row r="1477" spans="2:12" x14ac:dyDescent="0.25">
      <c r="B1477" s="5">
        <v>45834</v>
      </c>
      <c r="C1477" t="s">
        <v>21</v>
      </c>
      <c r="D1477" t="s">
        <v>144</v>
      </c>
      <c r="E1477">
        <v>137.79</v>
      </c>
      <c r="F1477">
        <v>1</v>
      </c>
      <c r="G1477">
        <v>22.05</v>
      </c>
      <c r="H1477" s="15">
        <v>137.79</v>
      </c>
      <c r="I1477">
        <v>159.84</v>
      </c>
      <c r="J1477">
        <f>YEAR(Ventas_Wellpro4[[#This Row],[Fecha]])</f>
        <v>2025</v>
      </c>
      <c r="K1477" t="str">
        <f>TEXT(Ventas_Wellpro4[[#This Row],[Fecha]],"MMMM")</f>
        <v>junio</v>
      </c>
      <c r="L1477">
        <f>DAY(Ventas_Wellpro4[[#This Row],[Fecha]])</f>
        <v>26</v>
      </c>
    </row>
    <row r="1478" spans="2:12" x14ac:dyDescent="0.25">
      <c r="B1478" s="5">
        <v>45834</v>
      </c>
      <c r="C1478" t="s">
        <v>23</v>
      </c>
      <c r="D1478" t="s">
        <v>144</v>
      </c>
      <c r="E1478">
        <v>137.79</v>
      </c>
      <c r="F1478">
        <v>1</v>
      </c>
      <c r="G1478">
        <v>22.05</v>
      </c>
      <c r="H1478" s="15">
        <v>137.79</v>
      </c>
      <c r="I1478">
        <v>159.84</v>
      </c>
      <c r="J1478">
        <f>YEAR(Ventas_Wellpro4[[#This Row],[Fecha]])</f>
        <v>2025</v>
      </c>
      <c r="K1478" t="str">
        <f>TEXT(Ventas_Wellpro4[[#This Row],[Fecha]],"MMMM")</f>
        <v>junio</v>
      </c>
      <c r="L1478">
        <f>DAY(Ventas_Wellpro4[[#This Row],[Fecha]])</f>
        <v>26</v>
      </c>
    </row>
    <row r="1479" spans="2:12" x14ac:dyDescent="0.25">
      <c r="B1479" s="5">
        <v>45834</v>
      </c>
      <c r="C1479" t="s">
        <v>13</v>
      </c>
      <c r="D1479" t="s">
        <v>144</v>
      </c>
      <c r="E1479">
        <v>0.5</v>
      </c>
      <c r="F1479">
        <v>1</v>
      </c>
      <c r="G1479">
        <v>0.08</v>
      </c>
      <c r="H1479" s="15">
        <v>0.5</v>
      </c>
      <c r="I1479">
        <v>0.57999999999999996</v>
      </c>
      <c r="J1479">
        <f>YEAR(Ventas_Wellpro4[[#This Row],[Fecha]])</f>
        <v>2025</v>
      </c>
      <c r="K1479" t="str">
        <f>TEXT(Ventas_Wellpro4[[#This Row],[Fecha]],"MMMM")</f>
        <v>junio</v>
      </c>
      <c r="L1479">
        <f>DAY(Ventas_Wellpro4[[#This Row],[Fecha]])</f>
        <v>26</v>
      </c>
    </row>
    <row r="1480" spans="2:12" x14ac:dyDescent="0.25">
      <c r="B1480" s="5">
        <v>45834</v>
      </c>
      <c r="C1480" t="s">
        <v>123</v>
      </c>
      <c r="D1480" t="s">
        <v>144</v>
      </c>
      <c r="E1480">
        <v>137.79</v>
      </c>
      <c r="F1480">
        <v>1</v>
      </c>
      <c r="G1480">
        <v>22.05</v>
      </c>
      <c r="H1480" s="15">
        <v>137.79</v>
      </c>
      <c r="I1480">
        <v>159.84</v>
      </c>
      <c r="J1480">
        <f>YEAR(Ventas_Wellpro4[[#This Row],[Fecha]])</f>
        <v>2025</v>
      </c>
      <c r="K1480" t="str">
        <f>TEXT(Ventas_Wellpro4[[#This Row],[Fecha]],"MMMM")</f>
        <v>junio</v>
      </c>
      <c r="L1480">
        <f>DAY(Ventas_Wellpro4[[#This Row],[Fecha]])</f>
        <v>26</v>
      </c>
    </row>
    <row r="1481" spans="2:12" x14ac:dyDescent="0.25">
      <c r="B1481" s="5">
        <v>45834</v>
      </c>
      <c r="C1481" t="s">
        <v>123</v>
      </c>
      <c r="D1481" t="s">
        <v>144</v>
      </c>
      <c r="E1481">
        <v>137.79</v>
      </c>
      <c r="F1481">
        <v>1</v>
      </c>
      <c r="G1481">
        <v>22.05</v>
      </c>
      <c r="H1481" s="15">
        <v>137.79</v>
      </c>
      <c r="I1481">
        <v>159.84</v>
      </c>
      <c r="J1481">
        <f>YEAR(Ventas_Wellpro4[[#This Row],[Fecha]])</f>
        <v>2025</v>
      </c>
      <c r="K1481" t="str">
        <f>TEXT(Ventas_Wellpro4[[#This Row],[Fecha]],"MMMM")</f>
        <v>junio</v>
      </c>
      <c r="L1481">
        <f>DAY(Ventas_Wellpro4[[#This Row],[Fecha]])</f>
        <v>26</v>
      </c>
    </row>
    <row r="1482" spans="2:12" x14ac:dyDescent="0.25">
      <c r="B1482" s="5">
        <v>45835</v>
      </c>
      <c r="C1482" t="s">
        <v>20</v>
      </c>
      <c r="D1482" t="s">
        <v>50</v>
      </c>
      <c r="E1482">
        <v>1931.9</v>
      </c>
      <c r="F1482">
        <v>1</v>
      </c>
      <c r="G1482">
        <v>309.10000000000002</v>
      </c>
      <c r="H1482" s="15">
        <v>1931.9</v>
      </c>
      <c r="I1482">
        <v>2241</v>
      </c>
      <c r="J1482">
        <f>YEAR(Ventas_Wellpro4[[#This Row],[Fecha]])</f>
        <v>2025</v>
      </c>
      <c r="K1482" t="str">
        <f>TEXT(Ventas_Wellpro4[[#This Row],[Fecha]],"MMMM")</f>
        <v>junio</v>
      </c>
      <c r="L1482">
        <f>DAY(Ventas_Wellpro4[[#This Row],[Fecha]])</f>
        <v>27</v>
      </c>
    </row>
    <row r="1483" spans="2:12" x14ac:dyDescent="0.25">
      <c r="B1483" s="5">
        <v>45532</v>
      </c>
      <c r="C1483" t="s">
        <v>18</v>
      </c>
      <c r="D1483" t="s">
        <v>46</v>
      </c>
      <c r="E1483">
        <v>525.59</v>
      </c>
      <c r="F1483">
        <v>6</v>
      </c>
      <c r="G1483" s="1">
        <v>504.57</v>
      </c>
      <c r="H1483" s="15">
        <v>3153.54</v>
      </c>
      <c r="I1483" s="2">
        <v>3658.11</v>
      </c>
      <c r="J1483">
        <f>YEAR(Ventas_Wellpro4[[#This Row],[Fecha]])</f>
        <v>2024</v>
      </c>
      <c r="K1483" t="str">
        <f>TEXT(Ventas_Wellpro4[[#This Row],[Fecha]],"MMMM")</f>
        <v>agosto</v>
      </c>
      <c r="L1483">
        <f>DAY(Ventas_Wellpro4[[#This Row],[Fecha]])</f>
        <v>28</v>
      </c>
    </row>
    <row r="1484" spans="2:12" x14ac:dyDescent="0.25">
      <c r="B1484" s="5">
        <v>45532</v>
      </c>
      <c r="C1484" t="s">
        <v>18</v>
      </c>
      <c r="D1484" t="s">
        <v>46</v>
      </c>
      <c r="E1484">
        <v>525.59</v>
      </c>
      <c r="F1484">
        <v>12</v>
      </c>
      <c r="G1484" s="1">
        <v>1009.13</v>
      </c>
      <c r="H1484" s="15">
        <v>6307.08</v>
      </c>
      <c r="I1484" s="2">
        <v>7316.21</v>
      </c>
      <c r="J1484">
        <f>YEAR(Ventas_Wellpro4[[#This Row],[Fecha]])</f>
        <v>2024</v>
      </c>
      <c r="K1484" t="str">
        <f>TEXT(Ventas_Wellpro4[[#This Row],[Fecha]],"MMMM")</f>
        <v>agosto</v>
      </c>
      <c r="L1484">
        <f>DAY(Ventas_Wellpro4[[#This Row],[Fecha]])</f>
        <v>28</v>
      </c>
    </row>
    <row r="1485" spans="2:12" x14ac:dyDescent="0.25">
      <c r="B1485" s="5">
        <v>45532</v>
      </c>
      <c r="C1485" t="s">
        <v>18</v>
      </c>
      <c r="D1485" t="s">
        <v>46</v>
      </c>
      <c r="E1485">
        <v>525.59</v>
      </c>
      <c r="F1485">
        <v>24</v>
      </c>
      <c r="G1485" s="2">
        <v>2018.27</v>
      </c>
      <c r="H1485" s="15">
        <v>12614.16</v>
      </c>
      <c r="I1485" s="2">
        <v>14632.43</v>
      </c>
      <c r="J1485">
        <f>YEAR(Ventas_Wellpro4[[#This Row],[Fecha]])</f>
        <v>2024</v>
      </c>
      <c r="K1485" t="str">
        <f>TEXT(Ventas_Wellpro4[[#This Row],[Fecha]],"MMMM")</f>
        <v>agosto</v>
      </c>
      <c r="L1485">
        <f>DAY(Ventas_Wellpro4[[#This Row],[Fecha]])</f>
        <v>28</v>
      </c>
    </row>
    <row r="1486" spans="2:12" x14ac:dyDescent="0.25">
      <c r="B1486" s="5">
        <v>45532</v>
      </c>
      <c r="C1486" t="s">
        <v>18</v>
      </c>
      <c r="D1486" t="s">
        <v>46</v>
      </c>
      <c r="E1486">
        <v>525.59</v>
      </c>
      <c r="F1486">
        <v>6</v>
      </c>
      <c r="G1486" s="1">
        <v>504.57</v>
      </c>
      <c r="H1486" s="15">
        <v>3153.54</v>
      </c>
      <c r="I1486" s="2">
        <v>3658.11</v>
      </c>
      <c r="J1486">
        <f>YEAR(Ventas_Wellpro4[[#This Row],[Fecha]])</f>
        <v>2024</v>
      </c>
      <c r="K1486" t="str">
        <f>TEXT(Ventas_Wellpro4[[#This Row],[Fecha]],"MMMM")</f>
        <v>agosto</v>
      </c>
      <c r="L1486">
        <f>DAY(Ventas_Wellpro4[[#This Row],[Fecha]])</f>
        <v>28</v>
      </c>
    </row>
    <row r="1487" spans="2:12" x14ac:dyDescent="0.25">
      <c r="B1487" s="5">
        <v>45541</v>
      </c>
      <c r="C1487" t="s">
        <v>18</v>
      </c>
      <c r="D1487" t="s">
        <v>46</v>
      </c>
      <c r="E1487">
        <v>525.59</v>
      </c>
      <c r="F1487">
        <v>6</v>
      </c>
      <c r="G1487" s="2">
        <v>504.57</v>
      </c>
      <c r="H1487" s="15">
        <v>3153.54</v>
      </c>
      <c r="I1487" s="2">
        <v>3658.11</v>
      </c>
      <c r="J1487">
        <f>YEAR(Ventas_Wellpro4[[#This Row],[Fecha]])</f>
        <v>2024</v>
      </c>
      <c r="K1487" t="str">
        <f>TEXT(Ventas_Wellpro4[[#This Row],[Fecha]],"MMMM")</f>
        <v>septiembre</v>
      </c>
      <c r="L1487">
        <f>DAY(Ventas_Wellpro4[[#This Row],[Fecha]])</f>
        <v>6</v>
      </c>
    </row>
    <row r="1488" spans="2:12" x14ac:dyDescent="0.25">
      <c r="B1488" s="5">
        <v>45835</v>
      </c>
      <c r="C1488" t="s">
        <v>23</v>
      </c>
      <c r="D1488" t="s">
        <v>46</v>
      </c>
      <c r="E1488">
        <v>70.05</v>
      </c>
      <c r="F1488">
        <v>240</v>
      </c>
      <c r="G1488">
        <v>2689.92</v>
      </c>
      <c r="H1488" s="15">
        <v>16812</v>
      </c>
      <c r="I1488">
        <v>19501.919999999998</v>
      </c>
      <c r="J1488">
        <f>YEAR(Ventas_Wellpro4[[#This Row],[Fecha]])</f>
        <v>2025</v>
      </c>
      <c r="K1488" t="str">
        <f>TEXT(Ventas_Wellpro4[[#This Row],[Fecha]],"MMMM")</f>
        <v>junio</v>
      </c>
      <c r="L1488">
        <f>DAY(Ventas_Wellpro4[[#This Row],[Fecha]])</f>
        <v>27</v>
      </c>
    </row>
    <row r="1489" spans="2:12" x14ac:dyDescent="0.25">
      <c r="B1489" s="5">
        <v>45835</v>
      </c>
      <c r="C1489" t="s">
        <v>23</v>
      </c>
      <c r="D1489" t="s">
        <v>46</v>
      </c>
      <c r="E1489">
        <v>70.05</v>
      </c>
      <c r="F1489">
        <v>240</v>
      </c>
      <c r="G1489">
        <v>2689.92</v>
      </c>
      <c r="H1489" s="15">
        <v>16812</v>
      </c>
      <c r="I1489">
        <v>19501.919999999998</v>
      </c>
      <c r="J1489">
        <f>YEAR(Ventas_Wellpro4[[#This Row],[Fecha]])</f>
        <v>2025</v>
      </c>
      <c r="K1489" t="str">
        <f>TEXT(Ventas_Wellpro4[[#This Row],[Fecha]],"MMMM")</f>
        <v>junio</v>
      </c>
      <c r="L1489">
        <f>DAY(Ventas_Wellpro4[[#This Row],[Fecha]])</f>
        <v>27</v>
      </c>
    </row>
    <row r="1490" spans="2:12" x14ac:dyDescent="0.25">
      <c r="B1490" s="5">
        <v>45835</v>
      </c>
      <c r="C1490" t="s">
        <v>10</v>
      </c>
      <c r="D1490" t="s">
        <v>50</v>
      </c>
      <c r="E1490">
        <v>211.23</v>
      </c>
      <c r="F1490">
        <v>6</v>
      </c>
      <c r="G1490">
        <v>202.78</v>
      </c>
      <c r="H1490" s="15">
        <v>1267.3800000000001</v>
      </c>
      <c r="I1490">
        <v>1470.16</v>
      </c>
      <c r="J1490">
        <f>YEAR(Ventas_Wellpro4[[#This Row],[Fecha]])</f>
        <v>2025</v>
      </c>
      <c r="K1490" t="str">
        <f>TEXT(Ventas_Wellpro4[[#This Row],[Fecha]],"MMMM")</f>
        <v>junio</v>
      </c>
      <c r="L1490">
        <f>DAY(Ventas_Wellpro4[[#This Row],[Fecha]])</f>
        <v>27</v>
      </c>
    </row>
    <row r="1491" spans="2:12" x14ac:dyDescent="0.25">
      <c r="B1491" s="5">
        <v>45835</v>
      </c>
      <c r="C1491" t="s">
        <v>10</v>
      </c>
      <c r="D1491" t="s">
        <v>50</v>
      </c>
      <c r="E1491">
        <v>211.23</v>
      </c>
      <c r="F1491">
        <v>12</v>
      </c>
      <c r="G1491">
        <v>405.56</v>
      </c>
      <c r="H1491" s="15">
        <v>2534.7600000000002</v>
      </c>
      <c r="I1491">
        <v>2940.32</v>
      </c>
      <c r="J1491">
        <f>YEAR(Ventas_Wellpro4[[#This Row],[Fecha]])</f>
        <v>2025</v>
      </c>
      <c r="K1491" t="str">
        <f>TEXT(Ventas_Wellpro4[[#This Row],[Fecha]],"MMMM")</f>
        <v>junio</v>
      </c>
      <c r="L1491">
        <f>DAY(Ventas_Wellpro4[[#This Row],[Fecha]])</f>
        <v>27</v>
      </c>
    </row>
    <row r="1492" spans="2:12" x14ac:dyDescent="0.25">
      <c r="B1492" s="5">
        <v>45541</v>
      </c>
      <c r="C1492" t="s">
        <v>18</v>
      </c>
      <c r="D1492" t="s">
        <v>46</v>
      </c>
      <c r="E1492">
        <v>525.59</v>
      </c>
      <c r="F1492">
        <v>6</v>
      </c>
      <c r="G1492" s="2">
        <v>504.57</v>
      </c>
      <c r="H1492" s="15">
        <v>3153.54</v>
      </c>
      <c r="I1492" s="2">
        <v>3658.11</v>
      </c>
      <c r="J1492">
        <f>YEAR(Ventas_Wellpro4[[#This Row],[Fecha]])</f>
        <v>2024</v>
      </c>
      <c r="K1492" t="str">
        <f>TEXT(Ventas_Wellpro4[[#This Row],[Fecha]],"MMMM")</f>
        <v>septiembre</v>
      </c>
      <c r="L1492">
        <f>DAY(Ventas_Wellpro4[[#This Row],[Fecha]])</f>
        <v>6</v>
      </c>
    </row>
    <row r="1493" spans="2:12" x14ac:dyDescent="0.25">
      <c r="B1493" s="5">
        <v>45541</v>
      </c>
      <c r="C1493" t="s">
        <v>18</v>
      </c>
      <c r="D1493" t="s">
        <v>46</v>
      </c>
      <c r="E1493">
        <v>525.59</v>
      </c>
      <c r="F1493">
        <v>6</v>
      </c>
      <c r="G1493" s="1">
        <v>504.57</v>
      </c>
      <c r="H1493" s="15">
        <v>3153.54</v>
      </c>
      <c r="I1493" s="2">
        <v>3658.11</v>
      </c>
      <c r="J1493">
        <f>YEAR(Ventas_Wellpro4[[#This Row],[Fecha]])</f>
        <v>2024</v>
      </c>
      <c r="K1493" t="str">
        <f>TEXT(Ventas_Wellpro4[[#This Row],[Fecha]],"MMMM")</f>
        <v>septiembre</v>
      </c>
      <c r="L1493">
        <f>DAY(Ventas_Wellpro4[[#This Row],[Fecha]])</f>
        <v>6</v>
      </c>
    </row>
    <row r="1494" spans="2:12" x14ac:dyDescent="0.25">
      <c r="B1494" s="5">
        <v>45541</v>
      </c>
      <c r="C1494" t="s">
        <v>18</v>
      </c>
      <c r="D1494" t="s">
        <v>46</v>
      </c>
      <c r="E1494">
        <v>525.59</v>
      </c>
      <c r="F1494">
        <v>6</v>
      </c>
      <c r="G1494" s="1">
        <v>504.57</v>
      </c>
      <c r="H1494" s="15">
        <v>3153.54</v>
      </c>
      <c r="I1494" s="2">
        <v>3658.11</v>
      </c>
      <c r="J1494">
        <f>YEAR(Ventas_Wellpro4[[#This Row],[Fecha]])</f>
        <v>2024</v>
      </c>
      <c r="K1494" t="str">
        <f>TEXT(Ventas_Wellpro4[[#This Row],[Fecha]],"MMMM")</f>
        <v>septiembre</v>
      </c>
      <c r="L1494">
        <f>DAY(Ventas_Wellpro4[[#This Row],[Fecha]])</f>
        <v>6</v>
      </c>
    </row>
    <row r="1495" spans="2:12" x14ac:dyDescent="0.25">
      <c r="B1495" s="5">
        <v>45547</v>
      </c>
      <c r="C1495" t="s">
        <v>18</v>
      </c>
      <c r="D1495" t="s">
        <v>46</v>
      </c>
      <c r="E1495">
        <v>525.59</v>
      </c>
      <c r="F1495">
        <v>6</v>
      </c>
      <c r="G1495" s="1">
        <v>504.57</v>
      </c>
      <c r="H1495" s="15">
        <v>3153.54</v>
      </c>
      <c r="I1495" s="2">
        <v>3658.11</v>
      </c>
      <c r="J1495">
        <f>YEAR(Ventas_Wellpro4[[#This Row],[Fecha]])</f>
        <v>2024</v>
      </c>
      <c r="K1495" t="str">
        <f>TEXT(Ventas_Wellpro4[[#This Row],[Fecha]],"MMMM")</f>
        <v>septiembre</v>
      </c>
      <c r="L1495">
        <f>DAY(Ventas_Wellpro4[[#This Row],[Fecha]])</f>
        <v>12</v>
      </c>
    </row>
    <row r="1496" spans="2:12" x14ac:dyDescent="0.25">
      <c r="B1496" s="5">
        <v>45547</v>
      </c>
      <c r="C1496" t="s">
        <v>18</v>
      </c>
      <c r="D1496" t="s">
        <v>46</v>
      </c>
      <c r="E1496">
        <v>525.59</v>
      </c>
      <c r="F1496">
        <v>6</v>
      </c>
      <c r="G1496" s="1">
        <v>504.57</v>
      </c>
      <c r="H1496" s="15">
        <v>3153.54</v>
      </c>
      <c r="I1496" s="2">
        <v>3658.11</v>
      </c>
      <c r="J1496">
        <f>YEAR(Ventas_Wellpro4[[#This Row],[Fecha]])</f>
        <v>2024</v>
      </c>
      <c r="K1496" t="str">
        <f>TEXT(Ventas_Wellpro4[[#This Row],[Fecha]],"MMMM")</f>
        <v>septiembre</v>
      </c>
      <c r="L1496">
        <f>DAY(Ventas_Wellpro4[[#This Row],[Fecha]])</f>
        <v>12</v>
      </c>
    </row>
    <row r="1497" spans="2:12" x14ac:dyDescent="0.25">
      <c r="B1497" s="5">
        <v>45547</v>
      </c>
      <c r="C1497" t="s">
        <v>18</v>
      </c>
      <c r="D1497" t="s">
        <v>46</v>
      </c>
      <c r="E1497">
        <v>525.59</v>
      </c>
      <c r="F1497">
        <v>12</v>
      </c>
      <c r="G1497" s="2">
        <v>1009.13</v>
      </c>
      <c r="H1497" s="15">
        <v>6307.08</v>
      </c>
      <c r="I1497" s="2">
        <v>7316.21</v>
      </c>
      <c r="J1497">
        <f>YEAR(Ventas_Wellpro4[[#This Row],[Fecha]])</f>
        <v>2024</v>
      </c>
      <c r="K1497" t="str">
        <f>TEXT(Ventas_Wellpro4[[#This Row],[Fecha]],"MMMM")</f>
        <v>septiembre</v>
      </c>
      <c r="L1497">
        <f>DAY(Ventas_Wellpro4[[#This Row],[Fecha]])</f>
        <v>12</v>
      </c>
    </row>
    <row r="1498" spans="2:12" x14ac:dyDescent="0.25">
      <c r="B1498" s="5">
        <v>45547</v>
      </c>
      <c r="C1498" t="s">
        <v>18</v>
      </c>
      <c r="D1498" t="s">
        <v>46</v>
      </c>
      <c r="E1498">
        <v>525.59</v>
      </c>
      <c r="F1498">
        <v>6</v>
      </c>
      <c r="G1498" s="2">
        <v>504.57</v>
      </c>
      <c r="H1498" s="15">
        <v>3153.54</v>
      </c>
      <c r="I1498" s="2">
        <v>3658.11</v>
      </c>
      <c r="J1498">
        <f>YEAR(Ventas_Wellpro4[[#This Row],[Fecha]])</f>
        <v>2024</v>
      </c>
      <c r="K1498" t="str">
        <f>TEXT(Ventas_Wellpro4[[#This Row],[Fecha]],"MMMM")</f>
        <v>septiembre</v>
      </c>
      <c r="L1498">
        <f>DAY(Ventas_Wellpro4[[#This Row],[Fecha]])</f>
        <v>12</v>
      </c>
    </row>
    <row r="1499" spans="2:12" x14ac:dyDescent="0.25">
      <c r="B1499" s="5">
        <v>45548</v>
      </c>
      <c r="C1499" t="s">
        <v>18</v>
      </c>
      <c r="D1499" t="s">
        <v>46</v>
      </c>
      <c r="E1499">
        <v>525.59</v>
      </c>
      <c r="F1499">
        <v>6</v>
      </c>
      <c r="G1499" s="1">
        <v>504.57</v>
      </c>
      <c r="H1499" s="15">
        <v>3153.54</v>
      </c>
      <c r="I1499" s="2">
        <v>3658.11</v>
      </c>
      <c r="J1499">
        <f>YEAR(Ventas_Wellpro4[[#This Row],[Fecha]])</f>
        <v>2024</v>
      </c>
      <c r="K1499" t="str">
        <f>TEXT(Ventas_Wellpro4[[#This Row],[Fecha]],"MMMM")</f>
        <v>septiembre</v>
      </c>
      <c r="L1499">
        <f>DAY(Ventas_Wellpro4[[#This Row],[Fecha]])</f>
        <v>13</v>
      </c>
    </row>
    <row r="1500" spans="2:12" x14ac:dyDescent="0.25">
      <c r="B1500" s="11">
        <v>45838</v>
      </c>
      <c r="C1500" t="s">
        <v>20</v>
      </c>
      <c r="D1500" t="s">
        <v>144</v>
      </c>
      <c r="E1500">
        <v>2584.34</v>
      </c>
      <c r="F1500">
        <v>1</v>
      </c>
      <c r="G1500">
        <v>413.49</v>
      </c>
      <c r="H1500" s="15">
        <v>2584.34</v>
      </c>
      <c r="I1500">
        <v>2997.83</v>
      </c>
      <c r="J1500">
        <f>YEAR(Ventas_Wellpro4[[#This Row],[Fecha]])</f>
        <v>2025</v>
      </c>
      <c r="K1500" t="str">
        <f>TEXT(Ventas_Wellpro4[[#This Row],[Fecha]],"MMMM")</f>
        <v>junio</v>
      </c>
      <c r="L1500">
        <f>DAY(Ventas_Wellpro4[[#This Row],[Fecha]])</f>
        <v>30</v>
      </c>
    </row>
    <row r="1501" spans="2:12" x14ac:dyDescent="0.25">
      <c r="B1501" s="11">
        <v>45838</v>
      </c>
      <c r="C1501" t="s">
        <v>21</v>
      </c>
      <c r="D1501" t="s">
        <v>52</v>
      </c>
      <c r="E1501">
        <v>90.54</v>
      </c>
      <c r="F1501">
        <v>6</v>
      </c>
      <c r="G1501">
        <v>86.92</v>
      </c>
      <c r="H1501" s="15">
        <v>543.24</v>
      </c>
      <c r="I1501">
        <v>630.16</v>
      </c>
      <c r="J1501">
        <f>YEAR(Ventas_Wellpro4[[#This Row],[Fecha]])</f>
        <v>2025</v>
      </c>
      <c r="K1501" t="str">
        <f>TEXT(Ventas_Wellpro4[[#This Row],[Fecha]],"MMMM")</f>
        <v>junio</v>
      </c>
      <c r="L1501">
        <f>DAY(Ventas_Wellpro4[[#This Row],[Fecha]])</f>
        <v>30</v>
      </c>
    </row>
    <row r="1502" spans="2:12" x14ac:dyDescent="0.25">
      <c r="B1502" s="11">
        <v>45838</v>
      </c>
      <c r="C1502" t="s">
        <v>13</v>
      </c>
      <c r="D1502" t="s">
        <v>144</v>
      </c>
      <c r="E1502">
        <v>1.56</v>
      </c>
      <c r="F1502">
        <v>1</v>
      </c>
      <c r="G1502">
        <v>0.25</v>
      </c>
      <c r="H1502" s="15">
        <v>1.56</v>
      </c>
      <c r="I1502">
        <v>1.81</v>
      </c>
      <c r="J1502">
        <f>YEAR(Ventas_Wellpro4[[#This Row],[Fecha]])</f>
        <v>2025</v>
      </c>
      <c r="K1502" t="str">
        <f>TEXT(Ventas_Wellpro4[[#This Row],[Fecha]],"MMMM")</f>
        <v>junio</v>
      </c>
      <c r="L1502">
        <f>DAY(Ventas_Wellpro4[[#This Row],[Fecha]])</f>
        <v>30</v>
      </c>
    </row>
    <row r="1503" spans="2:12" x14ac:dyDescent="0.25">
      <c r="B1503" s="5">
        <v>45839</v>
      </c>
      <c r="C1503" t="s">
        <v>20</v>
      </c>
      <c r="D1503" t="s">
        <v>144</v>
      </c>
      <c r="E1503">
        <v>2584.5</v>
      </c>
      <c r="F1503">
        <v>1</v>
      </c>
      <c r="G1503">
        <v>413.52</v>
      </c>
      <c r="H1503" s="15">
        <v>2584.5</v>
      </c>
      <c r="I1503">
        <v>2998.02</v>
      </c>
      <c r="J1503">
        <f>YEAR(Ventas_Wellpro4[[#This Row],[Fecha]])</f>
        <v>2025</v>
      </c>
      <c r="K1503" t="str">
        <f>TEXT(Ventas_Wellpro4[[#This Row],[Fecha]],"MMMM")</f>
        <v>julio</v>
      </c>
      <c r="L1503">
        <f>DAY(Ventas_Wellpro4[[#This Row],[Fecha]])</f>
        <v>1</v>
      </c>
    </row>
    <row r="1504" spans="2:12" x14ac:dyDescent="0.25">
      <c r="B1504" s="5">
        <v>45839</v>
      </c>
      <c r="C1504" t="s">
        <v>22</v>
      </c>
      <c r="D1504" t="s">
        <v>144</v>
      </c>
      <c r="E1504">
        <v>137.7937</v>
      </c>
      <c r="F1504">
        <v>1</v>
      </c>
      <c r="G1504">
        <v>22.046991999999999</v>
      </c>
      <c r="H1504" s="15">
        <v>137.79</v>
      </c>
      <c r="I1504">
        <v>159.83699199999998</v>
      </c>
      <c r="J1504">
        <f>YEAR(Ventas_Wellpro4[[#This Row],[Fecha]])</f>
        <v>2025</v>
      </c>
      <c r="K1504" t="str">
        <f>TEXT(Ventas_Wellpro4[[#This Row],[Fecha]],"MMMM")</f>
        <v>julio</v>
      </c>
      <c r="L1504">
        <f>DAY(Ventas_Wellpro4[[#This Row],[Fecha]])</f>
        <v>1</v>
      </c>
    </row>
    <row r="1505" spans="2:12" x14ac:dyDescent="0.25">
      <c r="B1505" s="5">
        <v>45839</v>
      </c>
      <c r="C1505" t="s">
        <v>21</v>
      </c>
      <c r="D1505" t="s">
        <v>144</v>
      </c>
      <c r="E1505">
        <v>137.79310000000001</v>
      </c>
      <c r="F1505">
        <v>2</v>
      </c>
      <c r="G1505">
        <v>44.093792000000001</v>
      </c>
      <c r="H1505" s="15">
        <v>275.58999999999997</v>
      </c>
      <c r="I1505">
        <v>319.68379199999998</v>
      </c>
      <c r="J1505">
        <f>YEAR(Ventas_Wellpro4[[#This Row],[Fecha]])</f>
        <v>2025</v>
      </c>
      <c r="K1505" s="17" t="str">
        <f>TEXT(Ventas_Wellpro4[[#This Row],[Fecha]],"MMMM")</f>
        <v>julio</v>
      </c>
      <c r="L1505">
        <f>DAY(Ventas_Wellpro4[[#This Row],[Fecha]])</f>
        <v>1</v>
      </c>
    </row>
    <row r="1506" spans="2:12" x14ac:dyDescent="0.25">
      <c r="B1506" s="5">
        <v>45552</v>
      </c>
      <c r="C1506" t="s">
        <v>18</v>
      </c>
      <c r="D1506" t="s">
        <v>46</v>
      </c>
      <c r="E1506">
        <v>525.59</v>
      </c>
      <c r="F1506">
        <v>6</v>
      </c>
      <c r="G1506" s="2">
        <v>504.57</v>
      </c>
      <c r="H1506" s="15">
        <v>3153.54</v>
      </c>
      <c r="I1506" s="2">
        <v>3658.11</v>
      </c>
      <c r="J1506">
        <f>YEAR(Ventas_Wellpro4[[#This Row],[Fecha]])</f>
        <v>2024</v>
      </c>
      <c r="K1506" t="str">
        <f>TEXT(Ventas_Wellpro4[[#This Row],[Fecha]],"MMMM")</f>
        <v>septiembre</v>
      </c>
      <c r="L1506">
        <f>DAY(Ventas_Wellpro4[[#This Row],[Fecha]])</f>
        <v>17</v>
      </c>
    </row>
    <row r="1507" spans="2:12" x14ac:dyDescent="0.25">
      <c r="B1507" s="11">
        <v>45839</v>
      </c>
      <c r="C1507" t="s">
        <v>13</v>
      </c>
      <c r="D1507" t="s">
        <v>144</v>
      </c>
      <c r="E1507">
        <v>1.7</v>
      </c>
      <c r="F1507">
        <v>1</v>
      </c>
      <c r="G1507">
        <v>0.27200000000000002</v>
      </c>
      <c r="H1507" s="15">
        <v>1.7</v>
      </c>
      <c r="I1507">
        <v>1.972</v>
      </c>
      <c r="J1507">
        <f>YEAR(Ventas_Wellpro4[[#This Row],[Fecha]])</f>
        <v>2025</v>
      </c>
      <c r="K1507" t="str">
        <f>TEXT(Ventas_Wellpro4[[#This Row],[Fecha]],"MMMM")</f>
        <v>julio</v>
      </c>
      <c r="L1507">
        <f>DAY(Ventas_Wellpro4[[#This Row],[Fecha]])</f>
        <v>1</v>
      </c>
    </row>
    <row r="1508" spans="2:12" x14ac:dyDescent="0.25">
      <c r="B1508" s="11">
        <v>45839</v>
      </c>
      <c r="C1508" t="s">
        <v>123</v>
      </c>
      <c r="D1508" t="s">
        <v>144</v>
      </c>
      <c r="E1508">
        <v>137.79310000000001</v>
      </c>
      <c r="F1508">
        <v>1</v>
      </c>
      <c r="G1508">
        <v>22.046896</v>
      </c>
      <c r="H1508" s="15">
        <v>137.79</v>
      </c>
      <c r="I1508">
        <v>159.836896</v>
      </c>
      <c r="J1508">
        <f>YEAR(Ventas_Wellpro4[[#This Row],[Fecha]])</f>
        <v>2025</v>
      </c>
      <c r="K1508" t="str">
        <f>TEXT(Ventas_Wellpro4[[#This Row],[Fecha]],"MMMM")</f>
        <v>julio</v>
      </c>
      <c r="L1508">
        <f>DAY(Ventas_Wellpro4[[#This Row],[Fecha]])</f>
        <v>1</v>
      </c>
    </row>
    <row r="1509" spans="2:12" x14ac:dyDescent="0.25">
      <c r="B1509" s="11">
        <v>45840</v>
      </c>
      <c r="C1509" t="s">
        <v>23</v>
      </c>
      <c r="D1509" t="s">
        <v>144</v>
      </c>
      <c r="E1509">
        <v>137.79310000000001</v>
      </c>
      <c r="F1509">
        <v>1</v>
      </c>
      <c r="G1509">
        <v>22.046896</v>
      </c>
      <c r="H1509" s="15">
        <v>137.79</v>
      </c>
      <c r="I1509">
        <v>159.836896</v>
      </c>
      <c r="J1509">
        <f>YEAR(Ventas_Wellpro4[[#This Row],[Fecha]])</f>
        <v>2025</v>
      </c>
      <c r="K1509" t="str">
        <f>TEXT(Ventas_Wellpro4[[#This Row],[Fecha]],"MMMM")</f>
        <v>julio</v>
      </c>
      <c r="L1509">
        <f>DAY(Ventas_Wellpro4[[#This Row],[Fecha]])</f>
        <v>2</v>
      </c>
    </row>
    <row r="1510" spans="2:12" x14ac:dyDescent="0.25">
      <c r="B1510" s="5">
        <v>45552</v>
      </c>
      <c r="C1510" t="s">
        <v>18</v>
      </c>
      <c r="D1510" t="s">
        <v>46</v>
      </c>
      <c r="E1510">
        <v>525.59</v>
      </c>
      <c r="F1510">
        <v>6</v>
      </c>
      <c r="G1510" s="1">
        <v>504.57</v>
      </c>
      <c r="H1510" s="15">
        <v>3153.54</v>
      </c>
      <c r="I1510" s="2">
        <v>3658.11</v>
      </c>
      <c r="J1510">
        <f>YEAR(Ventas_Wellpro4[[#This Row],[Fecha]])</f>
        <v>2024</v>
      </c>
      <c r="K1510" t="str">
        <f>TEXT(Ventas_Wellpro4[[#This Row],[Fecha]],"MMMM")</f>
        <v>septiembre</v>
      </c>
      <c r="L1510">
        <f>DAY(Ventas_Wellpro4[[#This Row],[Fecha]])</f>
        <v>17</v>
      </c>
    </row>
    <row r="1511" spans="2:12" x14ac:dyDescent="0.25">
      <c r="B1511" s="5">
        <v>45552</v>
      </c>
      <c r="C1511" t="s">
        <v>18</v>
      </c>
      <c r="D1511" t="s">
        <v>46</v>
      </c>
      <c r="E1511">
        <v>525.59</v>
      </c>
      <c r="F1511">
        <v>12</v>
      </c>
      <c r="G1511" s="2">
        <v>1009.13</v>
      </c>
      <c r="H1511" s="15">
        <v>6307.08</v>
      </c>
      <c r="I1511" s="2">
        <v>7316.21</v>
      </c>
      <c r="J1511">
        <f>YEAR(Ventas_Wellpro4[[#This Row],[Fecha]])</f>
        <v>2024</v>
      </c>
      <c r="K1511" t="str">
        <f>TEXT(Ventas_Wellpro4[[#This Row],[Fecha]],"MMMM")</f>
        <v>septiembre</v>
      </c>
      <c r="L1511">
        <f>DAY(Ventas_Wellpro4[[#This Row],[Fecha]])</f>
        <v>17</v>
      </c>
    </row>
    <row r="1512" spans="2:12" x14ac:dyDescent="0.25">
      <c r="B1512" s="11">
        <v>45841</v>
      </c>
      <c r="C1512" t="s">
        <v>22</v>
      </c>
      <c r="D1512" t="s">
        <v>144</v>
      </c>
      <c r="E1512">
        <v>131.07131000000001</v>
      </c>
      <c r="F1512">
        <v>1</v>
      </c>
      <c r="G1512">
        <v>20.971409600000001</v>
      </c>
      <c r="H1512" s="15">
        <v>131.07</v>
      </c>
      <c r="I1512">
        <v>152.04140960000001</v>
      </c>
      <c r="J1512">
        <f>YEAR(Ventas_Wellpro4[[#This Row],[Fecha]])</f>
        <v>2025</v>
      </c>
      <c r="K1512" t="str">
        <f>TEXT(Ventas_Wellpro4[[#This Row],[Fecha]],"MMMM")</f>
        <v>julio</v>
      </c>
      <c r="L1512">
        <f>DAY(Ventas_Wellpro4[[#This Row],[Fecha]])</f>
        <v>3</v>
      </c>
    </row>
    <row r="1513" spans="2:12" x14ac:dyDescent="0.25">
      <c r="B1513" s="11">
        <v>45841</v>
      </c>
      <c r="C1513" t="s">
        <v>21</v>
      </c>
      <c r="D1513" t="s">
        <v>144</v>
      </c>
      <c r="E1513">
        <v>137.79310000000001</v>
      </c>
      <c r="F1513">
        <v>1</v>
      </c>
      <c r="G1513">
        <v>22.046896</v>
      </c>
      <c r="H1513" s="15">
        <v>137.79</v>
      </c>
      <c r="I1513">
        <v>159.836896</v>
      </c>
      <c r="J1513">
        <f>YEAR(Ventas_Wellpro4[[#This Row],[Fecha]])</f>
        <v>2025</v>
      </c>
      <c r="K1513" t="str">
        <f>TEXT(Ventas_Wellpro4[[#This Row],[Fecha]],"MMMM")</f>
        <v>julio</v>
      </c>
      <c r="L1513">
        <f>DAY(Ventas_Wellpro4[[#This Row],[Fecha]])</f>
        <v>3</v>
      </c>
    </row>
    <row r="1514" spans="2:12" x14ac:dyDescent="0.25">
      <c r="B1514" s="5">
        <v>45558</v>
      </c>
      <c r="C1514" t="s">
        <v>18</v>
      </c>
      <c r="D1514" t="s">
        <v>46</v>
      </c>
      <c r="E1514">
        <v>525.59</v>
      </c>
      <c r="F1514">
        <v>12</v>
      </c>
      <c r="G1514" s="2">
        <v>1009.13</v>
      </c>
      <c r="H1514" s="15">
        <v>6307.08</v>
      </c>
      <c r="I1514" s="2">
        <v>7316.21</v>
      </c>
      <c r="J1514">
        <f>YEAR(Ventas_Wellpro4[[#This Row],[Fecha]])</f>
        <v>2024</v>
      </c>
      <c r="K1514" t="str">
        <f>TEXT(Ventas_Wellpro4[[#This Row],[Fecha]],"MMMM")</f>
        <v>septiembre</v>
      </c>
      <c r="L1514">
        <f>DAY(Ventas_Wellpro4[[#This Row],[Fecha]])</f>
        <v>23</v>
      </c>
    </row>
    <row r="1515" spans="2:12" x14ac:dyDescent="0.25">
      <c r="B1515" s="5">
        <v>45558</v>
      </c>
      <c r="C1515" t="s">
        <v>18</v>
      </c>
      <c r="D1515" t="s">
        <v>46</v>
      </c>
      <c r="E1515">
        <v>525.59</v>
      </c>
      <c r="F1515">
        <v>6</v>
      </c>
      <c r="G1515" s="2">
        <v>504.57</v>
      </c>
      <c r="H1515" s="15">
        <v>3153.54</v>
      </c>
      <c r="I1515" s="2">
        <v>3658.11</v>
      </c>
      <c r="J1515">
        <f>YEAR(Ventas_Wellpro4[[#This Row],[Fecha]])</f>
        <v>2024</v>
      </c>
      <c r="K1515" t="str">
        <f>TEXT(Ventas_Wellpro4[[#This Row],[Fecha]],"MMMM")</f>
        <v>septiembre</v>
      </c>
      <c r="L1515">
        <f>DAY(Ventas_Wellpro4[[#This Row],[Fecha]])</f>
        <v>23</v>
      </c>
    </row>
    <row r="1516" spans="2:12" x14ac:dyDescent="0.25">
      <c r="B1516" s="5">
        <v>45558</v>
      </c>
      <c r="C1516" t="s">
        <v>18</v>
      </c>
      <c r="D1516" t="s">
        <v>46</v>
      </c>
      <c r="E1516">
        <v>525.59</v>
      </c>
      <c r="F1516">
        <v>6</v>
      </c>
      <c r="G1516" s="2">
        <v>504.57</v>
      </c>
      <c r="H1516" s="15">
        <v>3153.54</v>
      </c>
      <c r="I1516" s="2">
        <v>3658.11</v>
      </c>
      <c r="J1516">
        <f>YEAR(Ventas_Wellpro4[[#This Row],[Fecha]])</f>
        <v>2024</v>
      </c>
      <c r="K1516" t="str">
        <f>TEXT(Ventas_Wellpro4[[#This Row],[Fecha]],"MMMM")</f>
        <v>septiembre</v>
      </c>
      <c r="L1516">
        <f>DAY(Ventas_Wellpro4[[#This Row],[Fecha]])</f>
        <v>23</v>
      </c>
    </row>
    <row r="1517" spans="2:12" x14ac:dyDescent="0.25">
      <c r="B1517" s="5">
        <v>45558</v>
      </c>
      <c r="C1517" t="s">
        <v>18</v>
      </c>
      <c r="D1517" t="s">
        <v>46</v>
      </c>
      <c r="E1517">
        <v>525.59</v>
      </c>
      <c r="F1517">
        <v>6</v>
      </c>
      <c r="G1517" s="1">
        <v>504.57</v>
      </c>
      <c r="H1517" s="15">
        <v>3153.54</v>
      </c>
      <c r="I1517" s="2">
        <v>3658.11</v>
      </c>
      <c r="J1517">
        <f>YEAR(Ventas_Wellpro4[[#This Row],[Fecha]])</f>
        <v>2024</v>
      </c>
      <c r="K1517" t="str">
        <f>TEXT(Ventas_Wellpro4[[#This Row],[Fecha]],"MMMM")</f>
        <v>septiembre</v>
      </c>
      <c r="L1517">
        <f>DAY(Ventas_Wellpro4[[#This Row],[Fecha]])</f>
        <v>23</v>
      </c>
    </row>
    <row r="1518" spans="2:12" x14ac:dyDescent="0.25">
      <c r="B1518" s="5">
        <v>45558</v>
      </c>
      <c r="C1518" t="s">
        <v>18</v>
      </c>
      <c r="D1518" t="s">
        <v>46</v>
      </c>
      <c r="E1518">
        <v>525.59</v>
      </c>
      <c r="F1518">
        <v>6</v>
      </c>
      <c r="G1518" s="2">
        <v>504.57</v>
      </c>
      <c r="H1518" s="15">
        <v>3153.54</v>
      </c>
      <c r="I1518" s="2">
        <v>3658.11</v>
      </c>
      <c r="J1518">
        <f>YEAR(Ventas_Wellpro4[[#This Row],[Fecha]])</f>
        <v>2024</v>
      </c>
      <c r="K1518" t="str">
        <f>TEXT(Ventas_Wellpro4[[#This Row],[Fecha]],"MMMM")</f>
        <v>septiembre</v>
      </c>
      <c r="L1518">
        <f>DAY(Ventas_Wellpro4[[#This Row],[Fecha]])</f>
        <v>23</v>
      </c>
    </row>
    <row r="1519" spans="2:12" x14ac:dyDescent="0.25">
      <c r="B1519" s="5">
        <v>45562</v>
      </c>
      <c r="C1519" t="s">
        <v>18</v>
      </c>
      <c r="D1519" t="s">
        <v>46</v>
      </c>
      <c r="E1519">
        <v>525.59</v>
      </c>
      <c r="F1519">
        <v>6</v>
      </c>
      <c r="G1519" s="1">
        <v>504.57</v>
      </c>
      <c r="H1519" s="15">
        <v>3153.54</v>
      </c>
      <c r="I1519" s="2">
        <v>3658.11</v>
      </c>
      <c r="J1519">
        <f>YEAR(Ventas_Wellpro4[[#This Row],[Fecha]])</f>
        <v>2024</v>
      </c>
      <c r="K1519" t="str">
        <f>TEXT(Ventas_Wellpro4[[#This Row],[Fecha]],"MMMM")</f>
        <v>septiembre</v>
      </c>
      <c r="L1519">
        <f>DAY(Ventas_Wellpro4[[#This Row],[Fecha]])</f>
        <v>27</v>
      </c>
    </row>
    <row r="1520" spans="2:12" x14ac:dyDescent="0.25">
      <c r="B1520" s="5">
        <v>45562</v>
      </c>
      <c r="C1520" t="s">
        <v>18</v>
      </c>
      <c r="D1520" t="s">
        <v>46</v>
      </c>
      <c r="E1520">
        <v>525.59</v>
      </c>
      <c r="F1520">
        <v>6</v>
      </c>
      <c r="G1520" s="2">
        <v>504.57</v>
      </c>
      <c r="H1520" s="15">
        <v>3153.54</v>
      </c>
      <c r="I1520" s="2">
        <v>3658.11</v>
      </c>
      <c r="J1520">
        <f>YEAR(Ventas_Wellpro4[[#This Row],[Fecha]])</f>
        <v>2024</v>
      </c>
      <c r="K1520" t="str">
        <f>TEXT(Ventas_Wellpro4[[#This Row],[Fecha]],"MMMM")</f>
        <v>septiembre</v>
      </c>
      <c r="L1520">
        <f>DAY(Ventas_Wellpro4[[#This Row],[Fecha]])</f>
        <v>27</v>
      </c>
    </row>
    <row r="1521" spans="2:12" x14ac:dyDescent="0.25">
      <c r="B1521" s="5">
        <v>45562</v>
      </c>
      <c r="C1521" t="s">
        <v>18</v>
      </c>
      <c r="D1521" t="s">
        <v>46</v>
      </c>
      <c r="E1521">
        <v>525.59</v>
      </c>
      <c r="F1521">
        <v>6</v>
      </c>
      <c r="G1521" s="2">
        <v>504.57</v>
      </c>
      <c r="H1521" s="15">
        <v>3153.54</v>
      </c>
      <c r="I1521" s="2">
        <v>3658.11</v>
      </c>
      <c r="J1521">
        <f>YEAR(Ventas_Wellpro4[[#This Row],[Fecha]])</f>
        <v>2024</v>
      </c>
      <c r="K1521" t="str">
        <f>TEXT(Ventas_Wellpro4[[#This Row],[Fecha]],"MMMM")</f>
        <v>septiembre</v>
      </c>
      <c r="L1521">
        <f>DAY(Ventas_Wellpro4[[#This Row],[Fecha]])</f>
        <v>27</v>
      </c>
    </row>
    <row r="1522" spans="2:12" x14ac:dyDescent="0.25">
      <c r="B1522" s="11">
        <v>45845</v>
      </c>
      <c r="C1522" t="s">
        <v>22</v>
      </c>
      <c r="D1522" t="s">
        <v>144</v>
      </c>
      <c r="E1522">
        <v>77.586200000000005</v>
      </c>
      <c r="F1522">
        <v>1</v>
      </c>
      <c r="G1522">
        <v>12.413792000000001</v>
      </c>
      <c r="H1522" s="15">
        <v>77.59</v>
      </c>
      <c r="I1522">
        <v>90.003792000000004</v>
      </c>
      <c r="J1522">
        <f>YEAR(Ventas_Wellpro4[[#This Row],[Fecha]])</f>
        <v>2025</v>
      </c>
      <c r="K1522" t="str">
        <f>TEXT(Ventas_Wellpro4[[#This Row],[Fecha]],"MMMM")</f>
        <v>julio</v>
      </c>
      <c r="L1522">
        <f>DAY(Ventas_Wellpro4[[#This Row],[Fecha]])</f>
        <v>7</v>
      </c>
    </row>
    <row r="1523" spans="2:12" x14ac:dyDescent="0.25">
      <c r="B1523" s="11">
        <v>45845</v>
      </c>
      <c r="C1523" t="s">
        <v>22</v>
      </c>
      <c r="D1523" t="s">
        <v>144</v>
      </c>
      <c r="E1523">
        <v>137.79310000000001</v>
      </c>
      <c r="F1523">
        <v>1</v>
      </c>
      <c r="G1523">
        <v>22.046896</v>
      </c>
      <c r="H1523" s="15">
        <v>137.79</v>
      </c>
      <c r="I1523">
        <v>159.836896</v>
      </c>
      <c r="J1523">
        <f>YEAR(Ventas_Wellpro4[[#This Row],[Fecha]])</f>
        <v>2025</v>
      </c>
      <c r="K1523" t="str">
        <f>TEXT(Ventas_Wellpro4[[#This Row],[Fecha]],"MMMM")</f>
        <v>julio</v>
      </c>
      <c r="L1523">
        <f>DAY(Ventas_Wellpro4[[#This Row],[Fecha]])</f>
        <v>7</v>
      </c>
    </row>
    <row r="1524" spans="2:12" x14ac:dyDescent="0.25">
      <c r="B1524" s="11">
        <v>45845</v>
      </c>
      <c r="C1524" t="s">
        <v>23</v>
      </c>
      <c r="D1524" t="s">
        <v>144</v>
      </c>
      <c r="E1524">
        <v>77.586200000000005</v>
      </c>
      <c r="F1524">
        <v>1</v>
      </c>
      <c r="G1524">
        <v>12.413792000000001</v>
      </c>
      <c r="H1524" s="15">
        <v>77.59</v>
      </c>
      <c r="I1524">
        <v>90.003792000000004</v>
      </c>
      <c r="J1524">
        <f>YEAR(Ventas_Wellpro4[[#This Row],[Fecha]])</f>
        <v>2025</v>
      </c>
      <c r="K1524" t="str">
        <f>TEXT(Ventas_Wellpro4[[#This Row],[Fecha]],"MMMM")</f>
        <v>julio</v>
      </c>
      <c r="L1524">
        <f>DAY(Ventas_Wellpro4[[#This Row],[Fecha]])</f>
        <v>7</v>
      </c>
    </row>
    <row r="1525" spans="2:12" x14ac:dyDescent="0.25">
      <c r="B1525" s="11">
        <v>45845</v>
      </c>
      <c r="C1525" t="s">
        <v>23</v>
      </c>
      <c r="D1525" t="s">
        <v>46</v>
      </c>
      <c r="E1525">
        <v>70.05</v>
      </c>
      <c r="F1525">
        <v>240</v>
      </c>
      <c r="G1525">
        <v>2689.92</v>
      </c>
      <c r="H1525" s="15">
        <v>16812</v>
      </c>
      <c r="I1525">
        <v>19501.919999999998</v>
      </c>
      <c r="J1525">
        <f>YEAR(Ventas_Wellpro4[[#This Row],[Fecha]])</f>
        <v>2025</v>
      </c>
      <c r="K1525" t="str">
        <f>TEXT(Ventas_Wellpro4[[#This Row],[Fecha]],"MMMM")</f>
        <v>julio</v>
      </c>
      <c r="L1525">
        <f>DAY(Ventas_Wellpro4[[#This Row],[Fecha]])</f>
        <v>7</v>
      </c>
    </row>
    <row r="1526" spans="2:12" x14ac:dyDescent="0.25">
      <c r="B1526" s="11">
        <v>45845</v>
      </c>
      <c r="C1526" t="s">
        <v>23</v>
      </c>
      <c r="D1526" t="s">
        <v>46</v>
      </c>
      <c r="E1526">
        <v>70.05</v>
      </c>
      <c r="F1526">
        <v>240</v>
      </c>
      <c r="G1526">
        <v>2689.92</v>
      </c>
      <c r="H1526" s="15">
        <v>16812</v>
      </c>
      <c r="I1526">
        <v>19501.919999999998</v>
      </c>
      <c r="J1526">
        <f>YEAR(Ventas_Wellpro4[[#This Row],[Fecha]])</f>
        <v>2025</v>
      </c>
      <c r="K1526" t="str">
        <f>TEXT(Ventas_Wellpro4[[#This Row],[Fecha]],"MMMM")</f>
        <v>julio</v>
      </c>
      <c r="L1526">
        <f>DAY(Ventas_Wellpro4[[#This Row],[Fecha]])</f>
        <v>7</v>
      </c>
    </row>
    <row r="1527" spans="2:12" x14ac:dyDescent="0.25">
      <c r="B1527" s="5">
        <v>45565</v>
      </c>
      <c r="C1527" t="s">
        <v>18</v>
      </c>
      <c r="D1527" t="s">
        <v>46</v>
      </c>
      <c r="E1527">
        <v>525.59</v>
      </c>
      <c r="F1527">
        <v>6</v>
      </c>
      <c r="G1527" s="1">
        <v>504.57</v>
      </c>
      <c r="H1527" s="15">
        <v>3153.54</v>
      </c>
      <c r="I1527" s="2">
        <v>3658.11</v>
      </c>
      <c r="J1527">
        <f>YEAR(Ventas_Wellpro4[[#This Row],[Fecha]])</f>
        <v>2024</v>
      </c>
      <c r="K1527" t="str">
        <f>TEXT(Ventas_Wellpro4[[#This Row],[Fecha]],"MMMM")</f>
        <v>septiembre</v>
      </c>
      <c r="L1527">
        <f>DAY(Ventas_Wellpro4[[#This Row],[Fecha]])</f>
        <v>30</v>
      </c>
    </row>
    <row r="1528" spans="2:12" x14ac:dyDescent="0.25">
      <c r="B1528" s="11">
        <v>45845</v>
      </c>
      <c r="C1528" t="s">
        <v>14</v>
      </c>
      <c r="D1528" t="s">
        <v>144</v>
      </c>
      <c r="E1528">
        <v>1706.8965000000001</v>
      </c>
      <c r="F1528">
        <v>1</v>
      </c>
      <c r="G1528">
        <v>273.10344000000003</v>
      </c>
      <c r="H1528" s="15">
        <v>1706.9</v>
      </c>
      <c r="I1528">
        <v>1980.0034400000002</v>
      </c>
      <c r="J1528">
        <f>YEAR(Ventas_Wellpro4[[#This Row],[Fecha]])</f>
        <v>2025</v>
      </c>
      <c r="K1528" t="str">
        <f>TEXT(Ventas_Wellpro4[[#This Row],[Fecha]],"MMMM")</f>
        <v>julio</v>
      </c>
      <c r="L1528">
        <f>DAY(Ventas_Wellpro4[[#This Row],[Fecha]])</f>
        <v>7</v>
      </c>
    </row>
    <row r="1529" spans="2:12" x14ac:dyDescent="0.25">
      <c r="B1529" s="11">
        <v>45845</v>
      </c>
      <c r="C1529" t="s">
        <v>11</v>
      </c>
      <c r="D1529" t="s">
        <v>50</v>
      </c>
      <c r="E1529">
        <v>211.23</v>
      </c>
      <c r="F1529">
        <v>12</v>
      </c>
      <c r="G1529">
        <v>405.5616</v>
      </c>
      <c r="H1529" s="15">
        <v>2534.7600000000002</v>
      </c>
      <c r="I1529">
        <v>2940.3216000000002</v>
      </c>
      <c r="J1529">
        <f>YEAR(Ventas_Wellpro4[[#This Row],[Fecha]])</f>
        <v>2025</v>
      </c>
      <c r="K1529" t="str">
        <f>TEXT(Ventas_Wellpro4[[#This Row],[Fecha]],"MMMM")</f>
        <v>julio</v>
      </c>
      <c r="L1529">
        <f>DAY(Ventas_Wellpro4[[#This Row],[Fecha]])</f>
        <v>7</v>
      </c>
    </row>
    <row r="1530" spans="2:12" x14ac:dyDescent="0.25">
      <c r="B1530" s="11">
        <v>45845</v>
      </c>
      <c r="C1530" t="s">
        <v>10</v>
      </c>
      <c r="D1530" t="s">
        <v>50</v>
      </c>
      <c r="E1530">
        <v>211.23</v>
      </c>
      <c r="F1530">
        <v>6</v>
      </c>
      <c r="G1530">
        <v>202.7808</v>
      </c>
      <c r="H1530" s="15">
        <v>1267.3800000000001</v>
      </c>
      <c r="I1530">
        <v>1470.1608000000001</v>
      </c>
      <c r="J1530">
        <f>YEAR(Ventas_Wellpro4[[#This Row],[Fecha]])</f>
        <v>2025</v>
      </c>
      <c r="K1530" t="str">
        <f>TEXT(Ventas_Wellpro4[[#This Row],[Fecha]],"MMMM")</f>
        <v>julio</v>
      </c>
      <c r="L1530">
        <f>DAY(Ventas_Wellpro4[[#This Row],[Fecha]])</f>
        <v>7</v>
      </c>
    </row>
    <row r="1531" spans="2:12" x14ac:dyDescent="0.25">
      <c r="B1531" s="5">
        <v>45568</v>
      </c>
      <c r="C1531" t="s">
        <v>18</v>
      </c>
      <c r="D1531" t="s">
        <v>46</v>
      </c>
      <c r="E1531">
        <v>525.59</v>
      </c>
      <c r="F1531">
        <v>6</v>
      </c>
      <c r="G1531" s="1">
        <v>504.57</v>
      </c>
      <c r="H1531" s="15">
        <v>3153.54</v>
      </c>
      <c r="I1531" s="2">
        <v>3658.11</v>
      </c>
      <c r="J1531">
        <f>YEAR(Ventas_Wellpro4[[#This Row],[Fecha]])</f>
        <v>2024</v>
      </c>
      <c r="K1531" t="str">
        <f>TEXT(Ventas_Wellpro4[[#This Row],[Fecha]],"MMMM")</f>
        <v>octubre</v>
      </c>
      <c r="L1531">
        <f>DAY(Ventas_Wellpro4[[#This Row],[Fecha]])</f>
        <v>3</v>
      </c>
    </row>
    <row r="1532" spans="2:12" x14ac:dyDescent="0.25">
      <c r="B1532" s="5">
        <v>45568</v>
      </c>
      <c r="C1532" t="s">
        <v>18</v>
      </c>
      <c r="D1532" t="s">
        <v>46</v>
      </c>
      <c r="E1532">
        <v>525.59</v>
      </c>
      <c r="F1532">
        <v>12</v>
      </c>
      <c r="G1532" s="2">
        <v>1009.13</v>
      </c>
      <c r="H1532" s="15">
        <v>6307.08</v>
      </c>
      <c r="I1532" s="2">
        <v>7316.21</v>
      </c>
      <c r="J1532">
        <f>YEAR(Ventas_Wellpro4[[#This Row],[Fecha]])</f>
        <v>2024</v>
      </c>
      <c r="K1532" t="str">
        <f>TEXT(Ventas_Wellpro4[[#This Row],[Fecha]],"MMMM")</f>
        <v>octubre</v>
      </c>
      <c r="L1532">
        <f>DAY(Ventas_Wellpro4[[#This Row],[Fecha]])</f>
        <v>3</v>
      </c>
    </row>
    <row r="1533" spans="2:12" x14ac:dyDescent="0.25">
      <c r="B1533" s="5">
        <v>45574</v>
      </c>
      <c r="C1533" t="s">
        <v>18</v>
      </c>
      <c r="D1533" t="s">
        <v>46</v>
      </c>
      <c r="E1533">
        <v>525.59</v>
      </c>
      <c r="F1533">
        <v>24</v>
      </c>
      <c r="G1533" s="2">
        <v>2018.27</v>
      </c>
      <c r="H1533" s="15">
        <v>12614.16</v>
      </c>
      <c r="I1533" s="2">
        <v>14632.43</v>
      </c>
      <c r="J1533">
        <f>YEAR(Ventas_Wellpro4[[#This Row],[Fecha]])</f>
        <v>2024</v>
      </c>
      <c r="K1533" t="str">
        <f>TEXT(Ventas_Wellpro4[[#This Row],[Fecha]],"MMMM")</f>
        <v>octubre</v>
      </c>
      <c r="L1533">
        <f>DAY(Ventas_Wellpro4[[#This Row],[Fecha]])</f>
        <v>9</v>
      </c>
    </row>
    <row r="1534" spans="2:12" x14ac:dyDescent="0.25">
      <c r="B1534" s="5">
        <v>45575</v>
      </c>
      <c r="C1534" t="s">
        <v>18</v>
      </c>
      <c r="D1534" t="s">
        <v>46</v>
      </c>
      <c r="E1534">
        <v>525.59</v>
      </c>
      <c r="F1534">
        <v>6</v>
      </c>
      <c r="G1534" s="2">
        <v>504.57</v>
      </c>
      <c r="H1534" s="15">
        <v>3153.54</v>
      </c>
      <c r="I1534" s="2">
        <v>3658.11</v>
      </c>
      <c r="J1534">
        <f>YEAR(Ventas_Wellpro4[[#This Row],[Fecha]])</f>
        <v>2024</v>
      </c>
      <c r="K1534" t="str">
        <f>TEXT(Ventas_Wellpro4[[#This Row],[Fecha]],"MMMM")</f>
        <v>octubre</v>
      </c>
      <c r="L1534">
        <f>DAY(Ventas_Wellpro4[[#This Row],[Fecha]])</f>
        <v>10</v>
      </c>
    </row>
    <row r="1535" spans="2:12" x14ac:dyDescent="0.25">
      <c r="B1535" s="5">
        <v>45575</v>
      </c>
      <c r="C1535" t="s">
        <v>18</v>
      </c>
      <c r="D1535" t="s">
        <v>46</v>
      </c>
      <c r="E1535">
        <v>525.59</v>
      </c>
      <c r="F1535">
        <v>6</v>
      </c>
      <c r="G1535" s="2">
        <v>504.57</v>
      </c>
      <c r="H1535" s="15">
        <v>3153.54</v>
      </c>
      <c r="I1535" s="2">
        <v>3658.11</v>
      </c>
      <c r="J1535">
        <f>YEAR(Ventas_Wellpro4[[#This Row],[Fecha]])</f>
        <v>2024</v>
      </c>
      <c r="K1535" t="str">
        <f>TEXT(Ventas_Wellpro4[[#This Row],[Fecha]],"MMMM")</f>
        <v>octubre</v>
      </c>
      <c r="L1535">
        <f>DAY(Ventas_Wellpro4[[#This Row],[Fecha]])</f>
        <v>10</v>
      </c>
    </row>
    <row r="1536" spans="2:12" x14ac:dyDescent="0.25">
      <c r="B1536" s="11">
        <v>45846</v>
      </c>
      <c r="C1536" t="s">
        <v>21</v>
      </c>
      <c r="D1536" t="s">
        <v>144</v>
      </c>
      <c r="E1536">
        <v>137.79310000000001</v>
      </c>
      <c r="F1536">
        <v>2</v>
      </c>
      <c r="G1536">
        <v>44.093792000000001</v>
      </c>
      <c r="H1536" s="15">
        <v>275.58999999999997</v>
      </c>
      <c r="I1536">
        <v>319.68379199999998</v>
      </c>
      <c r="J1536">
        <f>YEAR(Ventas_Wellpro4[[#This Row],[Fecha]])</f>
        <v>2025</v>
      </c>
      <c r="K1536" t="str">
        <f>TEXT(Ventas_Wellpro4[[#This Row],[Fecha]],"MMMM")</f>
        <v>julio</v>
      </c>
      <c r="L1536">
        <f>DAY(Ventas_Wellpro4[[#This Row],[Fecha]])</f>
        <v>8</v>
      </c>
    </row>
    <row r="1537" spans="2:12" x14ac:dyDescent="0.25">
      <c r="B1537" s="11">
        <v>45847</v>
      </c>
      <c r="C1537" t="s">
        <v>12</v>
      </c>
      <c r="D1537" t="s">
        <v>50</v>
      </c>
      <c r="E1537">
        <v>211.23</v>
      </c>
      <c r="F1537">
        <v>6</v>
      </c>
      <c r="G1537">
        <v>202.7808</v>
      </c>
      <c r="H1537" s="15">
        <v>1267.3800000000001</v>
      </c>
      <c r="I1537">
        <v>1470.1608000000001</v>
      </c>
      <c r="J1537">
        <f>YEAR(Ventas_Wellpro4[[#This Row],[Fecha]])</f>
        <v>2025</v>
      </c>
      <c r="K1537" t="str">
        <f>TEXT(Ventas_Wellpro4[[#This Row],[Fecha]],"MMMM")</f>
        <v>julio</v>
      </c>
      <c r="L1537">
        <f>DAY(Ventas_Wellpro4[[#This Row],[Fecha]])</f>
        <v>9</v>
      </c>
    </row>
    <row r="1538" spans="2:12" x14ac:dyDescent="0.25">
      <c r="B1538" s="11">
        <v>45847</v>
      </c>
      <c r="C1538" t="s">
        <v>10</v>
      </c>
      <c r="D1538" t="s">
        <v>50</v>
      </c>
      <c r="E1538">
        <v>211.23</v>
      </c>
      <c r="F1538">
        <v>6</v>
      </c>
      <c r="G1538">
        <v>202.7808</v>
      </c>
      <c r="H1538" s="15">
        <v>1267.3800000000001</v>
      </c>
      <c r="I1538">
        <v>1470.1608000000001</v>
      </c>
      <c r="J1538">
        <f>YEAR(Ventas_Wellpro4[[#This Row],[Fecha]])</f>
        <v>2025</v>
      </c>
      <c r="K1538" t="str">
        <f>TEXT(Ventas_Wellpro4[[#This Row],[Fecha]],"MMMM")</f>
        <v>julio</v>
      </c>
      <c r="L1538">
        <f>DAY(Ventas_Wellpro4[[#This Row],[Fecha]])</f>
        <v>9</v>
      </c>
    </row>
    <row r="1539" spans="2:12" x14ac:dyDescent="0.25">
      <c r="B1539" s="11">
        <v>45848</v>
      </c>
      <c r="C1539" t="s">
        <v>19</v>
      </c>
      <c r="D1539" t="s">
        <v>144</v>
      </c>
      <c r="E1539">
        <v>1048.2757999999999</v>
      </c>
      <c r="F1539">
        <v>1</v>
      </c>
      <c r="G1539">
        <v>167.72412799999998</v>
      </c>
      <c r="H1539" s="15">
        <v>1048.28</v>
      </c>
      <c r="I1539">
        <v>1216.004128</v>
      </c>
      <c r="J1539">
        <f>YEAR(Ventas_Wellpro4[[#This Row],[Fecha]])</f>
        <v>2025</v>
      </c>
      <c r="K1539" t="str">
        <f>TEXT(Ventas_Wellpro4[[#This Row],[Fecha]],"MMMM")</f>
        <v>julio</v>
      </c>
      <c r="L1539">
        <f>DAY(Ventas_Wellpro4[[#This Row],[Fecha]])</f>
        <v>10</v>
      </c>
    </row>
    <row r="1540" spans="2:12" x14ac:dyDescent="0.25">
      <c r="B1540" s="5">
        <v>45579</v>
      </c>
      <c r="C1540" t="s">
        <v>18</v>
      </c>
      <c r="D1540" t="s">
        <v>46</v>
      </c>
      <c r="E1540">
        <v>525.59</v>
      </c>
      <c r="F1540">
        <v>12</v>
      </c>
      <c r="G1540" s="1">
        <v>1009.13</v>
      </c>
      <c r="H1540" s="15">
        <v>6307.08</v>
      </c>
      <c r="I1540" s="2">
        <v>7316.21</v>
      </c>
      <c r="J1540">
        <f>YEAR(Ventas_Wellpro4[[#This Row],[Fecha]])</f>
        <v>2024</v>
      </c>
      <c r="K1540" t="str">
        <f>TEXT(Ventas_Wellpro4[[#This Row],[Fecha]],"MMMM")</f>
        <v>octubre</v>
      </c>
      <c r="L1540">
        <f>DAY(Ventas_Wellpro4[[#This Row],[Fecha]])</f>
        <v>14</v>
      </c>
    </row>
    <row r="1541" spans="2:12" x14ac:dyDescent="0.25">
      <c r="B1541" s="5">
        <v>45579</v>
      </c>
      <c r="C1541" t="s">
        <v>18</v>
      </c>
      <c r="D1541" t="s">
        <v>46</v>
      </c>
      <c r="E1541">
        <v>525.59</v>
      </c>
      <c r="F1541">
        <v>12</v>
      </c>
      <c r="G1541" s="2">
        <v>1009.13</v>
      </c>
      <c r="H1541" s="15">
        <v>6307.08</v>
      </c>
      <c r="I1541" s="2">
        <v>7316.21</v>
      </c>
      <c r="J1541">
        <f>YEAR(Ventas_Wellpro4[[#This Row],[Fecha]])</f>
        <v>2024</v>
      </c>
      <c r="K1541" t="str">
        <f>TEXT(Ventas_Wellpro4[[#This Row],[Fecha]],"MMMM")</f>
        <v>octubre</v>
      </c>
      <c r="L1541">
        <f>DAY(Ventas_Wellpro4[[#This Row],[Fecha]])</f>
        <v>14</v>
      </c>
    </row>
    <row r="1542" spans="2:12" x14ac:dyDescent="0.25">
      <c r="B1542" s="5">
        <v>45580</v>
      </c>
      <c r="C1542" t="s">
        <v>18</v>
      </c>
      <c r="D1542" t="s">
        <v>46</v>
      </c>
      <c r="E1542">
        <v>525.59</v>
      </c>
      <c r="F1542">
        <v>18</v>
      </c>
      <c r="G1542" s="2">
        <v>1513.7</v>
      </c>
      <c r="H1542" s="15">
        <v>9460.6200000000008</v>
      </c>
      <c r="I1542" s="2">
        <v>10974.32</v>
      </c>
      <c r="J1542">
        <f>YEAR(Ventas_Wellpro4[[#This Row],[Fecha]])</f>
        <v>2024</v>
      </c>
      <c r="K1542" t="str">
        <f>TEXT(Ventas_Wellpro4[[#This Row],[Fecha]],"MMMM")</f>
        <v>octubre</v>
      </c>
      <c r="L1542">
        <f>DAY(Ventas_Wellpro4[[#This Row],[Fecha]])</f>
        <v>15</v>
      </c>
    </row>
    <row r="1543" spans="2:12" x14ac:dyDescent="0.25">
      <c r="B1543" s="5">
        <v>45580</v>
      </c>
      <c r="C1543" t="s">
        <v>18</v>
      </c>
      <c r="D1543" t="s">
        <v>46</v>
      </c>
      <c r="E1543">
        <v>525.59</v>
      </c>
      <c r="F1543">
        <v>6</v>
      </c>
      <c r="G1543" s="2">
        <v>504.57</v>
      </c>
      <c r="H1543" s="15">
        <v>3153.54</v>
      </c>
      <c r="I1543" s="2">
        <v>3658.11</v>
      </c>
      <c r="J1543">
        <f>YEAR(Ventas_Wellpro4[[#This Row],[Fecha]])</f>
        <v>2024</v>
      </c>
      <c r="K1543" t="str">
        <f>TEXT(Ventas_Wellpro4[[#This Row],[Fecha]],"MMMM")</f>
        <v>octubre</v>
      </c>
      <c r="L1543">
        <f>DAY(Ventas_Wellpro4[[#This Row],[Fecha]])</f>
        <v>15</v>
      </c>
    </row>
    <row r="1544" spans="2:12" x14ac:dyDescent="0.25">
      <c r="B1544" s="5">
        <v>45580</v>
      </c>
      <c r="C1544" t="s">
        <v>18</v>
      </c>
      <c r="D1544" t="s">
        <v>46</v>
      </c>
      <c r="E1544">
        <v>525.59</v>
      </c>
      <c r="F1544">
        <v>6</v>
      </c>
      <c r="G1544" s="1">
        <v>504.57</v>
      </c>
      <c r="H1544" s="15">
        <v>3153.54</v>
      </c>
      <c r="I1544" s="2">
        <v>3658.11</v>
      </c>
      <c r="J1544">
        <f>YEAR(Ventas_Wellpro4[[#This Row],[Fecha]])</f>
        <v>2024</v>
      </c>
      <c r="K1544" t="str">
        <f>TEXT(Ventas_Wellpro4[[#This Row],[Fecha]],"MMMM")</f>
        <v>octubre</v>
      </c>
      <c r="L1544">
        <f>DAY(Ventas_Wellpro4[[#This Row],[Fecha]])</f>
        <v>15</v>
      </c>
    </row>
    <row r="1545" spans="2:12" x14ac:dyDescent="0.25">
      <c r="B1545" s="5">
        <v>45580</v>
      </c>
      <c r="C1545" t="s">
        <v>18</v>
      </c>
      <c r="D1545" t="s">
        <v>46</v>
      </c>
      <c r="E1545">
        <v>525.59</v>
      </c>
      <c r="F1545">
        <v>18</v>
      </c>
      <c r="G1545" s="1">
        <v>1513.7</v>
      </c>
      <c r="H1545" s="15">
        <v>9460.6200000000008</v>
      </c>
      <c r="I1545" s="2">
        <v>10974.32</v>
      </c>
      <c r="J1545">
        <f>YEAR(Ventas_Wellpro4[[#This Row],[Fecha]])</f>
        <v>2024</v>
      </c>
      <c r="K1545" t="str">
        <f>TEXT(Ventas_Wellpro4[[#This Row],[Fecha]],"MMMM")</f>
        <v>octubre</v>
      </c>
      <c r="L1545">
        <f>DAY(Ventas_Wellpro4[[#This Row],[Fecha]])</f>
        <v>15</v>
      </c>
    </row>
    <row r="1546" spans="2:12" x14ac:dyDescent="0.25">
      <c r="B1546" s="11">
        <v>45848</v>
      </c>
      <c r="C1546" t="s">
        <v>22</v>
      </c>
      <c r="D1546" t="s">
        <v>144</v>
      </c>
      <c r="E1546">
        <v>114.0475</v>
      </c>
      <c r="F1546">
        <v>1</v>
      </c>
      <c r="G1546">
        <v>18.247600000000002</v>
      </c>
      <c r="H1546" s="15">
        <v>114.05</v>
      </c>
      <c r="I1546">
        <v>132.29759999999999</v>
      </c>
      <c r="J1546">
        <f>YEAR(Ventas_Wellpro4[[#This Row],[Fecha]])</f>
        <v>2025</v>
      </c>
      <c r="K1546" t="str">
        <f>TEXT(Ventas_Wellpro4[[#This Row],[Fecha]],"MMMM")</f>
        <v>julio</v>
      </c>
      <c r="L1546">
        <f>DAY(Ventas_Wellpro4[[#This Row],[Fecha]])</f>
        <v>10</v>
      </c>
    </row>
    <row r="1547" spans="2:12" x14ac:dyDescent="0.25">
      <c r="B1547" s="11">
        <v>45848</v>
      </c>
      <c r="C1547" t="s">
        <v>21</v>
      </c>
      <c r="D1547" t="s">
        <v>144</v>
      </c>
      <c r="E1547">
        <v>137.79310000000001</v>
      </c>
      <c r="F1547">
        <v>2</v>
      </c>
      <c r="G1547">
        <v>44.093792000000001</v>
      </c>
      <c r="H1547" s="15">
        <v>275.58999999999997</v>
      </c>
      <c r="I1547">
        <v>319.68379199999998</v>
      </c>
      <c r="J1547">
        <f>YEAR(Ventas_Wellpro4[[#This Row],[Fecha]])</f>
        <v>2025</v>
      </c>
      <c r="K1547" t="str">
        <f>TEXT(Ventas_Wellpro4[[#This Row],[Fecha]],"MMMM")</f>
        <v>julio</v>
      </c>
      <c r="L1547">
        <f>DAY(Ventas_Wellpro4[[#This Row],[Fecha]])</f>
        <v>10</v>
      </c>
    </row>
    <row r="1548" spans="2:12" x14ac:dyDescent="0.25">
      <c r="B1548" s="11">
        <v>45848</v>
      </c>
      <c r="C1548" t="s">
        <v>21</v>
      </c>
      <c r="D1548" t="s">
        <v>145</v>
      </c>
      <c r="E1548">
        <v>90.54</v>
      </c>
      <c r="F1548">
        <v>6</v>
      </c>
      <c r="G1548">
        <v>86.918400000000005</v>
      </c>
      <c r="H1548" s="15">
        <v>543.24</v>
      </c>
      <c r="I1548">
        <v>630.15840000000003</v>
      </c>
      <c r="J1548">
        <f>YEAR(Ventas_Wellpro4[[#This Row],[Fecha]])</f>
        <v>2025</v>
      </c>
      <c r="K1548" t="str">
        <f>TEXT(Ventas_Wellpro4[[#This Row],[Fecha]],"MMMM")</f>
        <v>julio</v>
      </c>
      <c r="L1548">
        <f>DAY(Ventas_Wellpro4[[#This Row],[Fecha]])</f>
        <v>10</v>
      </c>
    </row>
    <row r="1549" spans="2:12" x14ac:dyDescent="0.25">
      <c r="B1549" s="11">
        <v>45848</v>
      </c>
      <c r="C1549" t="s">
        <v>23</v>
      </c>
      <c r="D1549" t="s">
        <v>46</v>
      </c>
      <c r="E1549">
        <v>70.05</v>
      </c>
      <c r="F1549">
        <v>240</v>
      </c>
      <c r="G1549">
        <v>2689.92</v>
      </c>
      <c r="H1549" s="15">
        <v>16812</v>
      </c>
      <c r="I1549">
        <v>19501.919999999998</v>
      </c>
      <c r="J1549">
        <f>YEAR(Ventas_Wellpro4[[#This Row],[Fecha]])</f>
        <v>2025</v>
      </c>
      <c r="K1549" t="str">
        <f>TEXT(Ventas_Wellpro4[[#This Row],[Fecha]],"MMMM")</f>
        <v>julio</v>
      </c>
      <c r="L1549">
        <f>DAY(Ventas_Wellpro4[[#This Row],[Fecha]])</f>
        <v>10</v>
      </c>
    </row>
    <row r="1550" spans="2:12" x14ac:dyDescent="0.25">
      <c r="B1550" s="5">
        <v>45580</v>
      </c>
      <c r="C1550" t="s">
        <v>18</v>
      </c>
      <c r="D1550" t="s">
        <v>46</v>
      </c>
      <c r="E1550">
        <v>525.59</v>
      </c>
      <c r="F1550">
        <v>18</v>
      </c>
      <c r="G1550" s="2">
        <v>1513.7</v>
      </c>
      <c r="H1550" s="15">
        <v>9460.6200000000008</v>
      </c>
      <c r="I1550" s="2">
        <v>10974.32</v>
      </c>
      <c r="J1550">
        <f>YEAR(Ventas_Wellpro4[[#This Row],[Fecha]])</f>
        <v>2024</v>
      </c>
      <c r="K1550" t="str">
        <f>TEXT(Ventas_Wellpro4[[#This Row],[Fecha]],"MMMM")</f>
        <v>octubre</v>
      </c>
      <c r="L1550">
        <f>DAY(Ventas_Wellpro4[[#This Row],[Fecha]])</f>
        <v>15</v>
      </c>
    </row>
    <row r="1551" spans="2:12" x14ac:dyDescent="0.25">
      <c r="B1551" s="5">
        <v>45580</v>
      </c>
      <c r="C1551" t="s">
        <v>18</v>
      </c>
      <c r="D1551" t="s">
        <v>46</v>
      </c>
      <c r="E1551">
        <v>525.59</v>
      </c>
      <c r="F1551">
        <v>24</v>
      </c>
      <c r="G1551" s="2">
        <v>2018.27</v>
      </c>
      <c r="H1551" s="15">
        <v>12614.16</v>
      </c>
      <c r="I1551" s="2">
        <v>14632.43</v>
      </c>
      <c r="J1551">
        <f>YEAR(Ventas_Wellpro4[[#This Row],[Fecha]])</f>
        <v>2024</v>
      </c>
      <c r="K1551" t="str">
        <f>TEXT(Ventas_Wellpro4[[#This Row],[Fecha]],"MMMM")</f>
        <v>octubre</v>
      </c>
      <c r="L1551">
        <f>DAY(Ventas_Wellpro4[[#This Row],[Fecha]])</f>
        <v>15</v>
      </c>
    </row>
    <row r="1552" spans="2:12" x14ac:dyDescent="0.25">
      <c r="B1552" s="5">
        <v>45580</v>
      </c>
      <c r="C1552" t="s">
        <v>18</v>
      </c>
      <c r="D1552" t="s">
        <v>46</v>
      </c>
      <c r="E1552">
        <v>525.59</v>
      </c>
      <c r="F1552">
        <v>12</v>
      </c>
      <c r="G1552" s="1">
        <v>1009.13</v>
      </c>
      <c r="H1552" s="15">
        <v>6307.08</v>
      </c>
      <c r="I1552" s="2">
        <v>7316.21</v>
      </c>
      <c r="J1552">
        <f>YEAR(Ventas_Wellpro4[[#This Row],[Fecha]])</f>
        <v>2024</v>
      </c>
      <c r="K1552" t="str">
        <f>TEXT(Ventas_Wellpro4[[#This Row],[Fecha]],"MMMM")</f>
        <v>octubre</v>
      </c>
      <c r="L1552">
        <f>DAY(Ventas_Wellpro4[[#This Row],[Fecha]])</f>
        <v>15</v>
      </c>
    </row>
    <row r="1553" spans="2:12" x14ac:dyDescent="0.25">
      <c r="B1553" s="5">
        <v>45586</v>
      </c>
      <c r="C1553" t="s">
        <v>18</v>
      </c>
      <c r="D1553" t="s">
        <v>46</v>
      </c>
      <c r="E1553">
        <v>525.59</v>
      </c>
      <c r="F1553">
        <v>6</v>
      </c>
      <c r="G1553" s="1">
        <v>504.57</v>
      </c>
      <c r="H1553" s="15">
        <v>3153.54</v>
      </c>
      <c r="I1553" s="2">
        <v>3658.11</v>
      </c>
      <c r="J1553">
        <f>YEAR(Ventas_Wellpro4[[#This Row],[Fecha]])</f>
        <v>2024</v>
      </c>
      <c r="K1553" t="str">
        <f>TEXT(Ventas_Wellpro4[[#This Row],[Fecha]],"MMMM")</f>
        <v>octubre</v>
      </c>
      <c r="L1553">
        <f>DAY(Ventas_Wellpro4[[#This Row],[Fecha]])</f>
        <v>21</v>
      </c>
    </row>
    <row r="1554" spans="2:12" x14ac:dyDescent="0.25">
      <c r="B1554" s="5">
        <v>45586</v>
      </c>
      <c r="C1554" t="s">
        <v>18</v>
      </c>
      <c r="D1554" t="s">
        <v>46</v>
      </c>
      <c r="E1554">
        <v>525.59</v>
      </c>
      <c r="F1554">
        <v>12</v>
      </c>
      <c r="G1554" s="2">
        <v>1009.13</v>
      </c>
      <c r="H1554" s="15">
        <v>6307.08</v>
      </c>
      <c r="I1554" s="2">
        <v>7316.21</v>
      </c>
      <c r="J1554">
        <f>YEAR(Ventas_Wellpro4[[#This Row],[Fecha]])</f>
        <v>2024</v>
      </c>
      <c r="K1554" t="str">
        <f>TEXT(Ventas_Wellpro4[[#This Row],[Fecha]],"MMMM")</f>
        <v>octubre</v>
      </c>
      <c r="L1554">
        <f>DAY(Ventas_Wellpro4[[#This Row],[Fecha]])</f>
        <v>21</v>
      </c>
    </row>
    <row r="1555" spans="2:12" x14ac:dyDescent="0.25">
      <c r="B1555" s="5">
        <v>45586</v>
      </c>
      <c r="C1555" t="s">
        <v>18</v>
      </c>
      <c r="D1555" t="s">
        <v>46</v>
      </c>
      <c r="E1555">
        <v>525.59</v>
      </c>
      <c r="F1555">
        <v>6</v>
      </c>
      <c r="G1555" s="1">
        <v>504.57</v>
      </c>
      <c r="H1555" s="15">
        <v>3153.54</v>
      </c>
      <c r="I1555" s="2">
        <v>3658.11</v>
      </c>
      <c r="J1555">
        <f>YEAR(Ventas_Wellpro4[[#This Row],[Fecha]])</f>
        <v>2024</v>
      </c>
      <c r="K1555" t="str">
        <f>TEXT(Ventas_Wellpro4[[#This Row],[Fecha]],"MMMM")</f>
        <v>octubre</v>
      </c>
      <c r="L1555">
        <f>DAY(Ventas_Wellpro4[[#This Row],[Fecha]])</f>
        <v>21</v>
      </c>
    </row>
    <row r="1556" spans="2:12" x14ac:dyDescent="0.25">
      <c r="B1556" s="5">
        <v>45586</v>
      </c>
      <c r="C1556" t="s">
        <v>18</v>
      </c>
      <c r="D1556" t="s">
        <v>46</v>
      </c>
      <c r="E1556">
        <v>525.59</v>
      </c>
      <c r="F1556">
        <v>6</v>
      </c>
      <c r="G1556" s="1">
        <v>504.57</v>
      </c>
      <c r="H1556" s="15">
        <v>3153.54</v>
      </c>
      <c r="I1556" s="2">
        <v>3658.11</v>
      </c>
      <c r="J1556">
        <f>YEAR(Ventas_Wellpro4[[#This Row],[Fecha]])</f>
        <v>2024</v>
      </c>
      <c r="K1556" t="str">
        <f>TEXT(Ventas_Wellpro4[[#This Row],[Fecha]],"MMMM")</f>
        <v>octubre</v>
      </c>
      <c r="L1556">
        <f>DAY(Ventas_Wellpro4[[#This Row],[Fecha]])</f>
        <v>21</v>
      </c>
    </row>
    <row r="1557" spans="2:12" x14ac:dyDescent="0.25">
      <c r="B1557" s="5">
        <v>45586</v>
      </c>
      <c r="C1557" t="s">
        <v>18</v>
      </c>
      <c r="D1557" t="s">
        <v>46</v>
      </c>
      <c r="E1557">
        <v>525.59</v>
      </c>
      <c r="F1557">
        <v>6</v>
      </c>
      <c r="G1557" s="1">
        <v>504.57</v>
      </c>
      <c r="H1557" s="15">
        <v>3153.54</v>
      </c>
      <c r="I1557" s="2">
        <v>3658.11</v>
      </c>
      <c r="J1557">
        <f>YEAR(Ventas_Wellpro4[[#This Row],[Fecha]])</f>
        <v>2024</v>
      </c>
      <c r="K1557" t="str">
        <f>TEXT(Ventas_Wellpro4[[#This Row],[Fecha]],"MMMM")</f>
        <v>octubre</v>
      </c>
      <c r="L1557">
        <f>DAY(Ventas_Wellpro4[[#This Row],[Fecha]])</f>
        <v>21</v>
      </c>
    </row>
    <row r="1558" spans="2:12" x14ac:dyDescent="0.25">
      <c r="B1558" s="5">
        <v>45587</v>
      </c>
      <c r="C1558" t="s">
        <v>18</v>
      </c>
      <c r="D1558" t="s">
        <v>46</v>
      </c>
      <c r="E1558">
        <v>525.59</v>
      </c>
      <c r="F1558">
        <v>24</v>
      </c>
      <c r="G1558" s="1">
        <v>2018.27</v>
      </c>
      <c r="H1558" s="15">
        <v>12614.16</v>
      </c>
      <c r="I1558" s="2">
        <v>14632.43</v>
      </c>
      <c r="J1558">
        <f>YEAR(Ventas_Wellpro4[[#This Row],[Fecha]])</f>
        <v>2024</v>
      </c>
      <c r="K1558" t="str">
        <f>TEXT(Ventas_Wellpro4[[#This Row],[Fecha]],"MMMM")</f>
        <v>octubre</v>
      </c>
      <c r="L1558">
        <f>DAY(Ventas_Wellpro4[[#This Row],[Fecha]])</f>
        <v>22</v>
      </c>
    </row>
    <row r="1559" spans="2:12" x14ac:dyDescent="0.25">
      <c r="B1559" s="11">
        <v>45848</v>
      </c>
      <c r="C1559" t="s">
        <v>123</v>
      </c>
      <c r="D1559" t="s">
        <v>144</v>
      </c>
      <c r="E1559">
        <v>112.1572</v>
      </c>
      <c r="F1559">
        <v>1</v>
      </c>
      <c r="G1559">
        <v>17.945152</v>
      </c>
      <c r="H1559" s="15">
        <v>112.16</v>
      </c>
      <c r="I1559">
        <v>130.105152</v>
      </c>
      <c r="J1559">
        <f>YEAR(Ventas_Wellpro4[[#This Row],[Fecha]])</f>
        <v>2025</v>
      </c>
      <c r="K1559" t="str">
        <f>TEXT(Ventas_Wellpro4[[#This Row],[Fecha]],"MMMM")</f>
        <v>julio</v>
      </c>
      <c r="L1559">
        <f>DAY(Ventas_Wellpro4[[#This Row],[Fecha]])</f>
        <v>10</v>
      </c>
    </row>
    <row r="1560" spans="2:12" x14ac:dyDescent="0.25">
      <c r="B1560" s="11">
        <v>45852</v>
      </c>
      <c r="C1560" t="s">
        <v>12</v>
      </c>
      <c r="D1560" t="s">
        <v>144</v>
      </c>
      <c r="E1560">
        <v>343.96550000000002</v>
      </c>
      <c r="F1560">
        <v>5</v>
      </c>
      <c r="G1560">
        <v>275.17240000000004</v>
      </c>
      <c r="H1560" s="15">
        <v>1719.83</v>
      </c>
      <c r="I1560">
        <v>1995.0023999999999</v>
      </c>
      <c r="J1560">
        <f>YEAR(Ventas_Wellpro4[[#This Row],[Fecha]])</f>
        <v>2025</v>
      </c>
      <c r="K1560" t="str">
        <f>TEXT(Ventas_Wellpro4[[#This Row],[Fecha]],"MMMM")</f>
        <v>julio</v>
      </c>
      <c r="L1560">
        <f>DAY(Ventas_Wellpro4[[#This Row],[Fecha]])</f>
        <v>14</v>
      </c>
    </row>
    <row r="1561" spans="2:12" x14ac:dyDescent="0.25">
      <c r="B1561" s="11">
        <v>45852</v>
      </c>
      <c r="C1561" t="s">
        <v>123</v>
      </c>
      <c r="D1561" t="s">
        <v>144</v>
      </c>
      <c r="E1561">
        <v>137.79310000000001</v>
      </c>
      <c r="F1561">
        <v>1</v>
      </c>
      <c r="G1561">
        <v>22.046896</v>
      </c>
      <c r="H1561" s="15">
        <v>137.79</v>
      </c>
      <c r="I1561">
        <v>159.836896</v>
      </c>
      <c r="J1561">
        <f>YEAR(Ventas_Wellpro4[[#This Row],[Fecha]])</f>
        <v>2025</v>
      </c>
      <c r="K1561" t="str">
        <f>TEXT(Ventas_Wellpro4[[#This Row],[Fecha]],"MMMM")</f>
        <v>julio</v>
      </c>
      <c r="L1561">
        <f>DAY(Ventas_Wellpro4[[#This Row],[Fecha]])</f>
        <v>14</v>
      </c>
    </row>
    <row r="1562" spans="2:12" x14ac:dyDescent="0.25">
      <c r="B1562" s="11">
        <v>45853</v>
      </c>
      <c r="C1562" t="s">
        <v>22</v>
      </c>
      <c r="D1562" t="s">
        <v>144</v>
      </c>
      <c r="E1562">
        <v>137.79310000000001</v>
      </c>
      <c r="F1562">
        <v>1</v>
      </c>
      <c r="G1562">
        <v>22.046896</v>
      </c>
      <c r="H1562" s="15">
        <v>137.79</v>
      </c>
      <c r="I1562">
        <v>159.836896</v>
      </c>
      <c r="J1562">
        <f>YEAR(Ventas_Wellpro4[[#This Row],[Fecha]])</f>
        <v>2025</v>
      </c>
      <c r="K1562" t="str">
        <f>TEXT(Ventas_Wellpro4[[#This Row],[Fecha]],"MMMM")</f>
        <v>julio</v>
      </c>
      <c r="L1562">
        <f>DAY(Ventas_Wellpro4[[#This Row],[Fecha]])</f>
        <v>15</v>
      </c>
    </row>
    <row r="1563" spans="2:12" x14ac:dyDescent="0.25">
      <c r="B1563" s="11">
        <v>45854</v>
      </c>
      <c r="C1563" t="s">
        <v>123</v>
      </c>
      <c r="D1563" t="s">
        <v>144</v>
      </c>
      <c r="E1563">
        <v>137.79310000000001</v>
      </c>
      <c r="F1563">
        <v>1</v>
      </c>
      <c r="G1563">
        <v>22.046896</v>
      </c>
      <c r="H1563" s="15">
        <v>137.79</v>
      </c>
      <c r="I1563">
        <v>159.836896</v>
      </c>
      <c r="J1563">
        <f>YEAR(Ventas_Wellpro4[[#This Row],[Fecha]])</f>
        <v>2025</v>
      </c>
      <c r="K1563" t="str">
        <f>TEXT(Ventas_Wellpro4[[#This Row],[Fecha]],"MMMM")</f>
        <v>julio</v>
      </c>
      <c r="L1563">
        <f>DAY(Ventas_Wellpro4[[#This Row],[Fecha]])</f>
        <v>16</v>
      </c>
    </row>
    <row r="1564" spans="2:12" x14ac:dyDescent="0.25">
      <c r="B1564" s="11">
        <v>45856</v>
      </c>
      <c r="C1564" t="s">
        <v>20</v>
      </c>
      <c r="D1564" t="s">
        <v>50</v>
      </c>
      <c r="E1564">
        <v>1931.9</v>
      </c>
      <c r="F1564">
        <v>1</v>
      </c>
      <c r="G1564">
        <v>309.10400000000004</v>
      </c>
      <c r="H1564" s="15">
        <v>1931.9</v>
      </c>
      <c r="I1564">
        <v>2241.0039999999999</v>
      </c>
      <c r="J1564">
        <f>YEAR(Ventas_Wellpro4[[#This Row],[Fecha]])</f>
        <v>2025</v>
      </c>
      <c r="K1564" t="str">
        <f>TEXT(Ventas_Wellpro4[[#This Row],[Fecha]],"MMMM")</f>
        <v>julio</v>
      </c>
      <c r="L1564">
        <f>DAY(Ventas_Wellpro4[[#This Row],[Fecha]])</f>
        <v>18</v>
      </c>
    </row>
    <row r="1565" spans="2:12" x14ac:dyDescent="0.25">
      <c r="B1565" s="11">
        <v>45856</v>
      </c>
      <c r="C1565" t="s">
        <v>141</v>
      </c>
      <c r="D1565" t="s">
        <v>50</v>
      </c>
      <c r="E1565">
        <v>356.9</v>
      </c>
      <c r="F1565">
        <v>30</v>
      </c>
      <c r="G1565">
        <v>1713.12</v>
      </c>
      <c r="H1565" s="15">
        <v>10707</v>
      </c>
      <c r="I1565">
        <v>12420.119999999999</v>
      </c>
      <c r="J1565">
        <f>YEAR(Ventas_Wellpro4[[#This Row],[Fecha]])</f>
        <v>2025</v>
      </c>
      <c r="K1565" t="str">
        <f>TEXT(Ventas_Wellpro4[[#This Row],[Fecha]],"MMMM")</f>
        <v>julio</v>
      </c>
      <c r="L1565">
        <f>DAY(Ventas_Wellpro4[[#This Row],[Fecha]])</f>
        <v>18</v>
      </c>
    </row>
    <row r="1566" spans="2:12" x14ac:dyDescent="0.25">
      <c r="B1566" s="11">
        <v>45856</v>
      </c>
      <c r="C1566" t="s">
        <v>142</v>
      </c>
      <c r="D1566" t="s">
        <v>50</v>
      </c>
      <c r="E1566">
        <v>356.9</v>
      </c>
      <c r="F1566">
        <v>30</v>
      </c>
      <c r="G1566">
        <v>1713.12</v>
      </c>
      <c r="H1566" s="15">
        <v>10707</v>
      </c>
      <c r="I1566">
        <v>12420.119999999999</v>
      </c>
      <c r="J1566">
        <f>YEAR(Ventas_Wellpro4[[#This Row],[Fecha]])</f>
        <v>2025</v>
      </c>
      <c r="K1566" t="str">
        <f>TEXT(Ventas_Wellpro4[[#This Row],[Fecha]],"MMMM")</f>
        <v>julio</v>
      </c>
      <c r="L1566">
        <f>DAY(Ventas_Wellpro4[[#This Row],[Fecha]])</f>
        <v>18</v>
      </c>
    </row>
    <row r="1567" spans="2:12" x14ac:dyDescent="0.25">
      <c r="B1567" s="11">
        <v>45856</v>
      </c>
      <c r="C1567" t="s">
        <v>143</v>
      </c>
      <c r="D1567" t="s">
        <v>50</v>
      </c>
      <c r="E1567">
        <v>356.9</v>
      </c>
      <c r="F1567">
        <v>30</v>
      </c>
      <c r="G1567">
        <v>1713.12</v>
      </c>
      <c r="H1567" s="15">
        <v>10707</v>
      </c>
      <c r="I1567">
        <v>12420.119999999999</v>
      </c>
      <c r="J1567">
        <f>YEAR(Ventas_Wellpro4[[#This Row],[Fecha]])</f>
        <v>2025</v>
      </c>
      <c r="K1567" t="str">
        <f>TEXT(Ventas_Wellpro4[[#This Row],[Fecha]],"MMMM")</f>
        <v>julio</v>
      </c>
      <c r="L1567">
        <f>DAY(Ventas_Wellpro4[[#This Row],[Fecha]])</f>
        <v>18</v>
      </c>
    </row>
    <row r="1568" spans="2:12" x14ac:dyDescent="0.25">
      <c r="B1568" s="5">
        <v>45593</v>
      </c>
      <c r="C1568" t="s">
        <v>18</v>
      </c>
      <c r="D1568" t="s">
        <v>46</v>
      </c>
      <c r="E1568">
        <v>525.59</v>
      </c>
      <c r="F1568">
        <v>18</v>
      </c>
      <c r="G1568" s="1">
        <v>1513.7</v>
      </c>
      <c r="H1568" s="15">
        <v>9460.6200000000008</v>
      </c>
      <c r="I1568" s="2">
        <v>10974.32</v>
      </c>
      <c r="J1568">
        <f>YEAR(Ventas_Wellpro4[[#This Row],[Fecha]])</f>
        <v>2024</v>
      </c>
      <c r="K1568" t="str">
        <f>TEXT(Ventas_Wellpro4[[#This Row],[Fecha]],"MMMM")</f>
        <v>octubre</v>
      </c>
      <c r="L1568">
        <f>DAY(Ventas_Wellpro4[[#This Row],[Fecha]])</f>
        <v>28</v>
      </c>
    </row>
    <row r="1569" spans="2:12" x14ac:dyDescent="0.25">
      <c r="B1569" s="5">
        <v>45593</v>
      </c>
      <c r="C1569" t="s">
        <v>18</v>
      </c>
      <c r="D1569" t="s">
        <v>46</v>
      </c>
      <c r="E1569">
        <v>525.59</v>
      </c>
      <c r="F1569">
        <v>6</v>
      </c>
      <c r="G1569" s="2">
        <v>504.57</v>
      </c>
      <c r="H1569" s="15">
        <v>3153.54</v>
      </c>
      <c r="I1569" s="2">
        <v>3658.11</v>
      </c>
      <c r="J1569">
        <f>YEAR(Ventas_Wellpro4[[#This Row],[Fecha]])</f>
        <v>2024</v>
      </c>
      <c r="K1569" t="str">
        <f>TEXT(Ventas_Wellpro4[[#This Row],[Fecha]],"MMMM")</f>
        <v>octubre</v>
      </c>
      <c r="L1569">
        <f>DAY(Ventas_Wellpro4[[#This Row],[Fecha]])</f>
        <v>28</v>
      </c>
    </row>
    <row r="1570" spans="2:12" x14ac:dyDescent="0.25">
      <c r="B1570" s="5">
        <v>45593</v>
      </c>
      <c r="C1570" t="s">
        <v>18</v>
      </c>
      <c r="D1570" t="s">
        <v>46</v>
      </c>
      <c r="E1570">
        <v>525.59</v>
      </c>
      <c r="F1570">
        <v>24</v>
      </c>
      <c r="G1570" s="1">
        <v>2018.27</v>
      </c>
      <c r="H1570" s="15">
        <v>12614.16</v>
      </c>
      <c r="I1570" s="2">
        <v>14632.43</v>
      </c>
      <c r="J1570">
        <f>YEAR(Ventas_Wellpro4[[#This Row],[Fecha]])</f>
        <v>2024</v>
      </c>
      <c r="K1570" t="str">
        <f>TEXT(Ventas_Wellpro4[[#This Row],[Fecha]],"MMMM")</f>
        <v>octubre</v>
      </c>
      <c r="L1570">
        <f>DAY(Ventas_Wellpro4[[#This Row],[Fecha]])</f>
        <v>28</v>
      </c>
    </row>
    <row r="1571" spans="2:12" x14ac:dyDescent="0.25">
      <c r="B1571" s="5">
        <v>45593</v>
      </c>
      <c r="C1571" t="s">
        <v>18</v>
      </c>
      <c r="D1571" t="s">
        <v>46</v>
      </c>
      <c r="E1571">
        <v>525.59</v>
      </c>
      <c r="F1571">
        <v>6</v>
      </c>
      <c r="G1571" s="1">
        <v>504.57</v>
      </c>
      <c r="H1571" s="15">
        <v>3153.54</v>
      </c>
      <c r="I1571" s="2">
        <v>3658.11</v>
      </c>
      <c r="J1571">
        <f>YEAR(Ventas_Wellpro4[[#This Row],[Fecha]])</f>
        <v>2024</v>
      </c>
      <c r="K1571" t="str">
        <f>TEXT(Ventas_Wellpro4[[#This Row],[Fecha]],"MMMM")</f>
        <v>octubre</v>
      </c>
      <c r="L1571">
        <f>DAY(Ventas_Wellpro4[[#This Row],[Fecha]])</f>
        <v>28</v>
      </c>
    </row>
    <row r="1572" spans="2:12" x14ac:dyDescent="0.25">
      <c r="B1572" s="5">
        <v>45593</v>
      </c>
      <c r="C1572" t="s">
        <v>18</v>
      </c>
      <c r="D1572" t="s">
        <v>46</v>
      </c>
      <c r="E1572">
        <v>525.59</v>
      </c>
      <c r="F1572">
        <v>6</v>
      </c>
      <c r="G1572" s="1">
        <v>504.57</v>
      </c>
      <c r="H1572" s="15">
        <v>3153.54</v>
      </c>
      <c r="I1572" s="2">
        <v>3658.11</v>
      </c>
      <c r="J1572">
        <f>YEAR(Ventas_Wellpro4[[#This Row],[Fecha]])</f>
        <v>2024</v>
      </c>
      <c r="K1572" t="str">
        <f>TEXT(Ventas_Wellpro4[[#This Row],[Fecha]],"MMMM")</f>
        <v>octubre</v>
      </c>
      <c r="L1572">
        <f>DAY(Ventas_Wellpro4[[#This Row],[Fecha]])</f>
        <v>28</v>
      </c>
    </row>
    <row r="1573" spans="2:12" x14ac:dyDescent="0.25">
      <c r="B1573" s="5">
        <v>45593</v>
      </c>
      <c r="C1573" t="s">
        <v>18</v>
      </c>
      <c r="D1573" t="s">
        <v>46</v>
      </c>
      <c r="E1573">
        <v>525.59</v>
      </c>
      <c r="F1573">
        <v>6</v>
      </c>
      <c r="G1573" s="1">
        <v>504.57</v>
      </c>
      <c r="H1573" s="15">
        <v>3153.54</v>
      </c>
      <c r="I1573" s="2">
        <v>3658.11</v>
      </c>
      <c r="J1573">
        <f>YEAR(Ventas_Wellpro4[[#This Row],[Fecha]])</f>
        <v>2024</v>
      </c>
      <c r="K1573" t="str">
        <f>TEXT(Ventas_Wellpro4[[#This Row],[Fecha]],"MMMM")</f>
        <v>octubre</v>
      </c>
      <c r="L1573">
        <f>DAY(Ventas_Wellpro4[[#This Row],[Fecha]])</f>
        <v>28</v>
      </c>
    </row>
    <row r="1574" spans="2:12" x14ac:dyDescent="0.25">
      <c r="B1574" s="5">
        <v>45593</v>
      </c>
      <c r="C1574" t="s">
        <v>18</v>
      </c>
      <c r="D1574" t="s">
        <v>46</v>
      </c>
      <c r="E1574">
        <v>525.59</v>
      </c>
      <c r="F1574">
        <v>6</v>
      </c>
      <c r="G1574" s="2">
        <v>504.57</v>
      </c>
      <c r="H1574" s="15">
        <v>3153.54</v>
      </c>
      <c r="I1574" s="2">
        <v>3658.11</v>
      </c>
      <c r="J1574">
        <f>YEAR(Ventas_Wellpro4[[#This Row],[Fecha]])</f>
        <v>2024</v>
      </c>
      <c r="K1574" t="str">
        <f>TEXT(Ventas_Wellpro4[[#This Row],[Fecha]],"MMMM")</f>
        <v>octubre</v>
      </c>
      <c r="L1574">
        <f>DAY(Ventas_Wellpro4[[#This Row],[Fecha]])</f>
        <v>28</v>
      </c>
    </row>
    <row r="1575" spans="2:12" x14ac:dyDescent="0.25">
      <c r="B1575" s="5">
        <v>45593</v>
      </c>
      <c r="C1575" t="s">
        <v>18</v>
      </c>
      <c r="D1575" t="s">
        <v>46</v>
      </c>
      <c r="E1575">
        <v>525.59</v>
      </c>
      <c r="F1575">
        <v>6</v>
      </c>
      <c r="G1575" s="2">
        <v>504.57</v>
      </c>
      <c r="H1575" s="15">
        <v>3153.54</v>
      </c>
      <c r="I1575" s="2">
        <v>3658.11</v>
      </c>
      <c r="J1575">
        <f>YEAR(Ventas_Wellpro4[[#This Row],[Fecha]])</f>
        <v>2024</v>
      </c>
      <c r="K1575" t="str">
        <f>TEXT(Ventas_Wellpro4[[#This Row],[Fecha]],"MMMM")</f>
        <v>octubre</v>
      </c>
      <c r="L1575">
        <f>DAY(Ventas_Wellpro4[[#This Row],[Fecha]])</f>
        <v>28</v>
      </c>
    </row>
    <row r="1576" spans="2:12" x14ac:dyDescent="0.25">
      <c r="B1576" s="5">
        <v>45593</v>
      </c>
      <c r="C1576" t="s">
        <v>18</v>
      </c>
      <c r="D1576" t="s">
        <v>46</v>
      </c>
      <c r="E1576">
        <v>525.59</v>
      </c>
      <c r="F1576">
        <v>6</v>
      </c>
      <c r="G1576" s="1">
        <v>504.57</v>
      </c>
      <c r="H1576" s="15">
        <v>3153.54</v>
      </c>
      <c r="I1576" s="2">
        <v>3658.11</v>
      </c>
      <c r="J1576">
        <f>YEAR(Ventas_Wellpro4[[#This Row],[Fecha]])</f>
        <v>2024</v>
      </c>
      <c r="K1576" t="str">
        <f>TEXT(Ventas_Wellpro4[[#This Row],[Fecha]],"MMMM")</f>
        <v>octubre</v>
      </c>
      <c r="L1576">
        <f>DAY(Ventas_Wellpro4[[#This Row],[Fecha]])</f>
        <v>28</v>
      </c>
    </row>
    <row r="1577" spans="2:12" x14ac:dyDescent="0.25">
      <c r="B1577" s="5">
        <v>45593</v>
      </c>
      <c r="C1577" t="s">
        <v>18</v>
      </c>
      <c r="D1577" t="s">
        <v>46</v>
      </c>
      <c r="E1577">
        <v>525.59</v>
      </c>
      <c r="F1577">
        <v>6</v>
      </c>
      <c r="G1577" s="1">
        <v>504.57</v>
      </c>
      <c r="H1577" s="15">
        <v>3153.54</v>
      </c>
      <c r="I1577" s="2">
        <v>3658.11</v>
      </c>
      <c r="J1577">
        <f>YEAR(Ventas_Wellpro4[[#This Row],[Fecha]])</f>
        <v>2024</v>
      </c>
      <c r="K1577" t="str">
        <f>TEXT(Ventas_Wellpro4[[#This Row],[Fecha]],"MMMM")</f>
        <v>octubre</v>
      </c>
      <c r="L1577">
        <f>DAY(Ventas_Wellpro4[[#This Row],[Fecha]])</f>
        <v>28</v>
      </c>
    </row>
    <row r="1578" spans="2:12" x14ac:dyDescent="0.25">
      <c r="B1578" s="11">
        <v>45859</v>
      </c>
      <c r="C1578" t="s">
        <v>22</v>
      </c>
      <c r="D1578" t="s">
        <v>144</v>
      </c>
      <c r="E1578">
        <v>137.79310000000001</v>
      </c>
      <c r="F1578">
        <v>1</v>
      </c>
      <c r="G1578">
        <v>22.046896</v>
      </c>
      <c r="H1578" s="15">
        <v>137.79</v>
      </c>
      <c r="I1578">
        <v>159.836896</v>
      </c>
      <c r="J1578">
        <f>YEAR(Ventas_Wellpro4[[#This Row],[Fecha]])</f>
        <v>2025</v>
      </c>
      <c r="K1578" t="str">
        <f>TEXT(Ventas_Wellpro4[[#This Row],[Fecha]],"MMMM")</f>
        <v>julio</v>
      </c>
      <c r="L1578">
        <f>DAY(Ventas_Wellpro4[[#This Row],[Fecha]])</f>
        <v>21</v>
      </c>
    </row>
    <row r="1579" spans="2:12" x14ac:dyDescent="0.25">
      <c r="B1579" s="11">
        <v>45859</v>
      </c>
      <c r="C1579" t="s">
        <v>22</v>
      </c>
      <c r="D1579" t="s">
        <v>144</v>
      </c>
      <c r="E1579">
        <v>137.79310000000001</v>
      </c>
      <c r="F1579">
        <v>1</v>
      </c>
      <c r="G1579">
        <v>22.046896</v>
      </c>
      <c r="H1579" s="15">
        <v>137.79</v>
      </c>
      <c r="I1579">
        <v>159.836896</v>
      </c>
      <c r="J1579">
        <f>YEAR(Ventas_Wellpro4[[#This Row],[Fecha]])</f>
        <v>2025</v>
      </c>
      <c r="K1579" t="str">
        <f>TEXT(Ventas_Wellpro4[[#This Row],[Fecha]],"MMMM")</f>
        <v>julio</v>
      </c>
      <c r="L1579">
        <f>DAY(Ventas_Wellpro4[[#This Row],[Fecha]])</f>
        <v>21</v>
      </c>
    </row>
    <row r="1580" spans="2:12" x14ac:dyDescent="0.25">
      <c r="B1580" s="11">
        <v>45859</v>
      </c>
      <c r="C1580" t="s">
        <v>21</v>
      </c>
      <c r="D1580" t="s">
        <v>144</v>
      </c>
      <c r="E1580">
        <v>137.79310000000001</v>
      </c>
      <c r="F1580">
        <v>1</v>
      </c>
      <c r="G1580">
        <v>22.046896</v>
      </c>
      <c r="H1580" s="15">
        <v>137.79</v>
      </c>
      <c r="I1580">
        <v>159.836896</v>
      </c>
      <c r="J1580">
        <f>YEAR(Ventas_Wellpro4[[#This Row],[Fecha]])</f>
        <v>2025</v>
      </c>
      <c r="K1580" t="str">
        <f>TEXT(Ventas_Wellpro4[[#This Row],[Fecha]],"MMMM")</f>
        <v>julio</v>
      </c>
      <c r="L1580">
        <f>DAY(Ventas_Wellpro4[[#This Row],[Fecha]])</f>
        <v>21</v>
      </c>
    </row>
    <row r="1581" spans="2:12" x14ac:dyDescent="0.25">
      <c r="B1581" s="11">
        <v>45859</v>
      </c>
      <c r="C1581" t="s">
        <v>21</v>
      </c>
      <c r="D1581" t="s">
        <v>144</v>
      </c>
      <c r="E1581">
        <v>137.79310000000001</v>
      </c>
      <c r="F1581">
        <v>1</v>
      </c>
      <c r="G1581">
        <v>22.046896</v>
      </c>
      <c r="H1581" s="15">
        <v>137.79</v>
      </c>
      <c r="I1581">
        <v>159.836896</v>
      </c>
      <c r="J1581">
        <f>YEAR(Ventas_Wellpro4[[#This Row],[Fecha]])</f>
        <v>2025</v>
      </c>
      <c r="K1581" t="str">
        <f>TEXT(Ventas_Wellpro4[[#This Row],[Fecha]],"MMMM")</f>
        <v>julio</v>
      </c>
      <c r="L1581">
        <f>DAY(Ventas_Wellpro4[[#This Row],[Fecha]])</f>
        <v>21</v>
      </c>
    </row>
    <row r="1582" spans="2:12" x14ac:dyDescent="0.25">
      <c r="B1582" s="11">
        <v>45859</v>
      </c>
      <c r="C1582" t="s">
        <v>23</v>
      </c>
      <c r="D1582" t="s">
        <v>46</v>
      </c>
      <c r="E1582">
        <v>70.05</v>
      </c>
      <c r="F1582">
        <v>240</v>
      </c>
      <c r="G1582">
        <v>2689.92</v>
      </c>
      <c r="H1582" s="15">
        <v>16812</v>
      </c>
      <c r="I1582">
        <v>19501.919999999998</v>
      </c>
      <c r="J1582">
        <f>YEAR(Ventas_Wellpro4[[#This Row],[Fecha]])</f>
        <v>2025</v>
      </c>
      <c r="K1582" t="str">
        <f>TEXT(Ventas_Wellpro4[[#This Row],[Fecha]],"MMMM")</f>
        <v>julio</v>
      </c>
      <c r="L1582">
        <f>DAY(Ventas_Wellpro4[[#This Row],[Fecha]])</f>
        <v>21</v>
      </c>
    </row>
    <row r="1583" spans="2:12" x14ac:dyDescent="0.25">
      <c r="B1583" s="11">
        <v>45859</v>
      </c>
      <c r="C1583" t="s">
        <v>23</v>
      </c>
      <c r="D1583" t="s">
        <v>46</v>
      </c>
      <c r="E1583">
        <v>70.05</v>
      </c>
      <c r="F1583">
        <v>240</v>
      </c>
      <c r="G1583">
        <v>2689.92</v>
      </c>
      <c r="H1583" s="15">
        <v>16812</v>
      </c>
      <c r="I1583">
        <v>19501.919999999998</v>
      </c>
      <c r="J1583">
        <f>YEAR(Ventas_Wellpro4[[#This Row],[Fecha]])</f>
        <v>2025</v>
      </c>
      <c r="K1583" t="str">
        <f>TEXT(Ventas_Wellpro4[[#This Row],[Fecha]],"MMMM")</f>
        <v>julio</v>
      </c>
      <c r="L1583">
        <f>DAY(Ventas_Wellpro4[[#This Row],[Fecha]])</f>
        <v>21</v>
      </c>
    </row>
    <row r="1584" spans="2:12" x14ac:dyDescent="0.25">
      <c r="B1584" s="11">
        <v>45859</v>
      </c>
      <c r="C1584" t="s">
        <v>14</v>
      </c>
      <c r="D1584" t="s">
        <v>144</v>
      </c>
      <c r="E1584">
        <v>1706.8965000000001</v>
      </c>
      <c r="F1584">
        <v>1</v>
      </c>
      <c r="G1584">
        <v>273.10344000000003</v>
      </c>
      <c r="H1584" s="15">
        <v>1706.9</v>
      </c>
      <c r="I1584">
        <v>1980.0034400000002</v>
      </c>
      <c r="J1584">
        <f>YEAR(Ventas_Wellpro4[[#This Row],[Fecha]])</f>
        <v>2025</v>
      </c>
      <c r="K1584" t="str">
        <f>TEXT(Ventas_Wellpro4[[#This Row],[Fecha]],"MMMM")</f>
        <v>julio</v>
      </c>
      <c r="L1584">
        <f>DAY(Ventas_Wellpro4[[#This Row],[Fecha]])</f>
        <v>21</v>
      </c>
    </row>
    <row r="1585" spans="2:12" x14ac:dyDescent="0.25">
      <c r="B1585" s="11">
        <v>45859</v>
      </c>
      <c r="C1585" t="s">
        <v>11</v>
      </c>
      <c r="D1585" t="s">
        <v>144</v>
      </c>
      <c r="E1585">
        <v>343.96550000000002</v>
      </c>
      <c r="F1585">
        <v>1</v>
      </c>
      <c r="G1585">
        <v>55.034480000000002</v>
      </c>
      <c r="H1585" s="15">
        <v>343.97</v>
      </c>
      <c r="I1585">
        <v>399.00448000000006</v>
      </c>
      <c r="J1585">
        <f>YEAR(Ventas_Wellpro4[[#This Row],[Fecha]])</f>
        <v>2025</v>
      </c>
      <c r="K1585" t="str">
        <f>TEXT(Ventas_Wellpro4[[#This Row],[Fecha]],"MMMM")</f>
        <v>julio</v>
      </c>
      <c r="L1585">
        <f>DAY(Ventas_Wellpro4[[#This Row],[Fecha]])</f>
        <v>21</v>
      </c>
    </row>
    <row r="1586" spans="2:12" x14ac:dyDescent="0.25">
      <c r="B1586" s="5">
        <v>45594</v>
      </c>
      <c r="C1586" t="s">
        <v>18</v>
      </c>
      <c r="D1586" t="s">
        <v>46</v>
      </c>
      <c r="E1586">
        <v>525.59</v>
      </c>
      <c r="F1586">
        <v>6</v>
      </c>
      <c r="G1586" s="2">
        <v>504.57</v>
      </c>
      <c r="H1586" s="15">
        <v>3153.54</v>
      </c>
      <c r="I1586" s="2">
        <v>3658.11</v>
      </c>
      <c r="J1586">
        <f>YEAR(Ventas_Wellpro4[[#This Row],[Fecha]])</f>
        <v>2024</v>
      </c>
      <c r="K1586" t="str">
        <f>TEXT(Ventas_Wellpro4[[#This Row],[Fecha]],"MMMM")</f>
        <v>octubre</v>
      </c>
      <c r="L1586">
        <f>DAY(Ventas_Wellpro4[[#This Row],[Fecha]])</f>
        <v>29</v>
      </c>
    </row>
    <row r="1587" spans="2:12" x14ac:dyDescent="0.25">
      <c r="B1587" s="5">
        <v>45594</v>
      </c>
      <c r="C1587" t="s">
        <v>18</v>
      </c>
      <c r="D1587" t="s">
        <v>46</v>
      </c>
      <c r="E1587">
        <v>525.59</v>
      </c>
      <c r="F1587">
        <v>6</v>
      </c>
      <c r="G1587" s="2">
        <v>504.57</v>
      </c>
      <c r="H1587" s="15">
        <v>3153.54</v>
      </c>
      <c r="I1587" s="2">
        <v>3658.11</v>
      </c>
      <c r="J1587">
        <f>YEAR(Ventas_Wellpro4[[#This Row],[Fecha]])</f>
        <v>2024</v>
      </c>
      <c r="K1587" t="str">
        <f>TEXT(Ventas_Wellpro4[[#This Row],[Fecha]],"MMMM")</f>
        <v>octubre</v>
      </c>
      <c r="L1587">
        <f>DAY(Ventas_Wellpro4[[#This Row],[Fecha]])</f>
        <v>29</v>
      </c>
    </row>
    <row r="1588" spans="2:12" x14ac:dyDescent="0.25">
      <c r="B1588" s="5">
        <v>45595</v>
      </c>
      <c r="C1588" t="s">
        <v>18</v>
      </c>
      <c r="D1588" t="s">
        <v>46</v>
      </c>
      <c r="E1588">
        <v>525.59</v>
      </c>
      <c r="F1588">
        <v>6</v>
      </c>
      <c r="G1588" s="1">
        <v>504.57</v>
      </c>
      <c r="H1588" s="15">
        <v>3153.54</v>
      </c>
      <c r="I1588" s="2">
        <v>3658.11</v>
      </c>
      <c r="J1588">
        <f>YEAR(Ventas_Wellpro4[[#This Row],[Fecha]])</f>
        <v>2024</v>
      </c>
      <c r="K1588" t="str">
        <f>TEXT(Ventas_Wellpro4[[#This Row],[Fecha]],"MMMM")</f>
        <v>octubre</v>
      </c>
      <c r="L1588">
        <f>DAY(Ventas_Wellpro4[[#This Row],[Fecha]])</f>
        <v>30</v>
      </c>
    </row>
    <row r="1589" spans="2:12" x14ac:dyDescent="0.25">
      <c r="B1589" s="5">
        <v>45596</v>
      </c>
      <c r="C1589" t="s">
        <v>18</v>
      </c>
      <c r="D1589" t="s">
        <v>46</v>
      </c>
      <c r="E1589">
        <v>525.59</v>
      </c>
      <c r="F1589">
        <v>12</v>
      </c>
      <c r="G1589" s="2">
        <v>1009.13</v>
      </c>
      <c r="H1589" s="15">
        <v>6307.08</v>
      </c>
      <c r="I1589" s="2">
        <v>7316.21</v>
      </c>
      <c r="J1589">
        <f>YEAR(Ventas_Wellpro4[[#This Row],[Fecha]])</f>
        <v>2024</v>
      </c>
      <c r="K1589" t="str">
        <f>TEXT(Ventas_Wellpro4[[#This Row],[Fecha]],"MMMM")</f>
        <v>octubre</v>
      </c>
      <c r="L1589">
        <f>DAY(Ventas_Wellpro4[[#This Row],[Fecha]])</f>
        <v>31</v>
      </c>
    </row>
    <row r="1590" spans="2:12" x14ac:dyDescent="0.25">
      <c r="B1590" s="5">
        <v>45596</v>
      </c>
      <c r="C1590" t="s">
        <v>18</v>
      </c>
      <c r="D1590" t="s">
        <v>46</v>
      </c>
      <c r="E1590">
        <v>525.59</v>
      </c>
      <c r="F1590">
        <v>12</v>
      </c>
      <c r="G1590" s="2">
        <v>1009.13</v>
      </c>
      <c r="H1590" s="15">
        <v>6307.08</v>
      </c>
      <c r="I1590" s="2">
        <v>7316.21</v>
      </c>
      <c r="J1590">
        <f>YEAR(Ventas_Wellpro4[[#This Row],[Fecha]])</f>
        <v>2024</v>
      </c>
      <c r="K1590" t="str">
        <f>TEXT(Ventas_Wellpro4[[#This Row],[Fecha]],"MMMM")</f>
        <v>octubre</v>
      </c>
      <c r="L1590">
        <f>DAY(Ventas_Wellpro4[[#This Row],[Fecha]])</f>
        <v>31</v>
      </c>
    </row>
    <row r="1591" spans="2:12" x14ac:dyDescent="0.25">
      <c r="B1591" s="5">
        <v>45596</v>
      </c>
      <c r="C1591" t="s">
        <v>18</v>
      </c>
      <c r="D1591" t="s">
        <v>46</v>
      </c>
      <c r="E1591">
        <v>525.59</v>
      </c>
      <c r="F1591">
        <v>6</v>
      </c>
      <c r="G1591" s="2">
        <v>504.57</v>
      </c>
      <c r="H1591" s="15">
        <v>3153.54</v>
      </c>
      <c r="I1591" s="2">
        <v>3658.11</v>
      </c>
      <c r="J1591">
        <f>YEAR(Ventas_Wellpro4[[#This Row],[Fecha]])</f>
        <v>2024</v>
      </c>
      <c r="K1591" t="str">
        <f>TEXT(Ventas_Wellpro4[[#This Row],[Fecha]],"MMMM")</f>
        <v>octubre</v>
      </c>
      <c r="L1591">
        <f>DAY(Ventas_Wellpro4[[#This Row],[Fecha]])</f>
        <v>31</v>
      </c>
    </row>
    <row r="1592" spans="2:12" x14ac:dyDescent="0.25">
      <c r="B1592" s="11">
        <v>45859</v>
      </c>
      <c r="C1592" t="s">
        <v>123</v>
      </c>
      <c r="D1592" t="s">
        <v>144</v>
      </c>
      <c r="E1592">
        <v>137.79310000000001</v>
      </c>
      <c r="F1592">
        <v>1</v>
      </c>
      <c r="G1592">
        <v>22.046896</v>
      </c>
      <c r="H1592" s="15">
        <v>137.79</v>
      </c>
      <c r="I1592">
        <v>159.836896</v>
      </c>
      <c r="J1592">
        <f>YEAR(Ventas_Wellpro4[[#This Row],[Fecha]])</f>
        <v>2025</v>
      </c>
      <c r="K1592" t="str">
        <f>TEXT(Ventas_Wellpro4[[#This Row],[Fecha]],"MMMM")</f>
        <v>julio</v>
      </c>
      <c r="L1592">
        <f>DAY(Ventas_Wellpro4[[#This Row],[Fecha]])</f>
        <v>21</v>
      </c>
    </row>
    <row r="1593" spans="2:12" x14ac:dyDescent="0.25">
      <c r="B1593" s="11">
        <v>45860</v>
      </c>
      <c r="C1593" t="s">
        <v>22</v>
      </c>
      <c r="D1593" t="s">
        <v>144</v>
      </c>
      <c r="E1593">
        <v>137.79310000000001</v>
      </c>
      <c r="F1593">
        <v>1</v>
      </c>
      <c r="G1593">
        <v>22.046896</v>
      </c>
      <c r="H1593" s="15">
        <v>137.79</v>
      </c>
      <c r="I1593">
        <v>159.836896</v>
      </c>
      <c r="J1593">
        <f>YEAR(Ventas_Wellpro4[[#This Row],[Fecha]])</f>
        <v>2025</v>
      </c>
      <c r="K1593" t="str">
        <f>TEXT(Ventas_Wellpro4[[#This Row],[Fecha]],"MMMM")</f>
        <v>julio</v>
      </c>
      <c r="L1593">
        <f>DAY(Ventas_Wellpro4[[#This Row],[Fecha]])</f>
        <v>22</v>
      </c>
    </row>
    <row r="1594" spans="2:12" x14ac:dyDescent="0.25">
      <c r="B1594" s="11">
        <v>45860</v>
      </c>
      <c r="C1594" t="s">
        <v>22</v>
      </c>
      <c r="D1594" t="s">
        <v>144</v>
      </c>
      <c r="E1594">
        <v>137.79310000000001</v>
      </c>
      <c r="F1594">
        <v>1</v>
      </c>
      <c r="G1594">
        <v>22.046896</v>
      </c>
      <c r="H1594" s="15">
        <v>137.79</v>
      </c>
      <c r="I1594">
        <v>159.836896</v>
      </c>
      <c r="J1594">
        <f>YEAR(Ventas_Wellpro4[[#This Row],[Fecha]])</f>
        <v>2025</v>
      </c>
      <c r="K1594" t="str">
        <f>TEXT(Ventas_Wellpro4[[#This Row],[Fecha]],"MMMM")</f>
        <v>julio</v>
      </c>
      <c r="L1594">
        <f>DAY(Ventas_Wellpro4[[#This Row],[Fecha]])</f>
        <v>22</v>
      </c>
    </row>
    <row r="1595" spans="2:12" x14ac:dyDescent="0.25">
      <c r="B1595" s="11">
        <v>45860</v>
      </c>
      <c r="C1595" t="s">
        <v>23</v>
      </c>
      <c r="D1595" t="s">
        <v>46</v>
      </c>
      <c r="E1595">
        <v>70.05</v>
      </c>
      <c r="F1595">
        <v>240</v>
      </c>
      <c r="G1595">
        <v>2689.92</v>
      </c>
      <c r="H1595" s="15">
        <v>16812</v>
      </c>
      <c r="I1595">
        <v>19501.919999999998</v>
      </c>
      <c r="J1595">
        <f>YEAR(Ventas_Wellpro4[[#This Row],[Fecha]])</f>
        <v>2025</v>
      </c>
      <c r="K1595" t="str">
        <f>TEXT(Ventas_Wellpro4[[#This Row],[Fecha]],"MMMM")</f>
        <v>julio</v>
      </c>
      <c r="L1595">
        <f>DAY(Ventas_Wellpro4[[#This Row],[Fecha]])</f>
        <v>22</v>
      </c>
    </row>
    <row r="1596" spans="2:12" x14ac:dyDescent="0.25">
      <c r="B1596" s="11">
        <v>45860</v>
      </c>
      <c r="C1596" t="s">
        <v>23</v>
      </c>
      <c r="D1596" t="s">
        <v>144</v>
      </c>
      <c r="E1596">
        <v>137.79310000000001</v>
      </c>
      <c r="F1596">
        <v>1</v>
      </c>
      <c r="G1596">
        <v>22.046896</v>
      </c>
      <c r="H1596" s="15">
        <v>137.79</v>
      </c>
      <c r="I1596">
        <v>159.836896</v>
      </c>
      <c r="J1596">
        <f>YEAR(Ventas_Wellpro4[[#This Row],[Fecha]])</f>
        <v>2025</v>
      </c>
      <c r="K1596" t="str">
        <f>TEXT(Ventas_Wellpro4[[#This Row],[Fecha]],"MMMM")</f>
        <v>julio</v>
      </c>
      <c r="L1596">
        <f>DAY(Ventas_Wellpro4[[#This Row],[Fecha]])</f>
        <v>22</v>
      </c>
    </row>
    <row r="1597" spans="2:12" x14ac:dyDescent="0.25">
      <c r="B1597" s="11">
        <v>45860</v>
      </c>
      <c r="C1597" t="s">
        <v>24</v>
      </c>
      <c r="D1597" t="s">
        <v>144</v>
      </c>
      <c r="E1597">
        <v>137.79310000000001</v>
      </c>
      <c r="F1597">
        <v>1</v>
      </c>
      <c r="G1597">
        <v>22.046896</v>
      </c>
      <c r="H1597" s="15">
        <v>137.79</v>
      </c>
      <c r="I1597">
        <v>159.836896</v>
      </c>
      <c r="J1597">
        <f>YEAR(Ventas_Wellpro4[[#This Row],[Fecha]])</f>
        <v>2025</v>
      </c>
      <c r="K1597" t="str">
        <f>TEXT(Ventas_Wellpro4[[#This Row],[Fecha]],"MMMM")</f>
        <v>julio</v>
      </c>
      <c r="L1597">
        <f>DAY(Ventas_Wellpro4[[#This Row],[Fecha]])</f>
        <v>22</v>
      </c>
    </row>
    <row r="1598" spans="2:12" x14ac:dyDescent="0.25">
      <c r="B1598" s="11">
        <v>45860</v>
      </c>
      <c r="C1598" t="s">
        <v>14</v>
      </c>
      <c r="D1598" t="s">
        <v>144</v>
      </c>
      <c r="E1598">
        <v>1706.8965000000001</v>
      </c>
      <c r="F1598">
        <v>1</v>
      </c>
      <c r="G1598">
        <v>273.10344000000003</v>
      </c>
      <c r="H1598" s="15">
        <v>1706.9</v>
      </c>
      <c r="I1598">
        <v>1980.0034400000002</v>
      </c>
      <c r="J1598">
        <f>YEAR(Ventas_Wellpro4[[#This Row],[Fecha]])</f>
        <v>2025</v>
      </c>
      <c r="K1598" t="str">
        <f>TEXT(Ventas_Wellpro4[[#This Row],[Fecha]],"MMMM")</f>
        <v>julio</v>
      </c>
      <c r="L1598">
        <f>DAY(Ventas_Wellpro4[[#This Row],[Fecha]])</f>
        <v>22</v>
      </c>
    </row>
    <row r="1599" spans="2:12" x14ac:dyDescent="0.25">
      <c r="B1599" s="11">
        <v>45860</v>
      </c>
      <c r="C1599" t="s">
        <v>10</v>
      </c>
      <c r="D1599" t="s">
        <v>144</v>
      </c>
      <c r="E1599">
        <v>343.96550000000002</v>
      </c>
      <c r="F1599">
        <v>1</v>
      </c>
      <c r="G1599">
        <v>55.034480000000002</v>
      </c>
      <c r="H1599" s="15">
        <v>343.97</v>
      </c>
      <c r="I1599">
        <v>399.00448000000006</v>
      </c>
      <c r="J1599">
        <f>YEAR(Ventas_Wellpro4[[#This Row],[Fecha]])</f>
        <v>2025</v>
      </c>
      <c r="K1599" t="str">
        <f>TEXT(Ventas_Wellpro4[[#This Row],[Fecha]],"MMMM")</f>
        <v>julio</v>
      </c>
      <c r="L1599">
        <f>DAY(Ventas_Wellpro4[[#This Row],[Fecha]])</f>
        <v>22</v>
      </c>
    </row>
    <row r="1600" spans="2:12" x14ac:dyDescent="0.25">
      <c r="B1600" s="5">
        <v>45596</v>
      </c>
      <c r="C1600" t="s">
        <v>18</v>
      </c>
      <c r="D1600" t="s">
        <v>46</v>
      </c>
      <c r="E1600">
        <v>525.59</v>
      </c>
      <c r="F1600">
        <v>18</v>
      </c>
      <c r="G1600" s="1">
        <v>1513.7</v>
      </c>
      <c r="H1600" s="15">
        <v>9460.6200000000008</v>
      </c>
      <c r="I1600" s="2">
        <v>10974.32</v>
      </c>
      <c r="J1600">
        <f>YEAR(Ventas_Wellpro4[[#This Row],[Fecha]])</f>
        <v>2024</v>
      </c>
      <c r="K1600" t="str">
        <f>TEXT(Ventas_Wellpro4[[#This Row],[Fecha]],"MMMM")</f>
        <v>octubre</v>
      </c>
      <c r="L1600">
        <f>DAY(Ventas_Wellpro4[[#This Row],[Fecha]])</f>
        <v>31</v>
      </c>
    </row>
    <row r="1601" spans="2:12" x14ac:dyDescent="0.25">
      <c r="B1601" s="5">
        <v>45601</v>
      </c>
      <c r="C1601" t="s">
        <v>18</v>
      </c>
      <c r="D1601" t="s">
        <v>46</v>
      </c>
      <c r="E1601">
        <v>525.59</v>
      </c>
      <c r="F1601">
        <v>12</v>
      </c>
      <c r="G1601" s="1">
        <v>1009.13</v>
      </c>
      <c r="H1601" s="15">
        <v>6307.08</v>
      </c>
      <c r="I1601" s="2">
        <v>7316.21</v>
      </c>
      <c r="J1601">
        <f>YEAR(Ventas_Wellpro4[[#This Row],[Fecha]])</f>
        <v>2024</v>
      </c>
      <c r="K1601" t="str">
        <f>TEXT(Ventas_Wellpro4[[#This Row],[Fecha]],"MMMM")</f>
        <v>noviembre</v>
      </c>
      <c r="L1601">
        <f>DAY(Ventas_Wellpro4[[#This Row],[Fecha]])</f>
        <v>5</v>
      </c>
    </row>
    <row r="1602" spans="2:12" x14ac:dyDescent="0.25">
      <c r="B1602" s="5">
        <v>45601</v>
      </c>
      <c r="C1602" t="s">
        <v>18</v>
      </c>
      <c r="D1602" t="s">
        <v>46</v>
      </c>
      <c r="E1602">
        <v>525.59</v>
      </c>
      <c r="F1602">
        <v>6</v>
      </c>
      <c r="G1602" s="1">
        <v>504.57</v>
      </c>
      <c r="H1602" s="15">
        <v>3153.54</v>
      </c>
      <c r="I1602" s="2">
        <v>3658.11</v>
      </c>
      <c r="J1602">
        <f>YEAR(Ventas_Wellpro4[[#This Row],[Fecha]])</f>
        <v>2024</v>
      </c>
      <c r="K1602" t="str">
        <f>TEXT(Ventas_Wellpro4[[#This Row],[Fecha]],"MMMM")</f>
        <v>noviembre</v>
      </c>
      <c r="L1602">
        <f>DAY(Ventas_Wellpro4[[#This Row],[Fecha]])</f>
        <v>5</v>
      </c>
    </row>
    <row r="1603" spans="2:12" x14ac:dyDescent="0.25">
      <c r="B1603" s="5">
        <v>45601</v>
      </c>
      <c r="C1603" t="s">
        <v>18</v>
      </c>
      <c r="D1603" t="s">
        <v>46</v>
      </c>
      <c r="E1603">
        <v>525.59</v>
      </c>
      <c r="F1603">
        <v>12</v>
      </c>
      <c r="G1603" s="1">
        <v>1009.13</v>
      </c>
      <c r="H1603" s="15">
        <v>6307.08</v>
      </c>
      <c r="I1603" s="2">
        <v>7316.21</v>
      </c>
      <c r="J1603">
        <f>YEAR(Ventas_Wellpro4[[#This Row],[Fecha]])</f>
        <v>2024</v>
      </c>
      <c r="K1603" t="str">
        <f>TEXT(Ventas_Wellpro4[[#This Row],[Fecha]],"MMMM")</f>
        <v>noviembre</v>
      </c>
      <c r="L1603">
        <f>DAY(Ventas_Wellpro4[[#This Row],[Fecha]])</f>
        <v>5</v>
      </c>
    </row>
    <row r="1604" spans="2:12" x14ac:dyDescent="0.25">
      <c r="B1604" s="11">
        <v>45860</v>
      </c>
      <c r="C1604" t="s">
        <v>123</v>
      </c>
      <c r="D1604" t="s">
        <v>144</v>
      </c>
      <c r="E1604">
        <v>137.79310000000001</v>
      </c>
      <c r="F1604">
        <v>1</v>
      </c>
      <c r="G1604">
        <v>22.046896</v>
      </c>
      <c r="H1604" s="15">
        <v>137.79</v>
      </c>
      <c r="I1604">
        <v>159.836896</v>
      </c>
      <c r="J1604">
        <f>YEAR(Ventas_Wellpro4[[#This Row],[Fecha]])</f>
        <v>2025</v>
      </c>
      <c r="K1604" t="str">
        <f>TEXT(Ventas_Wellpro4[[#This Row],[Fecha]],"MMMM")</f>
        <v>julio</v>
      </c>
      <c r="L1604">
        <f>DAY(Ventas_Wellpro4[[#This Row],[Fecha]])</f>
        <v>22</v>
      </c>
    </row>
    <row r="1605" spans="2:12" x14ac:dyDescent="0.25">
      <c r="B1605" s="5">
        <v>45601</v>
      </c>
      <c r="C1605" t="s">
        <v>18</v>
      </c>
      <c r="D1605" t="s">
        <v>46</v>
      </c>
      <c r="E1605">
        <v>525.59</v>
      </c>
      <c r="F1605">
        <v>12</v>
      </c>
      <c r="G1605" s="1">
        <v>1009.13</v>
      </c>
      <c r="H1605" s="15">
        <v>6307.08</v>
      </c>
      <c r="I1605" s="2">
        <v>7316.21</v>
      </c>
      <c r="J1605">
        <f>YEAR(Ventas_Wellpro4[[#This Row],[Fecha]])</f>
        <v>2024</v>
      </c>
      <c r="K1605" t="str">
        <f>TEXT(Ventas_Wellpro4[[#This Row],[Fecha]],"MMMM")</f>
        <v>noviembre</v>
      </c>
      <c r="L1605">
        <f>DAY(Ventas_Wellpro4[[#This Row],[Fecha]])</f>
        <v>5</v>
      </c>
    </row>
    <row r="1606" spans="2:12" x14ac:dyDescent="0.25">
      <c r="B1606" s="5">
        <v>45603</v>
      </c>
      <c r="C1606" t="s">
        <v>18</v>
      </c>
      <c r="D1606" t="s">
        <v>46</v>
      </c>
      <c r="E1606">
        <v>525.59</v>
      </c>
      <c r="F1606">
        <v>12</v>
      </c>
      <c r="G1606" s="2">
        <v>1009.13</v>
      </c>
      <c r="H1606" s="15">
        <v>6307.08</v>
      </c>
      <c r="I1606" s="2">
        <v>7316.21</v>
      </c>
      <c r="J1606">
        <f>YEAR(Ventas_Wellpro4[[#This Row],[Fecha]])</f>
        <v>2024</v>
      </c>
      <c r="K1606" t="str">
        <f>TEXT(Ventas_Wellpro4[[#This Row],[Fecha]],"MMMM")</f>
        <v>noviembre</v>
      </c>
      <c r="L1606">
        <f>DAY(Ventas_Wellpro4[[#This Row],[Fecha]])</f>
        <v>7</v>
      </c>
    </row>
    <row r="1607" spans="2:12" x14ac:dyDescent="0.25">
      <c r="B1607" s="11">
        <v>45861</v>
      </c>
      <c r="C1607" t="s">
        <v>22</v>
      </c>
      <c r="D1607" t="s">
        <v>144</v>
      </c>
      <c r="E1607">
        <v>137.79310000000001</v>
      </c>
      <c r="F1607">
        <v>1</v>
      </c>
      <c r="G1607">
        <v>22.046896</v>
      </c>
      <c r="H1607" s="15">
        <v>137.79</v>
      </c>
      <c r="I1607">
        <v>159.836896</v>
      </c>
      <c r="J1607">
        <f>YEAR(Ventas_Wellpro4[[#This Row],[Fecha]])</f>
        <v>2025</v>
      </c>
      <c r="K1607" t="str">
        <f>TEXT(Ventas_Wellpro4[[#This Row],[Fecha]],"MMMM")</f>
        <v>julio</v>
      </c>
      <c r="L1607">
        <f>DAY(Ventas_Wellpro4[[#This Row],[Fecha]])</f>
        <v>23</v>
      </c>
    </row>
    <row r="1608" spans="2:12" x14ac:dyDescent="0.25">
      <c r="B1608" s="11">
        <v>45861</v>
      </c>
      <c r="C1608" t="s">
        <v>21</v>
      </c>
      <c r="D1608" t="s">
        <v>144</v>
      </c>
      <c r="E1608">
        <v>137.79310000000001</v>
      </c>
      <c r="F1608">
        <v>1</v>
      </c>
      <c r="G1608">
        <v>22.046896</v>
      </c>
      <c r="H1608" s="15">
        <v>137.79</v>
      </c>
      <c r="I1608">
        <v>159.836896</v>
      </c>
      <c r="J1608">
        <f>YEAR(Ventas_Wellpro4[[#This Row],[Fecha]])</f>
        <v>2025</v>
      </c>
      <c r="K1608" t="str">
        <f>TEXT(Ventas_Wellpro4[[#This Row],[Fecha]],"MMMM")</f>
        <v>julio</v>
      </c>
      <c r="L1608">
        <f>DAY(Ventas_Wellpro4[[#This Row],[Fecha]])</f>
        <v>23</v>
      </c>
    </row>
    <row r="1609" spans="2:12" x14ac:dyDescent="0.25">
      <c r="B1609" s="11">
        <v>45861</v>
      </c>
      <c r="C1609" t="s">
        <v>21</v>
      </c>
      <c r="D1609" t="s">
        <v>144</v>
      </c>
      <c r="E1609">
        <v>137.79310000000001</v>
      </c>
      <c r="F1609">
        <v>1</v>
      </c>
      <c r="G1609">
        <v>22.046896</v>
      </c>
      <c r="H1609" s="15">
        <v>137.79</v>
      </c>
      <c r="I1609">
        <v>159.836896</v>
      </c>
      <c r="J1609">
        <f>YEAR(Ventas_Wellpro4[[#This Row],[Fecha]])</f>
        <v>2025</v>
      </c>
      <c r="K1609" t="str">
        <f>TEXT(Ventas_Wellpro4[[#This Row],[Fecha]],"MMMM")</f>
        <v>julio</v>
      </c>
      <c r="L1609">
        <f>DAY(Ventas_Wellpro4[[#This Row],[Fecha]])</f>
        <v>23</v>
      </c>
    </row>
    <row r="1610" spans="2:12" x14ac:dyDescent="0.25">
      <c r="B1610" s="11">
        <v>45861</v>
      </c>
      <c r="C1610" t="s">
        <v>12</v>
      </c>
      <c r="D1610" t="s">
        <v>144</v>
      </c>
      <c r="E1610">
        <v>343.96550000000002</v>
      </c>
      <c r="F1610">
        <v>1</v>
      </c>
      <c r="G1610">
        <v>55.034480000000002</v>
      </c>
      <c r="H1610" s="15">
        <v>343.97</v>
      </c>
      <c r="I1610">
        <v>399.00448000000006</v>
      </c>
      <c r="J1610">
        <f>YEAR(Ventas_Wellpro4[[#This Row],[Fecha]])</f>
        <v>2025</v>
      </c>
      <c r="K1610" t="str">
        <f>TEXT(Ventas_Wellpro4[[#This Row],[Fecha]],"MMMM")</f>
        <v>julio</v>
      </c>
      <c r="L1610">
        <f>DAY(Ventas_Wellpro4[[#This Row],[Fecha]])</f>
        <v>23</v>
      </c>
    </row>
    <row r="1611" spans="2:12" x14ac:dyDescent="0.25">
      <c r="B1611" s="11">
        <v>45861</v>
      </c>
      <c r="C1611" t="s">
        <v>12</v>
      </c>
      <c r="D1611" t="s">
        <v>50</v>
      </c>
      <c r="E1611">
        <v>211.23</v>
      </c>
      <c r="F1611">
        <v>6</v>
      </c>
      <c r="G1611">
        <v>202.7808</v>
      </c>
      <c r="H1611" s="15">
        <v>1267.3800000000001</v>
      </c>
      <c r="I1611">
        <v>1470.1608000000001</v>
      </c>
      <c r="J1611">
        <f>YEAR(Ventas_Wellpro4[[#This Row],[Fecha]])</f>
        <v>2025</v>
      </c>
      <c r="K1611" t="str">
        <f>TEXT(Ventas_Wellpro4[[#This Row],[Fecha]],"MMMM")</f>
        <v>julio</v>
      </c>
      <c r="L1611">
        <f>DAY(Ventas_Wellpro4[[#This Row],[Fecha]])</f>
        <v>23</v>
      </c>
    </row>
    <row r="1612" spans="2:12" x14ac:dyDescent="0.25">
      <c r="B1612" s="11">
        <v>45861</v>
      </c>
      <c r="C1612" t="s">
        <v>10</v>
      </c>
      <c r="D1612" t="s">
        <v>50</v>
      </c>
      <c r="E1612">
        <v>211.23</v>
      </c>
      <c r="F1612">
        <v>6</v>
      </c>
      <c r="G1612">
        <v>202.7808</v>
      </c>
      <c r="H1612" s="15">
        <v>1267.3800000000001</v>
      </c>
      <c r="I1612">
        <v>1470.1608000000001</v>
      </c>
      <c r="J1612">
        <f>YEAR(Ventas_Wellpro4[[#This Row],[Fecha]])</f>
        <v>2025</v>
      </c>
      <c r="K1612" t="str">
        <f>TEXT(Ventas_Wellpro4[[#This Row],[Fecha]],"MMMM")</f>
        <v>julio</v>
      </c>
      <c r="L1612">
        <f>DAY(Ventas_Wellpro4[[#This Row],[Fecha]])</f>
        <v>23</v>
      </c>
    </row>
    <row r="1613" spans="2:12" x14ac:dyDescent="0.25">
      <c r="B1613" s="11">
        <v>45861</v>
      </c>
      <c r="C1613" t="s">
        <v>59</v>
      </c>
      <c r="D1613" t="s">
        <v>50</v>
      </c>
      <c r="E1613">
        <v>16.16</v>
      </c>
      <c r="F1613">
        <v>240</v>
      </c>
      <c r="G1613">
        <v>620.54399999999998</v>
      </c>
      <c r="H1613" s="15">
        <v>3878.4</v>
      </c>
      <c r="I1613">
        <v>4498.9440000000004</v>
      </c>
      <c r="J1613">
        <f>YEAR(Ventas_Wellpro4[[#This Row],[Fecha]])</f>
        <v>2025</v>
      </c>
      <c r="K1613" t="str">
        <f>TEXT(Ventas_Wellpro4[[#This Row],[Fecha]],"MMMM")</f>
        <v>julio</v>
      </c>
      <c r="L1613">
        <f>DAY(Ventas_Wellpro4[[#This Row],[Fecha]])</f>
        <v>23</v>
      </c>
    </row>
    <row r="1614" spans="2:12" x14ac:dyDescent="0.25">
      <c r="B1614" s="11">
        <v>45862</v>
      </c>
      <c r="C1614" t="s">
        <v>22</v>
      </c>
      <c r="D1614" t="s">
        <v>144</v>
      </c>
      <c r="E1614">
        <v>137.79310000000001</v>
      </c>
      <c r="F1614">
        <v>1</v>
      </c>
      <c r="G1614">
        <v>22.046896</v>
      </c>
      <c r="H1614" s="15">
        <v>137.79</v>
      </c>
      <c r="I1614">
        <v>159.836896</v>
      </c>
      <c r="J1614">
        <f>YEAR(Ventas_Wellpro4[[#This Row],[Fecha]])</f>
        <v>2025</v>
      </c>
      <c r="K1614" t="str">
        <f>TEXT(Ventas_Wellpro4[[#This Row],[Fecha]],"MMMM")</f>
        <v>julio</v>
      </c>
      <c r="L1614">
        <f>DAY(Ventas_Wellpro4[[#This Row],[Fecha]])</f>
        <v>24</v>
      </c>
    </row>
    <row r="1615" spans="2:12" x14ac:dyDescent="0.25">
      <c r="B1615" s="11">
        <v>45862</v>
      </c>
      <c r="C1615" t="s">
        <v>23</v>
      </c>
      <c r="D1615" t="s">
        <v>46</v>
      </c>
      <c r="E1615">
        <v>70.05</v>
      </c>
      <c r="F1615">
        <v>240</v>
      </c>
      <c r="G1615">
        <v>2689.92</v>
      </c>
      <c r="H1615" s="15">
        <v>16812</v>
      </c>
      <c r="I1615">
        <v>19501.919999999998</v>
      </c>
      <c r="J1615">
        <f>YEAR(Ventas_Wellpro4[[#This Row],[Fecha]])</f>
        <v>2025</v>
      </c>
      <c r="K1615" t="str">
        <f>TEXT(Ventas_Wellpro4[[#This Row],[Fecha]],"MMMM")</f>
        <v>julio</v>
      </c>
      <c r="L1615">
        <f>DAY(Ventas_Wellpro4[[#This Row],[Fecha]])</f>
        <v>24</v>
      </c>
    </row>
    <row r="1616" spans="2:12" x14ac:dyDescent="0.25">
      <c r="B1616" s="11">
        <v>45862</v>
      </c>
      <c r="C1616" t="s">
        <v>12</v>
      </c>
      <c r="D1616" t="s">
        <v>144</v>
      </c>
      <c r="E1616">
        <v>343.96550000000002</v>
      </c>
      <c r="F1616">
        <v>1</v>
      </c>
      <c r="G1616">
        <v>55.034480000000002</v>
      </c>
      <c r="H1616" s="15">
        <v>343.97</v>
      </c>
      <c r="I1616">
        <v>399.00448000000006</v>
      </c>
      <c r="J1616">
        <f>YEAR(Ventas_Wellpro4[[#This Row],[Fecha]])</f>
        <v>2025</v>
      </c>
      <c r="K1616" t="str">
        <f>TEXT(Ventas_Wellpro4[[#This Row],[Fecha]],"MMMM")</f>
        <v>julio</v>
      </c>
      <c r="L1616">
        <f>DAY(Ventas_Wellpro4[[#This Row],[Fecha]])</f>
        <v>24</v>
      </c>
    </row>
    <row r="1617" spans="2:12" x14ac:dyDescent="0.25">
      <c r="B1617" s="11">
        <v>45862</v>
      </c>
      <c r="C1617" t="s">
        <v>11</v>
      </c>
      <c r="D1617" t="s">
        <v>144</v>
      </c>
      <c r="E1617">
        <v>343.96550000000002</v>
      </c>
      <c r="F1617">
        <v>1</v>
      </c>
      <c r="G1617">
        <v>55.034480000000002</v>
      </c>
      <c r="H1617" s="15">
        <v>343.97</v>
      </c>
      <c r="I1617">
        <v>399.00448000000006</v>
      </c>
      <c r="J1617">
        <f>YEAR(Ventas_Wellpro4[[#This Row],[Fecha]])</f>
        <v>2025</v>
      </c>
      <c r="K1617" t="str">
        <f>TEXT(Ventas_Wellpro4[[#This Row],[Fecha]],"MMMM")</f>
        <v>julio</v>
      </c>
      <c r="L1617">
        <f>DAY(Ventas_Wellpro4[[#This Row],[Fecha]])</f>
        <v>24</v>
      </c>
    </row>
    <row r="1618" spans="2:12" x14ac:dyDescent="0.25">
      <c r="B1618" s="11">
        <v>45862</v>
      </c>
      <c r="C1618" t="s">
        <v>10</v>
      </c>
      <c r="D1618" t="s">
        <v>144</v>
      </c>
      <c r="E1618">
        <v>343.96550000000002</v>
      </c>
      <c r="F1618">
        <v>1</v>
      </c>
      <c r="G1618">
        <v>55.034480000000002</v>
      </c>
      <c r="H1618" s="15">
        <v>343.97</v>
      </c>
      <c r="I1618">
        <v>399.00448000000006</v>
      </c>
      <c r="J1618">
        <f>YEAR(Ventas_Wellpro4[[#This Row],[Fecha]])</f>
        <v>2025</v>
      </c>
      <c r="K1618" t="str">
        <f>TEXT(Ventas_Wellpro4[[#This Row],[Fecha]],"MMMM")</f>
        <v>julio</v>
      </c>
      <c r="L1618">
        <f>DAY(Ventas_Wellpro4[[#This Row],[Fecha]])</f>
        <v>24</v>
      </c>
    </row>
    <row r="1619" spans="2:12" x14ac:dyDescent="0.25">
      <c r="B1619" s="11">
        <v>45862</v>
      </c>
      <c r="C1619" t="s">
        <v>10</v>
      </c>
      <c r="D1619" t="s">
        <v>149</v>
      </c>
      <c r="E1619">
        <v>343.96550000000002</v>
      </c>
      <c r="F1619">
        <v>2</v>
      </c>
      <c r="G1619">
        <v>110.06896</v>
      </c>
      <c r="H1619" s="15">
        <v>687.93</v>
      </c>
      <c r="I1619">
        <v>797.9989599999999</v>
      </c>
      <c r="J1619">
        <f>YEAR(Ventas_Wellpro4[[#This Row],[Fecha]])</f>
        <v>2025</v>
      </c>
      <c r="K1619" t="str">
        <f>TEXT(Ventas_Wellpro4[[#This Row],[Fecha]],"MMMM")</f>
        <v>julio</v>
      </c>
      <c r="L1619">
        <f>DAY(Ventas_Wellpro4[[#This Row],[Fecha]])</f>
        <v>24</v>
      </c>
    </row>
    <row r="1620" spans="2:12" x14ac:dyDescent="0.25">
      <c r="B1620" s="5">
        <v>45603</v>
      </c>
      <c r="C1620" t="s">
        <v>18</v>
      </c>
      <c r="D1620" t="s">
        <v>46</v>
      </c>
      <c r="E1620">
        <v>525.59</v>
      </c>
      <c r="F1620">
        <v>18</v>
      </c>
      <c r="G1620" s="2">
        <v>1513.7</v>
      </c>
      <c r="H1620" s="15">
        <v>9460.6200000000008</v>
      </c>
      <c r="I1620" s="2">
        <v>10974.32</v>
      </c>
      <c r="J1620">
        <f>YEAR(Ventas_Wellpro4[[#This Row],[Fecha]])</f>
        <v>2024</v>
      </c>
      <c r="K1620" t="str">
        <f>TEXT(Ventas_Wellpro4[[#This Row],[Fecha]],"MMMM")</f>
        <v>noviembre</v>
      </c>
      <c r="L1620">
        <f>DAY(Ventas_Wellpro4[[#This Row],[Fecha]])</f>
        <v>7</v>
      </c>
    </row>
    <row r="1621" spans="2:12" x14ac:dyDescent="0.25">
      <c r="B1621" s="5">
        <v>45603</v>
      </c>
      <c r="C1621" t="s">
        <v>18</v>
      </c>
      <c r="D1621" t="s">
        <v>46</v>
      </c>
      <c r="E1621">
        <v>525.59</v>
      </c>
      <c r="F1621">
        <v>24</v>
      </c>
      <c r="G1621" s="2">
        <v>2018.27</v>
      </c>
      <c r="H1621" s="15">
        <v>12614.16</v>
      </c>
      <c r="I1621" s="2">
        <v>14632.43</v>
      </c>
      <c r="J1621">
        <f>YEAR(Ventas_Wellpro4[[#This Row],[Fecha]])</f>
        <v>2024</v>
      </c>
      <c r="K1621" t="str">
        <f>TEXT(Ventas_Wellpro4[[#This Row],[Fecha]],"MMMM")</f>
        <v>noviembre</v>
      </c>
      <c r="L1621">
        <f>DAY(Ventas_Wellpro4[[#This Row],[Fecha]])</f>
        <v>7</v>
      </c>
    </row>
    <row r="1622" spans="2:12" x14ac:dyDescent="0.25">
      <c r="B1622" s="5">
        <v>45603</v>
      </c>
      <c r="C1622" t="s">
        <v>18</v>
      </c>
      <c r="D1622" t="s">
        <v>46</v>
      </c>
      <c r="E1622">
        <v>525.59</v>
      </c>
      <c r="F1622">
        <v>6</v>
      </c>
      <c r="G1622" s="2">
        <v>504.57</v>
      </c>
      <c r="H1622" s="15">
        <v>3153.54</v>
      </c>
      <c r="I1622" s="2">
        <v>3658.11</v>
      </c>
      <c r="J1622">
        <f>YEAR(Ventas_Wellpro4[[#This Row],[Fecha]])</f>
        <v>2024</v>
      </c>
      <c r="K1622" t="str">
        <f>TEXT(Ventas_Wellpro4[[#This Row],[Fecha]],"MMMM")</f>
        <v>noviembre</v>
      </c>
      <c r="L1622">
        <f>DAY(Ventas_Wellpro4[[#This Row],[Fecha]])</f>
        <v>7</v>
      </c>
    </row>
    <row r="1623" spans="2:12" x14ac:dyDescent="0.25">
      <c r="B1623" s="11">
        <v>45866</v>
      </c>
      <c r="C1623" t="s">
        <v>19</v>
      </c>
      <c r="D1623" t="s">
        <v>149</v>
      </c>
      <c r="E1623">
        <v>1048.2757999999999</v>
      </c>
      <c r="F1623">
        <v>1</v>
      </c>
      <c r="G1623">
        <v>167.72412799999998</v>
      </c>
      <c r="H1623" s="15">
        <v>1048.28</v>
      </c>
      <c r="I1623">
        <v>1216.004128</v>
      </c>
      <c r="J1623">
        <f>YEAR(Ventas_Wellpro4[[#This Row],[Fecha]])</f>
        <v>2025</v>
      </c>
      <c r="K1623" t="str">
        <f>TEXT(Ventas_Wellpro4[[#This Row],[Fecha]],"MMMM")</f>
        <v>julio</v>
      </c>
      <c r="L1623">
        <f>DAY(Ventas_Wellpro4[[#This Row],[Fecha]])</f>
        <v>28</v>
      </c>
    </row>
    <row r="1624" spans="2:12" x14ac:dyDescent="0.25">
      <c r="B1624" s="11">
        <v>45866</v>
      </c>
      <c r="C1624" t="s">
        <v>22</v>
      </c>
      <c r="D1624" t="s">
        <v>149</v>
      </c>
      <c r="E1624">
        <v>137.79310000000001</v>
      </c>
      <c r="F1624">
        <v>1</v>
      </c>
      <c r="G1624">
        <v>22.046896</v>
      </c>
      <c r="H1624" s="15">
        <v>137.79</v>
      </c>
      <c r="I1624">
        <v>159.836896</v>
      </c>
      <c r="J1624">
        <f>YEAR(Ventas_Wellpro4[[#This Row],[Fecha]])</f>
        <v>2025</v>
      </c>
      <c r="K1624" t="str">
        <f>TEXT(Ventas_Wellpro4[[#This Row],[Fecha]],"MMMM")</f>
        <v>julio</v>
      </c>
      <c r="L1624">
        <f>DAY(Ventas_Wellpro4[[#This Row],[Fecha]])</f>
        <v>28</v>
      </c>
    </row>
    <row r="1625" spans="2:12" x14ac:dyDescent="0.25">
      <c r="B1625" s="11">
        <v>45866</v>
      </c>
      <c r="C1625" t="s">
        <v>22</v>
      </c>
      <c r="D1625" t="s">
        <v>149</v>
      </c>
      <c r="E1625">
        <v>137.79310000000001</v>
      </c>
      <c r="F1625">
        <v>1</v>
      </c>
      <c r="G1625">
        <v>22.046896</v>
      </c>
      <c r="H1625" s="15">
        <v>137.79</v>
      </c>
      <c r="I1625">
        <v>159.836896</v>
      </c>
      <c r="J1625">
        <f>YEAR(Ventas_Wellpro4[[#This Row],[Fecha]])</f>
        <v>2025</v>
      </c>
      <c r="K1625" t="str">
        <f>TEXT(Ventas_Wellpro4[[#This Row],[Fecha]],"MMMM")</f>
        <v>julio</v>
      </c>
      <c r="L1625">
        <f>DAY(Ventas_Wellpro4[[#This Row],[Fecha]])</f>
        <v>28</v>
      </c>
    </row>
    <row r="1626" spans="2:12" x14ac:dyDescent="0.25">
      <c r="B1626" s="11">
        <v>45866</v>
      </c>
      <c r="C1626" t="s">
        <v>22</v>
      </c>
      <c r="D1626" t="s">
        <v>149</v>
      </c>
      <c r="E1626">
        <v>137.79310000000001</v>
      </c>
      <c r="F1626">
        <v>1</v>
      </c>
      <c r="G1626">
        <v>22.046896</v>
      </c>
      <c r="H1626" s="15">
        <v>137.79</v>
      </c>
      <c r="I1626">
        <v>159.836896</v>
      </c>
      <c r="J1626">
        <f>YEAR(Ventas_Wellpro4[[#This Row],[Fecha]])</f>
        <v>2025</v>
      </c>
      <c r="K1626" t="str">
        <f>TEXT(Ventas_Wellpro4[[#This Row],[Fecha]],"MMMM")</f>
        <v>julio</v>
      </c>
      <c r="L1626">
        <f>DAY(Ventas_Wellpro4[[#This Row],[Fecha]])</f>
        <v>28</v>
      </c>
    </row>
    <row r="1627" spans="2:12" x14ac:dyDescent="0.25">
      <c r="B1627" s="11">
        <v>45866</v>
      </c>
      <c r="C1627" t="s">
        <v>23</v>
      </c>
      <c r="D1627" t="s">
        <v>149</v>
      </c>
      <c r="E1627">
        <v>137.79310000000001</v>
      </c>
      <c r="F1627">
        <v>1</v>
      </c>
      <c r="G1627">
        <v>22.046896</v>
      </c>
      <c r="H1627" s="15">
        <v>137.79</v>
      </c>
      <c r="I1627">
        <v>159.836896</v>
      </c>
      <c r="J1627">
        <f>YEAR(Ventas_Wellpro4[[#This Row],[Fecha]])</f>
        <v>2025</v>
      </c>
      <c r="K1627" t="str">
        <f>TEXT(Ventas_Wellpro4[[#This Row],[Fecha]],"MMMM")</f>
        <v>julio</v>
      </c>
      <c r="L1627">
        <f>DAY(Ventas_Wellpro4[[#This Row],[Fecha]])</f>
        <v>28</v>
      </c>
    </row>
    <row r="1628" spans="2:12" x14ac:dyDescent="0.25">
      <c r="B1628" s="11">
        <v>45866</v>
      </c>
      <c r="C1628" t="s">
        <v>14</v>
      </c>
      <c r="D1628" t="s">
        <v>149</v>
      </c>
      <c r="E1628">
        <v>1706.8965000000001</v>
      </c>
      <c r="F1628">
        <v>1</v>
      </c>
      <c r="G1628">
        <v>273.10344000000003</v>
      </c>
      <c r="H1628" s="15">
        <v>1706.9</v>
      </c>
      <c r="I1628">
        <v>1980.0034400000002</v>
      </c>
      <c r="J1628">
        <f>YEAR(Ventas_Wellpro4[[#This Row],[Fecha]])</f>
        <v>2025</v>
      </c>
      <c r="K1628" t="str">
        <f>TEXT(Ventas_Wellpro4[[#This Row],[Fecha]],"MMMM")</f>
        <v>julio</v>
      </c>
      <c r="L1628">
        <f>DAY(Ventas_Wellpro4[[#This Row],[Fecha]])</f>
        <v>28</v>
      </c>
    </row>
    <row r="1629" spans="2:12" x14ac:dyDescent="0.25">
      <c r="B1629" s="11">
        <v>45866</v>
      </c>
      <c r="C1629" t="s">
        <v>10</v>
      </c>
      <c r="D1629" t="s">
        <v>149</v>
      </c>
      <c r="E1629">
        <v>343.96550000000002</v>
      </c>
      <c r="F1629">
        <v>1</v>
      </c>
      <c r="G1629">
        <v>55.034480000000002</v>
      </c>
      <c r="H1629" s="15">
        <v>343.97</v>
      </c>
      <c r="I1629">
        <v>399.00448000000006</v>
      </c>
      <c r="J1629">
        <f>YEAR(Ventas_Wellpro4[[#This Row],[Fecha]])</f>
        <v>2025</v>
      </c>
      <c r="K1629" t="str">
        <f>TEXT(Ventas_Wellpro4[[#This Row],[Fecha]],"MMMM")</f>
        <v>julio</v>
      </c>
      <c r="L1629">
        <f>DAY(Ventas_Wellpro4[[#This Row],[Fecha]])</f>
        <v>28</v>
      </c>
    </row>
    <row r="1630" spans="2:12" x14ac:dyDescent="0.25">
      <c r="B1630" s="11">
        <v>45866</v>
      </c>
      <c r="C1630" t="s">
        <v>10</v>
      </c>
      <c r="D1630" t="s">
        <v>149</v>
      </c>
      <c r="E1630">
        <v>343.96550000000002</v>
      </c>
      <c r="F1630">
        <v>1</v>
      </c>
      <c r="G1630">
        <v>55.034480000000002</v>
      </c>
      <c r="H1630" s="15">
        <v>343.97</v>
      </c>
      <c r="I1630">
        <v>399.00448000000006</v>
      </c>
      <c r="J1630">
        <f>YEAR(Ventas_Wellpro4[[#This Row],[Fecha]])</f>
        <v>2025</v>
      </c>
      <c r="K1630" t="str">
        <f>TEXT(Ventas_Wellpro4[[#This Row],[Fecha]],"MMMM")</f>
        <v>julio</v>
      </c>
      <c r="L1630">
        <f>DAY(Ventas_Wellpro4[[#This Row],[Fecha]])</f>
        <v>28</v>
      </c>
    </row>
    <row r="1631" spans="2:12" x14ac:dyDescent="0.25">
      <c r="B1631" s="11">
        <v>45866</v>
      </c>
      <c r="C1631" t="s">
        <v>10</v>
      </c>
      <c r="D1631" t="s">
        <v>149</v>
      </c>
      <c r="E1631">
        <v>343.96550000000002</v>
      </c>
      <c r="F1631">
        <v>1</v>
      </c>
      <c r="G1631">
        <v>55.034480000000002</v>
      </c>
      <c r="H1631" s="15">
        <v>343.97</v>
      </c>
      <c r="I1631">
        <v>399.00448000000006</v>
      </c>
      <c r="J1631">
        <f>YEAR(Ventas_Wellpro4[[#This Row],[Fecha]])</f>
        <v>2025</v>
      </c>
      <c r="K1631" t="str">
        <f>TEXT(Ventas_Wellpro4[[#This Row],[Fecha]],"MMMM")</f>
        <v>julio</v>
      </c>
      <c r="L1631">
        <f>DAY(Ventas_Wellpro4[[#This Row],[Fecha]])</f>
        <v>28</v>
      </c>
    </row>
    <row r="1632" spans="2:12" x14ac:dyDescent="0.25">
      <c r="B1632" s="11">
        <v>45866</v>
      </c>
      <c r="C1632" t="s">
        <v>10</v>
      </c>
      <c r="D1632" t="s">
        <v>149</v>
      </c>
      <c r="E1632">
        <v>343.96550000000002</v>
      </c>
      <c r="F1632">
        <v>1</v>
      </c>
      <c r="G1632">
        <v>55.034480000000002</v>
      </c>
      <c r="H1632" s="15">
        <v>343.97</v>
      </c>
      <c r="I1632">
        <v>399.00448000000006</v>
      </c>
      <c r="J1632">
        <f>YEAR(Ventas_Wellpro4[[#This Row],[Fecha]])</f>
        <v>2025</v>
      </c>
      <c r="K1632" t="str">
        <f>TEXT(Ventas_Wellpro4[[#This Row],[Fecha]],"MMMM")</f>
        <v>julio</v>
      </c>
      <c r="L1632">
        <f>DAY(Ventas_Wellpro4[[#This Row],[Fecha]])</f>
        <v>28</v>
      </c>
    </row>
    <row r="1633" spans="2:12" x14ac:dyDescent="0.25">
      <c r="B1633" s="11">
        <v>45866</v>
      </c>
      <c r="C1633" t="s">
        <v>10</v>
      </c>
      <c r="D1633" t="s">
        <v>149</v>
      </c>
      <c r="E1633">
        <v>343.96550000000002</v>
      </c>
      <c r="F1633">
        <v>1</v>
      </c>
      <c r="G1633">
        <v>55.034480000000002</v>
      </c>
      <c r="H1633" s="15">
        <v>343.97</v>
      </c>
      <c r="I1633">
        <v>399.00448000000006</v>
      </c>
      <c r="J1633">
        <f>YEAR(Ventas_Wellpro4[[#This Row],[Fecha]])</f>
        <v>2025</v>
      </c>
      <c r="K1633" t="str">
        <f>TEXT(Ventas_Wellpro4[[#This Row],[Fecha]],"MMMM")</f>
        <v>julio</v>
      </c>
      <c r="L1633">
        <f>DAY(Ventas_Wellpro4[[#This Row],[Fecha]])</f>
        <v>28</v>
      </c>
    </row>
    <row r="1634" spans="2:12" x14ac:dyDescent="0.25">
      <c r="B1634" s="11">
        <v>45866</v>
      </c>
      <c r="C1634" t="s">
        <v>123</v>
      </c>
      <c r="D1634" t="s">
        <v>149</v>
      </c>
      <c r="E1634">
        <v>137.79310000000001</v>
      </c>
      <c r="F1634">
        <v>1</v>
      </c>
      <c r="G1634">
        <v>22.046896</v>
      </c>
      <c r="H1634" s="15">
        <v>137.79</v>
      </c>
      <c r="I1634">
        <v>159.836896</v>
      </c>
      <c r="J1634">
        <f>YEAR(Ventas_Wellpro4[[#This Row],[Fecha]])</f>
        <v>2025</v>
      </c>
      <c r="K1634" t="str">
        <f>TEXT(Ventas_Wellpro4[[#This Row],[Fecha]],"MMMM")</f>
        <v>julio</v>
      </c>
      <c r="L1634">
        <f>DAY(Ventas_Wellpro4[[#This Row],[Fecha]])</f>
        <v>28</v>
      </c>
    </row>
    <row r="1635" spans="2:12" x14ac:dyDescent="0.25">
      <c r="B1635" s="5">
        <v>45603</v>
      </c>
      <c r="C1635" t="s">
        <v>18</v>
      </c>
      <c r="D1635" t="s">
        <v>46</v>
      </c>
      <c r="E1635">
        <v>525.59</v>
      </c>
      <c r="F1635">
        <v>18</v>
      </c>
      <c r="G1635" s="2">
        <v>1513.7</v>
      </c>
      <c r="H1635" s="15">
        <v>9460.6200000000008</v>
      </c>
      <c r="I1635" s="2">
        <v>10974.32</v>
      </c>
      <c r="J1635">
        <f>YEAR(Ventas_Wellpro4[[#This Row],[Fecha]])</f>
        <v>2024</v>
      </c>
      <c r="K1635" t="str">
        <f>TEXT(Ventas_Wellpro4[[#This Row],[Fecha]],"MMMM")</f>
        <v>noviembre</v>
      </c>
      <c r="L1635">
        <f>DAY(Ventas_Wellpro4[[#This Row],[Fecha]])</f>
        <v>7</v>
      </c>
    </row>
    <row r="1636" spans="2:12" x14ac:dyDescent="0.25">
      <c r="B1636" s="5">
        <v>45603</v>
      </c>
      <c r="C1636" t="s">
        <v>18</v>
      </c>
      <c r="D1636" t="s">
        <v>46</v>
      </c>
      <c r="E1636">
        <v>525.59</v>
      </c>
      <c r="F1636">
        <v>12</v>
      </c>
      <c r="G1636" s="1">
        <v>1009.13</v>
      </c>
      <c r="H1636" s="15">
        <v>6307.08</v>
      </c>
      <c r="I1636" s="2">
        <v>7316.21</v>
      </c>
      <c r="J1636">
        <f>YEAR(Ventas_Wellpro4[[#This Row],[Fecha]])</f>
        <v>2024</v>
      </c>
      <c r="K1636" t="str">
        <f>TEXT(Ventas_Wellpro4[[#This Row],[Fecha]],"MMMM")</f>
        <v>noviembre</v>
      </c>
      <c r="L1636">
        <f>DAY(Ventas_Wellpro4[[#This Row],[Fecha]])</f>
        <v>7</v>
      </c>
    </row>
    <row r="1637" spans="2:12" x14ac:dyDescent="0.25">
      <c r="B1637" s="11">
        <v>45867</v>
      </c>
      <c r="C1637" t="s">
        <v>23</v>
      </c>
      <c r="D1637" t="s">
        <v>46</v>
      </c>
      <c r="E1637">
        <v>70.05</v>
      </c>
      <c r="F1637">
        <v>240</v>
      </c>
      <c r="G1637">
        <v>2689.92</v>
      </c>
      <c r="H1637" s="15">
        <v>16812</v>
      </c>
      <c r="I1637">
        <v>19501.919999999998</v>
      </c>
      <c r="J1637">
        <f>YEAR(Ventas_Wellpro4[[#This Row],[Fecha]])</f>
        <v>2025</v>
      </c>
      <c r="K1637" t="str">
        <f>TEXT(Ventas_Wellpro4[[#This Row],[Fecha]],"MMMM")</f>
        <v>julio</v>
      </c>
      <c r="L1637">
        <f>DAY(Ventas_Wellpro4[[#This Row],[Fecha]])</f>
        <v>29</v>
      </c>
    </row>
    <row r="1638" spans="2:12" x14ac:dyDescent="0.25">
      <c r="B1638" s="5">
        <v>45607</v>
      </c>
      <c r="C1638" t="s">
        <v>18</v>
      </c>
      <c r="D1638" t="s">
        <v>46</v>
      </c>
      <c r="E1638">
        <v>525.59</v>
      </c>
      <c r="F1638">
        <v>6</v>
      </c>
      <c r="G1638" s="1">
        <v>504.57</v>
      </c>
      <c r="H1638" s="15">
        <v>3153.54</v>
      </c>
      <c r="I1638" s="2">
        <v>3658.11</v>
      </c>
      <c r="J1638">
        <f>YEAR(Ventas_Wellpro4[[#This Row],[Fecha]])</f>
        <v>2024</v>
      </c>
      <c r="K1638" t="str">
        <f>TEXT(Ventas_Wellpro4[[#This Row],[Fecha]],"MMMM")</f>
        <v>noviembre</v>
      </c>
      <c r="L1638">
        <f>DAY(Ventas_Wellpro4[[#This Row],[Fecha]])</f>
        <v>11</v>
      </c>
    </row>
    <row r="1639" spans="2:12" x14ac:dyDescent="0.25">
      <c r="B1639" s="11">
        <v>45867</v>
      </c>
      <c r="C1639" t="s">
        <v>12</v>
      </c>
      <c r="D1639" t="s">
        <v>50</v>
      </c>
      <c r="E1639">
        <v>211.23</v>
      </c>
      <c r="F1639">
        <v>6</v>
      </c>
      <c r="G1639">
        <v>202.7808</v>
      </c>
      <c r="H1639" s="15">
        <v>1267.3800000000001</v>
      </c>
      <c r="I1639">
        <v>1470.1608000000001</v>
      </c>
      <c r="J1639">
        <f>YEAR(Ventas_Wellpro4[[#This Row],[Fecha]])</f>
        <v>2025</v>
      </c>
      <c r="K1639" t="str">
        <f>TEXT(Ventas_Wellpro4[[#This Row],[Fecha]],"MMMM")</f>
        <v>julio</v>
      </c>
      <c r="L1639">
        <f>DAY(Ventas_Wellpro4[[#This Row],[Fecha]])</f>
        <v>29</v>
      </c>
    </row>
    <row r="1640" spans="2:12" x14ac:dyDescent="0.25">
      <c r="B1640" s="11">
        <v>45867</v>
      </c>
      <c r="C1640" t="s">
        <v>10</v>
      </c>
      <c r="D1640" t="s">
        <v>149</v>
      </c>
      <c r="E1640">
        <v>343.96550000000002</v>
      </c>
      <c r="F1640">
        <v>1</v>
      </c>
      <c r="G1640">
        <v>55.034480000000002</v>
      </c>
      <c r="H1640" s="15">
        <v>343.97</v>
      </c>
      <c r="I1640">
        <v>399.00448000000006</v>
      </c>
      <c r="J1640">
        <f>YEAR(Ventas_Wellpro4[[#This Row],[Fecha]])</f>
        <v>2025</v>
      </c>
      <c r="K1640" t="str">
        <f>TEXT(Ventas_Wellpro4[[#This Row],[Fecha]],"MMMM")</f>
        <v>julio</v>
      </c>
      <c r="L1640">
        <f>DAY(Ventas_Wellpro4[[#This Row],[Fecha]])</f>
        <v>29</v>
      </c>
    </row>
    <row r="1641" spans="2:12" x14ac:dyDescent="0.25">
      <c r="B1641" s="5">
        <v>45607</v>
      </c>
      <c r="C1641" t="s">
        <v>18</v>
      </c>
      <c r="D1641" t="s">
        <v>46</v>
      </c>
      <c r="E1641">
        <v>525.59</v>
      </c>
      <c r="F1641">
        <v>24</v>
      </c>
      <c r="G1641" s="1">
        <v>2018.27</v>
      </c>
      <c r="H1641" s="15">
        <v>12614.16</v>
      </c>
      <c r="I1641" s="2">
        <v>14632.43</v>
      </c>
      <c r="J1641">
        <f>YEAR(Ventas_Wellpro4[[#This Row],[Fecha]])</f>
        <v>2024</v>
      </c>
      <c r="K1641" t="str">
        <f>TEXT(Ventas_Wellpro4[[#This Row],[Fecha]],"MMMM")</f>
        <v>noviembre</v>
      </c>
      <c r="L1641">
        <f>DAY(Ventas_Wellpro4[[#This Row],[Fecha]])</f>
        <v>11</v>
      </c>
    </row>
    <row r="1642" spans="2:12" x14ac:dyDescent="0.25">
      <c r="B1642" s="5">
        <v>45608</v>
      </c>
      <c r="C1642" t="s">
        <v>18</v>
      </c>
      <c r="D1642" t="s">
        <v>46</v>
      </c>
      <c r="E1642">
        <v>525.59</v>
      </c>
      <c r="F1642">
        <v>18</v>
      </c>
      <c r="G1642" s="2">
        <v>1513.7</v>
      </c>
      <c r="H1642" s="15">
        <v>9460.6200000000008</v>
      </c>
      <c r="I1642" s="2">
        <v>10974.32</v>
      </c>
      <c r="J1642">
        <f>YEAR(Ventas_Wellpro4[[#This Row],[Fecha]])</f>
        <v>2024</v>
      </c>
      <c r="K1642" t="str">
        <f>TEXT(Ventas_Wellpro4[[#This Row],[Fecha]],"MMMM")</f>
        <v>noviembre</v>
      </c>
      <c r="L1642">
        <f>DAY(Ventas_Wellpro4[[#This Row],[Fecha]])</f>
        <v>12</v>
      </c>
    </row>
    <row r="1643" spans="2:12" x14ac:dyDescent="0.25">
      <c r="B1643" s="5">
        <v>45611</v>
      </c>
      <c r="C1643" t="s">
        <v>18</v>
      </c>
      <c r="D1643" t="s">
        <v>46</v>
      </c>
      <c r="E1643">
        <v>525.59</v>
      </c>
      <c r="F1643">
        <v>18</v>
      </c>
      <c r="G1643" s="1">
        <v>1513.7</v>
      </c>
      <c r="H1643" s="15">
        <v>9460.6200000000008</v>
      </c>
      <c r="I1643" s="2">
        <v>10974.32</v>
      </c>
      <c r="J1643">
        <f>YEAR(Ventas_Wellpro4[[#This Row],[Fecha]])</f>
        <v>2024</v>
      </c>
      <c r="K1643" t="str">
        <f>TEXT(Ventas_Wellpro4[[#This Row],[Fecha]],"MMMM")</f>
        <v>noviembre</v>
      </c>
      <c r="L1643">
        <f>DAY(Ventas_Wellpro4[[#This Row],[Fecha]])</f>
        <v>15</v>
      </c>
    </row>
    <row r="1644" spans="2:12" x14ac:dyDescent="0.25">
      <c r="B1644" s="11">
        <v>45867</v>
      </c>
      <c r="C1644" t="s">
        <v>123</v>
      </c>
      <c r="D1644" t="s">
        <v>149</v>
      </c>
      <c r="E1644">
        <v>137.79310000000001</v>
      </c>
      <c r="F1644">
        <v>1</v>
      </c>
      <c r="G1644">
        <v>22.046896</v>
      </c>
      <c r="H1644" s="15">
        <v>137.79</v>
      </c>
      <c r="I1644">
        <v>159.836896</v>
      </c>
      <c r="J1644">
        <f>YEAR(Ventas_Wellpro4[[#This Row],[Fecha]])</f>
        <v>2025</v>
      </c>
      <c r="K1644" t="str">
        <f>TEXT(Ventas_Wellpro4[[#This Row],[Fecha]],"MMMM")</f>
        <v>julio</v>
      </c>
      <c r="L1644">
        <f>DAY(Ventas_Wellpro4[[#This Row],[Fecha]])</f>
        <v>29</v>
      </c>
    </row>
    <row r="1645" spans="2:12" x14ac:dyDescent="0.25">
      <c r="B1645" s="11">
        <v>45868</v>
      </c>
      <c r="C1645" t="s">
        <v>11</v>
      </c>
      <c r="D1645" t="s">
        <v>149</v>
      </c>
      <c r="E1645">
        <v>343.96550000000002</v>
      </c>
      <c r="F1645">
        <v>1</v>
      </c>
      <c r="G1645">
        <v>55.034480000000002</v>
      </c>
      <c r="H1645" s="15">
        <v>343.97</v>
      </c>
      <c r="I1645">
        <v>399.00448000000006</v>
      </c>
      <c r="J1645">
        <f>YEAR(Ventas_Wellpro4[[#This Row],[Fecha]])</f>
        <v>2025</v>
      </c>
      <c r="K1645" t="str">
        <f>TEXT(Ventas_Wellpro4[[#This Row],[Fecha]],"MMMM")</f>
        <v>julio</v>
      </c>
      <c r="L1645">
        <f>DAY(Ventas_Wellpro4[[#This Row],[Fecha]])</f>
        <v>30</v>
      </c>
    </row>
    <row r="1646" spans="2:12" x14ac:dyDescent="0.25">
      <c r="B1646" s="11">
        <v>45869</v>
      </c>
      <c r="C1646" t="s">
        <v>22</v>
      </c>
      <c r="D1646" t="s">
        <v>149</v>
      </c>
      <c r="E1646">
        <v>137.79310000000001</v>
      </c>
      <c r="F1646">
        <v>1</v>
      </c>
      <c r="G1646">
        <v>22.046896</v>
      </c>
      <c r="H1646" s="15">
        <v>137.79</v>
      </c>
      <c r="I1646">
        <v>159.836896</v>
      </c>
      <c r="J1646">
        <f>YEAR(Ventas_Wellpro4[[#This Row],[Fecha]])</f>
        <v>2025</v>
      </c>
      <c r="K1646" t="str">
        <f>TEXT(Ventas_Wellpro4[[#This Row],[Fecha]],"MMMM")</f>
        <v>julio</v>
      </c>
      <c r="L1646">
        <f>DAY(Ventas_Wellpro4[[#This Row],[Fecha]])</f>
        <v>31</v>
      </c>
    </row>
    <row r="1647" spans="2:12" x14ac:dyDescent="0.25">
      <c r="B1647" s="11">
        <v>45869</v>
      </c>
      <c r="C1647" t="s">
        <v>24</v>
      </c>
      <c r="D1647" t="s">
        <v>149</v>
      </c>
      <c r="E1647">
        <v>137.79310000000001</v>
      </c>
      <c r="F1647">
        <v>1</v>
      </c>
      <c r="G1647">
        <v>22.046896</v>
      </c>
      <c r="H1647" s="15">
        <v>137.79</v>
      </c>
      <c r="I1647">
        <v>159.836896</v>
      </c>
      <c r="J1647">
        <f>YEAR(Ventas_Wellpro4[[#This Row],[Fecha]])</f>
        <v>2025</v>
      </c>
      <c r="K1647" t="str">
        <f>TEXT(Ventas_Wellpro4[[#This Row],[Fecha]],"MMMM")</f>
        <v>julio</v>
      </c>
      <c r="L1647">
        <f>DAY(Ventas_Wellpro4[[#This Row],[Fecha]])</f>
        <v>31</v>
      </c>
    </row>
    <row r="1648" spans="2:12" x14ac:dyDescent="0.25">
      <c r="B1648" s="11">
        <v>45869</v>
      </c>
      <c r="C1648" t="s">
        <v>12</v>
      </c>
      <c r="D1648" t="s">
        <v>149</v>
      </c>
      <c r="E1648">
        <v>343.96550000000002</v>
      </c>
      <c r="F1648">
        <v>1</v>
      </c>
      <c r="G1648">
        <v>55.034480000000002</v>
      </c>
      <c r="H1648" s="15">
        <v>343.97</v>
      </c>
      <c r="I1648">
        <v>399.00448000000006</v>
      </c>
      <c r="J1648">
        <f>YEAR(Ventas_Wellpro4[[#This Row],[Fecha]])</f>
        <v>2025</v>
      </c>
      <c r="K1648" t="str">
        <f>TEXT(Ventas_Wellpro4[[#This Row],[Fecha]],"MMMM")</f>
        <v>julio</v>
      </c>
      <c r="L1648">
        <f>DAY(Ventas_Wellpro4[[#This Row],[Fecha]])</f>
        <v>31</v>
      </c>
    </row>
    <row r="1649" spans="2:12" x14ac:dyDescent="0.25">
      <c r="B1649" s="11">
        <v>45869</v>
      </c>
      <c r="C1649" t="s">
        <v>11</v>
      </c>
      <c r="D1649" t="s">
        <v>149</v>
      </c>
      <c r="E1649">
        <v>257.7586</v>
      </c>
      <c r="F1649">
        <v>1</v>
      </c>
      <c r="G1649">
        <v>41.241376000000002</v>
      </c>
      <c r="H1649" s="15">
        <v>257.76</v>
      </c>
      <c r="I1649">
        <v>299.00137599999999</v>
      </c>
      <c r="J1649">
        <f>YEAR(Ventas_Wellpro4[[#This Row],[Fecha]])</f>
        <v>2025</v>
      </c>
      <c r="K1649" t="str">
        <f>TEXT(Ventas_Wellpro4[[#This Row],[Fecha]],"MMMM")</f>
        <v>julio</v>
      </c>
      <c r="L1649">
        <f>DAY(Ventas_Wellpro4[[#This Row],[Fecha]])</f>
        <v>31</v>
      </c>
    </row>
    <row r="1650" spans="2:12" x14ac:dyDescent="0.25">
      <c r="B1650" s="11">
        <v>45869</v>
      </c>
      <c r="C1650" t="s">
        <v>10</v>
      </c>
      <c r="D1650" t="s">
        <v>149</v>
      </c>
      <c r="E1650">
        <v>343.96550000000002</v>
      </c>
      <c r="F1650">
        <v>1</v>
      </c>
      <c r="G1650">
        <v>55.034480000000002</v>
      </c>
      <c r="H1650" s="15">
        <v>343.97</v>
      </c>
      <c r="I1650">
        <v>399.00448000000006</v>
      </c>
      <c r="J1650">
        <f>YEAR(Ventas_Wellpro4[[#This Row],[Fecha]])</f>
        <v>2025</v>
      </c>
      <c r="K1650" t="str">
        <f>TEXT(Ventas_Wellpro4[[#This Row],[Fecha]],"MMMM")</f>
        <v>julio</v>
      </c>
      <c r="L1650">
        <f>DAY(Ventas_Wellpro4[[#This Row],[Fecha]])</f>
        <v>31</v>
      </c>
    </row>
    <row r="1651" spans="2:12" x14ac:dyDescent="0.25">
      <c r="B1651" s="11">
        <v>45869</v>
      </c>
      <c r="C1651" t="s">
        <v>10</v>
      </c>
      <c r="D1651" t="s">
        <v>149</v>
      </c>
      <c r="E1651">
        <v>343.96550000000002</v>
      </c>
      <c r="F1651">
        <v>1</v>
      </c>
      <c r="G1651">
        <v>55.034480000000002</v>
      </c>
      <c r="H1651" s="15">
        <v>343.97</v>
      </c>
      <c r="I1651">
        <v>399.00448000000006</v>
      </c>
      <c r="J1651">
        <f>YEAR(Ventas_Wellpro4[[#This Row],[Fecha]])</f>
        <v>2025</v>
      </c>
      <c r="K1651" t="str">
        <f>TEXT(Ventas_Wellpro4[[#This Row],[Fecha]],"MMMM")</f>
        <v>julio</v>
      </c>
      <c r="L1651">
        <f>DAY(Ventas_Wellpro4[[#This Row],[Fecha]])</f>
        <v>31</v>
      </c>
    </row>
    <row r="1652" spans="2:12" x14ac:dyDescent="0.25">
      <c r="B1652" s="5">
        <v>45611</v>
      </c>
      <c r="C1652" t="s">
        <v>18</v>
      </c>
      <c r="D1652" t="s">
        <v>46</v>
      </c>
      <c r="E1652">
        <v>525.59</v>
      </c>
      <c r="F1652">
        <v>6</v>
      </c>
      <c r="G1652" s="2">
        <v>504.57</v>
      </c>
      <c r="H1652" s="15">
        <v>3153.54</v>
      </c>
      <c r="I1652" s="2">
        <v>3658.11</v>
      </c>
      <c r="J1652">
        <f>YEAR(Ventas_Wellpro4[[#This Row],[Fecha]])</f>
        <v>2024</v>
      </c>
      <c r="K1652" t="str">
        <f>TEXT(Ventas_Wellpro4[[#This Row],[Fecha]],"MMMM")</f>
        <v>noviembre</v>
      </c>
      <c r="L1652">
        <f>DAY(Ventas_Wellpro4[[#This Row],[Fecha]])</f>
        <v>15</v>
      </c>
    </row>
    <row r="1653" spans="2:12" x14ac:dyDescent="0.25">
      <c r="B1653" s="5">
        <v>45611</v>
      </c>
      <c r="C1653" t="s">
        <v>18</v>
      </c>
      <c r="D1653" t="s">
        <v>46</v>
      </c>
      <c r="E1653">
        <v>525.59</v>
      </c>
      <c r="F1653">
        <v>6</v>
      </c>
      <c r="G1653" s="2">
        <v>504.57</v>
      </c>
      <c r="H1653" s="15">
        <v>3153.54</v>
      </c>
      <c r="I1653" s="2">
        <v>3658.11</v>
      </c>
      <c r="J1653">
        <f>YEAR(Ventas_Wellpro4[[#This Row],[Fecha]])</f>
        <v>2024</v>
      </c>
      <c r="K1653" t="str">
        <f>TEXT(Ventas_Wellpro4[[#This Row],[Fecha]],"MMMM")</f>
        <v>noviembre</v>
      </c>
      <c r="L1653">
        <f>DAY(Ventas_Wellpro4[[#This Row],[Fecha]])</f>
        <v>15</v>
      </c>
    </row>
    <row r="1654" spans="2:12" x14ac:dyDescent="0.25">
      <c r="B1654" s="5">
        <v>45611</v>
      </c>
      <c r="C1654" t="s">
        <v>18</v>
      </c>
      <c r="D1654" t="s">
        <v>46</v>
      </c>
      <c r="E1654">
        <v>525.59</v>
      </c>
      <c r="F1654">
        <v>24</v>
      </c>
      <c r="G1654" s="1">
        <v>2018.27</v>
      </c>
      <c r="H1654" s="15">
        <v>12614.16</v>
      </c>
      <c r="I1654" s="2">
        <v>14632.43</v>
      </c>
      <c r="J1654">
        <f>YEAR(Ventas_Wellpro4[[#This Row],[Fecha]])</f>
        <v>2024</v>
      </c>
      <c r="K1654" t="str">
        <f>TEXT(Ventas_Wellpro4[[#This Row],[Fecha]],"MMMM")</f>
        <v>noviembre</v>
      </c>
      <c r="L1654">
        <f>DAY(Ventas_Wellpro4[[#This Row],[Fecha]])</f>
        <v>15</v>
      </c>
    </row>
    <row r="1655" spans="2:12" x14ac:dyDescent="0.25">
      <c r="B1655" s="11">
        <v>45869</v>
      </c>
      <c r="C1655" t="s">
        <v>123</v>
      </c>
      <c r="D1655" t="s">
        <v>149</v>
      </c>
      <c r="E1655">
        <v>137.79310000000001</v>
      </c>
      <c r="F1655">
        <v>1</v>
      </c>
      <c r="G1655">
        <v>22.046896</v>
      </c>
      <c r="H1655" s="15">
        <v>137.79</v>
      </c>
      <c r="I1655">
        <v>159.836896</v>
      </c>
      <c r="J1655">
        <f>YEAR(Ventas_Wellpro4[[#This Row],[Fecha]])</f>
        <v>2025</v>
      </c>
      <c r="K1655" t="str">
        <f>TEXT(Ventas_Wellpro4[[#This Row],[Fecha]],"MMMM")</f>
        <v>julio</v>
      </c>
      <c r="L1655">
        <f>DAY(Ventas_Wellpro4[[#This Row],[Fecha]])</f>
        <v>31</v>
      </c>
    </row>
    <row r="1656" spans="2:12" x14ac:dyDescent="0.25">
      <c r="B1656" s="11">
        <v>45869</v>
      </c>
      <c r="C1656" t="s">
        <v>123</v>
      </c>
      <c r="D1656" t="s">
        <v>149</v>
      </c>
      <c r="E1656">
        <v>137.79310000000001</v>
      </c>
      <c r="F1656">
        <v>1</v>
      </c>
      <c r="G1656">
        <v>22.046896</v>
      </c>
      <c r="H1656" s="15">
        <v>137.79</v>
      </c>
      <c r="I1656">
        <v>159.836896</v>
      </c>
      <c r="J1656">
        <f>YEAR(Ventas_Wellpro4[[#This Row],[Fecha]])</f>
        <v>2025</v>
      </c>
      <c r="K1656" t="str">
        <f>TEXT(Ventas_Wellpro4[[#This Row],[Fecha]],"MMMM")</f>
        <v>julio</v>
      </c>
      <c r="L1656">
        <f>DAY(Ventas_Wellpro4[[#This Row],[Fecha]])</f>
        <v>31</v>
      </c>
    </row>
    <row r="1657" spans="2:12" x14ac:dyDescent="0.25">
      <c r="B1657" s="11">
        <v>45873</v>
      </c>
      <c r="C1657" t="s">
        <v>19</v>
      </c>
      <c r="D1657" t="s">
        <v>149</v>
      </c>
      <c r="E1657">
        <v>1038.8362</v>
      </c>
      <c r="F1657">
        <v>1</v>
      </c>
      <c r="G1657">
        <v>166.21379199999998</v>
      </c>
      <c r="H1657" s="15">
        <v>1038.8399999999999</v>
      </c>
      <c r="I1657">
        <v>1205.0537919999999</v>
      </c>
      <c r="J1657">
        <f>YEAR(Ventas_Wellpro4[[#This Row],[Fecha]])</f>
        <v>2025</v>
      </c>
      <c r="K1657" t="str">
        <f>TEXT(Ventas_Wellpro4[[#This Row],[Fecha]],"MMMM")</f>
        <v>agosto</v>
      </c>
      <c r="L1657">
        <f>DAY(Ventas_Wellpro4[[#This Row],[Fecha]])</f>
        <v>4</v>
      </c>
    </row>
    <row r="1658" spans="2:12" x14ac:dyDescent="0.25">
      <c r="B1658" s="11">
        <v>45873</v>
      </c>
      <c r="C1658" t="s">
        <v>22</v>
      </c>
      <c r="D1658" t="s">
        <v>149</v>
      </c>
      <c r="E1658">
        <v>137.79310000000001</v>
      </c>
      <c r="F1658">
        <v>1</v>
      </c>
      <c r="G1658">
        <v>22.046896</v>
      </c>
      <c r="H1658" s="15">
        <v>137.79</v>
      </c>
      <c r="I1658">
        <v>159.836896</v>
      </c>
      <c r="J1658">
        <f>YEAR(Ventas_Wellpro4[[#This Row],[Fecha]])</f>
        <v>2025</v>
      </c>
      <c r="K1658" t="str">
        <f>TEXT(Ventas_Wellpro4[[#This Row],[Fecha]],"MMMM")</f>
        <v>agosto</v>
      </c>
      <c r="L1658">
        <f>DAY(Ventas_Wellpro4[[#This Row],[Fecha]])</f>
        <v>4</v>
      </c>
    </row>
    <row r="1659" spans="2:12" x14ac:dyDescent="0.25">
      <c r="B1659" s="11">
        <v>45873</v>
      </c>
      <c r="C1659" t="s">
        <v>21</v>
      </c>
      <c r="D1659" t="s">
        <v>149</v>
      </c>
      <c r="E1659">
        <v>135.93960000000001</v>
      </c>
      <c r="F1659">
        <v>1</v>
      </c>
      <c r="G1659">
        <v>21.750336000000001</v>
      </c>
      <c r="H1659" s="15">
        <v>135.94</v>
      </c>
      <c r="I1659">
        <v>157.690336</v>
      </c>
      <c r="J1659">
        <f>YEAR(Ventas_Wellpro4[[#This Row],[Fecha]])</f>
        <v>2025</v>
      </c>
      <c r="K1659" t="str">
        <f>TEXT(Ventas_Wellpro4[[#This Row],[Fecha]],"MMMM")</f>
        <v>agosto</v>
      </c>
      <c r="L1659">
        <f>DAY(Ventas_Wellpro4[[#This Row],[Fecha]])</f>
        <v>4</v>
      </c>
    </row>
    <row r="1660" spans="2:12" x14ac:dyDescent="0.25">
      <c r="B1660" s="11">
        <v>45873</v>
      </c>
      <c r="C1660" t="s">
        <v>14</v>
      </c>
      <c r="D1660" t="s">
        <v>149</v>
      </c>
      <c r="E1660">
        <v>1706.8965000000001</v>
      </c>
      <c r="F1660">
        <v>1</v>
      </c>
      <c r="G1660">
        <v>273.10344000000003</v>
      </c>
      <c r="H1660" s="15">
        <v>1706.9</v>
      </c>
      <c r="I1660">
        <v>1980.0034400000002</v>
      </c>
      <c r="J1660">
        <f>YEAR(Ventas_Wellpro4[[#This Row],[Fecha]])</f>
        <v>2025</v>
      </c>
      <c r="K1660" t="str">
        <f>TEXT(Ventas_Wellpro4[[#This Row],[Fecha]],"MMMM")</f>
        <v>agosto</v>
      </c>
      <c r="L1660">
        <f>DAY(Ventas_Wellpro4[[#This Row],[Fecha]])</f>
        <v>4</v>
      </c>
    </row>
    <row r="1661" spans="2:12" x14ac:dyDescent="0.25">
      <c r="B1661" s="11">
        <v>45873</v>
      </c>
      <c r="C1661" t="s">
        <v>12</v>
      </c>
      <c r="D1661" t="s">
        <v>149</v>
      </c>
      <c r="E1661">
        <v>340.86200000000002</v>
      </c>
      <c r="F1661">
        <v>1</v>
      </c>
      <c r="G1661">
        <v>54.537920000000007</v>
      </c>
      <c r="H1661" s="15">
        <v>340.86</v>
      </c>
      <c r="I1661">
        <v>395.39792</v>
      </c>
      <c r="J1661">
        <f>YEAR(Ventas_Wellpro4[[#This Row],[Fecha]])</f>
        <v>2025</v>
      </c>
      <c r="K1661" t="str">
        <f>TEXT(Ventas_Wellpro4[[#This Row],[Fecha]],"MMMM")</f>
        <v>agosto</v>
      </c>
      <c r="L1661">
        <f>DAY(Ventas_Wellpro4[[#This Row],[Fecha]])</f>
        <v>4</v>
      </c>
    </row>
    <row r="1662" spans="2:12" x14ac:dyDescent="0.25">
      <c r="B1662" s="11">
        <v>45873</v>
      </c>
      <c r="C1662" t="s">
        <v>11</v>
      </c>
      <c r="D1662" t="s">
        <v>149</v>
      </c>
      <c r="E1662">
        <v>340.86200000000002</v>
      </c>
      <c r="F1662">
        <v>1</v>
      </c>
      <c r="G1662">
        <v>54.537920000000007</v>
      </c>
      <c r="H1662" s="15">
        <v>340.86</v>
      </c>
      <c r="I1662">
        <v>395.39792</v>
      </c>
      <c r="J1662">
        <f>YEAR(Ventas_Wellpro4[[#This Row],[Fecha]])</f>
        <v>2025</v>
      </c>
      <c r="K1662" t="str">
        <f>TEXT(Ventas_Wellpro4[[#This Row],[Fecha]],"MMMM")</f>
        <v>agosto</v>
      </c>
      <c r="L1662">
        <f>DAY(Ventas_Wellpro4[[#This Row],[Fecha]])</f>
        <v>4</v>
      </c>
    </row>
    <row r="1663" spans="2:12" x14ac:dyDescent="0.25">
      <c r="B1663" s="11">
        <v>45873</v>
      </c>
      <c r="C1663" t="s">
        <v>11</v>
      </c>
      <c r="D1663" t="s">
        <v>149</v>
      </c>
      <c r="E1663">
        <v>340.86200000000002</v>
      </c>
      <c r="F1663">
        <v>1</v>
      </c>
      <c r="G1663">
        <v>54.537920000000007</v>
      </c>
      <c r="H1663" s="15">
        <v>340.86</v>
      </c>
      <c r="I1663">
        <v>395.39792</v>
      </c>
      <c r="J1663">
        <f>YEAR(Ventas_Wellpro4[[#This Row],[Fecha]])</f>
        <v>2025</v>
      </c>
      <c r="K1663" t="str">
        <f>TEXT(Ventas_Wellpro4[[#This Row],[Fecha]],"MMMM")</f>
        <v>agosto</v>
      </c>
      <c r="L1663">
        <f>DAY(Ventas_Wellpro4[[#This Row],[Fecha]])</f>
        <v>4</v>
      </c>
    </row>
    <row r="1664" spans="2:12" x14ac:dyDescent="0.25">
      <c r="B1664" s="11">
        <v>45873</v>
      </c>
      <c r="C1664" t="s">
        <v>11</v>
      </c>
      <c r="D1664" t="s">
        <v>149</v>
      </c>
      <c r="E1664">
        <v>340.86200000000002</v>
      </c>
      <c r="F1664">
        <v>1</v>
      </c>
      <c r="G1664">
        <v>54.537920000000007</v>
      </c>
      <c r="H1664" s="15">
        <v>340.86</v>
      </c>
      <c r="I1664">
        <v>395.39792</v>
      </c>
      <c r="J1664">
        <f>YEAR(Ventas_Wellpro4[[#This Row],[Fecha]])</f>
        <v>2025</v>
      </c>
      <c r="K1664" t="str">
        <f>TEXT(Ventas_Wellpro4[[#This Row],[Fecha]],"MMMM")</f>
        <v>agosto</v>
      </c>
      <c r="L1664">
        <f>DAY(Ventas_Wellpro4[[#This Row],[Fecha]])</f>
        <v>4</v>
      </c>
    </row>
    <row r="1665" spans="2:12" x14ac:dyDescent="0.25">
      <c r="B1665" s="11">
        <v>45873</v>
      </c>
      <c r="C1665" t="s">
        <v>11</v>
      </c>
      <c r="D1665" t="s">
        <v>149</v>
      </c>
      <c r="E1665">
        <v>340.86200000000002</v>
      </c>
      <c r="F1665">
        <v>1</v>
      </c>
      <c r="G1665">
        <v>54.537920000000007</v>
      </c>
      <c r="H1665" s="15">
        <v>340.86</v>
      </c>
      <c r="I1665">
        <v>395.39792</v>
      </c>
      <c r="J1665">
        <f>YEAR(Ventas_Wellpro4[[#This Row],[Fecha]])</f>
        <v>2025</v>
      </c>
      <c r="K1665" t="str">
        <f>TEXT(Ventas_Wellpro4[[#This Row],[Fecha]],"MMMM")</f>
        <v>agosto</v>
      </c>
      <c r="L1665">
        <f>DAY(Ventas_Wellpro4[[#This Row],[Fecha]])</f>
        <v>4</v>
      </c>
    </row>
    <row r="1666" spans="2:12" x14ac:dyDescent="0.25">
      <c r="B1666" s="11">
        <v>45873</v>
      </c>
      <c r="C1666" t="s">
        <v>11</v>
      </c>
      <c r="D1666" t="s">
        <v>149</v>
      </c>
      <c r="E1666">
        <v>340.86981050000003</v>
      </c>
      <c r="F1666">
        <v>1</v>
      </c>
      <c r="G1666">
        <v>54.539169680000008</v>
      </c>
      <c r="H1666" s="15">
        <v>340.87</v>
      </c>
      <c r="I1666">
        <v>395.40916967999999</v>
      </c>
      <c r="J1666">
        <f>YEAR(Ventas_Wellpro4[[#This Row],[Fecha]])</f>
        <v>2025</v>
      </c>
      <c r="K1666" t="str">
        <f>TEXT(Ventas_Wellpro4[[#This Row],[Fecha]],"MMMM")</f>
        <v>agosto</v>
      </c>
      <c r="L1666">
        <f>DAY(Ventas_Wellpro4[[#This Row],[Fecha]])</f>
        <v>4</v>
      </c>
    </row>
    <row r="1667" spans="2:12" x14ac:dyDescent="0.25">
      <c r="B1667" s="11">
        <v>45873</v>
      </c>
      <c r="C1667" t="s">
        <v>10</v>
      </c>
      <c r="D1667" t="s">
        <v>50</v>
      </c>
      <c r="E1667">
        <v>211.23</v>
      </c>
      <c r="F1667">
        <v>6</v>
      </c>
      <c r="G1667">
        <v>202.7808</v>
      </c>
      <c r="H1667" s="15">
        <v>1267.3800000000001</v>
      </c>
      <c r="I1667">
        <v>1470.1608000000001</v>
      </c>
      <c r="J1667">
        <f>YEAR(Ventas_Wellpro4[[#This Row],[Fecha]])</f>
        <v>2025</v>
      </c>
      <c r="K1667" t="str">
        <f>TEXT(Ventas_Wellpro4[[#This Row],[Fecha]],"MMMM")</f>
        <v>agosto</v>
      </c>
      <c r="L1667">
        <f>DAY(Ventas_Wellpro4[[#This Row],[Fecha]])</f>
        <v>4</v>
      </c>
    </row>
    <row r="1668" spans="2:12" x14ac:dyDescent="0.25">
      <c r="B1668" s="5">
        <v>45611</v>
      </c>
      <c r="C1668" t="s">
        <v>18</v>
      </c>
      <c r="D1668" t="s">
        <v>46</v>
      </c>
      <c r="E1668">
        <v>525.59</v>
      </c>
      <c r="F1668">
        <v>6</v>
      </c>
      <c r="G1668" s="2">
        <v>504.57</v>
      </c>
      <c r="H1668" s="15">
        <v>3153.54</v>
      </c>
      <c r="I1668" s="2">
        <v>3658.11</v>
      </c>
      <c r="J1668">
        <f>YEAR(Ventas_Wellpro4[[#This Row],[Fecha]])</f>
        <v>2024</v>
      </c>
      <c r="K1668" t="str">
        <f>TEXT(Ventas_Wellpro4[[#This Row],[Fecha]],"MMMM")</f>
        <v>noviembre</v>
      </c>
      <c r="L1668">
        <f>DAY(Ventas_Wellpro4[[#This Row],[Fecha]])</f>
        <v>15</v>
      </c>
    </row>
    <row r="1669" spans="2:12" x14ac:dyDescent="0.25">
      <c r="B1669" s="11">
        <v>45874</v>
      </c>
      <c r="C1669" t="s">
        <v>22</v>
      </c>
      <c r="D1669" t="s">
        <v>149</v>
      </c>
      <c r="E1669">
        <v>137.79310000000001</v>
      </c>
      <c r="F1669">
        <v>1</v>
      </c>
      <c r="G1669">
        <v>22.046896</v>
      </c>
      <c r="H1669" s="15">
        <v>137.79</v>
      </c>
      <c r="I1669">
        <v>159.836896</v>
      </c>
      <c r="J1669">
        <f>YEAR(Ventas_Wellpro4[[#This Row],[Fecha]])</f>
        <v>2025</v>
      </c>
      <c r="K1669" t="str">
        <f>TEXT(Ventas_Wellpro4[[#This Row],[Fecha]],"MMMM")</f>
        <v>agosto</v>
      </c>
      <c r="L1669">
        <f>DAY(Ventas_Wellpro4[[#This Row],[Fecha]])</f>
        <v>5</v>
      </c>
    </row>
    <row r="1670" spans="2:12" x14ac:dyDescent="0.25">
      <c r="B1670" s="11">
        <v>45874</v>
      </c>
      <c r="C1670" t="s">
        <v>24</v>
      </c>
      <c r="D1670" t="s">
        <v>149</v>
      </c>
      <c r="E1670">
        <v>137.79310000000001</v>
      </c>
      <c r="F1670">
        <v>1</v>
      </c>
      <c r="G1670">
        <v>22.046896</v>
      </c>
      <c r="H1670" s="15">
        <v>137.79</v>
      </c>
      <c r="I1670">
        <v>159.836896</v>
      </c>
      <c r="J1670">
        <f>YEAR(Ventas_Wellpro4[[#This Row],[Fecha]])</f>
        <v>2025</v>
      </c>
      <c r="K1670" t="str">
        <f>TEXT(Ventas_Wellpro4[[#This Row],[Fecha]],"MMMM")</f>
        <v>agosto</v>
      </c>
      <c r="L1670">
        <f>DAY(Ventas_Wellpro4[[#This Row],[Fecha]])</f>
        <v>5</v>
      </c>
    </row>
    <row r="1671" spans="2:12" x14ac:dyDescent="0.25">
      <c r="B1671" s="11">
        <v>45874</v>
      </c>
      <c r="C1671" t="s">
        <v>11</v>
      </c>
      <c r="D1671" t="s">
        <v>149</v>
      </c>
      <c r="E1671">
        <v>340.86200000000002</v>
      </c>
      <c r="F1671">
        <v>1</v>
      </c>
      <c r="G1671">
        <v>54.537920000000007</v>
      </c>
      <c r="H1671" s="15">
        <v>340.86</v>
      </c>
      <c r="I1671">
        <v>395.39792</v>
      </c>
      <c r="J1671">
        <f>YEAR(Ventas_Wellpro4[[#This Row],[Fecha]])</f>
        <v>2025</v>
      </c>
      <c r="K1671" t="str">
        <f>TEXT(Ventas_Wellpro4[[#This Row],[Fecha]],"MMMM")</f>
        <v>agosto</v>
      </c>
      <c r="L1671">
        <f>DAY(Ventas_Wellpro4[[#This Row],[Fecha]])</f>
        <v>5</v>
      </c>
    </row>
    <row r="1672" spans="2:12" x14ac:dyDescent="0.25">
      <c r="B1672" s="5">
        <v>45611</v>
      </c>
      <c r="C1672" t="s">
        <v>18</v>
      </c>
      <c r="D1672" t="s">
        <v>46</v>
      </c>
      <c r="E1672">
        <v>525.59</v>
      </c>
      <c r="F1672">
        <v>6</v>
      </c>
      <c r="G1672" s="2">
        <v>504.57</v>
      </c>
      <c r="H1672" s="15">
        <v>3153.54</v>
      </c>
      <c r="I1672" s="2">
        <v>3658.11</v>
      </c>
      <c r="J1672">
        <f>YEAR(Ventas_Wellpro4[[#This Row],[Fecha]])</f>
        <v>2024</v>
      </c>
      <c r="K1672" t="str">
        <f>TEXT(Ventas_Wellpro4[[#This Row],[Fecha]],"MMMM")</f>
        <v>noviembre</v>
      </c>
      <c r="L1672">
        <f>DAY(Ventas_Wellpro4[[#This Row],[Fecha]])</f>
        <v>15</v>
      </c>
    </row>
    <row r="1673" spans="2:12" x14ac:dyDescent="0.25">
      <c r="B1673" s="5">
        <v>45611</v>
      </c>
      <c r="C1673" t="s">
        <v>18</v>
      </c>
      <c r="D1673" t="s">
        <v>46</v>
      </c>
      <c r="E1673">
        <v>525.59</v>
      </c>
      <c r="F1673">
        <v>6</v>
      </c>
      <c r="G1673" s="2">
        <v>504.57</v>
      </c>
      <c r="H1673" s="15">
        <v>3153.54</v>
      </c>
      <c r="I1673" s="2">
        <v>3658.11</v>
      </c>
      <c r="J1673">
        <f>YEAR(Ventas_Wellpro4[[#This Row],[Fecha]])</f>
        <v>2024</v>
      </c>
      <c r="K1673" t="str">
        <f>TEXT(Ventas_Wellpro4[[#This Row],[Fecha]],"MMMM")</f>
        <v>noviembre</v>
      </c>
      <c r="L1673">
        <f>DAY(Ventas_Wellpro4[[#This Row],[Fecha]])</f>
        <v>15</v>
      </c>
    </row>
    <row r="1674" spans="2:12" x14ac:dyDescent="0.25">
      <c r="B1674" s="5">
        <v>45611</v>
      </c>
      <c r="C1674" t="s">
        <v>18</v>
      </c>
      <c r="D1674" t="s">
        <v>46</v>
      </c>
      <c r="E1674">
        <v>525.59</v>
      </c>
      <c r="F1674">
        <v>6</v>
      </c>
      <c r="G1674" s="2">
        <v>504.57</v>
      </c>
      <c r="H1674" s="15">
        <v>3153.54</v>
      </c>
      <c r="I1674" s="2">
        <v>3658.11</v>
      </c>
      <c r="J1674">
        <f>YEAR(Ventas_Wellpro4[[#This Row],[Fecha]])</f>
        <v>2024</v>
      </c>
      <c r="K1674" t="str">
        <f>TEXT(Ventas_Wellpro4[[#This Row],[Fecha]],"MMMM")</f>
        <v>noviembre</v>
      </c>
      <c r="L1674">
        <f>DAY(Ventas_Wellpro4[[#This Row],[Fecha]])</f>
        <v>15</v>
      </c>
    </row>
    <row r="1675" spans="2:12" x14ac:dyDescent="0.25">
      <c r="B1675" s="5">
        <v>45611</v>
      </c>
      <c r="C1675" t="s">
        <v>18</v>
      </c>
      <c r="D1675" t="s">
        <v>46</v>
      </c>
      <c r="E1675">
        <v>525.59</v>
      </c>
      <c r="F1675">
        <v>18</v>
      </c>
      <c r="G1675" s="2">
        <v>1513.7</v>
      </c>
      <c r="H1675" s="15">
        <v>9460.6200000000008</v>
      </c>
      <c r="I1675" s="2">
        <v>10974.32</v>
      </c>
      <c r="J1675">
        <f>YEAR(Ventas_Wellpro4[[#This Row],[Fecha]])</f>
        <v>2024</v>
      </c>
      <c r="K1675" t="str">
        <f>TEXT(Ventas_Wellpro4[[#This Row],[Fecha]],"MMMM")</f>
        <v>noviembre</v>
      </c>
      <c r="L1675">
        <f>DAY(Ventas_Wellpro4[[#This Row],[Fecha]])</f>
        <v>15</v>
      </c>
    </row>
    <row r="1676" spans="2:12" x14ac:dyDescent="0.25">
      <c r="B1676" s="5">
        <v>45611</v>
      </c>
      <c r="C1676" t="s">
        <v>18</v>
      </c>
      <c r="D1676" t="s">
        <v>46</v>
      </c>
      <c r="E1676">
        <v>525.59</v>
      </c>
      <c r="F1676">
        <v>18</v>
      </c>
      <c r="G1676" s="1">
        <v>1513.7</v>
      </c>
      <c r="H1676" s="15">
        <v>9460.6200000000008</v>
      </c>
      <c r="I1676" s="2">
        <v>10974.32</v>
      </c>
      <c r="J1676">
        <f>YEAR(Ventas_Wellpro4[[#This Row],[Fecha]])</f>
        <v>2024</v>
      </c>
      <c r="K1676" t="str">
        <f>TEXT(Ventas_Wellpro4[[#This Row],[Fecha]],"MMMM")</f>
        <v>noviembre</v>
      </c>
      <c r="L1676">
        <f>DAY(Ventas_Wellpro4[[#This Row],[Fecha]])</f>
        <v>15</v>
      </c>
    </row>
    <row r="1677" spans="2:12" x14ac:dyDescent="0.25">
      <c r="B1677" s="5">
        <v>45615</v>
      </c>
      <c r="C1677" t="s">
        <v>18</v>
      </c>
      <c r="D1677" t="s">
        <v>46</v>
      </c>
      <c r="E1677">
        <v>525.59</v>
      </c>
      <c r="F1677">
        <v>6</v>
      </c>
      <c r="G1677" s="2">
        <v>504.57</v>
      </c>
      <c r="H1677" s="15">
        <v>3153.54</v>
      </c>
      <c r="I1677" s="2">
        <v>3658.11</v>
      </c>
      <c r="J1677">
        <f>YEAR(Ventas_Wellpro4[[#This Row],[Fecha]])</f>
        <v>2024</v>
      </c>
      <c r="K1677" t="str">
        <f>TEXT(Ventas_Wellpro4[[#This Row],[Fecha]],"MMMM")</f>
        <v>noviembre</v>
      </c>
      <c r="L1677">
        <f>DAY(Ventas_Wellpro4[[#This Row],[Fecha]])</f>
        <v>19</v>
      </c>
    </row>
    <row r="1678" spans="2:12" x14ac:dyDescent="0.25">
      <c r="B1678" s="5">
        <v>45616</v>
      </c>
      <c r="C1678" t="s">
        <v>18</v>
      </c>
      <c r="D1678" t="s">
        <v>46</v>
      </c>
      <c r="E1678">
        <v>525.59</v>
      </c>
      <c r="F1678">
        <v>30</v>
      </c>
      <c r="G1678" s="2">
        <v>2522.83</v>
      </c>
      <c r="H1678" s="15">
        <v>15767.7</v>
      </c>
      <c r="I1678" s="2">
        <v>18290.53</v>
      </c>
      <c r="J1678">
        <f>YEAR(Ventas_Wellpro4[[#This Row],[Fecha]])</f>
        <v>2024</v>
      </c>
      <c r="K1678" t="str">
        <f>TEXT(Ventas_Wellpro4[[#This Row],[Fecha]],"MMMM")</f>
        <v>noviembre</v>
      </c>
      <c r="L1678">
        <f>DAY(Ventas_Wellpro4[[#This Row],[Fecha]])</f>
        <v>20</v>
      </c>
    </row>
    <row r="1679" spans="2:12" x14ac:dyDescent="0.25">
      <c r="B1679" s="5">
        <v>45617</v>
      </c>
      <c r="C1679" t="s">
        <v>18</v>
      </c>
      <c r="D1679" t="s">
        <v>46</v>
      </c>
      <c r="E1679">
        <v>525.59</v>
      </c>
      <c r="F1679">
        <v>6</v>
      </c>
      <c r="G1679" s="1">
        <v>504.57</v>
      </c>
      <c r="H1679" s="15">
        <v>3153.54</v>
      </c>
      <c r="I1679" s="2">
        <v>3658.11</v>
      </c>
      <c r="J1679">
        <f>YEAR(Ventas_Wellpro4[[#This Row],[Fecha]])</f>
        <v>2024</v>
      </c>
      <c r="K1679" t="str">
        <f>TEXT(Ventas_Wellpro4[[#This Row],[Fecha]],"MMMM")</f>
        <v>noviembre</v>
      </c>
      <c r="L1679">
        <f>DAY(Ventas_Wellpro4[[#This Row],[Fecha]])</f>
        <v>21</v>
      </c>
    </row>
    <row r="1680" spans="2:12" x14ac:dyDescent="0.25">
      <c r="B1680" s="5">
        <v>45617</v>
      </c>
      <c r="C1680" t="s">
        <v>18</v>
      </c>
      <c r="D1680" t="s">
        <v>46</v>
      </c>
      <c r="E1680">
        <v>525.59</v>
      </c>
      <c r="F1680">
        <v>6</v>
      </c>
      <c r="G1680" s="1">
        <v>504.57</v>
      </c>
      <c r="H1680" s="15">
        <v>3153.54</v>
      </c>
      <c r="I1680" s="2">
        <v>3658.11</v>
      </c>
      <c r="J1680">
        <f>YEAR(Ventas_Wellpro4[[#This Row],[Fecha]])</f>
        <v>2024</v>
      </c>
      <c r="K1680" t="str">
        <f>TEXT(Ventas_Wellpro4[[#This Row],[Fecha]],"MMMM")</f>
        <v>noviembre</v>
      </c>
      <c r="L1680">
        <f>DAY(Ventas_Wellpro4[[#This Row],[Fecha]])</f>
        <v>21</v>
      </c>
    </row>
    <row r="1681" spans="2:12" x14ac:dyDescent="0.25">
      <c r="B1681" s="5">
        <v>45617</v>
      </c>
      <c r="C1681" t="s">
        <v>18</v>
      </c>
      <c r="D1681" t="s">
        <v>46</v>
      </c>
      <c r="E1681">
        <v>525.59</v>
      </c>
      <c r="F1681">
        <v>12</v>
      </c>
      <c r="G1681" s="1">
        <v>1009.13</v>
      </c>
      <c r="H1681" s="15">
        <v>6307.08</v>
      </c>
      <c r="I1681" s="2">
        <v>7316.21</v>
      </c>
      <c r="J1681">
        <f>YEAR(Ventas_Wellpro4[[#This Row],[Fecha]])</f>
        <v>2024</v>
      </c>
      <c r="K1681" t="str">
        <f>TEXT(Ventas_Wellpro4[[#This Row],[Fecha]],"MMMM")</f>
        <v>noviembre</v>
      </c>
      <c r="L1681">
        <f>DAY(Ventas_Wellpro4[[#This Row],[Fecha]])</f>
        <v>21</v>
      </c>
    </row>
    <row r="1682" spans="2:12" x14ac:dyDescent="0.25">
      <c r="B1682" s="11">
        <v>45876</v>
      </c>
      <c r="C1682" t="s">
        <v>22</v>
      </c>
      <c r="D1682" t="s">
        <v>149</v>
      </c>
      <c r="E1682">
        <v>137.79310000000001</v>
      </c>
      <c r="F1682">
        <v>1</v>
      </c>
      <c r="G1682">
        <v>22.046896</v>
      </c>
      <c r="H1682" s="15">
        <v>137.79</v>
      </c>
      <c r="I1682">
        <v>159.836896</v>
      </c>
      <c r="J1682">
        <f>YEAR(Ventas_Wellpro4[[#This Row],[Fecha]])</f>
        <v>2025</v>
      </c>
      <c r="K1682" t="str">
        <f>TEXT(Ventas_Wellpro4[[#This Row],[Fecha]],"MMMM")</f>
        <v>agosto</v>
      </c>
      <c r="L1682">
        <f>DAY(Ventas_Wellpro4[[#This Row],[Fecha]])</f>
        <v>7</v>
      </c>
    </row>
    <row r="1683" spans="2:12" x14ac:dyDescent="0.25">
      <c r="B1683" s="5">
        <v>45617</v>
      </c>
      <c r="C1683" t="s">
        <v>18</v>
      </c>
      <c r="D1683" t="s">
        <v>46</v>
      </c>
      <c r="E1683">
        <v>525.59</v>
      </c>
      <c r="F1683">
        <v>12</v>
      </c>
      <c r="G1683" s="2">
        <v>1009.13</v>
      </c>
      <c r="H1683" s="15">
        <v>6307.08</v>
      </c>
      <c r="I1683" s="2">
        <v>7316.21</v>
      </c>
      <c r="J1683">
        <f>YEAR(Ventas_Wellpro4[[#This Row],[Fecha]])</f>
        <v>2024</v>
      </c>
      <c r="K1683" t="str">
        <f>TEXT(Ventas_Wellpro4[[#This Row],[Fecha]],"MMMM")</f>
        <v>noviembre</v>
      </c>
      <c r="L1683">
        <f>DAY(Ventas_Wellpro4[[#This Row],[Fecha]])</f>
        <v>21</v>
      </c>
    </row>
    <row r="1684" spans="2:12" x14ac:dyDescent="0.25">
      <c r="B1684" s="11">
        <v>45876</v>
      </c>
      <c r="C1684" t="s">
        <v>12</v>
      </c>
      <c r="D1684" t="s">
        <v>149</v>
      </c>
      <c r="E1684">
        <v>340.86200000000002</v>
      </c>
      <c r="F1684">
        <v>1</v>
      </c>
      <c r="G1684">
        <v>54.537920000000007</v>
      </c>
      <c r="H1684" s="15">
        <v>340.86</v>
      </c>
      <c r="I1684">
        <v>395.39792</v>
      </c>
      <c r="J1684">
        <f>YEAR(Ventas_Wellpro4[[#This Row],[Fecha]])</f>
        <v>2025</v>
      </c>
      <c r="K1684" t="str">
        <f>TEXT(Ventas_Wellpro4[[#This Row],[Fecha]],"MMMM")</f>
        <v>agosto</v>
      </c>
      <c r="L1684">
        <f>DAY(Ventas_Wellpro4[[#This Row],[Fecha]])</f>
        <v>7</v>
      </c>
    </row>
    <row r="1685" spans="2:12" x14ac:dyDescent="0.25">
      <c r="B1685" s="11">
        <v>45877</v>
      </c>
      <c r="C1685" t="s">
        <v>23</v>
      </c>
      <c r="D1685" t="s">
        <v>149</v>
      </c>
      <c r="E1685">
        <v>136.55170000000001</v>
      </c>
      <c r="F1685">
        <v>1</v>
      </c>
      <c r="G1685">
        <v>21.848272000000001</v>
      </c>
      <c r="H1685" s="15">
        <v>136.55000000000001</v>
      </c>
      <c r="I1685">
        <v>158.39827200000002</v>
      </c>
      <c r="J1685">
        <f>YEAR(Ventas_Wellpro4[[#This Row],[Fecha]])</f>
        <v>2025</v>
      </c>
      <c r="K1685" t="str">
        <f>TEXT(Ventas_Wellpro4[[#This Row],[Fecha]],"MMMM")</f>
        <v>agosto</v>
      </c>
      <c r="L1685">
        <f>DAY(Ventas_Wellpro4[[#This Row],[Fecha]])</f>
        <v>8</v>
      </c>
    </row>
    <row r="1686" spans="2:12" x14ac:dyDescent="0.25">
      <c r="B1686" s="11">
        <v>45877</v>
      </c>
      <c r="C1686" t="s">
        <v>24</v>
      </c>
      <c r="D1686" t="s">
        <v>149</v>
      </c>
      <c r="E1686">
        <v>137.79310000000001</v>
      </c>
      <c r="F1686">
        <v>1</v>
      </c>
      <c r="G1686">
        <v>22.046896</v>
      </c>
      <c r="H1686" s="15">
        <v>137.79</v>
      </c>
      <c r="I1686">
        <v>159.836896</v>
      </c>
      <c r="J1686">
        <f>YEAR(Ventas_Wellpro4[[#This Row],[Fecha]])</f>
        <v>2025</v>
      </c>
      <c r="K1686" t="str">
        <f>TEXT(Ventas_Wellpro4[[#This Row],[Fecha]],"MMMM")</f>
        <v>agosto</v>
      </c>
      <c r="L1686">
        <f>DAY(Ventas_Wellpro4[[#This Row],[Fecha]])</f>
        <v>8</v>
      </c>
    </row>
    <row r="1687" spans="2:12" x14ac:dyDescent="0.25">
      <c r="B1687" s="11">
        <v>45877</v>
      </c>
      <c r="C1687" t="s">
        <v>14</v>
      </c>
      <c r="D1687" t="s">
        <v>169</v>
      </c>
      <c r="E1687" s="17">
        <v>1706.8965000000001</v>
      </c>
      <c r="F1687">
        <v>1</v>
      </c>
      <c r="G1687" s="17">
        <v>273.10344000000003</v>
      </c>
      <c r="H1687" s="15">
        <v>1706.9</v>
      </c>
      <c r="I1687">
        <v>1980.0034400000002</v>
      </c>
      <c r="J1687">
        <f>YEAR(Ventas_Wellpro4[[#This Row],[Fecha]])</f>
        <v>2025</v>
      </c>
      <c r="K1687" t="str">
        <f>TEXT(Ventas_Wellpro4[[#This Row],[Fecha]],"MMMM")</f>
        <v>agosto</v>
      </c>
      <c r="L1687">
        <f>DAY(Ventas_Wellpro4[[#This Row],[Fecha]])</f>
        <v>8</v>
      </c>
    </row>
    <row r="1688" spans="2:12" x14ac:dyDescent="0.25">
      <c r="B1688" s="11">
        <v>45880</v>
      </c>
      <c r="C1688" t="s">
        <v>22</v>
      </c>
      <c r="D1688" t="s">
        <v>149</v>
      </c>
      <c r="E1688">
        <v>137.79310000000001</v>
      </c>
      <c r="F1688">
        <v>1</v>
      </c>
      <c r="G1688">
        <v>22.046896</v>
      </c>
      <c r="H1688" s="15">
        <v>137.79</v>
      </c>
      <c r="I1688">
        <v>159.836896</v>
      </c>
      <c r="J1688">
        <f>YEAR(Ventas_Wellpro4[[#This Row],[Fecha]])</f>
        <v>2025</v>
      </c>
      <c r="K1688" t="str">
        <f>TEXT(Ventas_Wellpro4[[#This Row],[Fecha]],"MMMM")</f>
        <v>agosto</v>
      </c>
      <c r="L1688">
        <f>DAY(Ventas_Wellpro4[[#This Row],[Fecha]])</f>
        <v>11</v>
      </c>
    </row>
    <row r="1689" spans="2:12" x14ac:dyDescent="0.25">
      <c r="B1689" s="11">
        <v>45880</v>
      </c>
      <c r="C1689" t="s">
        <v>22</v>
      </c>
      <c r="D1689" t="s">
        <v>149</v>
      </c>
      <c r="E1689">
        <v>137.79310000000001</v>
      </c>
      <c r="F1689">
        <v>1</v>
      </c>
      <c r="G1689">
        <v>22.046896</v>
      </c>
      <c r="H1689" s="15">
        <v>137.79</v>
      </c>
      <c r="I1689">
        <v>159.836896</v>
      </c>
      <c r="J1689">
        <f>YEAR(Ventas_Wellpro4[[#This Row],[Fecha]])</f>
        <v>2025</v>
      </c>
      <c r="K1689" t="str">
        <f>TEXT(Ventas_Wellpro4[[#This Row],[Fecha]],"MMMM")</f>
        <v>agosto</v>
      </c>
      <c r="L1689">
        <f>DAY(Ventas_Wellpro4[[#This Row],[Fecha]])</f>
        <v>11</v>
      </c>
    </row>
    <row r="1690" spans="2:12" x14ac:dyDescent="0.25">
      <c r="B1690" s="11">
        <v>45880</v>
      </c>
      <c r="C1690" t="s">
        <v>24</v>
      </c>
      <c r="D1690" t="s">
        <v>149</v>
      </c>
      <c r="E1690">
        <v>137.79310000000001</v>
      </c>
      <c r="F1690">
        <v>1</v>
      </c>
      <c r="G1690">
        <v>22.046896</v>
      </c>
      <c r="H1690" s="15">
        <v>137.79</v>
      </c>
      <c r="I1690">
        <v>159.836896</v>
      </c>
      <c r="J1690">
        <f>YEAR(Ventas_Wellpro4[[#This Row],[Fecha]])</f>
        <v>2025</v>
      </c>
      <c r="K1690" t="str">
        <f>TEXT(Ventas_Wellpro4[[#This Row],[Fecha]],"MMMM")</f>
        <v>agosto</v>
      </c>
      <c r="L1690">
        <f>DAY(Ventas_Wellpro4[[#This Row],[Fecha]])</f>
        <v>11</v>
      </c>
    </row>
    <row r="1691" spans="2:12" x14ac:dyDescent="0.25">
      <c r="B1691" s="5">
        <v>45617</v>
      </c>
      <c r="C1691" t="s">
        <v>18</v>
      </c>
      <c r="D1691" t="s">
        <v>46</v>
      </c>
      <c r="E1691">
        <v>525.59</v>
      </c>
      <c r="F1691">
        <v>12</v>
      </c>
      <c r="G1691" s="2">
        <v>1009.13</v>
      </c>
      <c r="H1691" s="15">
        <v>6307.08</v>
      </c>
      <c r="I1691" s="2">
        <v>7316.21</v>
      </c>
      <c r="J1691">
        <f>YEAR(Ventas_Wellpro4[[#This Row],[Fecha]])</f>
        <v>2024</v>
      </c>
      <c r="K1691" t="str">
        <f>TEXT(Ventas_Wellpro4[[#This Row],[Fecha]],"MMMM")</f>
        <v>noviembre</v>
      </c>
      <c r="L1691">
        <f>DAY(Ventas_Wellpro4[[#This Row],[Fecha]])</f>
        <v>21</v>
      </c>
    </row>
    <row r="1692" spans="2:12" x14ac:dyDescent="0.25">
      <c r="B1692" s="11">
        <v>45880</v>
      </c>
      <c r="C1692" t="s">
        <v>12</v>
      </c>
      <c r="D1692" t="s">
        <v>149</v>
      </c>
      <c r="E1692">
        <v>340.86200000000002</v>
      </c>
      <c r="F1692">
        <v>1</v>
      </c>
      <c r="G1692">
        <v>54.537920000000007</v>
      </c>
      <c r="H1692" s="15">
        <v>340.86</v>
      </c>
      <c r="I1692">
        <v>395.39792</v>
      </c>
      <c r="J1692">
        <f>YEAR(Ventas_Wellpro4[[#This Row],[Fecha]])</f>
        <v>2025</v>
      </c>
      <c r="K1692" t="str">
        <f>TEXT(Ventas_Wellpro4[[#This Row],[Fecha]],"MMMM")</f>
        <v>agosto</v>
      </c>
      <c r="L1692">
        <f>DAY(Ventas_Wellpro4[[#This Row],[Fecha]])</f>
        <v>11</v>
      </c>
    </row>
    <row r="1693" spans="2:12" x14ac:dyDescent="0.25">
      <c r="B1693" s="11">
        <v>45880</v>
      </c>
      <c r="C1693" t="s">
        <v>12</v>
      </c>
      <c r="D1693" t="s">
        <v>149</v>
      </c>
      <c r="E1693">
        <v>340.85700000000003</v>
      </c>
      <c r="F1693">
        <v>1</v>
      </c>
      <c r="G1693">
        <v>54.537120000000009</v>
      </c>
      <c r="H1693" s="15">
        <v>340.86</v>
      </c>
      <c r="I1693">
        <v>395.39712000000003</v>
      </c>
      <c r="J1693">
        <f>YEAR(Ventas_Wellpro4[[#This Row],[Fecha]])</f>
        <v>2025</v>
      </c>
      <c r="K1693" t="str">
        <f>TEXT(Ventas_Wellpro4[[#This Row],[Fecha]],"MMMM")</f>
        <v>agosto</v>
      </c>
      <c r="L1693">
        <f>DAY(Ventas_Wellpro4[[#This Row],[Fecha]])</f>
        <v>11</v>
      </c>
    </row>
    <row r="1694" spans="2:12" x14ac:dyDescent="0.25">
      <c r="B1694" s="11">
        <v>45880</v>
      </c>
      <c r="C1694" t="s">
        <v>12</v>
      </c>
      <c r="D1694" t="s">
        <v>149</v>
      </c>
      <c r="E1694">
        <v>340.85700000000003</v>
      </c>
      <c r="F1694">
        <v>1</v>
      </c>
      <c r="G1694">
        <v>54.537120000000009</v>
      </c>
      <c r="H1694" s="15">
        <v>340.86</v>
      </c>
      <c r="I1694">
        <v>395.39712000000003</v>
      </c>
      <c r="J1694">
        <f>YEAR(Ventas_Wellpro4[[#This Row],[Fecha]])</f>
        <v>2025</v>
      </c>
      <c r="K1694" t="str">
        <f>TEXT(Ventas_Wellpro4[[#This Row],[Fecha]],"MMMM")</f>
        <v>agosto</v>
      </c>
      <c r="L1694">
        <f>DAY(Ventas_Wellpro4[[#This Row],[Fecha]])</f>
        <v>11</v>
      </c>
    </row>
    <row r="1695" spans="2:12" x14ac:dyDescent="0.25">
      <c r="B1695" s="11">
        <v>45880</v>
      </c>
      <c r="C1695" t="s">
        <v>12</v>
      </c>
      <c r="D1695" t="s">
        <v>149</v>
      </c>
      <c r="E1695">
        <v>340.85700000000003</v>
      </c>
      <c r="F1695">
        <v>1</v>
      </c>
      <c r="G1695">
        <v>54.537120000000009</v>
      </c>
      <c r="H1695" s="15">
        <v>340.86</v>
      </c>
      <c r="I1695">
        <v>395.39712000000003</v>
      </c>
      <c r="J1695">
        <f>YEAR(Ventas_Wellpro4[[#This Row],[Fecha]])</f>
        <v>2025</v>
      </c>
      <c r="K1695" t="str">
        <f>TEXT(Ventas_Wellpro4[[#This Row],[Fecha]],"MMMM")</f>
        <v>agosto</v>
      </c>
      <c r="L1695">
        <f>DAY(Ventas_Wellpro4[[#This Row],[Fecha]])</f>
        <v>11</v>
      </c>
    </row>
    <row r="1696" spans="2:12" x14ac:dyDescent="0.25">
      <c r="B1696" s="11">
        <v>45880</v>
      </c>
      <c r="C1696" t="s">
        <v>11</v>
      </c>
      <c r="D1696" t="s">
        <v>149</v>
      </c>
      <c r="E1696">
        <v>340.86200000000002</v>
      </c>
      <c r="F1696">
        <v>1</v>
      </c>
      <c r="G1696">
        <v>54.537920000000007</v>
      </c>
      <c r="H1696" s="15">
        <v>340.86</v>
      </c>
      <c r="I1696">
        <v>395.39792</v>
      </c>
      <c r="J1696">
        <f>YEAR(Ventas_Wellpro4[[#This Row],[Fecha]])</f>
        <v>2025</v>
      </c>
      <c r="K1696" t="str">
        <f>TEXT(Ventas_Wellpro4[[#This Row],[Fecha]],"MMMM")</f>
        <v>agosto</v>
      </c>
      <c r="L1696">
        <f>DAY(Ventas_Wellpro4[[#This Row],[Fecha]])</f>
        <v>11</v>
      </c>
    </row>
    <row r="1697" spans="2:12" x14ac:dyDescent="0.25">
      <c r="B1697" s="11">
        <v>45880</v>
      </c>
      <c r="C1697" t="s">
        <v>11</v>
      </c>
      <c r="D1697" t="s">
        <v>149</v>
      </c>
      <c r="E1697">
        <v>340.86200000000002</v>
      </c>
      <c r="F1697">
        <v>1</v>
      </c>
      <c r="G1697">
        <v>54.537920000000007</v>
      </c>
      <c r="H1697" s="15">
        <v>340.86</v>
      </c>
      <c r="I1697">
        <v>395.39792</v>
      </c>
      <c r="J1697">
        <f>YEAR(Ventas_Wellpro4[[#This Row],[Fecha]])</f>
        <v>2025</v>
      </c>
      <c r="K1697" t="str">
        <f>TEXT(Ventas_Wellpro4[[#This Row],[Fecha]],"MMMM")</f>
        <v>agosto</v>
      </c>
      <c r="L1697">
        <f>DAY(Ventas_Wellpro4[[#This Row],[Fecha]])</f>
        <v>11</v>
      </c>
    </row>
    <row r="1698" spans="2:12" x14ac:dyDescent="0.25">
      <c r="B1698" s="11">
        <v>45880</v>
      </c>
      <c r="C1698" t="s">
        <v>10</v>
      </c>
      <c r="D1698" t="s">
        <v>149</v>
      </c>
      <c r="E1698">
        <v>340.86200000000002</v>
      </c>
      <c r="F1698">
        <v>1</v>
      </c>
      <c r="G1698">
        <v>54.537920000000007</v>
      </c>
      <c r="H1698" s="15">
        <v>340.86</v>
      </c>
      <c r="I1698">
        <v>395.39792</v>
      </c>
      <c r="J1698">
        <f>YEAR(Ventas_Wellpro4[[#This Row],[Fecha]])</f>
        <v>2025</v>
      </c>
      <c r="K1698" t="str">
        <f>TEXT(Ventas_Wellpro4[[#This Row],[Fecha]],"MMMM")</f>
        <v>agosto</v>
      </c>
      <c r="L1698">
        <f>DAY(Ventas_Wellpro4[[#This Row],[Fecha]])</f>
        <v>11</v>
      </c>
    </row>
    <row r="1699" spans="2:12" x14ac:dyDescent="0.25">
      <c r="B1699" s="11">
        <v>45880</v>
      </c>
      <c r="C1699" t="s">
        <v>10</v>
      </c>
      <c r="D1699" t="s">
        <v>149</v>
      </c>
      <c r="E1699">
        <v>340.85700000000003</v>
      </c>
      <c r="F1699">
        <v>1</v>
      </c>
      <c r="G1699">
        <v>54.537120000000009</v>
      </c>
      <c r="H1699" s="15">
        <v>340.86</v>
      </c>
      <c r="I1699">
        <v>395.39712000000003</v>
      </c>
      <c r="J1699">
        <f>YEAR(Ventas_Wellpro4[[#This Row],[Fecha]])</f>
        <v>2025</v>
      </c>
      <c r="K1699" t="str">
        <f>TEXT(Ventas_Wellpro4[[#This Row],[Fecha]],"MMMM")</f>
        <v>agosto</v>
      </c>
      <c r="L1699">
        <f>DAY(Ventas_Wellpro4[[#This Row],[Fecha]])</f>
        <v>11</v>
      </c>
    </row>
    <row r="1700" spans="2:12" x14ac:dyDescent="0.25">
      <c r="B1700" s="11">
        <v>45880</v>
      </c>
      <c r="C1700" t="s">
        <v>123</v>
      </c>
      <c r="D1700" t="s">
        <v>149</v>
      </c>
      <c r="E1700">
        <v>136.55170000000001</v>
      </c>
      <c r="F1700">
        <v>1</v>
      </c>
      <c r="G1700">
        <v>21.848272000000001</v>
      </c>
      <c r="H1700" s="15">
        <v>136.55000000000001</v>
      </c>
      <c r="I1700">
        <v>158.39827200000002</v>
      </c>
      <c r="J1700">
        <f>YEAR(Ventas_Wellpro4[[#This Row],[Fecha]])</f>
        <v>2025</v>
      </c>
      <c r="K1700" t="str">
        <f>TEXT(Ventas_Wellpro4[[#This Row],[Fecha]],"MMMM")</f>
        <v>agosto</v>
      </c>
      <c r="L1700">
        <f>DAY(Ventas_Wellpro4[[#This Row],[Fecha]])</f>
        <v>11</v>
      </c>
    </row>
    <row r="1701" spans="2:12" x14ac:dyDescent="0.25">
      <c r="B1701" s="11">
        <v>45881</v>
      </c>
      <c r="C1701" t="s">
        <v>20</v>
      </c>
      <c r="D1701" t="s">
        <v>169</v>
      </c>
      <c r="E1701" s="17">
        <v>2585.3447999999999</v>
      </c>
      <c r="F1701">
        <v>1</v>
      </c>
      <c r="G1701" s="17">
        <v>413.655168</v>
      </c>
      <c r="H1701" s="15">
        <v>2585.34</v>
      </c>
      <c r="I1701">
        <v>2998.9951680000004</v>
      </c>
      <c r="J1701">
        <f>YEAR(Ventas_Wellpro4[[#This Row],[Fecha]])</f>
        <v>2025</v>
      </c>
      <c r="K1701" t="str">
        <f>TEXT(Ventas_Wellpro4[[#This Row],[Fecha]],"MMMM")</f>
        <v>agosto</v>
      </c>
      <c r="L1701">
        <f>DAY(Ventas_Wellpro4[[#This Row],[Fecha]])</f>
        <v>12</v>
      </c>
    </row>
    <row r="1702" spans="2:12" x14ac:dyDescent="0.25">
      <c r="B1702" s="5">
        <v>45617</v>
      </c>
      <c r="C1702" t="s">
        <v>18</v>
      </c>
      <c r="D1702" t="s">
        <v>46</v>
      </c>
      <c r="E1702">
        <v>525.59</v>
      </c>
      <c r="F1702">
        <v>6</v>
      </c>
      <c r="G1702" s="1">
        <v>504.57</v>
      </c>
      <c r="H1702" s="15">
        <v>3153.54</v>
      </c>
      <c r="I1702" s="2">
        <v>3658.11</v>
      </c>
      <c r="J1702">
        <f>YEAR(Ventas_Wellpro4[[#This Row],[Fecha]])</f>
        <v>2024</v>
      </c>
      <c r="K1702" t="str">
        <f>TEXT(Ventas_Wellpro4[[#This Row],[Fecha]],"MMMM")</f>
        <v>noviembre</v>
      </c>
      <c r="L1702">
        <f>DAY(Ventas_Wellpro4[[#This Row],[Fecha]])</f>
        <v>21</v>
      </c>
    </row>
    <row r="1703" spans="2:12" x14ac:dyDescent="0.25">
      <c r="B1703" s="5">
        <v>45621</v>
      </c>
      <c r="C1703" t="s">
        <v>18</v>
      </c>
      <c r="D1703" t="s">
        <v>46</v>
      </c>
      <c r="E1703">
        <v>525.59</v>
      </c>
      <c r="F1703">
        <v>18</v>
      </c>
      <c r="G1703" s="2">
        <v>1513.7</v>
      </c>
      <c r="H1703" s="15">
        <v>9460.6200000000008</v>
      </c>
      <c r="I1703" s="2">
        <v>10974.32</v>
      </c>
      <c r="J1703">
        <f>YEAR(Ventas_Wellpro4[[#This Row],[Fecha]])</f>
        <v>2024</v>
      </c>
      <c r="K1703" t="str">
        <f>TEXT(Ventas_Wellpro4[[#This Row],[Fecha]],"MMMM")</f>
        <v>noviembre</v>
      </c>
      <c r="L1703">
        <f>DAY(Ventas_Wellpro4[[#This Row],[Fecha]])</f>
        <v>25</v>
      </c>
    </row>
    <row r="1704" spans="2:12" x14ac:dyDescent="0.25">
      <c r="B1704" s="5">
        <v>45621</v>
      </c>
      <c r="C1704" t="s">
        <v>18</v>
      </c>
      <c r="D1704" t="s">
        <v>46</v>
      </c>
      <c r="E1704">
        <v>525.59</v>
      </c>
      <c r="F1704">
        <v>12</v>
      </c>
      <c r="G1704" s="1">
        <v>1009.13</v>
      </c>
      <c r="H1704" s="15">
        <v>6307.08</v>
      </c>
      <c r="I1704" s="1">
        <v>7316.21</v>
      </c>
      <c r="J1704">
        <f>YEAR(Ventas_Wellpro4[[#This Row],[Fecha]])</f>
        <v>2024</v>
      </c>
      <c r="K1704" t="str">
        <f>TEXT(Ventas_Wellpro4[[#This Row],[Fecha]],"MMMM")</f>
        <v>noviembre</v>
      </c>
      <c r="L1704">
        <f>DAY(Ventas_Wellpro4[[#This Row],[Fecha]])</f>
        <v>25</v>
      </c>
    </row>
    <row r="1705" spans="2:12" x14ac:dyDescent="0.25">
      <c r="B1705" s="11">
        <v>45881</v>
      </c>
      <c r="C1705" t="s">
        <v>23</v>
      </c>
      <c r="D1705" t="s">
        <v>46</v>
      </c>
      <c r="E1705">
        <v>70.05</v>
      </c>
      <c r="F1705">
        <v>240</v>
      </c>
      <c r="G1705">
        <v>2689.92</v>
      </c>
      <c r="H1705" s="15">
        <v>16812</v>
      </c>
      <c r="I1705">
        <v>19501.919999999998</v>
      </c>
      <c r="J1705">
        <f>YEAR(Ventas_Wellpro4[[#This Row],[Fecha]])</f>
        <v>2025</v>
      </c>
      <c r="K1705" t="str">
        <f>TEXT(Ventas_Wellpro4[[#This Row],[Fecha]],"MMMM")</f>
        <v>agosto</v>
      </c>
      <c r="L1705">
        <f>DAY(Ventas_Wellpro4[[#This Row],[Fecha]])</f>
        <v>12</v>
      </c>
    </row>
    <row r="1706" spans="2:12" x14ac:dyDescent="0.25">
      <c r="B1706" s="11">
        <v>45881</v>
      </c>
      <c r="C1706" t="s">
        <v>24</v>
      </c>
      <c r="D1706" t="s">
        <v>149</v>
      </c>
      <c r="E1706">
        <v>137.79310000000001</v>
      </c>
      <c r="F1706">
        <v>1</v>
      </c>
      <c r="G1706">
        <v>22.046896</v>
      </c>
      <c r="H1706" s="15">
        <v>137.79</v>
      </c>
      <c r="I1706">
        <v>159.836896</v>
      </c>
      <c r="J1706">
        <f>YEAR(Ventas_Wellpro4[[#This Row],[Fecha]])</f>
        <v>2025</v>
      </c>
      <c r="K1706" t="str">
        <f>TEXT(Ventas_Wellpro4[[#This Row],[Fecha]],"MMMM")</f>
        <v>agosto</v>
      </c>
      <c r="L1706">
        <f>DAY(Ventas_Wellpro4[[#This Row],[Fecha]])</f>
        <v>12</v>
      </c>
    </row>
    <row r="1707" spans="2:12" x14ac:dyDescent="0.25">
      <c r="B1707" s="11">
        <v>45881</v>
      </c>
      <c r="C1707" t="s">
        <v>11</v>
      </c>
      <c r="D1707" t="s">
        <v>149</v>
      </c>
      <c r="E1707">
        <v>340.85700000000003</v>
      </c>
      <c r="F1707">
        <v>1</v>
      </c>
      <c r="G1707">
        <v>54.537120000000009</v>
      </c>
      <c r="H1707" s="15">
        <v>340.86</v>
      </c>
      <c r="I1707">
        <v>395.39712000000003</v>
      </c>
      <c r="J1707">
        <f>YEAR(Ventas_Wellpro4[[#This Row],[Fecha]])</f>
        <v>2025</v>
      </c>
      <c r="K1707" t="str">
        <f>TEXT(Ventas_Wellpro4[[#This Row],[Fecha]],"MMMM")</f>
        <v>agosto</v>
      </c>
      <c r="L1707">
        <f>DAY(Ventas_Wellpro4[[#This Row],[Fecha]])</f>
        <v>12</v>
      </c>
    </row>
    <row r="1708" spans="2:12" x14ac:dyDescent="0.25">
      <c r="B1708" s="11">
        <v>45881</v>
      </c>
      <c r="C1708" t="s">
        <v>11</v>
      </c>
      <c r="D1708" t="s">
        <v>149</v>
      </c>
      <c r="E1708">
        <v>340.85700000000003</v>
      </c>
      <c r="F1708">
        <v>1</v>
      </c>
      <c r="G1708">
        <v>54.537120000000009</v>
      </c>
      <c r="H1708" s="15">
        <v>340.86</v>
      </c>
      <c r="I1708">
        <v>395.39712000000003</v>
      </c>
      <c r="J1708">
        <f>YEAR(Ventas_Wellpro4[[#This Row],[Fecha]])</f>
        <v>2025</v>
      </c>
      <c r="K1708" t="str">
        <f>TEXT(Ventas_Wellpro4[[#This Row],[Fecha]],"MMMM")</f>
        <v>agosto</v>
      </c>
      <c r="L1708">
        <f>DAY(Ventas_Wellpro4[[#This Row],[Fecha]])</f>
        <v>12</v>
      </c>
    </row>
    <row r="1709" spans="2:12" x14ac:dyDescent="0.25">
      <c r="B1709" s="11">
        <v>45881</v>
      </c>
      <c r="C1709" t="s">
        <v>11</v>
      </c>
      <c r="D1709" t="s">
        <v>149</v>
      </c>
      <c r="E1709">
        <v>340.85700000000003</v>
      </c>
      <c r="F1709">
        <v>1</v>
      </c>
      <c r="G1709">
        <v>54.537120000000009</v>
      </c>
      <c r="H1709" s="15">
        <v>340.86</v>
      </c>
      <c r="I1709">
        <v>395.39712000000003</v>
      </c>
      <c r="J1709">
        <f>YEAR(Ventas_Wellpro4[[#This Row],[Fecha]])</f>
        <v>2025</v>
      </c>
      <c r="K1709" t="str">
        <f>TEXT(Ventas_Wellpro4[[#This Row],[Fecha]],"MMMM")</f>
        <v>agosto</v>
      </c>
      <c r="L1709">
        <f>DAY(Ventas_Wellpro4[[#This Row],[Fecha]])</f>
        <v>12</v>
      </c>
    </row>
    <row r="1710" spans="2:12" x14ac:dyDescent="0.25">
      <c r="B1710" s="11">
        <v>45881</v>
      </c>
      <c r="C1710" t="s">
        <v>10</v>
      </c>
      <c r="D1710" t="s">
        <v>149</v>
      </c>
      <c r="E1710">
        <v>340.85700000000003</v>
      </c>
      <c r="F1710">
        <v>1</v>
      </c>
      <c r="G1710">
        <v>54.537120000000009</v>
      </c>
      <c r="H1710" s="15">
        <v>340.86</v>
      </c>
      <c r="I1710">
        <v>395.39712000000003</v>
      </c>
      <c r="J1710">
        <f>YEAR(Ventas_Wellpro4[[#This Row],[Fecha]])</f>
        <v>2025</v>
      </c>
      <c r="K1710" t="str">
        <f>TEXT(Ventas_Wellpro4[[#This Row],[Fecha]],"MMMM")</f>
        <v>agosto</v>
      </c>
      <c r="L1710">
        <f>DAY(Ventas_Wellpro4[[#This Row],[Fecha]])</f>
        <v>12</v>
      </c>
    </row>
    <row r="1711" spans="2:12" x14ac:dyDescent="0.25">
      <c r="B1711" s="11">
        <v>45881</v>
      </c>
      <c r="C1711" t="s">
        <v>13</v>
      </c>
      <c r="D1711" t="s">
        <v>169</v>
      </c>
      <c r="E1711" s="17">
        <v>0</v>
      </c>
      <c r="F1711">
        <v>1</v>
      </c>
      <c r="G1711" s="17">
        <v>0</v>
      </c>
      <c r="H1711" s="15">
        <v>0</v>
      </c>
      <c r="I1711">
        <v>0</v>
      </c>
      <c r="J1711">
        <f>YEAR(Ventas_Wellpro4[[#This Row],[Fecha]])</f>
        <v>2025</v>
      </c>
      <c r="K1711" t="str">
        <f>TEXT(Ventas_Wellpro4[[#This Row],[Fecha]],"MMMM")</f>
        <v>agosto</v>
      </c>
      <c r="L1711">
        <f>DAY(Ventas_Wellpro4[[#This Row],[Fecha]])</f>
        <v>12</v>
      </c>
    </row>
    <row r="1712" spans="2:12" x14ac:dyDescent="0.25">
      <c r="B1712" s="5">
        <v>45622</v>
      </c>
      <c r="C1712" t="s">
        <v>18</v>
      </c>
      <c r="D1712" t="s">
        <v>46</v>
      </c>
      <c r="E1712">
        <v>525.59</v>
      </c>
      <c r="F1712">
        <v>12</v>
      </c>
      <c r="G1712" s="2">
        <v>1009.13</v>
      </c>
      <c r="H1712" s="15">
        <v>6307.08</v>
      </c>
      <c r="I1712" s="2">
        <v>7316.21</v>
      </c>
      <c r="J1712">
        <f>YEAR(Ventas_Wellpro4[[#This Row],[Fecha]])</f>
        <v>2024</v>
      </c>
      <c r="K1712" t="str">
        <f>TEXT(Ventas_Wellpro4[[#This Row],[Fecha]],"MMMM")</f>
        <v>noviembre</v>
      </c>
      <c r="L1712">
        <f>DAY(Ventas_Wellpro4[[#This Row],[Fecha]])</f>
        <v>26</v>
      </c>
    </row>
    <row r="1713" spans="2:12" x14ac:dyDescent="0.25">
      <c r="B1713" s="5">
        <v>45624</v>
      </c>
      <c r="C1713" t="s">
        <v>18</v>
      </c>
      <c r="D1713" t="s">
        <v>46</v>
      </c>
      <c r="E1713">
        <v>525.59</v>
      </c>
      <c r="F1713">
        <v>18</v>
      </c>
      <c r="G1713" s="2">
        <v>1513.7</v>
      </c>
      <c r="H1713" s="15">
        <v>9460.6200000000008</v>
      </c>
      <c r="I1713" s="2">
        <v>10974.32</v>
      </c>
      <c r="J1713">
        <f>YEAR(Ventas_Wellpro4[[#This Row],[Fecha]])</f>
        <v>2024</v>
      </c>
      <c r="K1713" t="str">
        <f>TEXT(Ventas_Wellpro4[[#This Row],[Fecha]],"MMMM")</f>
        <v>noviembre</v>
      </c>
      <c r="L1713">
        <f>DAY(Ventas_Wellpro4[[#This Row],[Fecha]])</f>
        <v>28</v>
      </c>
    </row>
    <row r="1714" spans="2:12" x14ac:dyDescent="0.25">
      <c r="B1714" s="5">
        <v>45624</v>
      </c>
      <c r="C1714" t="s">
        <v>18</v>
      </c>
      <c r="D1714" t="s">
        <v>46</v>
      </c>
      <c r="E1714">
        <v>525.59</v>
      </c>
      <c r="F1714">
        <v>6</v>
      </c>
      <c r="G1714" s="1">
        <v>504.57</v>
      </c>
      <c r="H1714" s="15">
        <v>3153.54</v>
      </c>
      <c r="I1714" s="1">
        <v>3658.11</v>
      </c>
      <c r="J1714">
        <f>YEAR(Ventas_Wellpro4[[#This Row],[Fecha]])</f>
        <v>2024</v>
      </c>
      <c r="K1714" t="str">
        <f>TEXT(Ventas_Wellpro4[[#This Row],[Fecha]],"MMMM")</f>
        <v>noviembre</v>
      </c>
      <c r="L1714">
        <f>DAY(Ventas_Wellpro4[[#This Row],[Fecha]])</f>
        <v>28</v>
      </c>
    </row>
    <row r="1715" spans="2:12" x14ac:dyDescent="0.25">
      <c r="B1715" s="5">
        <v>45624</v>
      </c>
      <c r="C1715" t="s">
        <v>18</v>
      </c>
      <c r="D1715" t="s">
        <v>46</v>
      </c>
      <c r="E1715">
        <v>525.59</v>
      </c>
      <c r="F1715">
        <v>6</v>
      </c>
      <c r="G1715" s="1">
        <v>504.57</v>
      </c>
      <c r="H1715" s="15">
        <v>3153.54</v>
      </c>
      <c r="I1715" s="1">
        <v>3658.11</v>
      </c>
      <c r="J1715">
        <f>YEAR(Ventas_Wellpro4[[#This Row],[Fecha]])</f>
        <v>2024</v>
      </c>
      <c r="K1715" t="str">
        <f>TEXT(Ventas_Wellpro4[[#This Row],[Fecha]],"MMMM")</f>
        <v>noviembre</v>
      </c>
      <c r="L1715">
        <f>DAY(Ventas_Wellpro4[[#This Row],[Fecha]])</f>
        <v>28</v>
      </c>
    </row>
    <row r="1716" spans="2:12" x14ac:dyDescent="0.25">
      <c r="B1716" s="5">
        <v>45624</v>
      </c>
      <c r="C1716" t="s">
        <v>18</v>
      </c>
      <c r="D1716" t="s">
        <v>46</v>
      </c>
      <c r="E1716">
        <v>525.59</v>
      </c>
      <c r="F1716">
        <v>12</v>
      </c>
      <c r="G1716" s="1">
        <v>1009.13</v>
      </c>
      <c r="H1716" s="15">
        <v>6307.08</v>
      </c>
      <c r="I1716" s="1">
        <v>7316.21</v>
      </c>
      <c r="J1716">
        <f>YEAR(Ventas_Wellpro4[[#This Row],[Fecha]])</f>
        <v>2024</v>
      </c>
      <c r="K1716" t="str">
        <f>TEXT(Ventas_Wellpro4[[#This Row],[Fecha]],"MMMM")</f>
        <v>noviembre</v>
      </c>
      <c r="L1716">
        <f>DAY(Ventas_Wellpro4[[#This Row],[Fecha]])</f>
        <v>28</v>
      </c>
    </row>
    <row r="1717" spans="2:12" x14ac:dyDescent="0.25">
      <c r="B1717" s="11">
        <v>45882</v>
      </c>
      <c r="C1717" t="s">
        <v>23</v>
      </c>
      <c r="D1717" t="s">
        <v>46</v>
      </c>
      <c r="E1717">
        <v>70.05</v>
      </c>
      <c r="F1717">
        <v>240</v>
      </c>
      <c r="G1717">
        <v>2689.92</v>
      </c>
      <c r="H1717" s="15">
        <v>16812</v>
      </c>
      <c r="I1717">
        <v>19501.919999999998</v>
      </c>
      <c r="J1717">
        <f>YEAR(Ventas_Wellpro4[[#This Row],[Fecha]])</f>
        <v>2025</v>
      </c>
      <c r="K1717" t="str">
        <f>TEXT(Ventas_Wellpro4[[#This Row],[Fecha]],"MMMM")</f>
        <v>agosto</v>
      </c>
      <c r="L1717">
        <f>DAY(Ventas_Wellpro4[[#This Row],[Fecha]])</f>
        <v>13</v>
      </c>
    </row>
    <row r="1718" spans="2:12" x14ac:dyDescent="0.25">
      <c r="B1718" s="11">
        <v>45882</v>
      </c>
      <c r="C1718" t="s">
        <v>23</v>
      </c>
      <c r="D1718" t="s">
        <v>46</v>
      </c>
      <c r="E1718">
        <v>70.05</v>
      </c>
      <c r="F1718">
        <v>240</v>
      </c>
      <c r="G1718">
        <v>2689.92</v>
      </c>
      <c r="H1718" s="15">
        <v>16812</v>
      </c>
      <c r="I1718">
        <v>19501.919999999998</v>
      </c>
      <c r="J1718">
        <f>YEAR(Ventas_Wellpro4[[#This Row],[Fecha]])</f>
        <v>2025</v>
      </c>
      <c r="K1718" t="str">
        <f>TEXT(Ventas_Wellpro4[[#This Row],[Fecha]],"MMMM")</f>
        <v>agosto</v>
      </c>
      <c r="L1718">
        <f>DAY(Ventas_Wellpro4[[#This Row],[Fecha]])</f>
        <v>13</v>
      </c>
    </row>
    <row r="1719" spans="2:12" x14ac:dyDescent="0.25">
      <c r="B1719" s="11">
        <v>45882</v>
      </c>
      <c r="C1719" t="s">
        <v>24</v>
      </c>
      <c r="D1719" t="s">
        <v>144</v>
      </c>
      <c r="E1719" s="17">
        <v>77.586200000000005</v>
      </c>
      <c r="F1719">
        <v>1</v>
      </c>
      <c r="G1719" s="17">
        <v>12.413792000000001</v>
      </c>
      <c r="H1719" s="15">
        <v>77.59</v>
      </c>
      <c r="I1719" s="17">
        <v>90.003792000000004</v>
      </c>
      <c r="J1719">
        <f>YEAR(Ventas_Wellpro4[[#This Row],[Fecha]])</f>
        <v>2025</v>
      </c>
      <c r="K1719" t="str">
        <f>TEXT(Ventas_Wellpro4[[#This Row],[Fecha]],"MMMM")</f>
        <v>agosto</v>
      </c>
      <c r="L1719">
        <f>DAY(Ventas_Wellpro4[[#This Row],[Fecha]])</f>
        <v>13</v>
      </c>
    </row>
    <row r="1720" spans="2:12" x14ac:dyDescent="0.25">
      <c r="B1720" s="5">
        <v>45628</v>
      </c>
      <c r="C1720" t="s">
        <v>18</v>
      </c>
      <c r="D1720" t="s">
        <v>46</v>
      </c>
      <c r="E1720">
        <v>525.59</v>
      </c>
      <c r="F1720">
        <v>24</v>
      </c>
      <c r="G1720" s="1">
        <v>2018.27</v>
      </c>
      <c r="H1720" s="15">
        <v>12614.16</v>
      </c>
      <c r="I1720" s="1">
        <v>14632.43</v>
      </c>
      <c r="J1720">
        <f>YEAR(Ventas_Wellpro4[[#This Row],[Fecha]])</f>
        <v>2024</v>
      </c>
      <c r="K1720" t="str">
        <f>TEXT(Ventas_Wellpro4[[#This Row],[Fecha]],"MMMM")</f>
        <v>diciembre</v>
      </c>
      <c r="L1720">
        <f>DAY(Ventas_Wellpro4[[#This Row],[Fecha]])</f>
        <v>2</v>
      </c>
    </row>
    <row r="1721" spans="2:12" x14ac:dyDescent="0.25">
      <c r="B1721" s="11">
        <v>45882</v>
      </c>
      <c r="C1721" t="s">
        <v>14</v>
      </c>
      <c r="D1721" t="s">
        <v>149</v>
      </c>
      <c r="E1721">
        <v>1691.5344</v>
      </c>
      <c r="F1721">
        <v>1</v>
      </c>
      <c r="G1721">
        <v>270.64550400000002</v>
      </c>
      <c r="H1721" s="15">
        <v>1691.53</v>
      </c>
      <c r="I1721">
        <v>1962.175504</v>
      </c>
      <c r="J1721">
        <f>YEAR(Ventas_Wellpro4[[#This Row],[Fecha]])</f>
        <v>2025</v>
      </c>
      <c r="K1721" t="str">
        <f>TEXT(Ventas_Wellpro4[[#This Row],[Fecha]],"MMMM")</f>
        <v>agosto</v>
      </c>
      <c r="L1721">
        <f>DAY(Ventas_Wellpro4[[#This Row],[Fecha]])</f>
        <v>13</v>
      </c>
    </row>
    <row r="1722" spans="2:12" x14ac:dyDescent="0.25">
      <c r="B1722" s="11">
        <v>45882</v>
      </c>
      <c r="C1722" t="s">
        <v>10</v>
      </c>
      <c r="D1722" t="s">
        <v>149</v>
      </c>
      <c r="E1722">
        <v>340.85700000000003</v>
      </c>
      <c r="F1722">
        <v>1</v>
      </c>
      <c r="G1722">
        <v>54.537120000000009</v>
      </c>
      <c r="H1722" s="15">
        <v>340.86</v>
      </c>
      <c r="I1722">
        <v>395.39712000000003</v>
      </c>
      <c r="J1722">
        <f>YEAR(Ventas_Wellpro4[[#This Row],[Fecha]])</f>
        <v>2025</v>
      </c>
      <c r="K1722" t="str">
        <f>TEXT(Ventas_Wellpro4[[#This Row],[Fecha]],"MMMM")</f>
        <v>agosto</v>
      </c>
      <c r="L1722">
        <f>DAY(Ventas_Wellpro4[[#This Row],[Fecha]])</f>
        <v>13</v>
      </c>
    </row>
    <row r="1723" spans="2:12" x14ac:dyDescent="0.25">
      <c r="B1723" s="5">
        <v>45628</v>
      </c>
      <c r="C1723" t="s">
        <v>18</v>
      </c>
      <c r="D1723" t="s">
        <v>46</v>
      </c>
      <c r="E1723">
        <v>525.59</v>
      </c>
      <c r="F1723">
        <v>6</v>
      </c>
      <c r="G1723" s="1">
        <v>504.57</v>
      </c>
      <c r="H1723" s="15">
        <v>3153.54</v>
      </c>
      <c r="I1723" s="1">
        <v>3658.11</v>
      </c>
      <c r="J1723">
        <f>YEAR(Ventas_Wellpro4[[#This Row],[Fecha]])</f>
        <v>2024</v>
      </c>
      <c r="K1723" t="str">
        <f>TEXT(Ventas_Wellpro4[[#This Row],[Fecha]],"MMMM")</f>
        <v>diciembre</v>
      </c>
      <c r="L1723">
        <f>DAY(Ventas_Wellpro4[[#This Row],[Fecha]])</f>
        <v>2</v>
      </c>
    </row>
    <row r="1724" spans="2:12" x14ac:dyDescent="0.25">
      <c r="B1724" s="5">
        <v>45628</v>
      </c>
      <c r="C1724" t="s">
        <v>18</v>
      </c>
      <c r="D1724" t="s">
        <v>46</v>
      </c>
      <c r="E1724">
        <v>525.59</v>
      </c>
      <c r="F1724">
        <v>54</v>
      </c>
      <c r="G1724" s="1">
        <v>4541.1000000000004</v>
      </c>
      <c r="H1724" s="15">
        <v>28381.86</v>
      </c>
      <c r="I1724" s="1">
        <v>32922.959999999999</v>
      </c>
      <c r="J1724">
        <f>YEAR(Ventas_Wellpro4[[#This Row],[Fecha]])</f>
        <v>2024</v>
      </c>
      <c r="K1724" t="str">
        <f>TEXT(Ventas_Wellpro4[[#This Row],[Fecha]],"MMMM")</f>
        <v>diciembre</v>
      </c>
      <c r="L1724">
        <f>DAY(Ventas_Wellpro4[[#This Row],[Fecha]])</f>
        <v>2</v>
      </c>
    </row>
    <row r="1725" spans="2:12" x14ac:dyDescent="0.25">
      <c r="B1725" s="11">
        <v>45882</v>
      </c>
      <c r="C1725" t="s">
        <v>58</v>
      </c>
      <c r="D1725" t="s">
        <v>170</v>
      </c>
      <c r="E1725">
        <v>14.655099999999999</v>
      </c>
      <c r="F1725">
        <v>120</v>
      </c>
      <c r="G1725">
        <v>281.37791999999996</v>
      </c>
      <c r="H1725" s="15">
        <v>1758.61</v>
      </c>
      <c r="I1725">
        <v>2039.9879199999998</v>
      </c>
      <c r="J1725">
        <f>YEAR(Ventas_Wellpro4[[#This Row],[Fecha]])</f>
        <v>2025</v>
      </c>
      <c r="K1725" t="str">
        <f>TEXT(Ventas_Wellpro4[[#This Row],[Fecha]],"MMMM")</f>
        <v>agosto</v>
      </c>
      <c r="L1725">
        <f>DAY(Ventas_Wellpro4[[#This Row],[Fecha]])</f>
        <v>13</v>
      </c>
    </row>
    <row r="1726" spans="2:12" x14ac:dyDescent="0.25">
      <c r="B1726" s="11">
        <v>45882</v>
      </c>
      <c r="C1726" t="s">
        <v>58</v>
      </c>
      <c r="D1726" t="s">
        <v>144</v>
      </c>
      <c r="E1726" s="17">
        <v>14.655099999999999</v>
      </c>
      <c r="F1726">
        <v>24</v>
      </c>
      <c r="G1726" s="17">
        <v>56.275583999999995</v>
      </c>
      <c r="H1726" s="15">
        <v>351.72</v>
      </c>
      <c r="I1726" s="17">
        <v>407.99558400000001</v>
      </c>
      <c r="J1726">
        <f>YEAR(Ventas_Wellpro4[[#This Row],[Fecha]])</f>
        <v>2025</v>
      </c>
      <c r="K1726" t="str">
        <f>TEXT(Ventas_Wellpro4[[#This Row],[Fecha]],"MMMM")</f>
        <v>agosto</v>
      </c>
      <c r="L1726">
        <f>DAY(Ventas_Wellpro4[[#This Row],[Fecha]])</f>
        <v>13</v>
      </c>
    </row>
    <row r="1727" spans="2:12" x14ac:dyDescent="0.25">
      <c r="B1727" s="11">
        <v>45882</v>
      </c>
      <c r="C1727" t="s">
        <v>57</v>
      </c>
      <c r="D1727" t="s">
        <v>170</v>
      </c>
      <c r="E1727">
        <v>14.655099999999999</v>
      </c>
      <c r="F1727">
        <v>96</v>
      </c>
      <c r="G1727">
        <v>225.10233599999998</v>
      </c>
      <c r="H1727" s="15">
        <v>1406.89</v>
      </c>
      <c r="I1727">
        <v>1631.992336</v>
      </c>
      <c r="J1727">
        <f>YEAR(Ventas_Wellpro4[[#This Row],[Fecha]])</f>
        <v>2025</v>
      </c>
      <c r="K1727" t="str">
        <f>TEXT(Ventas_Wellpro4[[#This Row],[Fecha]],"MMMM")</f>
        <v>agosto</v>
      </c>
      <c r="L1727">
        <f>DAY(Ventas_Wellpro4[[#This Row],[Fecha]])</f>
        <v>13</v>
      </c>
    </row>
    <row r="1728" spans="2:12" x14ac:dyDescent="0.25">
      <c r="B1728" s="11">
        <v>45883</v>
      </c>
      <c r="C1728" t="s">
        <v>10</v>
      </c>
      <c r="D1728" t="s">
        <v>149</v>
      </c>
      <c r="E1728">
        <v>340.85700000000003</v>
      </c>
      <c r="F1728">
        <v>1</v>
      </c>
      <c r="G1728">
        <v>54.537120000000009</v>
      </c>
      <c r="H1728" s="15">
        <v>340.86</v>
      </c>
      <c r="I1728">
        <v>395.39712000000003</v>
      </c>
      <c r="J1728">
        <f>YEAR(Ventas_Wellpro4[[#This Row],[Fecha]])</f>
        <v>2025</v>
      </c>
      <c r="K1728" t="str">
        <f>TEXT(Ventas_Wellpro4[[#This Row],[Fecha]],"MMMM")</f>
        <v>agosto</v>
      </c>
      <c r="L1728">
        <f>DAY(Ventas_Wellpro4[[#This Row],[Fecha]])</f>
        <v>14</v>
      </c>
    </row>
    <row r="1729" spans="2:12" x14ac:dyDescent="0.25">
      <c r="B1729" s="11">
        <v>45883</v>
      </c>
      <c r="C1729" t="s">
        <v>10</v>
      </c>
      <c r="D1729" t="s">
        <v>149</v>
      </c>
      <c r="E1729">
        <v>343.96550000000002</v>
      </c>
      <c r="F1729">
        <v>1</v>
      </c>
      <c r="G1729">
        <v>55.034480000000002</v>
      </c>
      <c r="H1729" s="15">
        <v>343.97</v>
      </c>
      <c r="I1729">
        <v>399.00448000000006</v>
      </c>
      <c r="J1729">
        <f>YEAR(Ventas_Wellpro4[[#This Row],[Fecha]])</f>
        <v>2025</v>
      </c>
      <c r="K1729" t="str">
        <f>TEXT(Ventas_Wellpro4[[#This Row],[Fecha]],"MMMM")</f>
        <v>agosto</v>
      </c>
      <c r="L1729">
        <f>DAY(Ventas_Wellpro4[[#This Row],[Fecha]])</f>
        <v>14</v>
      </c>
    </row>
    <row r="1730" spans="2:12" x14ac:dyDescent="0.25">
      <c r="B1730" s="11">
        <v>45883</v>
      </c>
      <c r="C1730" t="s">
        <v>10</v>
      </c>
      <c r="D1730" t="s">
        <v>149</v>
      </c>
      <c r="E1730">
        <v>340.85700000000003</v>
      </c>
      <c r="F1730">
        <v>1</v>
      </c>
      <c r="G1730">
        <v>54.537120000000009</v>
      </c>
      <c r="H1730" s="15">
        <v>340.86</v>
      </c>
      <c r="I1730">
        <v>395.39712000000003</v>
      </c>
      <c r="J1730">
        <f>YEAR(Ventas_Wellpro4[[#This Row],[Fecha]])</f>
        <v>2025</v>
      </c>
      <c r="K1730" t="str">
        <f>TEXT(Ventas_Wellpro4[[#This Row],[Fecha]],"MMMM")</f>
        <v>agosto</v>
      </c>
      <c r="L1730">
        <f>DAY(Ventas_Wellpro4[[#This Row],[Fecha]])</f>
        <v>14</v>
      </c>
    </row>
    <row r="1731" spans="2:12" x14ac:dyDescent="0.25">
      <c r="B1731" s="11">
        <v>45883</v>
      </c>
      <c r="C1731" t="s">
        <v>10</v>
      </c>
      <c r="D1731" t="s">
        <v>149</v>
      </c>
      <c r="E1731">
        <v>340.85700000000003</v>
      </c>
      <c r="F1731">
        <v>1</v>
      </c>
      <c r="G1731">
        <v>54.537120000000009</v>
      </c>
      <c r="H1731" s="15">
        <v>340.86</v>
      </c>
      <c r="I1731">
        <v>395.39712000000003</v>
      </c>
      <c r="J1731">
        <f>YEAR(Ventas_Wellpro4[[#This Row],[Fecha]])</f>
        <v>2025</v>
      </c>
      <c r="K1731" t="str">
        <f>TEXT(Ventas_Wellpro4[[#This Row],[Fecha]],"MMMM")</f>
        <v>agosto</v>
      </c>
      <c r="L1731">
        <f>DAY(Ventas_Wellpro4[[#This Row],[Fecha]])</f>
        <v>14</v>
      </c>
    </row>
    <row r="1732" spans="2:12" x14ac:dyDescent="0.25">
      <c r="B1732" s="11">
        <v>45883</v>
      </c>
      <c r="C1732" t="s">
        <v>147</v>
      </c>
      <c r="D1732" t="s">
        <v>50</v>
      </c>
      <c r="E1732">
        <v>70.47</v>
      </c>
      <c r="F1732">
        <v>100</v>
      </c>
      <c r="G1732">
        <v>1127.52</v>
      </c>
      <c r="H1732" s="15">
        <v>7047</v>
      </c>
      <c r="I1732">
        <v>8174.52</v>
      </c>
      <c r="J1732">
        <f>YEAR(Ventas_Wellpro4[[#This Row],[Fecha]])</f>
        <v>2025</v>
      </c>
      <c r="K1732" t="str">
        <f>TEXT(Ventas_Wellpro4[[#This Row],[Fecha]],"MMMM")</f>
        <v>agosto</v>
      </c>
      <c r="L1732">
        <f>DAY(Ventas_Wellpro4[[#This Row],[Fecha]])</f>
        <v>14</v>
      </c>
    </row>
    <row r="1733" spans="2:12" x14ac:dyDescent="0.25">
      <c r="B1733" s="11">
        <v>45884</v>
      </c>
      <c r="C1733" t="s">
        <v>22</v>
      </c>
      <c r="D1733" t="s">
        <v>149</v>
      </c>
      <c r="E1733">
        <v>137.79310000000001</v>
      </c>
      <c r="F1733">
        <v>1</v>
      </c>
      <c r="G1733">
        <v>22.046896</v>
      </c>
      <c r="H1733" s="15">
        <v>137.79</v>
      </c>
      <c r="I1733">
        <v>159.836896</v>
      </c>
      <c r="J1733">
        <f>YEAR(Ventas_Wellpro4[[#This Row],[Fecha]])</f>
        <v>2025</v>
      </c>
      <c r="K1733" t="str">
        <f>TEXT(Ventas_Wellpro4[[#This Row],[Fecha]],"MMMM")</f>
        <v>agosto</v>
      </c>
      <c r="L1733">
        <f>DAY(Ventas_Wellpro4[[#This Row],[Fecha]])</f>
        <v>15</v>
      </c>
    </row>
    <row r="1734" spans="2:12" x14ac:dyDescent="0.25">
      <c r="B1734" s="11">
        <v>45884</v>
      </c>
      <c r="C1734" t="s">
        <v>21</v>
      </c>
      <c r="D1734" t="s">
        <v>149</v>
      </c>
      <c r="E1734">
        <v>135.93960000000001</v>
      </c>
      <c r="F1734">
        <v>1</v>
      </c>
      <c r="G1734">
        <v>21.750336000000001</v>
      </c>
      <c r="H1734" s="15">
        <v>135.94</v>
      </c>
      <c r="I1734">
        <v>157.690336</v>
      </c>
      <c r="J1734">
        <f>YEAR(Ventas_Wellpro4[[#This Row],[Fecha]])</f>
        <v>2025</v>
      </c>
      <c r="K1734" t="str">
        <f>TEXT(Ventas_Wellpro4[[#This Row],[Fecha]],"MMMM")</f>
        <v>agosto</v>
      </c>
      <c r="L1734">
        <f>DAY(Ventas_Wellpro4[[#This Row],[Fecha]])</f>
        <v>15</v>
      </c>
    </row>
    <row r="1735" spans="2:12" x14ac:dyDescent="0.25">
      <c r="B1735" s="11">
        <v>45884</v>
      </c>
      <c r="C1735" t="s">
        <v>24</v>
      </c>
      <c r="D1735" t="s">
        <v>149</v>
      </c>
      <c r="E1735">
        <v>137.79310000000001</v>
      </c>
      <c r="F1735">
        <v>1</v>
      </c>
      <c r="G1735">
        <v>22.046896</v>
      </c>
      <c r="H1735" s="15">
        <v>137.79</v>
      </c>
      <c r="I1735">
        <v>159.836896</v>
      </c>
      <c r="J1735">
        <f>YEAR(Ventas_Wellpro4[[#This Row],[Fecha]])</f>
        <v>2025</v>
      </c>
      <c r="K1735" t="str">
        <f>TEXT(Ventas_Wellpro4[[#This Row],[Fecha]],"MMMM")</f>
        <v>agosto</v>
      </c>
      <c r="L1735">
        <f>DAY(Ventas_Wellpro4[[#This Row],[Fecha]])</f>
        <v>15</v>
      </c>
    </row>
    <row r="1736" spans="2:12" s="28" customFormat="1" x14ac:dyDescent="0.25">
      <c r="B1736" s="5">
        <v>45630</v>
      </c>
      <c r="C1736" t="s">
        <v>18</v>
      </c>
      <c r="D1736" t="s">
        <v>47</v>
      </c>
      <c r="E1736">
        <v>547.24</v>
      </c>
      <c r="F1736">
        <v>220</v>
      </c>
      <c r="G1736" s="2">
        <v>19262.849999999999</v>
      </c>
      <c r="H1736" s="15">
        <v>120392.8</v>
      </c>
      <c r="I1736" s="2">
        <v>139655.65</v>
      </c>
      <c r="J1736">
        <f>YEAR(Ventas_Wellpro4[[#This Row],[Fecha]])</f>
        <v>2024</v>
      </c>
      <c r="K1736" t="str">
        <f>TEXT(Ventas_Wellpro4[[#This Row],[Fecha]],"MMMM")</f>
        <v>diciembre</v>
      </c>
      <c r="L1736">
        <f>DAY(Ventas_Wellpro4[[#This Row],[Fecha]])</f>
        <v>4</v>
      </c>
    </row>
    <row r="1737" spans="2:12" x14ac:dyDescent="0.25">
      <c r="B1737" s="11">
        <v>45884</v>
      </c>
      <c r="C1737" t="s">
        <v>12</v>
      </c>
      <c r="D1737" t="s">
        <v>149</v>
      </c>
      <c r="E1737">
        <v>340.85700000000003</v>
      </c>
      <c r="F1737">
        <v>1</v>
      </c>
      <c r="G1737">
        <v>54.537120000000009</v>
      </c>
      <c r="H1737" s="15">
        <v>340.86</v>
      </c>
      <c r="I1737">
        <v>395.39712000000003</v>
      </c>
      <c r="J1737">
        <f>YEAR(Ventas_Wellpro4[[#This Row],[Fecha]])</f>
        <v>2025</v>
      </c>
      <c r="K1737" t="str">
        <f>TEXT(Ventas_Wellpro4[[#This Row],[Fecha]],"MMMM")</f>
        <v>agosto</v>
      </c>
      <c r="L1737">
        <f>DAY(Ventas_Wellpro4[[#This Row],[Fecha]])</f>
        <v>15</v>
      </c>
    </row>
    <row r="1738" spans="2:12" x14ac:dyDescent="0.25">
      <c r="B1738" s="11">
        <v>45884</v>
      </c>
      <c r="C1738" t="s">
        <v>11</v>
      </c>
      <c r="D1738" t="s">
        <v>149</v>
      </c>
      <c r="E1738">
        <v>340.85700000000003</v>
      </c>
      <c r="F1738">
        <v>1</v>
      </c>
      <c r="G1738">
        <v>54.537120000000009</v>
      </c>
      <c r="H1738" s="15">
        <v>340.86</v>
      </c>
      <c r="I1738">
        <v>395.39712000000003</v>
      </c>
      <c r="J1738">
        <f>YEAR(Ventas_Wellpro4[[#This Row],[Fecha]])</f>
        <v>2025</v>
      </c>
      <c r="K1738" t="str">
        <f>TEXT(Ventas_Wellpro4[[#This Row],[Fecha]],"MMMM")</f>
        <v>agosto</v>
      </c>
      <c r="L1738">
        <f>DAY(Ventas_Wellpro4[[#This Row],[Fecha]])</f>
        <v>15</v>
      </c>
    </row>
    <row r="1739" spans="2:12" x14ac:dyDescent="0.25">
      <c r="B1739" s="11">
        <v>45884</v>
      </c>
      <c r="C1739" t="s">
        <v>11</v>
      </c>
      <c r="D1739" t="s">
        <v>149</v>
      </c>
      <c r="E1739">
        <v>340.85700000000003</v>
      </c>
      <c r="F1739">
        <v>1</v>
      </c>
      <c r="G1739">
        <v>54.537120000000009</v>
      </c>
      <c r="H1739" s="15">
        <v>340.86</v>
      </c>
      <c r="I1739">
        <v>395.39712000000003</v>
      </c>
      <c r="J1739">
        <f>YEAR(Ventas_Wellpro4[[#This Row],[Fecha]])</f>
        <v>2025</v>
      </c>
      <c r="K1739" t="str">
        <f>TEXT(Ventas_Wellpro4[[#This Row],[Fecha]],"MMMM")</f>
        <v>agosto</v>
      </c>
      <c r="L1739">
        <f>DAY(Ventas_Wellpro4[[#This Row],[Fecha]])</f>
        <v>15</v>
      </c>
    </row>
    <row r="1740" spans="2:12" x14ac:dyDescent="0.25">
      <c r="B1740" s="11">
        <v>45884</v>
      </c>
      <c r="C1740" t="s">
        <v>11</v>
      </c>
      <c r="D1740" t="s">
        <v>149</v>
      </c>
      <c r="E1740">
        <v>340.85700000000003</v>
      </c>
      <c r="F1740">
        <v>1</v>
      </c>
      <c r="G1740">
        <v>54.537120000000009</v>
      </c>
      <c r="H1740" s="15">
        <v>340.86</v>
      </c>
      <c r="I1740">
        <v>395.39712000000003</v>
      </c>
      <c r="J1740">
        <f>YEAR(Ventas_Wellpro4[[#This Row],[Fecha]])</f>
        <v>2025</v>
      </c>
      <c r="K1740" t="str">
        <f>TEXT(Ventas_Wellpro4[[#This Row],[Fecha]],"MMMM")</f>
        <v>agosto</v>
      </c>
      <c r="L1740">
        <f>DAY(Ventas_Wellpro4[[#This Row],[Fecha]])</f>
        <v>15</v>
      </c>
    </row>
    <row r="1741" spans="2:12" x14ac:dyDescent="0.25">
      <c r="B1741" s="11">
        <v>45887</v>
      </c>
      <c r="C1741" t="s">
        <v>22</v>
      </c>
      <c r="D1741" t="s">
        <v>149</v>
      </c>
      <c r="E1741">
        <v>137.79310000000001</v>
      </c>
      <c r="F1741">
        <v>1</v>
      </c>
      <c r="G1741">
        <v>22.046896</v>
      </c>
      <c r="H1741" s="15">
        <v>137.79</v>
      </c>
      <c r="I1741">
        <v>159.836896</v>
      </c>
      <c r="J1741">
        <f>YEAR(Ventas_Wellpro4[[#This Row],[Fecha]])</f>
        <v>2025</v>
      </c>
      <c r="K1741" t="str">
        <f>TEXT(Ventas_Wellpro4[[#This Row],[Fecha]],"MMMM")</f>
        <v>agosto</v>
      </c>
      <c r="L1741">
        <f>DAY(Ventas_Wellpro4[[#This Row],[Fecha]])</f>
        <v>18</v>
      </c>
    </row>
    <row r="1742" spans="2:12" x14ac:dyDescent="0.25">
      <c r="B1742" s="11">
        <v>45887</v>
      </c>
      <c r="C1742" t="s">
        <v>22</v>
      </c>
      <c r="D1742" t="s">
        <v>149</v>
      </c>
      <c r="E1742">
        <v>137.79310000000001</v>
      </c>
      <c r="F1742">
        <v>1</v>
      </c>
      <c r="G1742">
        <v>22.046896</v>
      </c>
      <c r="H1742" s="15">
        <v>137.79</v>
      </c>
      <c r="I1742">
        <v>159.836896</v>
      </c>
      <c r="J1742">
        <f>YEAR(Ventas_Wellpro4[[#This Row],[Fecha]])</f>
        <v>2025</v>
      </c>
      <c r="K1742" t="str">
        <f>TEXT(Ventas_Wellpro4[[#This Row],[Fecha]],"MMMM")</f>
        <v>agosto</v>
      </c>
      <c r="L1742">
        <f>DAY(Ventas_Wellpro4[[#This Row],[Fecha]])</f>
        <v>18</v>
      </c>
    </row>
    <row r="1743" spans="2:12" x14ac:dyDescent="0.25">
      <c r="B1743" s="11">
        <v>45887</v>
      </c>
      <c r="C1743" t="s">
        <v>24</v>
      </c>
      <c r="D1743" t="s">
        <v>149</v>
      </c>
      <c r="E1743">
        <v>137.79310000000001</v>
      </c>
      <c r="F1743">
        <v>1</v>
      </c>
      <c r="G1743">
        <v>22.046896</v>
      </c>
      <c r="H1743" s="15">
        <v>137.79</v>
      </c>
      <c r="I1743">
        <v>159.836896</v>
      </c>
      <c r="J1743">
        <f>YEAR(Ventas_Wellpro4[[#This Row],[Fecha]])</f>
        <v>2025</v>
      </c>
      <c r="K1743" t="str">
        <f>TEXT(Ventas_Wellpro4[[#This Row],[Fecha]],"MMMM")</f>
        <v>agosto</v>
      </c>
      <c r="L1743">
        <f>DAY(Ventas_Wellpro4[[#This Row],[Fecha]])</f>
        <v>18</v>
      </c>
    </row>
    <row r="1744" spans="2:12" x14ac:dyDescent="0.25">
      <c r="B1744" s="11">
        <v>45887</v>
      </c>
      <c r="C1744" t="s">
        <v>14</v>
      </c>
      <c r="D1744" t="s">
        <v>149</v>
      </c>
      <c r="E1744">
        <v>1691.5344</v>
      </c>
      <c r="F1744">
        <v>1</v>
      </c>
      <c r="G1744">
        <v>270.64550400000002</v>
      </c>
      <c r="H1744" s="15">
        <v>1691.53</v>
      </c>
      <c r="I1744">
        <v>1962.175504</v>
      </c>
      <c r="J1744">
        <f>YEAR(Ventas_Wellpro4[[#This Row],[Fecha]])</f>
        <v>2025</v>
      </c>
      <c r="K1744" t="str">
        <f>TEXT(Ventas_Wellpro4[[#This Row],[Fecha]],"MMMM")</f>
        <v>agosto</v>
      </c>
      <c r="L1744">
        <f>DAY(Ventas_Wellpro4[[#This Row],[Fecha]])</f>
        <v>18</v>
      </c>
    </row>
    <row r="1745" spans="2:12" x14ac:dyDescent="0.25">
      <c r="B1745" s="11">
        <v>45887</v>
      </c>
      <c r="C1745" t="s">
        <v>12</v>
      </c>
      <c r="D1745" t="s">
        <v>149</v>
      </c>
      <c r="E1745">
        <v>340.85700000000003</v>
      </c>
      <c r="F1745">
        <v>1</v>
      </c>
      <c r="G1745">
        <v>54.537120000000009</v>
      </c>
      <c r="H1745" s="15">
        <v>340.86</v>
      </c>
      <c r="I1745">
        <v>395.39712000000003</v>
      </c>
      <c r="J1745">
        <f>YEAR(Ventas_Wellpro4[[#This Row],[Fecha]])</f>
        <v>2025</v>
      </c>
      <c r="K1745" t="str">
        <f>TEXT(Ventas_Wellpro4[[#This Row],[Fecha]],"MMMM")</f>
        <v>agosto</v>
      </c>
      <c r="L1745">
        <f>DAY(Ventas_Wellpro4[[#This Row],[Fecha]])</f>
        <v>18</v>
      </c>
    </row>
    <row r="1746" spans="2:12" x14ac:dyDescent="0.25">
      <c r="B1746" s="11">
        <v>45887</v>
      </c>
      <c r="C1746" t="s">
        <v>11</v>
      </c>
      <c r="D1746" t="s">
        <v>149</v>
      </c>
      <c r="E1746">
        <v>340.85700000000003</v>
      </c>
      <c r="F1746">
        <v>1</v>
      </c>
      <c r="G1746">
        <v>54.537120000000009</v>
      </c>
      <c r="H1746" s="15">
        <v>340.86</v>
      </c>
      <c r="I1746">
        <v>395.39712000000003</v>
      </c>
      <c r="J1746">
        <f>YEAR(Ventas_Wellpro4[[#This Row],[Fecha]])</f>
        <v>2025</v>
      </c>
      <c r="K1746" t="str">
        <f>TEXT(Ventas_Wellpro4[[#This Row],[Fecha]],"MMMM")</f>
        <v>agosto</v>
      </c>
      <c r="L1746">
        <f>DAY(Ventas_Wellpro4[[#This Row],[Fecha]])</f>
        <v>18</v>
      </c>
    </row>
    <row r="1747" spans="2:12" x14ac:dyDescent="0.25">
      <c r="B1747" s="11">
        <v>45887</v>
      </c>
      <c r="C1747" t="s">
        <v>11</v>
      </c>
      <c r="D1747" t="s">
        <v>149</v>
      </c>
      <c r="E1747">
        <v>340.85700000000003</v>
      </c>
      <c r="F1747">
        <v>1</v>
      </c>
      <c r="G1747">
        <v>54.537120000000009</v>
      </c>
      <c r="H1747" s="15">
        <v>340.86</v>
      </c>
      <c r="I1747">
        <v>395.39712000000003</v>
      </c>
      <c r="J1747">
        <f>YEAR(Ventas_Wellpro4[[#This Row],[Fecha]])</f>
        <v>2025</v>
      </c>
      <c r="K1747" t="str">
        <f>TEXT(Ventas_Wellpro4[[#This Row],[Fecha]],"MMMM")</f>
        <v>agosto</v>
      </c>
      <c r="L1747">
        <f>DAY(Ventas_Wellpro4[[#This Row],[Fecha]])</f>
        <v>18</v>
      </c>
    </row>
    <row r="1748" spans="2:12" x14ac:dyDescent="0.25">
      <c r="B1748" s="11">
        <v>45887</v>
      </c>
      <c r="C1748" t="s">
        <v>10</v>
      </c>
      <c r="D1748" t="s">
        <v>149</v>
      </c>
      <c r="E1748">
        <v>340.85700000000003</v>
      </c>
      <c r="F1748">
        <v>1</v>
      </c>
      <c r="G1748">
        <v>54.537120000000009</v>
      </c>
      <c r="H1748" s="15">
        <v>340.86</v>
      </c>
      <c r="I1748">
        <v>395.39712000000003</v>
      </c>
      <c r="J1748">
        <f>YEAR(Ventas_Wellpro4[[#This Row],[Fecha]])</f>
        <v>2025</v>
      </c>
      <c r="K1748" t="str">
        <f>TEXT(Ventas_Wellpro4[[#This Row],[Fecha]],"MMMM")</f>
        <v>agosto</v>
      </c>
      <c r="L1748">
        <f>DAY(Ventas_Wellpro4[[#This Row],[Fecha]])</f>
        <v>18</v>
      </c>
    </row>
    <row r="1749" spans="2:12" x14ac:dyDescent="0.25">
      <c r="B1749" s="11">
        <v>45887</v>
      </c>
      <c r="C1749" t="s">
        <v>10</v>
      </c>
      <c r="D1749" t="s">
        <v>149</v>
      </c>
      <c r="E1749">
        <v>340.85700000000003</v>
      </c>
      <c r="F1749">
        <v>1</v>
      </c>
      <c r="G1749">
        <v>54.537120000000009</v>
      </c>
      <c r="H1749" s="15">
        <v>340.86</v>
      </c>
      <c r="I1749">
        <v>395.39712000000003</v>
      </c>
      <c r="J1749">
        <f>YEAR(Ventas_Wellpro4[[#This Row],[Fecha]])</f>
        <v>2025</v>
      </c>
      <c r="K1749" t="str">
        <f>TEXT(Ventas_Wellpro4[[#This Row],[Fecha]],"MMMM")</f>
        <v>agosto</v>
      </c>
      <c r="L1749">
        <f>DAY(Ventas_Wellpro4[[#This Row],[Fecha]])</f>
        <v>18</v>
      </c>
    </row>
    <row r="1750" spans="2:12" x14ac:dyDescent="0.25">
      <c r="B1750" s="11">
        <v>45887</v>
      </c>
      <c r="C1750" t="s">
        <v>10</v>
      </c>
      <c r="D1750" t="s">
        <v>149</v>
      </c>
      <c r="E1750">
        <v>343.96550000000002</v>
      </c>
      <c r="F1750">
        <v>1</v>
      </c>
      <c r="G1750">
        <v>55.034480000000002</v>
      </c>
      <c r="H1750" s="15">
        <v>343.97</v>
      </c>
      <c r="I1750">
        <v>399.00448000000006</v>
      </c>
      <c r="J1750">
        <f>YEAR(Ventas_Wellpro4[[#This Row],[Fecha]])</f>
        <v>2025</v>
      </c>
      <c r="K1750" t="str">
        <f>TEXT(Ventas_Wellpro4[[#This Row],[Fecha]],"MMMM")</f>
        <v>agosto</v>
      </c>
      <c r="L1750">
        <f>DAY(Ventas_Wellpro4[[#This Row],[Fecha]])</f>
        <v>18</v>
      </c>
    </row>
    <row r="1751" spans="2:12" x14ac:dyDescent="0.25">
      <c r="B1751" s="11">
        <v>45887</v>
      </c>
      <c r="C1751" t="s">
        <v>10</v>
      </c>
      <c r="D1751" t="s">
        <v>149</v>
      </c>
      <c r="E1751">
        <v>340.85700000000003</v>
      </c>
      <c r="F1751">
        <v>1</v>
      </c>
      <c r="G1751">
        <v>54.537120000000009</v>
      </c>
      <c r="H1751" s="15">
        <v>340.86</v>
      </c>
      <c r="I1751">
        <v>395.39712000000003</v>
      </c>
      <c r="J1751">
        <f>YEAR(Ventas_Wellpro4[[#This Row],[Fecha]])</f>
        <v>2025</v>
      </c>
      <c r="K1751" t="str">
        <f>TEXT(Ventas_Wellpro4[[#This Row],[Fecha]],"MMMM")</f>
        <v>agosto</v>
      </c>
      <c r="L1751">
        <f>DAY(Ventas_Wellpro4[[#This Row],[Fecha]])</f>
        <v>18</v>
      </c>
    </row>
    <row r="1752" spans="2:12" x14ac:dyDescent="0.25">
      <c r="B1752" s="11">
        <v>45888</v>
      </c>
      <c r="C1752" t="s">
        <v>22</v>
      </c>
      <c r="D1752" t="s">
        <v>149</v>
      </c>
      <c r="E1752">
        <v>137.79310000000001</v>
      </c>
      <c r="F1752">
        <v>1</v>
      </c>
      <c r="G1752">
        <v>22.046896</v>
      </c>
      <c r="H1752" s="15">
        <v>137.79</v>
      </c>
      <c r="I1752">
        <v>159.836896</v>
      </c>
      <c r="J1752">
        <f>YEAR(Ventas_Wellpro4[[#This Row],[Fecha]])</f>
        <v>2025</v>
      </c>
      <c r="K1752" t="str">
        <f>TEXT(Ventas_Wellpro4[[#This Row],[Fecha]],"MMMM")</f>
        <v>agosto</v>
      </c>
      <c r="L1752">
        <f>DAY(Ventas_Wellpro4[[#This Row],[Fecha]])</f>
        <v>19</v>
      </c>
    </row>
    <row r="1753" spans="2:12" x14ac:dyDescent="0.25">
      <c r="B1753" s="11">
        <v>45888</v>
      </c>
      <c r="C1753" t="s">
        <v>22</v>
      </c>
      <c r="D1753" t="s">
        <v>145</v>
      </c>
      <c r="E1753">
        <v>90.54</v>
      </c>
      <c r="F1753">
        <v>6</v>
      </c>
      <c r="G1753">
        <v>86.918400000000005</v>
      </c>
      <c r="H1753" s="15">
        <v>543.24</v>
      </c>
      <c r="I1753">
        <v>630.15840000000003</v>
      </c>
      <c r="J1753">
        <f>YEAR(Ventas_Wellpro4[[#This Row],[Fecha]])</f>
        <v>2025</v>
      </c>
      <c r="K1753" t="str">
        <f>TEXT(Ventas_Wellpro4[[#This Row],[Fecha]],"MMMM")</f>
        <v>agosto</v>
      </c>
      <c r="L1753">
        <f>DAY(Ventas_Wellpro4[[#This Row],[Fecha]])</f>
        <v>19</v>
      </c>
    </row>
    <row r="1754" spans="2:12" x14ac:dyDescent="0.25">
      <c r="B1754" s="11">
        <v>45888</v>
      </c>
      <c r="C1754" t="s">
        <v>21</v>
      </c>
      <c r="D1754" t="s">
        <v>149</v>
      </c>
      <c r="E1754">
        <v>135.93960000000001</v>
      </c>
      <c r="F1754">
        <v>1</v>
      </c>
      <c r="G1754">
        <v>21.750336000000001</v>
      </c>
      <c r="H1754" s="15">
        <v>135.94</v>
      </c>
      <c r="I1754">
        <v>157.690336</v>
      </c>
      <c r="J1754">
        <f>YEAR(Ventas_Wellpro4[[#This Row],[Fecha]])</f>
        <v>2025</v>
      </c>
      <c r="K1754" t="str">
        <f>TEXT(Ventas_Wellpro4[[#This Row],[Fecha]],"MMMM")</f>
        <v>agosto</v>
      </c>
      <c r="L1754">
        <f>DAY(Ventas_Wellpro4[[#This Row],[Fecha]])</f>
        <v>19</v>
      </c>
    </row>
    <row r="1755" spans="2:12" x14ac:dyDescent="0.25">
      <c r="B1755" s="11">
        <v>45888</v>
      </c>
      <c r="C1755" t="s">
        <v>23</v>
      </c>
      <c r="D1755" t="s">
        <v>46</v>
      </c>
      <c r="E1755">
        <v>70.05</v>
      </c>
      <c r="F1755">
        <v>240</v>
      </c>
      <c r="G1755">
        <v>2689.92</v>
      </c>
      <c r="H1755" s="15">
        <v>16812</v>
      </c>
      <c r="I1755">
        <v>19501.919999999998</v>
      </c>
      <c r="J1755">
        <f>YEAR(Ventas_Wellpro4[[#This Row],[Fecha]])</f>
        <v>2025</v>
      </c>
      <c r="K1755" t="str">
        <f>TEXT(Ventas_Wellpro4[[#This Row],[Fecha]],"MMMM")</f>
        <v>agosto</v>
      </c>
      <c r="L1755">
        <f>DAY(Ventas_Wellpro4[[#This Row],[Fecha]])</f>
        <v>19</v>
      </c>
    </row>
    <row r="1756" spans="2:12" x14ac:dyDescent="0.25">
      <c r="B1756" s="5">
        <v>45631</v>
      </c>
      <c r="C1756" t="s">
        <v>18</v>
      </c>
      <c r="D1756" t="s">
        <v>46</v>
      </c>
      <c r="E1756">
        <v>525.59</v>
      </c>
      <c r="F1756">
        <v>6</v>
      </c>
      <c r="G1756" s="1">
        <v>504.57</v>
      </c>
      <c r="H1756" s="15">
        <v>3153.54</v>
      </c>
      <c r="I1756" s="1">
        <v>3658.11</v>
      </c>
      <c r="J1756">
        <f>YEAR(Ventas_Wellpro4[[#This Row],[Fecha]])</f>
        <v>2024</v>
      </c>
      <c r="K1756" t="str">
        <f>TEXT(Ventas_Wellpro4[[#This Row],[Fecha]],"MMMM")</f>
        <v>diciembre</v>
      </c>
      <c r="L1756">
        <f>DAY(Ventas_Wellpro4[[#This Row],[Fecha]])</f>
        <v>5</v>
      </c>
    </row>
    <row r="1757" spans="2:12" x14ac:dyDescent="0.25">
      <c r="B1757" s="5">
        <v>45631</v>
      </c>
      <c r="C1757" t="s">
        <v>18</v>
      </c>
      <c r="D1757" t="s">
        <v>46</v>
      </c>
      <c r="E1757">
        <v>525.59</v>
      </c>
      <c r="F1757">
        <v>12</v>
      </c>
      <c r="G1757" s="1">
        <v>1009.13</v>
      </c>
      <c r="H1757" s="15">
        <v>6307.08</v>
      </c>
      <c r="I1757" s="1">
        <v>7316.21</v>
      </c>
      <c r="J1757">
        <f>YEAR(Ventas_Wellpro4[[#This Row],[Fecha]])</f>
        <v>2024</v>
      </c>
      <c r="K1757" t="str">
        <f>TEXT(Ventas_Wellpro4[[#This Row],[Fecha]],"MMMM")</f>
        <v>diciembre</v>
      </c>
      <c r="L1757">
        <f>DAY(Ventas_Wellpro4[[#This Row],[Fecha]])</f>
        <v>5</v>
      </c>
    </row>
    <row r="1758" spans="2:12" x14ac:dyDescent="0.25">
      <c r="B1758" s="5">
        <v>45635</v>
      </c>
      <c r="C1758" t="s">
        <v>18</v>
      </c>
      <c r="D1758" t="s">
        <v>46</v>
      </c>
      <c r="E1758">
        <v>525.59</v>
      </c>
      <c r="F1758">
        <v>24</v>
      </c>
      <c r="G1758" s="1">
        <v>2018.27</v>
      </c>
      <c r="H1758" s="15">
        <v>12614.16</v>
      </c>
      <c r="I1758" s="2">
        <v>14632.43</v>
      </c>
      <c r="J1758">
        <f>YEAR(Ventas_Wellpro4[[#This Row],[Fecha]])</f>
        <v>2024</v>
      </c>
      <c r="K1758" t="str">
        <f>TEXT(Ventas_Wellpro4[[#This Row],[Fecha]],"MMMM")</f>
        <v>diciembre</v>
      </c>
      <c r="L1758">
        <f>DAY(Ventas_Wellpro4[[#This Row],[Fecha]])</f>
        <v>9</v>
      </c>
    </row>
    <row r="1759" spans="2:12" x14ac:dyDescent="0.25">
      <c r="B1759" s="5">
        <v>45635</v>
      </c>
      <c r="C1759" t="s">
        <v>18</v>
      </c>
      <c r="D1759" t="s">
        <v>46</v>
      </c>
      <c r="E1759">
        <v>525.59</v>
      </c>
      <c r="F1759">
        <v>18</v>
      </c>
      <c r="G1759" s="2">
        <v>1513.7</v>
      </c>
      <c r="H1759" s="15">
        <v>9460.6200000000008</v>
      </c>
      <c r="I1759" s="2">
        <v>10974.32</v>
      </c>
      <c r="J1759">
        <f>YEAR(Ventas_Wellpro4[[#This Row],[Fecha]])</f>
        <v>2024</v>
      </c>
      <c r="K1759" t="str">
        <f>TEXT(Ventas_Wellpro4[[#This Row],[Fecha]],"MMMM")</f>
        <v>diciembre</v>
      </c>
      <c r="L1759">
        <f>DAY(Ventas_Wellpro4[[#This Row],[Fecha]])</f>
        <v>9</v>
      </c>
    </row>
    <row r="1760" spans="2:12" x14ac:dyDescent="0.25">
      <c r="B1760" s="5">
        <v>45635</v>
      </c>
      <c r="C1760" t="s">
        <v>18</v>
      </c>
      <c r="D1760" t="s">
        <v>46</v>
      </c>
      <c r="E1760">
        <v>525.59</v>
      </c>
      <c r="F1760">
        <v>12</v>
      </c>
      <c r="G1760" s="2">
        <v>1009.13</v>
      </c>
      <c r="H1760" s="15">
        <v>6307.08</v>
      </c>
      <c r="I1760" s="2">
        <v>7316.21</v>
      </c>
      <c r="J1760">
        <f>YEAR(Ventas_Wellpro4[[#This Row],[Fecha]])</f>
        <v>2024</v>
      </c>
      <c r="K1760" t="str">
        <f>TEXT(Ventas_Wellpro4[[#This Row],[Fecha]],"MMMM")</f>
        <v>diciembre</v>
      </c>
      <c r="L1760">
        <f>DAY(Ventas_Wellpro4[[#This Row],[Fecha]])</f>
        <v>9</v>
      </c>
    </row>
    <row r="1761" spans="2:12" x14ac:dyDescent="0.25">
      <c r="B1761" s="5">
        <v>45635</v>
      </c>
      <c r="C1761" t="s">
        <v>18</v>
      </c>
      <c r="D1761" t="s">
        <v>46</v>
      </c>
      <c r="E1761">
        <v>525.59</v>
      </c>
      <c r="F1761">
        <v>12</v>
      </c>
      <c r="G1761" s="1">
        <v>1009.13</v>
      </c>
      <c r="H1761" s="15">
        <v>6307.08</v>
      </c>
      <c r="I1761" s="1">
        <v>7316.21</v>
      </c>
      <c r="J1761">
        <f>YEAR(Ventas_Wellpro4[[#This Row],[Fecha]])</f>
        <v>2024</v>
      </c>
      <c r="K1761" t="str">
        <f>TEXT(Ventas_Wellpro4[[#This Row],[Fecha]],"MMMM")</f>
        <v>diciembre</v>
      </c>
      <c r="L1761">
        <f>DAY(Ventas_Wellpro4[[#This Row],[Fecha]])</f>
        <v>9</v>
      </c>
    </row>
    <row r="1762" spans="2:12" x14ac:dyDescent="0.25">
      <c r="B1762" s="11">
        <v>45889</v>
      </c>
      <c r="C1762" t="s">
        <v>10</v>
      </c>
      <c r="D1762" t="s">
        <v>149</v>
      </c>
      <c r="E1762">
        <v>340.85700000000003</v>
      </c>
      <c r="F1762">
        <v>1</v>
      </c>
      <c r="G1762">
        <v>54.537120000000009</v>
      </c>
      <c r="H1762" s="15">
        <v>340.86</v>
      </c>
      <c r="I1762">
        <v>395.39712000000003</v>
      </c>
      <c r="J1762">
        <f>YEAR(Ventas_Wellpro4[[#This Row],[Fecha]])</f>
        <v>2025</v>
      </c>
      <c r="K1762" t="str">
        <f>TEXT(Ventas_Wellpro4[[#This Row],[Fecha]],"MMMM")</f>
        <v>agosto</v>
      </c>
      <c r="L1762">
        <f>DAY(Ventas_Wellpro4[[#This Row],[Fecha]])</f>
        <v>20</v>
      </c>
    </row>
    <row r="1763" spans="2:12" x14ac:dyDescent="0.25">
      <c r="B1763" s="5">
        <v>45635</v>
      </c>
      <c r="C1763" t="s">
        <v>18</v>
      </c>
      <c r="D1763" t="s">
        <v>46</v>
      </c>
      <c r="E1763">
        <v>525.59</v>
      </c>
      <c r="F1763">
        <v>6</v>
      </c>
      <c r="G1763" s="1">
        <v>504.57</v>
      </c>
      <c r="H1763" s="15">
        <v>3153.54</v>
      </c>
      <c r="I1763" s="1">
        <v>3658.11</v>
      </c>
      <c r="J1763">
        <f>YEAR(Ventas_Wellpro4[[#This Row],[Fecha]])</f>
        <v>2024</v>
      </c>
      <c r="K1763" t="str">
        <f>TEXT(Ventas_Wellpro4[[#This Row],[Fecha]],"MMMM")</f>
        <v>diciembre</v>
      </c>
      <c r="L1763">
        <f>DAY(Ventas_Wellpro4[[#This Row],[Fecha]])</f>
        <v>9</v>
      </c>
    </row>
    <row r="1764" spans="2:12" x14ac:dyDescent="0.25">
      <c r="B1764" s="5">
        <v>45635</v>
      </c>
      <c r="C1764" t="s">
        <v>18</v>
      </c>
      <c r="D1764" t="s">
        <v>46</v>
      </c>
      <c r="E1764">
        <v>525.59</v>
      </c>
      <c r="F1764">
        <v>6</v>
      </c>
      <c r="G1764" s="1">
        <v>504.57</v>
      </c>
      <c r="H1764" s="15">
        <v>3153.54</v>
      </c>
      <c r="I1764" s="1">
        <v>3658.11</v>
      </c>
      <c r="J1764">
        <f>YEAR(Ventas_Wellpro4[[#This Row],[Fecha]])</f>
        <v>2024</v>
      </c>
      <c r="K1764" t="str">
        <f>TEXT(Ventas_Wellpro4[[#This Row],[Fecha]],"MMMM")</f>
        <v>diciembre</v>
      </c>
      <c r="L1764">
        <f>DAY(Ventas_Wellpro4[[#This Row],[Fecha]])</f>
        <v>9</v>
      </c>
    </row>
    <row r="1765" spans="2:12" x14ac:dyDescent="0.25">
      <c r="B1765" s="5">
        <v>45635</v>
      </c>
      <c r="C1765" t="s">
        <v>18</v>
      </c>
      <c r="D1765" t="s">
        <v>46</v>
      </c>
      <c r="E1765">
        <v>525.59</v>
      </c>
      <c r="F1765">
        <v>18</v>
      </c>
      <c r="G1765" s="1">
        <v>1513.7</v>
      </c>
      <c r="H1765" s="15">
        <v>9460.6200000000008</v>
      </c>
      <c r="I1765" s="1">
        <v>10974.32</v>
      </c>
      <c r="J1765">
        <f>YEAR(Ventas_Wellpro4[[#This Row],[Fecha]])</f>
        <v>2024</v>
      </c>
      <c r="K1765" t="str">
        <f>TEXT(Ventas_Wellpro4[[#This Row],[Fecha]],"MMMM")</f>
        <v>diciembre</v>
      </c>
      <c r="L1765">
        <f>DAY(Ventas_Wellpro4[[#This Row],[Fecha]])</f>
        <v>9</v>
      </c>
    </row>
    <row r="1766" spans="2:12" x14ac:dyDescent="0.25">
      <c r="B1766" s="5">
        <v>45635</v>
      </c>
      <c r="C1766" t="s">
        <v>18</v>
      </c>
      <c r="D1766" t="s">
        <v>46</v>
      </c>
      <c r="E1766">
        <v>525.59</v>
      </c>
      <c r="F1766">
        <v>12</v>
      </c>
      <c r="G1766" s="1">
        <v>1009.13</v>
      </c>
      <c r="H1766" s="15">
        <v>6307.08</v>
      </c>
      <c r="I1766" s="1">
        <v>7316.21</v>
      </c>
      <c r="J1766">
        <f>YEAR(Ventas_Wellpro4[[#This Row],[Fecha]])</f>
        <v>2024</v>
      </c>
      <c r="K1766" t="str">
        <f>TEXT(Ventas_Wellpro4[[#This Row],[Fecha]],"MMMM")</f>
        <v>diciembre</v>
      </c>
      <c r="L1766">
        <f>DAY(Ventas_Wellpro4[[#This Row],[Fecha]])</f>
        <v>9</v>
      </c>
    </row>
    <row r="1767" spans="2:12" x14ac:dyDescent="0.25">
      <c r="B1767" s="11">
        <v>45889</v>
      </c>
      <c r="C1767" t="s">
        <v>123</v>
      </c>
      <c r="D1767" t="s">
        <v>149</v>
      </c>
      <c r="E1767">
        <v>136.55170000000001</v>
      </c>
      <c r="F1767">
        <v>1</v>
      </c>
      <c r="G1767">
        <v>21.848272000000001</v>
      </c>
      <c r="H1767" s="15">
        <v>136.55000000000001</v>
      </c>
      <c r="I1767">
        <v>158.39827200000002</v>
      </c>
      <c r="J1767">
        <f>YEAR(Ventas_Wellpro4[[#This Row],[Fecha]])</f>
        <v>2025</v>
      </c>
      <c r="K1767" t="str">
        <f>TEXT(Ventas_Wellpro4[[#This Row],[Fecha]],"MMMM")</f>
        <v>agosto</v>
      </c>
      <c r="L1767">
        <f>DAY(Ventas_Wellpro4[[#This Row],[Fecha]])</f>
        <v>20</v>
      </c>
    </row>
    <row r="1768" spans="2:12" x14ac:dyDescent="0.25">
      <c r="B1768" s="11">
        <v>45890</v>
      </c>
      <c r="C1768" t="s">
        <v>20</v>
      </c>
      <c r="D1768" t="s">
        <v>169</v>
      </c>
      <c r="E1768" s="17">
        <v>2585.3447999999999</v>
      </c>
      <c r="F1768">
        <v>1</v>
      </c>
      <c r="G1768" s="17">
        <v>413.655168</v>
      </c>
      <c r="H1768" s="15">
        <v>2585.34</v>
      </c>
      <c r="I1768">
        <v>2998.9951680000004</v>
      </c>
      <c r="J1768">
        <f>YEAR(Ventas_Wellpro4[[#This Row],[Fecha]])</f>
        <v>2025</v>
      </c>
      <c r="K1768" t="str">
        <f>TEXT(Ventas_Wellpro4[[#This Row],[Fecha]],"MMMM")</f>
        <v>agosto</v>
      </c>
      <c r="L1768">
        <f>DAY(Ventas_Wellpro4[[#This Row],[Fecha]])</f>
        <v>21</v>
      </c>
    </row>
    <row r="1769" spans="2:12" x14ac:dyDescent="0.25">
      <c r="B1769" s="11">
        <v>45890</v>
      </c>
      <c r="C1769" t="s">
        <v>22</v>
      </c>
      <c r="D1769" t="s">
        <v>149</v>
      </c>
      <c r="E1769">
        <v>137.79310000000001</v>
      </c>
      <c r="F1769">
        <v>2</v>
      </c>
      <c r="G1769">
        <v>44.093792000000001</v>
      </c>
      <c r="H1769" s="15">
        <v>275.58999999999997</v>
      </c>
      <c r="I1769">
        <v>319.68379199999998</v>
      </c>
      <c r="J1769">
        <f>YEAR(Ventas_Wellpro4[[#This Row],[Fecha]])</f>
        <v>2025</v>
      </c>
      <c r="K1769" t="str">
        <f>TEXT(Ventas_Wellpro4[[#This Row],[Fecha]],"MMMM")</f>
        <v>agosto</v>
      </c>
      <c r="L1769">
        <f>DAY(Ventas_Wellpro4[[#This Row],[Fecha]])</f>
        <v>21</v>
      </c>
    </row>
    <row r="1770" spans="2:12" x14ac:dyDescent="0.25">
      <c r="B1770" s="11">
        <v>45890</v>
      </c>
      <c r="C1770" t="s">
        <v>22</v>
      </c>
      <c r="D1770" t="s">
        <v>149</v>
      </c>
      <c r="E1770">
        <v>137.79310000000001</v>
      </c>
      <c r="F1770">
        <v>1</v>
      </c>
      <c r="G1770">
        <v>22.046896</v>
      </c>
      <c r="H1770" s="15">
        <v>137.79</v>
      </c>
      <c r="I1770">
        <v>159.836896</v>
      </c>
      <c r="J1770">
        <f>YEAR(Ventas_Wellpro4[[#This Row],[Fecha]])</f>
        <v>2025</v>
      </c>
      <c r="K1770" t="str">
        <f>TEXT(Ventas_Wellpro4[[#This Row],[Fecha]],"MMMM")</f>
        <v>agosto</v>
      </c>
      <c r="L1770">
        <f>DAY(Ventas_Wellpro4[[#This Row],[Fecha]])</f>
        <v>21</v>
      </c>
    </row>
    <row r="1771" spans="2:12" x14ac:dyDescent="0.25">
      <c r="B1771" s="11">
        <v>45890</v>
      </c>
      <c r="C1771" t="s">
        <v>24</v>
      </c>
      <c r="D1771" t="s">
        <v>149</v>
      </c>
      <c r="E1771">
        <v>137.79310000000001</v>
      </c>
      <c r="F1771">
        <v>1</v>
      </c>
      <c r="G1771">
        <v>22.046896</v>
      </c>
      <c r="H1771" s="15">
        <v>137.79</v>
      </c>
      <c r="I1771">
        <v>159.836896</v>
      </c>
      <c r="J1771">
        <f>YEAR(Ventas_Wellpro4[[#This Row],[Fecha]])</f>
        <v>2025</v>
      </c>
      <c r="K1771" t="str">
        <f>TEXT(Ventas_Wellpro4[[#This Row],[Fecha]],"MMMM")</f>
        <v>agosto</v>
      </c>
      <c r="L1771">
        <f>DAY(Ventas_Wellpro4[[#This Row],[Fecha]])</f>
        <v>21</v>
      </c>
    </row>
    <row r="1772" spans="2:12" x14ac:dyDescent="0.25">
      <c r="B1772" s="11">
        <v>45890</v>
      </c>
      <c r="C1772" t="s">
        <v>10</v>
      </c>
      <c r="D1772" t="s">
        <v>149</v>
      </c>
      <c r="E1772">
        <v>340.85700000000003</v>
      </c>
      <c r="F1772">
        <v>1</v>
      </c>
      <c r="G1772">
        <v>54.537120000000009</v>
      </c>
      <c r="H1772" s="15">
        <v>340.86</v>
      </c>
      <c r="I1772">
        <v>395.39712000000003</v>
      </c>
      <c r="J1772">
        <f>YEAR(Ventas_Wellpro4[[#This Row],[Fecha]])</f>
        <v>2025</v>
      </c>
      <c r="K1772" t="str">
        <f>TEXT(Ventas_Wellpro4[[#This Row],[Fecha]],"MMMM")</f>
        <v>agosto</v>
      </c>
      <c r="L1772">
        <f>DAY(Ventas_Wellpro4[[#This Row],[Fecha]])</f>
        <v>21</v>
      </c>
    </row>
    <row r="1773" spans="2:12" x14ac:dyDescent="0.25">
      <c r="B1773" s="11">
        <v>45890</v>
      </c>
      <c r="C1773" t="s">
        <v>10</v>
      </c>
      <c r="D1773" t="s">
        <v>149</v>
      </c>
      <c r="E1773">
        <v>340.85700000000003</v>
      </c>
      <c r="F1773">
        <v>1</v>
      </c>
      <c r="G1773">
        <v>54.537120000000009</v>
      </c>
      <c r="H1773" s="15">
        <v>340.86</v>
      </c>
      <c r="I1773">
        <v>395.39712000000003</v>
      </c>
      <c r="J1773">
        <f>YEAR(Ventas_Wellpro4[[#This Row],[Fecha]])</f>
        <v>2025</v>
      </c>
      <c r="K1773" t="str">
        <f>TEXT(Ventas_Wellpro4[[#This Row],[Fecha]],"MMMM")</f>
        <v>agosto</v>
      </c>
      <c r="L1773">
        <f>DAY(Ventas_Wellpro4[[#This Row],[Fecha]])</f>
        <v>21</v>
      </c>
    </row>
    <row r="1774" spans="2:12" x14ac:dyDescent="0.25">
      <c r="B1774" s="11">
        <v>45890</v>
      </c>
      <c r="C1774" t="s">
        <v>13</v>
      </c>
      <c r="D1774" t="s">
        <v>169</v>
      </c>
      <c r="E1774" s="17">
        <v>0</v>
      </c>
      <c r="F1774">
        <v>1</v>
      </c>
      <c r="G1774" s="17">
        <v>0</v>
      </c>
      <c r="H1774" s="15">
        <v>0</v>
      </c>
      <c r="I1774">
        <v>0</v>
      </c>
      <c r="J1774">
        <f>YEAR(Ventas_Wellpro4[[#This Row],[Fecha]])</f>
        <v>2025</v>
      </c>
      <c r="K1774" t="str">
        <f>TEXT(Ventas_Wellpro4[[#This Row],[Fecha]],"MMMM")</f>
        <v>agosto</v>
      </c>
      <c r="L1774">
        <f>DAY(Ventas_Wellpro4[[#This Row],[Fecha]])</f>
        <v>21</v>
      </c>
    </row>
    <row r="1775" spans="2:12" x14ac:dyDescent="0.25">
      <c r="B1775" s="11">
        <v>45891</v>
      </c>
      <c r="C1775" t="s">
        <v>22</v>
      </c>
      <c r="D1775" t="s">
        <v>149</v>
      </c>
      <c r="E1775">
        <v>137.79310000000001</v>
      </c>
      <c r="F1775">
        <v>1</v>
      </c>
      <c r="G1775">
        <v>22.046896</v>
      </c>
      <c r="H1775" s="15">
        <v>137.79</v>
      </c>
      <c r="I1775">
        <v>159.836896</v>
      </c>
      <c r="J1775">
        <f>YEAR(Ventas_Wellpro4[[#This Row],[Fecha]])</f>
        <v>2025</v>
      </c>
      <c r="K1775" t="str">
        <f>TEXT(Ventas_Wellpro4[[#This Row],[Fecha]],"MMMM")</f>
        <v>agosto</v>
      </c>
      <c r="L1775">
        <f>DAY(Ventas_Wellpro4[[#This Row],[Fecha]])</f>
        <v>22</v>
      </c>
    </row>
    <row r="1776" spans="2:12" x14ac:dyDescent="0.25">
      <c r="B1776" s="11">
        <v>45891</v>
      </c>
      <c r="C1776" t="s">
        <v>21</v>
      </c>
      <c r="D1776" t="s">
        <v>149</v>
      </c>
      <c r="E1776">
        <v>135.94667246</v>
      </c>
      <c r="F1776">
        <v>1</v>
      </c>
      <c r="G1776">
        <v>21.751467593600001</v>
      </c>
      <c r="H1776" s="15">
        <v>135.94</v>
      </c>
      <c r="I1776">
        <v>157.69146759360001</v>
      </c>
      <c r="J1776">
        <f>YEAR(Ventas_Wellpro4[[#This Row],[Fecha]])</f>
        <v>2025</v>
      </c>
      <c r="K1776" t="str">
        <f>TEXT(Ventas_Wellpro4[[#This Row],[Fecha]],"MMMM")</f>
        <v>agosto</v>
      </c>
      <c r="L1776">
        <f>DAY(Ventas_Wellpro4[[#This Row],[Fecha]])</f>
        <v>22</v>
      </c>
    </row>
    <row r="1777" spans="2:12" x14ac:dyDescent="0.25">
      <c r="B1777" s="11">
        <v>45891</v>
      </c>
      <c r="C1777" t="s">
        <v>11</v>
      </c>
      <c r="D1777" t="s">
        <v>168</v>
      </c>
      <c r="E1777">
        <v>343.96550000000002</v>
      </c>
      <c r="F1777">
        <v>1</v>
      </c>
      <c r="G1777">
        <v>55.034480000000002</v>
      </c>
      <c r="H1777" s="15">
        <v>343.97</v>
      </c>
      <c r="I1777">
        <v>399.00448000000006</v>
      </c>
      <c r="J1777">
        <f>YEAR(Ventas_Wellpro4[[#This Row],[Fecha]])</f>
        <v>2025</v>
      </c>
      <c r="K1777" t="str">
        <f>TEXT(Ventas_Wellpro4[[#This Row],[Fecha]],"MMMM")</f>
        <v>agosto</v>
      </c>
      <c r="L1777">
        <f>DAY(Ventas_Wellpro4[[#This Row],[Fecha]])</f>
        <v>22</v>
      </c>
    </row>
    <row r="1778" spans="2:12" x14ac:dyDescent="0.25">
      <c r="B1778" s="11">
        <v>45894</v>
      </c>
      <c r="C1778" t="s">
        <v>23</v>
      </c>
      <c r="D1778" t="s">
        <v>149</v>
      </c>
      <c r="E1778">
        <v>136.5529621</v>
      </c>
      <c r="F1778">
        <v>1</v>
      </c>
      <c r="G1778">
        <v>21.848473936000001</v>
      </c>
      <c r="H1778" s="15">
        <v>136.55000000000001</v>
      </c>
      <c r="I1778">
        <v>158.39847393600002</v>
      </c>
      <c r="J1778">
        <f>YEAR(Ventas_Wellpro4[[#This Row],[Fecha]])</f>
        <v>2025</v>
      </c>
      <c r="K1778" t="str">
        <f>TEXT(Ventas_Wellpro4[[#This Row],[Fecha]],"MMMM")</f>
        <v>agosto</v>
      </c>
      <c r="L1778">
        <f>DAY(Ventas_Wellpro4[[#This Row],[Fecha]])</f>
        <v>25</v>
      </c>
    </row>
    <row r="1779" spans="2:12" x14ac:dyDescent="0.25">
      <c r="B1779" s="5">
        <v>45637</v>
      </c>
      <c r="C1779" t="s">
        <v>18</v>
      </c>
      <c r="D1779" t="s">
        <v>46</v>
      </c>
      <c r="E1779">
        <v>525.59</v>
      </c>
      <c r="F1779">
        <v>12</v>
      </c>
      <c r="G1779" s="1">
        <v>1009.13</v>
      </c>
      <c r="H1779" s="15">
        <v>6307.08</v>
      </c>
      <c r="I1779" s="1">
        <v>7316.21</v>
      </c>
      <c r="J1779">
        <f>YEAR(Ventas_Wellpro4[[#This Row],[Fecha]])</f>
        <v>2024</v>
      </c>
      <c r="K1779" t="str">
        <f>TEXT(Ventas_Wellpro4[[#This Row],[Fecha]],"MMMM")</f>
        <v>diciembre</v>
      </c>
      <c r="L1779">
        <f>DAY(Ventas_Wellpro4[[#This Row],[Fecha]])</f>
        <v>11</v>
      </c>
    </row>
    <row r="1780" spans="2:12" x14ac:dyDescent="0.25">
      <c r="B1780" s="11">
        <v>45894</v>
      </c>
      <c r="C1780" t="s">
        <v>11</v>
      </c>
      <c r="D1780" t="s">
        <v>149</v>
      </c>
      <c r="E1780">
        <v>340.85700000000003</v>
      </c>
      <c r="F1780">
        <v>1</v>
      </c>
      <c r="G1780">
        <v>54.537120000000009</v>
      </c>
      <c r="H1780" s="15">
        <v>340.86</v>
      </c>
      <c r="I1780">
        <v>395.39712000000003</v>
      </c>
      <c r="J1780">
        <f>YEAR(Ventas_Wellpro4[[#This Row],[Fecha]])</f>
        <v>2025</v>
      </c>
      <c r="K1780" t="str">
        <f>TEXT(Ventas_Wellpro4[[#This Row],[Fecha]],"MMMM")</f>
        <v>agosto</v>
      </c>
      <c r="L1780">
        <f>DAY(Ventas_Wellpro4[[#This Row],[Fecha]])</f>
        <v>25</v>
      </c>
    </row>
    <row r="1781" spans="2:12" x14ac:dyDescent="0.25">
      <c r="B1781" s="11">
        <v>45894</v>
      </c>
      <c r="C1781" t="s">
        <v>10</v>
      </c>
      <c r="D1781" t="s">
        <v>50</v>
      </c>
      <c r="E1781">
        <v>211.23</v>
      </c>
      <c r="F1781">
        <v>6</v>
      </c>
      <c r="G1781">
        <v>202.7808</v>
      </c>
      <c r="H1781" s="15">
        <v>1267.3800000000001</v>
      </c>
      <c r="I1781">
        <v>1470.1608000000001</v>
      </c>
      <c r="J1781">
        <f>YEAR(Ventas_Wellpro4[[#This Row],[Fecha]])</f>
        <v>2025</v>
      </c>
      <c r="K1781" t="str">
        <f>TEXT(Ventas_Wellpro4[[#This Row],[Fecha]],"MMMM")</f>
        <v>agosto</v>
      </c>
      <c r="L1781">
        <f>DAY(Ventas_Wellpro4[[#This Row],[Fecha]])</f>
        <v>25</v>
      </c>
    </row>
    <row r="1782" spans="2:12" x14ac:dyDescent="0.25">
      <c r="B1782" s="11">
        <v>45894</v>
      </c>
      <c r="C1782" t="s">
        <v>147</v>
      </c>
      <c r="D1782" t="s">
        <v>50</v>
      </c>
      <c r="E1782">
        <v>70.47</v>
      </c>
      <c r="F1782">
        <v>100</v>
      </c>
      <c r="G1782">
        <v>1127.52</v>
      </c>
      <c r="H1782" s="15">
        <v>7047</v>
      </c>
      <c r="I1782">
        <v>8174.52</v>
      </c>
      <c r="J1782">
        <f>YEAR(Ventas_Wellpro4[[#This Row],[Fecha]])</f>
        <v>2025</v>
      </c>
      <c r="K1782" t="str">
        <f>TEXT(Ventas_Wellpro4[[#This Row],[Fecha]],"MMMM")</f>
        <v>agosto</v>
      </c>
      <c r="L1782">
        <f>DAY(Ventas_Wellpro4[[#This Row],[Fecha]])</f>
        <v>25</v>
      </c>
    </row>
    <row r="1783" spans="2:12" x14ac:dyDescent="0.25">
      <c r="B1783" s="11">
        <v>45894</v>
      </c>
      <c r="C1783" t="s">
        <v>58</v>
      </c>
      <c r="D1783" t="s">
        <v>171</v>
      </c>
      <c r="E1783">
        <v>13.75</v>
      </c>
      <c r="F1783">
        <v>7200</v>
      </c>
      <c r="G1783">
        <v>15840.000000000002</v>
      </c>
      <c r="H1783" s="15">
        <v>99000</v>
      </c>
      <c r="I1783">
        <v>114840</v>
      </c>
      <c r="J1783">
        <f>YEAR(Ventas_Wellpro4[[#This Row],[Fecha]])</f>
        <v>2025</v>
      </c>
      <c r="K1783" t="str">
        <f>TEXT(Ventas_Wellpro4[[#This Row],[Fecha]],"MMMM")</f>
        <v>agosto</v>
      </c>
      <c r="L1783">
        <f>DAY(Ventas_Wellpro4[[#This Row],[Fecha]])</f>
        <v>25</v>
      </c>
    </row>
    <row r="1784" spans="2:12" x14ac:dyDescent="0.25">
      <c r="B1784" s="11">
        <v>45894</v>
      </c>
      <c r="C1784" t="s">
        <v>59</v>
      </c>
      <c r="D1784" t="s">
        <v>171</v>
      </c>
      <c r="E1784">
        <v>13.75</v>
      </c>
      <c r="F1784">
        <v>7200</v>
      </c>
      <c r="G1784">
        <v>15840.000000000002</v>
      </c>
      <c r="H1784" s="15">
        <v>99000</v>
      </c>
      <c r="I1784">
        <v>114840</v>
      </c>
      <c r="J1784">
        <f>YEAR(Ventas_Wellpro4[[#This Row],[Fecha]])</f>
        <v>2025</v>
      </c>
      <c r="K1784" t="str">
        <f>TEXT(Ventas_Wellpro4[[#This Row],[Fecha]],"MMMM")</f>
        <v>agosto</v>
      </c>
      <c r="L1784">
        <f>DAY(Ventas_Wellpro4[[#This Row],[Fecha]])</f>
        <v>25</v>
      </c>
    </row>
    <row r="1785" spans="2:12" x14ac:dyDescent="0.25">
      <c r="B1785" s="11">
        <v>45894</v>
      </c>
      <c r="C1785" t="s">
        <v>57</v>
      </c>
      <c r="D1785" t="s">
        <v>171</v>
      </c>
      <c r="E1785">
        <v>13.75</v>
      </c>
      <c r="F1785">
        <v>7200</v>
      </c>
      <c r="G1785">
        <v>15840.000000000002</v>
      </c>
      <c r="H1785" s="15">
        <v>99000</v>
      </c>
      <c r="I1785">
        <v>114840</v>
      </c>
      <c r="J1785">
        <f>YEAR(Ventas_Wellpro4[[#This Row],[Fecha]])</f>
        <v>2025</v>
      </c>
      <c r="K1785" t="str">
        <f>TEXT(Ventas_Wellpro4[[#This Row],[Fecha]],"MMMM")</f>
        <v>agosto</v>
      </c>
      <c r="L1785">
        <f>DAY(Ventas_Wellpro4[[#This Row],[Fecha]])</f>
        <v>25</v>
      </c>
    </row>
    <row r="1786" spans="2:12" x14ac:dyDescent="0.25">
      <c r="B1786" s="11">
        <v>45896</v>
      </c>
      <c r="C1786" t="s">
        <v>19</v>
      </c>
      <c r="D1786" t="s">
        <v>149</v>
      </c>
      <c r="E1786">
        <v>1048.2757999999999</v>
      </c>
      <c r="F1786">
        <v>1</v>
      </c>
      <c r="G1786">
        <v>167.72412799999998</v>
      </c>
      <c r="H1786" s="15">
        <v>1048.28</v>
      </c>
      <c r="I1786">
        <v>1216.004128</v>
      </c>
      <c r="J1786">
        <f>YEAR(Ventas_Wellpro4[[#This Row],[Fecha]])</f>
        <v>2025</v>
      </c>
      <c r="K1786" t="str">
        <f>TEXT(Ventas_Wellpro4[[#This Row],[Fecha]],"MMMM")</f>
        <v>agosto</v>
      </c>
      <c r="L1786">
        <f>DAY(Ventas_Wellpro4[[#This Row],[Fecha]])</f>
        <v>27</v>
      </c>
    </row>
    <row r="1787" spans="2:12" x14ac:dyDescent="0.25">
      <c r="B1787" s="5">
        <v>45637</v>
      </c>
      <c r="C1787" t="s">
        <v>18</v>
      </c>
      <c r="D1787" t="s">
        <v>46</v>
      </c>
      <c r="E1787">
        <v>525.59</v>
      </c>
      <c r="F1787">
        <v>72</v>
      </c>
      <c r="G1787" s="1">
        <v>6054.8</v>
      </c>
      <c r="H1787" s="15">
        <v>37842.480000000003</v>
      </c>
      <c r="I1787" s="1">
        <v>43897.279999999999</v>
      </c>
      <c r="J1787">
        <f>YEAR(Ventas_Wellpro4[[#This Row],[Fecha]])</f>
        <v>2024</v>
      </c>
      <c r="K1787" t="str">
        <f>TEXT(Ventas_Wellpro4[[#This Row],[Fecha]],"MMMM")</f>
        <v>diciembre</v>
      </c>
      <c r="L1787">
        <f>DAY(Ventas_Wellpro4[[#This Row],[Fecha]])</f>
        <v>11</v>
      </c>
    </row>
    <row r="1788" spans="2:12" x14ac:dyDescent="0.25">
      <c r="B1788" s="5">
        <v>45638</v>
      </c>
      <c r="C1788" t="s">
        <v>18</v>
      </c>
      <c r="D1788" t="s">
        <v>46</v>
      </c>
      <c r="E1788">
        <v>525.59</v>
      </c>
      <c r="F1788">
        <v>24</v>
      </c>
      <c r="G1788" s="1">
        <v>2018.27</v>
      </c>
      <c r="H1788" s="15">
        <v>12614.16</v>
      </c>
      <c r="I1788" s="1">
        <v>14632.43</v>
      </c>
      <c r="J1788">
        <f>YEAR(Ventas_Wellpro4[[#This Row],[Fecha]])</f>
        <v>2024</v>
      </c>
      <c r="K1788" t="str">
        <f>TEXT(Ventas_Wellpro4[[#This Row],[Fecha]],"MMMM")</f>
        <v>diciembre</v>
      </c>
      <c r="L1788">
        <f>DAY(Ventas_Wellpro4[[#This Row],[Fecha]])</f>
        <v>12</v>
      </c>
    </row>
    <row r="1789" spans="2:12" x14ac:dyDescent="0.25">
      <c r="B1789" s="11">
        <v>45896</v>
      </c>
      <c r="C1789" t="s">
        <v>22</v>
      </c>
      <c r="D1789" t="s">
        <v>169</v>
      </c>
      <c r="E1789" s="17">
        <v>163.36000000000001</v>
      </c>
      <c r="F1789">
        <v>1</v>
      </c>
      <c r="G1789" s="17">
        <v>26.137600000000003</v>
      </c>
      <c r="H1789" s="15">
        <v>163.36000000000001</v>
      </c>
      <c r="I1789">
        <v>189.49760000000001</v>
      </c>
      <c r="J1789">
        <f>YEAR(Ventas_Wellpro4[[#This Row],[Fecha]])</f>
        <v>2025</v>
      </c>
      <c r="K1789" t="str">
        <f>TEXT(Ventas_Wellpro4[[#This Row],[Fecha]],"MMMM")</f>
        <v>agosto</v>
      </c>
      <c r="L1789">
        <f>DAY(Ventas_Wellpro4[[#This Row],[Fecha]])</f>
        <v>27</v>
      </c>
    </row>
    <row r="1790" spans="2:12" x14ac:dyDescent="0.25">
      <c r="B1790" s="11">
        <v>45896</v>
      </c>
      <c r="C1790" t="s">
        <v>23</v>
      </c>
      <c r="D1790" t="s">
        <v>169</v>
      </c>
      <c r="E1790" s="17">
        <v>163.36000000000001</v>
      </c>
      <c r="F1790">
        <v>1</v>
      </c>
      <c r="G1790" s="17">
        <v>26.137600000000003</v>
      </c>
      <c r="H1790" s="15">
        <v>163.36000000000001</v>
      </c>
      <c r="I1790">
        <v>189.49760000000001</v>
      </c>
      <c r="J1790">
        <f>YEAR(Ventas_Wellpro4[[#This Row],[Fecha]])</f>
        <v>2025</v>
      </c>
      <c r="K1790" t="str">
        <f>TEXT(Ventas_Wellpro4[[#This Row],[Fecha]],"MMMM")</f>
        <v>agosto</v>
      </c>
      <c r="L1790">
        <f>DAY(Ventas_Wellpro4[[#This Row],[Fecha]])</f>
        <v>27</v>
      </c>
    </row>
    <row r="1791" spans="2:12" x14ac:dyDescent="0.25">
      <c r="B1791" s="11">
        <v>45896</v>
      </c>
      <c r="C1791" t="s">
        <v>23</v>
      </c>
      <c r="D1791" t="s">
        <v>46</v>
      </c>
      <c r="E1791">
        <v>70.05</v>
      </c>
      <c r="F1791">
        <v>240</v>
      </c>
      <c r="G1791">
        <v>2689.92</v>
      </c>
      <c r="H1791" s="15">
        <v>16812</v>
      </c>
      <c r="I1791">
        <v>19501.919999999998</v>
      </c>
      <c r="J1791">
        <f>YEAR(Ventas_Wellpro4[[#This Row],[Fecha]])</f>
        <v>2025</v>
      </c>
      <c r="K1791" t="str">
        <f>TEXT(Ventas_Wellpro4[[#This Row],[Fecha]],"MMMM")</f>
        <v>agosto</v>
      </c>
      <c r="L1791">
        <f>DAY(Ventas_Wellpro4[[#This Row],[Fecha]])</f>
        <v>27</v>
      </c>
    </row>
    <row r="1792" spans="2:12" x14ac:dyDescent="0.25">
      <c r="B1792" s="5">
        <v>45638</v>
      </c>
      <c r="C1792" t="s">
        <v>18</v>
      </c>
      <c r="D1792" t="s">
        <v>46</v>
      </c>
      <c r="E1792">
        <v>525.59</v>
      </c>
      <c r="F1792">
        <v>6</v>
      </c>
      <c r="G1792" s="2">
        <v>504.57</v>
      </c>
      <c r="H1792" s="15">
        <v>3153.54</v>
      </c>
      <c r="I1792" s="2">
        <v>3658.11</v>
      </c>
      <c r="J1792">
        <f>YEAR(Ventas_Wellpro4[[#This Row],[Fecha]])</f>
        <v>2024</v>
      </c>
      <c r="K1792" t="str">
        <f>TEXT(Ventas_Wellpro4[[#This Row],[Fecha]],"MMMM")</f>
        <v>diciembre</v>
      </c>
      <c r="L1792">
        <f>DAY(Ventas_Wellpro4[[#This Row],[Fecha]])</f>
        <v>12</v>
      </c>
    </row>
    <row r="1793" spans="2:12" x14ac:dyDescent="0.25">
      <c r="B1793" s="11">
        <v>45896</v>
      </c>
      <c r="C1793" t="s">
        <v>11</v>
      </c>
      <c r="D1793" t="s">
        <v>149</v>
      </c>
      <c r="E1793">
        <v>343.96499999999997</v>
      </c>
      <c r="F1793">
        <v>1</v>
      </c>
      <c r="G1793">
        <v>55.034399999999998</v>
      </c>
      <c r="H1793" s="15">
        <v>343.97</v>
      </c>
      <c r="I1793">
        <v>399.00440000000003</v>
      </c>
      <c r="J1793">
        <f>YEAR(Ventas_Wellpro4[[#This Row],[Fecha]])</f>
        <v>2025</v>
      </c>
      <c r="K1793" t="str">
        <f>TEXT(Ventas_Wellpro4[[#This Row],[Fecha]],"MMMM")</f>
        <v>agosto</v>
      </c>
      <c r="L1793">
        <f>DAY(Ventas_Wellpro4[[#This Row],[Fecha]])</f>
        <v>27</v>
      </c>
    </row>
    <row r="1794" spans="2:12" x14ac:dyDescent="0.25">
      <c r="B1794" s="11">
        <v>45896</v>
      </c>
      <c r="C1794" t="s">
        <v>11</v>
      </c>
      <c r="D1794" t="s">
        <v>149</v>
      </c>
      <c r="E1794">
        <v>340.85700000000003</v>
      </c>
      <c r="F1794">
        <v>1</v>
      </c>
      <c r="G1794">
        <v>54.537120000000009</v>
      </c>
      <c r="H1794" s="15">
        <v>340.86</v>
      </c>
      <c r="I1794">
        <v>395.39712000000003</v>
      </c>
      <c r="J1794">
        <f>YEAR(Ventas_Wellpro4[[#This Row],[Fecha]])</f>
        <v>2025</v>
      </c>
      <c r="K1794" t="str">
        <f>TEXT(Ventas_Wellpro4[[#This Row],[Fecha]],"MMMM")</f>
        <v>agosto</v>
      </c>
      <c r="L1794">
        <f>DAY(Ventas_Wellpro4[[#This Row],[Fecha]])</f>
        <v>27</v>
      </c>
    </row>
    <row r="1795" spans="2:12" x14ac:dyDescent="0.25">
      <c r="B1795" s="11">
        <v>45896</v>
      </c>
      <c r="C1795" t="s">
        <v>11</v>
      </c>
      <c r="D1795" t="s">
        <v>149</v>
      </c>
      <c r="E1795">
        <v>340.85700000000003</v>
      </c>
      <c r="F1795">
        <v>1</v>
      </c>
      <c r="G1795">
        <v>54.537120000000009</v>
      </c>
      <c r="H1795" s="15">
        <v>340.86</v>
      </c>
      <c r="I1795">
        <v>395.39712000000003</v>
      </c>
      <c r="J1795">
        <f>YEAR(Ventas_Wellpro4[[#This Row],[Fecha]])</f>
        <v>2025</v>
      </c>
      <c r="K1795" t="str">
        <f>TEXT(Ventas_Wellpro4[[#This Row],[Fecha]],"MMMM")</f>
        <v>agosto</v>
      </c>
      <c r="L1795">
        <f>DAY(Ventas_Wellpro4[[#This Row],[Fecha]])</f>
        <v>27</v>
      </c>
    </row>
    <row r="1796" spans="2:12" x14ac:dyDescent="0.25">
      <c r="B1796" s="11">
        <v>45896</v>
      </c>
      <c r="C1796" t="s">
        <v>10</v>
      </c>
      <c r="D1796" t="s">
        <v>149</v>
      </c>
      <c r="E1796">
        <v>340.85700000000003</v>
      </c>
      <c r="F1796">
        <v>1</v>
      </c>
      <c r="G1796">
        <v>54.537120000000009</v>
      </c>
      <c r="H1796" s="15">
        <v>340.86</v>
      </c>
      <c r="I1796">
        <v>395.39712000000003</v>
      </c>
      <c r="J1796">
        <f>YEAR(Ventas_Wellpro4[[#This Row],[Fecha]])</f>
        <v>2025</v>
      </c>
      <c r="K1796" t="str">
        <f>TEXT(Ventas_Wellpro4[[#This Row],[Fecha]],"MMMM")</f>
        <v>agosto</v>
      </c>
      <c r="L1796">
        <f>DAY(Ventas_Wellpro4[[#This Row],[Fecha]])</f>
        <v>27</v>
      </c>
    </row>
    <row r="1797" spans="2:12" x14ac:dyDescent="0.25">
      <c r="B1797" s="5">
        <v>45638</v>
      </c>
      <c r="C1797" t="s">
        <v>18</v>
      </c>
      <c r="D1797" t="s">
        <v>46</v>
      </c>
      <c r="E1797">
        <v>525.59</v>
      </c>
      <c r="F1797">
        <v>12</v>
      </c>
      <c r="G1797" s="2">
        <v>1009.13</v>
      </c>
      <c r="H1797" s="15">
        <v>6307.08</v>
      </c>
      <c r="I1797" s="2">
        <v>7316.21</v>
      </c>
      <c r="J1797">
        <f>YEAR(Ventas_Wellpro4[[#This Row],[Fecha]])</f>
        <v>2024</v>
      </c>
      <c r="K1797" t="str">
        <f>TEXT(Ventas_Wellpro4[[#This Row],[Fecha]],"MMMM")</f>
        <v>diciembre</v>
      </c>
      <c r="L1797">
        <f>DAY(Ventas_Wellpro4[[#This Row],[Fecha]])</f>
        <v>12</v>
      </c>
    </row>
    <row r="1798" spans="2:12" x14ac:dyDescent="0.25">
      <c r="B1798" s="5">
        <v>45638</v>
      </c>
      <c r="C1798" t="s">
        <v>18</v>
      </c>
      <c r="D1798" t="s">
        <v>46</v>
      </c>
      <c r="E1798">
        <v>525.59</v>
      </c>
      <c r="F1798">
        <v>6</v>
      </c>
      <c r="G1798" s="2">
        <v>504.57</v>
      </c>
      <c r="H1798" s="15">
        <v>3153.54</v>
      </c>
      <c r="I1798" s="2">
        <v>3658.11</v>
      </c>
      <c r="J1798">
        <f>YEAR(Ventas_Wellpro4[[#This Row],[Fecha]])</f>
        <v>2024</v>
      </c>
      <c r="K1798" t="str">
        <f>TEXT(Ventas_Wellpro4[[#This Row],[Fecha]],"MMMM")</f>
        <v>diciembre</v>
      </c>
      <c r="L1798">
        <f>DAY(Ventas_Wellpro4[[#This Row],[Fecha]])</f>
        <v>12</v>
      </c>
    </row>
    <row r="1799" spans="2:12" x14ac:dyDescent="0.25">
      <c r="B1799" s="5">
        <v>45643</v>
      </c>
      <c r="C1799" t="s">
        <v>18</v>
      </c>
      <c r="D1799" t="s">
        <v>46</v>
      </c>
      <c r="E1799">
        <v>525.59</v>
      </c>
      <c r="F1799">
        <v>6</v>
      </c>
      <c r="G1799" s="2">
        <v>504.57</v>
      </c>
      <c r="H1799" s="15">
        <v>3153.54</v>
      </c>
      <c r="I1799" s="2">
        <v>3658.11</v>
      </c>
      <c r="J1799">
        <f>YEAR(Ventas_Wellpro4[[#This Row],[Fecha]])</f>
        <v>2024</v>
      </c>
      <c r="K1799" t="str">
        <f>TEXT(Ventas_Wellpro4[[#This Row],[Fecha]],"MMMM")</f>
        <v>diciembre</v>
      </c>
      <c r="L1799">
        <f>DAY(Ventas_Wellpro4[[#This Row],[Fecha]])</f>
        <v>17</v>
      </c>
    </row>
    <row r="1800" spans="2:12" x14ac:dyDescent="0.25">
      <c r="B1800" s="5">
        <v>45643</v>
      </c>
      <c r="C1800" t="s">
        <v>18</v>
      </c>
      <c r="D1800" t="s">
        <v>46</v>
      </c>
      <c r="E1800">
        <v>525.59</v>
      </c>
      <c r="F1800">
        <v>12</v>
      </c>
      <c r="G1800" s="2">
        <v>1009.13</v>
      </c>
      <c r="H1800" s="15">
        <v>6307.08</v>
      </c>
      <c r="I1800" s="2">
        <v>7316.21</v>
      </c>
      <c r="J1800">
        <f>YEAR(Ventas_Wellpro4[[#This Row],[Fecha]])</f>
        <v>2024</v>
      </c>
      <c r="K1800" t="str">
        <f>TEXT(Ventas_Wellpro4[[#This Row],[Fecha]],"MMMM")</f>
        <v>diciembre</v>
      </c>
      <c r="L1800">
        <f>DAY(Ventas_Wellpro4[[#This Row],[Fecha]])</f>
        <v>17</v>
      </c>
    </row>
    <row r="1801" spans="2:12" x14ac:dyDescent="0.25">
      <c r="B1801" s="5">
        <v>45645</v>
      </c>
      <c r="C1801" t="s">
        <v>18</v>
      </c>
      <c r="D1801" t="s">
        <v>46</v>
      </c>
      <c r="E1801">
        <v>525.59</v>
      </c>
      <c r="F1801">
        <v>30</v>
      </c>
      <c r="G1801" s="2">
        <v>2522.83</v>
      </c>
      <c r="H1801" s="15">
        <v>15767.7</v>
      </c>
      <c r="I1801" s="2">
        <v>18290.53</v>
      </c>
      <c r="J1801">
        <f>YEAR(Ventas_Wellpro4[[#This Row],[Fecha]])</f>
        <v>2024</v>
      </c>
      <c r="K1801" t="str">
        <f>TEXT(Ventas_Wellpro4[[#This Row],[Fecha]],"MMMM")</f>
        <v>diciembre</v>
      </c>
      <c r="L1801">
        <f>DAY(Ventas_Wellpro4[[#This Row],[Fecha]])</f>
        <v>19</v>
      </c>
    </row>
    <row r="1802" spans="2:12" x14ac:dyDescent="0.25">
      <c r="B1802" s="5">
        <v>45645</v>
      </c>
      <c r="C1802" t="s">
        <v>18</v>
      </c>
      <c r="D1802" t="s">
        <v>46</v>
      </c>
      <c r="E1802">
        <v>525.59</v>
      </c>
      <c r="F1802">
        <v>24</v>
      </c>
      <c r="G1802" s="2">
        <v>2018.27</v>
      </c>
      <c r="H1802" s="15">
        <v>12614.16</v>
      </c>
      <c r="I1802" s="2">
        <v>14632.43</v>
      </c>
      <c r="J1802">
        <f>YEAR(Ventas_Wellpro4[[#This Row],[Fecha]])</f>
        <v>2024</v>
      </c>
      <c r="K1802" t="str">
        <f>TEXT(Ventas_Wellpro4[[#This Row],[Fecha]],"MMMM")</f>
        <v>diciembre</v>
      </c>
      <c r="L1802">
        <f>DAY(Ventas_Wellpro4[[#This Row],[Fecha]])</f>
        <v>19</v>
      </c>
    </row>
    <row r="1803" spans="2:12" x14ac:dyDescent="0.25">
      <c r="B1803" s="11">
        <v>45897</v>
      </c>
      <c r="C1803" t="s">
        <v>22</v>
      </c>
      <c r="D1803" t="s">
        <v>149</v>
      </c>
      <c r="E1803">
        <v>137.79310000000001</v>
      </c>
      <c r="F1803">
        <v>1</v>
      </c>
      <c r="G1803">
        <v>22.046896</v>
      </c>
      <c r="H1803" s="15">
        <v>137.79</v>
      </c>
      <c r="I1803">
        <v>159.836896</v>
      </c>
      <c r="J1803">
        <f>YEAR(Ventas_Wellpro4[[#This Row],[Fecha]])</f>
        <v>2025</v>
      </c>
      <c r="K1803" t="str">
        <f>TEXT(Ventas_Wellpro4[[#This Row],[Fecha]],"MMMM")</f>
        <v>agosto</v>
      </c>
      <c r="L1803">
        <f>DAY(Ventas_Wellpro4[[#This Row],[Fecha]])</f>
        <v>28</v>
      </c>
    </row>
    <row r="1804" spans="2:12" x14ac:dyDescent="0.25">
      <c r="B1804" s="5">
        <v>45645</v>
      </c>
      <c r="C1804" t="s">
        <v>18</v>
      </c>
      <c r="D1804" t="s">
        <v>46</v>
      </c>
      <c r="E1804">
        <v>525.59</v>
      </c>
      <c r="F1804">
        <v>18</v>
      </c>
      <c r="G1804" s="2">
        <v>1513.7</v>
      </c>
      <c r="H1804" s="15">
        <v>9460.6200000000008</v>
      </c>
      <c r="I1804" s="2">
        <v>10974.32</v>
      </c>
      <c r="J1804">
        <f>YEAR(Ventas_Wellpro4[[#This Row],[Fecha]])</f>
        <v>2024</v>
      </c>
      <c r="K1804" t="str">
        <f>TEXT(Ventas_Wellpro4[[#This Row],[Fecha]],"MMMM")</f>
        <v>diciembre</v>
      </c>
      <c r="L1804">
        <f>DAY(Ventas_Wellpro4[[#This Row],[Fecha]])</f>
        <v>19</v>
      </c>
    </row>
    <row r="1805" spans="2:12" x14ac:dyDescent="0.25">
      <c r="B1805" s="11">
        <v>45897</v>
      </c>
      <c r="C1805" t="s">
        <v>12</v>
      </c>
      <c r="D1805" t="s">
        <v>149</v>
      </c>
      <c r="E1805">
        <v>340.85700000000003</v>
      </c>
      <c r="F1805">
        <v>1</v>
      </c>
      <c r="G1805">
        <v>54.537120000000009</v>
      </c>
      <c r="H1805" s="15">
        <v>340.86</v>
      </c>
      <c r="I1805">
        <v>395.39712000000003</v>
      </c>
      <c r="J1805">
        <f>YEAR(Ventas_Wellpro4[[#This Row],[Fecha]])</f>
        <v>2025</v>
      </c>
      <c r="K1805" t="str">
        <f>TEXT(Ventas_Wellpro4[[#This Row],[Fecha]],"MMMM")</f>
        <v>agosto</v>
      </c>
      <c r="L1805">
        <f>DAY(Ventas_Wellpro4[[#This Row],[Fecha]])</f>
        <v>28</v>
      </c>
    </row>
    <row r="1806" spans="2:12" x14ac:dyDescent="0.25">
      <c r="B1806" s="11">
        <v>45897</v>
      </c>
      <c r="C1806" t="s">
        <v>10</v>
      </c>
      <c r="D1806" t="s">
        <v>149</v>
      </c>
      <c r="E1806">
        <v>340.85700000000003</v>
      </c>
      <c r="F1806">
        <v>1</v>
      </c>
      <c r="G1806">
        <v>54.537120000000009</v>
      </c>
      <c r="H1806" s="15">
        <v>340.86</v>
      </c>
      <c r="I1806">
        <v>395.39712000000003</v>
      </c>
      <c r="J1806">
        <f>YEAR(Ventas_Wellpro4[[#This Row],[Fecha]])</f>
        <v>2025</v>
      </c>
      <c r="K1806" t="str">
        <f>TEXT(Ventas_Wellpro4[[#This Row],[Fecha]],"MMMM")</f>
        <v>agosto</v>
      </c>
      <c r="L1806">
        <f>DAY(Ventas_Wellpro4[[#This Row],[Fecha]])</f>
        <v>28</v>
      </c>
    </row>
    <row r="1807" spans="2:12" x14ac:dyDescent="0.25">
      <c r="B1807" s="11">
        <v>45898</v>
      </c>
      <c r="C1807" t="s">
        <v>22</v>
      </c>
      <c r="D1807" t="s">
        <v>149</v>
      </c>
      <c r="E1807">
        <v>137.79310000000001</v>
      </c>
      <c r="F1807">
        <v>2</v>
      </c>
      <c r="G1807">
        <v>44.093792000000001</v>
      </c>
      <c r="H1807" s="15">
        <v>275.58999999999997</v>
      </c>
      <c r="I1807">
        <v>319.68379199999998</v>
      </c>
      <c r="J1807">
        <f>YEAR(Ventas_Wellpro4[[#This Row],[Fecha]])</f>
        <v>2025</v>
      </c>
      <c r="K1807" t="str">
        <f>TEXT(Ventas_Wellpro4[[#This Row],[Fecha]],"MMMM")</f>
        <v>agosto</v>
      </c>
      <c r="L1807">
        <f>DAY(Ventas_Wellpro4[[#This Row],[Fecha]])</f>
        <v>29</v>
      </c>
    </row>
    <row r="1808" spans="2:12" x14ac:dyDescent="0.25">
      <c r="B1808" s="5">
        <v>45645</v>
      </c>
      <c r="C1808" t="s">
        <v>18</v>
      </c>
      <c r="D1808" t="s">
        <v>46</v>
      </c>
      <c r="E1808">
        <v>525.59</v>
      </c>
      <c r="F1808">
        <v>18</v>
      </c>
      <c r="G1808" s="2">
        <v>1513.7</v>
      </c>
      <c r="H1808" s="15">
        <v>9460.6200000000008</v>
      </c>
      <c r="I1808" s="2">
        <v>10974.32</v>
      </c>
      <c r="J1808">
        <f>YEAR(Ventas_Wellpro4[[#This Row],[Fecha]])</f>
        <v>2024</v>
      </c>
      <c r="K1808" t="str">
        <f>TEXT(Ventas_Wellpro4[[#This Row],[Fecha]],"MMMM")</f>
        <v>diciembre</v>
      </c>
      <c r="L1808">
        <f>DAY(Ventas_Wellpro4[[#This Row],[Fecha]])</f>
        <v>19</v>
      </c>
    </row>
    <row r="1809" spans="1:12" x14ac:dyDescent="0.25">
      <c r="B1809" s="11">
        <v>45898</v>
      </c>
      <c r="C1809" t="s">
        <v>123</v>
      </c>
      <c r="D1809" t="s">
        <v>149</v>
      </c>
      <c r="E1809">
        <v>137.79310000000001</v>
      </c>
      <c r="F1809">
        <v>1</v>
      </c>
      <c r="G1809" s="27">
        <v>22.046896</v>
      </c>
      <c r="H1809" s="15">
        <v>137.79</v>
      </c>
      <c r="I1809" s="27">
        <v>159.836896</v>
      </c>
      <c r="J1809">
        <f>YEAR(Ventas_Wellpro4[[#This Row],[Fecha]])</f>
        <v>2025</v>
      </c>
      <c r="K1809" t="str">
        <f>TEXT(Ventas_Wellpro4[[#This Row],[Fecha]],"MMMM")</f>
        <v>agosto</v>
      </c>
      <c r="L1809">
        <f>DAY(Ventas_Wellpro4[[#This Row],[Fecha]])</f>
        <v>29</v>
      </c>
    </row>
    <row r="1810" spans="1:12" x14ac:dyDescent="0.25">
      <c r="B1810" s="11">
        <v>45901</v>
      </c>
      <c r="C1810" t="s">
        <v>20</v>
      </c>
      <c r="D1810" t="s">
        <v>168</v>
      </c>
      <c r="E1810">
        <v>2585.34</v>
      </c>
      <c r="F1810">
        <v>1</v>
      </c>
      <c r="G1810" s="27">
        <v>413.65440000000001</v>
      </c>
      <c r="H1810" s="15">
        <v>2585.34</v>
      </c>
      <c r="I1810" s="27">
        <v>2998.9944</v>
      </c>
      <c r="J1810">
        <f>YEAR(Ventas_Wellpro4[[#This Row],[Fecha]])</f>
        <v>2025</v>
      </c>
      <c r="K1810" t="str">
        <f>TEXT(Ventas_Wellpro4[[#This Row],[Fecha]],"MMMM")</f>
        <v>septiembre</v>
      </c>
      <c r="L1810">
        <f>DAY(Ventas_Wellpro4[[#This Row],[Fecha]])</f>
        <v>1</v>
      </c>
    </row>
    <row r="1811" spans="1:12" x14ac:dyDescent="0.25">
      <c r="B1811" s="11">
        <v>45901</v>
      </c>
      <c r="C1811" t="s">
        <v>22</v>
      </c>
      <c r="D1811" t="s">
        <v>149</v>
      </c>
      <c r="E1811">
        <v>137.79</v>
      </c>
      <c r="F1811">
        <v>1</v>
      </c>
      <c r="G1811" s="27">
        <v>22.046399999999998</v>
      </c>
      <c r="H1811" s="15">
        <v>137.79</v>
      </c>
      <c r="I1811" s="27">
        <v>159.8364</v>
      </c>
      <c r="J1811">
        <f>YEAR(Ventas_Wellpro4[[#This Row],[Fecha]])</f>
        <v>2025</v>
      </c>
      <c r="K1811" t="str">
        <f>TEXT(Ventas_Wellpro4[[#This Row],[Fecha]],"MMMM")</f>
        <v>septiembre</v>
      </c>
      <c r="L1811">
        <f>DAY(Ventas_Wellpro4[[#This Row],[Fecha]])</f>
        <v>1</v>
      </c>
    </row>
    <row r="1812" spans="1:12" x14ac:dyDescent="0.25">
      <c r="B1812" s="11">
        <v>45901</v>
      </c>
      <c r="C1812" t="s">
        <v>21</v>
      </c>
      <c r="D1812" t="s">
        <v>50</v>
      </c>
      <c r="E1812">
        <v>103.34</v>
      </c>
      <c r="F1812">
        <v>240</v>
      </c>
      <c r="G1812" s="27">
        <v>3968.2560000000003</v>
      </c>
      <c r="H1812" s="15">
        <v>24801.599999999999</v>
      </c>
      <c r="I1812" s="27">
        <v>28769.856</v>
      </c>
      <c r="J1812">
        <f>YEAR(Ventas_Wellpro4[[#This Row],[Fecha]])</f>
        <v>2025</v>
      </c>
      <c r="K1812" t="str">
        <f>TEXT(Ventas_Wellpro4[[#This Row],[Fecha]],"MMMM")</f>
        <v>septiembre</v>
      </c>
      <c r="L1812">
        <f>DAY(Ventas_Wellpro4[[#This Row],[Fecha]])</f>
        <v>1</v>
      </c>
    </row>
    <row r="1813" spans="1:12" x14ac:dyDescent="0.25">
      <c r="A1813" s="19" t="s">
        <v>172</v>
      </c>
      <c r="B1813" s="11">
        <v>45901</v>
      </c>
      <c r="C1813" t="s">
        <v>23</v>
      </c>
      <c r="D1813" t="s">
        <v>149</v>
      </c>
      <c r="E1813">
        <v>136.55000000000001</v>
      </c>
      <c r="F1813">
        <v>1</v>
      </c>
      <c r="G1813" s="27">
        <v>21.848000000000003</v>
      </c>
      <c r="H1813" s="15">
        <v>136.55000000000001</v>
      </c>
      <c r="I1813" s="27">
        <v>158.39800000000002</v>
      </c>
      <c r="J1813">
        <f>YEAR(Ventas_Wellpro4[[#This Row],[Fecha]])</f>
        <v>2025</v>
      </c>
      <c r="K1813" t="str">
        <f>TEXT(Ventas_Wellpro4[[#This Row],[Fecha]],"MMMM")</f>
        <v>septiembre</v>
      </c>
      <c r="L1813">
        <f>DAY(Ventas_Wellpro4[[#This Row],[Fecha]])</f>
        <v>1</v>
      </c>
    </row>
    <row r="1814" spans="1:12" x14ac:dyDescent="0.25">
      <c r="B1814" s="11">
        <v>45901</v>
      </c>
      <c r="C1814" t="s">
        <v>24</v>
      </c>
      <c r="D1814" t="s">
        <v>149</v>
      </c>
      <c r="E1814">
        <v>137.79</v>
      </c>
      <c r="F1814">
        <v>1</v>
      </c>
      <c r="G1814" s="27">
        <v>22.046399999999998</v>
      </c>
      <c r="H1814" s="15">
        <v>137.79</v>
      </c>
      <c r="I1814" s="27">
        <v>159.8364</v>
      </c>
      <c r="J1814">
        <f>YEAR(Ventas_Wellpro4[[#This Row],[Fecha]])</f>
        <v>2025</v>
      </c>
      <c r="K1814" t="str">
        <f>TEXT(Ventas_Wellpro4[[#This Row],[Fecha]],"MMMM")</f>
        <v>septiembre</v>
      </c>
      <c r="L1814">
        <f>DAY(Ventas_Wellpro4[[#This Row],[Fecha]])</f>
        <v>1</v>
      </c>
    </row>
    <row r="1815" spans="1:12" x14ac:dyDescent="0.25">
      <c r="B1815" s="11">
        <v>45901</v>
      </c>
      <c r="C1815" t="s">
        <v>14</v>
      </c>
      <c r="D1815" t="s">
        <v>149</v>
      </c>
      <c r="E1815">
        <v>1706.9</v>
      </c>
      <c r="F1815">
        <v>1</v>
      </c>
      <c r="G1815" s="27">
        <v>273.10400000000004</v>
      </c>
      <c r="H1815" s="15">
        <v>1706.9</v>
      </c>
      <c r="I1815" s="27">
        <v>1980.0040000000001</v>
      </c>
      <c r="J1815">
        <f>YEAR(Ventas_Wellpro4[[#This Row],[Fecha]])</f>
        <v>2025</v>
      </c>
      <c r="K1815" t="str">
        <f>TEXT(Ventas_Wellpro4[[#This Row],[Fecha]],"MMMM")</f>
        <v>septiembre</v>
      </c>
      <c r="L1815">
        <f>DAY(Ventas_Wellpro4[[#This Row],[Fecha]])</f>
        <v>1</v>
      </c>
    </row>
    <row r="1816" spans="1:12" x14ac:dyDescent="0.25">
      <c r="B1816" s="11">
        <v>45901</v>
      </c>
      <c r="C1816" t="s">
        <v>12</v>
      </c>
      <c r="D1816" t="s">
        <v>149</v>
      </c>
      <c r="E1816">
        <v>340.86</v>
      </c>
      <c r="F1816">
        <v>1</v>
      </c>
      <c r="G1816" s="27">
        <v>54.537600000000005</v>
      </c>
      <c r="H1816" s="15">
        <v>340.86</v>
      </c>
      <c r="I1816" s="27">
        <v>395.39760000000001</v>
      </c>
      <c r="J1816">
        <f>YEAR(Ventas_Wellpro4[[#This Row],[Fecha]])</f>
        <v>2025</v>
      </c>
      <c r="K1816" t="str">
        <f>TEXT(Ventas_Wellpro4[[#This Row],[Fecha]],"MMMM")</f>
        <v>septiembre</v>
      </c>
      <c r="L1816">
        <f>DAY(Ventas_Wellpro4[[#This Row],[Fecha]])</f>
        <v>1</v>
      </c>
    </row>
    <row r="1817" spans="1:12" x14ac:dyDescent="0.25">
      <c r="B1817" s="11">
        <v>45901</v>
      </c>
      <c r="C1817" t="s">
        <v>11</v>
      </c>
      <c r="D1817" t="s">
        <v>149</v>
      </c>
      <c r="E1817">
        <v>343.97</v>
      </c>
      <c r="F1817">
        <v>1</v>
      </c>
      <c r="G1817" s="27">
        <v>55.035200000000003</v>
      </c>
      <c r="H1817" s="15">
        <v>343.97</v>
      </c>
      <c r="I1817" s="27">
        <v>399.00520000000006</v>
      </c>
      <c r="J1817">
        <f>YEAR(Ventas_Wellpro4[[#This Row],[Fecha]])</f>
        <v>2025</v>
      </c>
      <c r="K1817" t="str">
        <f>TEXT(Ventas_Wellpro4[[#This Row],[Fecha]],"MMMM")</f>
        <v>septiembre</v>
      </c>
      <c r="L1817">
        <f>DAY(Ventas_Wellpro4[[#This Row],[Fecha]])</f>
        <v>1</v>
      </c>
    </row>
    <row r="1818" spans="1:12" x14ac:dyDescent="0.25">
      <c r="B1818" s="11">
        <v>45901</v>
      </c>
      <c r="C1818" t="s">
        <v>13</v>
      </c>
      <c r="D1818" t="s">
        <v>168</v>
      </c>
      <c r="E1818">
        <v>0</v>
      </c>
      <c r="F1818">
        <v>1</v>
      </c>
      <c r="G1818" s="27">
        <v>0</v>
      </c>
      <c r="H1818" s="15">
        <v>0</v>
      </c>
      <c r="I1818" s="27">
        <v>0</v>
      </c>
      <c r="J1818">
        <f>YEAR(Ventas_Wellpro4[[#This Row],[Fecha]])</f>
        <v>2025</v>
      </c>
      <c r="K1818" t="str">
        <f>TEXT(Ventas_Wellpro4[[#This Row],[Fecha]],"MMMM")</f>
        <v>septiembre</v>
      </c>
      <c r="L1818">
        <f>DAY(Ventas_Wellpro4[[#This Row],[Fecha]])</f>
        <v>1</v>
      </c>
    </row>
    <row r="1819" spans="1:12" x14ac:dyDescent="0.25">
      <c r="B1819" s="11">
        <v>45901</v>
      </c>
      <c r="C1819" t="s">
        <v>123</v>
      </c>
      <c r="D1819" t="s">
        <v>149</v>
      </c>
      <c r="E1819">
        <v>137.79</v>
      </c>
      <c r="F1819">
        <v>1</v>
      </c>
      <c r="G1819" s="27">
        <v>22.046399999999998</v>
      </c>
      <c r="H1819" s="15">
        <v>137.79</v>
      </c>
      <c r="I1819" s="27">
        <v>159.8364</v>
      </c>
      <c r="J1819">
        <f>YEAR(Ventas_Wellpro4[[#This Row],[Fecha]])</f>
        <v>2025</v>
      </c>
      <c r="K1819" t="str">
        <f>TEXT(Ventas_Wellpro4[[#This Row],[Fecha]],"MMMM")</f>
        <v>septiembre</v>
      </c>
      <c r="L1819">
        <f>DAY(Ventas_Wellpro4[[#This Row],[Fecha]])</f>
        <v>1</v>
      </c>
    </row>
    <row r="1820" spans="1:12" x14ac:dyDescent="0.25">
      <c r="B1820" s="11">
        <v>45901</v>
      </c>
      <c r="C1820" t="s">
        <v>123</v>
      </c>
      <c r="D1820" t="s">
        <v>149</v>
      </c>
      <c r="E1820">
        <v>137.79499999999999</v>
      </c>
      <c r="F1820">
        <v>2</v>
      </c>
      <c r="G1820" s="27">
        <v>44.0944</v>
      </c>
      <c r="H1820" s="15">
        <v>275.58999999999997</v>
      </c>
      <c r="I1820" s="27">
        <v>319.68439999999998</v>
      </c>
      <c r="J1820">
        <f>YEAR(Ventas_Wellpro4[[#This Row],[Fecha]])</f>
        <v>2025</v>
      </c>
      <c r="K1820" t="str">
        <f>TEXT(Ventas_Wellpro4[[#This Row],[Fecha]],"MMMM")</f>
        <v>septiembre</v>
      </c>
      <c r="L1820">
        <f>DAY(Ventas_Wellpro4[[#This Row],[Fecha]])</f>
        <v>1</v>
      </c>
    </row>
    <row r="1821" spans="1:12" x14ac:dyDescent="0.25">
      <c r="B1821" s="5">
        <v>45645</v>
      </c>
      <c r="C1821" t="s">
        <v>18</v>
      </c>
      <c r="D1821" t="s">
        <v>46</v>
      </c>
      <c r="E1821">
        <v>525.59</v>
      </c>
      <c r="F1821">
        <v>30</v>
      </c>
      <c r="G1821" s="2">
        <v>2522.83</v>
      </c>
      <c r="H1821" s="15">
        <v>15767.7</v>
      </c>
      <c r="I1821" s="2">
        <v>18290.53</v>
      </c>
      <c r="J1821">
        <f>YEAR(Ventas_Wellpro4[[#This Row],[Fecha]])</f>
        <v>2024</v>
      </c>
      <c r="K1821" t="str">
        <f>TEXT(Ventas_Wellpro4[[#This Row],[Fecha]],"MMMM")</f>
        <v>diciembre</v>
      </c>
      <c r="L1821">
        <f>DAY(Ventas_Wellpro4[[#This Row],[Fecha]])</f>
        <v>19</v>
      </c>
    </row>
    <row r="1822" spans="1:12" x14ac:dyDescent="0.25">
      <c r="B1822" s="11">
        <v>45902</v>
      </c>
      <c r="C1822" t="s">
        <v>22</v>
      </c>
      <c r="D1822" t="s">
        <v>149</v>
      </c>
      <c r="E1822">
        <v>137.79</v>
      </c>
      <c r="F1822">
        <v>1</v>
      </c>
      <c r="G1822" s="27">
        <v>22.046399999999998</v>
      </c>
      <c r="H1822" s="15">
        <v>137.79</v>
      </c>
      <c r="I1822" s="27">
        <v>159.8364</v>
      </c>
      <c r="J1822">
        <f>YEAR(Ventas_Wellpro4[[#This Row],[Fecha]])</f>
        <v>2025</v>
      </c>
      <c r="K1822" t="str">
        <f>TEXT(Ventas_Wellpro4[[#This Row],[Fecha]],"MMMM")</f>
        <v>septiembre</v>
      </c>
      <c r="L1822">
        <f>DAY(Ventas_Wellpro4[[#This Row],[Fecha]])</f>
        <v>2</v>
      </c>
    </row>
    <row r="1823" spans="1:12" x14ac:dyDescent="0.25">
      <c r="B1823" s="11">
        <v>45902</v>
      </c>
      <c r="C1823" t="s">
        <v>21</v>
      </c>
      <c r="D1823" t="s">
        <v>149</v>
      </c>
      <c r="E1823">
        <v>137.79499999999999</v>
      </c>
      <c r="F1823">
        <v>2</v>
      </c>
      <c r="G1823" s="27">
        <v>44.0944</v>
      </c>
      <c r="H1823" s="15">
        <v>275.58999999999997</v>
      </c>
      <c r="I1823" s="27">
        <v>319.68439999999998</v>
      </c>
      <c r="J1823">
        <f>YEAR(Ventas_Wellpro4[[#This Row],[Fecha]])</f>
        <v>2025</v>
      </c>
      <c r="K1823" t="str">
        <f>TEXT(Ventas_Wellpro4[[#This Row],[Fecha]],"MMMM")</f>
        <v>septiembre</v>
      </c>
      <c r="L1823">
        <f>DAY(Ventas_Wellpro4[[#This Row],[Fecha]])</f>
        <v>2</v>
      </c>
    </row>
    <row r="1824" spans="1:12" x14ac:dyDescent="0.25">
      <c r="B1824" s="5">
        <v>45645</v>
      </c>
      <c r="C1824" t="s">
        <v>18</v>
      </c>
      <c r="D1824" t="s">
        <v>46</v>
      </c>
      <c r="E1824">
        <v>525.59</v>
      </c>
      <c r="F1824">
        <v>6</v>
      </c>
      <c r="G1824" s="2">
        <v>504.57</v>
      </c>
      <c r="H1824" s="15">
        <v>3153.54</v>
      </c>
      <c r="I1824" s="2">
        <v>3658.11</v>
      </c>
      <c r="J1824">
        <f>YEAR(Ventas_Wellpro4[[#This Row],[Fecha]])</f>
        <v>2024</v>
      </c>
      <c r="K1824" t="str">
        <f>TEXT(Ventas_Wellpro4[[#This Row],[Fecha]],"MMMM")</f>
        <v>diciembre</v>
      </c>
      <c r="L1824">
        <f>DAY(Ventas_Wellpro4[[#This Row],[Fecha]])</f>
        <v>19</v>
      </c>
    </row>
    <row r="1825" spans="2:12" x14ac:dyDescent="0.25">
      <c r="B1825" s="5">
        <v>45645</v>
      </c>
      <c r="C1825" t="s">
        <v>18</v>
      </c>
      <c r="D1825" t="s">
        <v>46</v>
      </c>
      <c r="E1825">
        <v>525.59</v>
      </c>
      <c r="F1825">
        <v>24</v>
      </c>
      <c r="G1825" s="2">
        <v>2018.27</v>
      </c>
      <c r="H1825" s="15">
        <v>12614.16</v>
      </c>
      <c r="I1825" s="2">
        <v>14632.43</v>
      </c>
      <c r="J1825">
        <f>YEAR(Ventas_Wellpro4[[#This Row],[Fecha]])</f>
        <v>2024</v>
      </c>
      <c r="K1825" t="str">
        <f>TEXT(Ventas_Wellpro4[[#This Row],[Fecha]],"MMMM")</f>
        <v>diciembre</v>
      </c>
      <c r="L1825">
        <f>DAY(Ventas_Wellpro4[[#This Row],[Fecha]])</f>
        <v>19</v>
      </c>
    </row>
    <row r="1826" spans="2:12" x14ac:dyDescent="0.25">
      <c r="B1826" s="5">
        <v>45652</v>
      </c>
      <c r="C1826" t="s">
        <v>18</v>
      </c>
      <c r="D1826" t="s">
        <v>46</v>
      </c>
      <c r="E1826">
        <v>525.59</v>
      </c>
      <c r="F1826">
        <v>6</v>
      </c>
      <c r="G1826" s="2">
        <v>504.57</v>
      </c>
      <c r="H1826" s="15">
        <v>3153.54</v>
      </c>
      <c r="I1826" s="2">
        <v>3658.11</v>
      </c>
      <c r="J1826">
        <f>YEAR(Ventas_Wellpro4[[#This Row],[Fecha]])</f>
        <v>2024</v>
      </c>
      <c r="K1826" t="str">
        <f>TEXT(Ventas_Wellpro4[[#This Row],[Fecha]],"MMMM")</f>
        <v>diciembre</v>
      </c>
      <c r="L1826">
        <f>DAY(Ventas_Wellpro4[[#This Row],[Fecha]])</f>
        <v>26</v>
      </c>
    </row>
    <row r="1827" spans="2:12" x14ac:dyDescent="0.25">
      <c r="B1827" s="5">
        <v>45652</v>
      </c>
      <c r="C1827" t="s">
        <v>18</v>
      </c>
      <c r="D1827" t="s">
        <v>46</v>
      </c>
      <c r="E1827">
        <v>525.59</v>
      </c>
      <c r="F1827">
        <v>6</v>
      </c>
      <c r="G1827" s="2">
        <v>504.57</v>
      </c>
      <c r="H1827" s="15">
        <v>3153.54</v>
      </c>
      <c r="I1827" s="2">
        <v>3658.11</v>
      </c>
      <c r="J1827">
        <f>YEAR(Ventas_Wellpro4[[#This Row],[Fecha]])</f>
        <v>2024</v>
      </c>
      <c r="K1827" t="str">
        <f>TEXT(Ventas_Wellpro4[[#This Row],[Fecha]],"MMMM")</f>
        <v>diciembre</v>
      </c>
      <c r="L1827">
        <f>DAY(Ventas_Wellpro4[[#This Row],[Fecha]])</f>
        <v>26</v>
      </c>
    </row>
    <row r="1828" spans="2:12" x14ac:dyDescent="0.25">
      <c r="B1828" s="11">
        <v>45902</v>
      </c>
      <c r="C1828" t="s">
        <v>123</v>
      </c>
      <c r="D1828" t="s">
        <v>149</v>
      </c>
      <c r="E1828">
        <v>137.79</v>
      </c>
      <c r="F1828">
        <v>1</v>
      </c>
      <c r="G1828" s="27">
        <v>22.046399999999998</v>
      </c>
      <c r="H1828" s="15">
        <v>137.79</v>
      </c>
      <c r="I1828" s="27">
        <v>159.8364</v>
      </c>
      <c r="J1828">
        <f>YEAR(Ventas_Wellpro4[[#This Row],[Fecha]])</f>
        <v>2025</v>
      </c>
      <c r="K1828" t="str">
        <f>TEXT(Ventas_Wellpro4[[#This Row],[Fecha]],"MMMM")</f>
        <v>septiembre</v>
      </c>
      <c r="L1828">
        <f>DAY(Ventas_Wellpro4[[#This Row],[Fecha]])</f>
        <v>2</v>
      </c>
    </row>
    <row r="1829" spans="2:12" x14ac:dyDescent="0.25">
      <c r="B1829" s="11">
        <v>45903</v>
      </c>
      <c r="C1829" t="s">
        <v>22</v>
      </c>
      <c r="D1829" t="s">
        <v>149</v>
      </c>
      <c r="E1829">
        <v>137.79499999999999</v>
      </c>
      <c r="F1829">
        <v>2</v>
      </c>
      <c r="G1829" s="27">
        <v>44.0944</v>
      </c>
      <c r="H1829" s="15">
        <v>275.58999999999997</v>
      </c>
      <c r="I1829" s="27">
        <v>319.68439999999998</v>
      </c>
      <c r="J1829">
        <f>YEAR(Ventas_Wellpro4[[#This Row],[Fecha]])</f>
        <v>2025</v>
      </c>
      <c r="K1829" t="str">
        <f>TEXT(Ventas_Wellpro4[[#This Row],[Fecha]],"MMMM")</f>
        <v>septiembre</v>
      </c>
      <c r="L1829">
        <f>DAY(Ventas_Wellpro4[[#This Row],[Fecha]])</f>
        <v>3</v>
      </c>
    </row>
    <row r="1830" spans="2:12" x14ac:dyDescent="0.25">
      <c r="B1830" s="11">
        <v>45903</v>
      </c>
      <c r="C1830" t="s">
        <v>22</v>
      </c>
      <c r="D1830" t="s">
        <v>149</v>
      </c>
      <c r="E1830">
        <v>137.79</v>
      </c>
      <c r="F1830">
        <v>1</v>
      </c>
      <c r="G1830" s="27">
        <v>22.046399999999998</v>
      </c>
      <c r="H1830" s="15">
        <v>137.79</v>
      </c>
      <c r="I1830" s="27">
        <v>159.8364</v>
      </c>
      <c r="J1830">
        <f>YEAR(Ventas_Wellpro4[[#This Row],[Fecha]])</f>
        <v>2025</v>
      </c>
      <c r="K1830" t="str">
        <f>TEXT(Ventas_Wellpro4[[#This Row],[Fecha]],"MMMM")</f>
        <v>septiembre</v>
      </c>
      <c r="L1830">
        <f>DAY(Ventas_Wellpro4[[#This Row],[Fecha]])</f>
        <v>3</v>
      </c>
    </row>
    <row r="1831" spans="2:12" x14ac:dyDescent="0.25">
      <c r="B1831" s="5">
        <v>45652</v>
      </c>
      <c r="C1831" t="s">
        <v>18</v>
      </c>
      <c r="D1831" t="s">
        <v>46</v>
      </c>
      <c r="E1831">
        <v>525.59</v>
      </c>
      <c r="F1831">
        <v>6</v>
      </c>
      <c r="G1831" s="2">
        <v>504.57</v>
      </c>
      <c r="H1831" s="15">
        <v>3153.54</v>
      </c>
      <c r="I1831" s="2">
        <v>3658.11</v>
      </c>
      <c r="J1831">
        <f>YEAR(Ventas_Wellpro4[[#This Row],[Fecha]])</f>
        <v>2024</v>
      </c>
      <c r="K1831" t="str">
        <f>TEXT(Ventas_Wellpro4[[#This Row],[Fecha]],"MMMM")</f>
        <v>diciembre</v>
      </c>
      <c r="L1831">
        <f>DAY(Ventas_Wellpro4[[#This Row],[Fecha]])</f>
        <v>26</v>
      </c>
    </row>
    <row r="1832" spans="2:12" x14ac:dyDescent="0.25">
      <c r="B1832" s="5">
        <v>45656</v>
      </c>
      <c r="C1832" t="s">
        <v>18</v>
      </c>
      <c r="D1832" t="s">
        <v>46</v>
      </c>
      <c r="E1832">
        <v>525.59</v>
      </c>
      <c r="F1832">
        <v>6</v>
      </c>
      <c r="G1832" s="1">
        <v>504.57</v>
      </c>
      <c r="H1832" s="15">
        <v>3153.54</v>
      </c>
      <c r="I1832" s="1">
        <v>3658.11</v>
      </c>
      <c r="J1832">
        <f>YEAR(Ventas_Wellpro4[[#This Row],[Fecha]])</f>
        <v>2024</v>
      </c>
      <c r="K1832" t="str">
        <f>TEXT(Ventas_Wellpro4[[#This Row],[Fecha]],"MMMM")</f>
        <v>diciembre</v>
      </c>
      <c r="L1832">
        <f>DAY(Ventas_Wellpro4[[#This Row],[Fecha]])</f>
        <v>30</v>
      </c>
    </row>
    <row r="1833" spans="2:12" x14ac:dyDescent="0.25">
      <c r="B1833" s="5">
        <v>45656</v>
      </c>
      <c r="C1833" t="s">
        <v>18</v>
      </c>
      <c r="D1833" t="s">
        <v>46</v>
      </c>
      <c r="E1833">
        <v>525.59</v>
      </c>
      <c r="F1833">
        <v>6</v>
      </c>
      <c r="G1833" s="2">
        <v>504.57</v>
      </c>
      <c r="H1833" s="15">
        <v>3153.54</v>
      </c>
      <c r="I1833" s="2">
        <v>3658.11</v>
      </c>
      <c r="J1833">
        <f>YEAR(Ventas_Wellpro4[[#This Row],[Fecha]])</f>
        <v>2024</v>
      </c>
      <c r="K1833" t="str">
        <f>TEXT(Ventas_Wellpro4[[#This Row],[Fecha]],"MMMM")</f>
        <v>diciembre</v>
      </c>
      <c r="L1833">
        <f>DAY(Ventas_Wellpro4[[#This Row],[Fecha]])</f>
        <v>30</v>
      </c>
    </row>
    <row r="1834" spans="2:12" x14ac:dyDescent="0.25">
      <c r="B1834" s="11">
        <v>45904</v>
      </c>
      <c r="C1834" t="s">
        <v>22</v>
      </c>
      <c r="D1834" t="s">
        <v>149</v>
      </c>
      <c r="E1834">
        <v>137.79</v>
      </c>
      <c r="F1834">
        <v>1</v>
      </c>
      <c r="G1834" s="27">
        <v>22.046399999999998</v>
      </c>
      <c r="H1834" s="15">
        <v>137.79</v>
      </c>
      <c r="I1834" s="27">
        <v>159.8364</v>
      </c>
      <c r="J1834">
        <f>YEAR(Ventas_Wellpro4[[#This Row],[Fecha]])</f>
        <v>2025</v>
      </c>
      <c r="K1834" t="str">
        <f>TEXT(Ventas_Wellpro4[[#This Row],[Fecha]],"MMMM")</f>
        <v>septiembre</v>
      </c>
      <c r="L1834">
        <f>DAY(Ventas_Wellpro4[[#This Row],[Fecha]])</f>
        <v>4</v>
      </c>
    </row>
    <row r="1835" spans="2:12" x14ac:dyDescent="0.25">
      <c r="B1835" s="11">
        <v>45904</v>
      </c>
      <c r="C1835" t="s">
        <v>22</v>
      </c>
      <c r="D1835" t="s">
        <v>50</v>
      </c>
      <c r="E1835">
        <v>103.34</v>
      </c>
      <c r="F1835">
        <v>240</v>
      </c>
      <c r="G1835" s="27">
        <v>3968.2560000000003</v>
      </c>
      <c r="H1835" s="15">
        <v>24801.599999999999</v>
      </c>
      <c r="I1835" s="27">
        <v>28769.856</v>
      </c>
      <c r="J1835">
        <f>YEAR(Ventas_Wellpro4[[#This Row],[Fecha]])</f>
        <v>2025</v>
      </c>
      <c r="K1835" t="str">
        <f>TEXT(Ventas_Wellpro4[[#This Row],[Fecha]],"MMMM")</f>
        <v>septiembre</v>
      </c>
      <c r="L1835">
        <f>DAY(Ventas_Wellpro4[[#This Row],[Fecha]])</f>
        <v>4</v>
      </c>
    </row>
    <row r="1836" spans="2:12" s="28" customFormat="1" x14ac:dyDescent="0.25">
      <c r="B1836" s="5">
        <v>45656</v>
      </c>
      <c r="C1836" t="s">
        <v>18</v>
      </c>
      <c r="D1836" t="s">
        <v>46</v>
      </c>
      <c r="E1836">
        <v>525.59</v>
      </c>
      <c r="F1836">
        <v>18</v>
      </c>
      <c r="G1836" s="1">
        <v>1513.7</v>
      </c>
      <c r="H1836" s="15">
        <v>9460.6200000000008</v>
      </c>
      <c r="I1836" s="1">
        <v>10974.32</v>
      </c>
      <c r="J1836">
        <f>YEAR(Ventas_Wellpro4[[#This Row],[Fecha]])</f>
        <v>2024</v>
      </c>
      <c r="K1836" t="str">
        <f>TEXT(Ventas_Wellpro4[[#This Row],[Fecha]],"MMMM")</f>
        <v>diciembre</v>
      </c>
      <c r="L1836">
        <f>DAY(Ventas_Wellpro4[[#This Row],[Fecha]])</f>
        <v>30</v>
      </c>
    </row>
    <row r="1837" spans="2:12" x14ac:dyDescent="0.25">
      <c r="B1837" s="11">
        <v>45904</v>
      </c>
      <c r="C1837" t="s">
        <v>14</v>
      </c>
      <c r="D1837" t="s">
        <v>149</v>
      </c>
      <c r="E1837">
        <v>1706.9</v>
      </c>
      <c r="F1837">
        <v>1</v>
      </c>
      <c r="G1837" s="27">
        <v>273.10400000000004</v>
      </c>
      <c r="H1837" s="15">
        <v>1706.9</v>
      </c>
      <c r="I1837" s="27">
        <v>1980.0040000000001</v>
      </c>
      <c r="J1837">
        <f>YEAR(Ventas_Wellpro4[[#This Row],[Fecha]])</f>
        <v>2025</v>
      </c>
      <c r="K1837" t="str">
        <f>TEXT(Ventas_Wellpro4[[#This Row],[Fecha]],"MMMM")</f>
        <v>septiembre</v>
      </c>
      <c r="L1837">
        <f>DAY(Ventas_Wellpro4[[#This Row],[Fecha]])</f>
        <v>4</v>
      </c>
    </row>
    <row r="1838" spans="2:12" x14ac:dyDescent="0.25">
      <c r="B1838" s="11">
        <v>45904</v>
      </c>
      <c r="C1838" t="s">
        <v>10</v>
      </c>
      <c r="D1838" t="s">
        <v>149</v>
      </c>
      <c r="E1838">
        <v>343.97</v>
      </c>
      <c r="F1838">
        <v>1</v>
      </c>
      <c r="G1838" s="27">
        <v>55.035200000000003</v>
      </c>
      <c r="H1838" s="15">
        <v>343.97</v>
      </c>
      <c r="I1838" s="27">
        <v>399.00520000000006</v>
      </c>
      <c r="J1838">
        <f>YEAR(Ventas_Wellpro4[[#This Row],[Fecha]])</f>
        <v>2025</v>
      </c>
      <c r="K1838" t="str">
        <f>TEXT(Ventas_Wellpro4[[#This Row],[Fecha]],"MMMM")</f>
        <v>septiembre</v>
      </c>
      <c r="L1838">
        <f>DAY(Ventas_Wellpro4[[#This Row],[Fecha]])</f>
        <v>4</v>
      </c>
    </row>
    <row r="1839" spans="2:12" x14ac:dyDescent="0.25">
      <c r="B1839" s="11">
        <v>45904</v>
      </c>
      <c r="C1839" t="s">
        <v>10</v>
      </c>
      <c r="D1839" t="s">
        <v>149</v>
      </c>
      <c r="E1839">
        <v>343.97</v>
      </c>
      <c r="F1839">
        <v>1</v>
      </c>
      <c r="G1839" s="27">
        <v>55.035200000000003</v>
      </c>
      <c r="H1839" s="15">
        <v>343.97</v>
      </c>
      <c r="I1839" s="27">
        <v>399.00520000000006</v>
      </c>
      <c r="J1839">
        <f>YEAR(Ventas_Wellpro4[[#This Row],[Fecha]])</f>
        <v>2025</v>
      </c>
      <c r="K1839" t="str">
        <f>TEXT(Ventas_Wellpro4[[#This Row],[Fecha]],"MMMM")</f>
        <v>septiembre</v>
      </c>
      <c r="L1839">
        <f>DAY(Ventas_Wellpro4[[#This Row],[Fecha]])</f>
        <v>4</v>
      </c>
    </row>
    <row r="1840" spans="2:12" x14ac:dyDescent="0.25">
      <c r="B1840" s="11">
        <v>45904</v>
      </c>
      <c r="C1840" t="s">
        <v>10</v>
      </c>
      <c r="D1840" t="s">
        <v>149</v>
      </c>
      <c r="E1840">
        <v>343.97</v>
      </c>
      <c r="F1840">
        <v>1</v>
      </c>
      <c r="G1840" s="27">
        <v>55.035200000000003</v>
      </c>
      <c r="H1840" s="15">
        <v>343.97</v>
      </c>
      <c r="I1840" s="27">
        <v>399.00520000000006</v>
      </c>
      <c r="J1840">
        <f>YEAR(Ventas_Wellpro4[[#This Row],[Fecha]])</f>
        <v>2025</v>
      </c>
      <c r="K1840" t="str">
        <f>TEXT(Ventas_Wellpro4[[#This Row],[Fecha]],"MMMM")</f>
        <v>septiembre</v>
      </c>
      <c r="L1840">
        <f>DAY(Ventas_Wellpro4[[#This Row],[Fecha]])</f>
        <v>4</v>
      </c>
    </row>
    <row r="1841" spans="2:12" x14ac:dyDescent="0.25">
      <c r="B1841" s="5">
        <v>45656</v>
      </c>
      <c r="C1841" t="s">
        <v>18</v>
      </c>
      <c r="D1841" t="s">
        <v>46</v>
      </c>
      <c r="E1841">
        <v>525.59</v>
      </c>
      <c r="F1841">
        <v>12</v>
      </c>
      <c r="G1841" s="1">
        <v>1009.13</v>
      </c>
      <c r="H1841" s="15">
        <v>6307.08</v>
      </c>
      <c r="I1841" s="1">
        <v>7316.21</v>
      </c>
      <c r="J1841">
        <f>YEAR(Ventas_Wellpro4[[#This Row],[Fecha]])</f>
        <v>2024</v>
      </c>
      <c r="K1841" t="str">
        <f>TEXT(Ventas_Wellpro4[[#This Row],[Fecha]],"MMMM")</f>
        <v>diciembre</v>
      </c>
      <c r="L1841">
        <f>DAY(Ventas_Wellpro4[[#This Row],[Fecha]])</f>
        <v>30</v>
      </c>
    </row>
    <row r="1842" spans="2:12" x14ac:dyDescent="0.25">
      <c r="B1842" s="5">
        <v>45656</v>
      </c>
      <c r="C1842" t="s">
        <v>18</v>
      </c>
      <c r="D1842" t="s">
        <v>46</v>
      </c>
      <c r="E1842">
        <v>525.59</v>
      </c>
      <c r="F1842">
        <v>6</v>
      </c>
      <c r="G1842" s="1">
        <v>504.57</v>
      </c>
      <c r="H1842" s="15">
        <v>3153.54</v>
      </c>
      <c r="I1842" s="1">
        <v>3658.11</v>
      </c>
      <c r="J1842">
        <f>YEAR(Ventas_Wellpro4[[#This Row],[Fecha]])</f>
        <v>2024</v>
      </c>
      <c r="K1842" t="str">
        <f>TEXT(Ventas_Wellpro4[[#This Row],[Fecha]],"MMMM")</f>
        <v>diciembre</v>
      </c>
      <c r="L1842">
        <f>DAY(Ventas_Wellpro4[[#This Row],[Fecha]])</f>
        <v>30</v>
      </c>
    </row>
    <row r="1843" spans="2:12" x14ac:dyDescent="0.25">
      <c r="B1843" s="11">
        <v>45905</v>
      </c>
      <c r="C1843" t="s">
        <v>10</v>
      </c>
      <c r="D1843" t="s">
        <v>169</v>
      </c>
      <c r="E1843" s="17">
        <v>312.13</v>
      </c>
      <c r="F1843">
        <v>1</v>
      </c>
      <c r="G1843" s="17">
        <v>49.940800000000003</v>
      </c>
      <c r="H1843" s="15">
        <v>312.13</v>
      </c>
      <c r="I1843" s="27">
        <v>362.07080000000002</v>
      </c>
      <c r="J1843">
        <f>YEAR(Ventas_Wellpro4[[#This Row],[Fecha]])</f>
        <v>2025</v>
      </c>
      <c r="K1843" t="str">
        <f>TEXT(Ventas_Wellpro4[[#This Row],[Fecha]],"MMMM")</f>
        <v>septiembre</v>
      </c>
      <c r="L1843">
        <f>DAY(Ventas_Wellpro4[[#This Row],[Fecha]])</f>
        <v>5</v>
      </c>
    </row>
    <row r="1844" spans="2:12" x14ac:dyDescent="0.25">
      <c r="B1844" s="11">
        <v>45908</v>
      </c>
      <c r="C1844" t="s">
        <v>19</v>
      </c>
      <c r="D1844" t="s">
        <v>149</v>
      </c>
      <c r="E1844">
        <v>1048.28</v>
      </c>
      <c r="F1844">
        <v>1</v>
      </c>
      <c r="G1844" s="27">
        <v>167.72479999999999</v>
      </c>
      <c r="H1844" s="15">
        <v>1048.28</v>
      </c>
      <c r="I1844" s="27">
        <v>1216.0047999999999</v>
      </c>
      <c r="J1844">
        <f>YEAR(Ventas_Wellpro4[[#This Row],[Fecha]])</f>
        <v>2025</v>
      </c>
      <c r="K1844" t="str">
        <f>TEXT(Ventas_Wellpro4[[#This Row],[Fecha]],"MMMM")</f>
        <v>septiembre</v>
      </c>
      <c r="L1844">
        <f>DAY(Ventas_Wellpro4[[#This Row],[Fecha]])</f>
        <v>8</v>
      </c>
    </row>
    <row r="1845" spans="2:12" x14ac:dyDescent="0.25">
      <c r="B1845" s="11">
        <v>45908</v>
      </c>
      <c r="C1845" t="s">
        <v>22</v>
      </c>
      <c r="D1845" t="s">
        <v>149</v>
      </c>
      <c r="E1845">
        <v>137.79</v>
      </c>
      <c r="F1845">
        <v>1</v>
      </c>
      <c r="G1845" s="27">
        <v>22.046399999999998</v>
      </c>
      <c r="H1845" s="15">
        <v>137.79</v>
      </c>
      <c r="I1845" s="27">
        <v>159.8364</v>
      </c>
      <c r="J1845">
        <f>YEAR(Ventas_Wellpro4[[#This Row],[Fecha]])</f>
        <v>2025</v>
      </c>
      <c r="K1845" t="str">
        <f>TEXT(Ventas_Wellpro4[[#This Row],[Fecha]],"MMMM")</f>
        <v>septiembre</v>
      </c>
      <c r="L1845">
        <f>DAY(Ventas_Wellpro4[[#This Row],[Fecha]])</f>
        <v>8</v>
      </c>
    </row>
    <row r="1846" spans="2:12" x14ac:dyDescent="0.25">
      <c r="B1846" s="11">
        <v>45908</v>
      </c>
      <c r="C1846" t="s">
        <v>22</v>
      </c>
      <c r="D1846" t="s">
        <v>149</v>
      </c>
      <c r="E1846">
        <v>137.79</v>
      </c>
      <c r="F1846">
        <v>1</v>
      </c>
      <c r="G1846" s="27">
        <v>22.046399999999998</v>
      </c>
      <c r="H1846" s="15">
        <v>137.79</v>
      </c>
      <c r="I1846" s="27">
        <v>159.8364</v>
      </c>
      <c r="J1846">
        <f>YEAR(Ventas_Wellpro4[[#This Row],[Fecha]])</f>
        <v>2025</v>
      </c>
      <c r="K1846" t="str">
        <f>TEXT(Ventas_Wellpro4[[#This Row],[Fecha]],"MMMM")</f>
        <v>septiembre</v>
      </c>
      <c r="L1846">
        <f>DAY(Ventas_Wellpro4[[#This Row],[Fecha]])</f>
        <v>8</v>
      </c>
    </row>
    <row r="1847" spans="2:12" x14ac:dyDescent="0.25">
      <c r="B1847" s="11">
        <v>45908</v>
      </c>
      <c r="C1847" t="s">
        <v>22</v>
      </c>
      <c r="D1847" t="s">
        <v>149</v>
      </c>
      <c r="E1847">
        <v>137.79</v>
      </c>
      <c r="F1847">
        <v>1</v>
      </c>
      <c r="G1847" s="27">
        <v>22.046399999999998</v>
      </c>
      <c r="H1847" s="15">
        <v>137.79</v>
      </c>
      <c r="I1847" s="27">
        <v>159.8364</v>
      </c>
      <c r="J1847">
        <f>YEAR(Ventas_Wellpro4[[#This Row],[Fecha]])</f>
        <v>2025</v>
      </c>
      <c r="K1847" t="str">
        <f>TEXT(Ventas_Wellpro4[[#This Row],[Fecha]],"MMMM")</f>
        <v>septiembre</v>
      </c>
      <c r="L1847">
        <f>DAY(Ventas_Wellpro4[[#This Row],[Fecha]])</f>
        <v>8</v>
      </c>
    </row>
    <row r="1848" spans="2:12" x14ac:dyDescent="0.25">
      <c r="B1848" s="11">
        <v>45908</v>
      </c>
      <c r="C1848" t="s">
        <v>21</v>
      </c>
      <c r="D1848" t="s">
        <v>149</v>
      </c>
      <c r="E1848">
        <v>137.79</v>
      </c>
      <c r="F1848">
        <v>1</v>
      </c>
      <c r="G1848" s="27">
        <v>22.046399999999998</v>
      </c>
      <c r="H1848" s="15">
        <v>137.79</v>
      </c>
      <c r="I1848" s="27">
        <v>159.8364</v>
      </c>
      <c r="J1848">
        <f>YEAR(Ventas_Wellpro4[[#This Row],[Fecha]])</f>
        <v>2025</v>
      </c>
      <c r="K1848" t="str">
        <f>TEXT(Ventas_Wellpro4[[#This Row],[Fecha]],"MMMM")</f>
        <v>septiembre</v>
      </c>
      <c r="L1848">
        <f>DAY(Ventas_Wellpro4[[#This Row],[Fecha]])</f>
        <v>8</v>
      </c>
    </row>
    <row r="1849" spans="2:12" x14ac:dyDescent="0.25">
      <c r="B1849" s="11">
        <v>45908</v>
      </c>
      <c r="C1849" t="s">
        <v>23</v>
      </c>
      <c r="D1849" t="s">
        <v>149</v>
      </c>
      <c r="E1849">
        <v>137.79</v>
      </c>
      <c r="F1849">
        <v>1</v>
      </c>
      <c r="G1849" s="27">
        <v>22.046399999999998</v>
      </c>
      <c r="H1849" s="15">
        <v>137.79</v>
      </c>
      <c r="I1849" s="27">
        <v>159.8364</v>
      </c>
      <c r="J1849">
        <f>YEAR(Ventas_Wellpro4[[#This Row],[Fecha]])</f>
        <v>2025</v>
      </c>
      <c r="K1849" t="str">
        <f>TEXT(Ventas_Wellpro4[[#This Row],[Fecha]],"MMMM")</f>
        <v>septiembre</v>
      </c>
      <c r="L1849">
        <f>DAY(Ventas_Wellpro4[[#This Row],[Fecha]])</f>
        <v>8</v>
      </c>
    </row>
    <row r="1850" spans="2:12" x14ac:dyDescent="0.25">
      <c r="B1850" s="11">
        <v>45908</v>
      </c>
      <c r="C1850" t="s">
        <v>24</v>
      </c>
      <c r="D1850" t="s">
        <v>149</v>
      </c>
      <c r="E1850">
        <v>137.79</v>
      </c>
      <c r="F1850">
        <v>1</v>
      </c>
      <c r="G1850" s="27">
        <v>22.046399999999998</v>
      </c>
      <c r="H1850" s="15">
        <v>137.79</v>
      </c>
      <c r="I1850" s="27">
        <v>159.8364</v>
      </c>
      <c r="J1850">
        <f>YEAR(Ventas_Wellpro4[[#This Row],[Fecha]])</f>
        <v>2025</v>
      </c>
      <c r="K1850" t="str">
        <f>TEXT(Ventas_Wellpro4[[#This Row],[Fecha]],"MMMM")</f>
        <v>septiembre</v>
      </c>
      <c r="L1850">
        <f>DAY(Ventas_Wellpro4[[#This Row],[Fecha]])</f>
        <v>8</v>
      </c>
    </row>
    <row r="1851" spans="2:12" x14ac:dyDescent="0.25">
      <c r="B1851" s="11">
        <v>45908</v>
      </c>
      <c r="C1851" t="s">
        <v>24</v>
      </c>
      <c r="D1851" t="s">
        <v>149</v>
      </c>
      <c r="E1851">
        <v>137.79</v>
      </c>
      <c r="F1851">
        <v>1</v>
      </c>
      <c r="G1851" s="27">
        <v>22.046399999999998</v>
      </c>
      <c r="H1851" s="15">
        <v>137.79</v>
      </c>
      <c r="I1851" s="27">
        <v>159.8364</v>
      </c>
      <c r="J1851">
        <f>YEAR(Ventas_Wellpro4[[#This Row],[Fecha]])</f>
        <v>2025</v>
      </c>
      <c r="K1851" t="str">
        <f>TEXT(Ventas_Wellpro4[[#This Row],[Fecha]],"MMMM")</f>
        <v>septiembre</v>
      </c>
      <c r="L1851">
        <f>DAY(Ventas_Wellpro4[[#This Row],[Fecha]])</f>
        <v>8</v>
      </c>
    </row>
    <row r="1852" spans="2:12" x14ac:dyDescent="0.25">
      <c r="B1852" s="11">
        <v>45908</v>
      </c>
      <c r="C1852" t="s">
        <v>24</v>
      </c>
      <c r="D1852" t="s">
        <v>149</v>
      </c>
      <c r="E1852">
        <v>137.79</v>
      </c>
      <c r="F1852">
        <v>1</v>
      </c>
      <c r="G1852" s="27">
        <v>22.046399999999998</v>
      </c>
      <c r="H1852" s="15">
        <v>137.79</v>
      </c>
      <c r="I1852" s="27">
        <v>159.8364</v>
      </c>
      <c r="J1852">
        <f>YEAR(Ventas_Wellpro4[[#This Row],[Fecha]])</f>
        <v>2025</v>
      </c>
      <c r="K1852" t="str">
        <f>TEXT(Ventas_Wellpro4[[#This Row],[Fecha]],"MMMM")</f>
        <v>septiembre</v>
      </c>
      <c r="L1852">
        <f>DAY(Ventas_Wellpro4[[#This Row],[Fecha]])</f>
        <v>8</v>
      </c>
    </row>
    <row r="1853" spans="2:12" x14ac:dyDescent="0.25">
      <c r="B1853" s="11">
        <v>45908</v>
      </c>
      <c r="C1853" t="s">
        <v>14</v>
      </c>
      <c r="D1853" t="s">
        <v>149</v>
      </c>
      <c r="E1853">
        <v>1706.9</v>
      </c>
      <c r="F1853">
        <v>1</v>
      </c>
      <c r="G1853" s="27">
        <v>273.10400000000004</v>
      </c>
      <c r="H1853" s="15">
        <v>1706.9</v>
      </c>
      <c r="I1853" s="27">
        <v>1980.0040000000001</v>
      </c>
      <c r="J1853">
        <f>YEAR(Ventas_Wellpro4[[#This Row],[Fecha]])</f>
        <v>2025</v>
      </c>
      <c r="K1853" t="str">
        <f>TEXT(Ventas_Wellpro4[[#This Row],[Fecha]],"MMMM")</f>
        <v>septiembre</v>
      </c>
      <c r="L1853">
        <f>DAY(Ventas_Wellpro4[[#This Row],[Fecha]])</f>
        <v>8</v>
      </c>
    </row>
    <row r="1854" spans="2:12" x14ac:dyDescent="0.25">
      <c r="B1854" s="11">
        <v>45908</v>
      </c>
      <c r="C1854" t="s">
        <v>14</v>
      </c>
      <c r="D1854" t="s">
        <v>149</v>
      </c>
      <c r="E1854">
        <v>1706.9</v>
      </c>
      <c r="F1854">
        <v>1</v>
      </c>
      <c r="G1854" s="27">
        <v>273.10400000000004</v>
      </c>
      <c r="H1854" s="15">
        <v>1706.9</v>
      </c>
      <c r="I1854" s="27">
        <v>1980.0040000000001</v>
      </c>
      <c r="J1854">
        <f>YEAR(Ventas_Wellpro4[[#This Row],[Fecha]])</f>
        <v>2025</v>
      </c>
      <c r="K1854" t="str">
        <f>TEXT(Ventas_Wellpro4[[#This Row],[Fecha]],"MMMM")</f>
        <v>septiembre</v>
      </c>
      <c r="L1854">
        <f>DAY(Ventas_Wellpro4[[#This Row],[Fecha]])</f>
        <v>8</v>
      </c>
    </row>
    <row r="1855" spans="2:12" x14ac:dyDescent="0.25">
      <c r="B1855" s="11">
        <v>45908</v>
      </c>
      <c r="C1855" t="s">
        <v>12</v>
      </c>
      <c r="D1855" t="s">
        <v>149</v>
      </c>
      <c r="E1855">
        <v>343.97</v>
      </c>
      <c r="F1855">
        <v>1</v>
      </c>
      <c r="G1855" s="27">
        <v>55.035200000000003</v>
      </c>
      <c r="H1855" s="15">
        <v>343.97</v>
      </c>
      <c r="I1855" s="27">
        <v>399.00520000000006</v>
      </c>
      <c r="J1855">
        <f>YEAR(Ventas_Wellpro4[[#This Row],[Fecha]])</f>
        <v>2025</v>
      </c>
      <c r="K1855" t="str">
        <f>TEXT(Ventas_Wellpro4[[#This Row],[Fecha]],"MMMM")</f>
        <v>septiembre</v>
      </c>
      <c r="L1855">
        <f>DAY(Ventas_Wellpro4[[#This Row],[Fecha]])</f>
        <v>8</v>
      </c>
    </row>
    <row r="1856" spans="2:12" x14ac:dyDescent="0.25">
      <c r="B1856" s="11">
        <v>45908</v>
      </c>
      <c r="C1856" t="s">
        <v>10</v>
      </c>
      <c r="D1856" t="s">
        <v>50</v>
      </c>
      <c r="E1856">
        <v>211.23</v>
      </c>
      <c r="F1856">
        <v>6</v>
      </c>
      <c r="G1856" s="27">
        <v>202.7808</v>
      </c>
      <c r="H1856" s="15">
        <v>1267.3800000000001</v>
      </c>
      <c r="I1856" s="27">
        <v>1470.1608000000001</v>
      </c>
      <c r="J1856">
        <f>YEAR(Ventas_Wellpro4[[#This Row],[Fecha]])</f>
        <v>2025</v>
      </c>
      <c r="K1856" t="str">
        <f>TEXT(Ventas_Wellpro4[[#This Row],[Fecha]],"MMMM")</f>
        <v>septiembre</v>
      </c>
      <c r="L1856">
        <f>DAY(Ventas_Wellpro4[[#This Row],[Fecha]])</f>
        <v>8</v>
      </c>
    </row>
    <row r="1857" spans="2:12" x14ac:dyDescent="0.25">
      <c r="B1857" s="11">
        <v>45908</v>
      </c>
      <c r="C1857" t="s">
        <v>123</v>
      </c>
      <c r="D1857" t="s">
        <v>149</v>
      </c>
      <c r="E1857">
        <v>137.79</v>
      </c>
      <c r="F1857">
        <v>1</v>
      </c>
      <c r="G1857" s="27">
        <v>22.046399999999998</v>
      </c>
      <c r="H1857" s="15">
        <v>137.79</v>
      </c>
      <c r="I1857" s="27">
        <v>159.8364</v>
      </c>
      <c r="J1857">
        <f>YEAR(Ventas_Wellpro4[[#This Row],[Fecha]])</f>
        <v>2025</v>
      </c>
      <c r="K1857" t="str">
        <f>TEXT(Ventas_Wellpro4[[#This Row],[Fecha]],"MMMM")</f>
        <v>septiembre</v>
      </c>
      <c r="L1857">
        <f>DAY(Ventas_Wellpro4[[#This Row],[Fecha]])</f>
        <v>8</v>
      </c>
    </row>
    <row r="1858" spans="2:12" x14ac:dyDescent="0.25">
      <c r="B1858" s="11">
        <v>45910</v>
      </c>
      <c r="C1858" t="s">
        <v>22</v>
      </c>
      <c r="D1858" t="s">
        <v>149</v>
      </c>
      <c r="E1858">
        <v>137.79499999999999</v>
      </c>
      <c r="F1858">
        <v>2</v>
      </c>
      <c r="G1858" s="27">
        <v>44.0944</v>
      </c>
      <c r="H1858" s="15">
        <v>275.58999999999997</v>
      </c>
      <c r="I1858" s="27">
        <v>319.68439999999998</v>
      </c>
      <c r="J1858">
        <f>YEAR(Ventas_Wellpro4[[#This Row],[Fecha]])</f>
        <v>2025</v>
      </c>
      <c r="K1858" t="str">
        <f>TEXT(Ventas_Wellpro4[[#This Row],[Fecha]],"MMMM")</f>
        <v>septiembre</v>
      </c>
      <c r="L1858">
        <f>DAY(Ventas_Wellpro4[[#This Row],[Fecha]])</f>
        <v>10</v>
      </c>
    </row>
    <row r="1859" spans="2:12" x14ac:dyDescent="0.25">
      <c r="B1859" s="11">
        <v>45910</v>
      </c>
      <c r="C1859" t="s">
        <v>21</v>
      </c>
      <c r="D1859" t="s">
        <v>50</v>
      </c>
      <c r="E1859">
        <v>103.34</v>
      </c>
      <c r="F1859">
        <v>240</v>
      </c>
      <c r="G1859" s="27">
        <v>3968.2560000000003</v>
      </c>
      <c r="H1859" s="15">
        <v>24801.599999999999</v>
      </c>
      <c r="I1859" s="27">
        <v>28769.856</v>
      </c>
      <c r="J1859">
        <f>YEAR(Ventas_Wellpro4[[#This Row],[Fecha]])</f>
        <v>2025</v>
      </c>
      <c r="K1859" t="str">
        <f>TEXT(Ventas_Wellpro4[[#This Row],[Fecha]],"MMMM")</f>
        <v>septiembre</v>
      </c>
      <c r="L1859">
        <f>DAY(Ventas_Wellpro4[[#This Row],[Fecha]])</f>
        <v>10</v>
      </c>
    </row>
    <row r="1860" spans="2:12" x14ac:dyDescent="0.25">
      <c r="B1860" s="11">
        <v>45910</v>
      </c>
      <c r="C1860" t="s">
        <v>11</v>
      </c>
      <c r="D1860" t="s">
        <v>149</v>
      </c>
      <c r="E1860">
        <v>343.97</v>
      </c>
      <c r="F1860">
        <v>1</v>
      </c>
      <c r="G1860" s="27">
        <v>55.035200000000003</v>
      </c>
      <c r="H1860" s="15">
        <v>343.97</v>
      </c>
      <c r="I1860" s="27">
        <v>399.00520000000006</v>
      </c>
      <c r="J1860">
        <f>YEAR(Ventas_Wellpro4[[#This Row],[Fecha]])</f>
        <v>2025</v>
      </c>
      <c r="K1860" t="str">
        <f>TEXT(Ventas_Wellpro4[[#This Row],[Fecha]],"MMMM")</f>
        <v>septiembre</v>
      </c>
      <c r="L1860">
        <f>DAY(Ventas_Wellpro4[[#This Row],[Fecha]])</f>
        <v>10</v>
      </c>
    </row>
    <row r="1861" spans="2:12" x14ac:dyDescent="0.25">
      <c r="B1861" s="11">
        <v>45910</v>
      </c>
      <c r="C1861" t="s">
        <v>10</v>
      </c>
      <c r="D1861" t="s">
        <v>144</v>
      </c>
      <c r="E1861">
        <v>206.9</v>
      </c>
      <c r="F1861">
        <v>1</v>
      </c>
      <c r="G1861" s="27">
        <v>33.103999999999999</v>
      </c>
      <c r="H1861" s="15">
        <v>206.9</v>
      </c>
      <c r="I1861" s="27">
        <v>240.00400000000002</v>
      </c>
      <c r="J1861">
        <f>YEAR(Ventas_Wellpro4[[#This Row],[Fecha]])</f>
        <v>2025</v>
      </c>
      <c r="K1861" t="str">
        <f>TEXT(Ventas_Wellpro4[[#This Row],[Fecha]],"MMMM")</f>
        <v>septiembre</v>
      </c>
      <c r="L1861">
        <f>DAY(Ventas_Wellpro4[[#This Row],[Fecha]])</f>
        <v>10</v>
      </c>
    </row>
    <row r="1862" spans="2:12" x14ac:dyDescent="0.25">
      <c r="B1862" s="5">
        <v>45656</v>
      </c>
      <c r="C1862" t="s">
        <v>18</v>
      </c>
      <c r="D1862" t="s">
        <v>46</v>
      </c>
      <c r="E1862">
        <v>525.59</v>
      </c>
      <c r="F1862">
        <v>30</v>
      </c>
      <c r="G1862" s="1">
        <v>2522.83</v>
      </c>
      <c r="H1862" s="15">
        <v>15767.7</v>
      </c>
      <c r="I1862" s="1">
        <v>18290.53</v>
      </c>
      <c r="J1862">
        <f>YEAR(Ventas_Wellpro4[[#This Row],[Fecha]])</f>
        <v>2024</v>
      </c>
      <c r="K1862" t="str">
        <f>TEXT(Ventas_Wellpro4[[#This Row],[Fecha]],"MMMM")</f>
        <v>diciembre</v>
      </c>
      <c r="L1862">
        <f>DAY(Ventas_Wellpro4[[#This Row],[Fecha]])</f>
        <v>30</v>
      </c>
    </row>
    <row r="1863" spans="2:12" x14ac:dyDescent="0.25">
      <c r="B1863" s="5">
        <v>45656</v>
      </c>
      <c r="C1863" t="s">
        <v>18</v>
      </c>
      <c r="D1863" t="s">
        <v>46</v>
      </c>
      <c r="E1863">
        <v>525.59</v>
      </c>
      <c r="F1863">
        <v>12</v>
      </c>
      <c r="G1863" s="1">
        <v>1009.13</v>
      </c>
      <c r="H1863" s="15">
        <v>6307.08</v>
      </c>
      <c r="I1863" s="1">
        <v>7316.21</v>
      </c>
      <c r="J1863">
        <f>YEAR(Ventas_Wellpro4[[#This Row],[Fecha]])</f>
        <v>2024</v>
      </c>
      <c r="K1863" t="str">
        <f>TEXT(Ventas_Wellpro4[[#This Row],[Fecha]],"MMMM")</f>
        <v>diciembre</v>
      </c>
      <c r="L1863">
        <f>DAY(Ventas_Wellpro4[[#This Row],[Fecha]])</f>
        <v>30</v>
      </c>
    </row>
    <row r="1864" spans="2:12" x14ac:dyDescent="0.25">
      <c r="B1864" s="11">
        <v>45911</v>
      </c>
      <c r="C1864" t="s">
        <v>22</v>
      </c>
      <c r="D1864" t="s">
        <v>149</v>
      </c>
      <c r="E1864">
        <v>137.79499999999999</v>
      </c>
      <c r="F1864">
        <v>2</v>
      </c>
      <c r="G1864" s="27">
        <v>44.0944</v>
      </c>
      <c r="H1864" s="15">
        <v>275.58999999999997</v>
      </c>
      <c r="I1864" s="27">
        <v>319.68439999999998</v>
      </c>
      <c r="J1864">
        <f>YEAR(Ventas_Wellpro4[[#This Row],[Fecha]])</f>
        <v>2025</v>
      </c>
      <c r="K1864" t="str">
        <f>TEXT(Ventas_Wellpro4[[#This Row],[Fecha]],"MMMM")</f>
        <v>septiembre</v>
      </c>
      <c r="L1864">
        <f>DAY(Ventas_Wellpro4[[#This Row],[Fecha]])</f>
        <v>11</v>
      </c>
    </row>
    <row r="1865" spans="2:12" x14ac:dyDescent="0.25">
      <c r="B1865" s="11">
        <v>45911</v>
      </c>
      <c r="C1865" t="s">
        <v>23</v>
      </c>
      <c r="D1865" t="s">
        <v>149</v>
      </c>
      <c r="E1865">
        <v>137.79</v>
      </c>
      <c r="F1865">
        <v>1</v>
      </c>
      <c r="G1865" s="27">
        <v>22.046399999999998</v>
      </c>
      <c r="H1865" s="15">
        <v>137.79</v>
      </c>
      <c r="I1865" s="27">
        <v>159.8364</v>
      </c>
      <c r="J1865">
        <f>YEAR(Ventas_Wellpro4[[#This Row],[Fecha]])</f>
        <v>2025</v>
      </c>
      <c r="K1865" t="str">
        <f>TEXT(Ventas_Wellpro4[[#This Row],[Fecha]],"MMMM")</f>
        <v>septiembre</v>
      </c>
      <c r="L1865">
        <f>DAY(Ventas_Wellpro4[[#This Row],[Fecha]])</f>
        <v>11</v>
      </c>
    </row>
    <row r="1866" spans="2:12" x14ac:dyDescent="0.25">
      <c r="B1866" s="11">
        <v>45911</v>
      </c>
      <c r="C1866" t="s">
        <v>23</v>
      </c>
      <c r="D1866" t="s">
        <v>46</v>
      </c>
      <c r="E1866">
        <v>70.05</v>
      </c>
      <c r="F1866">
        <v>240</v>
      </c>
      <c r="G1866" s="27">
        <v>2689.92</v>
      </c>
      <c r="H1866" s="15">
        <v>16812</v>
      </c>
      <c r="I1866" s="27">
        <v>19501.919999999998</v>
      </c>
      <c r="J1866">
        <f>YEAR(Ventas_Wellpro4[[#This Row],[Fecha]])</f>
        <v>2025</v>
      </c>
      <c r="K1866" t="str">
        <f>TEXT(Ventas_Wellpro4[[#This Row],[Fecha]],"MMMM")</f>
        <v>septiembre</v>
      </c>
      <c r="L1866">
        <f>DAY(Ventas_Wellpro4[[#This Row],[Fecha]])</f>
        <v>11</v>
      </c>
    </row>
    <row r="1867" spans="2:12" x14ac:dyDescent="0.25">
      <c r="B1867" s="5">
        <v>45657</v>
      </c>
      <c r="C1867" t="s">
        <v>18</v>
      </c>
      <c r="D1867" t="s">
        <v>46</v>
      </c>
      <c r="E1867">
        <v>525.59</v>
      </c>
      <c r="F1867">
        <v>72</v>
      </c>
      <c r="G1867" s="1">
        <v>6054.8</v>
      </c>
      <c r="H1867" s="15">
        <v>37842.480000000003</v>
      </c>
      <c r="I1867" s="1">
        <v>43897.279999999999</v>
      </c>
      <c r="J1867">
        <f>YEAR(Ventas_Wellpro4[[#This Row],[Fecha]])</f>
        <v>2024</v>
      </c>
      <c r="K1867" t="str">
        <f>TEXT(Ventas_Wellpro4[[#This Row],[Fecha]],"MMMM")</f>
        <v>diciembre</v>
      </c>
      <c r="L1867">
        <f>DAY(Ventas_Wellpro4[[#This Row],[Fecha]])</f>
        <v>31</v>
      </c>
    </row>
    <row r="1868" spans="2:12" x14ac:dyDescent="0.25">
      <c r="B1868" s="5">
        <v>45659</v>
      </c>
      <c r="C1868" t="s">
        <v>18</v>
      </c>
      <c r="D1868" t="s">
        <v>46</v>
      </c>
      <c r="E1868">
        <v>525.59</v>
      </c>
      <c r="F1868">
        <v>6</v>
      </c>
      <c r="G1868" s="1">
        <v>504.57</v>
      </c>
      <c r="H1868" s="15">
        <v>3153.54</v>
      </c>
      <c r="I1868" s="1">
        <v>3658.11</v>
      </c>
      <c r="J1868">
        <f>YEAR(Ventas_Wellpro4[[#This Row],[Fecha]])</f>
        <v>2025</v>
      </c>
      <c r="K1868" t="str">
        <f>TEXT(Ventas_Wellpro4[[#This Row],[Fecha]],"MMMM")</f>
        <v>enero</v>
      </c>
      <c r="L1868">
        <f>DAY(Ventas_Wellpro4[[#This Row],[Fecha]])</f>
        <v>2</v>
      </c>
    </row>
    <row r="1869" spans="2:12" x14ac:dyDescent="0.25">
      <c r="B1869" s="5">
        <v>45659</v>
      </c>
      <c r="C1869" t="s">
        <v>18</v>
      </c>
      <c r="D1869" t="s">
        <v>46</v>
      </c>
      <c r="E1869">
        <v>525.59</v>
      </c>
      <c r="F1869">
        <v>6</v>
      </c>
      <c r="G1869" s="1">
        <v>504.57</v>
      </c>
      <c r="H1869" s="15">
        <v>3153.54</v>
      </c>
      <c r="I1869" s="1">
        <v>3658.11</v>
      </c>
      <c r="J1869">
        <f>YEAR(Ventas_Wellpro4[[#This Row],[Fecha]])</f>
        <v>2025</v>
      </c>
      <c r="K1869" t="str">
        <f>TEXT(Ventas_Wellpro4[[#This Row],[Fecha]],"MMMM")</f>
        <v>enero</v>
      </c>
      <c r="L1869">
        <f>DAY(Ventas_Wellpro4[[#This Row],[Fecha]])</f>
        <v>2</v>
      </c>
    </row>
    <row r="1870" spans="2:12" x14ac:dyDescent="0.25">
      <c r="B1870" s="5">
        <v>45660</v>
      </c>
      <c r="C1870" t="s">
        <v>18</v>
      </c>
      <c r="D1870" t="s">
        <v>46</v>
      </c>
      <c r="E1870">
        <v>525.59</v>
      </c>
      <c r="F1870">
        <v>6</v>
      </c>
      <c r="G1870" s="1">
        <v>504.57</v>
      </c>
      <c r="H1870" s="15">
        <v>3153.54</v>
      </c>
      <c r="I1870" s="1">
        <v>3658.11</v>
      </c>
      <c r="J1870">
        <f>YEAR(Ventas_Wellpro4[[#This Row],[Fecha]])</f>
        <v>2025</v>
      </c>
      <c r="K1870" t="str">
        <f>TEXT(Ventas_Wellpro4[[#This Row],[Fecha]],"MMMM")</f>
        <v>enero</v>
      </c>
      <c r="L1870">
        <f>DAY(Ventas_Wellpro4[[#This Row],[Fecha]])</f>
        <v>3</v>
      </c>
    </row>
    <row r="1871" spans="2:12" x14ac:dyDescent="0.25">
      <c r="B1871" s="5">
        <v>45660</v>
      </c>
      <c r="C1871" t="s">
        <v>18</v>
      </c>
      <c r="D1871" t="s">
        <v>46</v>
      </c>
      <c r="E1871">
        <v>525.59</v>
      </c>
      <c r="F1871">
        <v>6</v>
      </c>
      <c r="G1871" s="1">
        <v>504.57</v>
      </c>
      <c r="H1871" s="15">
        <v>3153.54</v>
      </c>
      <c r="I1871" s="1">
        <v>3658.11</v>
      </c>
      <c r="J1871">
        <f>YEAR(Ventas_Wellpro4[[#This Row],[Fecha]])</f>
        <v>2025</v>
      </c>
      <c r="K1871" t="str">
        <f>TEXT(Ventas_Wellpro4[[#This Row],[Fecha]],"MMMM")</f>
        <v>enero</v>
      </c>
      <c r="L1871">
        <f>DAY(Ventas_Wellpro4[[#This Row],[Fecha]])</f>
        <v>3</v>
      </c>
    </row>
    <row r="1872" spans="2:12" x14ac:dyDescent="0.25">
      <c r="B1872" s="5">
        <v>45660</v>
      </c>
      <c r="C1872" t="s">
        <v>18</v>
      </c>
      <c r="D1872" t="s">
        <v>46</v>
      </c>
      <c r="E1872">
        <v>525.59</v>
      </c>
      <c r="F1872">
        <v>6</v>
      </c>
      <c r="G1872" s="1">
        <v>504.57</v>
      </c>
      <c r="H1872" s="15">
        <v>3153.54</v>
      </c>
      <c r="I1872" s="1">
        <v>3658.11</v>
      </c>
      <c r="J1872">
        <f>YEAR(Ventas_Wellpro4[[#This Row],[Fecha]])</f>
        <v>2025</v>
      </c>
      <c r="K1872" t="str">
        <f>TEXT(Ventas_Wellpro4[[#This Row],[Fecha]],"MMMM")</f>
        <v>enero</v>
      </c>
      <c r="L1872">
        <f>DAY(Ventas_Wellpro4[[#This Row],[Fecha]])</f>
        <v>3</v>
      </c>
    </row>
    <row r="1873" spans="2:12" x14ac:dyDescent="0.25">
      <c r="B1873" s="11">
        <v>45912</v>
      </c>
      <c r="C1873" t="s">
        <v>22</v>
      </c>
      <c r="D1873" t="s">
        <v>149</v>
      </c>
      <c r="E1873">
        <v>137.79</v>
      </c>
      <c r="F1873">
        <v>1</v>
      </c>
      <c r="G1873" s="27">
        <v>22.046399999999998</v>
      </c>
      <c r="H1873" s="15">
        <v>137.79</v>
      </c>
      <c r="I1873" s="27">
        <v>159.8364</v>
      </c>
      <c r="J1873">
        <f>YEAR(Ventas_Wellpro4[[#This Row],[Fecha]])</f>
        <v>2025</v>
      </c>
      <c r="K1873" t="str">
        <f>TEXT(Ventas_Wellpro4[[#This Row],[Fecha]],"MMMM")</f>
        <v>septiembre</v>
      </c>
      <c r="L1873">
        <f>DAY(Ventas_Wellpro4[[#This Row],[Fecha]])</f>
        <v>12</v>
      </c>
    </row>
    <row r="1874" spans="2:12" x14ac:dyDescent="0.25">
      <c r="B1874" s="11">
        <v>45912</v>
      </c>
      <c r="C1874" t="s">
        <v>23</v>
      </c>
      <c r="D1874" t="s">
        <v>46</v>
      </c>
      <c r="E1874">
        <v>70.05</v>
      </c>
      <c r="F1874">
        <v>240</v>
      </c>
      <c r="G1874" s="27">
        <v>2689.92</v>
      </c>
      <c r="H1874" s="15">
        <v>16812</v>
      </c>
      <c r="I1874" s="27">
        <v>19501.919999999998</v>
      </c>
      <c r="J1874">
        <f>YEAR(Ventas_Wellpro4[[#This Row],[Fecha]])</f>
        <v>2025</v>
      </c>
      <c r="K1874" t="str">
        <f>TEXT(Ventas_Wellpro4[[#This Row],[Fecha]],"MMMM")</f>
        <v>septiembre</v>
      </c>
      <c r="L1874">
        <f>DAY(Ventas_Wellpro4[[#This Row],[Fecha]])</f>
        <v>12</v>
      </c>
    </row>
    <row r="1875" spans="2:12" x14ac:dyDescent="0.25">
      <c r="B1875" s="11">
        <v>45912</v>
      </c>
      <c r="C1875" t="s">
        <v>23</v>
      </c>
      <c r="D1875" t="s">
        <v>46</v>
      </c>
      <c r="E1875">
        <v>70.05</v>
      </c>
      <c r="F1875">
        <v>240</v>
      </c>
      <c r="G1875" s="27">
        <v>2689.92</v>
      </c>
      <c r="H1875" s="15">
        <v>16812</v>
      </c>
      <c r="I1875" s="27">
        <v>19501.919999999998</v>
      </c>
      <c r="J1875">
        <f>YEAR(Ventas_Wellpro4[[#This Row],[Fecha]])</f>
        <v>2025</v>
      </c>
      <c r="K1875" t="str">
        <f>TEXT(Ventas_Wellpro4[[#This Row],[Fecha]],"MMMM")</f>
        <v>septiembre</v>
      </c>
      <c r="L1875">
        <f>DAY(Ventas_Wellpro4[[#This Row],[Fecha]])</f>
        <v>12</v>
      </c>
    </row>
    <row r="1876" spans="2:12" x14ac:dyDescent="0.25">
      <c r="B1876" s="5">
        <v>45660</v>
      </c>
      <c r="C1876" t="s">
        <v>18</v>
      </c>
      <c r="D1876" t="s">
        <v>46</v>
      </c>
      <c r="E1876">
        <v>525.59</v>
      </c>
      <c r="F1876">
        <v>6</v>
      </c>
      <c r="G1876" s="1">
        <v>504.57</v>
      </c>
      <c r="H1876" s="15">
        <v>3153.54</v>
      </c>
      <c r="I1876" s="2">
        <v>3658.11</v>
      </c>
      <c r="J1876">
        <f>YEAR(Ventas_Wellpro4[[#This Row],[Fecha]])</f>
        <v>2025</v>
      </c>
      <c r="K1876" t="str">
        <f>TEXT(Ventas_Wellpro4[[#This Row],[Fecha]],"MMMM")</f>
        <v>enero</v>
      </c>
      <c r="L1876">
        <f>DAY(Ventas_Wellpro4[[#This Row],[Fecha]])</f>
        <v>3</v>
      </c>
    </row>
    <row r="1877" spans="2:12" x14ac:dyDescent="0.25">
      <c r="B1877" s="5">
        <v>45660</v>
      </c>
      <c r="C1877" t="s">
        <v>18</v>
      </c>
      <c r="D1877" t="s">
        <v>46</v>
      </c>
      <c r="E1877">
        <v>525.59</v>
      </c>
      <c r="F1877">
        <v>18</v>
      </c>
      <c r="G1877" s="1">
        <v>1513.7</v>
      </c>
      <c r="H1877" s="15">
        <v>9460.6200000000008</v>
      </c>
      <c r="I1877" s="2">
        <v>10974.32</v>
      </c>
      <c r="J1877">
        <f>YEAR(Ventas_Wellpro4[[#This Row],[Fecha]])</f>
        <v>2025</v>
      </c>
      <c r="K1877" t="str">
        <f>TEXT(Ventas_Wellpro4[[#This Row],[Fecha]],"MMMM")</f>
        <v>enero</v>
      </c>
      <c r="L1877">
        <f>DAY(Ventas_Wellpro4[[#This Row],[Fecha]])</f>
        <v>3</v>
      </c>
    </row>
    <row r="1878" spans="2:12" x14ac:dyDescent="0.25">
      <c r="B1878" s="5">
        <v>45663</v>
      </c>
      <c r="C1878" t="s">
        <v>18</v>
      </c>
      <c r="D1878" t="s">
        <v>46</v>
      </c>
      <c r="E1878">
        <v>525.59</v>
      </c>
      <c r="F1878">
        <v>6</v>
      </c>
      <c r="G1878" s="1">
        <v>504.57</v>
      </c>
      <c r="H1878" s="15">
        <v>3153.54</v>
      </c>
      <c r="I1878" s="2">
        <v>3658.11</v>
      </c>
      <c r="J1878">
        <f>YEAR(Ventas_Wellpro4[[#This Row],[Fecha]])</f>
        <v>2025</v>
      </c>
      <c r="K1878" t="str">
        <f>TEXT(Ventas_Wellpro4[[#This Row],[Fecha]],"MMMM")</f>
        <v>enero</v>
      </c>
      <c r="L1878">
        <f>DAY(Ventas_Wellpro4[[#This Row],[Fecha]])</f>
        <v>6</v>
      </c>
    </row>
    <row r="1879" spans="2:12" x14ac:dyDescent="0.25">
      <c r="B1879" s="5">
        <v>45663</v>
      </c>
      <c r="C1879" t="s">
        <v>18</v>
      </c>
      <c r="D1879" t="s">
        <v>46</v>
      </c>
      <c r="E1879">
        <v>525.59</v>
      </c>
      <c r="F1879">
        <v>6</v>
      </c>
      <c r="G1879" s="2">
        <v>504.57</v>
      </c>
      <c r="H1879" s="15">
        <v>3153.54</v>
      </c>
      <c r="I1879" s="2">
        <v>3658.11</v>
      </c>
      <c r="J1879">
        <f>YEAR(Ventas_Wellpro4[[#This Row],[Fecha]])</f>
        <v>2025</v>
      </c>
      <c r="K1879" t="str">
        <f>TEXT(Ventas_Wellpro4[[#This Row],[Fecha]],"MMMM")</f>
        <v>enero</v>
      </c>
      <c r="L1879">
        <f>DAY(Ventas_Wellpro4[[#This Row],[Fecha]])</f>
        <v>6</v>
      </c>
    </row>
    <row r="1880" spans="2:12" x14ac:dyDescent="0.25">
      <c r="B1880" s="5">
        <v>45671</v>
      </c>
      <c r="C1880" t="s">
        <v>18</v>
      </c>
      <c r="D1880" t="s">
        <v>46</v>
      </c>
      <c r="E1880">
        <v>525.59</v>
      </c>
      <c r="F1880">
        <v>6</v>
      </c>
      <c r="G1880" s="1">
        <v>504.57</v>
      </c>
      <c r="H1880" s="15">
        <v>3153.54</v>
      </c>
      <c r="I1880" s="2">
        <v>3658.11</v>
      </c>
      <c r="J1880">
        <f>YEAR(Ventas_Wellpro4[[#This Row],[Fecha]])</f>
        <v>2025</v>
      </c>
      <c r="K1880" t="str">
        <f>TEXT(Ventas_Wellpro4[[#This Row],[Fecha]],"MMMM")</f>
        <v>enero</v>
      </c>
      <c r="L1880">
        <f>DAY(Ventas_Wellpro4[[#This Row],[Fecha]])</f>
        <v>14</v>
      </c>
    </row>
    <row r="1881" spans="2:12" x14ac:dyDescent="0.25">
      <c r="B1881" s="11">
        <v>45915</v>
      </c>
      <c r="C1881" t="s">
        <v>19</v>
      </c>
      <c r="D1881" t="s">
        <v>149</v>
      </c>
      <c r="E1881">
        <v>1048.28</v>
      </c>
      <c r="F1881">
        <v>1</v>
      </c>
      <c r="G1881" s="27">
        <v>167.72479999999999</v>
      </c>
      <c r="H1881" s="15">
        <v>1048.28</v>
      </c>
      <c r="I1881" s="27">
        <v>1216.0047999999999</v>
      </c>
      <c r="J1881">
        <f>YEAR(Ventas_Wellpro4[[#This Row],[Fecha]])</f>
        <v>2025</v>
      </c>
      <c r="K1881" t="str">
        <f>TEXT(Ventas_Wellpro4[[#This Row],[Fecha]],"MMMM")</f>
        <v>septiembre</v>
      </c>
      <c r="L1881">
        <f>DAY(Ventas_Wellpro4[[#This Row],[Fecha]])</f>
        <v>15</v>
      </c>
    </row>
    <row r="1882" spans="2:12" x14ac:dyDescent="0.25">
      <c r="B1882" s="11">
        <v>45915</v>
      </c>
      <c r="C1882" t="s">
        <v>25</v>
      </c>
      <c r="D1882" t="s">
        <v>145</v>
      </c>
      <c r="E1882">
        <v>697</v>
      </c>
      <c r="F1882">
        <v>12</v>
      </c>
      <c r="G1882" s="27">
        <v>1338.24</v>
      </c>
      <c r="H1882" s="15">
        <v>8364</v>
      </c>
      <c r="I1882" s="27">
        <v>9702.24</v>
      </c>
      <c r="J1882">
        <f>YEAR(Ventas_Wellpro4[[#This Row],[Fecha]])</f>
        <v>2025</v>
      </c>
      <c r="K1882" t="str">
        <f>TEXT(Ventas_Wellpro4[[#This Row],[Fecha]],"MMMM")</f>
        <v>septiembre</v>
      </c>
      <c r="L1882">
        <f>DAY(Ventas_Wellpro4[[#This Row],[Fecha]])</f>
        <v>15</v>
      </c>
    </row>
    <row r="1883" spans="2:12" x14ac:dyDescent="0.25">
      <c r="B1883" s="5">
        <v>45671</v>
      </c>
      <c r="C1883" t="s">
        <v>18</v>
      </c>
      <c r="D1883" t="s">
        <v>46</v>
      </c>
      <c r="E1883">
        <v>525.59</v>
      </c>
      <c r="F1883">
        <v>48</v>
      </c>
      <c r="G1883" s="1">
        <v>4036.53</v>
      </c>
      <c r="H1883" s="15">
        <v>25228.32</v>
      </c>
      <c r="I1883" s="1">
        <v>29264.85</v>
      </c>
      <c r="J1883">
        <f>YEAR(Ventas_Wellpro4[[#This Row],[Fecha]])</f>
        <v>2025</v>
      </c>
      <c r="K1883" t="str">
        <f>TEXT(Ventas_Wellpro4[[#This Row],[Fecha]],"MMMM")</f>
        <v>enero</v>
      </c>
      <c r="L1883">
        <f>DAY(Ventas_Wellpro4[[#This Row],[Fecha]])</f>
        <v>14</v>
      </c>
    </row>
    <row r="1884" spans="2:12" x14ac:dyDescent="0.25">
      <c r="B1884" s="11">
        <v>45915</v>
      </c>
      <c r="C1884" t="s">
        <v>22</v>
      </c>
      <c r="D1884" t="s">
        <v>149</v>
      </c>
      <c r="E1884">
        <v>137.79</v>
      </c>
      <c r="F1884">
        <v>1</v>
      </c>
      <c r="G1884" s="27">
        <v>22.046399999999998</v>
      </c>
      <c r="H1884" s="15">
        <v>137.79</v>
      </c>
      <c r="I1884" s="27">
        <v>159.8364</v>
      </c>
      <c r="J1884">
        <f>YEAR(Ventas_Wellpro4[[#This Row],[Fecha]])</f>
        <v>2025</v>
      </c>
      <c r="K1884" t="str">
        <f>TEXT(Ventas_Wellpro4[[#This Row],[Fecha]],"MMMM")</f>
        <v>septiembre</v>
      </c>
      <c r="L1884">
        <f>DAY(Ventas_Wellpro4[[#This Row],[Fecha]])</f>
        <v>15</v>
      </c>
    </row>
    <row r="1885" spans="2:12" x14ac:dyDescent="0.25">
      <c r="B1885" s="11">
        <v>45915</v>
      </c>
      <c r="C1885" t="s">
        <v>22</v>
      </c>
      <c r="D1885" t="s">
        <v>144</v>
      </c>
      <c r="E1885">
        <v>77.59</v>
      </c>
      <c r="F1885">
        <v>1</v>
      </c>
      <c r="G1885" s="27">
        <v>12.414400000000001</v>
      </c>
      <c r="H1885" s="15">
        <v>77.59</v>
      </c>
      <c r="I1885" s="27">
        <v>90.004400000000004</v>
      </c>
      <c r="J1885">
        <f>YEAR(Ventas_Wellpro4[[#This Row],[Fecha]])</f>
        <v>2025</v>
      </c>
      <c r="K1885" t="str">
        <f>TEXT(Ventas_Wellpro4[[#This Row],[Fecha]],"MMMM")</f>
        <v>septiembre</v>
      </c>
      <c r="L1885">
        <f>DAY(Ventas_Wellpro4[[#This Row],[Fecha]])</f>
        <v>15</v>
      </c>
    </row>
    <row r="1886" spans="2:12" x14ac:dyDescent="0.25">
      <c r="B1886" s="11">
        <v>45915</v>
      </c>
      <c r="C1886" t="s">
        <v>22</v>
      </c>
      <c r="D1886" t="s">
        <v>145</v>
      </c>
      <c r="E1886">
        <v>90.54</v>
      </c>
      <c r="F1886">
        <v>102</v>
      </c>
      <c r="G1886" s="27">
        <v>1477.6128000000001</v>
      </c>
      <c r="H1886" s="15">
        <v>9235.08</v>
      </c>
      <c r="I1886" s="27">
        <v>10712.692800000001</v>
      </c>
      <c r="J1886">
        <f>YEAR(Ventas_Wellpro4[[#This Row],[Fecha]])</f>
        <v>2025</v>
      </c>
      <c r="K1886" t="str">
        <f>TEXT(Ventas_Wellpro4[[#This Row],[Fecha]],"MMMM")</f>
        <v>septiembre</v>
      </c>
      <c r="L1886">
        <f>DAY(Ventas_Wellpro4[[#This Row],[Fecha]])</f>
        <v>15</v>
      </c>
    </row>
    <row r="1887" spans="2:12" x14ac:dyDescent="0.25">
      <c r="B1887" s="11">
        <v>45915</v>
      </c>
      <c r="C1887" t="s">
        <v>21</v>
      </c>
      <c r="D1887" t="s">
        <v>145</v>
      </c>
      <c r="E1887">
        <v>90.54</v>
      </c>
      <c r="F1887">
        <v>102</v>
      </c>
      <c r="G1887" s="27">
        <v>1477.6128000000001</v>
      </c>
      <c r="H1887" s="15">
        <v>9235.08</v>
      </c>
      <c r="I1887" s="27">
        <v>10712.692800000001</v>
      </c>
      <c r="J1887">
        <f>YEAR(Ventas_Wellpro4[[#This Row],[Fecha]])</f>
        <v>2025</v>
      </c>
      <c r="K1887" t="str">
        <f>TEXT(Ventas_Wellpro4[[#This Row],[Fecha]],"MMMM")</f>
        <v>septiembre</v>
      </c>
      <c r="L1887">
        <f>DAY(Ventas_Wellpro4[[#This Row],[Fecha]])</f>
        <v>15</v>
      </c>
    </row>
    <row r="1888" spans="2:12" x14ac:dyDescent="0.25">
      <c r="B1888" s="11">
        <v>45915</v>
      </c>
      <c r="C1888" t="s">
        <v>23</v>
      </c>
      <c r="D1888" t="s">
        <v>149</v>
      </c>
      <c r="E1888">
        <v>137.79</v>
      </c>
      <c r="F1888">
        <v>1</v>
      </c>
      <c r="G1888" s="27">
        <v>22.046399999999998</v>
      </c>
      <c r="H1888" s="15">
        <v>137.79</v>
      </c>
      <c r="I1888" s="27">
        <v>159.8364</v>
      </c>
      <c r="J1888">
        <f>YEAR(Ventas_Wellpro4[[#This Row],[Fecha]])</f>
        <v>2025</v>
      </c>
      <c r="K1888" t="str">
        <f>TEXT(Ventas_Wellpro4[[#This Row],[Fecha]],"MMMM")</f>
        <v>septiembre</v>
      </c>
      <c r="L1888">
        <f>DAY(Ventas_Wellpro4[[#This Row],[Fecha]])</f>
        <v>15</v>
      </c>
    </row>
    <row r="1889" spans="2:12" x14ac:dyDescent="0.25">
      <c r="B1889" s="11">
        <v>45915</v>
      </c>
      <c r="C1889" t="s">
        <v>24</v>
      </c>
      <c r="D1889" t="s">
        <v>149</v>
      </c>
      <c r="E1889">
        <v>137.79</v>
      </c>
      <c r="F1889">
        <v>1</v>
      </c>
      <c r="G1889" s="27">
        <v>22.046399999999998</v>
      </c>
      <c r="H1889" s="15">
        <v>137.79</v>
      </c>
      <c r="I1889" s="27">
        <v>159.8364</v>
      </c>
      <c r="J1889">
        <f>YEAR(Ventas_Wellpro4[[#This Row],[Fecha]])</f>
        <v>2025</v>
      </c>
      <c r="K1889" t="str">
        <f>TEXT(Ventas_Wellpro4[[#This Row],[Fecha]],"MMMM")</f>
        <v>septiembre</v>
      </c>
      <c r="L1889">
        <f>DAY(Ventas_Wellpro4[[#This Row],[Fecha]])</f>
        <v>15</v>
      </c>
    </row>
    <row r="1890" spans="2:12" x14ac:dyDescent="0.25">
      <c r="B1890" s="5">
        <v>45671</v>
      </c>
      <c r="C1890" t="s">
        <v>18</v>
      </c>
      <c r="D1890" t="s">
        <v>46</v>
      </c>
      <c r="E1890">
        <v>525.59</v>
      </c>
      <c r="F1890">
        <v>12</v>
      </c>
      <c r="G1890" s="1">
        <v>1009.13</v>
      </c>
      <c r="H1890" s="15">
        <v>6307.08</v>
      </c>
      <c r="I1890" s="2">
        <v>7316.21</v>
      </c>
      <c r="J1890">
        <f>YEAR(Ventas_Wellpro4[[#This Row],[Fecha]])</f>
        <v>2025</v>
      </c>
      <c r="K1890" t="str">
        <f>TEXT(Ventas_Wellpro4[[#This Row],[Fecha]],"MMMM")</f>
        <v>enero</v>
      </c>
      <c r="L1890">
        <f>DAY(Ventas_Wellpro4[[#This Row],[Fecha]])</f>
        <v>14</v>
      </c>
    </row>
    <row r="1891" spans="2:12" x14ac:dyDescent="0.25">
      <c r="B1891" s="5">
        <v>45671</v>
      </c>
      <c r="C1891" t="s">
        <v>18</v>
      </c>
      <c r="D1891" t="s">
        <v>46</v>
      </c>
      <c r="E1891">
        <v>525.58999999999992</v>
      </c>
      <c r="F1891">
        <v>42</v>
      </c>
      <c r="G1891" s="1">
        <v>3531.96</v>
      </c>
      <c r="H1891" s="15">
        <v>22074.78</v>
      </c>
      <c r="I1891" s="2">
        <v>25606.74</v>
      </c>
      <c r="J1891">
        <f>YEAR(Ventas_Wellpro4[[#This Row],[Fecha]])</f>
        <v>2025</v>
      </c>
      <c r="K1891" t="str">
        <f>TEXT(Ventas_Wellpro4[[#This Row],[Fecha]],"MMMM")</f>
        <v>enero</v>
      </c>
      <c r="L1891">
        <f>DAY(Ventas_Wellpro4[[#This Row],[Fecha]])</f>
        <v>14</v>
      </c>
    </row>
    <row r="1892" spans="2:12" x14ac:dyDescent="0.25">
      <c r="B1892" s="11">
        <v>45915</v>
      </c>
      <c r="C1892" t="s">
        <v>123</v>
      </c>
      <c r="D1892" t="s">
        <v>149</v>
      </c>
      <c r="E1892">
        <v>137.79</v>
      </c>
      <c r="F1892">
        <v>1</v>
      </c>
      <c r="G1892" s="27">
        <v>22.046399999999998</v>
      </c>
      <c r="H1892" s="15">
        <v>137.79</v>
      </c>
      <c r="I1892" s="27">
        <v>159.8364</v>
      </c>
      <c r="J1892">
        <f>YEAR(Ventas_Wellpro4[[#This Row],[Fecha]])</f>
        <v>2025</v>
      </c>
      <c r="K1892" t="str">
        <f>TEXT(Ventas_Wellpro4[[#This Row],[Fecha]],"MMMM")</f>
        <v>septiembre</v>
      </c>
      <c r="L1892">
        <f>DAY(Ventas_Wellpro4[[#This Row],[Fecha]])</f>
        <v>15</v>
      </c>
    </row>
    <row r="1893" spans="2:12" x14ac:dyDescent="0.25">
      <c r="B1893" s="11">
        <v>45917</v>
      </c>
      <c r="C1893" t="s">
        <v>19</v>
      </c>
      <c r="D1893" t="s">
        <v>149</v>
      </c>
      <c r="E1893">
        <v>1048.28</v>
      </c>
      <c r="F1893">
        <v>1</v>
      </c>
      <c r="G1893" s="27">
        <v>167.72479999999999</v>
      </c>
      <c r="H1893" s="15">
        <v>1048.28</v>
      </c>
      <c r="I1893" s="27">
        <v>1216.0047999999999</v>
      </c>
      <c r="J1893">
        <f>YEAR(Ventas_Wellpro4[[#This Row],[Fecha]])</f>
        <v>2025</v>
      </c>
      <c r="K1893" t="str">
        <f>TEXT(Ventas_Wellpro4[[#This Row],[Fecha]],"MMMM")</f>
        <v>septiembre</v>
      </c>
      <c r="L1893">
        <f>DAY(Ventas_Wellpro4[[#This Row],[Fecha]])</f>
        <v>17</v>
      </c>
    </row>
    <row r="1894" spans="2:12" x14ac:dyDescent="0.25">
      <c r="B1894" s="11">
        <v>45917</v>
      </c>
      <c r="C1894" t="s">
        <v>22</v>
      </c>
      <c r="D1894" t="s">
        <v>149</v>
      </c>
      <c r="E1894">
        <v>137.79</v>
      </c>
      <c r="F1894">
        <v>1</v>
      </c>
      <c r="G1894" s="27">
        <v>22.046399999999998</v>
      </c>
      <c r="H1894" s="15">
        <v>137.79</v>
      </c>
      <c r="I1894" s="27">
        <v>159.8364</v>
      </c>
      <c r="J1894">
        <f>YEAR(Ventas_Wellpro4[[#This Row],[Fecha]])</f>
        <v>2025</v>
      </c>
      <c r="K1894" t="str">
        <f>TEXT(Ventas_Wellpro4[[#This Row],[Fecha]],"MMMM")</f>
        <v>septiembre</v>
      </c>
      <c r="L1894">
        <f>DAY(Ventas_Wellpro4[[#This Row],[Fecha]])</f>
        <v>17</v>
      </c>
    </row>
    <row r="1895" spans="2:12" x14ac:dyDescent="0.25">
      <c r="B1895" s="11">
        <v>45917</v>
      </c>
      <c r="C1895" t="s">
        <v>22</v>
      </c>
      <c r="D1895" t="s">
        <v>149</v>
      </c>
      <c r="E1895">
        <v>137.79</v>
      </c>
      <c r="F1895">
        <v>1</v>
      </c>
      <c r="G1895" s="27">
        <v>22.046399999999998</v>
      </c>
      <c r="H1895" s="15">
        <v>137.79</v>
      </c>
      <c r="I1895" s="27">
        <v>159.8364</v>
      </c>
      <c r="J1895">
        <f>YEAR(Ventas_Wellpro4[[#This Row],[Fecha]])</f>
        <v>2025</v>
      </c>
      <c r="K1895" t="str">
        <f>TEXT(Ventas_Wellpro4[[#This Row],[Fecha]],"MMMM")</f>
        <v>septiembre</v>
      </c>
      <c r="L1895">
        <f>DAY(Ventas_Wellpro4[[#This Row],[Fecha]])</f>
        <v>17</v>
      </c>
    </row>
    <row r="1896" spans="2:12" x14ac:dyDescent="0.25">
      <c r="B1896" s="11">
        <v>45917</v>
      </c>
      <c r="C1896" t="s">
        <v>24</v>
      </c>
      <c r="D1896" t="s">
        <v>149</v>
      </c>
      <c r="E1896">
        <v>137.79</v>
      </c>
      <c r="F1896">
        <v>1</v>
      </c>
      <c r="G1896" s="27">
        <v>22.046399999999998</v>
      </c>
      <c r="H1896" s="15">
        <v>137.79</v>
      </c>
      <c r="I1896" s="27">
        <v>159.8364</v>
      </c>
      <c r="J1896">
        <f>YEAR(Ventas_Wellpro4[[#This Row],[Fecha]])</f>
        <v>2025</v>
      </c>
      <c r="K1896" t="str">
        <f>TEXT(Ventas_Wellpro4[[#This Row],[Fecha]],"MMMM")</f>
        <v>septiembre</v>
      </c>
      <c r="L1896">
        <f>DAY(Ventas_Wellpro4[[#This Row],[Fecha]])</f>
        <v>17</v>
      </c>
    </row>
    <row r="1897" spans="2:12" x14ac:dyDescent="0.25">
      <c r="B1897" s="11">
        <v>45917</v>
      </c>
      <c r="C1897" t="s">
        <v>10</v>
      </c>
      <c r="D1897" t="s">
        <v>149</v>
      </c>
      <c r="E1897">
        <v>343.97</v>
      </c>
      <c r="F1897">
        <v>1</v>
      </c>
      <c r="G1897" s="27">
        <v>55.035200000000003</v>
      </c>
      <c r="H1897" s="15">
        <v>343.97</v>
      </c>
      <c r="I1897" s="27">
        <v>399.00520000000006</v>
      </c>
      <c r="J1897">
        <f>YEAR(Ventas_Wellpro4[[#This Row],[Fecha]])</f>
        <v>2025</v>
      </c>
      <c r="K1897" t="str">
        <f>TEXT(Ventas_Wellpro4[[#This Row],[Fecha]],"MMMM")</f>
        <v>septiembre</v>
      </c>
      <c r="L1897">
        <f>DAY(Ventas_Wellpro4[[#This Row],[Fecha]])</f>
        <v>17</v>
      </c>
    </row>
    <row r="1898" spans="2:12" x14ac:dyDescent="0.25">
      <c r="B1898" s="11">
        <v>45917</v>
      </c>
      <c r="C1898" t="s">
        <v>123</v>
      </c>
      <c r="D1898" t="s">
        <v>149</v>
      </c>
      <c r="E1898">
        <v>137.79</v>
      </c>
      <c r="F1898">
        <v>1</v>
      </c>
      <c r="G1898" s="27">
        <v>22.046399999999998</v>
      </c>
      <c r="H1898" s="15">
        <v>137.79</v>
      </c>
      <c r="I1898" s="27">
        <v>159.8364</v>
      </c>
      <c r="J1898">
        <f>YEAR(Ventas_Wellpro4[[#This Row],[Fecha]])</f>
        <v>2025</v>
      </c>
      <c r="K1898" t="str">
        <f>TEXT(Ventas_Wellpro4[[#This Row],[Fecha]],"MMMM")</f>
        <v>septiembre</v>
      </c>
      <c r="L1898">
        <f>DAY(Ventas_Wellpro4[[#This Row],[Fecha]])</f>
        <v>17</v>
      </c>
    </row>
    <row r="1899" spans="2:12" x14ac:dyDescent="0.25">
      <c r="B1899" s="11">
        <v>45917</v>
      </c>
      <c r="C1899" t="s">
        <v>123</v>
      </c>
      <c r="D1899" t="s">
        <v>149</v>
      </c>
      <c r="E1899">
        <v>137.79499999999999</v>
      </c>
      <c r="F1899">
        <v>2</v>
      </c>
      <c r="G1899" s="27">
        <v>44.0944</v>
      </c>
      <c r="H1899" s="15">
        <v>275.58999999999997</v>
      </c>
      <c r="I1899" s="27">
        <v>319.68439999999998</v>
      </c>
      <c r="J1899">
        <f>YEAR(Ventas_Wellpro4[[#This Row],[Fecha]])</f>
        <v>2025</v>
      </c>
      <c r="K1899" t="str">
        <f>TEXT(Ventas_Wellpro4[[#This Row],[Fecha]],"MMMM")</f>
        <v>septiembre</v>
      </c>
      <c r="L1899">
        <f>DAY(Ventas_Wellpro4[[#This Row],[Fecha]])</f>
        <v>17</v>
      </c>
    </row>
    <row r="1900" spans="2:12" x14ac:dyDescent="0.25">
      <c r="B1900" s="11">
        <v>45917</v>
      </c>
      <c r="C1900" t="s">
        <v>123</v>
      </c>
      <c r="D1900" t="s">
        <v>149</v>
      </c>
      <c r="E1900">
        <v>137.79</v>
      </c>
      <c r="F1900">
        <v>1</v>
      </c>
      <c r="G1900" s="27">
        <v>22.046399999999998</v>
      </c>
      <c r="H1900" s="15">
        <v>137.79</v>
      </c>
      <c r="I1900" s="27">
        <v>159.8364</v>
      </c>
      <c r="J1900">
        <f>YEAR(Ventas_Wellpro4[[#This Row],[Fecha]])</f>
        <v>2025</v>
      </c>
      <c r="K1900" t="str">
        <f>TEXT(Ventas_Wellpro4[[#This Row],[Fecha]],"MMMM")</f>
        <v>septiembre</v>
      </c>
      <c r="L1900">
        <f>DAY(Ventas_Wellpro4[[#This Row],[Fecha]])</f>
        <v>17</v>
      </c>
    </row>
    <row r="1901" spans="2:12" x14ac:dyDescent="0.25">
      <c r="B1901" s="5">
        <v>45671</v>
      </c>
      <c r="C1901" t="s">
        <v>18</v>
      </c>
      <c r="D1901" t="s">
        <v>46</v>
      </c>
      <c r="E1901">
        <v>525.59</v>
      </c>
      <c r="F1901">
        <v>12</v>
      </c>
      <c r="G1901" s="1">
        <v>1009.13</v>
      </c>
      <c r="H1901" s="15">
        <v>6307.08</v>
      </c>
      <c r="I1901" s="2">
        <v>7316.21</v>
      </c>
      <c r="J1901">
        <f>YEAR(Ventas_Wellpro4[[#This Row],[Fecha]])</f>
        <v>2025</v>
      </c>
      <c r="K1901" t="str">
        <f>TEXT(Ventas_Wellpro4[[#This Row],[Fecha]],"MMMM")</f>
        <v>enero</v>
      </c>
      <c r="L1901">
        <f>DAY(Ventas_Wellpro4[[#This Row],[Fecha]])</f>
        <v>14</v>
      </c>
    </row>
    <row r="1902" spans="2:12" x14ac:dyDescent="0.25">
      <c r="B1902" s="5">
        <v>45671</v>
      </c>
      <c r="C1902" t="s">
        <v>18</v>
      </c>
      <c r="D1902" t="s">
        <v>46</v>
      </c>
      <c r="E1902">
        <v>525.59</v>
      </c>
      <c r="F1902">
        <v>12</v>
      </c>
      <c r="G1902" s="1">
        <v>1009.13</v>
      </c>
      <c r="H1902" s="15">
        <v>6307.08</v>
      </c>
      <c r="I1902" s="2">
        <v>7316.21</v>
      </c>
      <c r="J1902">
        <f>YEAR(Ventas_Wellpro4[[#This Row],[Fecha]])</f>
        <v>2025</v>
      </c>
      <c r="K1902" t="str">
        <f>TEXT(Ventas_Wellpro4[[#This Row],[Fecha]],"MMMM")</f>
        <v>enero</v>
      </c>
      <c r="L1902">
        <f>DAY(Ventas_Wellpro4[[#This Row],[Fecha]])</f>
        <v>14</v>
      </c>
    </row>
    <row r="1903" spans="2:12" x14ac:dyDescent="0.25">
      <c r="B1903" s="5">
        <v>45693</v>
      </c>
      <c r="C1903" t="s">
        <v>18</v>
      </c>
      <c r="D1903" t="s">
        <v>46</v>
      </c>
      <c r="E1903">
        <v>525.59</v>
      </c>
      <c r="F1903">
        <v>66</v>
      </c>
      <c r="G1903" s="1">
        <v>5550.23</v>
      </c>
      <c r="H1903" s="15">
        <v>34688.94</v>
      </c>
      <c r="I1903" s="2">
        <v>40239.17</v>
      </c>
      <c r="J1903">
        <f>YEAR(Ventas_Wellpro4[[#This Row],[Fecha]])</f>
        <v>2025</v>
      </c>
      <c r="K1903" t="str">
        <f>TEXT(Ventas_Wellpro4[[#This Row],[Fecha]],"MMMM")</f>
        <v>febrero</v>
      </c>
      <c r="L1903">
        <f>DAY(Ventas_Wellpro4[[#This Row],[Fecha]])</f>
        <v>5</v>
      </c>
    </row>
    <row r="1904" spans="2:12" x14ac:dyDescent="0.25">
      <c r="B1904" s="5">
        <v>45693</v>
      </c>
      <c r="C1904" t="s">
        <v>18</v>
      </c>
      <c r="D1904" t="s">
        <v>46</v>
      </c>
      <c r="E1904">
        <v>525.59</v>
      </c>
      <c r="F1904">
        <v>30</v>
      </c>
      <c r="G1904" s="2">
        <v>2522.83</v>
      </c>
      <c r="H1904" s="15">
        <v>15767.7</v>
      </c>
      <c r="I1904" s="2">
        <v>18290.53</v>
      </c>
      <c r="J1904">
        <f>YEAR(Ventas_Wellpro4[[#This Row],[Fecha]])</f>
        <v>2025</v>
      </c>
      <c r="K1904" t="str">
        <f>TEXT(Ventas_Wellpro4[[#This Row],[Fecha]],"MMMM")</f>
        <v>febrero</v>
      </c>
      <c r="L1904">
        <f>DAY(Ventas_Wellpro4[[#This Row],[Fecha]])</f>
        <v>5</v>
      </c>
    </row>
    <row r="1905" spans="2:12" x14ac:dyDescent="0.25">
      <c r="B1905" s="5">
        <v>45693</v>
      </c>
      <c r="C1905" t="s">
        <v>18</v>
      </c>
      <c r="D1905" t="s">
        <v>46</v>
      </c>
      <c r="E1905">
        <v>525.59</v>
      </c>
      <c r="F1905">
        <v>24</v>
      </c>
      <c r="G1905" s="2">
        <v>2018.27</v>
      </c>
      <c r="H1905" s="15">
        <v>12614.16</v>
      </c>
      <c r="I1905" s="2">
        <v>14632.43</v>
      </c>
      <c r="J1905">
        <f>YEAR(Ventas_Wellpro4[[#This Row],[Fecha]])</f>
        <v>2025</v>
      </c>
      <c r="K1905" t="str">
        <f>TEXT(Ventas_Wellpro4[[#This Row],[Fecha]],"MMMM")</f>
        <v>febrero</v>
      </c>
      <c r="L1905">
        <f>DAY(Ventas_Wellpro4[[#This Row],[Fecha]])</f>
        <v>5</v>
      </c>
    </row>
    <row r="1906" spans="2:12" x14ac:dyDescent="0.25">
      <c r="B1906" s="5">
        <v>45694</v>
      </c>
      <c r="C1906" t="s">
        <v>18</v>
      </c>
      <c r="D1906" t="s">
        <v>46</v>
      </c>
      <c r="E1906">
        <v>525.59</v>
      </c>
      <c r="F1906">
        <v>72</v>
      </c>
      <c r="G1906" s="2">
        <v>6054.8</v>
      </c>
      <c r="H1906" s="15">
        <v>37842.480000000003</v>
      </c>
      <c r="I1906" s="2">
        <v>43897.279999999999</v>
      </c>
      <c r="J1906">
        <f>YEAR(Ventas_Wellpro4[[#This Row],[Fecha]])</f>
        <v>2025</v>
      </c>
      <c r="K1906" t="str">
        <f>TEXT(Ventas_Wellpro4[[#This Row],[Fecha]],"MMMM")</f>
        <v>febrero</v>
      </c>
      <c r="L1906">
        <f>DAY(Ventas_Wellpro4[[#This Row],[Fecha]])</f>
        <v>6</v>
      </c>
    </row>
    <row r="1907" spans="2:12" x14ac:dyDescent="0.25">
      <c r="B1907" s="5">
        <v>45694</v>
      </c>
      <c r="C1907" t="s">
        <v>18</v>
      </c>
      <c r="D1907" t="s">
        <v>46</v>
      </c>
      <c r="E1907">
        <v>525.59</v>
      </c>
      <c r="F1907">
        <v>6</v>
      </c>
      <c r="G1907" s="1">
        <v>504.57</v>
      </c>
      <c r="H1907" s="15">
        <v>3153.54</v>
      </c>
      <c r="I1907" s="2">
        <v>3658.11</v>
      </c>
      <c r="J1907">
        <f>YEAR(Ventas_Wellpro4[[#This Row],[Fecha]])</f>
        <v>2025</v>
      </c>
      <c r="K1907" t="str">
        <f>TEXT(Ventas_Wellpro4[[#This Row],[Fecha]],"MMMM")</f>
        <v>febrero</v>
      </c>
      <c r="L1907">
        <f>DAY(Ventas_Wellpro4[[#This Row],[Fecha]])</f>
        <v>6</v>
      </c>
    </row>
    <row r="1908" spans="2:12" x14ac:dyDescent="0.25">
      <c r="B1908" s="11">
        <v>45918</v>
      </c>
      <c r="C1908" t="s">
        <v>23</v>
      </c>
      <c r="D1908" t="s">
        <v>46</v>
      </c>
      <c r="E1908">
        <v>70.05</v>
      </c>
      <c r="F1908">
        <v>240</v>
      </c>
      <c r="G1908" s="27">
        <v>2689.92</v>
      </c>
      <c r="H1908" s="15">
        <v>16812</v>
      </c>
      <c r="I1908" s="27">
        <v>19501.919999999998</v>
      </c>
      <c r="J1908">
        <f>YEAR(Ventas_Wellpro4[[#This Row],[Fecha]])</f>
        <v>2025</v>
      </c>
      <c r="K1908" t="str">
        <f>TEXT(Ventas_Wellpro4[[#This Row],[Fecha]],"MMMM")</f>
        <v>septiembre</v>
      </c>
      <c r="L1908">
        <f>DAY(Ventas_Wellpro4[[#This Row],[Fecha]])</f>
        <v>18</v>
      </c>
    </row>
    <row r="1909" spans="2:12" x14ac:dyDescent="0.25">
      <c r="B1909" s="11">
        <v>45918</v>
      </c>
      <c r="C1909" t="s">
        <v>24</v>
      </c>
      <c r="D1909" t="s">
        <v>149</v>
      </c>
      <c r="E1909">
        <v>137.79</v>
      </c>
      <c r="F1909">
        <v>1</v>
      </c>
      <c r="G1909" s="27">
        <v>22.046399999999998</v>
      </c>
      <c r="H1909" s="15">
        <v>137.79</v>
      </c>
      <c r="I1909" s="27">
        <v>159.8364</v>
      </c>
      <c r="J1909">
        <f>YEAR(Ventas_Wellpro4[[#This Row],[Fecha]])</f>
        <v>2025</v>
      </c>
      <c r="K1909" t="str">
        <f>TEXT(Ventas_Wellpro4[[#This Row],[Fecha]],"MMMM")</f>
        <v>septiembre</v>
      </c>
      <c r="L1909">
        <f>DAY(Ventas_Wellpro4[[#This Row],[Fecha]])</f>
        <v>18</v>
      </c>
    </row>
    <row r="1910" spans="2:12" x14ac:dyDescent="0.25">
      <c r="B1910" s="11">
        <v>45918</v>
      </c>
      <c r="C1910" t="s">
        <v>24</v>
      </c>
      <c r="D1910" t="s">
        <v>149</v>
      </c>
      <c r="E1910">
        <v>137.79</v>
      </c>
      <c r="F1910">
        <v>1</v>
      </c>
      <c r="G1910" s="27">
        <v>22.046399999999998</v>
      </c>
      <c r="H1910" s="15">
        <v>137.79</v>
      </c>
      <c r="I1910" s="27">
        <v>159.8364</v>
      </c>
      <c r="J1910">
        <f>YEAR(Ventas_Wellpro4[[#This Row],[Fecha]])</f>
        <v>2025</v>
      </c>
      <c r="K1910" t="str">
        <f>TEXT(Ventas_Wellpro4[[#This Row],[Fecha]],"MMMM")</f>
        <v>septiembre</v>
      </c>
      <c r="L1910">
        <f>DAY(Ventas_Wellpro4[[#This Row],[Fecha]])</f>
        <v>18</v>
      </c>
    </row>
    <row r="1911" spans="2:12" x14ac:dyDescent="0.25">
      <c r="B1911" s="5">
        <v>45695</v>
      </c>
      <c r="C1911" t="s">
        <v>18</v>
      </c>
      <c r="D1911" t="s">
        <v>46</v>
      </c>
      <c r="E1911">
        <v>525.59</v>
      </c>
      <c r="F1911">
        <v>6</v>
      </c>
      <c r="G1911" s="1">
        <v>504.57</v>
      </c>
      <c r="H1911" s="15">
        <v>3153.54</v>
      </c>
      <c r="I1911" s="2">
        <v>3658.11</v>
      </c>
      <c r="J1911">
        <f>YEAR(Ventas_Wellpro4[[#This Row],[Fecha]])</f>
        <v>2025</v>
      </c>
      <c r="K1911" t="str">
        <f>TEXT(Ventas_Wellpro4[[#This Row],[Fecha]],"MMMM")</f>
        <v>febrero</v>
      </c>
      <c r="L1911">
        <f>DAY(Ventas_Wellpro4[[#This Row],[Fecha]])</f>
        <v>7</v>
      </c>
    </row>
    <row r="1912" spans="2:12" x14ac:dyDescent="0.25">
      <c r="B1912" s="5">
        <v>45695</v>
      </c>
      <c r="C1912" t="s">
        <v>18</v>
      </c>
      <c r="D1912" t="s">
        <v>46</v>
      </c>
      <c r="E1912">
        <v>525.59</v>
      </c>
      <c r="F1912">
        <v>6</v>
      </c>
      <c r="G1912" s="2">
        <v>504.57</v>
      </c>
      <c r="H1912" s="15">
        <v>3153.54</v>
      </c>
      <c r="I1912" s="2">
        <v>3658.11</v>
      </c>
      <c r="J1912">
        <f>YEAR(Ventas_Wellpro4[[#This Row],[Fecha]])</f>
        <v>2025</v>
      </c>
      <c r="K1912" t="str">
        <f>TEXT(Ventas_Wellpro4[[#This Row],[Fecha]],"MMMM")</f>
        <v>febrero</v>
      </c>
      <c r="L1912">
        <f>DAY(Ventas_Wellpro4[[#This Row],[Fecha]])</f>
        <v>7</v>
      </c>
    </row>
    <row r="1913" spans="2:12" x14ac:dyDescent="0.25">
      <c r="B1913" s="5">
        <v>45695</v>
      </c>
      <c r="C1913" t="s">
        <v>18</v>
      </c>
      <c r="D1913" t="s">
        <v>46</v>
      </c>
      <c r="E1913">
        <v>525.59</v>
      </c>
      <c r="F1913">
        <v>6</v>
      </c>
      <c r="G1913" s="1">
        <v>504.57</v>
      </c>
      <c r="H1913" s="15">
        <v>3153.54</v>
      </c>
      <c r="I1913" s="2">
        <v>3658.11</v>
      </c>
      <c r="J1913">
        <f>YEAR(Ventas_Wellpro4[[#This Row],[Fecha]])</f>
        <v>2025</v>
      </c>
      <c r="K1913" t="str">
        <f>TEXT(Ventas_Wellpro4[[#This Row],[Fecha]],"MMMM")</f>
        <v>febrero</v>
      </c>
      <c r="L1913">
        <f>DAY(Ventas_Wellpro4[[#This Row],[Fecha]])</f>
        <v>7</v>
      </c>
    </row>
    <row r="1914" spans="2:12" x14ac:dyDescent="0.25">
      <c r="B1914" s="5">
        <v>45695</v>
      </c>
      <c r="C1914" t="s">
        <v>18</v>
      </c>
      <c r="D1914" t="s">
        <v>46</v>
      </c>
      <c r="E1914">
        <v>525.59</v>
      </c>
      <c r="F1914">
        <v>6</v>
      </c>
      <c r="G1914" s="2">
        <v>504.57</v>
      </c>
      <c r="H1914" s="15">
        <v>3153.54</v>
      </c>
      <c r="I1914" s="2">
        <v>3658.11</v>
      </c>
      <c r="J1914">
        <f>YEAR(Ventas_Wellpro4[[#This Row],[Fecha]])</f>
        <v>2025</v>
      </c>
      <c r="K1914" t="str">
        <f>TEXT(Ventas_Wellpro4[[#This Row],[Fecha]],"MMMM")</f>
        <v>febrero</v>
      </c>
      <c r="L1914">
        <f>DAY(Ventas_Wellpro4[[#This Row],[Fecha]])</f>
        <v>7</v>
      </c>
    </row>
    <row r="1915" spans="2:12" x14ac:dyDescent="0.25">
      <c r="B1915" s="5">
        <v>45695</v>
      </c>
      <c r="C1915" t="s">
        <v>18</v>
      </c>
      <c r="D1915" t="s">
        <v>46</v>
      </c>
      <c r="E1915">
        <v>525.59</v>
      </c>
      <c r="F1915">
        <v>30</v>
      </c>
      <c r="G1915" s="2">
        <v>2522.83</v>
      </c>
      <c r="H1915" s="15">
        <v>15767.7</v>
      </c>
      <c r="I1915" s="2">
        <v>18290.53</v>
      </c>
      <c r="J1915">
        <f>YEAR(Ventas_Wellpro4[[#This Row],[Fecha]])</f>
        <v>2025</v>
      </c>
      <c r="K1915" t="str">
        <f>TEXT(Ventas_Wellpro4[[#This Row],[Fecha]],"MMMM")</f>
        <v>febrero</v>
      </c>
      <c r="L1915">
        <f>DAY(Ventas_Wellpro4[[#This Row],[Fecha]])</f>
        <v>7</v>
      </c>
    </row>
    <row r="1916" spans="2:12" x14ac:dyDescent="0.25">
      <c r="B1916" s="5">
        <v>45695</v>
      </c>
      <c r="C1916" t="s">
        <v>18</v>
      </c>
      <c r="D1916" t="s">
        <v>46</v>
      </c>
      <c r="E1916">
        <v>525.59</v>
      </c>
      <c r="F1916">
        <v>6</v>
      </c>
      <c r="G1916" s="2">
        <v>0</v>
      </c>
      <c r="H1916" s="15">
        <v>3153.54</v>
      </c>
      <c r="I1916" s="2">
        <v>0</v>
      </c>
      <c r="J1916">
        <f>YEAR(Ventas_Wellpro4[[#This Row],[Fecha]])</f>
        <v>2025</v>
      </c>
      <c r="K1916" t="str">
        <f>TEXT(Ventas_Wellpro4[[#This Row],[Fecha]],"MMMM")</f>
        <v>febrero</v>
      </c>
      <c r="L1916">
        <f>DAY(Ventas_Wellpro4[[#This Row],[Fecha]])</f>
        <v>7</v>
      </c>
    </row>
    <row r="1917" spans="2:12" x14ac:dyDescent="0.25">
      <c r="B1917" s="5">
        <v>45698</v>
      </c>
      <c r="C1917" t="s">
        <v>18</v>
      </c>
      <c r="D1917" t="s">
        <v>46</v>
      </c>
      <c r="E1917">
        <v>525.59</v>
      </c>
      <c r="F1917">
        <v>6</v>
      </c>
      <c r="G1917" s="1">
        <v>504.57</v>
      </c>
      <c r="H1917" s="15">
        <v>3153.54</v>
      </c>
      <c r="I1917" s="2">
        <v>3658.11</v>
      </c>
      <c r="J1917">
        <f>YEAR(Ventas_Wellpro4[[#This Row],[Fecha]])</f>
        <v>2025</v>
      </c>
      <c r="K1917" t="str">
        <f>TEXT(Ventas_Wellpro4[[#This Row],[Fecha]],"MMMM")</f>
        <v>febrero</v>
      </c>
      <c r="L1917">
        <f>DAY(Ventas_Wellpro4[[#This Row],[Fecha]])</f>
        <v>10</v>
      </c>
    </row>
    <row r="1918" spans="2:12" x14ac:dyDescent="0.25">
      <c r="B1918" s="5">
        <v>45698</v>
      </c>
      <c r="C1918" t="s">
        <v>18</v>
      </c>
      <c r="D1918" t="s">
        <v>46</v>
      </c>
      <c r="E1918">
        <v>525.59</v>
      </c>
      <c r="F1918">
        <v>12</v>
      </c>
      <c r="G1918" s="2">
        <v>1009.13</v>
      </c>
      <c r="H1918" s="15">
        <v>6307.08</v>
      </c>
      <c r="I1918" s="2">
        <v>7316.21</v>
      </c>
      <c r="J1918">
        <f>YEAR(Ventas_Wellpro4[[#This Row],[Fecha]])</f>
        <v>2025</v>
      </c>
      <c r="K1918" t="str">
        <f>TEXT(Ventas_Wellpro4[[#This Row],[Fecha]],"MMMM")</f>
        <v>febrero</v>
      </c>
      <c r="L1918">
        <f>DAY(Ventas_Wellpro4[[#This Row],[Fecha]])</f>
        <v>10</v>
      </c>
    </row>
    <row r="1919" spans="2:12" x14ac:dyDescent="0.25">
      <c r="B1919" s="5">
        <v>45698</v>
      </c>
      <c r="C1919" t="s">
        <v>18</v>
      </c>
      <c r="D1919" t="s">
        <v>46</v>
      </c>
      <c r="E1919">
        <v>525.59</v>
      </c>
      <c r="F1919">
        <v>24</v>
      </c>
      <c r="G1919" s="2">
        <v>2018.27</v>
      </c>
      <c r="H1919" s="15">
        <v>12614.16</v>
      </c>
      <c r="I1919" s="2">
        <v>14632.43</v>
      </c>
      <c r="J1919">
        <f>YEAR(Ventas_Wellpro4[[#This Row],[Fecha]])</f>
        <v>2025</v>
      </c>
      <c r="K1919" t="str">
        <f>TEXT(Ventas_Wellpro4[[#This Row],[Fecha]],"MMMM")</f>
        <v>febrero</v>
      </c>
      <c r="L1919">
        <f>DAY(Ventas_Wellpro4[[#This Row],[Fecha]])</f>
        <v>10</v>
      </c>
    </row>
    <row r="1920" spans="2:12" x14ac:dyDescent="0.25">
      <c r="B1920" s="5">
        <v>45699</v>
      </c>
      <c r="C1920" t="s">
        <v>18</v>
      </c>
      <c r="D1920" t="s">
        <v>46</v>
      </c>
      <c r="E1920">
        <v>525.59</v>
      </c>
      <c r="F1920">
        <v>6</v>
      </c>
      <c r="G1920" s="2">
        <v>504.57</v>
      </c>
      <c r="H1920" s="15">
        <v>3153.54</v>
      </c>
      <c r="I1920" s="2">
        <v>3658.11</v>
      </c>
      <c r="J1920">
        <f>YEAR(Ventas_Wellpro4[[#This Row],[Fecha]])</f>
        <v>2025</v>
      </c>
      <c r="K1920" t="str">
        <f>TEXT(Ventas_Wellpro4[[#This Row],[Fecha]],"MMMM")</f>
        <v>febrero</v>
      </c>
      <c r="L1920">
        <f>DAY(Ventas_Wellpro4[[#This Row],[Fecha]])</f>
        <v>11</v>
      </c>
    </row>
    <row r="1921" spans="2:12" x14ac:dyDescent="0.25">
      <c r="B1921" s="11">
        <v>45918</v>
      </c>
      <c r="C1921" t="s">
        <v>123</v>
      </c>
      <c r="D1921" t="s">
        <v>149</v>
      </c>
      <c r="E1921">
        <v>137.79</v>
      </c>
      <c r="F1921">
        <v>1</v>
      </c>
      <c r="G1921" s="27">
        <v>22.046399999999998</v>
      </c>
      <c r="H1921" s="15">
        <v>137.79</v>
      </c>
      <c r="I1921" s="27">
        <v>159.8364</v>
      </c>
      <c r="J1921">
        <f>YEAR(Ventas_Wellpro4[[#This Row],[Fecha]])</f>
        <v>2025</v>
      </c>
      <c r="K1921" t="str">
        <f>TEXT(Ventas_Wellpro4[[#This Row],[Fecha]],"MMMM")</f>
        <v>septiembre</v>
      </c>
      <c r="L1921">
        <f>DAY(Ventas_Wellpro4[[#This Row],[Fecha]])</f>
        <v>18</v>
      </c>
    </row>
    <row r="1922" spans="2:12" x14ac:dyDescent="0.25">
      <c r="B1922" s="5">
        <v>45699</v>
      </c>
      <c r="C1922" t="s">
        <v>18</v>
      </c>
      <c r="D1922" t="s">
        <v>46</v>
      </c>
      <c r="E1922">
        <v>525.59</v>
      </c>
      <c r="F1922">
        <v>6</v>
      </c>
      <c r="G1922" s="1">
        <v>504.57</v>
      </c>
      <c r="H1922" s="15">
        <v>3153.54</v>
      </c>
      <c r="I1922" s="2">
        <v>3658.11</v>
      </c>
      <c r="J1922">
        <f>YEAR(Ventas_Wellpro4[[#This Row],[Fecha]])</f>
        <v>2025</v>
      </c>
      <c r="K1922" t="str">
        <f>TEXT(Ventas_Wellpro4[[#This Row],[Fecha]],"MMMM")</f>
        <v>febrero</v>
      </c>
      <c r="L1922">
        <f>DAY(Ventas_Wellpro4[[#This Row],[Fecha]])</f>
        <v>11</v>
      </c>
    </row>
    <row r="1923" spans="2:12" x14ac:dyDescent="0.25">
      <c r="B1923" s="11">
        <v>45922</v>
      </c>
      <c r="C1923" t="s">
        <v>19</v>
      </c>
      <c r="D1923" t="s">
        <v>149</v>
      </c>
      <c r="E1923">
        <v>1048.28</v>
      </c>
      <c r="F1923">
        <v>1</v>
      </c>
      <c r="G1923" s="27">
        <v>167.72479999999999</v>
      </c>
      <c r="H1923" s="15">
        <v>1048.28</v>
      </c>
      <c r="I1923" s="27">
        <v>1216.0047999999999</v>
      </c>
      <c r="J1923">
        <f>YEAR(Ventas_Wellpro4[[#This Row],[Fecha]])</f>
        <v>2025</v>
      </c>
      <c r="K1923" t="str">
        <f>TEXT(Ventas_Wellpro4[[#This Row],[Fecha]],"MMMM")</f>
        <v>septiembre</v>
      </c>
      <c r="L1923">
        <f>DAY(Ventas_Wellpro4[[#This Row],[Fecha]])</f>
        <v>22</v>
      </c>
    </row>
    <row r="1924" spans="2:12" x14ac:dyDescent="0.25">
      <c r="B1924" s="11">
        <v>45922</v>
      </c>
      <c r="C1924" t="s">
        <v>22</v>
      </c>
      <c r="D1924" t="s">
        <v>149</v>
      </c>
      <c r="E1924">
        <v>137.79</v>
      </c>
      <c r="F1924">
        <v>1</v>
      </c>
      <c r="G1924" s="27">
        <v>22.046399999999998</v>
      </c>
      <c r="H1924" s="15">
        <v>137.79</v>
      </c>
      <c r="I1924" s="27">
        <v>159.8364</v>
      </c>
      <c r="J1924">
        <f>YEAR(Ventas_Wellpro4[[#This Row],[Fecha]])</f>
        <v>2025</v>
      </c>
      <c r="K1924" t="str">
        <f>TEXT(Ventas_Wellpro4[[#This Row],[Fecha]],"MMMM")</f>
        <v>septiembre</v>
      </c>
      <c r="L1924">
        <f>DAY(Ventas_Wellpro4[[#This Row],[Fecha]])</f>
        <v>22</v>
      </c>
    </row>
    <row r="1925" spans="2:12" x14ac:dyDescent="0.25">
      <c r="B1925" s="11">
        <v>45922</v>
      </c>
      <c r="C1925" t="s">
        <v>22</v>
      </c>
      <c r="D1925" t="s">
        <v>149</v>
      </c>
      <c r="E1925">
        <v>137.79</v>
      </c>
      <c r="F1925">
        <v>1</v>
      </c>
      <c r="G1925" s="27">
        <v>22.046399999999998</v>
      </c>
      <c r="H1925" s="15">
        <v>137.79</v>
      </c>
      <c r="I1925" s="27">
        <v>159.8364</v>
      </c>
      <c r="J1925">
        <f>YEAR(Ventas_Wellpro4[[#This Row],[Fecha]])</f>
        <v>2025</v>
      </c>
      <c r="K1925" t="str">
        <f>TEXT(Ventas_Wellpro4[[#This Row],[Fecha]],"MMMM")</f>
        <v>septiembre</v>
      </c>
      <c r="L1925">
        <f>DAY(Ventas_Wellpro4[[#This Row],[Fecha]])</f>
        <v>22</v>
      </c>
    </row>
    <row r="1926" spans="2:12" x14ac:dyDescent="0.25">
      <c r="B1926" s="11">
        <v>45922</v>
      </c>
      <c r="C1926" t="s">
        <v>24</v>
      </c>
      <c r="D1926" t="s">
        <v>149</v>
      </c>
      <c r="E1926">
        <v>137.79</v>
      </c>
      <c r="F1926">
        <v>1</v>
      </c>
      <c r="G1926" s="27">
        <v>22.046399999999998</v>
      </c>
      <c r="H1926" s="15">
        <v>137.79</v>
      </c>
      <c r="I1926" s="27">
        <v>159.8364</v>
      </c>
      <c r="J1926">
        <f>YEAR(Ventas_Wellpro4[[#This Row],[Fecha]])</f>
        <v>2025</v>
      </c>
      <c r="K1926" t="str">
        <f>TEXT(Ventas_Wellpro4[[#This Row],[Fecha]],"MMMM")</f>
        <v>septiembre</v>
      </c>
      <c r="L1926">
        <f>DAY(Ventas_Wellpro4[[#This Row],[Fecha]])</f>
        <v>22</v>
      </c>
    </row>
    <row r="1927" spans="2:12" x14ac:dyDescent="0.25">
      <c r="B1927" s="11">
        <v>45922</v>
      </c>
      <c r="C1927" t="s">
        <v>24</v>
      </c>
      <c r="D1927" t="s">
        <v>149</v>
      </c>
      <c r="E1927">
        <v>137.79</v>
      </c>
      <c r="F1927">
        <v>1</v>
      </c>
      <c r="G1927" s="27">
        <v>22.046399999999998</v>
      </c>
      <c r="H1927" s="15">
        <v>137.79</v>
      </c>
      <c r="I1927" s="27">
        <v>159.8364</v>
      </c>
      <c r="J1927">
        <f>YEAR(Ventas_Wellpro4[[#This Row],[Fecha]])</f>
        <v>2025</v>
      </c>
      <c r="K1927" t="str">
        <f>TEXT(Ventas_Wellpro4[[#This Row],[Fecha]],"MMMM")</f>
        <v>septiembre</v>
      </c>
      <c r="L1927">
        <f>DAY(Ventas_Wellpro4[[#This Row],[Fecha]])</f>
        <v>22</v>
      </c>
    </row>
    <row r="1928" spans="2:12" x14ac:dyDescent="0.25">
      <c r="B1928" s="11">
        <v>45922</v>
      </c>
      <c r="C1928" t="s">
        <v>11</v>
      </c>
      <c r="D1928" t="s">
        <v>168</v>
      </c>
      <c r="E1928">
        <v>343.97</v>
      </c>
      <c r="F1928">
        <v>1</v>
      </c>
      <c r="G1928" s="27">
        <v>55.035200000000003</v>
      </c>
      <c r="H1928" s="15">
        <v>343.97</v>
      </c>
      <c r="I1928" s="27">
        <v>399.00520000000006</v>
      </c>
      <c r="J1928">
        <f>YEAR(Ventas_Wellpro4[[#This Row],[Fecha]])</f>
        <v>2025</v>
      </c>
      <c r="K1928" t="str">
        <f>TEXT(Ventas_Wellpro4[[#This Row],[Fecha]],"MMMM")</f>
        <v>septiembre</v>
      </c>
      <c r="L1928">
        <f>DAY(Ventas_Wellpro4[[#This Row],[Fecha]])</f>
        <v>22</v>
      </c>
    </row>
    <row r="1929" spans="2:12" x14ac:dyDescent="0.25">
      <c r="B1929" s="11">
        <v>45923</v>
      </c>
      <c r="C1929" t="s">
        <v>21</v>
      </c>
      <c r="D1929" t="s">
        <v>149</v>
      </c>
      <c r="E1929">
        <v>137.79</v>
      </c>
      <c r="F1929">
        <v>1</v>
      </c>
      <c r="G1929" s="27">
        <v>22.046399999999998</v>
      </c>
      <c r="H1929" s="15">
        <v>137.79</v>
      </c>
      <c r="I1929" s="27">
        <v>159.8364</v>
      </c>
      <c r="J1929">
        <f>YEAR(Ventas_Wellpro4[[#This Row],[Fecha]])</f>
        <v>2025</v>
      </c>
      <c r="K1929" t="str">
        <f>TEXT(Ventas_Wellpro4[[#This Row],[Fecha]],"MMMM")</f>
        <v>septiembre</v>
      </c>
      <c r="L1929">
        <f>DAY(Ventas_Wellpro4[[#This Row],[Fecha]])</f>
        <v>23</v>
      </c>
    </row>
    <row r="1930" spans="2:12" x14ac:dyDescent="0.25">
      <c r="B1930" s="11">
        <v>45923</v>
      </c>
      <c r="C1930" t="s">
        <v>123</v>
      </c>
      <c r="D1930" t="s">
        <v>149</v>
      </c>
      <c r="E1930">
        <v>137.79</v>
      </c>
      <c r="F1930">
        <v>1</v>
      </c>
      <c r="G1930" s="27">
        <v>22.046399999999998</v>
      </c>
      <c r="H1930" s="15">
        <v>137.79</v>
      </c>
      <c r="I1930" s="27">
        <v>159.8364</v>
      </c>
      <c r="J1930">
        <f>YEAR(Ventas_Wellpro4[[#This Row],[Fecha]])</f>
        <v>2025</v>
      </c>
      <c r="K1930" t="str">
        <f>TEXT(Ventas_Wellpro4[[#This Row],[Fecha]],"MMMM")</f>
        <v>septiembre</v>
      </c>
      <c r="L1930">
        <f>DAY(Ventas_Wellpro4[[#This Row],[Fecha]])</f>
        <v>23</v>
      </c>
    </row>
    <row r="1931" spans="2:12" x14ac:dyDescent="0.25">
      <c r="B1931" s="11">
        <v>45924</v>
      </c>
      <c r="C1931" t="s">
        <v>22</v>
      </c>
      <c r="D1931" t="s">
        <v>149</v>
      </c>
      <c r="E1931">
        <v>137.79</v>
      </c>
      <c r="F1931">
        <v>1</v>
      </c>
      <c r="G1931" s="27">
        <v>22.046399999999998</v>
      </c>
      <c r="H1931" s="15">
        <v>137.79</v>
      </c>
      <c r="I1931" s="27">
        <v>159.8364</v>
      </c>
      <c r="J1931">
        <f>YEAR(Ventas_Wellpro4[[#This Row],[Fecha]])</f>
        <v>2025</v>
      </c>
      <c r="K1931" t="str">
        <f>TEXT(Ventas_Wellpro4[[#This Row],[Fecha]],"MMMM")</f>
        <v>septiembre</v>
      </c>
      <c r="L1931">
        <f>DAY(Ventas_Wellpro4[[#This Row],[Fecha]])</f>
        <v>24</v>
      </c>
    </row>
    <row r="1932" spans="2:12" x14ac:dyDescent="0.25">
      <c r="B1932" s="11">
        <v>45924</v>
      </c>
      <c r="C1932" t="s">
        <v>22</v>
      </c>
      <c r="D1932" t="s">
        <v>149</v>
      </c>
      <c r="E1932">
        <v>137.79</v>
      </c>
      <c r="F1932">
        <v>1</v>
      </c>
      <c r="G1932" s="27">
        <v>22.046399999999998</v>
      </c>
      <c r="H1932" s="15">
        <v>137.79</v>
      </c>
      <c r="I1932" s="27">
        <v>159.8364</v>
      </c>
      <c r="J1932">
        <f>YEAR(Ventas_Wellpro4[[#This Row],[Fecha]])</f>
        <v>2025</v>
      </c>
      <c r="K1932" t="str">
        <f>TEXT(Ventas_Wellpro4[[#This Row],[Fecha]],"MMMM")</f>
        <v>septiembre</v>
      </c>
      <c r="L1932">
        <f>DAY(Ventas_Wellpro4[[#This Row],[Fecha]])</f>
        <v>24</v>
      </c>
    </row>
    <row r="1933" spans="2:12" x14ac:dyDescent="0.25">
      <c r="B1933" s="11">
        <v>45924</v>
      </c>
      <c r="C1933" t="s">
        <v>23</v>
      </c>
      <c r="D1933" t="s">
        <v>46</v>
      </c>
      <c r="E1933">
        <v>70.05</v>
      </c>
      <c r="F1933">
        <v>240</v>
      </c>
      <c r="G1933" s="27">
        <v>2689.92</v>
      </c>
      <c r="H1933" s="15">
        <v>16812</v>
      </c>
      <c r="I1933" s="27">
        <v>19501.919999999998</v>
      </c>
      <c r="J1933">
        <f>YEAR(Ventas_Wellpro4[[#This Row],[Fecha]])</f>
        <v>2025</v>
      </c>
      <c r="K1933" t="str">
        <f>TEXT(Ventas_Wellpro4[[#This Row],[Fecha]],"MMMM")</f>
        <v>septiembre</v>
      </c>
      <c r="L1933">
        <f>DAY(Ventas_Wellpro4[[#This Row],[Fecha]])</f>
        <v>24</v>
      </c>
    </row>
    <row r="1934" spans="2:12" x14ac:dyDescent="0.25">
      <c r="B1934" s="5">
        <v>45702</v>
      </c>
      <c r="C1934" t="s">
        <v>18</v>
      </c>
      <c r="D1934" t="s">
        <v>46</v>
      </c>
      <c r="E1934">
        <v>525.58999999999992</v>
      </c>
      <c r="F1934">
        <v>42</v>
      </c>
      <c r="G1934" s="2">
        <v>3531.96</v>
      </c>
      <c r="H1934" s="15">
        <v>22074.78</v>
      </c>
      <c r="I1934" s="2">
        <v>25606.74</v>
      </c>
      <c r="J1934">
        <f>YEAR(Ventas_Wellpro4[[#This Row],[Fecha]])</f>
        <v>2025</v>
      </c>
      <c r="K1934" t="str">
        <f>TEXT(Ventas_Wellpro4[[#This Row],[Fecha]],"MMMM")</f>
        <v>febrero</v>
      </c>
      <c r="L1934">
        <f>DAY(Ventas_Wellpro4[[#This Row],[Fecha]])</f>
        <v>14</v>
      </c>
    </row>
    <row r="1935" spans="2:12" x14ac:dyDescent="0.25">
      <c r="B1935" s="5">
        <v>45702</v>
      </c>
      <c r="C1935" t="s">
        <v>18</v>
      </c>
      <c r="D1935" t="s">
        <v>46</v>
      </c>
      <c r="E1935">
        <v>525.59</v>
      </c>
      <c r="F1935">
        <v>12</v>
      </c>
      <c r="G1935" s="2">
        <v>1009.13</v>
      </c>
      <c r="H1935" s="15">
        <v>6307.08</v>
      </c>
      <c r="I1935" s="2">
        <v>7316.21</v>
      </c>
      <c r="J1935">
        <f>YEAR(Ventas_Wellpro4[[#This Row],[Fecha]])</f>
        <v>2025</v>
      </c>
      <c r="K1935" t="str">
        <f>TEXT(Ventas_Wellpro4[[#This Row],[Fecha]],"MMMM")</f>
        <v>febrero</v>
      </c>
      <c r="L1935">
        <f>DAY(Ventas_Wellpro4[[#This Row],[Fecha]])</f>
        <v>14</v>
      </c>
    </row>
    <row r="1936" spans="2:12" x14ac:dyDescent="0.25">
      <c r="B1936" s="5">
        <v>45702</v>
      </c>
      <c r="C1936" t="s">
        <v>18</v>
      </c>
      <c r="D1936" t="s">
        <v>46</v>
      </c>
      <c r="E1936">
        <v>525.59</v>
      </c>
      <c r="F1936">
        <v>12</v>
      </c>
      <c r="G1936" s="2">
        <v>1009.13</v>
      </c>
      <c r="H1936" s="15">
        <v>6307.08</v>
      </c>
      <c r="I1936" s="2">
        <v>7316.21</v>
      </c>
      <c r="J1936">
        <f>YEAR(Ventas_Wellpro4[[#This Row],[Fecha]])</f>
        <v>2025</v>
      </c>
      <c r="K1936" t="str">
        <f>TEXT(Ventas_Wellpro4[[#This Row],[Fecha]],"MMMM")</f>
        <v>febrero</v>
      </c>
      <c r="L1936">
        <f>DAY(Ventas_Wellpro4[[#This Row],[Fecha]])</f>
        <v>14</v>
      </c>
    </row>
    <row r="1937" spans="2:12" x14ac:dyDescent="0.25">
      <c r="B1937" s="11">
        <v>45925</v>
      </c>
      <c r="C1937" t="s">
        <v>25</v>
      </c>
      <c r="D1937" t="s">
        <v>145</v>
      </c>
      <c r="E1937">
        <v>697</v>
      </c>
      <c r="F1937">
        <v>48</v>
      </c>
      <c r="G1937" s="27">
        <v>5352.96</v>
      </c>
      <c r="H1937" s="15">
        <v>33456</v>
      </c>
      <c r="I1937" s="27">
        <v>38808.959999999999</v>
      </c>
      <c r="J1937">
        <f>YEAR(Ventas_Wellpro4[[#This Row],[Fecha]])</f>
        <v>2025</v>
      </c>
      <c r="K1937" t="str">
        <f>TEXT(Ventas_Wellpro4[[#This Row],[Fecha]],"MMMM")</f>
        <v>septiembre</v>
      </c>
      <c r="L1937">
        <f>DAY(Ventas_Wellpro4[[#This Row],[Fecha]])</f>
        <v>25</v>
      </c>
    </row>
    <row r="1938" spans="2:12" x14ac:dyDescent="0.25">
      <c r="B1938" s="5">
        <v>45702</v>
      </c>
      <c r="C1938" t="s">
        <v>18</v>
      </c>
      <c r="D1938" t="s">
        <v>46</v>
      </c>
      <c r="E1938">
        <v>525.59</v>
      </c>
      <c r="F1938">
        <v>6</v>
      </c>
      <c r="G1938" s="1">
        <v>504.57</v>
      </c>
      <c r="H1938" s="15">
        <v>3153.54</v>
      </c>
      <c r="I1938" s="2">
        <v>3658.11</v>
      </c>
      <c r="J1938">
        <f>YEAR(Ventas_Wellpro4[[#This Row],[Fecha]])</f>
        <v>2025</v>
      </c>
      <c r="K1938" t="str">
        <f>TEXT(Ventas_Wellpro4[[#This Row],[Fecha]],"MMMM")</f>
        <v>febrero</v>
      </c>
      <c r="L1938">
        <f>DAY(Ventas_Wellpro4[[#This Row],[Fecha]])</f>
        <v>14</v>
      </c>
    </row>
    <row r="1939" spans="2:12" x14ac:dyDescent="0.25">
      <c r="B1939" s="5">
        <v>45705</v>
      </c>
      <c r="C1939" t="s">
        <v>18</v>
      </c>
      <c r="D1939" t="s">
        <v>47</v>
      </c>
      <c r="E1939">
        <v>547.24</v>
      </c>
      <c r="F1939">
        <v>50</v>
      </c>
      <c r="G1939" s="2">
        <v>4377.92</v>
      </c>
      <c r="H1939" s="15">
        <v>27362</v>
      </c>
      <c r="I1939" s="2">
        <v>31739.919999999998</v>
      </c>
      <c r="J1939">
        <f>YEAR(Ventas_Wellpro4[[#This Row],[Fecha]])</f>
        <v>2025</v>
      </c>
      <c r="K1939" t="str">
        <f>TEXT(Ventas_Wellpro4[[#This Row],[Fecha]],"MMMM")</f>
        <v>febrero</v>
      </c>
      <c r="L1939">
        <f>DAY(Ventas_Wellpro4[[#This Row],[Fecha]])</f>
        <v>17</v>
      </c>
    </row>
    <row r="1940" spans="2:12" x14ac:dyDescent="0.25">
      <c r="B1940" s="5">
        <v>45705</v>
      </c>
      <c r="C1940" t="s">
        <v>18</v>
      </c>
      <c r="D1940" t="s">
        <v>46</v>
      </c>
      <c r="E1940">
        <v>525.59</v>
      </c>
      <c r="F1940">
        <v>18</v>
      </c>
      <c r="G1940" s="2">
        <v>1513.7</v>
      </c>
      <c r="H1940" s="15">
        <v>9460.6200000000008</v>
      </c>
      <c r="I1940" s="2">
        <v>10974.32</v>
      </c>
      <c r="J1940">
        <f>YEAR(Ventas_Wellpro4[[#This Row],[Fecha]])</f>
        <v>2025</v>
      </c>
      <c r="K1940" t="str">
        <f>TEXT(Ventas_Wellpro4[[#This Row],[Fecha]],"MMMM")</f>
        <v>febrero</v>
      </c>
      <c r="L1940">
        <f>DAY(Ventas_Wellpro4[[#This Row],[Fecha]])</f>
        <v>17</v>
      </c>
    </row>
    <row r="1941" spans="2:12" x14ac:dyDescent="0.25">
      <c r="B1941" s="5">
        <v>45705</v>
      </c>
      <c r="C1941" t="s">
        <v>18</v>
      </c>
      <c r="D1941" t="s">
        <v>46</v>
      </c>
      <c r="E1941">
        <v>525.59</v>
      </c>
      <c r="F1941">
        <v>6</v>
      </c>
      <c r="G1941" s="1">
        <v>504.57</v>
      </c>
      <c r="H1941" s="15">
        <v>3153.54</v>
      </c>
      <c r="I1941" s="2">
        <v>3658.11</v>
      </c>
      <c r="J1941">
        <f>YEAR(Ventas_Wellpro4[[#This Row],[Fecha]])</f>
        <v>2025</v>
      </c>
      <c r="K1941" t="str">
        <f>TEXT(Ventas_Wellpro4[[#This Row],[Fecha]],"MMMM")</f>
        <v>febrero</v>
      </c>
      <c r="L1941">
        <f>DAY(Ventas_Wellpro4[[#This Row],[Fecha]])</f>
        <v>17</v>
      </c>
    </row>
    <row r="1942" spans="2:12" x14ac:dyDescent="0.25">
      <c r="B1942" s="5">
        <v>45705</v>
      </c>
      <c r="C1942" t="s">
        <v>18</v>
      </c>
      <c r="D1942" t="s">
        <v>46</v>
      </c>
      <c r="E1942">
        <v>525.59</v>
      </c>
      <c r="F1942">
        <v>12</v>
      </c>
      <c r="G1942" s="1">
        <v>1009.13</v>
      </c>
      <c r="H1942" s="15">
        <v>6307.08</v>
      </c>
      <c r="I1942" s="2">
        <v>7316.21</v>
      </c>
      <c r="J1942">
        <f>YEAR(Ventas_Wellpro4[[#This Row],[Fecha]])</f>
        <v>2025</v>
      </c>
      <c r="K1942" t="str">
        <f>TEXT(Ventas_Wellpro4[[#This Row],[Fecha]],"MMMM")</f>
        <v>febrero</v>
      </c>
      <c r="L1942">
        <f>DAY(Ventas_Wellpro4[[#This Row],[Fecha]])</f>
        <v>17</v>
      </c>
    </row>
    <row r="1943" spans="2:12" x14ac:dyDescent="0.25">
      <c r="B1943" s="5">
        <v>45707</v>
      </c>
      <c r="C1943" t="s">
        <v>18</v>
      </c>
      <c r="D1943" t="s">
        <v>46</v>
      </c>
      <c r="E1943">
        <v>525.59</v>
      </c>
      <c r="F1943">
        <v>12</v>
      </c>
      <c r="G1943" s="2">
        <v>1009.13</v>
      </c>
      <c r="H1943" s="15">
        <v>6307.08</v>
      </c>
      <c r="I1943" s="2">
        <v>7316.21</v>
      </c>
      <c r="J1943">
        <f>YEAR(Ventas_Wellpro4[[#This Row],[Fecha]])</f>
        <v>2025</v>
      </c>
      <c r="K1943" t="str">
        <f>TEXT(Ventas_Wellpro4[[#This Row],[Fecha]],"MMMM")</f>
        <v>febrero</v>
      </c>
      <c r="L1943">
        <f>DAY(Ventas_Wellpro4[[#This Row],[Fecha]])</f>
        <v>19</v>
      </c>
    </row>
    <row r="1944" spans="2:12" x14ac:dyDescent="0.25">
      <c r="B1944" s="11">
        <v>45925</v>
      </c>
      <c r="C1944" t="s">
        <v>22</v>
      </c>
      <c r="D1944" t="s">
        <v>149</v>
      </c>
      <c r="E1944">
        <v>137.79</v>
      </c>
      <c r="F1944">
        <v>1</v>
      </c>
      <c r="G1944" s="27">
        <v>22.046399999999998</v>
      </c>
      <c r="H1944" s="15">
        <v>137.79</v>
      </c>
      <c r="I1944" s="27">
        <v>159.8364</v>
      </c>
      <c r="J1944">
        <f>YEAR(Ventas_Wellpro4[[#This Row],[Fecha]])</f>
        <v>2025</v>
      </c>
      <c r="K1944" t="str">
        <f>TEXT(Ventas_Wellpro4[[#This Row],[Fecha]],"MMMM")</f>
        <v>septiembre</v>
      </c>
      <c r="L1944">
        <f>DAY(Ventas_Wellpro4[[#This Row],[Fecha]])</f>
        <v>25</v>
      </c>
    </row>
    <row r="1945" spans="2:12" x14ac:dyDescent="0.25">
      <c r="B1945" s="11">
        <v>45925</v>
      </c>
      <c r="C1945" t="s">
        <v>22</v>
      </c>
      <c r="D1945" t="s">
        <v>145</v>
      </c>
      <c r="E1945">
        <v>90.54</v>
      </c>
      <c r="F1945">
        <v>102</v>
      </c>
      <c r="G1945" s="27">
        <v>1477.6128000000001</v>
      </c>
      <c r="H1945" s="15">
        <v>9235.08</v>
      </c>
      <c r="I1945" s="27">
        <v>10712.692800000001</v>
      </c>
      <c r="J1945">
        <f>YEAR(Ventas_Wellpro4[[#This Row],[Fecha]])</f>
        <v>2025</v>
      </c>
      <c r="K1945" t="str">
        <f>TEXT(Ventas_Wellpro4[[#This Row],[Fecha]],"MMMM")</f>
        <v>septiembre</v>
      </c>
      <c r="L1945">
        <f>DAY(Ventas_Wellpro4[[#This Row],[Fecha]])</f>
        <v>25</v>
      </c>
    </row>
    <row r="1946" spans="2:12" x14ac:dyDescent="0.25">
      <c r="B1946" s="11">
        <v>45925</v>
      </c>
      <c r="C1946" t="s">
        <v>21</v>
      </c>
      <c r="D1946" t="s">
        <v>149</v>
      </c>
      <c r="E1946">
        <v>137.79</v>
      </c>
      <c r="F1946">
        <v>1</v>
      </c>
      <c r="G1946" s="27">
        <v>22.046399999999998</v>
      </c>
      <c r="H1946" s="15">
        <v>137.79</v>
      </c>
      <c r="I1946" s="27">
        <v>159.8364</v>
      </c>
      <c r="J1946">
        <f>YEAR(Ventas_Wellpro4[[#This Row],[Fecha]])</f>
        <v>2025</v>
      </c>
      <c r="K1946" t="str">
        <f>TEXT(Ventas_Wellpro4[[#This Row],[Fecha]],"MMMM")</f>
        <v>septiembre</v>
      </c>
      <c r="L1946">
        <f>DAY(Ventas_Wellpro4[[#This Row],[Fecha]])</f>
        <v>25</v>
      </c>
    </row>
    <row r="1947" spans="2:12" x14ac:dyDescent="0.25">
      <c r="B1947" s="11">
        <v>45925</v>
      </c>
      <c r="C1947" t="s">
        <v>21</v>
      </c>
      <c r="D1947" t="s">
        <v>145</v>
      </c>
      <c r="E1947">
        <v>90.54</v>
      </c>
      <c r="F1947">
        <v>102</v>
      </c>
      <c r="G1947" s="27">
        <v>1477.6128000000001</v>
      </c>
      <c r="H1947" s="15">
        <v>9235.08</v>
      </c>
      <c r="I1947" s="27">
        <v>10712.692800000001</v>
      </c>
      <c r="J1947">
        <f>YEAR(Ventas_Wellpro4[[#This Row],[Fecha]])</f>
        <v>2025</v>
      </c>
      <c r="K1947" t="str">
        <f>TEXT(Ventas_Wellpro4[[#This Row],[Fecha]],"MMMM")</f>
        <v>septiembre</v>
      </c>
      <c r="L1947">
        <f>DAY(Ventas_Wellpro4[[#This Row],[Fecha]])</f>
        <v>25</v>
      </c>
    </row>
    <row r="1948" spans="2:12" x14ac:dyDescent="0.25">
      <c r="B1948" s="11">
        <v>45925</v>
      </c>
      <c r="C1948" t="s">
        <v>23</v>
      </c>
      <c r="D1948" t="s">
        <v>149</v>
      </c>
      <c r="E1948">
        <v>137.79</v>
      </c>
      <c r="F1948">
        <v>1</v>
      </c>
      <c r="G1948" s="27">
        <v>22.046399999999998</v>
      </c>
      <c r="H1948" s="15">
        <v>137.79</v>
      </c>
      <c r="I1948" s="27">
        <v>159.8364</v>
      </c>
      <c r="J1948">
        <f>YEAR(Ventas_Wellpro4[[#This Row],[Fecha]])</f>
        <v>2025</v>
      </c>
      <c r="K1948" t="str">
        <f>TEXT(Ventas_Wellpro4[[#This Row],[Fecha]],"MMMM")</f>
        <v>septiembre</v>
      </c>
      <c r="L1948">
        <f>DAY(Ventas_Wellpro4[[#This Row],[Fecha]])</f>
        <v>25</v>
      </c>
    </row>
    <row r="1949" spans="2:12" x14ac:dyDescent="0.25">
      <c r="B1949" s="11">
        <v>45925</v>
      </c>
      <c r="C1949" t="s">
        <v>23</v>
      </c>
      <c r="D1949" t="s">
        <v>46</v>
      </c>
      <c r="E1949">
        <v>70.05</v>
      </c>
      <c r="F1949">
        <v>240</v>
      </c>
      <c r="G1949" s="27">
        <v>2689.92</v>
      </c>
      <c r="H1949" s="15">
        <v>16812</v>
      </c>
      <c r="I1949" s="27">
        <v>19501.919999999998</v>
      </c>
      <c r="J1949">
        <f>YEAR(Ventas_Wellpro4[[#This Row],[Fecha]])</f>
        <v>2025</v>
      </c>
      <c r="K1949" t="str">
        <f>TEXT(Ventas_Wellpro4[[#This Row],[Fecha]],"MMMM")</f>
        <v>septiembre</v>
      </c>
      <c r="L1949">
        <f>DAY(Ventas_Wellpro4[[#This Row],[Fecha]])</f>
        <v>25</v>
      </c>
    </row>
    <row r="1950" spans="2:12" x14ac:dyDescent="0.25">
      <c r="B1950" s="11">
        <v>45925</v>
      </c>
      <c r="C1950" t="s">
        <v>24</v>
      </c>
      <c r="D1950" t="s">
        <v>149</v>
      </c>
      <c r="E1950">
        <v>137.79</v>
      </c>
      <c r="F1950">
        <v>1</v>
      </c>
      <c r="G1950" s="27">
        <v>22.046399999999998</v>
      </c>
      <c r="H1950" s="15">
        <v>137.79</v>
      </c>
      <c r="I1950" s="27">
        <v>159.8364</v>
      </c>
      <c r="J1950">
        <f>YEAR(Ventas_Wellpro4[[#This Row],[Fecha]])</f>
        <v>2025</v>
      </c>
      <c r="K1950" t="str">
        <f>TEXT(Ventas_Wellpro4[[#This Row],[Fecha]],"MMMM")</f>
        <v>septiembre</v>
      </c>
      <c r="L1950">
        <f>DAY(Ventas_Wellpro4[[#This Row],[Fecha]])</f>
        <v>25</v>
      </c>
    </row>
    <row r="1951" spans="2:12" x14ac:dyDescent="0.25">
      <c r="B1951" s="5">
        <v>45707</v>
      </c>
      <c r="C1951" t="s">
        <v>18</v>
      </c>
      <c r="D1951" t="s">
        <v>46</v>
      </c>
      <c r="E1951">
        <v>525.59</v>
      </c>
      <c r="F1951">
        <v>12</v>
      </c>
      <c r="G1951" s="2">
        <v>1009.13</v>
      </c>
      <c r="H1951" s="15">
        <v>6307.08</v>
      </c>
      <c r="I1951" s="2">
        <v>7316.21</v>
      </c>
      <c r="J1951">
        <f>YEAR(Ventas_Wellpro4[[#This Row],[Fecha]])</f>
        <v>2025</v>
      </c>
      <c r="K1951" t="str">
        <f>TEXT(Ventas_Wellpro4[[#This Row],[Fecha]],"MMMM")</f>
        <v>febrero</v>
      </c>
      <c r="L1951">
        <f>DAY(Ventas_Wellpro4[[#This Row],[Fecha]])</f>
        <v>19</v>
      </c>
    </row>
    <row r="1952" spans="2:12" x14ac:dyDescent="0.25">
      <c r="B1952" s="11">
        <v>45925</v>
      </c>
      <c r="C1952" t="s">
        <v>12</v>
      </c>
      <c r="D1952" t="s">
        <v>149</v>
      </c>
      <c r="E1952">
        <v>343.97</v>
      </c>
      <c r="F1952">
        <v>1</v>
      </c>
      <c r="G1952" s="27">
        <v>55.035200000000003</v>
      </c>
      <c r="H1952" s="15">
        <v>343.97</v>
      </c>
      <c r="I1952" s="27">
        <v>399.00520000000006</v>
      </c>
      <c r="J1952">
        <f>YEAR(Ventas_Wellpro4[[#This Row],[Fecha]])</f>
        <v>2025</v>
      </c>
      <c r="K1952" t="str">
        <f>TEXT(Ventas_Wellpro4[[#This Row],[Fecha]],"MMMM")</f>
        <v>septiembre</v>
      </c>
      <c r="L1952">
        <f>DAY(Ventas_Wellpro4[[#This Row],[Fecha]])</f>
        <v>25</v>
      </c>
    </row>
    <row r="1953" spans="2:12" x14ac:dyDescent="0.25">
      <c r="B1953" s="5">
        <v>45708</v>
      </c>
      <c r="C1953" t="s">
        <v>18</v>
      </c>
      <c r="D1953" t="s">
        <v>46</v>
      </c>
      <c r="E1953">
        <v>525.59</v>
      </c>
      <c r="F1953">
        <v>18</v>
      </c>
      <c r="G1953" s="2">
        <v>1513.7</v>
      </c>
      <c r="H1953" s="15">
        <v>9460.6200000000008</v>
      </c>
      <c r="I1953" s="2">
        <v>10974.32</v>
      </c>
      <c r="J1953">
        <f>YEAR(Ventas_Wellpro4[[#This Row],[Fecha]])</f>
        <v>2025</v>
      </c>
      <c r="K1953" t="str">
        <f>TEXT(Ventas_Wellpro4[[#This Row],[Fecha]],"MMMM")</f>
        <v>febrero</v>
      </c>
      <c r="L1953">
        <f>DAY(Ventas_Wellpro4[[#This Row],[Fecha]])</f>
        <v>20</v>
      </c>
    </row>
    <row r="1954" spans="2:12" x14ac:dyDescent="0.25">
      <c r="B1954" s="5">
        <v>45708</v>
      </c>
      <c r="C1954" t="s">
        <v>18</v>
      </c>
      <c r="D1954" t="s">
        <v>46</v>
      </c>
      <c r="E1954">
        <v>525.59</v>
      </c>
      <c r="F1954">
        <v>18</v>
      </c>
      <c r="G1954" s="2">
        <v>1513.7</v>
      </c>
      <c r="H1954" s="15">
        <v>9460.6200000000008</v>
      </c>
      <c r="I1954" s="2">
        <v>10974.32</v>
      </c>
      <c r="J1954">
        <f>YEAR(Ventas_Wellpro4[[#This Row],[Fecha]])</f>
        <v>2025</v>
      </c>
      <c r="K1954" t="str">
        <f>TEXT(Ventas_Wellpro4[[#This Row],[Fecha]],"MMMM")</f>
        <v>febrero</v>
      </c>
      <c r="L1954">
        <f>DAY(Ventas_Wellpro4[[#This Row],[Fecha]])</f>
        <v>20</v>
      </c>
    </row>
    <row r="1955" spans="2:12" x14ac:dyDescent="0.25">
      <c r="B1955" s="5">
        <v>45708</v>
      </c>
      <c r="C1955" t="s">
        <v>18</v>
      </c>
      <c r="D1955" t="s">
        <v>46</v>
      </c>
      <c r="E1955">
        <v>525.59</v>
      </c>
      <c r="F1955">
        <v>72</v>
      </c>
      <c r="G1955" s="1">
        <v>6054.8</v>
      </c>
      <c r="H1955" s="15">
        <v>37842.480000000003</v>
      </c>
      <c r="I1955" s="2">
        <v>43897.279999999999</v>
      </c>
      <c r="J1955">
        <f>YEAR(Ventas_Wellpro4[[#This Row],[Fecha]])</f>
        <v>2025</v>
      </c>
      <c r="K1955" t="str">
        <f>TEXT(Ventas_Wellpro4[[#This Row],[Fecha]],"MMMM")</f>
        <v>febrero</v>
      </c>
      <c r="L1955">
        <f>DAY(Ventas_Wellpro4[[#This Row],[Fecha]])</f>
        <v>20</v>
      </c>
    </row>
    <row r="1956" spans="2:12" x14ac:dyDescent="0.25">
      <c r="B1956" s="5">
        <v>45708</v>
      </c>
      <c r="C1956" t="s">
        <v>18</v>
      </c>
      <c r="D1956" t="s">
        <v>46</v>
      </c>
      <c r="E1956">
        <v>525.59</v>
      </c>
      <c r="F1956">
        <v>6</v>
      </c>
      <c r="G1956" s="2">
        <v>504.57</v>
      </c>
      <c r="H1956" s="15">
        <v>3153.54</v>
      </c>
      <c r="I1956" s="2">
        <v>3658.11</v>
      </c>
      <c r="J1956">
        <f>YEAR(Ventas_Wellpro4[[#This Row],[Fecha]])</f>
        <v>2025</v>
      </c>
      <c r="K1956" t="str">
        <f>TEXT(Ventas_Wellpro4[[#This Row],[Fecha]],"MMMM")</f>
        <v>febrero</v>
      </c>
      <c r="L1956">
        <f>DAY(Ventas_Wellpro4[[#This Row],[Fecha]])</f>
        <v>20</v>
      </c>
    </row>
    <row r="1957" spans="2:12" x14ac:dyDescent="0.25">
      <c r="B1957" s="5">
        <v>45708</v>
      </c>
      <c r="C1957" t="s">
        <v>18</v>
      </c>
      <c r="D1957" t="s">
        <v>46</v>
      </c>
      <c r="E1957">
        <v>525.59</v>
      </c>
      <c r="F1957">
        <v>36</v>
      </c>
      <c r="G1957" s="1">
        <v>3027.4</v>
      </c>
      <c r="H1957" s="15">
        <v>18921.240000000002</v>
      </c>
      <c r="I1957" s="2">
        <v>21948.639999999999</v>
      </c>
      <c r="J1957">
        <f>YEAR(Ventas_Wellpro4[[#This Row],[Fecha]])</f>
        <v>2025</v>
      </c>
      <c r="K1957" t="str">
        <f>TEXT(Ventas_Wellpro4[[#This Row],[Fecha]],"MMMM")</f>
        <v>febrero</v>
      </c>
      <c r="L1957">
        <f>DAY(Ventas_Wellpro4[[#This Row],[Fecha]])</f>
        <v>20</v>
      </c>
    </row>
    <row r="1958" spans="2:12" x14ac:dyDescent="0.25">
      <c r="B1958" s="5">
        <v>45708</v>
      </c>
      <c r="C1958" t="s">
        <v>18</v>
      </c>
      <c r="D1958" t="s">
        <v>46</v>
      </c>
      <c r="E1958">
        <v>525.59</v>
      </c>
      <c r="F1958">
        <v>12</v>
      </c>
      <c r="G1958" s="2">
        <v>1009.13</v>
      </c>
      <c r="H1958" s="15">
        <v>6307.08</v>
      </c>
      <c r="I1958" s="2">
        <v>7316.21</v>
      </c>
      <c r="J1958">
        <f>YEAR(Ventas_Wellpro4[[#This Row],[Fecha]])</f>
        <v>2025</v>
      </c>
      <c r="K1958" t="str">
        <f>TEXT(Ventas_Wellpro4[[#This Row],[Fecha]],"MMMM")</f>
        <v>febrero</v>
      </c>
      <c r="L1958">
        <f>DAY(Ventas_Wellpro4[[#This Row],[Fecha]])</f>
        <v>20</v>
      </c>
    </row>
    <row r="1959" spans="2:12" x14ac:dyDescent="0.25">
      <c r="B1959" s="11">
        <v>45925</v>
      </c>
      <c r="C1959" t="s">
        <v>123</v>
      </c>
      <c r="D1959" t="s">
        <v>149</v>
      </c>
      <c r="E1959">
        <v>137.79</v>
      </c>
      <c r="F1959">
        <v>1</v>
      </c>
      <c r="G1959" s="27">
        <v>22.046399999999998</v>
      </c>
      <c r="H1959" s="15">
        <v>137.79</v>
      </c>
      <c r="I1959" s="27">
        <v>159.8364</v>
      </c>
      <c r="J1959">
        <f>YEAR(Ventas_Wellpro4[[#This Row],[Fecha]])</f>
        <v>2025</v>
      </c>
      <c r="K1959" t="str">
        <f>TEXT(Ventas_Wellpro4[[#This Row],[Fecha]],"MMMM")</f>
        <v>septiembre</v>
      </c>
      <c r="L1959">
        <f>DAY(Ventas_Wellpro4[[#This Row],[Fecha]])</f>
        <v>25</v>
      </c>
    </row>
    <row r="1960" spans="2:12" x14ac:dyDescent="0.25">
      <c r="B1960" s="11">
        <v>45929</v>
      </c>
      <c r="C1960" t="s">
        <v>25</v>
      </c>
      <c r="D1960" t="s">
        <v>124</v>
      </c>
      <c r="E1960">
        <v>678.49</v>
      </c>
      <c r="F1960">
        <v>2</v>
      </c>
      <c r="G1960" s="27">
        <v>217.11680000000001</v>
      </c>
      <c r="H1960" s="15">
        <v>1356.98</v>
      </c>
      <c r="I1960" s="27">
        <v>1574.0968</v>
      </c>
      <c r="J1960">
        <f>YEAR(Ventas_Wellpro4[[#This Row],[Fecha]])</f>
        <v>2025</v>
      </c>
      <c r="K1960" t="str">
        <f>TEXT(Ventas_Wellpro4[[#This Row],[Fecha]],"MMMM")</f>
        <v>septiembre</v>
      </c>
      <c r="L1960">
        <f>DAY(Ventas_Wellpro4[[#This Row],[Fecha]])</f>
        <v>29</v>
      </c>
    </row>
    <row r="1961" spans="2:12" x14ac:dyDescent="0.25">
      <c r="B1961" s="5">
        <v>45708</v>
      </c>
      <c r="C1961" t="s">
        <v>18</v>
      </c>
      <c r="D1961" t="s">
        <v>46</v>
      </c>
      <c r="E1961">
        <v>525.59</v>
      </c>
      <c r="F1961">
        <v>12</v>
      </c>
      <c r="G1961" s="1">
        <v>1009.13</v>
      </c>
      <c r="H1961" s="15">
        <v>6307.08</v>
      </c>
      <c r="I1961" s="2">
        <v>7316.21</v>
      </c>
      <c r="J1961">
        <f>YEAR(Ventas_Wellpro4[[#This Row],[Fecha]])</f>
        <v>2025</v>
      </c>
      <c r="K1961" t="str">
        <f>TEXT(Ventas_Wellpro4[[#This Row],[Fecha]],"MMMM")</f>
        <v>febrero</v>
      </c>
      <c r="L1961">
        <f>DAY(Ventas_Wellpro4[[#This Row],[Fecha]])</f>
        <v>20</v>
      </c>
    </row>
    <row r="1962" spans="2:12" x14ac:dyDescent="0.25">
      <c r="B1962" s="11">
        <v>45929</v>
      </c>
      <c r="C1962" t="s">
        <v>22</v>
      </c>
      <c r="D1962" t="s">
        <v>149</v>
      </c>
      <c r="E1962">
        <v>137.79</v>
      </c>
      <c r="F1962">
        <v>1</v>
      </c>
      <c r="G1962" s="27">
        <v>22.046399999999998</v>
      </c>
      <c r="H1962" s="15">
        <v>137.79</v>
      </c>
      <c r="I1962" s="27">
        <v>159.8364</v>
      </c>
      <c r="J1962">
        <f>YEAR(Ventas_Wellpro4[[#This Row],[Fecha]])</f>
        <v>2025</v>
      </c>
      <c r="K1962" t="str">
        <f>TEXT(Ventas_Wellpro4[[#This Row],[Fecha]],"MMMM")</f>
        <v>septiembre</v>
      </c>
      <c r="L1962">
        <f>DAY(Ventas_Wellpro4[[#This Row],[Fecha]])</f>
        <v>29</v>
      </c>
    </row>
    <row r="1963" spans="2:12" x14ac:dyDescent="0.25">
      <c r="B1963" s="11">
        <v>45929</v>
      </c>
      <c r="C1963" t="s">
        <v>22</v>
      </c>
      <c r="D1963" t="s">
        <v>149</v>
      </c>
      <c r="E1963">
        <v>137.79</v>
      </c>
      <c r="F1963">
        <v>1</v>
      </c>
      <c r="G1963" s="27">
        <v>22.046399999999998</v>
      </c>
      <c r="H1963" s="15">
        <v>137.79</v>
      </c>
      <c r="I1963" s="27">
        <v>159.8364</v>
      </c>
      <c r="J1963">
        <f>YEAR(Ventas_Wellpro4[[#This Row],[Fecha]])</f>
        <v>2025</v>
      </c>
      <c r="K1963" t="str">
        <f>TEXT(Ventas_Wellpro4[[#This Row],[Fecha]],"MMMM")</f>
        <v>septiembre</v>
      </c>
      <c r="L1963">
        <f>DAY(Ventas_Wellpro4[[#This Row],[Fecha]])</f>
        <v>29</v>
      </c>
    </row>
    <row r="1964" spans="2:12" x14ac:dyDescent="0.25">
      <c r="B1964" s="11">
        <v>45929</v>
      </c>
      <c r="C1964" t="s">
        <v>22</v>
      </c>
      <c r="D1964" t="s">
        <v>149</v>
      </c>
      <c r="E1964">
        <v>137.79</v>
      </c>
      <c r="F1964">
        <v>1</v>
      </c>
      <c r="G1964" s="27">
        <v>22.046399999999998</v>
      </c>
      <c r="H1964" s="15">
        <v>137.79</v>
      </c>
      <c r="I1964" s="27">
        <v>159.8364</v>
      </c>
      <c r="J1964">
        <f>YEAR(Ventas_Wellpro4[[#This Row],[Fecha]])</f>
        <v>2025</v>
      </c>
      <c r="K1964" t="str">
        <f>TEXT(Ventas_Wellpro4[[#This Row],[Fecha]],"MMMM")</f>
        <v>septiembre</v>
      </c>
      <c r="L1964">
        <f>DAY(Ventas_Wellpro4[[#This Row],[Fecha]])</f>
        <v>29</v>
      </c>
    </row>
    <row r="1965" spans="2:12" x14ac:dyDescent="0.25">
      <c r="B1965" s="11">
        <v>45929</v>
      </c>
      <c r="C1965" t="s">
        <v>22</v>
      </c>
      <c r="D1965" t="s">
        <v>124</v>
      </c>
      <c r="E1965">
        <v>89.87</v>
      </c>
      <c r="F1965">
        <v>31</v>
      </c>
      <c r="G1965" s="27">
        <v>445.7552</v>
      </c>
      <c r="H1965" s="15">
        <v>2785.97</v>
      </c>
      <c r="I1965" s="27">
        <v>3231.7251999999999</v>
      </c>
      <c r="J1965">
        <f>YEAR(Ventas_Wellpro4[[#This Row],[Fecha]])</f>
        <v>2025</v>
      </c>
      <c r="K1965" t="str">
        <f>TEXT(Ventas_Wellpro4[[#This Row],[Fecha]],"MMMM")</f>
        <v>septiembre</v>
      </c>
      <c r="L1965">
        <f>DAY(Ventas_Wellpro4[[#This Row],[Fecha]])</f>
        <v>29</v>
      </c>
    </row>
    <row r="1966" spans="2:12" x14ac:dyDescent="0.25">
      <c r="B1966" s="11">
        <v>45929</v>
      </c>
      <c r="C1966" t="s">
        <v>21</v>
      </c>
      <c r="D1966" t="s">
        <v>144</v>
      </c>
      <c r="E1966">
        <v>81.489999999999995</v>
      </c>
      <c r="F1966">
        <v>1</v>
      </c>
      <c r="G1966" s="27">
        <v>13.038399999999999</v>
      </c>
      <c r="H1966" s="15">
        <v>81.489999999999995</v>
      </c>
      <c r="I1966" s="27">
        <v>94.528399999999991</v>
      </c>
      <c r="J1966">
        <f>YEAR(Ventas_Wellpro4[[#This Row],[Fecha]])</f>
        <v>2025</v>
      </c>
      <c r="K1966" t="str">
        <f>TEXT(Ventas_Wellpro4[[#This Row],[Fecha]],"MMMM")</f>
        <v>septiembre</v>
      </c>
      <c r="L1966">
        <f>DAY(Ventas_Wellpro4[[#This Row],[Fecha]])</f>
        <v>29</v>
      </c>
    </row>
    <row r="1967" spans="2:12" x14ac:dyDescent="0.25">
      <c r="B1967" s="11">
        <v>45929</v>
      </c>
      <c r="C1967" t="s">
        <v>21</v>
      </c>
      <c r="D1967" t="s">
        <v>124</v>
      </c>
      <c r="E1967">
        <v>89.87</v>
      </c>
      <c r="F1967">
        <v>27</v>
      </c>
      <c r="G1967" s="27">
        <v>388.23840000000001</v>
      </c>
      <c r="H1967" s="15">
        <v>2426.4899999999998</v>
      </c>
      <c r="I1967" s="27">
        <v>2814.7284</v>
      </c>
      <c r="J1967">
        <f>YEAR(Ventas_Wellpro4[[#This Row],[Fecha]])</f>
        <v>2025</v>
      </c>
      <c r="K1967" t="str">
        <f>TEXT(Ventas_Wellpro4[[#This Row],[Fecha]],"MMMM")</f>
        <v>septiembre</v>
      </c>
      <c r="L1967">
        <f>DAY(Ventas_Wellpro4[[#This Row],[Fecha]])</f>
        <v>29</v>
      </c>
    </row>
    <row r="1968" spans="2:12" x14ac:dyDescent="0.25">
      <c r="B1968" s="11">
        <v>45929</v>
      </c>
      <c r="C1968" t="s">
        <v>23</v>
      </c>
      <c r="D1968" t="s">
        <v>149</v>
      </c>
      <c r="E1968">
        <v>137.79</v>
      </c>
      <c r="F1968">
        <v>1</v>
      </c>
      <c r="G1968" s="27">
        <v>22.046399999999998</v>
      </c>
      <c r="H1968" s="15">
        <v>137.79</v>
      </c>
      <c r="I1968" s="27">
        <v>159.8364</v>
      </c>
      <c r="J1968">
        <f>YEAR(Ventas_Wellpro4[[#This Row],[Fecha]])</f>
        <v>2025</v>
      </c>
      <c r="K1968" t="str">
        <f>TEXT(Ventas_Wellpro4[[#This Row],[Fecha]],"MMMM")</f>
        <v>septiembre</v>
      </c>
      <c r="L1968">
        <f>DAY(Ventas_Wellpro4[[#This Row],[Fecha]])</f>
        <v>29</v>
      </c>
    </row>
    <row r="1969" spans="2:12" x14ac:dyDescent="0.25">
      <c r="B1969" s="11">
        <v>45929</v>
      </c>
      <c r="C1969" t="s">
        <v>24</v>
      </c>
      <c r="D1969" t="s">
        <v>144</v>
      </c>
      <c r="E1969">
        <v>81.489999999999995</v>
      </c>
      <c r="F1969">
        <v>1</v>
      </c>
      <c r="G1969" s="27">
        <v>13.038399999999999</v>
      </c>
      <c r="H1969" s="15">
        <v>81.489999999999995</v>
      </c>
      <c r="I1969" s="27">
        <v>94.528399999999991</v>
      </c>
      <c r="J1969">
        <f>YEAR(Ventas_Wellpro4[[#This Row],[Fecha]])</f>
        <v>2025</v>
      </c>
      <c r="K1969" t="str">
        <f>TEXT(Ventas_Wellpro4[[#This Row],[Fecha]],"MMMM")</f>
        <v>septiembre</v>
      </c>
      <c r="L1969">
        <f>DAY(Ventas_Wellpro4[[#This Row],[Fecha]])</f>
        <v>29</v>
      </c>
    </row>
    <row r="1970" spans="2:12" x14ac:dyDescent="0.25">
      <c r="B1970" s="11">
        <v>45929</v>
      </c>
      <c r="C1970" t="s">
        <v>24</v>
      </c>
      <c r="D1970" t="s">
        <v>124</v>
      </c>
      <c r="E1970">
        <v>89.87</v>
      </c>
      <c r="F1970">
        <v>34</v>
      </c>
      <c r="G1970" s="27">
        <v>488.89280000000002</v>
      </c>
      <c r="H1970" s="15">
        <v>3055.58</v>
      </c>
      <c r="I1970" s="27">
        <v>3544.4728</v>
      </c>
      <c r="J1970">
        <f>YEAR(Ventas_Wellpro4[[#This Row],[Fecha]])</f>
        <v>2025</v>
      </c>
      <c r="K1970" t="str">
        <f>TEXT(Ventas_Wellpro4[[#This Row],[Fecha]],"MMMM")</f>
        <v>septiembre</v>
      </c>
      <c r="L1970">
        <f>DAY(Ventas_Wellpro4[[#This Row],[Fecha]])</f>
        <v>29</v>
      </c>
    </row>
    <row r="1971" spans="2:12" x14ac:dyDescent="0.25">
      <c r="B1971" s="5">
        <v>45708</v>
      </c>
      <c r="C1971" t="s">
        <v>18</v>
      </c>
      <c r="D1971" t="s">
        <v>46</v>
      </c>
      <c r="E1971">
        <v>525.59</v>
      </c>
      <c r="F1971">
        <v>6</v>
      </c>
      <c r="G1971" s="2">
        <v>504.57</v>
      </c>
      <c r="H1971" s="15">
        <v>3153.54</v>
      </c>
      <c r="I1971" s="2">
        <v>3658.11</v>
      </c>
      <c r="J1971">
        <f>YEAR(Ventas_Wellpro4[[#This Row],[Fecha]])</f>
        <v>2025</v>
      </c>
      <c r="K1971" t="str">
        <f>TEXT(Ventas_Wellpro4[[#This Row],[Fecha]],"MMMM")</f>
        <v>febrero</v>
      </c>
      <c r="L1971">
        <f>DAY(Ventas_Wellpro4[[#This Row],[Fecha]])</f>
        <v>20</v>
      </c>
    </row>
    <row r="1972" spans="2:12" x14ac:dyDescent="0.25">
      <c r="B1972" s="11">
        <v>45929</v>
      </c>
      <c r="C1972" t="s">
        <v>14</v>
      </c>
      <c r="D1972" t="s">
        <v>149</v>
      </c>
      <c r="E1972">
        <v>1706.9</v>
      </c>
      <c r="F1972">
        <v>1</v>
      </c>
      <c r="G1972" s="27">
        <v>273.10400000000004</v>
      </c>
      <c r="H1972" s="15">
        <v>1706.9</v>
      </c>
      <c r="I1972" s="27">
        <v>1980.0040000000001</v>
      </c>
      <c r="J1972">
        <f>YEAR(Ventas_Wellpro4[[#This Row],[Fecha]])</f>
        <v>2025</v>
      </c>
      <c r="K1972" t="str">
        <f>TEXT(Ventas_Wellpro4[[#This Row],[Fecha]],"MMMM")</f>
        <v>septiembre</v>
      </c>
      <c r="L1972">
        <f>DAY(Ventas_Wellpro4[[#This Row],[Fecha]])</f>
        <v>29</v>
      </c>
    </row>
    <row r="1973" spans="2:12" x14ac:dyDescent="0.25">
      <c r="B1973" s="11">
        <v>45929</v>
      </c>
      <c r="C1973" t="s">
        <v>12</v>
      </c>
      <c r="D1973" t="s">
        <v>124</v>
      </c>
      <c r="E1973">
        <v>193.32</v>
      </c>
      <c r="F1973">
        <v>5</v>
      </c>
      <c r="G1973" s="27">
        <v>154.65600000000001</v>
      </c>
      <c r="H1973" s="15">
        <v>966.6</v>
      </c>
      <c r="I1973" s="27">
        <v>1121.2560000000001</v>
      </c>
      <c r="J1973">
        <f>YEAR(Ventas_Wellpro4[[#This Row],[Fecha]])</f>
        <v>2025</v>
      </c>
      <c r="K1973" t="str">
        <f>TEXT(Ventas_Wellpro4[[#This Row],[Fecha]],"MMMM")</f>
        <v>septiembre</v>
      </c>
      <c r="L1973">
        <f>DAY(Ventas_Wellpro4[[#This Row],[Fecha]])</f>
        <v>29</v>
      </c>
    </row>
    <row r="1974" spans="2:12" x14ac:dyDescent="0.25">
      <c r="B1974" s="11">
        <v>45929</v>
      </c>
      <c r="C1974" t="s">
        <v>11</v>
      </c>
      <c r="D1974" t="s">
        <v>124</v>
      </c>
      <c r="E1974">
        <v>193.32</v>
      </c>
      <c r="F1974">
        <v>13</v>
      </c>
      <c r="G1974" s="27">
        <v>402.10559999999998</v>
      </c>
      <c r="H1974" s="15">
        <v>2513.16</v>
      </c>
      <c r="I1974" s="27">
        <v>2915.2655999999997</v>
      </c>
      <c r="J1974">
        <f>YEAR(Ventas_Wellpro4[[#This Row],[Fecha]])</f>
        <v>2025</v>
      </c>
      <c r="K1974" t="str">
        <f>TEXT(Ventas_Wellpro4[[#This Row],[Fecha]],"MMMM")</f>
        <v>septiembre</v>
      </c>
      <c r="L1974">
        <f>DAY(Ventas_Wellpro4[[#This Row],[Fecha]])</f>
        <v>29</v>
      </c>
    </row>
    <row r="1975" spans="2:12" x14ac:dyDescent="0.25">
      <c r="B1975" s="11">
        <v>45929</v>
      </c>
      <c r="C1975" t="s">
        <v>10</v>
      </c>
      <c r="D1975" t="s">
        <v>149</v>
      </c>
      <c r="E1975">
        <v>343.97</v>
      </c>
      <c r="F1975">
        <v>1</v>
      </c>
      <c r="G1975" s="27">
        <v>55.035200000000003</v>
      </c>
      <c r="H1975" s="15">
        <v>343.97</v>
      </c>
      <c r="I1975" s="27">
        <v>399.00520000000006</v>
      </c>
      <c r="J1975">
        <f>YEAR(Ventas_Wellpro4[[#This Row],[Fecha]])</f>
        <v>2025</v>
      </c>
      <c r="K1975" t="str">
        <f>TEXT(Ventas_Wellpro4[[#This Row],[Fecha]],"MMMM")</f>
        <v>septiembre</v>
      </c>
      <c r="L1975">
        <f>DAY(Ventas_Wellpro4[[#This Row],[Fecha]])</f>
        <v>29</v>
      </c>
    </row>
    <row r="1976" spans="2:12" x14ac:dyDescent="0.25">
      <c r="B1976" s="11">
        <v>45929</v>
      </c>
      <c r="C1976" t="s">
        <v>10</v>
      </c>
      <c r="D1976" t="s">
        <v>124</v>
      </c>
      <c r="E1976">
        <v>193.32</v>
      </c>
      <c r="F1976">
        <v>19</v>
      </c>
      <c r="G1976" s="27">
        <v>587.69280000000003</v>
      </c>
      <c r="H1976" s="15">
        <v>3673.08</v>
      </c>
      <c r="I1976" s="27">
        <v>4260.7727999999997</v>
      </c>
      <c r="J1976">
        <f>YEAR(Ventas_Wellpro4[[#This Row],[Fecha]])</f>
        <v>2025</v>
      </c>
      <c r="K1976" t="str">
        <f>TEXT(Ventas_Wellpro4[[#This Row],[Fecha]],"MMMM")</f>
        <v>septiembre</v>
      </c>
      <c r="L1976">
        <f>DAY(Ventas_Wellpro4[[#This Row],[Fecha]])</f>
        <v>29</v>
      </c>
    </row>
    <row r="1977" spans="2:12" x14ac:dyDescent="0.25">
      <c r="B1977" s="5">
        <v>45708</v>
      </c>
      <c r="C1977" t="s">
        <v>18</v>
      </c>
      <c r="D1977" t="s">
        <v>46</v>
      </c>
      <c r="E1977">
        <v>525.59</v>
      </c>
      <c r="F1977">
        <v>6</v>
      </c>
      <c r="G1977" s="2">
        <v>504.57</v>
      </c>
      <c r="H1977" s="15">
        <v>3153.54</v>
      </c>
      <c r="I1977" s="2">
        <v>3658.11</v>
      </c>
      <c r="J1977">
        <f>YEAR(Ventas_Wellpro4[[#This Row],[Fecha]])</f>
        <v>2025</v>
      </c>
      <c r="K1977" t="str">
        <f>TEXT(Ventas_Wellpro4[[#This Row],[Fecha]],"MMMM")</f>
        <v>febrero</v>
      </c>
      <c r="L1977">
        <f>DAY(Ventas_Wellpro4[[#This Row],[Fecha]])</f>
        <v>20</v>
      </c>
    </row>
    <row r="1978" spans="2:12" x14ac:dyDescent="0.25">
      <c r="B1978" s="11">
        <v>45929</v>
      </c>
      <c r="C1978" t="s">
        <v>123</v>
      </c>
      <c r="D1978" t="s">
        <v>149</v>
      </c>
      <c r="E1978">
        <v>137.79</v>
      </c>
      <c r="F1978">
        <v>1</v>
      </c>
      <c r="G1978" s="27">
        <v>22.046399999999998</v>
      </c>
      <c r="H1978" s="15">
        <v>137.79</v>
      </c>
      <c r="I1978" s="27">
        <v>159.8364</v>
      </c>
      <c r="J1978">
        <f>YEAR(Ventas_Wellpro4[[#This Row],[Fecha]])</f>
        <v>2025</v>
      </c>
      <c r="K1978" t="str">
        <f>TEXT(Ventas_Wellpro4[[#This Row],[Fecha]],"MMMM")</f>
        <v>septiembre</v>
      </c>
      <c r="L1978">
        <f>DAY(Ventas_Wellpro4[[#This Row],[Fecha]])</f>
        <v>29</v>
      </c>
    </row>
    <row r="1979" spans="2:12" x14ac:dyDescent="0.25">
      <c r="B1979" s="11">
        <v>45929</v>
      </c>
      <c r="C1979" t="s">
        <v>123</v>
      </c>
      <c r="D1979" t="s">
        <v>144</v>
      </c>
      <c r="E1979">
        <v>81.489999999999995</v>
      </c>
      <c r="F1979">
        <v>1</v>
      </c>
      <c r="G1979" s="27">
        <v>13.038399999999999</v>
      </c>
      <c r="H1979" s="15">
        <v>81.489999999999995</v>
      </c>
      <c r="I1979" s="27">
        <v>94.528399999999991</v>
      </c>
      <c r="J1979">
        <f>YEAR(Ventas_Wellpro4[[#This Row],[Fecha]])</f>
        <v>2025</v>
      </c>
      <c r="K1979" t="str">
        <f>TEXT(Ventas_Wellpro4[[#This Row],[Fecha]],"MMMM")</f>
        <v>septiembre</v>
      </c>
      <c r="L1979">
        <f>DAY(Ventas_Wellpro4[[#This Row],[Fecha]])</f>
        <v>29</v>
      </c>
    </row>
    <row r="1980" spans="2:12" x14ac:dyDescent="0.25">
      <c r="B1980" s="11">
        <v>45929</v>
      </c>
      <c r="C1980" t="s">
        <v>123</v>
      </c>
      <c r="D1980" t="s">
        <v>124</v>
      </c>
      <c r="E1980">
        <v>89.87</v>
      </c>
      <c r="F1980">
        <v>28</v>
      </c>
      <c r="G1980" s="27">
        <v>402.61760000000004</v>
      </c>
      <c r="H1980" s="15">
        <v>2516.36</v>
      </c>
      <c r="I1980" s="27">
        <v>2918.9776000000002</v>
      </c>
      <c r="J1980">
        <f>YEAR(Ventas_Wellpro4[[#This Row],[Fecha]])</f>
        <v>2025</v>
      </c>
      <c r="K1980" t="str">
        <f>TEXT(Ventas_Wellpro4[[#This Row],[Fecha]],"MMMM")</f>
        <v>septiembre</v>
      </c>
      <c r="L1980">
        <f>DAY(Ventas_Wellpro4[[#This Row],[Fecha]])</f>
        <v>29</v>
      </c>
    </row>
    <row r="1981" spans="2:12" x14ac:dyDescent="0.25">
      <c r="B1981" s="5">
        <v>45713</v>
      </c>
      <c r="C1981" t="s">
        <v>18</v>
      </c>
      <c r="D1981" t="s">
        <v>46</v>
      </c>
      <c r="E1981">
        <v>525.59</v>
      </c>
      <c r="F1981">
        <v>12</v>
      </c>
      <c r="G1981" s="1">
        <v>1009.13</v>
      </c>
      <c r="H1981" s="15">
        <v>6307.08</v>
      </c>
      <c r="I1981" s="1">
        <v>7316.21</v>
      </c>
      <c r="J1981">
        <f>YEAR(Ventas_Wellpro4[[#This Row],[Fecha]])</f>
        <v>2025</v>
      </c>
      <c r="K1981" t="str">
        <f>TEXT(Ventas_Wellpro4[[#This Row],[Fecha]],"MMMM")</f>
        <v>febrero</v>
      </c>
      <c r="L1981">
        <f>DAY(Ventas_Wellpro4[[#This Row],[Fecha]])</f>
        <v>25</v>
      </c>
    </row>
    <row r="1982" spans="2:12" x14ac:dyDescent="0.25">
      <c r="B1982" s="11">
        <v>45930</v>
      </c>
      <c r="C1982" t="s">
        <v>14</v>
      </c>
      <c r="D1982" t="s">
        <v>149</v>
      </c>
      <c r="E1982">
        <v>1706.9</v>
      </c>
      <c r="F1982">
        <v>1</v>
      </c>
      <c r="G1982">
        <v>273.10400000000004</v>
      </c>
      <c r="H1982" s="15">
        <v>1706.9</v>
      </c>
      <c r="I1982">
        <v>1980.0040000000001</v>
      </c>
      <c r="J1982">
        <f>YEAR(Ventas_Wellpro4[[#This Row],[Fecha]])</f>
        <v>2025</v>
      </c>
      <c r="K1982" t="str">
        <f>TEXT(Ventas_Wellpro4[[#This Row],[Fecha]],"MMMM")</f>
        <v>septiembre</v>
      </c>
      <c r="L1982">
        <f>DAY(Ventas_Wellpro4[[#This Row],[Fecha]])</f>
        <v>30</v>
      </c>
    </row>
    <row r="1983" spans="2:12" x14ac:dyDescent="0.25">
      <c r="B1983" s="5">
        <v>45713</v>
      </c>
      <c r="C1983" t="s">
        <v>18</v>
      </c>
      <c r="D1983" t="s">
        <v>46</v>
      </c>
      <c r="E1983">
        <v>525.59</v>
      </c>
      <c r="F1983">
        <v>18</v>
      </c>
      <c r="G1983" s="1">
        <v>1513.7</v>
      </c>
      <c r="H1983" s="15">
        <v>9460.6200000000008</v>
      </c>
      <c r="I1983" s="1">
        <v>10974.32</v>
      </c>
      <c r="J1983">
        <f>YEAR(Ventas_Wellpro4[[#This Row],[Fecha]])</f>
        <v>2025</v>
      </c>
      <c r="K1983" t="str">
        <f>TEXT(Ventas_Wellpro4[[#This Row],[Fecha]],"MMMM")</f>
        <v>febrero</v>
      </c>
      <c r="L1983">
        <f>DAY(Ventas_Wellpro4[[#This Row],[Fecha]])</f>
        <v>25</v>
      </c>
    </row>
    <row r="1984" spans="2:12" x14ac:dyDescent="0.25">
      <c r="B1984" s="5">
        <v>45713</v>
      </c>
      <c r="C1984" t="s">
        <v>18</v>
      </c>
      <c r="D1984" t="s">
        <v>46</v>
      </c>
      <c r="E1984">
        <v>525.59</v>
      </c>
      <c r="F1984">
        <v>18</v>
      </c>
      <c r="G1984" s="1">
        <v>1513.7</v>
      </c>
      <c r="H1984" s="15">
        <v>9460.6200000000008</v>
      </c>
      <c r="I1984" s="1">
        <v>10974.32</v>
      </c>
      <c r="J1984">
        <f>YEAR(Ventas_Wellpro4[[#This Row],[Fecha]])</f>
        <v>2025</v>
      </c>
      <c r="K1984" t="str">
        <f>TEXT(Ventas_Wellpro4[[#This Row],[Fecha]],"MMMM")</f>
        <v>febrero</v>
      </c>
      <c r="L1984">
        <f>DAY(Ventas_Wellpro4[[#This Row],[Fecha]])</f>
        <v>25</v>
      </c>
    </row>
    <row r="1985" spans="2:12" x14ac:dyDescent="0.25">
      <c r="B1985" s="5">
        <v>45714</v>
      </c>
      <c r="C1985" t="s">
        <v>18</v>
      </c>
      <c r="D1985" t="s">
        <v>46</v>
      </c>
      <c r="E1985">
        <v>525.59</v>
      </c>
      <c r="F1985">
        <v>6</v>
      </c>
      <c r="G1985" s="1">
        <v>504.57</v>
      </c>
      <c r="H1985" s="15">
        <v>3153.54</v>
      </c>
      <c r="I1985" s="1">
        <v>3658.11</v>
      </c>
      <c r="J1985">
        <f>YEAR(Ventas_Wellpro4[[#This Row],[Fecha]])</f>
        <v>2025</v>
      </c>
      <c r="K1985" t="str">
        <f>TEXT(Ventas_Wellpro4[[#This Row],[Fecha]],"MMMM")</f>
        <v>febrero</v>
      </c>
      <c r="L1985">
        <f>DAY(Ventas_Wellpro4[[#This Row],[Fecha]])</f>
        <v>26</v>
      </c>
    </row>
    <row r="1986" spans="2:12" x14ac:dyDescent="0.25">
      <c r="B1986" s="5">
        <v>45715</v>
      </c>
      <c r="C1986" t="s">
        <v>18</v>
      </c>
      <c r="D1986" t="s">
        <v>46</v>
      </c>
      <c r="E1986">
        <v>525.59</v>
      </c>
      <c r="F1986">
        <v>18</v>
      </c>
      <c r="G1986" s="1">
        <v>1513.7</v>
      </c>
      <c r="H1986" s="15">
        <v>9460.6200000000008</v>
      </c>
      <c r="I1986" s="1">
        <v>10974.32</v>
      </c>
      <c r="J1986">
        <f>YEAR(Ventas_Wellpro4[[#This Row],[Fecha]])</f>
        <v>2025</v>
      </c>
      <c r="K1986" t="str">
        <f>TEXT(Ventas_Wellpro4[[#This Row],[Fecha]],"MMMM")</f>
        <v>febrero</v>
      </c>
      <c r="L1986">
        <f>DAY(Ventas_Wellpro4[[#This Row],[Fecha]])</f>
        <v>27</v>
      </c>
    </row>
    <row r="1987" spans="2:12" x14ac:dyDescent="0.25">
      <c r="B1987" s="5">
        <v>45715</v>
      </c>
      <c r="C1987" t="s">
        <v>18</v>
      </c>
      <c r="D1987" t="s">
        <v>46</v>
      </c>
      <c r="E1987">
        <v>525.59</v>
      </c>
      <c r="F1987">
        <v>6</v>
      </c>
      <c r="G1987" s="1">
        <v>504.57</v>
      </c>
      <c r="H1987" s="15">
        <v>3153.54</v>
      </c>
      <c r="I1987" s="1">
        <v>3658.11</v>
      </c>
      <c r="J1987">
        <f>YEAR(Ventas_Wellpro4[[#This Row],[Fecha]])</f>
        <v>2025</v>
      </c>
      <c r="K1987" t="str">
        <f>TEXT(Ventas_Wellpro4[[#This Row],[Fecha]],"MMMM")</f>
        <v>febrero</v>
      </c>
      <c r="L1987">
        <f>DAY(Ventas_Wellpro4[[#This Row],[Fecha]])</f>
        <v>27</v>
      </c>
    </row>
    <row r="1988" spans="2:12" x14ac:dyDescent="0.25">
      <c r="B1988" s="11">
        <v>45953</v>
      </c>
      <c r="C1988" t="s">
        <v>18</v>
      </c>
      <c r="D1988" t="s">
        <v>46</v>
      </c>
      <c r="E1988" s="17">
        <v>525.59</v>
      </c>
      <c r="F1988">
        <v>24</v>
      </c>
      <c r="G1988" s="18">
        <f>+(Ventas_Wellpro4[[#This Row],[Precio de Venta]]*0.16)*Ventas_Wellpro4[[#This Row],[Cantidad Vendida]]</f>
        <v>2018.2656000000002</v>
      </c>
      <c r="H1988" s="15">
        <v>12614.16</v>
      </c>
      <c r="I1988" s="17">
        <f>+Ventas_Wellpro4[[#This Row],[Total de Venta sin IVA]]+Ventas_Wellpro4[[#This Row],[IVA]]</f>
        <v>14632.4256</v>
      </c>
      <c r="J1988">
        <f>YEAR(Ventas_Wellpro4[[#This Row],[Fecha]])</f>
        <v>2025</v>
      </c>
      <c r="K1988" t="str">
        <f>TEXT(Ventas_Wellpro4[[#This Row],[Fecha]],"MMMM")</f>
        <v>octubre</v>
      </c>
      <c r="L1988">
        <f>DAY(Ventas_Wellpro4[[#This Row],[Fecha]])</f>
        <v>23</v>
      </c>
    </row>
    <row r="1989" spans="2:12" x14ac:dyDescent="0.25">
      <c r="B1989" s="11">
        <v>45953</v>
      </c>
      <c r="C1989" t="s">
        <v>18</v>
      </c>
      <c r="D1989" t="s">
        <v>46</v>
      </c>
      <c r="E1989" s="17">
        <v>525.59</v>
      </c>
      <c r="F1989">
        <v>12</v>
      </c>
      <c r="G1989" s="18">
        <f>+(Ventas_Wellpro4[[#This Row],[Precio de Venta]]*0.16)*Ventas_Wellpro4[[#This Row],[Cantidad Vendida]]</f>
        <v>1009.1328000000001</v>
      </c>
      <c r="H1989" s="15">
        <v>6307.08</v>
      </c>
      <c r="I1989" s="17">
        <f>+Ventas_Wellpro4[[#This Row],[Total de Venta sin IVA]]+Ventas_Wellpro4[[#This Row],[IVA]]</f>
        <v>7316.2128000000002</v>
      </c>
      <c r="J1989">
        <f>YEAR(Ventas_Wellpro4[[#This Row],[Fecha]])</f>
        <v>2025</v>
      </c>
      <c r="K1989" t="str">
        <f>TEXT(Ventas_Wellpro4[[#This Row],[Fecha]],"MMMM")</f>
        <v>octubre</v>
      </c>
      <c r="L1989">
        <f>DAY(Ventas_Wellpro4[[#This Row],[Fecha]])</f>
        <v>23</v>
      </c>
    </row>
    <row r="1990" spans="2:12" x14ac:dyDescent="0.25">
      <c r="B1990" s="11">
        <v>45957</v>
      </c>
      <c r="C1990" t="s">
        <v>138</v>
      </c>
      <c r="D1990" t="s">
        <v>46</v>
      </c>
      <c r="E1990" s="17">
        <v>0</v>
      </c>
      <c r="F1990">
        <v>8</v>
      </c>
      <c r="G1990" s="18">
        <f>+(Ventas_Wellpro4[[#This Row],[Precio de Venta]]*0.16)*Ventas_Wellpro4[[#This Row],[Cantidad Vendida]]</f>
        <v>0</v>
      </c>
      <c r="H1990" s="15">
        <v>0</v>
      </c>
      <c r="I1990" s="17">
        <f>+Ventas_Wellpro4[[#This Row],[Total de Venta sin IVA]]+Ventas_Wellpro4[[#This Row],[IVA]]</f>
        <v>0</v>
      </c>
      <c r="J1990">
        <f>YEAR(Ventas_Wellpro4[[#This Row],[Fecha]])</f>
        <v>2025</v>
      </c>
      <c r="K1990" t="str">
        <f>TEXT(Ventas_Wellpro4[[#This Row],[Fecha]],"MMMM")</f>
        <v>octubre</v>
      </c>
      <c r="L1990">
        <f>DAY(Ventas_Wellpro4[[#This Row],[Fecha]])</f>
        <v>27</v>
      </c>
    </row>
    <row r="1991" spans="2:12" x14ac:dyDescent="0.25">
      <c r="B1991" s="5">
        <v>45715</v>
      </c>
      <c r="C1991" t="s">
        <v>18</v>
      </c>
      <c r="D1991" t="s">
        <v>46</v>
      </c>
      <c r="E1991">
        <v>525.59</v>
      </c>
      <c r="F1991">
        <v>18</v>
      </c>
      <c r="G1991" s="1">
        <v>1513.7</v>
      </c>
      <c r="H1991" s="15">
        <v>9460.6200000000008</v>
      </c>
      <c r="I1991" s="1">
        <v>10974.32</v>
      </c>
      <c r="J1991">
        <f>YEAR(Ventas_Wellpro4[[#This Row],[Fecha]])</f>
        <v>2025</v>
      </c>
      <c r="K1991" t="str">
        <f>TEXT(Ventas_Wellpro4[[#This Row],[Fecha]],"MMMM")</f>
        <v>febrero</v>
      </c>
      <c r="L1991">
        <f>DAY(Ventas_Wellpro4[[#This Row],[Fecha]])</f>
        <v>27</v>
      </c>
    </row>
    <row r="1992" spans="2:12" x14ac:dyDescent="0.25">
      <c r="B1992" s="5">
        <v>45715</v>
      </c>
      <c r="C1992" t="s">
        <v>18</v>
      </c>
      <c r="D1992" t="s">
        <v>46</v>
      </c>
      <c r="E1992">
        <v>525.59</v>
      </c>
      <c r="F1992">
        <v>6</v>
      </c>
      <c r="G1992" s="1">
        <v>504.57</v>
      </c>
      <c r="H1992" s="15">
        <v>3153.54</v>
      </c>
      <c r="I1992" s="1">
        <v>3658.11</v>
      </c>
      <c r="J1992">
        <f>YEAR(Ventas_Wellpro4[[#This Row],[Fecha]])</f>
        <v>2025</v>
      </c>
      <c r="K1992" t="str">
        <f>TEXT(Ventas_Wellpro4[[#This Row],[Fecha]],"MMMM")</f>
        <v>febrero</v>
      </c>
      <c r="L1992">
        <f>DAY(Ventas_Wellpro4[[#This Row],[Fecha]])</f>
        <v>27</v>
      </c>
    </row>
    <row r="1993" spans="2:12" x14ac:dyDescent="0.25">
      <c r="B1993" s="5">
        <v>45715</v>
      </c>
      <c r="C1993" t="s">
        <v>18</v>
      </c>
      <c r="D1993" t="s">
        <v>46</v>
      </c>
      <c r="E1993">
        <v>525.59</v>
      </c>
      <c r="F1993">
        <v>12</v>
      </c>
      <c r="G1993" s="1">
        <v>1009.13</v>
      </c>
      <c r="H1993" s="15">
        <v>6307.08</v>
      </c>
      <c r="I1993" s="1">
        <v>7316.21</v>
      </c>
      <c r="J1993">
        <f>YEAR(Ventas_Wellpro4[[#This Row],[Fecha]])</f>
        <v>2025</v>
      </c>
      <c r="K1993" t="str">
        <f>TEXT(Ventas_Wellpro4[[#This Row],[Fecha]],"MMMM")</f>
        <v>febrero</v>
      </c>
      <c r="L1993">
        <f>DAY(Ventas_Wellpro4[[#This Row],[Fecha]])</f>
        <v>27</v>
      </c>
    </row>
    <row r="1994" spans="2:12" x14ac:dyDescent="0.25">
      <c r="B1994" s="5">
        <v>45715</v>
      </c>
      <c r="C1994" t="s">
        <v>18</v>
      </c>
      <c r="D1994" t="s">
        <v>47</v>
      </c>
      <c r="E1994">
        <v>547.24</v>
      </c>
      <c r="F1994">
        <v>181</v>
      </c>
      <c r="G1994" s="1">
        <v>15848.07</v>
      </c>
      <c r="H1994" s="15">
        <v>99050.44</v>
      </c>
      <c r="I1994" s="1">
        <v>114898.51</v>
      </c>
      <c r="J1994">
        <f>YEAR(Ventas_Wellpro4[[#This Row],[Fecha]])</f>
        <v>2025</v>
      </c>
      <c r="K1994" t="str">
        <f>TEXT(Ventas_Wellpro4[[#This Row],[Fecha]],"MMMM")</f>
        <v>febrero</v>
      </c>
      <c r="L1994">
        <f>DAY(Ventas_Wellpro4[[#This Row],[Fecha]])</f>
        <v>27</v>
      </c>
    </row>
    <row r="1995" spans="2:12" x14ac:dyDescent="0.25">
      <c r="B1995" s="5">
        <v>45716</v>
      </c>
      <c r="C1995" t="s">
        <v>18</v>
      </c>
      <c r="D1995" t="s">
        <v>46</v>
      </c>
      <c r="E1995">
        <v>525.59</v>
      </c>
      <c r="F1995">
        <v>12</v>
      </c>
      <c r="G1995" s="1">
        <v>1009.13</v>
      </c>
      <c r="H1995" s="15">
        <v>6307.08</v>
      </c>
      <c r="I1995" s="1">
        <v>7316.21</v>
      </c>
      <c r="J1995">
        <f>YEAR(Ventas_Wellpro4[[#This Row],[Fecha]])</f>
        <v>2025</v>
      </c>
      <c r="K1995" t="str">
        <f>TEXT(Ventas_Wellpro4[[#This Row],[Fecha]],"MMMM")</f>
        <v>febrero</v>
      </c>
      <c r="L1995">
        <f>DAY(Ventas_Wellpro4[[#This Row],[Fecha]])</f>
        <v>28</v>
      </c>
    </row>
    <row r="1996" spans="2:12" x14ac:dyDescent="0.25">
      <c r="B1996" s="11">
        <v>45957</v>
      </c>
      <c r="C1996" t="s">
        <v>128</v>
      </c>
      <c r="D1996" t="s">
        <v>149</v>
      </c>
      <c r="E1996" s="17">
        <v>137.79</v>
      </c>
      <c r="F1996">
        <v>1</v>
      </c>
      <c r="G1996" s="18">
        <f>+(Ventas_Wellpro4[[#This Row],[Precio de Venta]]*0.16)*Ventas_Wellpro4[[#This Row],[Cantidad Vendida]]</f>
        <v>22.046399999999998</v>
      </c>
      <c r="H1996" s="15">
        <v>137.79</v>
      </c>
      <c r="I1996" s="17">
        <f>+Ventas_Wellpro4[[#This Row],[Total de Venta sin IVA]]+Ventas_Wellpro4[[#This Row],[IVA]]</f>
        <v>159.8364</v>
      </c>
      <c r="J1996">
        <f>YEAR(Ventas_Wellpro4[[#This Row],[Fecha]])</f>
        <v>2025</v>
      </c>
      <c r="K1996" t="str">
        <f>TEXT(Ventas_Wellpro4[[#This Row],[Fecha]],"MMMM")</f>
        <v>octubre</v>
      </c>
      <c r="L1996">
        <f>DAY(Ventas_Wellpro4[[#This Row],[Fecha]])</f>
        <v>27</v>
      </c>
    </row>
    <row r="1997" spans="2:12" x14ac:dyDescent="0.25">
      <c r="B1997" s="5">
        <v>45719</v>
      </c>
      <c r="C1997" t="s">
        <v>18</v>
      </c>
      <c r="D1997" t="s">
        <v>46</v>
      </c>
      <c r="E1997">
        <v>525.59</v>
      </c>
      <c r="F1997">
        <v>18</v>
      </c>
      <c r="G1997">
        <v>1513.7</v>
      </c>
      <c r="H1997" s="15">
        <v>9460.6200000000008</v>
      </c>
      <c r="I1997">
        <v>10974.32</v>
      </c>
      <c r="J1997">
        <f>YEAR(Ventas_Wellpro4[[#This Row],[Fecha]])</f>
        <v>2025</v>
      </c>
      <c r="K1997" t="str">
        <f>TEXT(Ventas_Wellpro4[[#This Row],[Fecha]],"MMMM")</f>
        <v>marzo</v>
      </c>
      <c r="L1997">
        <f>DAY(Ventas_Wellpro4[[#This Row],[Fecha]])</f>
        <v>3</v>
      </c>
    </row>
    <row r="1998" spans="2:12" x14ac:dyDescent="0.25">
      <c r="B1998" s="5">
        <v>45719</v>
      </c>
      <c r="C1998" t="s">
        <v>18</v>
      </c>
      <c r="D1998" t="s">
        <v>46</v>
      </c>
      <c r="E1998">
        <v>525.59</v>
      </c>
      <c r="F1998">
        <v>6</v>
      </c>
      <c r="G1998">
        <v>504.57</v>
      </c>
      <c r="H1998" s="15">
        <v>3153.54</v>
      </c>
      <c r="I1998" s="6">
        <v>3658.11</v>
      </c>
      <c r="J1998">
        <f>YEAR(Ventas_Wellpro4[[#This Row],[Fecha]])</f>
        <v>2025</v>
      </c>
      <c r="K1998" t="str">
        <f>TEXT(Ventas_Wellpro4[[#This Row],[Fecha]],"MMMM")</f>
        <v>marzo</v>
      </c>
      <c r="L1998">
        <f>DAY(Ventas_Wellpro4[[#This Row],[Fecha]])</f>
        <v>3</v>
      </c>
    </row>
    <row r="1999" spans="2:12" x14ac:dyDescent="0.25">
      <c r="B1999" s="5">
        <v>45720</v>
      </c>
      <c r="C1999" t="s">
        <v>18</v>
      </c>
      <c r="D1999" t="s">
        <v>46</v>
      </c>
      <c r="E1999">
        <v>525.59</v>
      </c>
      <c r="F1999">
        <v>12</v>
      </c>
      <c r="G1999">
        <v>1009.13</v>
      </c>
      <c r="H1999" s="15">
        <v>6307.08</v>
      </c>
      <c r="I1999" s="6">
        <v>7316.21</v>
      </c>
      <c r="J1999">
        <f>YEAR(Ventas_Wellpro4[[#This Row],[Fecha]])</f>
        <v>2025</v>
      </c>
      <c r="K1999" t="str">
        <f>TEXT(Ventas_Wellpro4[[#This Row],[Fecha]],"MMMM")</f>
        <v>marzo</v>
      </c>
      <c r="L1999">
        <f>DAY(Ventas_Wellpro4[[#This Row],[Fecha]])</f>
        <v>4</v>
      </c>
    </row>
    <row r="2000" spans="2:12" x14ac:dyDescent="0.25">
      <c r="B2000" s="5">
        <v>45720</v>
      </c>
      <c r="C2000" t="s">
        <v>18</v>
      </c>
      <c r="D2000" t="s">
        <v>46</v>
      </c>
      <c r="E2000">
        <v>525.59</v>
      </c>
      <c r="F2000">
        <v>12</v>
      </c>
      <c r="G2000">
        <v>1009.13</v>
      </c>
      <c r="H2000" s="15">
        <v>6307.08</v>
      </c>
      <c r="I2000" s="6">
        <v>7316.21</v>
      </c>
      <c r="J2000">
        <f>YEAR(Ventas_Wellpro4[[#This Row],[Fecha]])</f>
        <v>2025</v>
      </c>
      <c r="K2000" t="str">
        <f>TEXT(Ventas_Wellpro4[[#This Row],[Fecha]],"MMMM")</f>
        <v>marzo</v>
      </c>
      <c r="L2000">
        <f>DAY(Ventas_Wellpro4[[#This Row],[Fecha]])</f>
        <v>4</v>
      </c>
    </row>
    <row r="2001" spans="2:12" x14ac:dyDescent="0.25">
      <c r="B2001" s="5">
        <v>45722</v>
      </c>
      <c r="C2001" t="s">
        <v>18</v>
      </c>
      <c r="D2001" t="s">
        <v>46</v>
      </c>
      <c r="E2001">
        <v>525.59</v>
      </c>
      <c r="F2001">
        <v>6</v>
      </c>
      <c r="G2001" s="6">
        <v>504.57</v>
      </c>
      <c r="H2001" s="15">
        <v>3153.54</v>
      </c>
      <c r="I2001" s="6">
        <v>3658.11</v>
      </c>
      <c r="J2001">
        <f>YEAR(Ventas_Wellpro4[[#This Row],[Fecha]])</f>
        <v>2025</v>
      </c>
      <c r="K2001" t="str">
        <f>TEXT(Ventas_Wellpro4[[#This Row],[Fecha]],"MMMM")</f>
        <v>marzo</v>
      </c>
      <c r="L2001">
        <f>DAY(Ventas_Wellpro4[[#This Row],[Fecha]])</f>
        <v>6</v>
      </c>
    </row>
    <row r="2002" spans="2:12" x14ac:dyDescent="0.25">
      <c r="B2002" s="5">
        <v>45722</v>
      </c>
      <c r="C2002" t="s">
        <v>18</v>
      </c>
      <c r="D2002" t="s">
        <v>46</v>
      </c>
      <c r="E2002">
        <v>525.59</v>
      </c>
      <c r="F2002">
        <v>6</v>
      </c>
      <c r="G2002" s="6">
        <v>504.57</v>
      </c>
      <c r="H2002" s="15">
        <v>3153.54</v>
      </c>
      <c r="I2002" s="6">
        <v>3658.11</v>
      </c>
      <c r="J2002">
        <f>YEAR(Ventas_Wellpro4[[#This Row],[Fecha]])</f>
        <v>2025</v>
      </c>
      <c r="K2002" t="str">
        <f>TEXT(Ventas_Wellpro4[[#This Row],[Fecha]],"MMMM")</f>
        <v>marzo</v>
      </c>
      <c r="L2002">
        <f>DAY(Ventas_Wellpro4[[#This Row],[Fecha]])</f>
        <v>6</v>
      </c>
    </row>
    <row r="2003" spans="2:12" x14ac:dyDescent="0.25">
      <c r="B2003" s="5">
        <v>45722</v>
      </c>
      <c r="C2003" t="s">
        <v>18</v>
      </c>
      <c r="D2003" t="s">
        <v>46</v>
      </c>
      <c r="E2003">
        <v>525.59</v>
      </c>
      <c r="F2003">
        <v>18</v>
      </c>
      <c r="G2003">
        <v>1513.7</v>
      </c>
      <c r="H2003" s="15">
        <v>9460.6200000000008</v>
      </c>
      <c r="I2003" s="6">
        <v>10974.32</v>
      </c>
      <c r="J2003">
        <f>YEAR(Ventas_Wellpro4[[#This Row],[Fecha]])</f>
        <v>2025</v>
      </c>
      <c r="K2003" t="str">
        <f>TEXT(Ventas_Wellpro4[[#This Row],[Fecha]],"MMMM")</f>
        <v>marzo</v>
      </c>
      <c r="L2003">
        <f>DAY(Ventas_Wellpro4[[#This Row],[Fecha]])</f>
        <v>6</v>
      </c>
    </row>
    <row r="2004" spans="2:12" x14ac:dyDescent="0.25">
      <c r="B2004" s="5">
        <v>45722</v>
      </c>
      <c r="C2004" t="s">
        <v>18</v>
      </c>
      <c r="D2004" t="s">
        <v>46</v>
      </c>
      <c r="E2004">
        <v>525.59</v>
      </c>
      <c r="F2004">
        <v>12</v>
      </c>
      <c r="G2004">
        <v>1009.13</v>
      </c>
      <c r="H2004" s="15">
        <v>6307.08</v>
      </c>
      <c r="I2004" s="6">
        <v>7316.21</v>
      </c>
      <c r="J2004">
        <f>YEAR(Ventas_Wellpro4[[#This Row],[Fecha]])</f>
        <v>2025</v>
      </c>
      <c r="K2004" t="str">
        <f>TEXT(Ventas_Wellpro4[[#This Row],[Fecha]],"MMMM")</f>
        <v>marzo</v>
      </c>
      <c r="L2004">
        <f>DAY(Ventas_Wellpro4[[#This Row],[Fecha]])</f>
        <v>6</v>
      </c>
    </row>
    <row r="2005" spans="2:12" x14ac:dyDescent="0.25">
      <c r="B2005" s="5">
        <v>45722</v>
      </c>
      <c r="C2005" t="s">
        <v>18</v>
      </c>
      <c r="D2005" t="s">
        <v>46</v>
      </c>
      <c r="E2005">
        <v>525.59</v>
      </c>
      <c r="F2005">
        <v>6</v>
      </c>
      <c r="G2005" s="6">
        <v>504.57</v>
      </c>
      <c r="H2005" s="15">
        <v>3153.54</v>
      </c>
      <c r="I2005" s="6">
        <v>3658.11</v>
      </c>
      <c r="J2005">
        <f>YEAR(Ventas_Wellpro4[[#This Row],[Fecha]])</f>
        <v>2025</v>
      </c>
      <c r="K2005" t="str">
        <f>TEXT(Ventas_Wellpro4[[#This Row],[Fecha]],"MMMM")</f>
        <v>marzo</v>
      </c>
      <c r="L2005">
        <f>DAY(Ventas_Wellpro4[[#This Row],[Fecha]])</f>
        <v>6</v>
      </c>
    </row>
    <row r="2006" spans="2:12" x14ac:dyDescent="0.25">
      <c r="B2006" s="11">
        <v>45957</v>
      </c>
      <c r="C2006" t="s">
        <v>128</v>
      </c>
      <c r="D2006" t="s">
        <v>149</v>
      </c>
      <c r="E2006" s="17">
        <v>137.79</v>
      </c>
      <c r="F2006">
        <v>1</v>
      </c>
      <c r="G2006" s="18">
        <f>+(Ventas_Wellpro4[[#This Row],[Precio de Venta]]*0.16)*Ventas_Wellpro4[[#This Row],[Cantidad Vendida]]</f>
        <v>22.046399999999998</v>
      </c>
      <c r="H2006" s="15">
        <v>137.79</v>
      </c>
      <c r="I2006" s="17">
        <f>+Ventas_Wellpro4[[#This Row],[Total de Venta sin IVA]]+Ventas_Wellpro4[[#This Row],[IVA]]</f>
        <v>159.8364</v>
      </c>
      <c r="J2006">
        <f>YEAR(Ventas_Wellpro4[[#This Row],[Fecha]])</f>
        <v>2025</v>
      </c>
      <c r="K2006" t="str">
        <f>TEXT(Ventas_Wellpro4[[#This Row],[Fecha]],"MMMM")</f>
        <v>octubre</v>
      </c>
      <c r="L2006">
        <f>DAY(Ventas_Wellpro4[[#This Row],[Fecha]])</f>
        <v>27</v>
      </c>
    </row>
    <row r="2007" spans="2:12" x14ac:dyDescent="0.25">
      <c r="B2007" s="11">
        <v>45957</v>
      </c>
      <c r="C2007" t="s">
        <v>128</v>
      </c>
      <c r="D2007" t="s">
        <v>149</v>
      </c>
      <c r="E2007" s="17">
        <v>137.79</v>
      </c>
      <c r="F2007">
        <v>1</v>
      </c>
      <c r="G2007" s="18">
        <f>+(Ventas_Wellpro4[[#This Row],[Precio de Venta]]*0.16)*Ventas_Wellpro4[[#This Row],[Cantidad Vendida]]</f>
        <v>22.046399999999998</v>
      </c>
      <c r="H2007" s="15">
        <v>137.79</v>
      </c>
      <c r="I2007" s="17">
        <f>+Ventas_Wellpro4[[#This Row],[Total de Venta sin IVA]]+Ventas_Wellpro4[[#This Row],[IVA]]</f>
        <v>159.8364</v>
      </c>
      <c r="J2007">
        <f>YEAR(Ventas_Wellpro4[[#This Row],[Fecha]])</f>
        <v>2025</v>
      </c>
      <c r="K2007" t="str">
        <f>TEXT(Ventas_Wellpro4[[#This Row],[Fecha]],"MMMM")</f>
        <v>octubre</v>
      </c>
      <c r="L2007">
        <f>DAY(Ventas_Wellpro4[[#This Row],[Fecha]])</f>
        <v>27</v>
      </c>
    </row>
    <row r="2008" spans="2:12" x14ac:dyDescent="0.25">
      <c r="B2008" s="11">
        <v>45957</v>
      </c>
      <c r="C2008" t="s">
        <v>128</v>
      </c>
      <c r="D2008" t="s">
        <v>149</v>
      </c>
      <c r="E2008" s="17">
        <v>137.79</v>
      </c>
      <c r="F2008">
        <v>1</v>
      </c>
      <c r="G2008" s="18">
        <f>+(Ventas_Wellpro4[[#This Row],[Precio de Venta]]*0.16)*Ventas_Wellpro4[[#This Row],[Cantidad Vendida]]</f>
        <v>22.046399999999998</v>
      </c>
      <c r="H2008" s="15">
        <v>137.79</v>
      </c>
      <c r="I2008" s="17">
        <f>+Ventas_Wellpro4[[#This Row],[Total de Venta sin IVA]]+Ventas_Wellpro4[[#This Row],[IVA]]</f>
        <v>159.8364</v>
      </c>
      <c r="J2008">
        <f>YEAR(Ventas_Wellpro4[[#This Row],[Fecha]])</f>
        <v>2025</v>
      </c>
      <c r="K2008" t="str">
        <f>TEXT(Ventas_Wellpro4[[#This Row],[Fecha]],"MMMM")</f>
        <v>octubre</v>
      </c>
      <c r="L2008">
        <f>DAY(Ventas_Wellpro4[[#This Row],[Fecha]])</f>
        <v>27</v>
      </c>
    </row>
    <row r="2009" spans="2:12" x14ac:dyDescent="0.25">
      <c r="B2009" s="11">
        <v>45957</v>
      </c>
      <c r="C2009" t="s">
        <v>129</v>
      </c>
      <c r="D2009" t="s">
        <v>149</v>
      </c>
      <c r="E2009" s="17">
        <v>137.79</v>
      </c>
      <c r="F2009">
        <v>1</v>
      </c>
      <c r="G2009" s="18">
        <f>+(Ventas_Wellpro4[[#This Row],[Precio de Venta]]*0.16)*Ventas_Wellpro4[[#This Row],[Cantidad Vendida]]</f>
        <v>22.046399999999998</v>
      </c>
      <c r="H2009" s="15">
        <v>137.79</v>
      </c>
      <c r="I2009" s="17">
        <f>+Ventas_Wellpro4[[#This Row],[Total de Venta sin IVA]]+Ventas_Wellpro4[[#This Row],[IVA]]</f>
        <v>159.8364</v>
      </c>
      <c r="J2009">
        <f>YEAR(Ventas_Wellpro4[[#This Row],[Fecha]])</f>
        <v>2025</v>
      </c>
      <c r="K2009" t="str">
        <f>TEXT(Ventas_Wellpro4[[#This Row],[Fecha]],"MMMM")</f>
        <v>octubre</v>
      </c>
      <c r="L2009">
        <f>DAY(Ventas_Wellpro4[[#This Row],[Fecha]])</f>
        <v>27</v>
      </c>
    </row>
    <row r="2010" spans="2:12" x14ac:dyDescent="0.25">
      <c r="B2010" s="5">
        <v>45722</v>
      </c>
      <c r="C2010" t="s">
        <v>18</v>
      </c>
      <c r="D2010" t="s">
        <v>46</v>
      </c>
      <c r="E2010">
        <v>525.59</v>
      </c>
      <c r="F2010">
        <v>30</v>
      </c>
      <c r="G2010">
        <v>2522.83</v>
      </c>
      <c r="H2010" s="15">
        <v>15767.7</v>
      </c>
      <c r="I2010" s="6">
        <v>18290.53</v>
      </c>
      <c r="J2010">
        <f>YEAR(Ventas_Wellpro4[[#This Row],[Fecha]])</f>
        <v>2025</v>
      </c>
      <c r="K2010" t="str">
        <f>TEXT(Ventas_Wellpro4[[#This Row],[Fecha]],"MMMM")</f>
        <v>marzo</v>
      </c>
      <c r="L2010">
        <f>DAY(Ventas_Wellpro4[[#This Row],[Fecha]])</f>
        <v>6</v>
      </c>
    </row>
    <row r="2011" spans="2:12" x14ac:dyDescent="0.25">
      <c r="B2011" s="5">
        <v>45726</v>
      </c>
      <c r="C2011" t="s">
        <v>18</v>
      </c>
      <c r="D2011" t="s">
        <v>46</v>
      </c>
      <c r="E2011">
        <v>525.59</v>
      </c>
      <c r="F2011">
        <v>24</v>
      </c>
      <c r="G2011" s="6">
        <v>2018.27</v>
      </c>
      <c r="H2011" s="15">
        <v>12614.16</v>
      </c>
      <c r="I2011" s="6">
        <v>14632.43</v>
      </c>
      <c r="J2011">
        <f>YEAR(Ventas_Wellpro4[[#This Row],[Fecha]])</f>
        <v>2025</v>
      </c>
      <c r="K2011" t="str">
        <f>TEXT(Ventas_Wellpro4[[#This Row],[Fecha]],"MMMM")</f>
        <v>marzo</v>
      </c>
      <c r="L2011">
        <f>DAY(Ventas_Wellpro4[[#This Row],[Fecha]])</f>
        <v>10</v>
      </c>
    </row>
    <row r="2012" spans="2:12" x14ac:dyDescent="0.25">
      <c r="B2012" s="5">
        <v>45726</v>
      </c>
      <c r="C2012" t="s">
        <v>18</v>
      </c>
      <c r="D2012" t="s">
        <v>46</v>
      </c>
      <c r="E2012">
        <v>525.58999999999992</v>
      </c>
      <c r="F2012">
        <v>42</v>
      </c>
      <c r="G2012" s="6">
        <v>3531.96</v>
      </c>
      <c r="H2012" s="15">
        <v>22074.78</v>
      </c>
      <c r="I2012" s="6">
        <v>25606.74</v>
      </c>
      <c r="J2012">
        <f>YEAR(Ventas_Wellpro4[[#This Row],[Fecha]])</f>
        <v>2025</v>
      </c>
      <c r="K2012" t="str">
        <f>TEXT(Ventas_Wellpro4[[#This Row],[Fecha]],"MMMM")</f>
        <v>marzo</v>
      </c>
      <c r="L2012">
        <f>DAY(Ventas_Wellpro4[[#This Row],[Fecha]])</f>
        <v>10</v>
      </c>
    </row>
    <row r="2013" spans="2:12" x14ac:dyDescent="0.25">
      <c r="B2013" s="5">
        <v>45728</v>
      </c>
      <c r="C2013" t="s">
        <v>18</v>
      </c>
      <c r="D2013" t="s">
        <v>46</v>
      </c>
      <c r="E2013">
        <v>525.59</v>
      </c>
      <c r="F2013">
        <v>6</v>
      </c>
      <c r="G2013">
        <v>504.57</v>
      </c>
      <c r="H2013" s="15">
        <v>3153.54</v>
      </c>
      <c r="I2013" s="6">
        <v>3658.11</v>
      </c>
      <c r="J2013">
        <f>YEAR(Ventas_Wellpro4[[#This Row],[Fecha]])</f>
        <v>2025</v>
      </c>
      <c r="K2013" t="str">
        <f>TEXT(Ventas_Wellpro4[[#This Row],[Fecha]],"MMMM")</f>
        <v>marzo</v>
      </c>
      <c r="L2013">
        <f>DAY(Ventas_Wellpro4[[#This Row],[Fecha]])</f>
        <v>12</v>
      </c>
    </row>
    <row r="2014" spans="2:12" x14ac:dyDescent="0.25">
      <c r="B2014" s="5">
        <v>45728</v>
      </c>
      <c r="C2014" t="s">
        <v>18</v>
      </c>
      <c r="D2014" t="s">
        <v>46</v>
      </c>
      <c r="E2014">
        <v>525.59</v>
      </c>
      <c r="F2014">
        <v>12</v>
      </c>
      <c r="G2014">
        <v>1009.13</v>
      </c>
      <c r="H2014" s="15">
        <v>6307.08</v>
      </c>
      <c r="I2014" s="6">
        <v>7316.21</v>
      </c>
      <c r="J2014">
        <f>YEAR(Ventas_Wellpro4[[#This Row],[Fecha]])</f>
        <v>2025</v>
      </c>
      <c r="K2014" t="str">
        <f>TEXT(Ventas_Wellpro4[[#This Row],[Fecha]],"MMMM")</f>
        <v>marzo</v>
      </c>
      <c r="L2014">
        <f>DAY(Ventas_Wellpro4[[#This Row],[Fecha]])</f>
        <v>12</v>
      </c>
    </row>
    <row r="2015" spans="2:12" x14ac:dyDescent="0.25">
      <c r="B2015" s="5">
        <v>45730</v>
      </c>
      <c r="C2015" t="s">
        <v>18</v>
      </c>
      <c r="D2015" t="s">
        <v>46</v>
      </c>
      <c r="E2015">
        <v>525.59</v>
      </c>
      <c r="F2015">
        <v>6</v>
      </c>
      <c r="G2015">
        <v>504.57</v>
      </c>
      <c r="H2015" s="15">
        <v>3153.54</v>
      </c>
      <c r="I2015" s="6">
        <v>3658.11</v>
      </c>
      <c r="J2015">
        <f>YEAR(Ventas_Wellpro4[[#This Row],[Fecha]])</f>
        <v>2025</v>
      </c>
      <c r="K2015" t="str">
        <f>TEXT(Ventas_Wellpro4[[#This Row],[Fecha]],"MMMM")</f>
        <v>marzo</v>
      </c>
      <c r="L2015">
        <f>DAY(Ventas_Wellpro4[[#This Row],[Fecha]])</f>
        <v>14</v>
      </c>
    </row>
    <row r="2016" spans="2:12" x14ac:dyDescent="0.25">
      <c r="B2016" s="5">
        <v>45730</v>
      </c>
      <c r="C2016" t="s">
        <v>18</v>
      </c>
      <c r="D2016" t="s">
        <v>46</v>
      </c>
      <c r="E2016">
        <v>525.59</v>
      </c>
      <c r="F2016">
        <v>6</v>
      </c>
      <c r="G2016" s="6">
        <v>504.57</v>
      </c>
      <c r="H2016" s="15">
        <v>3153.54</v>
      </c>
      <c r="I2016" s="6">
        <v>3658.11</v>
      </c>
      <c r="J2016">
        <f>YEAR(Ventas_Wellpro4[[#This Row],[Fecha]])</f>
        <v>2025</v>
      </c>
      <c r="K2016" t="str">
        <f>TEXT(Ventas_Wellpro4[[#This Row],[Fecha]],"MMMM")</f>
        <v>marzo</v>
      </c>
      <c r="L2016">
        <f>DAY(Ventas_Wellpro4[[#This Row],[Fecha]])</f>
        <v>14</v>
      </c>
    </row>
    <row r="2017" spans="2:12" x14ac:dyDescent="0.25">
      <c r="B2017" s="5">
        <v>45730</v>
      </c>
      <c r="C2017" t="s">
        <v>18</v>
      </c>
      <c r="D2017" t="s">
        <v>46</v>
      </c>
      <c r="E2017">
        <v>525.59</v>
      </c>
      <c r="F2017">
        <v>12</v>
      </c>
      <c r="G2017" s="6">
        <v>1009.13</v>
      </c>
      <c r="H2017" s="15">
        <v>6307.08</v>
      </c>
      <c r="I2017" s="6">
        <v>7316.21</v>
      </c>
      <c r="J2017">
        <f>YEAR(Ventas_Wellpro4[[#This Row],[Fecha]])</f>
        <v>2025</v>
      </c>
      <c r="K2017" t="str">
        <f>TEXT(Ventas_Wellpro4[[#This Row],[Fecha]],"MMMM")</f>
        <v>marzo</v>
      </c>
      <c r="L2017">
        <f>DAY(Ventas_Wellpro4[[#This Row],[Fecha]])</f>
        <v>14</v>
      </c>
    </row>
    <row r="2018" spans="2:12" x14ac:dyDescent="0.25">
      <c r="B2018" s="11">
        <v>45957</v>
      </c>
      <c r="C2018" t="s">
        <v>130</v>
      </c>
      <c r="D2018" t="s">
        <v>46</v>
      </c>
      <c r="E2018" s="17">
        <v>0</v>
      </c>
      <c r="F2018">
        <v>8</v>
      </c>
      <c r="G2018" s="18">
        <f>+(Ventas_Wellpro4[[#This Row],[Precio de Venta]]*0.16)*Ventas_Wellpro4[[#This Row],[Cantidad Vendida]]</f>
        <v>0</v>
      </c>
      <c r="H2018" s="15">
        <v>0</v>
      </c>
      <c r="I2018" s="17">
        <f>+Ventas_Wellpro4[[#This Row],[Total de Venta sin IVA]]+Ventas_Wellpro4[[#This Row],[IVA]]</f>
        <v>0</v>
      </c>
      <c r="J2018">
        <f>YEAR(Ventas_Wellpro4[[#This Row],[Fecha]])</f>
        <v>2025</v>
      </c>
      <c r="K2018" t="str">
        <f>TEXT(Ventas_Wellpro4[[#This Row],[Fecha]],"MMMM")</f>
        <v>octubre</v>
      </c>
      <c r="L2018">
        <f>DAY(Ventas_Wellpro4[[#This Row],[Fecha]])</f>
        <v>27</v>
      </c>
    </row>
    <row r="2019" spans="2:12" x14ac:dyDescent="0.25">
      <c r="B2019" s="11">
        <v>45957</v>
      </c>
      <c r="C2019" t="s">
        <v>131</v>
      </c>
      <c r="D2019" t="s">
        <v>149</v>
      </c>
      <c r="E2019" s="17">
        <v>137.79</v>
      </c>
      <c r="F2019">
        <v>1</v>
      </c>
      <c r="G2019" s="18">
        <f>+(Ventas_Wellpro4[[#This Row],[Precio de Venta]]*0.16)*Ventas_Wellpro4[[#This Row],[Cantidad Vendida]]</f>
        <v>22.046399999999998</v>
      </c>
      <c r="H2019" s="15">
        <v>137.79</v>
      </c>
      <c r="I2019" s="17">
        <f>+Ventas_Wellpro4[[#This Row],[Total de Venta sin IVA]]+Ventas_Wellpro4[[#This Row],[IVA]]</f>
        <v>159.8364</v>
      </c>
      <c r="J2019">
        <f>YEAR(Ventas_Wellpro4[[#This Row],[Fecha]])</f>
        <v>2025</v>
      </c>
      <c r="K2019" t="str">
        <f>TEXT(Ventas_Wellpro4[[#This Row],[Fecha]],"MMMM")</f>
        <v>octubre</v>
      </c>
      <c r="L2019">
        <f>DAY(Ventas_Wellpro4[[#This Row],[Fecha]])</f>
        <v>27</v>
      </c>
    </row>
    <row r="2020" spans="2:12" x14ac:dyDescent="0.25">
      <c r="B2020" s="11">
        <v>45957</v>
      </c>
      <c r="C2020" t="s">
        <v>140</v>
      </c>
      <c r="D2020" t="s">
        <v>149</v>
      </c>
      <c r="E2020" s="17">
        <v>137.79</v>
      </c>
      <c r="F2020">
        <v>1</v>
      </c>
      <c r="G2020" s="18">
        <f>+(Ventas_Wellpro4[[#This Row],[Precio de Venta]]*0.16)*Ventas_Wellpro4[[#This Row],[Cantidad Vendida]]</f>
        <v>22.046399999999998</v>
      </c>
      <c r="H2020" s="15">
        <v>137.79</v>
      </c>
      <c r="I2020" s="17">
        <f>+Ventas_Wellpro4[[#This Row],[Total de Venta sin IVA]]+Ventas_Wellpro4[[#This Row],[IVA]]</f>
        <v>159.8364</v>
      </c>
      <c r="J2020">
        <f>YEAR(Ventas_Wellpro4[[#This Row],[Fecha]])</f>
        <v>2025</v>
      </c>
      <c r="K2020" t="str">
        <f>TEXT(Ventas_Wellpro4[[#This Row],[Fecha]],"MMMM")</f>
        <v>octubre</v>
      </c>
      <c r="L2020">
        <f>DAY(Ventas_Wellpro4[[#This Row],[Fecha]])</f>
        <v>27</v>
      </c>
    </row>
    <row r="2021" spans="2:12" x14ac:dyDescent="0.25">
      <c r="B2021" s="11">
        <v>45957</v>
      </c>
      <c r="C2021" t="s">
        <v>140</v>
      </c>
      <c r="D2021" t="s">
        <v>149</v>
      </c>
      <c r="E2021" s="17">
        <v>137.79</v>
      </c>
      <c r="F2021">
        <v>1</v>
      </c>
      <c r="G2021" s="18">
        <f>+(Ventas_Wellpro4[[#This Row],[Precio de Venta]]*0.16)*Ventas_Wellpro4[[#This Row],[Cantidad Vendida]]</f>
        <v>22.046399999999998</v>
      </c>
      <c r="H2021" s="15">
        <v>137.79</v>
      </c>
      <c r="I2021" s="17">
        <f>+Ventas_Wellpro4[[#This Row],[Total de Venta sin IVA]]+Ventas_Wellpro4[[#This Row],[IVA]]</f>
        <v>159.8364</v>
      </c>
      <c r="J2021">
        <f>YEAR(Ventas_Wellpro4[[#This Row],[Fecha]])</f>
        <v>2025</v>
      </c>
      <c r="K2021" t="str">
        <f>TEXT(Ventas_Wellpro4[[#This Row],[Fecha]],"MMMM")</f>
        <v>octubre</v>
      </c>
      <c r="L2021">
        <f>DAY(Ventas_Wellpro4[[#This Row],[Fecha]])</f>
        <v>27</v>
      </c>
    </row>
    <row r="2022" spans="2:12" x14ac:dyDescent="0.25">
      <c r="B2022" s="11">
        <v>45957</v>
      </c>
      <c r="C2022" t="s">
        <v>18</v>
      </c>
      <c r="D2022" t="s">
        <v>46</v>
      </c>
      <c r="E2022" s="17">
        <v>0</v>
      </c>
      <c r="F2022">
        <v>8</v>
      </c>
      <c r="G2022" s="18">
        <f>+(Ventas_Wellpro4[[#This Row],[Precio de Venta]]*0.16)*Ventas_Wellpro4[[#This Row],[Cantidad Vendida]]</f>
        <v>0</v>
      </c>
      <c r="H2022" s="15">
        <v>0</v>
      </c>
      <c r="I2022" s="17">
        <f>+Ventas_Wellpro4[[#This Row],[Total de Venta sin IVA]]+Ventas_Wellpro4[[#This Row],[IVA]]</f>
        <v>0</v>
      </c>
      <c r="J2022">
        <f>YEAR(Ventas_Wellpro4[[#This Row],[Fecha]])</f>
        <v>2025</v>
      </c>
      <c r="K2022" t="str">
        <f>TEXT(Ventas_Wellpro4[[#This Row],[Fecha]],"MMMM")</f>
        <v>octubre</v>
      </c>
      <c r="L2022">
        <f>DAY(Ventas_Wellpro4[[#This Row],[Fecha]])</f>
        <v>27</v>
      </c>
    </row>
    <row r="2023" spans="2:12" x14ac:dyDescent="0.25">
      <c r="B2023" s="11">
        <v>45958</v>
      </c>
      <c r="C2023" t="s">
        <v>139</v>
      </c>
      <c r="D2023" t="s">
        <v>47</v>
      </c>
      <c r="E2023" s="17">
        <v>505.86</v>
      </c>
      <c r="F2023">
        <v>115</v>
      </c>
      <c r="G2023" s="18">
        <f>+(Ventas_Wellpro4[[#This Row],[Precio de Venta]]*0.16)*Ventas_Wellpro4[[#This Row],[Cantidad Vendida]]</f>
        <v>9307.8240000000005</v>
      </c>
      <c r="H2023" s="15">
        <v>58173.9</v>
      </c>
      <c r="I2023" s="17">
        <f>+Ventas_Wellpro4[[#This Row],[Total de Venta sin IVA]]+Ventas_Wellpro4[[#This Row],[IVA]]</f>
        <v>67481.724000000002</v>
      </c>
      <c r="J2023">
        <f>YEAR(Ventas_Wellpro4[[#This Row],[Fecha]])</f>
        <v>2025</v>
      </c>
      <c r="K2023" t="str">
        <f>TEXT(Ventas_Wellpro4[[#This Row],[Fecha]],"MMMM")</f>
        <v>octubre</v>
      </c>
      <c r="L2023">
        <f>DAY(Ventas_Wellpro4[[#This Row],[Fecha]])</f>
        <v>28</v>
      </c>
    </row>
    <row r="2024" spans="2:12" x14ac:dyDescent="0.25">
      <c r="B2024" s="11">
        <v>45958</v>
      </c>
      <c r="C2024" t="s">
        <v>128</v>
      </c>
      <c r="D2024" t="s">
        <v>149</v>
      </c>
      <c r="E2024" s="17">
        <v>137.79</v>
      </c>
      <c r="F2024">
        <v>1</v>
      </c>
      <c r="G2024" s="18">
        <f>+(Ventas_Wellpro4[[#This Row],[Precio de Venta]]*0.16)*Ventas_Wellpro4[[#This Row],[Cantidad Vendida]]</f>
        <v>22.046399999999998</v>
      </c>
      <c r="H2024" s="15">
        <v>137.79</v>
      </c>
      <c r="I2024" s="17">
        <f>+Ventas_Wellpro4[[#This Row],[Total de Venta sin IVA]]+Ventas_Wellpro4[[#This Row],[IVA]]</f>
        <v>159.8364</v>
      </c>
      <c r="J2024">
        <f>YEAR(Ventas_Wellpro4[[#This Row],[Fecha]])</f>
        <v>2025</v>
      </c>
      <c r="K2024" t="str">
        <f>TEXT(Ventas_Wellpro4[[#This Row],[Fecha]],"MMMM")</f>
        <v>octubre</v>
      </c>
      <c r="L2024">
        <f>DAY(Ventas_Wellpro4[[#This Row],[Fecha]])</f>
        <v>28</v>
      </c>
    </row>
    <row r="2025" spans="2:12" x14ac:dyDescent="0.25">
      <c r="B2025" s="11">
        <v>45958</v>
      </c>
      <c r="C2025" t="s">
        <v>128</v>
      </c>
      <c r="D2025" t="s">
        <v>149</v>
      </c>
      <c r="E2025" s="17">
        <v>137.79</v>
      </c>
      <c r="F2025">
        <v>1</v>
      </c>
      <c r="G2025" s="18">
        <f>+(Ventas_Wellpro4[[#This Row],[Precio de Venta]]*0.16)*Ventas_Wellpro4[[#This Row],[Cantidad Vendida]]</f>
        <v>22.046399999999998</v>
      </c>
      <c r="H2025" s="15">
        <v>137.79</v>
      </c>
      <c r="I2025" s="17">
        <f>+Ventas_Wellpro4[[#This Row],[Total de Venta sin IVA]]+Ventas_Wellpro4[[#This Row],[IVA]]</f>
        <v>159.8364</v>
      </c>
      <c r="J2025">
        <f>YEAR(Ventas_Wellpro4[[#This Row],[Fecha]])</f>
        <v>2025</v>
      </c>
      <c r="K2025" t="str">
        <f>TEXT(Ventas_Wellpro4[[#This Row],[Fecha]],"MMMM")</f>
        <v>octubre</v>
      </c>
      <c r="L2025">
        <f>DAY(Ventas_Wellpro4[[#This Row],[Fecha]])</f>
        <v>28</v>
      </c>
    </row>
    <row r="2026" spans="2:12" x14ac:dyDescent="0.25">
      <c r="B2026" s="11">
        <v>45958</v>
      </c>
      <c r="C2026" t="s">
        <v>128</v>
      </c>
      <c r="D2026" t="s">
        <v>149</v>
      </c>
      <c r="E2026" s="17">
        <v>137.79</v>
      </c>
      <c r="F2026">
        <v>1</v>
      </c>
      <c r="G2026" s="18">
        <f>+(Ventas_Wellpro4[[#This Row],[Precio de Venta]]*0.16)*Ventas_Wellpro4[[#This Row],[Cantidad Vendida]]</f>
        <v>22.046399999999998</v>
      </c>
      <c r="H2026" s="15">
        <v>137.79</v>
      </c>
      <c r="I2026" s="17">
        <f>+Ventas_Wellpro4[[#This Row],[Total de Venta sin IVA]]+Ventas_Wellpro4[[#This Row],[IVA]]</f>
        <v>159.8364</v>
      </c>
      <c r="J2026">
        <f>YEAR(Ventas_Wellpro4[[#This Row],[Fecha]])</f>
        <v>2025</v>
      </c>
      <c r="K2026" t="str">
        <f>TEXT(Ventas_Wellpro4[[#This Row],[Fecha]],"MMMM")</f>
        <v>octubre</v>
      </c>
      <c r="L2026">
        <f>DAY(Ventas_Wellpro4[[#This Row],[Fecha]])</f>
        <v>28</v>
      </c>
    </row>
    <row r="2027" spans="2:12" x14ac:dyDescent="0.25">
      <c r="B2027" s="11">
        <v>45958</v>
      </c>
      <c r="C2027" t="s">
        <v>128</v>
      </c>
      <c r="D2027" t="s">
        <v>149</v>
      </c>
      <c r="E2027" s="17">
        <v>137.79</v>
      </c>
      <c r="F2027">
        <v>1</v>
      </c>
      <c r="G2027" s="18">
        <f>+(Ventas_Wellpro4[[#This Row],[Precio de Venta]]*0.16)*Ventas_Wellpro4[[#This Row],[Cantidad Vendida]]</f>
        <v>22.046399999999998</v>
      </c>
      <c r="H2027" s="15">
        <v>137.79</v>
      </c>
      <c r="I2027" s="17">
        <f>+Ventas_Wellpro4[[#This Row],[Total de Venta sin IVA]]+Ventas_Wellpro4[[#This Row],[IVA]]</f>
        <v>159.8364</v>
      </c>
      <c r="J2027">
        <f>YEAR(Ventas_Wellpro4[[#This Row],[Fecha]])</f>
        <v>2025</v>
      </c>
      <c r="K2027" t="str">
        <f>TEXT(Ventas_Wellpro4[[#This Row],[Fecha]],"MMMM")</f>
        <v>octubre</v>
      </c>
      <c r="L2027">
        <f>DAY(Ventas_Wellpro4[[#This Row],[Fecha]])</f>
        <v>28</v>
      </c>
    </row>
    <row r="2028" spans="2:12" x14ac:dyDescent="0.25">
      <c r="B2028" s="11">
        <v>45958</v>
      </c>
      <c r="C2028" t="s">
        <v>129</v>
      </c>
      <c r="D2028" t="s">
        <v>149</v>
      </c>
      <c r="E2028" s="17">
        <v>137.79</v>
      </c>
      <c r="F2028">
        <v>1</v>
      </c>
      <c r="G2028" s="18">
        <f>+(Ventas_Wellpro4[[#This Row],[Precio de Venta]]*0.16)*Ventas_Wellpro4[[#This Row],[Cantidad Vendida]]</f>
        <v>22.046399999999998</v>
      </c>
      <c r="H2028" s="15">
        <v>137.79</v>
      </c>
      <c r="I2028" s="17">
        <f>+Ventas_Wellpro4[[#This Row],[Total de Venta sin IVA]]+Ventas_Wellpro4[[#This Row],[IVA]]</f>
        <v>159.8364</v>
      </c>
      <c r="J2028">
        <f>YEAR(Ventas_Wellpro4[[#This Row],[Fecha]])</f>
        <v>2025</v>
      </c>
      <c r="K2028" t="str">
        <f>TEXT(Ventas_Wellpro4[[#This Row],[Fecha]],"MMMM")</f>
        <v>octubre</v>
      </c>
      <c r="L2028">
        <f>DAY(Ventas_Wellpro4[[#This Row],[Fecha]])</f>
        <v>28</v>
      </c>
    </row>
    <row r="2029" spans="2:12" x14ac:dyDescent="0.25">
      <c r="B2029" s="11">
        <v>45958</v>
      </c>
      <c r="C2029" t="s">
        <v>129</v>
      </c>
      <c r="D2029" t="s">
        <v>50</v>
      </c>
      <c r="E2029" s="17">
        <v>103.34</v>
      </c>
      <c r="F2029">
        <v>240</v>
      </c>
      <c r="G2029" s="18">
        <f>+(Ventas_Wellpro4[[#This Row],[Precio de Venta]]*0.16)*Ventas_Wellpro4[[#This Row],[Cantidad Vendida]]</f>
        <v>3968.2560000000003</v>
      </c>
      <c r="H2029" s="15">
        <v>24801.599999999999</v>
      </c>
      <c r="I2029" s="17">
        <f>+Ventas_Wellpro4[[#This Row],[Total de Venta sin IVA]]+Ventas_Wellpro4[[#This Row],[IVA]]</f>
        <v>28769.856</v>
      </c>
      <c r="J2029">
        <f>YEAR(Ventas_Wellpro4[[#This Row],[Fecha]])</f>
        <v>2025</v>
      </c>
      <c r="K2029" t="str">
        <f>TEXT(Ventas_Wellpro4[[#This Row],[Fecha]],"MMMM")</f>
        <v>octubre</v>
      </c>
      <c r="L2029">
        <f>DAY(Ventas_Wellpro4[[#This Row],[Fecha]])</f>
        <v>28</v>
      </c>
    </row>
    <row r="2030" spans="2:12" x14ac:dyDescent="0.25">
      <c r="B2030" s="11">
        <v>45958</v>
      </c>
      <c r="C2030" t="s">
        <v>131</v>
      </c>
      <c r="D2030" t="s">
        <v>149</v>
      </c>
      <c r="E2030" s="17">
        <v>137.79</v>
      </c>
      <c r="F2030">
        <v>1</v>
      </c>
      <c r="G2030" s="18">
        <f>+(Ventas_Wellpro4[[#This Row],[Precio de Venta]]*0.16)*Ventas_Wellpro4[[#This Row],[Cantidad Vendida]]</f>
        <v>22.046399999999998</v>
      </c>
      <c r="H2030" s="15">
        <v>137.79</v>
      </c>
      <c r="I2030" s="17">
        <f>+Ventas_Wellpro4[[#This Row],[Total de Venta sin IVA]]+Ventas_Wellpro4[[#This Row],[IVA]]</f>
        <v>159.8364</v>
      </c>
      <c r="J2030">
        <f>YEAR(Ventas_Wellpro4[[#This Row],[Fecha]])</f>
        <v>2025</v>
      </c>
      <c r="K2030" t="str">
        <f>TEXT(Ventas_Wellpro4[[#This Row],[Fecha]],"MMMM")</f>
        <v>octubre</v>
      </c>
      <c r="L2030">
        <f>DAY(Ventas_Wellpro4[[#This Row],[Fecha]])</f>
        <v>28</v>
      </c>
    </row>
    <row r="2031" spans="2:12" x14ac:dyDescent="0.25">
      <c r="B2031" s="11">
        <v>45958</v>
      </c>
      <c r="C2031" t="s">
        <v>134</v>
      </c>
      <c r="D2031" t="s">
        <v>149</v>
      </c>
      <c r="E2031" s="17">
        <v>343.97</v>
      </c>
      <c r="F2031">
        <v>1</v>
      </c>
      <c r="G2031" s="18">
        <f>+(Ventas_Wellpro4[[#This Row],[Precio de Venta]]*0.16)*Ventas_Wellpro4[[#This Row],[Cantidad Vendida]]</f>
        <v>55.035200000000003</v>
      </c>
      <c r="H2031" s="15">
        <v>343.97</v>
      </c>
      <c r="I2031" s="17">
        <f>+Ventas_Wellpro4[[#This Row],[Total de Venta sin IVA]]+Ventas_Wellpro4[[#This Row],[IVA]]</f>
        <v>399.00520000000006</v>
      </c>
      <c r="J2031">
        <f>YEAR(Ventas_Wellpro4[[#This Row],[Fecha]])</f>
        <v>2025</v>
      </c>
      <c r="K2031" t="str">
        <f>TEXT(Ventas_Wellpro4[[#This Row],[Fecha]],"MMMM")</f>
        <v>octubre</v>
      </c>
      <c r="L2031">
        <f>DAY(Ventas_Wellpro4[[#This Row],[Fecha]])</f>
        <v>28</v>
      </c>
    </row>
    <row r="2032" spans="2:12" x14ac:dyDescent="0.25">
      <c r="B2032" s="11">
        <v>45958</v>
      </c>
      <c r="C2032" t="s">
        <v>136</v>
      </c>
      <c r="D2032" t="s">
        <v>149</v>
      </c>
      <c r="E2032" s="17">
        <v>343.97</v>
      </c>
      <c r="F2032">
        <v>1</v>
      </c>
      <c r="G2032" s="18">
        <f>+(Ventas_Wellpro4[[#This Row],[Precio de Venta]]*0.16)*Ventas_Wellpro4[[#This Row],[Cantidad Vendida]]</f>
        <v>55.035200000000003</v>
      </c>
      <c r="H2032" s="15">
        <v>343.97</v>
      </c>
      <c r="I2032" s="17">
        <f>+Ventas_Wellpro4[[#This Row],[Total de Venta sin IVA]]+Ventas_Wellpro4[[#This Row],[IVA]]</f>
        <v>399.00520000000006</v>
      </c>
      <c r="J2032">
        <f>YEAR(Ventas_Wellpro4[[#This Row],[Fecha]])</f>
        <v>2025</v>
      </c>
      <c r="K2032" t="str">
        <f>TEXT(Ventas_Wellpro4[[#This Row],[Fecha]],"MMMM")</f>
        <v>octubre</v>
      </c>
      <c r="L2032">
        <f>DAY(Ventas_Wellpro4[[#This Row],[Fecha]])</f>
        <v>28</v>
      </c>
    </row>
    <row r="2033" spans="2:12" x14ac:dyDescent="0.25">
      <c r="B2033" s="11">
        <v>45958</v>
      </c>
      <c r="C2033" t="s">
        <v>18</v>
      </c>
      <c r="D2033" t="s">
        <v>46</v>
      </c>
      <c r="E2033" s="17">
        <v>525.59</v>
      </c>
      <c r="F2033">
        <v>6</v>
      </c>
      <c r="G2033" s="18">
        <f>+(Ventas_Wellpro4[[#This Row],[Precio de Venta]]*0.16)*Ventas_Wellpro4[[#This Row],[Cantidad Vendida]]</f>
        <v>504.56640000000004</v>
      </c>
      <c r="H2033" s="15">
        <v>3153.54</v>
      </c>
      <c r="I2033" s="17">
        <f>+Ventas_Wellpro4[[#This Row],[Total de Venta sin IVA]]+Ventas_Wellpro4[[#This Row],[IVA]]</f>
        <v>3658.1064000000001</v>
      </c>
      <c r="J2033">
        <f>YEAR(Ventas_Wellpro4[[#This Row],[Fecha]])</f>
        <v>2025</v>
      </c>
      <c r="K2033" t="str">
        <f>TEXT(Ventas_Wellpro4[[#This Row],[Fecha]],"MMMM")</f>
        <v>octubre</v>
      </c>
      <c r="L2033">
        <f>DAY(Ventas_Wellpro4[[#This Row],[Fecha]])</f>
        <v>28</v>
      </c>
    </row>
    <row r="2034" spans="2:12" x14ac:dyDescent="0.25">
      <c r="B2034" s="11">
        <v>45958</v>
      </c>
      <c r="C2034" t="s">
        <v>18</v>
      </c>
      <c r="D2034" t="s">
        <v>46</v>
      </c>
      <c r="E2034" s="17">
        <v>525.59</v>
      </c>
      <c r="F2034">
        <v>6</v>
      </c>
      <c r="G2034" s="18">
        <f>+(Ventas_Wellpro4[[#This Row],[Precio de Venta]]*0.16)*Ventas_Wellpro4[[#This Row],[Cantidad Vendida]]</f>
        <v>504.56640000000004</v>
      </c>
      <c r="H2034" s="15">
        <v>3153.54</v>
      </c>
      <c r="I2034" s="17">
        <f>+Ventas_Wellpro4[[#This Row],[Total de Venta sin IVA]]+Ventas_Wellpro4[[#This Row],[IVA]]</f>
        <v>3658.1064000000001</v>
      </c>
      <c r="J2034">
        <f>YEAR(Ventas_Wellpro4[[#This Row],[Fecha]])</f>
        <v>2025</v>
      </c>
      <c r="K2034" t="str">
        <f>TEXT(Ventas_Wellpro4[[#This Row],[Fecha]],"MMMM")</f>
        <v>octubre</v>
      </c>
      <c r="L2034">
        <f>DAY(Ventas_Wellpro4[[#This Row],[Fecha]])</f>
        <v>28</v>
      </c>
    </row>
    <row r="2035" spans="2:12" x14ac:dyDescent="0.25">
      <c r="B2035" s="5">
        <v>45730</v>
      </c>
      <c r="C2035" t="s">
        <v>18</v>
      </c>
      <c r="D2035" t="s">
        <v>46</v>
      </c>
      <c r="E2035" s="17">
        <v>525.59</v>
      </c>
      <c r="F2035">
        <v>6</v>
      </c>
      <c r="G2035" s="6">
        <v>504.57</v>
      </c>
      <c r="H2035" s="15">
        <v>3153.54</v>
      </c>
      <c r="I2035" s="6">
        <v>3658.11</v>
      </c>
      <c r="J2035">
        <f>YEAR(Ventas_Wellpro4[[#This Row],[Fecha]])</f>
        <v>2025</v>
      </c>
      <c r="K2035" t="str">
        <f>TEXT(Ventas_Wellpro4[[#This Row],[Fecha]],"MMMM")</f>
        <v>marzo</v>
      </c>
      <c r="L2035">
        <f>DAY(Ventas_Wellpro4[[#This Row],[Fecha]])</f>
        <v>14</v>
      </c>
    </row>
    <row r="2036" spans="2:12" x14ac:dyDescent="0.25">
      <c r="B2036" s="11">
        <v>45959</v>
      </c>
      <c r="C2036" t="s">
        <v>132</v>
      </c>
      <c r="D2036" t="s">
        <v>144</v>
      </c>
      <c r="E2036" s="17">
        <v>905.16</v>
      </c>
      <c r="F2036">
        <v>1</v>
      </c>
      <c r="G2036" s="18">
        <f>+(Ventas_Wellpro4[[#This Row],[Precio de Venta]]*0.16)*Ventas_Wellpro4[[#This Row],[Cantidad Vendida]]</f>
        <v>144.82560000000001</v>
      </c>
      <c r="H2036" s="15">
        <v>905.16</v>
      </c>
      <c r="I2036" s="17">
        <f>+Ventas_Wellpro4[[#This Row],[Total de Venta sin IVA]]+Ventas_Wellpro4[[#This Row],[IVA]]</f>
        <v>1049.9856</v>
      </c>
      <c r="J2036">
        <f>YEAR(Ventas_Wellpro4[[#This Row],[Fecha]])</f>
        <v>2025</v>
      </c>
      <c r="K2036" t="str">
        <f>TEXT(Ventas_Wellpro4[[#This Row],[Fecha]],"MMMM")</f>
        <v>octubre</v>
      </c>
      <c r="L2036">
        <f>DAY(Ventas_Wellpro4[[#This Row],[Fecha]])</f>
        <v>29</v>
      </c>
    </row>
    <row r="2037" spans="2:12" x14ac:dyDescent="0.25">
      <c r="B2037" s="11">
        <v>45959</v>
      </c>
      <c r="C2037" t="s">
        <v>139</v>
      </c>
      <c r="D2037" t="s">
        <v>145</v>
      </c>
      <c r="E2037" s="17">
        <v>632.99</v>
      </c>
      <c r="F2037">
        <v>6</v>
      </c>
      <c r="G2037" s="18">
        <f>+(Ventas_Wellpro4[[#This Row],[Precio de Venta]]*0.16)*Ventas_Wellpro4[[#This Row],[Cantidad Vendida]]</f>
        <v>607.67039999999997</v>
      </c>
      <c r="H2037" s="15">
        <v>3797.94</v>
      </c>
      <c r="I2037" s="17">
        <f>+Ventas_Wellpro4[[#This Row],[Total de Venta sin IVA]]+Ventas_Wellpro4[[#This Row],[IVA]]</f>
        <v>4405.6103999999996</v>
      </c>
      <c r="J2037">
        <f>YEAR(Ventas_Wellpro4[[#This Row],[Fecha]])</f>
        <v>2025</v>
      </c>
      <c r="K2037" t="str">
        <f>TEXT(Ventas_Wellpro4[[#This Row],[Fecha]],"MMMM")</f>
        <v>octubre</v>
      </c>
      <c r="L2037">
        <f>DAY(Ventas_Wellpro4[[#This Row],[Fecha]])</f>
        <v>29</v>
      </c>
    </row>
    <row r="2038" spans="2:12" x14ac:dyDescent="0.25">
      <c r="B2038" s="11">
        <v>45959</v>
      </c>
      <c r="C2038" t="s">
        <v>138</v>
      </c>
      <c r="D2038" t="s">
        <v>46</v>
      </c>
      <c r="E2038" s="17">
        <v>498.66</v>
      </c>
      <c r="F2038">
        <v>36</v>
      </c>
      <c r="G2038" s="18">
        <f>+(Ventas_Wellpro4[[#This Row],[Precio de Venta]]*0.16)*Ventas_Wellpro4[[#This Row],[Cantidad Vendida]]</f>
        <v>2872.2816000000003</v>
      </c>
      <c r="H2038" s="15">
        <v>17951.759999999998</v>
      </c>
      <c r="I2038" s="17">
        <f>+Ventas_Wellpro4[[#This Row],[Total de Venta sin IVA]]+Ventas_Wellpro4[[#This Row],[IVA]]</f>
        <v>20824.041599999997</v>
      </c>
      <c r="J2038">
        <f>YEAR(Ventas_Wellpro4[[#This Row],[Fecha]])</f>
        <v>2025</v>
      </c>
      <c r="K2038" t="str">
        <f>TEXT(Ventas_Wellpro4[[#This Row],[Fecha]],"MMMM")</f>
        <v>octubre</v>
      </c>
      <c r="L2038">
        <f>DAY(Ventas_Wellpro4[[#This Row],[Fecha]])</f>
        <v>29</v>
      </c>
    </row>
    <row r="2039" spans="2:12" x14ac:dyDescent="0.25">
      <c r="B2039" s="11">
        <v>45959</v>
      </c>
      <c r="C2039" t="s">
        <v>138</v>
      </c>
      <c r="D2039" t="s">
        <v>46</v>
      </c>
      <c r="E2039" s="17">
        <v>498.66</v>
      </c>
      <c r="F2039">
        <v>6</v>
      </c>
      <c r="G2039" s="18">
        <f>+(Ventas_Wellpro4[[#This Row],[Precio de Venta]]*0.16)*Ventas_Wellpro4[[#This Row],[Cantidad Vendida]]</f>
        <v>478.71360000000004</v>
      </c>
      <c r="H2039" s="15">
        <v>2991.96</v>
      </c>
      <c r="I2039" s="17">
        <f>+Ventas_Wellpro4[[#This Row],[Total de Venta sin IVA]]+Ventas_Wellpro4[[#This Row],[IVA]]</f>
        <v>3470.6736000000001</v>
      </c>
      <c r="J2039">
        <f>YEAR(Ventas_Wellpro4[[#This Row],[Fecha]])</f>
        <v>2025</v>
      </c>
      <c r="K2039" t="str">
        <f>TEXT(Ventas_Wellpro4[[#This Row],[Fecha]],"MMMM")</f>
        <v>octubre</v>
      </c>
      <c r="L2039">
        <f>DAY(Ventas_Wellpro4[[#This Row],[Fecha]])</f>
        <v>29</v>
      </c>
    </row>
    <row r="2040" spans="2:12" x14ac:dyDescent="0.25">
      <c r="B2040" s="11">
        <v>45959</v>
      </c>
      <c r="C2040" t="s">
        <v>138</v>
      </c>
      <c r="D2040" t="s">
        <v>46</v>
      </c>
      <c r="E2040" s="17">
        <v>498.66</v>
      </c>
      <c r="F2040">
        <v>12</v>
      </c>
      <c r="G2040" s="18">
        <f>+(Ventas_Wellpro4[[#This Row],[Precio de Venta]]*0.16)*Ventas_Wellpro4[[#This Row],[Cantidad Vendida]]</f>
        <v>957.42720000000008</v>
      </c>
      <c r="H2040" s="15">
        <v>5983.92</v>
      </c>
      <c r="I2040" s="17">
        <f>+Ventas_Wellpro4[[#This Row],[Total de Venta sin IVA]]+Ventas_Wellpro4[[#This Row],[IVA]]</f>
        <v>6941.3472000000002</v>
      </c>
      <c r="J2040">
        <f>YEAR(Ventas_Wellpro4[[#This Row],[Fecha]])</f>
        <v>2025</v>
      </c>
      <c r="K2040" t="str">
        <f>TEXT(Ventas_Wellpro4[[#This Row],[Fecha]],"MMMM")</f>
        <v>octubre</v>
      </c>
      <c r="L2040">
        <f>DAY(Ventas_Wellpro4[[#This Row],[Fecha]])</f>
        <v>29</v>
      </c>
    </row>
    <row r="2041" spans="2:12" x14ac:dyDescent="0.25">
      <c r="B2041" s="11">
        <v>45959</v>
      </c>
      <c r="C2041" t="s">
        <v>138</v>
      </c>
      <c r="D2041" t="s">
        <v>46</v>
      </c>
      <c r="E2041" s="17">
        <v>0.05</v>
      </c>
      <c r="F2041">
        <v>8</v>
      </c>
      <c r="G2041" s="18">
        <f>+(Ventas_Wellpro4[[#This Row],[Precio de Venta]]*0.16)*Ventas_Wellpro4[[#This Row],[Cantidad Vendida]]</f>
        <v>6.4000000000000001E-2</v>
      </c>
      <c r="H2041" s="15">
        <v>0.4</v>
      </c>
      <c r="I2041" s="17">
        <f>+Ventas_Wellpro4[[#This Row],[Total de Venta sin IVA]]+Ventas_Wellpro4[[#This Row],[IVA]]</f>
        <v>0.46400000000000002</v>
      </c>
      <c r="J2041">
        <f>YEAR(Ventas_Wellpro4[[#This Row],[Fecha]])</f>
        <v>2025</v>
      </c>
      <c r="K2041" t="str">
        <f>TEXT(Ventas_Wellpro4[[#This Row],[Fecha]],"MMMM")</f>
        <v>octubre</v>
      </c>
      <c r="L2041">
        <f>DAY(Ventas_Wellpro4[[#This Row],[Fecha]])</f>
        <v>29</v>
      </c>
    </row>
    <row r="2042" spans="2:12" x14ac:dyDescent="0.25">
      <c r="B2042" s="11">
        <v>45959</v>
      </c>
      <c r="C2042" t="s">
        <v>128</v>
      </c>
      <c r="D2042" t="s">
        <v>144</v>
      </c>
      <c r="E2042" s="17">
        <v>0.1</v>
      </c>
      <c r="F2042">
        <v>3</v>
      </c>
      <c r="G2042" s="18">
        <f>+(Ventas_Wellpro4[[#This Row],[Precio de Venta]]*0.16)*Ventas_Wellpro4[[#This Row],[Cantidad Vendida]]</f>
        <v>4.8000000000000001E-2</v>
      </c>
      <c r="H2042" s="15">
        <v>0.3</v>
      </c>
      <c r="I2042" s="17">
        <f>+Ventas_Wellpro4[[#This Row],[Total de Venta sin IVA]]+Ventas_Wellpro4[[#This Row],[IVA]]</f>
        <v>0.34799999999999998</v>
      </c>
      <c r="J2042">
        <f>YEAR(Ventas_Wellpro4[[#This Row],[Fecha]])</f>
        <v>2025</v>
      </c>
      <c r="K2042" t="str">
        <f>TEXT(Ventas_Wellpro4[[#This Row],[Fecha]],"MMMM")</f>
        <v>octubre</v>
      </c>
      <c r="L2042">
        <f>DAY(Ventas_Wellpro4[[#This Row],[Fecha]])</f>
        <v>29</v>
      </c>
    </row>
    <row r="2043" spans="2:12" x14ac:dyDescent="0.25">
      <c r="B2043" s="11">
        <v>45959</v>
      </c>
      <c r="C2043" t="s">
        <v>128</v>
      </c>
      <c r="D2043" t="s">
        <v>145</v>
      </c>
      <c r="E2043" s="17">
        <v>90.54</v>
      </c>
      <c r="F2043">
        <v>12</v>
      </c>
      <c r="G2043" s="18">
        <f>+(Ventas_Wellpro4[[#This Row],[Precio de Venta]]*0.16)*Ventas_Wellpro4[[#This Row],[Cantidad Vendida]]</f>
        <v>173.83680000000001</v>
      </c>
      <c r="H2043" s="15">
        <v>1086.48</v>
      </c>
      <c r="I2043" s="17">
        <f>+Ventas_Wellpro4[[#This Row],[Total de Venta sin IVA]]+Ventas_Wellpro4[[#This Row],[IVA]]</f>
        <v>1260.3168000000001</v>
      </c>
      <c r="J2043">
        <f>YEAR(Ventas_Wellpro4[[#This Row],[Fecha]])</f>
        <v>2025</v>
      </c>
      <c r="K2043" t="str">
        <f>TEXT(Ventas_Wellpro4[[#This Row],[Fecha]],"MMMM")</f>
        <v>octubre</v>
      </c>
      <c r="L2043">
        <f>DAY(Ventas_Wellpro4[[#This Row],[Fecha]])</f>
        <v>29</v>
      </c>
    </row>
    <row r="2044" spans="2:12" x14ac:dyDescent="0.25">
      <c r="B2044" s="11">
        <v>45959</v>
      </c>
      <c r="C2044" t="s">
        <v>129</v>
      </c>
      <c r="D2044" t="s">
        <v>144</v>
      </c>
      <c r="E2044" s="17">
        <v>137.79</v>
      </c>
      <c r="F2044">
        <v>1</v>
      </c>
      <c r="G2044" s="18">
        <f>+(Ventas_Wellpro4[[#This Row],[Precio de Venta]]*0.16)*Ventas_Wellpro4[[#This Row],[Cantidad Vendida]]</f>
        <v>22.046399999999998</v>
      </c>
      <c r="H2044" s="15">
        <v>137.79</v>
      </c>
      <c r="I2044" s="17">
        <f>+Ventas_Wellpro4[[#This Row],[Total de Venta sin IVA]]+Ventas_Wellpro4[[#This Row],[IVA]]</f>
        <v>159.8364</v>
      </c>
      <c r="J2044">
        <f>YEAR(Ventas_Wellpro4[[#This Row],[Fecha]])</f>
        <v>2025</v>
      </c>
      <c r="K2044" t="str">
        <f>TEXT(Ventas_Wellpro4[[#This Row],[Fecha]],"MMMM")</f>
        <v>octubre</v>
      </c>
      <c r="L2044">
        <f>DAY(Ventas_Wellpro4[[#This Row],[Fecha]])</f>
        <v>29</v>
      </c>
    </row>
    <row r="2045" spans="2:12" x14ac:dyDescent="0.25">
      <c r="B2045" s="5">
        <v>45736</v>
      </c>
      <c r="C2045" t="s">
        <v>18</v>
      </c>
      <c r="D2045" t="s">
        <v>46</v>
      </c>
      <c r="E2045" s="17">
        <v>525.59</v>
      </c>
      <c r="F2045">
        <v>6</v>
      </c>
      <c r="G2045">
        <v>504.57</v>
      </c>
      <c r="H2045" s="15">
        <v>3153.54</v>
      </c>
      <c r="I2045">
        <v>3658.11</v>
      </c>
      <c r="J2045">
        <f>YEAR(Ventas_Wellpro4[[#This Row],[Fecha]])</f>
        <v>2025</v>
      </c>
      <c r="K2045" t="str">
        <f>TEXT(Ventas_Wellpro4[[#This Row],[Fecha]],"MMMM")</f>
        <v>marzo</v>
      </c>
      <c r="L2045">
        <f>DAY(Ventas_Wellpro4[[#This Row],[Fecha]])</f>
        <v>20</v>
      </c>
    </row>
    <row r="2046" spans="2:12" x14ac:dyDescent="0.25">
      <c r="B2046" s="11">
        <v>45959</v>
      </c>
      <c r="C2046" t="s">
        <v>129</v>
      </c>
      <c r="D2046" t="s">
        <v>144</v>
      </c>
      <c r="E2046" s="17">
        <v>0.1</v>
      </c>
      <c r="F2046">
        <v>3</v>
      </c>
      <c r="G2046" s="18">
        <f>+(Ventas_Wellpro4[[#This Row],[Precio de Venta]]*0.16)*Ventas_Wellpro4[[#This Row],[Cantidad Vendida]]</f>
        <v>4.8000000000000001E-2</v>
      </c>
      <c r="H2046" s="15">
        <v>0.3</v>
      </c>
      <c r="I2046" s="17">
        <f>+Ventas_Wellpro4[[#This Row],[Total de Venta sin IVA]]+Ventas_Wellpro4[[#This Row],[IVA]]</f>
        <v>0.34799999999999998</v>
      </c>
      <c r="J2046">
        <f>YEAR(Ventas_Wellpro4[[#This Row],[Fecha]])</f>
        <v>2025</v>
      </c>
      <c r="K2046" t="str">
        <f>TEXT(Ventas_Wellpro4[[#This Row],[Fecha]],"MMMM")</f>
        <v>octubre</v>
      </c>
      <c r="L2046">
        <f>DAY(Ventas_Wellpro4[[#This Row],[Fecha]])</f>
        <v>29</v>
      </c>
    </row>
    <row r="2047" spans="2:12" x14ac:dyDescent="0.25">
      <c r="B2047" s="5">
        <v>45736</v>
      </c>
      <c r="C2047" t="s">
        <v>18</v>
      </c>
      <c r="D2047" t="s">
        <v>46</v>
      </c>
      <c r="E2047" s="17">
        <v>525.59</v>
      </c>
      <c r="F2047">
        <v>6</v>
      </c>
      <c r="G2047">
        <v>504.57</v>
      </c>
      <c r="H2047" s="15">
        <v>3153.54</v>
      </c>
      <c r="I2047">
        <v>3658.11</v>
      </c>
      <c r="J2047">
        <f>YEAR(Ventas_Wellpro4[[#This Row],[Fecha]])</f>
        <v>2025</v>
      </c>
      <c r="K2047" t="str">
        <f>TEXT(Ventas_Wellpro4[[#This Row],[Fecha]],"MMMM")</f>
        <v>marzo</v>
      </c>
      <c r="L2047">
        <f>DAY(Ventas_Wellpro4[[#This Row],[Fecha]])</f>
        <v>20</v>
      </c>
    </row>
    <row r="2048" spans="2:12" x14ac:dyDescent="0.25">
      <c r="B2048" s="5">
        <v>45736</v>
      </c>
      <c r="C2048" t="s">
        <v>18</v>
      </c>
      <c r="D2048" t="s">
        <v>46</v>
      </c>
      <c r="E2048" s="17">
        <v>525.59</v>
      </c>
      <c r="F2048">
        <v>12</v>
      </c>
      <c r="G2048">
        <v>1009.13</v>
      </c>
      <c r="H2048" s="15">
        <v>6307.08</v>
      </c>
      <c r="I2048">
        <v>7316.21</v>
      </c>
      <c r="J2048">
        <f>YEAR(Ventas_Wellpro4[[#This Row],[Fecha]])</f>
        <v>2025</v>
      </c>
      <c r="K2048" t="str">
        <f>TEXT(Ventas_Wellpro4[[#This Row],[Fecha]],"MMMM")</f>
        <v>marzo</v>
      </c>
      <c r="L2048">
        <f>DAY(Ventas_Wellpro4[[#This Row],[Fecha]])</f>
        <v>20</v>
      </c>
    </row>
    <row r="2049" spans="2:12" x14ac:dyDescent="0.25">
      <c r="B2049" s="5">
        <v>45736</v>
      </c>
      <c r="C2049" t="s">
        <v>18</v>
      </c>
      <c r="D2049" t="s">
        <v>46</v>
      </c>
      <c r="E2049" s="17">
        <v>525.59</v>
      </c>
      <c r="F2049">
        <v>6</v>
      </c>
      <c r="G2049">
        <v>504.57</v>
      </c>
      <c r="H2049" s="15">
        <v>3153.54</v>
      </c>
      <c r="I2049">
        <v>3658.11</v>
      </c>
      <c r="J2049">
        <f>YEAR(Ventas_Wellpro4[[#This Row],[Fecha]])</f>
        <v>2025</v>
      </c>
      <c r="K2049" t="str">
        <f>TEXT(Ventas_Wellpro4[[#This Row],[Fecha]],"MMMM")</f>
        <v>marzo</v>
      </c>
      <c r="L2049">
        <f>DAY(Ventas_Wellpro4[[#This Row],[Fecha]])</f>
        <v>20</v>
      </c>
    </row>
    <row r="2050" spans="2:12" x14ac:dyDescent="0.25">
      <c r="B2050" s="5">
        <v>45736</v>
      </c>
      <c r="C2050" t="s">
        <v>18</v>
      </c>
      <c r="D2050" t="s">
        <v>46</v>
      </c>
      <c r="E2050" s="17">
        <v>525.59</v>
      </c>
      <c r="F2050">
        <v>6</v>
      </c>
      <c r="G2050">
        <v>504.57</v>
      </c>
      <c r="H2050" s="15">
        <v>3153.54</v>
      </c>
      <c r="I2050">
        <v>3658.11</v>
      </c>
      <c r="J2050">
        <f>YEAR(Ventas_Wellpro4[[#This Row],[Fecha]])</f>
        <v>2025</v>
      </c>
      <c r="K2050" t="str">
        <f>TEXT(Ventas_Wellpro4[[#This Row],[Fecha]],"MMMM")</f>
        <v>marzo</v>
      </c>
      <c r="L2050">
        <f>DAY(Ventas_Wellpro4[[#This Row],[Fecha]])</f>
        <v>20</v>
      </c>
    </row>
    <row r="2051" spans="2:12" x14ac:dyDescent="0.25">
      <c r="B2051" s="5">
        <v>45736</v>
      </c>
      <c r="C2051" t="s">
        <v>18</v>
      </c>
      <c r="D2051" t="s">
        <v>46</v>
      </c>
      <c r="E2051" s="17">
        <v>525.59</v>
      </c>
      <c r="F2051">
        <v>6</v>
      </c>
      <c r="G2051">
        <v>504.57</v>
      </c>
      <c r="H2051" s="15">
        <v>3153.54</v>
      </c>
      <c r="I2051">
        <v>3658.11</v>
      </c>
      <c r="J2051">
        <f>YEAR(Ventas_Wellpro4[[#This Row],[Fecha]])</f>
        <v>2025</v>
      </c>
      <c r="K2051" t="str">
        <f>TEXT(Ventas_Wellpro4[[#This Row],[Fecha]],"MMMM")</f>
        <v>marzo</v>
      </c>
      <c r="L2051">
        <f>DAY(Ventas_Wellpro4[[#This Row],[Fecha]])</f>
        <v>20</v>
      </c>
    </row>
    <row r="2052" spans="2:12" x14ac:dyDescent="0.25">
      <c r="B2052" s="5">
        <v>45736</v>
      </c>
      <c r="C2052" t="s">
        <v>18</v>
      </c>
      <c r="D2052" t="s">
        <v>46</v>
      </c>
      <c r="E2052" s="17">
        <v>525.59</v>
      </c>
      <c r="F2052">
        <v>6</v>
      </c>
      <c r="G2052">
        <v>504.57</v>
      </c>
      <c r="H2052" s="15">
        <v>3153.54</v>
      </c>
      <c r="I2052">
        <v>3658.11</v>
      </c>
      <c r="J2052">
        <f>YEAR(Ventas_Wellpro4[[#This Row],[Fecha]])</f>
        <v>2025</v>
      </c>
      <c r="K2052" t="str">
        <f>TEXT(Ventas_Wellpro4[[#This Row],[Fecha]],"MMMM")</f>
        <v>marzo</v>
      </c>
      <c r="L2052">
        <f>DAY(Ventas_Wellpro4[[#This Row],[Fecha]])</f>
        <v>20</v>
      </c>
    </row>
    <row r="2053" spans="2:12" x14ac:dyDescent="0.25">
      <c r="B2053" s="5">
        <v>45740</v>
      </c>
      <c r="C2053" t="s">
        <v>18</v>
      </c>
      <c r="D2053" t="s">
        <v>46</v>
      </c>
      <c r="E2053" s="17">
        <v>525.59</v>
      </c>
      <c r="F2053">
        <v>30</v>
      </c>
      <c r="G2053">
        <v>2522.83</v>
      </c>
      <c r="H2053" s="15">
        <v>15767.7</v>
      </c>
      <c r="I2053">
        <v>18290.53</v>
      </c>
      <c r="J2053">
        <f>YEAR(Ventas_Wellpro4[[#This Row],[Fecha]])</f>
        <v>2025</v>
      </c>
      <c r="K2053" t="str">
        <f>TEXT(Ventas_Wellpro4[[#This Row],[Fecha]],"MMMM")</f>
        <v>marzo</v>
      </c>
      <c r="L2053">
        <f>DAY(Ventas_Wellpro4[[#This Row],[Fecha]])</f>
        <v>24</v>
      </c>
    </row>
    <row r="2054" spans="2:12" x14ac:dyDescent="0.25">
      <c r="B2054" s="5">
        <v>45742</v>
      </c>
      <c r="C2054" t="s">
        <v>18</v>
      </c>
      <c r="D2054" t="s">
        <v>47</v>
      </c>
      <c r="E2054" s="17">
        <v>547.24</v>
      </c>
      <c r="F2054">
        <v>10</v>
      </c>
      <c r="G2054" s="6">
        <v>875.58</v>
      </c>
      <c r="H2054" s="15">
        <v>5472.4</v>
      </c>
      <c r="I2054" s="6">
        <v>6347.98</v>
      </c>
      <c r="J2054">
        <f>YEAR(Ventas_Wellpro4[[#This Row],[Fecha]])</f>
        <v>2025</v>
      </c>
      <c r="K2054" t="str">
        <f>TEXT(Ventas_Wellpro4[[#This Row],[Fecha]],"MMMM")</f>
        <v>marzo</v>
      </c>
      <c r="L2054">
        <f>DAY(Ventas_Wellpro4[[#This Row],[Fecha]])</f>
        <v>26</v>
      </c>
    </row>
    <row r="2055" spans="2:12" x14ac:dyDescent="0.25">
      <c r="B2055" s="5">
        <v>45742</v>
      </c>
      <c r="C2055" t="s">
        <v>18</v>
      </c>
      <c r="D2055" t="s">
        <v>47</v>
      </c>
      <c r="E2055" s="17">
        <v>547.24</v>
      </c>
      <c r="F2055">
        <v>15</v>
      </c>
      <c r="G2055" s="6">
        <v>1313.38</v>
      </c>
      <c r="H2055" s="15">
        <v>8208.6</v>
      </c>
      <c r="I2055" s="6">
        <v>9521.98</v>
      </c>
      <c r="J2055">
        <f>YEAR(Ventas_Wellpro4[[#This Row],[Fecha]])</f>
        <v>2025</v>
      </c>
      <c r="K2055" t="str">
        <f>TEXT(Ventas_Wellpro4[[#This Row],[Fecha]],"MMMM")</f>
        <v>marzo</v>
      </c>
      <c r="L2055">
        <f>DAY(Ventas_Wellpro4[[#This Row],[Fecha]])</f>
        <v>26</v>
      </c>
    </row>
    <row r="2056" spans="2:12" x14ac:dyDescent="0.25">
      <c r="B2056" s="5">
        <v>45743</v>
      </c>
      <c r="C2056" t="s">
        <v>18</v>
      </c>
      <c r="D2056" t="s">
        <v>46</v>
      </c>
      <c r="E2056" s="17">
        <v>525.59</v>
      </c>
      <c r="F2056">
        <v>6</v>
      </c>
      <c r="G2056" s="6">
        <v>504.57</v>
      </c>
      <c r="H2056" s="15">
        <v>3153.54</v>
      </c>
      <c r="I2056" s="6">
        <v>3658.11</v>
      </c>
      <c r="J2056">
        <f>YEAR(Ventas_Wellpro4[[#This Row],[Fecha]])</f>
        <v>2025</v>
      </c>
      <c r="K2056" t="str">
        <f>TEXT(Ventas_Wellpro4[[#This Row],[Fecha]],"MMMM")</f>
        <v>marzo</v>
      </c>
      <c r="L2056">
        <f>DAY(Ventas_Wellpro4[[#This Row],[Fecha]])</f>
        <v>27</v>
      </c>
    </row>
    <row r="2057" spans="2:12" x14ac:dyDescent="0.25">
      <c r="B2057" s="11">
        <v>45959</v>
      </c>
      <c r="C2057" t="s">
        <v>129</v>
      </c>
      <c r="D2057" t="s">
        <v>145</v>
      </c>
      <c r="E2057" s="17">
        <v>90.54</v>
      </c>
      <c r="F2057">
        <v>30</v>
      </c>
      <c r="G2057" s="18">
        <f>+(Ventas_Wellpro4[[#This Row],[Precio de Venta]]*0.16)*Ventas_Wellpro4[[#This Row],[Cantidad Vendida]]</f>
        <v>434.59200000000004</v>
      </c>
      <c r="H2057" s="15">
        <v>2716.2</v>
      </c>
      <c r="I2057" s="17">
        <f>+Ventas_Wellpro4[[#This Row],[Total de Venta sin IVA]]+Ventas_Wellpro4[[#This Row],[IVA]]</f>
        <v>3150.7919999999999</v>
      </c>
      <c r="J2057">
        <f>YEAR(Ventas_Wellpro4[[#This Row],[Fecha]])</f>
        <v>2025</v>
      </c>
      <c r="K2057" t="str">
        <f>TEXT(Ventas_Wellpro4[[#This Row],[Fecha]],"MMMM")</f>
        <v>octubre</v>
      </c>
      <c r="L2057">
        <f>DAY(Ventas_Wellpro4[[#This Row],[Fecha]])</f>
        <v>29</v>
      </c>
    </row>
    <row r="2058" spans="2:12" x14ac:dyDescent="0.25">
      <c r="B2058" s="11">
        <v>45959</v>
      </c>
      <c r="C2058" t="s">
        <v>130</v>
      </c>
      <c r="D2058" t="s">
        <v>46</v>
      </c>
      <c r="E2058" s="17">
        <v>7.4999999999999997E-3</v>
      </c>
      <c r="F2058">
        <v>8</v>
      </c>
      <c r="G2058" s="18">
        <f>+(Ventas_Wellpro4[[#This Row],[Precio de Venta]]*0.16)*Ventas_Wellpro4[[#This Row],[Cantidad Vendida]]</f>
        <v>9.5999999999999992E-3</v>
      </c>
      <c r="H2058" s="15">
        <v>0.06</v>
      </c>
      <c r="I2058" s="17">
        <f>+Ventas_Wellpro4[[#This Row],[Total de Venta sin IVA]]+Ventas_Wellpro4[[#This Row],[IVA]]</f>
        <v>6.9599999999999995E-2</v>
      </c>
      <c r="J2058">
        <f>YEAR(Ventas_Wellpro4[[#This Row],[Fecha]])</f>
        <v>2025</v>
      </c>
      <c r="K2058" t="str">
        <f>TEXT(Ventas_Wellpro4[[#This Row],[Fecha]],"MMMM")</f>
        <v>octubre</v>
      </c>
      <c r="L2058">
        <f>DAY(Ventas_Wellpro4[[#This Row],[Fecha]])</f>
        <v>29</v>
      </c>
    </row>
    <row r="2059" spans="2:12" x14ac:dyDescent="0.25">
      <c r="B2059" s="5">
        <v>45747</v>
      </c>
      <c r="C2059" t="s">
        <v>18</v>
      </c>
      <c r="D2059" t="s">
        <v>46</v>
      </c>
      <c r="E2059" s="17">
        <v>525.59</v>
      </c>
      <c r="F2059">
        <v>6</v>
      </c>
      <c r="G2059">
        <v>504.57</v>
      </c>
      <c r="H2059" s="15">
        <v>3153.54</v>
      </c>
      <c r="I2059">
        <v>3658.11</v>
      </c>
      <c r="J2059">
        <f>YEAR(Ventas_Wellpro4[[#This Row],[Fecha]])</f>
        <v>2025</v>
      </c>
      <c r="K2059" t="str">
        <f>TEXT(Ventas_Wellpro4[[#This Row],[Fecha]],"MMMM")</f>
        <v>marzo</v>
      </c>
      <c r="L2059">
        <f>DAY(Ventas_Wellpro4[[#This Row],[Fecha]])</f>
        <v>31</v>
      </c>
    </row>
    <row r="2060" spans="2:12" x14ac:dyDescent="0.25">
      <c r="B2060" s="5">
        <v>45747</v>
      </c>
      <c r="C2060" t="s">
        <v>18</v>
      </c>
      <c r="D2060" t="s">
        <v>46</v>
      </c>
      <c r="E2060" s="17">
        <v>525.59</v>
      </c>
      <c r="F2060">
        <v>6</v>
      </c>
      <c r="G2060">
        <v>504.57</v>
      </c>
      <c r="H2060" s="15">
        <v>3153.54</v>
      </c>
      <c r="I2060">
        <v>3658.11</v>
      </c>
      <c r="J2060">
        <f>YEAR(Ventas_Wellpro4[[#This Row],[Fecha]])</f>
        <v>2025</v>
      </c>
      <c r="K2060" t="str">
        <f>TEXT(Ventas_Wellpro4[[#This Row],[Fecha]],"MMMM")</f>
        <v>marzo</v>
      </c>
      <c r="L2060">
        <f>DAY(Ventas_Wellpro4[[#This Row],[Fecha]])</f>
        <v>31</v>
      </c>
    </row>
    <row r="2061" spans="2:12" x14ac:dyDescent="0.25">
      <c r="B2061" s="5">
        <v>45747</v>
      </c>
      <c r="C2061" t="s">
        <v>18</v>
      </c>
      <c r="D2061" t="s">
        <v>46</v>
      </c>
      <c r="E2061" s="17">
        <v>525.59</v>
      </c>
      <c r="F2061">
        <v>6</v>
      </c>
      <c r="G2061" s="6">
        <v>504.57</v>
      </c>
      <c r="H2061" s="15">
        <v>3153.54</v>
      </c>
      <c r="I2061">
        <v>3658.11</v>
      </c>
      <c r="J2061">
        <f>YEAR(Ventas_Wellpro4[[#This Row],[Fecha]])</f>
        <v>2025</v>
      </c>
      <c r="K2061" t="str">
        <f>TEXT(Ventas_Wellpro4[[#This Row],[Fecha]],"MMMM")</f>
        <v>marzo</v>
      </c>
      <c r="L2061">
        <f>DAY(Ventas_Wellpro4[[#This Row],[Fecha]])</f>
        <v>31</v>
      </c>
    </row>
    <row r="2062" spans="2:12" x14ac:dyDescent="0.25">
      <c r="B2062" s="11">
        <v>45959</v>
      </c>
      <c r="C2062" t="s">
        <v>130</v>
      </c>
      <c r="D2062" t="s">
        <v>144</v>
      </c>
      <c r="E2062" s="17">
        <v>0.1</v>
      </c>
      <c r="F2062">
        <v>3</v>
      </c>
      <c r="G2062" s="18">
        <f>+(Ventas_Wellpro4[[#This Row],[Precio de Venta]]*0.16)*Ventas_Wellpro4[[#This Row],[Cantidad Vendida]]</f>
        <v>4.8000000000000001E-2</v>
      </c>
      <c r="H2062" s="15">
        <v>0.3</v>
      </c>
      <c r="I2062" s="17">
        <f>+Ventas_Wellpro4[[#This Row],[Total de Venta sin IVA]]+Ventas_Wellpro4[[#This Row],[IVA]]</f>
        <v>0.34799999999999998</v>
      </c>
      <c r="J2062">
        <f>YEAR(Ventas_Wellpro4[[#This Row],[Fecha]])</f>
        <v>2025</v>
      </c>
      <c r="K2062" t="str">
        <f>TEXT(Ventas_Wellpro4[[#This Row],[Fecha]],"MMMM")</f>
        <v>octubre</v>
      </c>
      <c r="L2062">
        <f>DAY(Ventas_Wellpro4[[#This Row],[Fecha]])</f>
        <v>29</v>
      </c>
    </row>
    <row r="2063" spans="2:12" x14ac:dyDescent="0.25">
      <c r="B2063" s="11">
        <v>45959</v>
      </c>
      <c r="C2063" t="s">
        <v>131</v>
      </c>
      <c r="D2063" t="s">
        <v>144</v>
      </c>
      <c r="E2063" s="17">
        <v>137.79499999999999</v>
      </c>
      <c r="F2063">
        <v>2</v>
      </c>
      <c r="G2063" s="18">
        <f>+(Ventas_Wellpro4[[#This Row],[Precio de Venta]]*0.16)*Ventas_Wellpro4[[#This Row],[Cantidad Vendida]]</f>
        <v>44.0944</v>
      </c>
      <c r="H2063" s="15">
        <v>275.58999999999997</v>
      </c>
      <c r="I2063" s="17">
        <f>+Ventas_Wellpro4[[#This Row],[Total de Venta sin IVA]]+Ventas_Wellpro4[[#This Row],[IVA]]</f>
        <v>319.68439999999998</v>
      </c>
      <c r="J2063">
        <f>YEAR(Ventas_Wellpro4[[#This Row],[Fecha]])</f>
        <v>2025</v>
      </c>
      <c r="K2063" t="str">
        <f>TEXT(Ventas_Wellpro4[[#This Row],[Fecha]],"MMMM")</f>
        <v>octubre</v>
      </c>
      <c r="L2063">
        <f>DAY(Ventas_Wellpro4[[#This Row],[Fecha]])</f>
        <v>29</v>
      </c>
    </row>
    <row r="2064" spans="2:12" x14ac:dyDescent="0.25">
      <c r="B2064" s="11">
        <v>45959</v>
      </c>
      <c r="C2064" t="s">
        <v>131</v>
      </c>
      <c r="D2064" t="s">
        <v>144</v>
      </c>
      <c r="E2064" s="17">
        <v>137.79</v>
      </c>
      <c r="F2064">
        <v>1</v>
      </c>
      <c r="G2064" s="18">
        <f>+(Ventas_Wellpro4[[#This Row],[Precio de Venta]]*0.16)*Ventas_Wellpro4[[#This Row],[Cantidad Vendida]]</f>
        <v>22.046399999999998</v>
      </c>
      <c r="H2064" s="15">
        <v>137.79</v>
      </c>
      <c r="I2064" s="17">
        <f>+Ventas_Wellpro4[[#This Row],[Total de Venta sin IVA]]+Ventas_Wellpro4[[#This Row],[IVA]]</f>
        <v>159.8364</v>
      </c>
      <c r="J2064">
        <f>YEAR(Ventas_Wellpro4[[#This Row],[Fecha]])</f>
        <v>2025</v>
      </c>
      <c r="K2064" t="str">
        <f>TEXT(Ventas_Wellpro4[[#This Row],[Fecha]],"MMMM")</f>
        <v>octubre</v>
      </c>
      <c r="L2064">
        <f>DAY(Ventas_Wellpro4[[#This Row],[Fecha]])</f>
        <v>29</v>
      </c>
    </row>
    <row r="2065" spans="2:12" x14ac:dyDescent="0.25">
      <c r="B2065" s="11">
        <v>45959</v>
      </c>
      <c r="C2065" t="s">
        <v>134</v>
      </c>
      <c r="D2065" t="s">
        <v>50</v>
      </c>
      <c r="E2065" s="17">
        <v>211.23</v>
      </c>
      <c r="F2065">
        <v>6</v>
      </c>
      <c r="G2065" s="18">
        <f>+(Ventas_Wellpro4[[#This Row],[Precio de Venta]]*0.16)*Ventas_Wellpro4[[#This Row],[Cantidad Vendida]]</f>
        <v>202.7808</v>
      </c>
      <c r="H2065" s="15">
        <v>1267.3800000000001</v>
      </c>
      <c r="I2065" s="17">
        <f>+Ventas_Wellpro4[[#This Row],[Total de Venta sin IVA]]+Ventas_Wellpro4[[#This Row],[IVA]]</f>
        <v>1470.1608000000001</v>
      </c>
      <c r="J2065">
        <f>YEAR(Ventas_Wellpro4[[#This Row],[Fecha]])</f>
        <v>2025</v>
      </c>
      <c r="K2065" t="str">
        <f>TEXT(Ventas_Wellpro4[[#This Row],[Fecha]],"MMMM")</f>
        <v>octubre</v>
      </c>
      <c r="L2065">
        <f>DAY(Ventas_Wellpro4[[#This Row],[Fecha]])</f>
        <v>29</v>
      </c>
    </row>
    <row r="2066" spans="2:12" x14ac:dyDescent="0.25">
      <c r="B2066" s="11">
        <v>45959</v>
      </c>
      <c r="C2066" t="s">
        <v>135</v>
      </c>
      <c r="D2066" t="s">
        <v>50</v>
      </c>
      <c r="E2066" s="17">
        <v>211.23</v>
      </c>
      <c r="F2066">
        <v>6</v>
      </c>
      <c r="G2066" s="18">
        <f>+(Ventas_Wellpro4[[#This Row],[Precio de Venta]]*0.16)*Ventas_Wellpro4[[#This Row],[Cantidad Vendida]]</f>
        <v>202.7808</v>
      </c>
      <c r="H2066" s="15">
        <v>1267.3800000000001</v>
      </c>
      <c r="I2066" s="17">
        <f>+Ventas_Wellpro4[[#This Row],[Total de Venta sin IVA]]+Ventas_Wellpro4[[#This Row],[IVA]]</f>
        <v>1470.1608000000001</v>
      </c>
      <c r="J2066">
        <f>YEAR(Ventas_Wellpro4[[#This Row],[Fecha]])</f>
        <v>2025</v>
      </c>
      <c r="K2066" t="str">
        <f>TEXT(Ventas_Wellpro4[[#This Row],[Fecha]],"MMMM")</f>
        <v>octubre</v>
      </c>
      <c r="L2066">
        <f>DAY(Ventas_Wellpro4[[#This Row],[Fecha]])</f>
        <v>29</v>
      </c>
    </row>
    <row r="2067" spans="2:12" x14ac:dyDescent="0.25">
      <c r="B2067" s="5">
        <v>45747</v>
      </c>
      <c r="C2067" t="s">
        <v>18</v>
      </c>
      <c r="D2067" t="s">
        <v>46</v>
      </c>
      <c r="E2067" s="17">
        <v>525.59</v>
      </c>
      <c r="F2067">
        <v>12</v>
      </c>
      <c r="G2067">
        <v>1009.13</v>
      </c>
      <c r="H2067" s="15">
        <v>6307.08</v>
      </c>
      <c r="I2067">
        <v>7316.21</v>
      </c>
      <c r="J2067">
        <f>YEAR(Ventas_Wellpro4[[#This Row],[Fecha]])</f>
        <v>2025</v>
      </c>
      <c r="K2067" t="str">
        <f>TEXT(Ventas_Wellpro4[[#This Row],[Fecha]],"MMMM")</f>
        <v>marzo</v>
      </c>
      <c r="L2067">
        <f>DAY(Ventas_Wellpro4[[#This Row],[Fecha]])</f>
        <v>31</v>
      </c>
    </row>
    <row r="2068" spans="2:12" x14ac:dyDescent="0.25">
      <c r="B2068" s="11">
        <v>45959</v>
      </c>
      <c r="C2068" t="s">
        <v>147</v>
      </c>
      <c r="D2068" t="s">
        <v>144</v>
      </c>
      <c r="E2068" s="17">
        <v>0.01</v>
      </c>
      <c r="F2068">
        <v>60</v>
      </c>
      <c r="G2068" s="18">
        <f>+(Ventas_Wellpro4[[#This Row],[Precio de Venta]]*0.16)*Ventas_Wellpro4[[#This Row],[Cantidad Vendida]]</f>
        <v>9.6000000000000002E-2</v>
      </c>
      <c r="H2068" s="15">
        <v>0.6</v>
      </c>
      <c r="I2068" s="17">
        <f>+Ventas_Wellpro4[[#This Row],[Total de Venta sin IVA]]+Ventas_Wellpro4[[#This Row],[IVA]]</f>
        <v>0.69599999999999995</v>
      </c>
      <c r="J2068">
        <f>YEAR(Ventas_Wellpro4[[#This Row],[Fecha]])</f>
        <v>2025</v>
      </c>
      <c r="K2068" t="str">
        <f>TEXT(Ventas_Wellpro4[[#This Row],[Fecha]],"MMMM")</f>
        <v>octubre</v>
      </c>
      <c r="L2068">
        <f>DAY(Ventas_Wellpro4[[#This Row],[Fecha]])</f>
        <v>29</v>
      </c>
    </row>
    <row r="2069" spans="2:12" x14ac:dyDescent="0.25">
      <c r="B2069" s="11">
        <v>45959</v>
      </c>
      <c r="C2069" t="s">
        <v>140</v>
      </c>
      <c r="D2069" t="s">
        <v>144</v>
      </c>
      <c r="E2069" s="17">
        <v>137.79</v>
      </c>
      <c r="F2069">
        <v>1</v>
      </c>
      <c r="G2069" s="18">
        <f>+(Ventas_Wellpro4[[#This Row],[Precio de Venta]]*0.16)*Ventas_Wellpro4[[#This Row],[Cantidad Vendida]]</f>
        <v>22.046399999999998</v>
      </c>
      <c r="H2069" s="15">
        <v>137.79</v>
      </c>
      <c r="I2069" s="17">
        <f>+Ventas_Wellpro4[[#This Row],[Total de Venta sin IVA]]+Ventas_Wellpro4[[#This Row],[IVA]]</f>
        <v>159.8364</v>
      </c>
      <c r="J2069">
        <f>YEAR(Ventas_Wellpro4[[#This Row],[Fecha]])</f>
        <v>2025</v>
      </c>
      <c r="K2069" t="str">
        <f>TEXT(Ventas_Wellpro4[[#This Row],[Fecha]],"MMMM")</f>
        <v>octubre</v>
      </c>
      <c r="L2069">
        <f>DAY(Ventas_Wellpro4[[#This Row],[Fecha]])</f>
        <v>29</v>
      </c>
    </row>
    <row r="2070" spans="2:12" x14ac:dyDescent="0.25">
      <c r="B2070" s="11">
        <v>45959</v>
      </c>
      <c r="C2070" t="s">
        <v>140</v>
      </c>
      <c r="D2070" t="s">
        <v>144</v>
      </c>
      <c r="E2070" s="17">
        <v>0.1</v>
      </c>
      <c r="F2070">
        <v>1</v>
      </c>
      <c r="G2070" s="18">
        <f>+(Ventas_Wellpro4[[#This Row],[Precio de Venta]]*0.16)*Ventas_Wellpro4[[#This Row],[Cantidad Vendida]]</f>
        <v>1.6E-2</v>
      </c>
      <c r="H2070" s="15">
        <v>0.1</v>
      </c>
      <c r="I2070" s="17">
        <f>+Ventas_Wellpro4[[#This Row],[Total de Venta sin IVA]]+Ventas_Wellpro4[[#This Row],[IVA]]</f>
        <v>0.11600000000000001</v>
      </c>
      <c r="J2070">
        <f>YEAR(Ventas_Wellpro4[[#This Row],[Fecha]])</f>
        <v>2025</v>
      </c>
      <c r="K2070" t="str">
        <f>TEXT(Ventas_Wellpro4[[#This Row],[Fecha]],"MMMM")</f>
        <v>octubre</v>
      </c>
      <c r="L2070">
        <f>DAY(Ventas_Wellpro4[[#This Row],[Fecha]])</f>
        <v>29</v>
      </c>
    </row>
    <row r="2071" spans="2:12" x14ac:dyDescent="0.25">
      <c r="B2071" s="11">
        <v>45959</v>
      </c>
      <c r="C2071" t="s">
        <v>18</v>
      </c>
      <c r="D2071" t="s">
        <v>46</v>
      </c>
      <c r="E2071" s="17">
        <v>525.59</v>
      </c>
      <c r="F2071">
        <v>12</v>
      </c>
      <c r="G2071" s="18">
        <f>+(Ventas_Wellpro4[[#This Row],[Precio de Venta]]*0.16)*Ventas_Wellpro4[[#This Row],[Cantidad Vendida]]</f>
        <v>1009.1328000000001</v>
      </c>
      <c r="H2071" s="15">
        <v>6307.08</v>
      </c>
      <c r="I2071" s="17">
        <f>+Ventas_Wellpro4[[#This Row],[Total de Venta sin IVA]]+Ventas_Wellpro4[[#This Row],[IVA]]</f>
        <v>7316.2128000000002</v>
      </c>
      <c r="J2071">
        <f>YEAR(Ventas_Wellpro4[[#This Row],[Fecha]])</f>
        <v>2025</v>
      </c>
      <c r="K2071" t="str">
        <f>TEXT(Ventas_Wellpro4[[#This Row],[Fecha]],"MMMM")</f>
        <v>octubre</v>
      </c>
      <c r="L2071">
        <f>DAY(Ventas_Wellpro4[[#This Row],[Fecha]])</f>
        <v>29</v>
      </c>
    </row>
    <row r="2072" spans="2:12" x14ac:dyDescent="0.25">
      <c r="B2072" s="11">
        <v>45959</v>
      </c>
      <c r="C2072" t="s">
        <v>18</v>
      </c>
      <c r="D2072" t="s">
        <v>46</v>
      </c>
      <c r="E2072" s="17">
        <v>525.59</v>
      </c>
      <c r="F2072">
        <v>6</v>
      </c>
      <c r="G2072" s="18">
        <f>+(Ventas_Wellpro4[[#This Row],[Precio de Venta]]*0.16)*Ventas_Wellpro4[[#This Row],[Cantidad Vendida]]</f>
        <v>504.56640000000004</v>
      </c>
      <c r="H2072" s="15">
        <v>3153.54</v>
      </c>
      <c r="I2072" s="17">
        <f>+Ventas_Wellpro4[[#This Row],[Total de Venta sin IVA]]+Ventas_Wellpro4[[#This Row],[IVA]]</f>
        <v>3658.1064000000001</v>
      </c>
      <c r="J2072">
        <f>YEAR(Ventas_Wellpro4[[#This Row],[Fecha]])</f>
        <v>2025</v>
      </c>
      <c r="K2072" t="str">
        <f>TEXT(Ventas_Wellpro4[[#This Row],[Fecha]],"MMMM")</f>
        <v>octubre</v>
      </c>
      <c r="L2072">
        <f>DAY(Ventas_Wellpro4[[#This Row],[Fecha]])</f>
        <v>29</v>
      </c>
    </row>
    <row r="2073" spans="2:12" x14ac:dyDescent="0.25">
      <c r="B2073" s="5">
        <v>45755</v>
      </c>
      <c r="C2073" t="s">
        <v>18</v>
      </c>
      <c r="D2073" t="s">
        <v>46</v>
      </c>
      <c r="E2073" s="17">
        <v>525.59</v>
      </c>
      <c r="F2073">
        <v>12</v>
      </c>
      <c r="G2073" s="6">
        <v>1009.13</v>
      </c>
      <c r="H2073" s="15">
        <v>6307.08</v>
      </c>
      <c r="I2073">
        <v>7316.21</v>
      </c>
      <c r="J2073">
        <f>YEAR(Ventas_Wellpro4[[#This Row],[Fecha]])</f>
        <v>2025</v>
      </c>
      <c r="K2073" t="str">
        <f>TEXT(Ventas_Wellpro4[[#This Row],[Fecha]],"MMMM")</f>
        <v>abril</v>
      </c>
      <c r="L2073">
        <f>DAY(Ventas_Wellpro4[[#This Row],[Fecha]])</f>
        <v>8</v>
      </c>
    </row>
    <row r="2074" spans="2:12" x14ac:dyDescent="0.25">
      <c r="B2074" s="11">
        <v>45959</v>
      </c>
      <c r="C2074" t="s">
        <v>18</v>
      </c>
      <c r="D2074" t="s">
        <v>46</v>
      </c>
      <c r="E2074" s="17">
        <v>525.59</v>
      </c>
      <c r="F2074">
        <v>6</v>
      </c>
      <c r="G2074" s="18">
        <f>+(Ventas_Wellpro4[[#This Row],[Precio de Venta]]*0.16)*Ventas_Wellpro4[[#This Row],[Cantidad Vendida]]</f>
        <v>504.56640000000004</v>
      </c>
      <c r="H2074" s="15">
        <v>3153.54</v>
      </c>
      <c r="I2074" s="17">
        <f>+Ventas_Wellpro4[[#This Row],[Total de Venta sin IVA]]+Ventas_Wellpro4[[#This Row],[IVA]]</f>
        <v>3658.1064000000001</v>
      </c>
      <c r="J2074">
        <f>YEAR(Ventas_Wellpro4[[#This Row],[Fecha]])</f>
        <v>2025</v>
      </c>
      <c r="K2074" t="str">
        <f>TEXT(Ventas_Wellpro4[[#This Row],[Fecha]],"MMMM")</f>
        <v>octubre</v>
      </c>
      <c r="L2074">
        <f>DAY(Ventas_Wellpro4[[#This Row],[Fecha]])</f>
        <v>29</v>
      </c>
    </row>
    <row r="2075" spans="2:12" x14ac:dyDescent="0.25">
      <c r="B2075" s="11">
        <v>45959</v>
      </c>
      <c r="C2075" t="s">
        <v>18</v>
      </c>
      <c r="D2075" t="s">
        <v>46</v>
      </c>
      <c r="E2075" s="17">
        <v>5.2499999999999998E-2</v>
      </c>
      <c r="F2075">
        <v>8</v>
      </c>
      <c r="G2075" s="18">
        <f>+(Ventas_Wellpro4[[#This Row],[Precio de Venta]]*0.16)*Ventas_Wellpro4[[#This Row],[Cantidad Vendida]]</f>
        <v>6.7199999999999996E-2</v>
      </c>
      <c r="H2075" s="15">
        <v>0.42</v>
      </c>
      <c r="I2075" s="17">
        <f>+Ventas_Wellpro4[[#This Row],[Total de Venta sin IVA]]+Ventas_Wellpro4[[#This Row],[IVA]]</f>
        <v>0.48719999999999997</v>
      </c>
      <c r="J2075">
        <f>YEAR(Ventas_Wellpro4[[#This Row],[Fecha]])</f>
        <v>2025</v>
      </c>
      <c r="K2075" t="str">
        <f>TEXT(Ventas_Wellpro4[[#This Row],[Fecha]],"MMMM")</f>
        <v>octubre</v>
      </c>
      <c r="L2075">
        <f>DAY(Ventas_Wellpro4[[#This Row],[Fecha]])</f>
        <v>29</v>
      </c>
    </row>
    <row r="2076" spans="2:12" x14ac:dyDescent="0.25">
      <c r="B2076" s="11">
        <v>45959</v>
      </c>
      <c r="C2076" t="s">
        <v>18</v>
      </c>
      <c r="D2076" t="s">
        <v>145</v>
      </c>
      <c r="E2076" s="17">
        <v>697</v>
      </c>
      <c r="F2076">
        <v>6</v>
      </c>
      <c r="G2076" s="18">
        <f>+(Ventas_Wellpro4[[#This Row],[Precio de Venta]]*0.16)*Ventas_Wellpro4[[#This Row],[Cantidad Vendida]]</f>
        <v>669.12</v>
      </c>
      <c r="H2076" s="15">
        <v>4182</v>
      </c>
      <c r="I2076" s="17">
        <f>+Ventas_Wellpro4[[#This Row],[Total de Venta sin IVA]]+Ventas_Wellpro4[[#This Row],[IVA]]</f>
        <v>4851.12</v>
      </c>
      <c r="J2076">
        <f>YEAR(Ventas_Wellpro4[[#This Row],[Fecha]])</f>
        <v>2025</v>
      </c>
      <c r="K2076" t="str">
        <f>TEXT(Ventas_Wellpro4[[#This Row],[Fecha]],"MMMM")</f>
        <v>octubre</v>
      </c>
      <c r="L2076">
        <f>DAY(Ventas_Wellpro4[[#This Row],[Fecha]])</f>
        <v>29</v>
      </c>
    </row>
    <row r="2077" spans="2:12" x14ac:dyDescent="0.25">
      <c r="B2077" s="11">
        <v>45960</v>
      </c>
      <c r="C2077" t="s">
        <v>132</v>
      </c>
      <c r="D2077" t="s">
        <v>144</v>
      </c>
      <c r="E2077" s="17">
        <v>905.16</v>
      </c>
      <c r="F2077">
        <v>1</v>
      </c>
      <c r="G2077" s="18">
        <f>+(Ventas_Wellpro4[[#This Row],[Precio de Venta]]*0.16)*Ventas_Wellpro4[[#This Row],[Cantidad Vendida]]</f>
        <v>144.82560000000001</v>
      </c>
      <c r="H2077" s="15">
        <v>905.16</v>
      </c>
      <c r="I2077" s="17">
        <f>+Ventas_Wellpro4[[#This Row],[Total de Venta sin IVA]]+Ventas_Wellpro4[[#This Row],[IVA]]</f>
        <v>1049.9856</v>
      </c>
      <c r="J2077">
        <f>YEAR(Ventas_Wellpro4[[#This Row],[Fecha]])</f>
        <v>2025</v>
      </c>
      <c r="K2077" t="str">
        <f>TEXT(Ventas_Wellpro4[[#This Row],[Fecha]],"MMMM")</f>
        <v>octubre</v>
      </c>
      <c r="L2077">
        <f>DAY(Ventas_Wellpro4[[#This Row],[Fecha]])</f>
        <v>30</v>
      </c>
    </row>
    <row r="2078" spans="2:12" x14ac:dyDescent="0.25">
      <c r="B2078" s="11">
        <v>45960</v>
      </c>
      <c r="C2078" t="s">
        <v>138</v>
      </c>
      <c r="D2078" t="s">
        <v>46</v>
      </c>
      <c r="E2078" s="17">
        <v>498.66</v>
      </c>
      <c r="F2078">
        <v>6</v>
      </c>
      <c r="G2078" s="18">
        <f>+(Ventas_Wellpro4[[#This Row],[Precio de Venta]]*0.16)*Ventas_Wellpro4[[#This Row],[Cantidad Vendida]]</f>
        <v>478.71360000000004</v>
      </c>
      <c r="H2078" s="15">
        <v>2991.96</v>
      </c>
      <c r="I2078" s="17">
        <f>+Ventas_Wellpro4[[#This Row],[Total de Venta sin IVA]]+Ventas_Wellpro4[[#This Row],[IVA]]</f>
        <v>3470.6736000000001</v>
      </c>
      <c r="J2078">
        <f>YEAR(Ventas_Wellpro4[[#This Row],[Fecha]])</f>
        <v>2025</v>
      </c>
      <c r="K2078" t="str">
        <f>TEXT(Ventas_Wellpro4[[#This Row],[Fecha]],"MMMM")</f>
        <v>octubre</v>
      </c>
      <c r="L2078">
        <f>DAY(Ventas_Wellpro4[[#This Row],[Fecha]])</f>
        <v>30</v>
      </c>
    </row>
    <row r="2079" spans="2:12" x14ac:dyDescent="0.25">
      <c r="B2079" s="11">
        <v>45960</v>
      </c>
      <c r="C2079" t="s">
        <v>138</v>
      </c>
      <c r="D2079" t="s">
        <v>46</v>
      </c>
      <c r="E2079" s="17">
        <v>498.66</v>
      </c>
      <c r="F2079">
        <v>12</v>
      </c>
      <c r="G2079" s="18">
        <f>+(Ventas_Wellpro4[[#This Row],[Precio de Venta]]*0.16)*Ventas_Wellpro4[[#This Row],[Cantidad Vendida]]</f>
        <v>957.42720000000008</v>
      </c>
      <c r="H2079" s="15">
        <v>5983.92</v>
      </c>
      <c r="I2079" s="17">
        <f>+Ventas_Wellpro4[[#This Row],[Total de Venta sin IVA]]+Ventas_Wellpro4[[#This Row],[IVA]]</f>
        <v>6941.3472000000002</v>
      </c>
      <c r="J2079">
        <f>YEAR(Ventas_Wellpro4[[#This Row],[Fecha]])</f>
        <v>2025</v>
      </c>
      <c r="K2079" t="str">
        <f>TEXT(Ventas_Wellpro4[[#This Row],[Fecha]],"MMMM")</f>
        <v>octubre</v>
      </c>
      <c r="L2079">
        <f>DAY(Ventas_Wellpro4[[#This Row],[Fecha]])</f>
        <v>30</v>
      </c>
    </row>
    <row r="2080" spans="2:12" x14ac:dyDescent="0.25">
      <c r="B2080" s="11">
        <v>45960</v>
      </c>
      <c r="C2080" t="s">
        <v>138</v>
      </c>
      <c r="D2080" t="s">
        <v>46</v>
      </c>
      <c r="E2080" s="17">
        <v>498.66</v>
      </c>
      <c r="F2080">
        <v>12</v>
      </c>
      <c r="G2080" s="18">
        <f>+(Ventas_Wellpro4[[#This Row],[Precio de Venta]]*0.16)*Ventas_Wellpro4[[#This Row],[Cantidad Vendida]]</f>
        <v>957.42720000000008</v>
      </c>
      <c r="H2080" s="15">
        <v>5983.92</v>
      </c>
      <c r="I2080" s="17">
        <f>+Ventas_Wellpro4[[#This Row],[Total de Venta sin IVA]]+Ventas_Wellpro4[[#This Row],[IVA]]</f>
        <v>6941.3472000000002</v>
      </c>
      <c r="J2080">
        <f>YEAR(Ventas_Wellpro4[[#This Row],[Fecha]])</f>
        <v>2025</v>
      </c>
      <c r="K2080" t="str">
        <f>TEXT(Ventas_Wellpro4[[#This Row],[Fecha]],"MMMM")</f>
        <v>octubre</v>
      </c>
      <c r="L2080">
        <f>DAY(Ventas_Wellpro4[[#This Row],[Fecha]])</f>
        <v>30</v>
      </c>
    </row>
    <row r="2081" spans="2:14" x14ac:dyDescent="0.25">
      <c r="B2081" s="11">
        <v>45960</v>
      </c>
      <c r="C2081" t="s">
        <v>128</v>
      </c>
      <c r="D2081" t="s">
        <v>144</v>
      </c>
      <c r="E2081" s="17">
        <v>137.79</v>
      </c>
      <c r="F2081">
        <v>1</v>
      </c>
      <c r="G2081" s="18">
        <f>+(Ventas_Wellpro4[[#This Row],[Precio de Venta]]*0.16)*Ventas_Wellpro4[[#This Row],[Cantidad Vendida]]</f>
        <v>22.046399999999998</v>
      </c>
      <c r="H2081" s="15">
        <v>137.79</v>
      </c>
      <c r="I2081" s="17">
        <f>+Ventas_Wellpro4[[#This Row],[Total de Venta sin IVA]]+Ventas_Wellpro4[[#This Row],[IVA]]</f>
        <v>159.8364</v>
      </c>
      <c r="J2081">
        <f>YEAR(Ventas_Wellpro4[[#This Row],[Fecha]])</f>
        <v>2025</v>
      </c>
      <c r="K2081" t="str">
        <f>TEXT(Ventas_Wellpro4[[#This Row],[Fecha]],"MMMM")</f>
        <v>octubre</v>
      </c>
      <c r="L2081">
        <f>DAY(Ventas_Wellpro4[[#This Row],[Fecha]])</f>
        <v>30</v>
      </c>
    </row>
    <row r="2082" spans="2:14" x14ac:dyDescent="0.25">
      <c r="B2082" s="11">
        <v>45960</v>
      </c>
      <c r="C2082" t="s">
        <v>129</v>
      </c>
      <c r="D2082" t="s">
        <v>144</v>
      </c>
      <c r="E2082" s="17">
        <v>137.79</v>
      </c>
      <c r="F2082">
        <v>1</v>
      </c>
      <c r="G2082" s="18">
        <f>+(Ventas_Wellpro4[[#This Row],[Precio de Venta]]*0.16)*Ventas_Wellpro4[[#This Row],[Cantidad Vendida]]</f>
        <v>22.046399999999998</v>
      </c>
      <c r="H2082" s="15">
        <v>137.79</v>
      </c>
      <c r="I2082" s="17">
        <f>+Ventas_Wellpro4[[#This Row],[Total de Venta sin IVA]]+Ventas_Wellpro4[[#This Row],[IVA]]</f>
        <v>159.8364</v>
      </c>
      <c r="J2082">
        <f>YEAR(Ventas_Wellpro4[[#This Row],[Fecha]])</f>
        <v>2025</v>
      </c>
      <c r="K2082" t="str">
        <f>TEXT(Ventas_Wellpro4[[#This Row],[Fecha]],"MMMM")</f>
        <v>octubre</v>
      </c>
      <c r="L2082">
        <f>DAY(Ventas_Wellpro4[[#This Row],[Fecha]])</f>
        <v>30</v>
      </c>
    </row>
    <row r="2083" spans="2:14" x14ac:dyDescent="0.25">
      <c r="B2083" s="11">
        <v>45960</v>
      </c>
      <c r="C2083" t="s">
        <v>130</v>
      </c>
      <c r="D2083" t="s">
        <v>46</v>
      </c>
      <c r="E2083" s="17">
        <v>70.05</v>
      </c>
      <c r="F2083">
        <v>240</v>
      </c>
      <c r="G2083" s="18">
        <f>+(Ventas_Wellpro4[[#This Row],[Precio de Venta]]*0.16)*Ventas_Wellpro4[[#This Row],[Cantidad Vendida]]</f>
        <v>2689.92</v>
      </c>
      <c r="H2083" s="15">
        <v>16812</v>
      </c>
      <c r="I2083" s="17">
        <f>+Ventas_Wellpro4[[#This Row],[Total de Venta sin IVA]]+Ventas_Wellpro4[[#This Row],[IVA]]</f>
        <v>19501.919999999998</v>
      </c>
      <c r="J2083">
        <f>YEAR(Ventas_Wellpro4[[#This Row],[Fecha]])</f>
        <v>2025</v>
      </c>
      <c r="K2083" t="str">
        <f>TEXT(Ventas_Wellpro4[[#This Row],[Fecha]],"MMMM")</f>
        <v>octubre</v>
      </c>
      <c r="L2083">
        <f>DAY(Ventas_Wellpro4[[#This Row],[Fecha]])</f>
        <v>30</v>
      </c>
    </row>
    <row r="2084" spans="2:14" x14ac:dyDescent="0.25">
      <c r="B2084" s="11">
        <v>45960</v>
      </c>
      <c r="C2084" t="s">
        <v>130</v>
      </c>
      <c r="D2084" t="s">
        <v>46</v>
      </c>
      <c r="E2084" s="17">
        <v>70.05</v>
      </c>
      <c r="F2084">
        <v>240</v>
      </c>
      <c r="G2084" s="18">
        <f>+(Ventas_Wellpro4[[#This Row],[Precio de Venta]]*0.16)*Ventas_Wellpro4[[#This Row],[Cantidad Vendida]]</f>
        <v>2689.92</v>
      </c>
      <c r="H2084" s="15">
        <v>16812</v>
      </c>
      <c r="I2084" s="17">
        <f>+Ventas_Wellpro4[[#This Row],[Total de Venta sin IVA]]+Ventas_Wellpro4[[#This Row],[IVA]]</f>
        <v>19501.919999999998</v>
      </c>
      <c r="J2084">
        <f>YEAR(Ventas_Wellpro4[[#This Row],[Fecha]])</f>
        <v>2025</v>
      </c>
      <c r="K2084" t="str">
        <f>TEXT(Ventas_Wellpro4[[#This Row],[Fecha]],"MMMM")</f>
        <v>octubre</v>
      </c>
      <c r="L2084">
        <f>DAY(Ventas_Wellpro4[[#This Row],[Fecha]])</f>
        <v>30</v>
      </c>
    </row>
    <row r="2085" spans="2:14" x14ac:dyDescent="0.25">
      <c r="B2085" s="5">
        <v>45755</v>
      </c>
      <c r="C2085" t="s">
        <v>18</v>
      </c>
      <c r="D2085" t="s">
        <v>46</v>
      </c>
      <c r="E2085" s="17">
        <v>525.59</v>
      </c>
      <c r="F2085">
        <v>6</v>
      </c>
      <c r="G2085" s="6">
        <v>504.57</v>
      </c>
      <c r="H2085" s="15">
        <v>3153.54</v>
      </c>
      <c r="I2085">
        <v>3658.11</v>
      </c>
      <c r="J2085">
        <f>YEAR(Ventas_Wellpro4[[#This Row],[Fecha]])</f>
        <v>2025</v>
      </c>
      <c r="K2085" t="str">
        <f>TEXT(Ventas_Wellpro4[[#This Row],[Fecha]],"MMMM")</f>
        <v>abril</v>
      </c>
      <c r="L2085">
        <f>DAY(Ventas_Wellpro4[[#This Row],[Fecha]])</f>
        <v>8</v>
      </c>
    </row>
    <row r="2086" spans="2:14" x14ac:dyDescent="0.25">
      <c r="B2086" s="11">
        <v>45960</v>
      </c>
      <c r="C2086" t="s">
        <v>131</v>
      </c>
      <c r="D2086" t="s">
        <v>144</v>
      </c>
      <c r="E2086" s="17">
        <v>137.79</v>
      </c>
      <c r="F2086">
        <v>1</v>
      </c>
      <c r="G2086" s="18">
        <f>+(Ventas_Wellpro4[[#This Row],[Precio de Venta]]*0.16)*Ventas_Wellpro4[[#This Row],[Cantidad Vendida]]</f>
        <v>22.046399999999998</v>
      </c>
      <c r="H2086" s="15">
        <v>137.79</v>
      </c>
      <c r="I2086" s="17">
        <f>+Ventas_Wellpro4[[#This Row],[Total de Venta sin IVA]]+Ventas_Wellpro4[[#This Row],[IVA]]</f>
        <v>159.8364</v>
      </c>
      <c r="J2086">
        <f>YEAR(Ventas_Wellpro4[[#This Row],[Fecha]])</f>
        <v>2025</v>
      </c>
      <c r="K2086" t="str">
        <f>TEXT(Ventas_Wellpro4[[#This Row],[Fecha]],"MMMM")</f>
        <v>octubre</v>
      </c>
      <c r="L2086">
        <f>DAY(Ventas_Wellpro4[[#This Row],[Fecha]])</f>
        <v>30</v>
      </c>
    </row>
    <row r="2087" spans="2:14" x14ac:dyDescent="0.25">
      <c r="B2087" s="11">
        <v>45960</v>
      </c>
      <c r="C2087" t="s">
        <v>133</v>
      </c>
      <c r="D2087" t="s">
        <v>144</v>
      </c>
      <c r="E2087" s="17">
        <v>1706.9</v>
      </c>
      <c r="F2087">
        <v>1</v>
      </c>
      <c r="G2087" s="18">
        <f>+(Ventas_Wellpro4[[#This Row],[Precio de Venta]]*0.16)*Ventas_Wellpro4[[#This Row],[Cantidad Vendida]]</f>
        <v>273.10400000000004</v>
      </c>
      <c r="H2087" s="15">
        <v>1706.9</v>
      </c>
      <c r="I2087" s="17">
        <f>+Ventas_Wellpro4[[#This Row],[Total de Venta sin IVA]]+Ventas_Wellpro4[[#This Row],[IVA]]</f>
        <v>1980.0040000000001</v>
      </c>
      <c r="J2087">
        <f>YEAR(Ventas_Wellpro4[[#This Row],[Fecha]])</f>
        <v>2025</v>
      </c>
      <c r="K2087" t="str">
        <f>TEXT(Ventas_Wellpro4[[#This Row],[Fecha]],"MMMM")</f>
        <v>octubre</v>
      </c>
      <c r="L2087">
        <f>DAY(Ventas_Wellpro4[[#This Row],[Fecha]])</f>
        <v>30</v>
      </c>
    </row>
    <row r="2088" spans="2:14" x14ac:dyDescent="0.25">
      <c r="B2088" s="11">
        <v>45960</v>
      </c>
      <c r="C2088" t="s">
        <v>140</v>
      </c>
      <c r="D2088" t="s">
        <v>144</v>
      </c>
      <c r="E2088" s="17">
        <v>137.79</v>
      </c>
      <c r="F2088">
        <v>1</v>
      </c>
      <c r="G2088" s="18">
        <f>+(Ventas_Wellpro4[[#This Row],[Precio de Venta]]*0.16)*Ventas_Wellpro4[[#This Row],[Cantidad Vendida]]</f>
        <v>22.046399999999998</v>
      </c>
      <c r="H2088" s="15">
        <v>137.79</v>
      </c>
      <c r="I2088" s="17">
        <f>+Ventas_Wellpro4[[#This Row],[Total de Venta sin IVA]]+Ventas_Wellpro4[[#This Row],[IVA]]</f>
        <v>159.8364</v>
      </c>
      <c r="J2088">
        <f>YEAR(Ventas_Wellpro4[[#This Row],[Fecha]])</f>
        <v>2025</v>
      </c>
      <c r="K2088" t="str">
        <f>TEXT(Ventas_Wellpro4[[#This Row],[Fecha]],"MMMM")</f>
        <v>octubre</v>
      </c>
      <c r="L2088">
        <f>DAY(Ventas_Wellpro4[[#This Row],[Fecha]])</f>
        <v>30</v>
      </c>
    </row>
    <row r="2089" spans="2:14" x14ac:dyDescent="0.25">
      <c r="B2089" s="11">
        <v>45960</v>
      </c>
      <c r="C2089" t="s">
        <v>18</v>
      </c>
      <c r="D2089" t="s">
        <v>46</v>
      </c>
      <c r="E2089" s="17">
        <v>525.59</v>
      </c>
      <c r="F2089">
        <v>6</v>
      </c>
      <c r="G2089" s="18">
        <f>+(Ventas_Wellpro4[[#This Row],[Precio de Venta]]*0.16)*Ventas_Wellpro4[[#This Row],[Cantidad Vendida]]</f>
        <v>504.56640000000004</v>
      </c>
      <c r="H2089" s="15">
        <v>3153.54</v>
      </c>
      <c r="I2089" s="17">
        <f>+Ventas_Wellpro4[[#This Row],[Total de Venta sin IVA]]+Ventas_Wellpro4[[#This Row],[IVA]]</f>
        <v>3658.1064000000001</v>
      </c>
      <c r="J2089">
        <f>YEAR(Ventas_Wellpro4[[#This Row],[Fecha]])</f>
        <v>2025</v>
      </c>
      <c r="K2089" t="str">
        <f>TEXT(Ventas_Wellpro4[[#This Row],[Fecha]],"MMMM")</f>
        <v>octubre</v>
      </c>
      <c r="L2089">
        <f>DAY(Ventas_Wellpro4[[#This Row],[Fecha]])</f>
        <v>30</v>
      </c>
    </row>
    <row r="2090" spans="2:14" x14ac:dyDescent="0.25">
      <c r="B2090" s="11">
        <v>45960</v>
      </c>
      <c r="C2090" t="s">
        <v>18</v>
      </c>
      <c r="D2090" t="s">
        <v>46</v>
      </c>
      <c r="E2090" s="17">
        <v>525.59</v>
      </c>
      <c r="F2090">
        <v>6</v>
      </c>
      <c r="G2090" s="18">
        <f>+(Ventas_Wellpro4[[#This Row],[Precio de Venta]]*0.16)*Ventas_Wellpro4[[#This Row],[Cantidad Vendida]]</f>
        <v>504.56640000000004</v>
      </c>
      <c r="H2090" s="15">
        <v>3153.54</v>
      </c>
      <c r="I2090" s="17">
        <f>+Ventas_Wellpro4[[#This Row],[Total de Venta sin IVA]]+Ventas_Wellpro4[[#This Row],[IVA]]</f>
        <v>3658.1064000000001</v>
      </c>
      <c r="J2090">
        <f>YEAR(Ventas_Wellpro4[[#This Row],[Fecha]])</f>
        <v>2025</v>
      </c>
      <c r="K2090" t="str">
        <f>TEXT(Ventas_Wellpro4[[#This Row],[Fecha]],"MMMM")</f>
        <v>octubre</v>
      </c>
      <c r="L2090">
        <f>DAY(Ventas_Wellpro4[[#This Row],[Fecha]])</f>
        <v>30</v>
      </c>
    </row>
    <row r="2091" spans="2:14" x14ac:dyDescent="0.25">
      <c r="B2091" s="11">
        <v>45960</v>
      </c>
      <c r="C2091" t="s">
        <v>18</v>
      </c>
      <c r="D2091" t="s">
        <v>46</v>
      </c>
      <c r="E2091" s="17">
        <v>525.59</v>
      </c>
      <c r="F2091">
        <v>6</v>
      </c>
      <c r="G2091" s="18">
        <f>+(Ventas_Wellpro4[[#This Row],[Precio de Venta]]*0.16)*Ventas_Wellpro4[[#This Row],[Cantidad Vendida]]</f>
        <v>504.56640000000004</v>
      </c>
      <c r="H2091" s="15">
        <v>3153.54</v>
      </c>
      <c r="I2091" s="17">
        <f>+Ventas_Wellpro4[[#This Row],[Total de Venta sin IVA]]+Ventas_Wellpro4[[#This Row],[IVA]]</f>
        <v>3658.1064000000001</v>
      </c>
      <c r="J2091">
        <f>YEAR(Ventas_Wellpro4[[#This Row],[Fecha]])</f>
        <v>2025</v>
      </c>
      <c r="K2091" t="str">
        <f>TEXT(Ventas_Wellpro4[[#This Row],[Fecha]],"MMMM")</f>
        <v>octubre</v>
      </c>
      <c r="L2091">
        <f>DAY(Ventas_Wellpro4[[#This Row],[Fecha]])</f>
        <v>30</v>
      </c>
    </row>
    <row r="2092" spans="2:14" x14ac:dyDescent="0.25">
      <c r="B2092" s="5">
        <v>45755</v>
      </c>
      <c r="C2092" t="s">
        <v>18</v>
      </c>
      <c r="D2092" t="s">
        <v>46</v>
      </c>
      <c r="E2092" s="17">
        <v>525.59</v>
      </c>
      <c r="F2092">
        <v>6</v>
      </c>
      <c r="G2092">
        <v>504.57</v>
      </c>
      <c r="H2092" s="15">
        <v>3153.54</v>
      </c>
      <c r="I2092">
        <v>3658.11</v>
      </c>
      <c r="J2092">
        <f>YEAR(Ventas_Wellpro4[[#This Row],[Fecha]])</f>
        <v>2025</v>
      </c>
      <c r="K2092" t="str">
        <f>TEXT(Ventas_Wellpro4[[#This Row],[Fecha]],"MMMM")</f>
        <v>abril</v>
      </c>
      <c r="L2092">
        <f>DAY(Ventas_Wellpro4[[#This Row],[Fecha]])</f>
        <v>8</v>
      </c>
      <c r="N2092" s="17"/>
    </row>
    <row r="2093" spans="2:14" x14ac:dyDescent="0.25">
      <c r="B2093" s="5">
        <v>45755</v>
      </c>
      <c r="C2093" t="s">
        <v>18</v>
      </c>
      <c r="D2093" t="s">
        <v>46</v>
      </c>
      <c r="E2093" s="17">
        <v>525.59</v>
      </c>
      <c r="F2093">
        <v>12</v>
      </c>
      <c r="G2093">
        <v>1009.13</v>
      </c>
      <c r="H2093" s="15">
        <v>6307.08</v>
      </c>
      <c r="I2093">
        <v>7316.21</v>
      </c>
      <c r="J2093">
        <f>YEAR(Ventas_Wellpro4[[#This Row],[Fecha]])</f>
        <v>2025</v>
      </c>
      <c r="K2093" t="str">
        <f>TEXT(Ventas_Wellpro4[[#This Row],[Fecha]],"MMMM")</f>
        <v>abril</v>
      </c>
      <c r="L2093">
        <f>DAY(Ventas_Wellpro4[[#This Row],[Fecha]])</f>
        <v>8</v>
      </c>
      <c r="N2093" s="17"/>
    </row>
    <row r="2094" spans="2:14" x14ac:dyDescent="0.25">
      <c r="B2094" s="5">
        <v>45755</v>
      </c>
      <c r="C2094" t="s">
        <v>18</v>
      </c>
      <c r="D2094" t="s">
        <v>46</v>
      </c>
      <c r="E2094" s="17">
        <v>525.59</v>
      </c>
      <c r="F2094">
        <v>6</v>
      </c>
      <c r="G2094">
        <v>504.57</v>
      </c>
      <c r="H2094" s="15">
        <v>3153.54</v>
      </c>
      <c r="I2094">
        <v>3658.11</v>
      </c>
      <c r="J2094">
        <f>YEAR(Ventas_Wellpro4[[#This Row],[Fecha]])</f>
        <v>2025</v>
      </c>
      <c r="K2094" t="str">
        <f>TEXT(Ventas_Wellpro4[[#This Row],[Fecha]],"MMMM")</f>
        <v>abril</v>
      </c>
      <c r="L2094">
        <f>DAY(Ventas_Wellpro4[[#This Row],[Fecha]])</f>
        <v>8</v>
      </c>
      <c r="N2094" s="17"/>
    </row>
    <row r="2095" spans="2:14" x14ac:dyDescent="0.25">
      <c r="B2095" s="5">
        <v>45755</v>
      </c>
      <c r="C2095" t="s">
        <v>18</v>
      </c>
      <c r="D2095" t="s">
        <v>46</v>
      </c>
      <c r="E2095" s="17">
        <v>525.59</v>
      </c>
      <c r="F2095">
        <v>12</v>
      </c>
      <c r="G2095">
        <v>1009.13</v>
      </c>
      <c r="H2095" s="15">
        <v>6307.08</v>
      </c>
      <c r="I2095">
        <v>7316.21</v>
      </c>
      <c r="J2095">
        <f>YEAR(Ventas_Wellpro4[[#This Row],[Fecha]])</f>
        <v>2025</v>
      </c>
      <c r="K2095" t="str">
        <f>TEXT(Ventas_Wellpro4[[#This Row],[Fecha]],"MMMM")</f>
        <v>abril</v>
      </c>
      <c r="L2095">
        <f>DAY(Ventas_Wellpro4[[#This Row],[Fecha]])</f>
        <v>8</v>
      </c>
      <c r="N2095" s="17"/>
    </row>
    <row r="2096" spans="2:14" x14ac:dyDescent="0.25">
      <c r="B2096" s="5">
        <v>45755</v>
      </c>
      <c r="C2096" t="s">
        <v>18</v>
      </c>
      <c r="D2096" t="s">
        <v>46</v>
      </c>
      <c r="E2096" s="17">
        <v>525.59</v>
      </c>
      <c r="F2096">
        <v>6</v>
      </c>
      <c r="G2096">
        <v>504.57</v>
      </c>
      <c r="H2096" s="15">
        <v>3153.54</v>
      </c>
      <c r="I2096">
        <v>3658.11</v>
      </c>
      <c r="J2096">
        <f>YEAR(Ventas_Wellpro4[[#This Row],[Fecha]])</f>
        <v>2025</v>
      </c>
      <c r="K2096" t="str">
        <f>TEXT(Ventas_Wellpro4[[#This Row],[Fecha]],"MMMM")</f>
        <v>abril</v>
      </c>
      <c r="L2096">
        <f>DAY(Ventas_Wellpro4[[#This Row],[Fecha]])</f>
        <v>8</v>
      </c>
      <c r="N2096" s="17"/>
    </row>
    <row r="2097" spans="2:12" x14ac:dyDescent="0.25">
      <c r="B2097" s="11">
        <v>45960</v>
      </c>
      <c r="C2097" t="s">
        <v>18</v>
      </c>
      <c r="D2097" t="s">
        <v>46</v>
      </c>
      <c r="E2097" s="17">
        <v>525.59</v>
      </c>
      <c r="F2097">
        <v>6</v>
      </c>
      <c r="G2097" s="18">
        <f>+(Ventas_Wellpro4[[#This Row],[Precio de Venta]]*0.16)*Ventas_Wellpro4[[#This Row],[Cantidad Vendida]]</f>
        <v>504.56640000000004</v>
      </c>
      <c r="H2097" s="15">
        <v>3153.54</v>
      </c>
      <c r="I2097" s="17">
        <f>+Ventas_Wellpro4[[#This Row],[Total de Venta sin IVA]]+Ventas_Wellpro4[[#This Row],[IVA]]</f>
        <v>3658.1064000000001</v>
      </c>
      <c r="J2097">
        <f>YEAR(Ventas_Wellpro4[[#This Row],[Fecha]])</f>
        <v>2025</v>
      </c>
      <c r="K2097" t="str">
        <f>TEXT(Ventas_Wellpro4[[#This Row],[Fecha]],"MMMM")</f>
        <v>octubre</v>
      </c>
      <c r="L2097">
        <f>DAY(Ventas_Wellpro4[[#This Row],[Fecha]])</f>
        <v>30</v>
      </c>
    </row>
    <row r="2098" spans="2:12" x14ac:dyDescent="0.25">
      <c r="B2098" s="11">
        <v>45964</v>
      </c>
      <c r="C2098" t="s">
        <v>173</v>
      </c>
      <c r="D2098" t="s">
        <v>192</v>
      </c>
      <c r="E2098" s="17">
        <v>905.16</v>
      </c>
      <c r="F2098">
        <v>1</v>
      </c>
      <c r="G2098" s="18">
        <f>+(Ventas_Wellpro4[[#This Row],[Precio de Venta]]*0.16)*Ventas_Wellpro4[[#This Row],[Cantidad Vendida]]</f>
        <v>144.82560000000001</v>
      </c>
      <c r="H2098" s="15">
        <v>905.16</v>
      </c>
      <c r="I2098" s="17">
        <f>+Ventas_Wellpro4[[#This Row],[Total de Venta sin IVA]]+Ventas_Wellpro4[[#This Row],[IVA]]</f>
        <v>1049.9856</v>
      </c>
      <c r="J2098">
        <f>YEAR(Ventas_Wellpro4[[#This Row],[Fecha]])</f>
        <v>2025</v>
      </c>
      <c r="K2098" t="str">
        <f>TEXT(Ventas_Wellpro4[[#This Row],[Fecha]],"MMMM")</f>
        <v>noviembre</v>
      </c>
      <c r="L2098">
        <f>DAY(Ventas_Wellpro4[[#This Row],[Fecha]])</f>
        <v>3</v>
      </c>
    </row>
    <row r="2099" spans="2:12" x14ac:dyDescent="0.25">
      <c r="B2099" s="11">
        <v>45964</v>
      </c>
      <c r="C2099" t="s">
        <v>173</v>
      </c>
      <c r="D2099" t="s">
        <v>192</v>
      </c>
      <c r="E2099" s="17">
        <v>743.10500000000002</v>
      </c>
      <c r="F2099">
        <v>2</v>
      </c>
      <c r="G2099" s="18">
        <f>+(Ventas_Wellpro4[[#This Row],[Precio de Venta]]*0.16)*Ventas_Wellpro4[[#This Row],[Cantidad Vendida]]</f>
        <v>237.7936</v>
      </c>
      <c r="H2099" s="15">
        <v>1486.21</v>
      </c>
      <c r="I2099" s="17">
        <f>+Ventas_Wellpro4[[#This Row],[Total de Venta sin IVA]]+Ventas_Wellpro4[[#This Row],[IVA]]</f>
        <v>1724.0036</v>
      </c>
      <c r="J2099">
        <f>YEAR(Ventas_Wellpro4[[#This Row],[Fecha]])</f>
        <v>2025</v>
      </c>
      <c r="K2099" t="str">
        <f>TEXT(Ventas_Wellpro4[[#This Row],[Fecha]],"MMMM")</f>
        <v>noviembre</v>
      </c>
      <c r="L2099">
        <f>DAY(Ventas_Wellpro4[[#This Row],[Fecha]])</f>
        <v>3</v>
      </c>
    </row>
    <row r="2100" spans="2:12" x14ac:dyDescent="0.25">
      <c r="B2100" s="11">
        <v>45964</v>
      </c>
      <c r="C2100" t="s">
        <v>159</v>
      </c>
      <c r="D2100" t="s">
        <v>192</v>
      </c>
      <c r="E2100" s="17">
        <v>957.67</v>
      </c>
      <c r="F2100">
        <v>1</v>
      </c>
      <c r="G2100" s="18">
        <f>+(Ventas_Wellpro4[[#This Row],[Precio de Venta]]*0.16)*Ventas_Wellpro4[[#This Row],[Cantidad Vendida]]</f>
        <v>153.22720000000001</v>
      </c>
      <c r="H2100" s="15">
        <v>957.67</v>
      </c>
      <c r="I2100" s="17">
        <f>+Ventas_Wellpro4[[#This Row],[Total de Venta sin IVA]]+Ventas_Wellpro4[[#This Row],[IVA]]</f>
        <v>1110.8971999999999</v>
      </c>
      <c r="J2100">
        <f>YEAR(Ventas_Wellpro4[[#This Row],[Fecha]])</f>
        <v>2025</v>
      </c>
      <c r="K2100" t="str">
        <f>TEXT(Ventas_Wellpro4[[#This Row],[Fecha]],"MMMM")</f>
        <v>noviembre</v>
      </c>
      <c r="L2100">
        <f>DAY(Ventas_Wellpro4[[#This Row],[Fecha]])</f>
        <v>3</v>
      </c>
    </row>
    <row r="2101" spans="2:12" x14ac:dyDescent="0.25">
      <c r="B2101" s="11">
        <v>45964</v>
      </c>
      <c r="C2101" s="46" t="s">
        <v>123</v>
      </c>
      <c r="D2101" t="s">
        <v>192</v>
      </c>
      <c r="E2101" s="17">
        <v>137.79</v>
      </c>
      <c r="F2101">
        <v>1</v>
      </c>
      <c r="G2101" s="18">
        <f>+(Ventas_Wellpro4[[#This Row],[Precio de Venta]]*0.16)*Ventas_Wellpro4[[#This Row],[Cantidad Vendida]]</f>
        <v>22.046399999999998</v>
      </c>
      <c r="H2101" s="15">
        <v>137.79</v>
      </c>
      <c r="I2101" s="17">
        <f>+Ventas_Wellpro4[[#This Row],[Total de Venta sin IVA]]+Ventas_Wellpro4[[#This Row],[IVA]]</f>
        <v>159.8364</v>
      </c>
      <c r="J2101">
        <f>YEAR(Ventas_Wellpro4[[#This Row],[Fecha]])</f>
        <v>2025</v>
      </c>
      <c r="K2101" t="str">
        <f>TEXT(Ventas_Wellpro4[[#This Row],[Fecha]],"MMMM")</f>
        <v>noviembre</v>
      </c>
      <c r="L2101">
        <f>DAY(Ventas_Wellpro4[[#This Row],[Fecha]])</f>
        <v>3</v>
      </c>
    </row>
    <row r="2102" spans="2:12" x14ac:dyDescent="0.25">
      <c r="B2102" s="11">
        <v>45964</v>
      </c>
      <c r="C2102" t="s">
        <v>59</v>
      </c>
      <c r="D2102" t="s">
        <v>192</v>
      </c>
      <c r="E2102" s="17">
        <v>14.654999999999999</v>
      </c>
      <c r="F2102">
        <v>24</v>
      </c>
      <c r="G2102" s="18">
        <f>+(Ventas_Wellpro4[[#This Row],[Precio de Venta]]*0.16)*Ventas_Wellpro4[[#This Row],[Cantidad Vendida]]</f>
        <v>56.275199999999998</v>
      </c>
      <c r="H2102" s="15">
        <v>351.72</v>
      </c>
      <c r="I2102" s="17">
        <f>+Ventas_Wellpro4[[#This Row],[Total de Venta sin IVA]]+Ventas_Wellpro4[[#This Row],[IVA]]</f>
        <v>407.99520000000001</v>
      </c>
      <c r="J2102">
        <f>YEAR(Ventas_Wellpro4[[#This Row],[Fecha]])</f>
        <v>2025</v>
      </c>
      <c r="K2102" t="str">
        <f>TEXT(Ventas_Wellpro4[[#This Row],[Fecha]],"MMMM")</f>
        <v>noviembre</v>
      </c>
      <c r="L2102">
        <f>DAY(Ventas_Wellpro4[[#This Row],[Fecha]])</f>
        <v>3</v>
      </c>
    </row>
    <row r="2103" spans="2:12" x14ac:dyDescent="0.25">
      <c r="B2103" s="5">
        <v>45757</v>
      </c>
      <c r="C2103" t="s">
        <v>18</v>
      </c>
      <c r="D2103" t="s">
        <v>52</v>
      </c>
      <c r="E2103" s="17">
        <v>697</v>
      </c>
      <c r="F2103">
        <v>6</v>
      </c>
      <c r="G2103">
        <v>669.12</v>
      </c>
      <c r="H2103" s="15">
        <v>4182</v>
      </c>
      <c r="I2103">
        <v>4851.12</v>
      </c>
      <c r="J2103">
        <f>YEAR(Ventas_Wellpro4[[#This Row],[Fecha]])</f>
        <v>2025</v>
      </c>
      <c r="K2103" t="str">
        <f>TEXT(Ventas_Wellpro4[[#This Row],[Fecha]],"MMMM")</f>
        <v>abril</v>
      </c>
      <c r="L2103">
        <f>DAY(Ventas_Wellpro4[[#This Row],[Fecha]])</f>
        <v>10</v>
      </c>
    </row>
    <row r="2104" spans="2:12" x14ac:dyDescent="0.25">
      <c r="B2104" s="5">
        <v>45758</v>
      </c>
      <c r="C2104" t="s">
        <v>18</v>
      </c>
      <c r="D2104" t="s">
        <v>46</v>
      </c>
      <c r="E2104" s="17">
        <v>525.59</v>
      </c>
      <c r="F2104">
        <v>12</v>
      </c>
      <c r="G2104">
        <v>1009.13</v>
      </c>
      <c r="H2104" s="15">
        <v>6307.08</v>
      </c>
      <c r="I2104">
        <v>7316.21</v>
      </c>
      <c r="J2104">
        <f>YEAR(Ventas_Wellpro4[[#This Row],[Fecha]])</f>
        <v>2025</v>
      </c>
      <c r="K2104" t="str">
        <f>TEXT(Ventas_Wellpro4[[#This Row],[Fecha]],"MMMM")</f>
        <v>abril</v>
      </c>
      <c r="L2104">
        <f>DAY(Ventas_Wellpro4[[#This Row],[Fecha]])</f>
        <v>11</v>
      </c>
    </row>
    <row r="2105" spans="2:12" x14ac:dyDescent="0.25">
      <c r="B2105" s="5">
        <v>45758</v>
      </c>
      <c r="C2105" t="s">
        <v>18</v>
      </c>
      <c r="D2105" t="s">
        <v>46</v>
      </c>
      <c r="E2105" s="17">
        <v>525.59</v>
      </c>
      <c r="F2105">
        <v>6</v>
      </c>
      <c r="G2105">
        <v>504.57</v>
      </c>
      <c r="H2105" s="15">
        <v>3153.54</v>
      </c>
      <c r="I2105">
        <v>3658.11</v>
      </c>
      <c r="J2105">
        <f>YEAR(Ventas_Wellpro4[[#This Row],[Fecha]])</f>
        <v>2025</v>
      </c>
      <c r="K2105" t="str">
        <f>TEXT(Ventas_Wellpro4[[#This Row],[Fecha]],"MMMM")</f>
        <v>abril</v>
      </c>
      <c r="L2105">
        <f>DAY(Ventas_Wellpro4[[#This Row],[Fecha]])</f>
        <v>11</v>
      </c>
    </row>
    <row r="2106" spans="2:12" x14ac:dyDescent="0.25">
      <c r="B2106" s="5">
        <v>45758</v>
      </c>
      <c r="C2106" t="s">
        <v>18</v>
      </c>
      <c r="D2106" t="s">
        <v>46</v>
      </c>
      <c r="E2106" s="17">
        <v>525.59</v>
      </c>
      <c r="F2106">
        <v>6</v>
      </c>
      <c r="G2106">
        <v>504.57</v>
      </c>
      <c r="H2106" s="15">
        <v>3153.54</v>
      </c>
      <c r="I2106">
        <v>3658.11</v>
      </c>
      <c r="J2106">
        <f>YEAR(Ventas_Wellpro4[[#This Row],[Fecha]])</f>
        <v>2025</v>
      </c>
      <c r="K2106" t="str">
        <f>TEXT(Ventas_Wellpro4[[#This Row],[Fecha]],"MMMM")</f>
        <v>abril</v>
      </c>
      <c r="L2106">
        <f>DAY(Ventas_Wellpro4[[#This Row],[Fecha]])</f>
        <v>11</v>
      </c>
    </row>
    <row r="2107" spans="2:12" x14ac:dyDescent="0.25">
      <c r="B2107" s="11">
        <v>45964</v>
      </c>
      <c r="C2107" s="46" t="s">
        <v>21</v>
      </c>
      <c r="D2107" t="s">
        <v>192</v>
      </c>
      <c r="E2107" s="17">
        <v>137.79</v>
      </c>
      <c r="F2107">
        <v>1</v>
      </c>
      <c r="G2107" s="18">
        <f>+(Ventas_Wellpro4[[#This Row],[Precio de Venta]]*0.16)*Ventas_Wellpro4[[#This Row],[Cantidad Vendida]]</f>
        <v>22.046399999999998</v>
      </c>
      <c r="H2107" s="15">
        <v>137.79</v>
      </c>
      <c r="I2107" s="17">
        <f>+Ventas_Wellpro4[[#This Row],[Total de Venta sin IVA]]+Ventas_Wellpro4[[#This Row],[IVA]]</f>
        <v>159.8364</v>
      </c>
      <c r="J2107">
        <f>YEAR(Ventas_Wellpro4[[#This Row],[Fecha]])</f>
        <v>2025</v>
      </c>
      <c r="K2107" t="str">
        <f>TEXT(Ventas_Wellpro4[[#This Row],[Fecha]],"MMMM")</f>
        <v>noviembre</v>
      </c>
      <c r="L2107">
        <f>DAY(Ventas_Wellpro4[[#This Row],[Fecha]])</f>
        <v>3</v>
      </c>
    </row>
    <row r="2108" spans="2:12" x14ac:dyDescent="0.25">
      <c r="B2108" s="11">
        <v>45964</v>
      </c>
      <c r="C2108" t="s">
        <v>22</v>
      </c>
      <c r="D2108" t="s">
        <v>192</v>
      </c>
      <c r="E2108" s="17">
        <v>137.79</v>
      </c>
      <c r="F2108">
        <v>1</v>
      </c>
      <c r="G2108" s="18">
        <f>+(Ventas_Wellpro4[[#This Row],[Precio de Venta]]*0.16)*Ventas_Wellpro4[[#This Row],[Cantidad Vendida]]</f>
        <v>22.046399999999998</v>
      </c>
      <c r="H2108" s="15">
        <v>137.79</v>
      </c>
      <c r="I2108" s="17">
        <f>+Ventas_Wellpro4[[#This Row],[Total de Venta sin IVA]]+Ventas_Wellpro4[[#This Row],[IVA]]</f>
        <v>159.8364</v>
      </c>
      <c r="J2108">
        <f>YEAR(Ventas_Wellpro4[[#This Row],[Fecha]])</f>
        <v>2025</v>
      </c>
      <c r="K2108" t="str">
        <f>TEXT(Ventas_Wellpro4[[#This Row],[Fecha]],"MMMM")</f>
        <v>noviembre</v>
      </c>
      <c r="L2108">
        <f>DAY(Ventas_Wellpro4[[#This Row],[Fecha]])</f>
        <v>3</v>
      </c>
    </row>
    <row r="2109" spans="2:12" x14ac:dyDescent="0.25">
      <c r="B2109" s="11">
        <v>45964</v>
      </c>
      <c r="C2109" t="s">
        <v>22</v>
      </c>
      <c r="D2109" t="s">
        <v>192</v>
      </c>
      <c r="E2109" s="17">
        <v>103.34</v>
      </c>
      <c r="F2109">
        <v>240</v>
      </c>
      <c r="G2109" s="18">
        <f>+(Ventas_Wellpro4[[#This Row],[Precio de Venta]]*0.16)*Ventas_Wellpro4[[#This Row],[Cantidad Vendida]]</f>
        <v>3968.2560000000003</v>
      </c>
      <c r="H2109" s="15">
        <v>24801.599999999999</v>
      </c>
      <c r="I2109" s="17">
        <f>+Ventas_Wellpro4[[#This Row],[Total de Venta sin IVA]]+Ventas_Wellpro4[[#This Row],[IVA]]</f>
        <v>28769.856</v>
      </c>
      <c r="J2109">
        <f>YEAR(Ventas_Wellpro4[[#This Row],[Fecha]])</f>
        <v>2025</v>
      </c>
      <c r="K2109" t="str">
        <f>TEXT(Ventas_Wellpro4[[#This Row],[Fecha]],"MMMM")</f>
        <v>noviembre</v>
      </c>
      <c r="L2109">
        <f>DAY(Ventas_Wellpro4[[#This Row],[Fecha]])</f>
        <v>3</v>
      </c>
    </row>
    <row r="2110" spans="2:12" x14ac:dyDescent="0.25">
      <c r="B2110" s="5">
        <v>45758</v>
      </c>
      <c r="C2110" t="s">
        <v>18</v>
      </c>
      <c r="D2110" t="s">
        <v>46</v>
      </c>
      <c r="E2110" s="17">
        <v>525.59</v>
      </c>
      <c r="F2110">
        <v>6</v>
      </c>
      <c r="G2110">
        <v>504.57</v>
      </c>
      <c r="H2110" s="15">
        <v>3153.54</v>
      </c>
      <c r="I2110">
        <v>3658.11</v>
      </c>
      <c r="J2110">
        <f>YEAR(Ventas_Wellpro4[[#This Row],[Fecha]])</f>
        <v>2025</v>
      </c>
      <c r="K2110" t="str">
        <f>TEXT(Ventas_Wellpro4[[#This Row],[Fecha]],"MMMM")</f>
        <v>abril</v>
      </c>
      <c r="L2110">
        <f>DAY(Ventas_Wellpro4[[#This Row],[Fecha]])</f>
        <v>11</v>
      </c>
    </row>
    <row r="2111" spans="2:12" x14ac:dyDescent="0.25">
      <c r="B2111" s="5">
        <v>45758</v>
      </c>
      <c r="C2111" t="s">
        <v>18</v>
      </c>
      <c r="D2111" t="s">
        <v>46</v>
      </c>
      <c r="E2111" s="17">
        <v>525.59</v>
      </c>
      <c r="F2111">
        <v>6</v>
      </c>
      <c r="G2111">
        <v>504.57</v>
      </c>
      <c r="H2111" s="15">
        <v>3153.54</v>
      </c>
      <c r="I2111">
        <v>3658.11</v>
      </c>
      <c r="J2111">
        <f>YEAR(Ventas_Wellpro4[[#This Row],[Fecha]])</f>
        <v>2025</v>
      </c>
      <c r="K2111" t="str">
        <f>TEXT(Ventas_Wellpro4[[#This Row],[Fecha]],"MMMM")</f>
        <v>abril</v>
      </c>
      <c r="L2111">
        <f>DAY(Ventas_Wellpro4[[#This Row],[Fecha]])</f>
        <v>11</v>
      </c>
    </row>
    <row r="2112" spans="2:12" x14ac:dyDescent="0.25">
      <c r="B2112" s="5">
        <v>45758</v>
      </c>
      <c r="C2112" t="s">
        <v>18</v>
      </c>
      <c r="D2112" t="s">
        <v>46</v>
      </c>
      <c r="E2112" s="17">
        <v>525.59</v>
      </c>
      <c r="F2112">
        <v>6</v>
      </c>
      <c r="G2112">
        <v>504.57</v>
      </c>
      <c r="H2112" s="15">
        <v>3153.54</v>
      </c>
      <c r="I2112">
        <v>3658.11</v>
      </c>
      <c r="J2112">
        <f>YEAR(Ventas_Wellpro4[[#This Row],[Fecha]])</f>
        <v>2025</v>
      </c>
      <c r="K2112" t="str">
        <f>TEXT(Ventas_Wellpro4[[#This Row],[Fecha]],"MMMM")</f>
        <v>abril</v>
      </c>
      <c r="L2112">
        <f>DAY(Ventas_Wellpro4[[#This Row],[Fecha]])</f>
        <v>11</v>
      </c>
    </row>
    <row r="2113" spans="2:12" x14ac:dyDescent="0.25">
      <c r="B2113" s="5">
        <v>45758</v>
      </c>
      <c r="C2113" t="s">
        <v>18</v>
      </c>
      <c r="D2113" t="s">
        <v>46</v>
      </c>
      <c r="E2113" s="17">
        <v>525.59</v>
      </c>
      <c r="F2113">
        <v>12</v>
      </c>
      <c r="G2113">
        <v>1009.13</v>
      </c>
      <c r="H2113" s="15">
        <v>6307.08</v>
      </c>
      <c r="I2113">
        <v>7316.21</v>
      </c>
      <c r="J2113">
        <f>YEAR(Ventas_Wellpro4[[#This Row],[Fecha]])</f>
        <v>2025</v>
      </c>
      <c r="K2113" t="str">
        <f>TEXT(Ventas_Wellpro4[[#This Row],[Fecha]],"MMMM")</f>
        <v>abril</v>
      </c>
      <c r="L2113">
        <f>DAY(Ventas_Wellpro4[[#This Row],[Fecha]])</f>
        <v>11</v>
      </c>
    </row>
    <row r="2114" spans="2:12" x14ac:dyDescent="0.25">
      <c r="B2114" s="5">
        <v>45768</v>
      </c>
      <c r="C2114" t="s">
        <v>18</v>
      </c>
      <c r="D2114" t="s">
        <v>46</v>
      </c>
      <c r="E2114" s="17">
        <v>525.59</v>
      </c>
      <c r="F2114">
        <v>12</v>
      </c>
      <c r="G2114">
        <v>1009.13</v>
      </c>
      <c r="H2114" s="15">
        <v>6307.08</v>
      </c>
      <c r="I2114">
        <v>7316.21</v>
      </c>
      <c r="J2114">
        <f>YEAR(Ventas_Wellpro4[[#This Row],[Fecha]])</f>
        <v>2025</v>
      </c>
      <c r="K2114" t="str">
        <f>TEXT(Ventas_Wellpro4[[#This Row],[Fecha]],"MMMM")</f>
        <v>abril</v>
      </c>
      <c r="L2114">
        <f>DAY(Ventas_Wellpro4[[#This Row],[Fecha]])</f>
        <v>21</v>
      </c>
    </row>
    <row r="2115" spans="2:12" x14ac:dyDescent="0.25">
      <c r="B2115" s="5">
        <v>45768</v>
      </c>
      <c r="C2115" t="s">
        <v>18</v>
      </c>
      <c r="D2115" t="s">
        <v>46</v>
      </c>
      <c r="E2115" s="17">
        <v>525.59</v>
      </c>
      <c r="F2115">
        <v>6</v>
      </c>
      <c r="G2115">
        <v>504.57</v>
      </c>
      <c r="H2115" s="15">
        <v>3153.54</v>
      </c>
      <c r="I2115">
        <v>3658.11</v>
      </c>
      <c r="J2115">
        <f>YEAR(Ventas_Wellpro4[[#This Row],[Fecha]])</f>
        <v>2025</v>
      </c>
      <c r="K2115" t="str">
        <f>TEXT(Ventas_Wellpro4[[#This Row],[Fecha]],"MMMM")</f>
        <v>abril</v>
      </c>
      <c r="L2115">
        <f>DAY(Ventas_Wellpro4[[#This Row],[Fecha]])</f>
        <v>21</v>
      </c>
    </row>
    <row r="2116" spans="2:12" x14ac:dyDescent="0.25">
      <c r="B2116" s="5">
        <v>45768</v>
      </c>
      <c r="C2116" t="s">
        <v>18</v>
      </c>
      <c r="D2116" t="s">
        <v>46</v>
      </c>
      <c r="E2116" s="17">
        <v>525.59</v>
      </c>
      <c r="F2116">
        <v>6</v>
      </c>
      <c r="G2116">
        <v>504.57</v>
      </c>
      <c r="H2116" s="15">
        <v>3153.54</v>
      </c>
      <c r="I2116">
        <v>3658.11</v>
      </c>
      <c r="J2116">
        <f>YEAR(Ventas_Wellpro4[[#This Row],[Fecha]])</f>
        <v>2025</v>
      </c>
      <c r="K2116" t="str">
        <f>TEXT(Ventas_Wellpro4[[#This Row],[Fecha]],"MMMM")</f>
        <v>abril</v>
      </c>
      <c r="L2116">
        <f>DAY(Ventas_Wellpro4[[#This Row],[Fecha]])</f>
        <v>21</v>
      </c>
    </row>
    <row r="2117" spans="2:12" x14ac:dyDescent="0.25">
      <c r="B2117" s="5">
        <v>45768</v>
      </c>
      <c r="C2117" t="s">
        <v>18</v>
      </c>
      <c r="D2117" t="s">
        <v>46</v>
      </c>
      <c r="E2117" s="17">
        <v>525.59</v>
      </c>
      <c r="F2117">
        <v>6</v>
      </c>
      <c r="G2117">
        <v>504.57</v>
      </c>
      <c r="H2117" s="15">
        <v>3153.54</v>
      </c>
      <c r="I2117">
        <v>3658.11</v>
      </c>
      <c r="J2117">
        <f>YEAR(Ventas_Wellpro4[[#This Row],[Fecha]])</f>
        <v>2025</v>
      </c>
      <c r="K2117" t="str">
        <f>TEXT(Ventas_Wellpro4[[#This Row],[Fecha]],"MMMM")</f>
        <v>abril</v>
      </c>
      <c r="L2117">
        <f>DAY(Ventas_Wellpro4[[#This Row],[Fecha]])</f>
        <v>21</v>
      </c>
    </row>
    <row r="2118" spans="2:12" x14ac:dyDescent="0.25">
      <c r="B2118" s="5">
        <v>45768</v>
      </c>
      <c r="C2118" t="s">
        <v>18</v>
      </c>
      <c r="D2118" t="s">
        <v>46</v>
      </c>
      <c r="E2118" s="17">
        <v>525.59</v>
      </c>
      <c r="F2118">
        <v>6</v>
      </c>
      <c r="G2118">
        <v>504.57</v>
      </c>
      <c r="H2118" s="15">
        <v>3153.54</v>
      </c>
      <c r="I2118">
        <v>3658.11</v>
      </c>
      <c r="J2118">
        <f>YEAR(Ventas_Wellpro4[[#This Row],[Fecha]])</f>
        <v>2025</v>
      </c>
      <c r="K2118" t="str">
        <f>TEXT(Ventas_Wellpro4[[#This Row],[Fecha]],"MMMM")</f>
        <v>abril</v>
      </c>
      <c r="L2118">
        <f>DAY(Ventas_Wellpro4[[#This Row],[Fecha]])</f>
        <v>21</v>
      </c>
    </row>
    <row r="2119" spans="2:12" x14ac:dyDescent="0.25">
      <c r="B2119" s="5">
        <v>45768</v>
      </c>
      <c r="C2119" t="s">
        <v>18</v>
      </c>
      <c r="D2119" t="s">
        <v>47</v>
      </c>
      <c r="E2119" s="17">
        <v>547.24</v>
      </c>
      <c r="F2119">
        <v>25</v>
      </c>
      <c r="G2119">
        <v>2188.96</v>
      </c>
      <c r="H2119" s="15">
        <v>13681</v>
      </c>
      <c r="I2119">
        <v>15869.96</v>
      </c>
      <c r="J2119">
        <f>YEAR(Ventas_Wellpro4[[#This Row],[Fecha]])</f>
        <v>2025</v>
      </c>
      <c r="K2119" t="str">
        <f>TEXT(Ventas_Wellpro4[[#This Row],[Fecha]],"MMMM")</f>
        <v>abril</v>
      </c>
      <c r="L2119">
        <f>DAY(Ventas_Wellpro4[[#This Row],[Fecha]])</f>
        <v>21</v>
      </c>
    </row>
    <row r="2120" spans="2:12" x14ac:dyDescent="0.25">
      <c r="B2120" s="5">
        <v>45768</v>
      </c>
      <c r="C2120" t="s">
        <v>18</v>
      </c>
      <c r="D2120" t="s">
        <v>47</v>
      </c>
      <c r="E2120" s="17">
        <v>547.24</v>
      </c>
      <c r="F2120">
        <v>9</v>
      </c>
      <c r="G2120">
        <v>788.03</v>
      </c>
      <c r="H2120" s="15">
        <v>4925.16</v>
      </c>
      <c r="I2120">
        <v>5713.19</v>
      </c>
      <c r="J2120">
        <f>YEAR(Ventas_Wellpro4[[#This Row],[Fecha]])</f>
        <v>2025</v>
      </c>
      <c r="K2120" t="str">
        <f>TEXT(Ventas_Wellpro4[[#This Row],[Fecha]],"MMMM")</f>
        <v>abril</v>
      </c>
      <c r="L2120">
        <f>DAY(Ventas_Wellpro4[[#This Row],[Fecha]])</f>
        <v>21</v>
      </c>
    </row>
    <row r="2121" spans="2:12" x14ac:dyDescent="0.25">
      <c r="B2121" s="5">
        <v>45771</v>
      </c>
      <c r="C2121" t="s">
        <v>18</v>
      </c>
      <c r="D2121" t="s">
        <v>46</v>
      </c>
      <c r="E2121" s="17">
        <v>525.59</v>
      </c>
      <c r="F2121">
        <v>6</v>
      </c>
      <c r="G2121">
        <v>504.57</v>
      </c>
      <c r="H2121" s="15">
        <v>3153.54</v>
      </c>
      <c r="I2121">
        <v>3658.11</v>
      </c>
      <c r="J2121">
        <f>YEAR(Ventas_Wellpro4[[#This Row],[Fecha]])</f>
        <v>2025</v>
      </c>
      <c r="K2121" t="str">
        <f>TEXT(Ventas_Wellpro4[[#This Row],[Fecha]],"MMMM")</f>
        <v>abril</v>
      </c>
      <c r="L2121">
        <f>DAY(Ventas_Wellpro4[[#This Row],[Fecha]])</f>
        <v>24</v>
      </c>
    </row>
    <row r="2122" spans="2:12" x14ac:dyDescent="0.25">
      <c r="B2122" s="5">
        <v>45771</v>
      </c>
      <c r="C2122" t="s">
        <v>18</v>
      </c>
      <c r="D2122" t="s">
        <v>46</v>
      </c>
      <c r="E2122" s="17">
        <v>525.59</v>
      </c>
      <c r="F2122">
        <v>12</v>
      </c>
      <c r="G2122">
        <v>1009.13</v>
      </c>
      <c r="H2122" s="15">
        <v>6307.08</v>
      </c>
      <c r="I2122">
        <v>7316.21</v>
      </c>
      <c r="J2122">
        <f>YEAR(Ventas_Wellpro4[[#This Row],[Fecha]])</f>
        <v>2025</v>
      </c>
      <c r="K2122" t="str">
        <f>TEXT(Ventas_Wellpro4[[#This Row],[Fecha]],"MMMM")</f>
        <v>abril</v>
      </c>
      <c r="L2122">
        <f>DAY(Ventas_Wellpro4[[#This Row],[Fecha]])</f>
        <v>24</v>
      </c>
    </row>
    <row r="2123" spans="2:12" x14ac:dyDescent="0.25">
      <c r="B2123" s="11">
        <v>45965</v>
      </c>
      <c r="C2123" t="s">
        <v>173</v>
      </c>
      <c r="D2123" t="s">
        <v>194</v>
      </c>
      <c r="E2123" s="17">
        <v>697</v>
      </c>
      <c r="F2123">
        <v>12</v>
      </c>
      <c r="G2123" s="18">
        <f>+(Ventas_Wellpro4[[#This Row],[Precio de Venta]]*0.16)*Ventas_Wellpro4[[#This Row],[Cantidad Vendida]]</f>
        <v>1338.24</v>
      </c>
      <c r="H2123" s="15">
        <v>8364</v>
      </c>
      <c r="I2123" s="17">
        <f>+Ventas_Wellpro4[[#This Row],[Total de Venta sin IVA]]+Ventas_Wellpro4[[#This Row],[IVA]]</f>
        <v>9702.24</v>
      </c>
      <c r="J2123">
        <f>YEAR(Ventas_Wellpro4[[#This Row],[Fecha]])</f>
        <v>2025</v>
      </c>
      <c r="K2123" t="str">
        <f>TEXT(Ventas_Wellpro4[[#This Row],[Fecha]],"MMMM")</f>
        <v>noviembre</v>
      </c>
      <c r="L2123">
        <f>DAY(Ventas_Wellpro4[[#This Row],[Fecha]])</f>
        <v>4</v>
      </c>
    </row>
    <row r="2124" spans="2:12" x14ac:dyDescent="0.25">
      <c r="B2124" s="11">
        <v>45965</v>
      </c>
      <c r="C2124" t="s">
        <v>139</v>
      </c>
      <c r="D2124" t="s">
        <v>194</v>
      </c>
      <c r="E2124" s="17">
        <v>632.99</v>
      </c>
      <c r="F2124">
        <v>18</v>
      </c>
      <c r="G2124" s="18">
        <f>+(Ventas_Wellpro4[[#This Row],[Precio de Venta]]*0.16)*Ventas_Wellpro4[[#This Row],[Cantidad Vendida]]</f>
        <v>1823.0112000000001</v>
      </c>
      <c r="H2124" s="15">
        <v>11393.82</v>
      </c>
      <c r="I2124" s="17">
        <f>+Ventas_Wellpro4[[#This Row],[Total de Venta sin IVA]]+Ventas_Wellpro4[[#This Row],[IVA]]</f>
        <v>13216.831200000001</v>
      </c>
      <c r="J2124">
        <f>YEAR(Ventas_Wellpro4[[#This Row],[Fecha]])</f>
        <v>2025</v>
      </c>
      <c r="K2124" t="str">
        <f>TEXT(Ventas_Wellpro4[[#This Row],[Fecha]],"MMMM")</f>
        <v>noviembre</v>
      </c>
      <c r="L2124">
        <f>DAY(Ventas_Wellpro4[[#This Row],[Fecha]])</f>
        <v>4</v>
      </c>
    </row>
    <row r="2125" spans="2:12" x14ac:dyDescent="0.25">
      <c r="B2125" s="11">
        <v>45965</v>
      </c>
      <c r="C2125" t="s">
        <v>138</v>
      </c>
      <c r="D2125" t="s">
        <v>191</v>
      </c>
      <c r="E2125" s="17">
        <v>498.66</v>
      </c>
      <c r="F2125">
        <v>6</v>
      </c>
      <c r="G2125" s="18">
        <f>+(Ventas_Wellpro4[[#This Row],[Precio de Venta]]*0.16)*Ventas_Wellpro4[[#This Row],[Cantidad Vendida]]</f>
        <v>478.71360000000004</v>
      </c>
      <c r="H2125" s="15">
        <v>2991.96</v>
      </c>
      <c r="I2125" s="17">
        <f>+Ventas_Wellpro4[[#This Row],[Total de Venta sin IVA]]+Ventas_Wellpro4[[#This Row],[IVA]]</f>
        <v>3470.6736000000001</v>
      </c>
      <c r="J2125">
        <f>YEAR(Ventas_Wellpro4[[#This Row],[Fecha]])</f>
        <v>2025</v>
      </c>
      <c r="K2125" t="str">
        <f>TEXT(Ventas_Wellpro4[[#This Row],[Fecha]],"MMMM")</f>
        <v>noviembre</v>
      </c>
      <c r="L2125">
        <f>DAY(Ventas_Wellpro4[[#This Row],[Fecha]])</f>
        <v>4</v>
      </c>
    </row>
    <row r="2126" spans="2:12" x14ac:dyDescent="0.25">
      <c r="B2126" s="11">
        <v>45965</v>
      </c>
      <c r="C2126" t="s">
        <v>138</v>
      </c>
      <c r="D2126" t="s">
        <v>191</v>
      </c>
      <c r="E2126" s="17">
        <v>498.66</v>
      </c>
      <c r="F2126">
        <v>12</v>
      </c>
      <c r="G2126" s="18">
        <f>+(Ventas_Wellpro4[[#This Row],[Precio de Venta]]*0.16)*Ventas_Wellpro4[[#This Row],[Cantidad Vendida]]</f>
        <v>957.42720000000008</v>
      </c>
      <c r="H2126" s="15">
        <v>5983.92</v>
      </c>
      <c r="I2126" s="17">
        <f>+Ventas_Wellpro4[[#This Row],[Total de Venta sin IVA]]+Ventas_Wellpro4[[#This Row],[IVA]]</f>
        <v>6941.3472000000002</v>
      </c>
      <c r="J2126">
        <f>YEAR(Ventas_Wellpro4[[#This Row],[Fecha]])</f>
        <v>2025</v>
      </c>
      <c r="K2126" t="str">
        <f>TEXT(Ventas_Wellpro4[[#This Row],[Fecha]],"MMMM")</f>
        <v>noviembre</v>
      </c>
      <c r="L2126">
        <f>DAY(Ventas_Wellpro4[[#This Row],[Fecha]])</f>
        <v>4</v>
      </c>
    </row>
    <row r="2127" spans="2:12" x14ac:dyDescent="0.25">
      <c r="B2127" s="5">
        <v>45771</v>
      </c>
      <c r="C2127" t="s">
        <v>18</v>
      </c>
      <c r="D2127" t="s">
        <v>46</v>
      </c>
      <c r="E2127" s="17">
        <v>525.59</v>
      </c>
      <c r="F2127">
        <v>12</v>
      </c>
      <c r="G2127">
        <v>1009.13</v>
      </c>
      <c r="H2127" s="15">
        <v>6307.08</v>
      </c>
      <c r="I2127">
        <v>7316.21</v>
      </c>
      <c r="J2127">
        <f>YEAR(Ventas_Wellpro4[[#This Row],[Fecha]])</f>
        <v>2025</v>
      </c>
      <c r="K2127" t="str">
        <f>TEXT(Ventas_Wellpro4[[#This Row],[Fecha]],"MMMM")</f>
        <v>abril</v>
      </c>
      <c r="L2127">
        <f>DAY(Ventas_Wellpro4[[#This Row],[Fecha]])</f>
        <v>24</v>
      </c>
    </row>
    <row r="2128" spans="2:12" x14ac:dyDescent="0.25">
      <c r="B2128" s="5">
        <v>45776</v>
      </c>
      <c r="C2128" t="s">
        <v>18</v>
      </c>
      <c r="D2128" t="s">
        <v>46</v>
      </c>
      <c r="E2128" s="17">
        <v>525.59</v>
      </c>
      <c r="F2128">
        <v>12</v>
      </c>
      <c r="G2128">
        <v>1009.13</v>
      </c>
      <c r="H2128" s="15">
        <v>6307.08</v>
      </c>
      <c r="I2128">
        <v>7316.21</v>
      </c>
      <c r="J2128">
        <f>YEAR(Ventas_Wellpro4[[#This Row],[Fecha]])</f>
        <v>2025</v>
      </c>
      <c r="K2128" t="str">
        <f>TEXT(Ventas_Wellpro4[[#This Row],[Fecha]],"MMMM")</f>
        <v>abril</v>
      </c>
      <c r="L2128">
        <f>DAY(Ventas_Wellpro4[[#This Row],[Fecha]])</f>
        <v>29</v>
      </c>
    </row>
    <row r="2129" spans="2:12" x14ac:dyDescent="0.25">
      <c r="B2129" s="5">
        <v>45776</v>
      </c>
      <c r="C2129" t="s">
        <v>18</v>
      </c>
      <c r="D2129" t="s">
        <v>46</v>
      </c>
      <c r="E2129" s="17">
        <v>525.59</v>
      </c>
      <c r="F2129">
        <v>6</v>
      </c>
      <c r="G2129">
        <v>504.57</v>
      </c>
      <c r="H2129" s="15">
        <v>3153.54</v>
      </c>
      <c r="I2129">
        <v>3658.11</v>
      </c>
      <c r="J2129">
        <f>YEAR(Ventas_Wellpro4[[#This Row],[Fecha]])</f>
        <v>2025</v>
      </c>
      <c r="K2129" t="str">
        <f>TEXT(Ventas_Wellpro4[[#This Row],[Fecha]],"MMMM")</f>
        <v>abril</v>
      </c>
      <c r="L2129">
        <f>DAY(Ventas_Wellpro4[[#This Row],[Fecha]])</f>
        <v>29</v>
      </c>
    </row>
    <row r="2130" spans="2:12" x14ac:dyDescent="0.25">
      <c r="B2130" s="5">
        <v>45777</v>
      </c>
      <c r="C2130" t="s">
        <v>18</v>
      </c>
      <c r="D2130" t="s">
        <v>47</v>
      </c>
      <c r="E2130" s="17">
        <v>547.24</v>
      </c>
      <c r="F2130">
        <v>12</v>
      </c>
      <c r="G2130">
        <v>1050.7</v>
      </c>
      <c r="H2130" s="15">
        <v>6566.88</v>
      </c>
      <c r="I2130">
        <v>7617.58</v>
      </c>
      <c r="J2130">
        <f>YEAR(Ventas_Wellpro4[[#This Row],[Fecha]])</f>
        <v>2025</v>
      </c>
      <c r="K2130" t="str">
        <f>TEXT(Ventas_Wellpro4[[#This Row],[Fecha]],"MMMM")</f>
        <v>abril</v>
      </c>
      <c r="L2130">
        <f>DAY(Ventas_Wellpro4[[#This Row],[Fecha]])</f>
        <v>30</v>
      </c>
    </row>
    <row r="2131" spans="2:12" x14ac:dyDescent="0.25">
      <c r="B2131" s="5">
        <v>45777</v>
      </c>
      <c r="C2131" t="s">
        <v>18</v>
      </c>
      <c r="D2131" t="s">
        <v>47</v>
      </c>
      <c r="E2131" s="17">
        <v>547.24</v>
      </c>
      <c r="F2131">
        <v>111</v>
      </c>
      <c r="G2131">
        <v>9718.98</v>
      </c>
      <c r="H2131" s="15">
        <v>60743.64</v>
      </c>
      <c r="I2131">
        <v>70462.62</v>
      </c>
      <c r="J2131">
        <f>YEAR(Ventas_Wellpro4[[#This Row],[Fecha]])</f>
        <v>2025</v>
      </c>
      <c r="K2131" t="str">
        <f>TEXT(Ventas_Wellpro4[[#This Row],[Fecha]],"MMMM")</f>
        <v>abril</v>
      </c>
      <c r="L2131">
        <f>DAY(Ventas_Wellpro4[[#This Row],[Fecha]])</f>
        <v>30</v>
      </c>
    </row>
    <row r="2132" spans="2:12" x14ac:dyDescent="0.25">
      <c r="B2132" s="5">
        <v>45782</v>
      </c>
      <c r="C2132" t="s">
        <v>18</v>
      </c>
      <c r="D2132" t="s">
        <v>46</v>
      </c>
      <c r="E2132" s="17">
        <v>525.59</v>
      </c>
      <c r="F2132">
        <v>6</v>
      </c>
      <c r="G2132">
        <v>504.57</v>
      </c>
      <c r="H2132" s="15">
        <v>3153.54</v>
      </c>
      <c r="I2132">
        <v>3658.11</v>
      </c>
      <c r="J2132">
        <f>YEAR(Ventas_Wellpro4[[#This Row],[Fecha]])</f>
        <v>2025</v>
      </c>
      <c r="K2132" t="str">
        <f>TEXT(Ventas_Wellpro4[[#This Row],[Fecha]],"MMMM")</f>
        <v>mayo</v>
      </c>
      <c r="L2132">
        <f>DAY(Ventas_Wellpro4[[#This Row],[Fecha]])</f>
        <v>5</v>
      </c>
    </row>
    <row r="2133" spans="2:12" x14ac:dyDescent="0.25">
      <c r="B2133" s="5">
        <v>45782</v>
      </c>
      <c r="C2133" t="s">
        <v>18</v>
      </c>
      <c r="D2133" t="s">
        <v>46</v>
      </c>
      <c r="E2133" s="17">
        <v>525.59</v>
      </c>
      <c r="F2133">
        <v>6</v>
      </c>
      <c r="G2133">
        <v>504.57</v>
      </c>
      <c r="H2133" s="15">
        <v>3153.54</v>
      </c>
      <c r="I2133">
        <v>3658.11</v>
      </c>
      <c r="J2133">
        <f>YEAR(Ventas_Wellpro4[[#This Row],[Fecha]])</f>
        <v>2025</v>
      </c>
      <c r="K2133" t="str">
        <f>TEXT(Ventas_Wellpro4[[#This Row],[Fecha]],"MMMM")</f>
        <v>mayo</v>
      </c>
      <c r="L2133">
        <f>DAY(Ventas_Wellpro4[[#This Row],[Fecha]])</f>
        <v>5</v>
      </c>
    </row>
    <row r="2134" spans="2:12" x14ac:dyDescent="0.25">
      <c r="B2134" s="5">
        <v>45782</v>
      </c>
      <c r="C2134" t="s">
        <v>18</v>
      </c>
      <c r="D2134" t="s">
        <v>46</v>
      </c>
      <c r="E2134" s="17">
        <v>525.59</v>
      </c>
      <c r="F2134">
        <v>6</v>
      </c>
      <c r="G2134">
        <v>504.57</v>
      </c>
      <c r="H2134" s="15">
        <v>3153.54</v>
      </c>
      <c r="I2134">
        <v>3658.11</v>
      </c>
      <c r="J2134">
        <f>YEAR(Ventas_Wellpro4[[#This Row],[Fecha]])</f>
        <v>2025</v>
      </c>
      <c r="K2134" t="str">
        <f>TEXT(Ventas_Wellpro4[[#This Row],[Fecha]],"MMMM")</f>
        <v>mayo</v>
      </c>
      <c r="L2134">
        <f>DAY(Ventas_Wellpro4[[#This Row],[Fecha]])</f>
        <v>5</v>
      </c>
    </row>
    <row r="2135" spans="2:12" x14ac:dyDescent="0.25">
      <c r="B2135" s="5">
        <v>45785</v>
      </c>
      <c r="C2135" t="s">
        <v>18</v>
      </c>
      <c r="D2135" t="s">
        <v>46</v>
      </c>
      <c r="E2135" s="17">
        <v>525.59</v>
      </c>
      <c r="F2135">
        <v>6</v>
      </c>
      <c r="G2135">
        <v>504.57</v>
      </c>
      <c r="H2135" s="15">
        <v>3153.54</v>
      </c>
      <c r="I2135">
        <v>3658.11</v>
      </c>
      <c r="J2135">
        <f>YEAR(Ventas_Wellpro4[[#This Row],[Fecha]])</f>
        <v>2025</v>
      </c>
      <c r="K2135" t="str">
        <f>TEXT(Ventas_Wellpro4[[#This Row],[Fecha]],"MMMM")</f>
        <v>mayo</v>
      </c>
      <c r="L2135">
        <f>DAY(Ventas_Wellpro4[[#This Row],[Fecha]])</f>
        <v>8</v>
      </c>
    </row>
    <row r="2136" spans="2:12" x14ac:dyDescent="0.25">
      <c r="B2136" s="5">
        <v>45785</v>
      </c>
      <c r="C2136" t="s">
        <v>18</v>
      </c>
      <c r="D2136" t="s">
        <v>46</v>
      </c>
      <c r="E2136" s="17">
        <v>525.59</v>
      </c>
      <c r="F2136">
        <v>6</v>
      </c>
      <c r="G2136">
        <v>504.57</v>
      </c>
      <c r="H2136" s="15">
        <v>3153.54</v>
      </c>
      <c r="I2136">
        <v>3658.11</v>
      </c>
      <c r="J2136">
        <f>YEAR(Ventas_Wellpro4[[#This Row],[Fecha]])</f>
        <v>2025</v>
      </c>
      <c r="K2136" t="str">
        <f>TEXT(Ventas_Wellpro4[[#This Row],[Fecha]],"MMMM")</f>
        <v>mayo</v>
      </c>
      <c r="L2136">
        <f>DAY(Ventas_Wellpro4[[#This Row],[Fecha]])</f>
        <v>8</v>
      </c>
    </row>
    <row r="2137" spans="2:12" x14ac:dyDescent="0.25">
      <c r="B2137" s="11">
        <v>45965</v>
      </c>
      <c r="C2137" t="s">
        <v>138</v>
      </c>
      <c r="D2137" t="s">
        <v>191</v>
      </c>
      <c r="E2137" s="17">
        <v>498.66</v>
      </c>
      <c r="F2137">
        <v>6</v>
      </c>
      <c r="G2137" s="18">
        <f>+(Ventas_Wellpro4[[#This Row],[Precio de Venta]]*0.16)*Ventas_Wellpro4[[#This Row],[Cantidad Vendida]]</f>
        <v>478.71360000000004</v>
      </c>
      <c r="H2137" s="15">
        <v>2991.96</v>
      </c>
      <c r="I2137" s="17">
        <f>+Ventas_Wellpro4[[#This Row],[Total de Venta sin IVA]]+Ventas_Wellpro4[[#This Row],[IVA]]</f>
        <v>3470.6736000000001</v>
      </c>
      <c r="J2137">
        <f>YEAR(Ventas_Wellpro4[[#This Row],[Fecha]])</f>
        <v>2025</v>
      </c>
      <c r="K2137" t="str">
        <f>TEXT(Ventas_Wellpro4[[#This Row],[Fecha]],"MMMM")</f>
        <v>noviembre</v>
      </c>
      <c r="L2137">
        <f>DAY(Ventas_Wellpro4[[#This Row],[Fecha]])</f>
        <v>4</v>
      </c>
    </row>
    <row r="2138" spans="2:12" x14ac:dyDescent="0.25">
      <c r="B2138" s="11">
        <v>45965</v>
      </c>
      <c r="C2138" s="46" t="s">
        <v>21</v>
      </c>
      <c r="D2138" t="s">
        <v>192</v>
      </c>
      <c r="E2138" s="17">
        <v>137.79</v>
      </c>
      <c r="F2138">
        <v>1</v>
      </c>
      <c r="G2138" s="18">
        <f>+(Ventas_Wellpro4[[#This Row],[Precio de Venta]]*0.16)*Ventas_Wellpro4[[#This Row],[Cantidad Vendida]]</f>
        <v>22.046399999999998</v>
      </c>
      <c r="H2138" s="15">
        <v>137.79</v>
      </c>
      <c r="I2138" s="17">
        <f>+Ventas_Wellpro4[[#This Row],[Total de Venta sin IVA]]+Ventas_Wellpro4[[#This Row],[IVA]]</f>
        <v>159.8364</v>
      </c>
      <c r="J2138">
        <f>YEAR(Ventas_Wellpro4[[#This Row],[Fecha]])</f>
        <v>2025</v>
      </c>
      <c r="K2138" t="str">
        <f>TEXT(Ventas_Wellpro4[[#This Row],[Fecha]],"MMMM")</f>
        <v>noviembre</v>
      </c>
      <c r="L2138">
        <f>DAY(Ventas_Wellpro4[[#This Row],[Fecha]])</f>
        <v>4</v>
      </c>
    </row>
    <row r="2139" spans="2:12" x14ac:dyDescent="0.25">
      <c r="B2139" s="11">
        <v>45965</v>
      </c>
      <c r="C2139" s="46" t="s">
        <v>21</v>
      </c>
      <c r="D2139" t="s">
        <v>194</v>
      </c>
      <c r="E2139" s="17">
        <v>90.54</v>
      </c>
      <c r="F2139">
        <v>18</v>
      </c>
      <c r="G2139" s="18">
        <f>+(Ventas_Wellpro4[[#This Row],[Precio de Venta]]*0.16)*Ventas_Wellpro4[[#This Row],[Cantidad Vendida]]</f>
        <v>260.7552</v>
      </c>
      <c r="H2139" s="15">
        <v>1629.72</v>
      </c>
      <c r="I2139" s="17">
        <f>+Ventas_Wellpro4[[#This Row],[Total de Venta sin IVA]]+Ventas_Wellpro4[[#This Row],[IVA]]</f>
        <v>1890.4752000000001</v>
      </c>
      <c r="J2139">
        <f>YEAR(Ventas_Wellpro4[[#This Row],[Fecha]])</f>
        <v>2025</v>
      </c>
      <c r="K2139" t="str">
        <f>TEXT(Ventas_Wellpro4[[#This Row],[Fecha]],"MMMM")</f>
        <v>noviembre</v>
      </c>
      <c r="L2139">
        <f>DAY(Ventas_Wellpro4[[#This Row],[Fecha]])</f>
        <v>4</v>
      </c>
    </row>
    <row r="2140" spans="2:12" x14ac:dyDescent="0.25">
      <c r="B2140" s="11">
        <v>45965</v>
      </c>
      <c r="C2140" t="s">
        <v>22</v>
      </c>
      <c r="D2140" t="s">
        <v>192</v>
      </c>
      <c r="E2140" s="17">
        <v>137.79</v>
      </c>
      <c r="F2140">
        <v>1</v>
      </c>
      <c r="G2140" s="18">
        <f>+(Ventas_Wellpro4[[#This Row],[Precio de Venta]]*0.16)*Ventas_Wellpro4[[#This Row],[Cantidad Vendida]]</f>
        <v>22.046399999999998</v>
      </c>
      <c r="H2140" s="15">
        <v>137.79</v>
      </c>
      <c r="I2140" s="17">
        <f>+Ventas_Wellpro4[[#This Row],[Total de Venta sin IVA]]+Ventas_Wellpro4[[#This Row],[IVA]]</f>
        <v>159.8364</v>
      </c>
      <c r="J2140">
        <f>YEAR(Ventas_Wellpro4[[#This Row],[Fecha]])</f>
        <v>2025</v>
      </c>
      <c r="K2140" t="str">
        <f>TEXT(Ventas_Wellpro4[[#This Row],[Fecha]],"MMMM")</f>
        <v>noviembre</v>
      </c>
      <c r="L2140">
        <f>DAY(Ventas_Wellpro4[[#This Row],[Fecha]])</f>
        <v>4</v>
      </c>
    </row>
    <row r="2141" spans="2:12" x14ac:dyDescent="0.25">
      <c r="B2141" s="11">
        <v>45965</v>
      </c>
      <c r="C2141" t="s">
        <v>22</v>
      </c>
      <c r="D2141" t="s">
        <v>192</v>
      </c>
      <c r="E2141" s="17">
        <v>137.79</v>
      </c>
      <c r="F2141">
        <v>1</v>
      </c>
      <c r="G2141" s="18">
        <f>+(Ventas_Wellpro4[[#This Row],[Precio de Venta]]*0.16)*Ventas_Wellpro4[[#This Row],[Cantidad Vendida]]</f>
        <v>22.046399999999998</v>
      </c>
      <c r="H2141" s="15">
        <v>137.79</v>
      </c>
      <c r="I2141" s="17">
        <f>+Ventas_Wellpro4[[#This Row],[Total de Venta sin IVA]]+Ventas_Wellpro4[[#This Row],[IVA]]</f>
        <v>159.8364</v>
      </c>
      <c r="J2141">
        <f>YEAR(Ventas_Wellpro4[[#This Row],[Fecha]])</f>
        <v>2025</v>
      </c>
      <c r="K2141" t="str">
        <f>TEXT(Ventas_Wellpro4[[#This Row],[Fecha]],"MMMM")</f>
        <v>noviembre</v>
      </c>
      <c r="L2141">
        <f>DAY(Ventas_Wellpro4[[#This Row],[Fecha]])</f>
        <v>4</v>
      </c>
    </row>
    <row r="2142" spans="2:12" x14ac:dyDescent="0.25">
      <c r="B2142" s="11">
        <v>45965</v>
      </c>
      <c r="C2142" t="s">
        <v>22</v>
      </c>
      <c r="D2142" t="s">
        <v>194</v>
      </c>
      <c r="E2142" s="17">
        <v>90.54</v>
      </c>
      <c r="F2142">
        <v>18</v>
      </c>
      <c r="G2142" s="18">
        <f>+(Ventas_Wellpro4[[#This Row],[Precio de Venta]]*0.16)*Ventas_Wellpro4[[#This Row],[Cantidad Vendida]]</f>
        <v>260.7552</v>
      </c>
      <c r="H2142" s="15">
        <v>1629.72</v>
      </c>
      <c r="I2142" s="17">
        <f>+Ventas_Wellpro4[[#This Row],[Total de Venta sin IVA]]+Ventas_Wellpro4[[#This Row],[IVA]]</f>
        <v>1890.4752000000001</v>
      </c>
      <c r="J2142">
        <f>YEAR(Ventas_Wellpro4[[#This Row],[Fecha]])</f>
        <v>2025</v>
      </c>
      <c r="K2142" t="str">
        <f>TEXT(Ventas_Wellpro4[[#This Row],[Fecha]],"MMMM")</f>
        <v>noviembre</v>
      </c>
      <c r="L2142">
        <f>DAY(Ventas_Wellpro4[[#This Row],[Fecha]])</f>
        <v>4</v>
      </c>
    </row>
    <row r="2143" spans="2:12" x14ac:dyDescent="0.25">
      <c r="B2143" s="11">
        <v>45965</v>
      </c>
      <c r="C2143" t="s">
        <v>22</v>
      </c>
      <c r="D2143" t="s">
        <v>192</v>
      </c>
      <c r="E2143" s="17">
        <v>137.79</v>
      </c>
      <c r="F2143">
        <v>1</v>
      </c>
      <c r="G2143" s="18">
        <f>+(Ventas_Wellpro4[[#This Row],[Precio de Venta]]*0.16)*Ventas_Wellpro4[[#This Row],[Cantidad Vendida]]</f>
        <v>22.046399999999998</v>
      </c>
      <c r="H2143" s="15">
        <v>137.79</v>
      </c>
      <c r="I2143" s="17">
        <f>+Ventas_Wellpro4[[#This Row],[Total de Venta sin IVA]]+Ventas_Wellpro4[[#This Row],[IVA]]</f>
        <v>159.8364</v>
      </c>
      <c r="J2143">
        <f>YEAR(Ventas_Wellpro4[[#This Row],[Fecha]])</f>
        <v>2025</v>
      </c>
      <c r="K2143" t="str">
        <f>TEXT(Ventas_Wellpro4[[#This Row],[Fecha]],"MMMM")</f>
        <v>noviembre</v>
      </c>
      <c r="L2143">
        <f>DAY(Ventas_Wellpro4[[#This Row],[Fecha]])</f>
        <v>4</v>
      </c>
    </row>
    <row r="2144" spans="2:12" x14ac:dyDescent="0.25">
      <c r="B2144" s="11">
        <v>45965</v>
      </c>
      <c r="C2144" s="46" t="s">
        <v>23</v>
      </c>
      <c r="D2144" t="s">
        <v>192</v>
      </c>
      <c r="E2144" s="17">
        <v>137.79</v>
      </c>
      <c r="F2144">
        <v>1</v>
      </c>
      <c r="G2144" s="18">
        <f>+(Ventas_Wellpro4[[#This Row],[Precio de Venta]]*0.16)*Ventas_Wellpro4[[#This Row],[Cantidad Vendida]]</f>
        <v>22.046399999999998</v>
      </c>
      <c r="H2144" s="15">
        <v>137.79</v>
      </c>
      <c r="I2144" s="17">
        <f>+Ventas_Wellpro4[[#This Row],[Total de Venta sin IVA]]+Ventas_Wellpro4[[#This Row],[IVA]]</f>
        <v>159.8364</v>
      </c>
      <c r="J2144">
        <f>YEAR(Ventas_Wellpro4[[#This Row],[Fecha]])</f>
        <v>2025</v>
      </c>
      <c r="K2144" t="str">
        <f>TEXT(Ventas_Wellpro4[[#This Row],[Fecha]],"MMMM")</f>
        <v>noviembre</v>
      </c>
      <c r="L2144">
        <f>DAY(Ventas_Wellpro4[[#This Row],[Fecha]])</f>
        <v>4</v>
      </c>
    </row>
    <row r="2145" spans="2:12" x14ac:dyDescent="0.25">
      <c r="B2145" s="11">
        <v>45965</v>
      </c>
      <c r="C2145" s="46" t="s">
        <v>23</v>
      </c>
      <c r="D2145" t="s">
        <v>192</v>
      </c>
      <c r="E2145" s="17">
        <v>137.79</v>
      </c>
      <c r="F2145">
        <v>1</v>
      </c>
      <c r="G2145" s="18">
        <f>+(Ventas_Wellpro4[[#This Row],[Precio de Venta]]*0.16)*Ventas_Wellpro4[[#This Row],[Cantidad Vendida]]</f>
        <v>22.046399999999998</v>
      </c>
      <c r="H2145" s="15">
        <v>137.79</v>
      </c>
      <c r="I2145" s="17">
        <f>+Ventas_Wellpro4[[#This Row],[Total de Venta sin IVA]]+Ventas_Wellpro4[[#This Row],[IVA]]</f>
        <v>159.8364</v>
      </c>
      <c r="J2145">
        <f>YEAR(Ventas_Wellpro4[[#This Row],[Fecha]])</f>
        <v>2025</v>
      </c>
      <c r="K2145" t="str">
        <f>TEXT(Ventas_Wellpro4[[#This Row],[Fecha]],"MMMM")</f>
        <v>noviembre</v>
      </c>
      <c r="L2145">
        <f>DAY(Ventas_Wellpro4[[#This Row],[Fecha]])</f>
        <v>4</v>
      </c>
    </row>
    <row r="2146" spans="2:12" x14ac:dyDescent="0.25">
      <c r="B2146" s="5">
        <v>45785</v>
      </c>
      <c r="C2146" t="s">
        <v>18</v>
      </c>
      <c r="D2146" t="s">
        <v>46</v>
      </c>
      <c r="E2146" s="17">
        <v>525.59</v>
      </c>
      <c r="F2146">
        <v>6</v>
      </c>
      <c r="G2146">
        <v>504.57</v>
      </c>
      <c r="H2146" s="15">
        <v>3153.54</v>
      </c>
      <c r="I2146">
        <v>3658.11</v>
      </c>
      <c r="J2146">
        <f>YEAR(Ventas_Wellpro4[[#This Row],[Fecha]])</f>
        <v>2025</v>
      </c>
      <c r="K2146" t="str">
        <f>TEXT(Ventas_Wellpro4[[#This Row],[Fecha]],"MMMM")</f>
        <v>mayo</v>
      </c>
      <c r="L2146">
        <f>DAY(Ventas_Wellpro4[[#This Row],[Fecha]])</f>
        <v>8</v>
      </c>
    </row>
    <row r="2147" spans="2:12" x14ac:dyDescent="0.25">
      <c r="B2147" s="11">
        <v>45965</v>
      </c>
      <c r="C2147" t="s">
        <v>18</v>
      </c>
      <c r="D2147" t="s">
        <v>194</v>
      </c>
      <c r="E2147" s="17">
        <v>697</v>
      </c>
      <c r="F2147">
        <v>12</v>
      </c>
      <c r="G2147" s="18">
        <f>+(Ventas_Wellpro4[[#This Row],[Precio de Venta]]*0.16)*Ventas_Wellpro4[[#This Row],[Cantidad Vendida]]</f>
        <v>1338.24</v>
      </c>
      <c r="H2147" s="15">
        <v>8364</v>
      </c>
      <c r="I2147" s="17">
        <f>+Ventas_Wellpro4[[#This Row],[Total de Venta sin IVA]]+Ventas_Wellpro4[[#This Row],[IVA]]</f>
        <v>9702.24</v>
      </c>
      <c r="J2147">
        <f>YEAR(Ventas_Wellpro4[[#This Row],[Fecha]])</f>
        <v>2025</v>
      </c>
      <c r="K2147" t="str">
        <f>TEXT(Ventas_Wellpro4[[#This Row],[Fecha]],"MMMM")</f>
        <v>noviembre</v>
      </c>
      <c r="L2147">
        <f>DAY(Ventas_Wellpro4[[#This Row],[Fecha]])</f>
        <v>4</v>
      </c>
    </row>
    <row r="2148" spans="2:12" x14ac:dyDescent="0.25">
      <c r="B2148" s="5">
        <v>45785</v>
      </c>
      <c r="C2148" t="s">
        <v>18</v>
      </c>
      <c r="D2148" t="s">
        <v>46</v>
      </c>
      <c r="E2148" s="17">
        <v>525.59</v>
      </c>
      <c r="F2148">
        <v>6</v>
      </c>
      <c r="G2148">
        <v>504.57</v>
      </c>
      <c r="H2148" s="15">
        <v>3153.54</v>
      </c>
      <c r="I2148">
        <v>3658.11</v>
      </c>
      <c r="J2148">
        <f>YEAR(Ventas_Wellpro4[[#This Row],[Fecha]])</f>
        <v>2025</v>
      </c>
      <c r="K2148" t="str">
        <f>TEXT(Ventas_Wellpro4[[#This Row],[Fecha]],"MMMM")</f>
        <v>mayo</v>
      </c>
      <c r="L2148">
        <f>DAY(Ventas_Wellpro4[[#This Row],[Fecha]])</f>
        <v>8</v>
      </c>
    </row>
    <row r="2149" spans="2:12" x14ac:dyDescent="0.25">
      <c r="B2149" s="5">
        <v>45785</v>
      </c>
      <c r="C2149" t="s">
        <v>18</v>
      </c>
      <c r="D2149" t="s">
        <v>46</v>
      </c>
      <c r="E2149" s="17">
        <v>525.59</v>
      </c>
      <c r="F2149">
        <v>6</v>
      </c>
      <c r="G2149">
        <v>504.57</v>
      </c>
      <c r="H2149" s="15">
        <v>3153.54</v>
      </c>
      <c r="I2149">
        <v>3658.11</v>
      </c>
      <c r="J2149">
        <f>YEAR(Ventas_Wellpro4[[#This Row],[Fecha]])</f>
        <v>2025</v>
      </c>
      <c r="K2149" t="str">
        <f>TEXT(Ventas_Wellpro4[[#This Row],[Fecha]],"MMMM")</f>
        <v>mayo</v>
      </c>
      <c r="L2149">
        <f>DAY(Ventas_Wellpro4[[#This Row],[Fecha]])</f>
        <v>8</v>
      </c>
    </row>
    <row r="2150" spans="2:12" x14ac:dyDescent="0.25">
      <c r="B2150" s="5">
        <v>45789</v>
      </c>
      <c r="C2150" t="s">
        <v>18</v>
      </c>
      <c r="D2150" t="s">
        <v>46</v>
      </c>
      <c r="E2150" s="17">
        <v>525.59</v>
      </c>
      <c r="F2150">
        <v>12</v>
      </c>
      <c r="G2150">
        <v>1009.13</v>
      </c>
      <c r="H2150" s="15">
        <v>6307.08</v>
      </c>
      <c r="I2150">
        <v>7316.21</v>
      </c>
      <c r="J2150">
        <f>YEAR(Ventas_Wellpro4[[#This Row],[Fecha]])</f>
        <v>2025</v>
      </c>
      <c r="K2150" t="str">
        <f>TEXT(Ventas_Wellpro4[[#This Row],[Fecha]],"MMMM")</f>
        <v>mayo</v>
      </c>
      <c r="L2150">
        <f>DAY(Ventas_Wellpro4[[#This Row],[Fecha]])</f>
        <v>12</v>
      </c>
    </row>
    <row r="2151" spans="2:12" x14ac:dyDescent="0.25">
      <c r="B2151" s="5">
        <v>45793</v>
      </c>
      <c r="C2151" t="s">
        <v>18</v>
      </c>
      <c r="D2151" t="s">
        <v>46</v>
      </c>
      <c r="E2151" s="17">
        <v>525.59</v>
      </c>
      <c r="F2151">
        <v>6</v>
      </c>
      <c r="G2151">
        <v>504.57</v>
      </c>
      <c r="H2151" s="15">
        <v>3153.54</v>
      </c>
      <c r="I2151">
        <v>3658.11</v>
      </c>
      <c r="J2151">
        <f>YEAR(Ventas_Wellpro4[[#This Row],[Fecha]])</f>
        <v>2025</v>
      </c>
      <c r="K2151" t="str">
        <f>TEXT(Ventas_Wellpro4[[#This Row],[Fecha]],"MMMM")</f>
        <v>mayo</v>
      </c>
      <c r="L2151">
        <f>DAY(Ventas_Wellpro4[[#This Row],[Fecha]])</f>
        <v>16</v>
      </c>
    </row>
    <row r="2152" spans="2:12" x14ac:dyDescent="0.25">
      <c r="B2152" s="5">
        <v>45793</v>
      </c>
      <c r="C2152" t="s">
        <v>18</v>
      </c>
      <c r="D2152" t="s">
        <v>46</v>
      </c>
      <c r="E2152" s="17">
        <v>525.59</v>
      </c>
      <c r="F2152">
        <v>6</v>
      </c>
      <c r="G2152">
        <v>504.57</v>
      </c>
      <c r="H2152" s="15">
        <v>3153.54</v>
      </c>
      <c r="I2152">
        <v>3658.11</v>
      </c>
      <c r="J2152">
        <f>YEAR(Ventas_Wellpro4[[#This Row],[Fecha]])</f>
        <v>2025</v>
      </c>
      <c r="K2152" t="str">
        <f>TEXT(Ventas_Wellpro4[[#This Row],[Fecha]],"MMMM")</f>
        <v>mayo</v>
      </c>
      <c r="L2152">
        <f>DAY(Ventas_Wellpro4[[#This Row],[Fecha]])</f>
        <v>16</v>
      </c>
    </row>
    <row r="2153" spans="2:12" x14ac:dyDescent="0.25">
      <c r="B2153" s="5">
        <v>45793</v>
      </c>
      <c r="C2153" t="s">
        <v>18</v>
      </c>
      <c r="D2153" t="s">
        <v>46</v>
      </c>
      <c r="E2153" s="17">
        <v>525.59</v>
      </c>
      <c r="F2153">
        <v>6</v>
      </c>
      <c r="G2153">
        <v>504.57</v>
      </c>
      <c r="H2153" s="15">
        <v>3153.54</v>
      </c>
      <c r="I2153">
        <v>3658.11</v>
      </c>
      <c r="J2153">
        <f>YEAR(Ventas_Wellpro4[[#This Row],[Fecha]])</f>
        <v>2025</v>
      </c>
      <c r="K2153" t="str">
        <f>TEXT(Ventas_Wellpro4[[#This Row],[Fecha]],"MMMM")</f>
        <v>mayo</v>
      </c>
      <c r="L2153">
        <f>DAY(Ventas_Wellpro4[[#This Row],[Fecha]])</f>
        <v>16</v>
      </c>
    </row>
    <row r="2154" spans="2:12" x14ac:dyDescent="0.25">
      <c r="B2154" s="5">
        <v>45796</v>
      </c>
      <c r="C2154" t="s">
        <v>18</v>
      </c>
      <c r="D2154" t="s">
        <v>46</v>
      </c>
      <c r="E2154" s="17">
        <v>525.59</v>
      </c>
      <c r="F2154">
        <v>6</v>
      </c>
      <c r="G2154">
        <v>504.57</v>
      </c>
      <c r="H2154" s="15">
        <v>3153.54</v>
      </c>
      <c r="I2154">
        <v>3658.11</v>
      </c>
      <c r="J2154">
        <f>YEAR(Ventas_Wellpro4[[#This Row],[Fecha]])</f>
        <v>2025</v>
      </c>
      <c r="K2154" t="str">
        <f>TEXT(Ventas_Wellpro4[[#This Row],[Fecha]],"MMMM")</f>
        <v>mayo</v>
      </c>
      <c r="L2154">
        <f>DAY(Ventas_Wellpro4[[#This Row],[Fecha]])</f>
        <v>19</v>
      </c>
    </row>
    <row r="2155" spans="2:12" x14ac:dyDescent="0.25">
      <c r="B2155" s="5">
        <v>45797</v>
      </c>
      <c r="C2155" t="s">
        <v>18</v>
      </c>
      <c r="D2155" t="s">
        <v>46</v>
      </c>
      <c r="E2155" s="17">
        <v>525.59</v>
      </c>
      <c r="F2155">
        <v>6</v>
      </c>
      <c r="G2155">
        <v>504.57</v>
      </c>
      <c r="H2155" s="15">
        <v>3153.54</v>
      </c>
      <c r="I2155">
        <v>3658.11</v>
      </c>
      <c r="J2155">
        <f>YEAR(Ventas_Wellpro4[[#This Row],[Fecha]])</f>
        <v>2025</v>
      </c>
      <c r="K2155" t="str">
        <f>TEXT(Ventas_Wellpro4[[#This Row],[Fecha]],"MMMM")</f>
        <v>mayo</v>
      </c>
      <c r="L2155">
        <f>DAY(Ventas_Wellpro4[[#This Row],[Fecha]])</f>
        <v>20</v>
      </c>
    </row>
    <row r="2156" spans="2:12" x14ac:dyDescent="0.25">
      <c r="B2156" s="5">
        <v>45799</v>
      </c>
      <c r="C2156" t="s">
        <v>18</v>
      </c>
      <c r="D2156" t="s">
        <v>46</v>
      </c>
      <c r="E2156" s="17">
        <v>525.59</v>
      </c>
      <c r="F2156">
        <v>6</v>
      </c>
      <c r="G2156">
        <v>504.57</v>
      </c>
      <c r="H2156" s="15">
        <v>3153.54</v>
      </c>
      <c r="I2156">
        <v>3658.11</v>
      </c>
      <c r="J2156">
        <f>YEAR(Ventas_Wellpro4[[#This Row],[Fecha]])</f>
        <v>2025</v>
      </c>
      <c r="K2156" t="str">
        <f>TEXT(Ventas_Wellpro4[[#This Row],[Fecha]],"MMMM")</f>
        <v>mayo</v>
      </c>
      <c r="L2156">
        <f>DAY(Ventas_Wellpro4[[#This Row],[Fecha]])</f>
        <v>22</v>
      </c>
    </row>
    <row r="2157" spans="2:12" x14ac:dyDescent="0.25">
      <c r="B2157" s="5">
        <v>45799</v>
      </c>
      <c r="C2157" t="s">
        <v>18</v>
      </c>
      <c r="D2157" t="s">
        <v>46</v>
      </c>
      <c r="E2157" s="17">
        <v>525.59</v>
      </c>
      <c r="F2157">
        <v>6</v>
      </c>
      <c r="G2157">
        <v>504.57</v>
      </c>
      <c r="H2157" s="15">
        <v>3153.54</v>
      </c>
      <c r="I2157">
        <v>3658.11</v>
      </c>
      <c r="J2157">
        <f>YEAR(Ventas_Wellpro4[[#This Row],[Fecha]])</f>
        <v>2025</v>
      </c>
      <c r="K2157" t="str">
        <f>TEXT(Ventas_Wellpro4[[#This Row],[Fecha]],"MMMM")</f>
        <v>mayo</v>
      </c>
      <c r="L2157">
        <f>DAY(Ventas_Wellpro4[[#This Row],[Fecha]])</f>
        <v>22</v>
      </c>
    </row>
    <row r="2158" spans="2:12" x14ac:dyDescent="0.25">
      <c r="B2158" s="5">
        <v>45799</v>
      </c>
      <c r="C2158" t="s">
        <v>18</v>
      </c>
      <c r="D2158" t="s">
        <v>46</v>
      </c>
      <c r="E2158" s="17">
        <v>525.59</v>
      </c>
      <c r="F2158">
        <v>6</v>
      </c>
      <c r="G2158">
        <v>504.57</v>
      </c>
      <c r="H2158" s="15">
        <v>3153.54</v>
      </c>
      <c r="I2158">
        <v>3658.11</v>
      </c>
      <c r="J2158">
        <f>YEAR(Ventas_Wellpro4[[#This Row],[Fecha]])</f>
        <v>2025</v>
      </c>
      <c r="K2158" t="str">
        <f>TEXT(Ventas_Wellpro4[[#This Row],[Fecha]],"MMMM")</f>
        <v>mayo</v>
      </c>
      <c r="L2158">
        <f>DAY(Ventas_Wellpro4[[#This Row],[Fecha]])</f>
        <v>22</v>
      </c>
    </row>
    <row r="2159" spans="2:12" x14ac:dyDescent="0.25">
      <c r="B2159" s="5">
        <v>45803</v>
      </c>
      <c r="C2159" t="s">
        <v>18</v>
      </c>
      <c r="D2159" t="s">
        <v>46</v>
      </c>
      <c r="E2159" s="17">
        <v>525.59</v>
      </c>
      <c r="F2159">
        <v>6</v>
      </c>
      <c r="G2159">
        <v>504.57</v>
      </c>
      <c r="H2159" s="15">
        <v>3153.54</v>
      </c>
      <c r="I2159">
        <v>3658.11</v>
      </c>
      <c r="J2159">
        <f>YEAR(Ventas_Wellpro4[[#This Row],[Fecha]])</f>
        <v>2025</v>
      </c>
      <c r="K2159" t="str">
        <f>TEXT(Ventas_Wellpro4[[#This Row],[Fecha]],"MMMM")</f>
        <v>mayo</v>
      </c>
      <c r="L2159">
        <f>DAY(Ventas_Wellpro4[[#This Row],[Fecha]])</f>
        <v>26</v>
      </c>
    </row>
    <row r="2160" spans="2:12" x14ac:dyDescent="0.25">
      <c r="B2160" s="5">
        <v>45803</v>
      </c>
      <c r="C2160" t="s">
        <v>18</v>
      </c>
      <c r="D2160" t="s">
        <v>46</v>
      </c>
      <c r="E2160" s="17">
        <v>525.59</v>
      </c>
      <c r="F2160">
        <v>6</v>
      </c>
      <c r="G2160">
        <v>504.57</v>
      </c>
      <c r="H2160" s="15">
        <v>3153.54</v>
      </c>
      <c r="I2160">
        <v>3658.11</v>
      </c>
      <c r="J2160">
        <f>YEAR(Ventas_Wellpro4[[#This Row],[Fecha]])</f>
        <v>2025</v>
      </c>
      <c r="K2160" t="str">
        <f>TEXT(Ventas_Wellpro4[[#This Row],[Fecha]],"MMMM")</f>
        <v>mayo</v>
      </c>
      <c r="L2160">
        <f>DAY(Ventas_Wellpro4[[#This Row],[Fecha]])</f>
        <v>26</v>
      </c>
    </row>
    <row r="2161" spans="2:12" x14ac:dyDescent="0.25">
      <c r="B2161" s="11">
        <v>45965</v>
      </c>
      <c r="C2161" t="s">
        <v>18</v>
      </c>
      <c r="D2161" t="s">
        <v>191</v>
      </c>
      <c r="E2161" s="17">
        <v>525.59</v>
      </c>
      <c r="F2161">
        <v>6</v>
      </c>
      <c r="G2161" s="18">
        <f>+(Ventas_Wellpro4[[#This Row],[Precio de Venta]]*0.16)*Ventas_Wellpro4[[#This Row],[Cantidad Vendida]]</f>
        <v>504.56640000000004</v>
      </c>
      <c r="H2161" s="15">
        <v>3153.54</v>
      </c>
      <c r="I2161" s="17">
        <f>+Ventas_Wellpro4[[#This Row],[Total de Venta sin IVA]]+Ventas_Wellpro4[[#This Row],[IVA]]</f>
        <v>3658.1064000000001</v>
      </c>
      <c r="J2161">
        <f>YEAR(Ventas_Wellpro4[[#This Row],[Fecha]])</f>
        <v>2025</v>
      </c>
      <c r="K2161" t="str">
        <f>TEXT(Ventas_Wellpro4[[#This Row],[Fecha]],"MMMM")</f>
        <v>noviembre</v>
      </c>
      <c r="L2161">
        <f>DAY(Ventas_Wellpro4[[#This Row],[Fecha]])</f>
        <v>4</v>
      </c>
    </row>
    <row r="2162" spans="2:12" x14ac:dyDescent="0.25">
      <c r="B2162" s="11">
        <v>45965</v>
      </c>
      <c r="C2162" t="s">
        <v>18</v>
      </c>
      <c r="D2162" t="s">
        <v>191</v>
      </c>
      <c r="E2162" s="17">
        <v>525.59</v>
      </c>
      <c r="F2162">
        <v>12</v>
      </c>
      <c r="G2162" s="18">
        <f>+(Ventas_Wellpro4[[#This Row],[Precio de Venta]]*0.16)*Ventas_Wellpro4[[#This Row],[Cantidad Vendida]]</f>
        <v>1009.1328000000001</v>
      </c>
      <c r="H2162" s="15">
        <v>6307.08</v>
      </c>
      <c r="I2162" s="17">
        <f>+Ventas_Wellpro4[[#This Row],[Total de Venta sin IVA]]+Ventas_Wellpro4[[#This Row],[IVA]]</f>
        <v>7316.2128000000002</v>
      </c>
      <c r="J2162">
        <f>YEAR(Ventas_Wellpro4[[#This Row],[Fecha]])</f>
        <v>2025</v>
      </c>
      <c r="K2162" t="str">
        <f>TEXT(Ventas_Wellpro4[[#This Row],[Fecha]],"MMMM")</f>
        <v>noviembre</v>
      </c>
      <c r="L2162">
        <f>DAY(Ventas_Wellpro4[[#This Row],[Fecha]])</f>
        <v>4</v>
      </c>
    </row>
    <row r="2163" spans="2:12" x14ac:dyDescent="0.25">
      <c r="B2163" s="5">
        <v>45810</v>
      </c>
      <c r="C2163" t="s">
        <v>18</v>
      </c>
      <c r="D2163" t="s">
        <v>46</v>
      </c>
      <c r="E2163" s="17">
        <v>525.59</v>
      </c>
      <c r="F2163">
        <v>6</v>
      </c>
      <c r="G2163">
        <v>504.57</v>
      </c>
      <c r="H2163" s="15">
        <v>3153.54</v>
      </c>
      <c r="I2163">
        <v>3658.11</v>
      </c>
      <c r="J2163">
        <f>YEAR(Ventas_Wellpro4[[#This Row],[Fecha]])</f>
        <v>2025</v>
      </c>
      <c r="K2163" t="str">
        <f>TEXT(Ventas_Wellpro4[[#This Row],[Fecha]],"MMMM")</f>
        <v>junio</v>
      </c>
      <c r="L2163">
        <f>DAY(Ventas_Wellpro4[[#This Row],[Fecha]])</f>
        <v>2</v>
      </c>
    </row>
    <row r="2164" spans="2:12" x14ac:dyDescent="0.25">
      <c r="B2164" s="5">
        <v>45810</v>
      </c>
      <c r="C2164" t="s">
        <v>18</v>
      </c>
      <c r="D2164" t="s">
        <v>46</v>
      </c>
      <c r="E2164" s="17">
        <v>525.59</v>
      </c>
      <c r="F2164">
        <v>6</v>
      </c>
      <c r="G2164">
        <v>504.57</v>
      </c>
      <c r="H2164" s="15">
        <v>3153.54</v>
      </c>
      <c r="I2164">
        <v>3658.11</v>
      </c>
      <c r="J2164">
        <f>YEAR(Ventas_Wellpro4[[#This Row],[Fecha]])</f>
        <v>2025</v>
      </c>
      <c r="K2164" t="str">
        <f>TEXT(Ventas_Wellpro4[[#This Row],[Fecha]],"MMMM")</f>
        <v>junio</v>
      </c>
      <c r="L2164">
        <f>DAY(Ventas_Wellpro4[[#This Row],[Fecha]])</f>
        <v>2</v>
      </c>
    </row>
    <row r="2165" spans="2:12" x14ac:dyDescent="0.25">
      <c r="B2165" s="11">
        <v>45965</v>
      </c>
      <c r="C2165" t="s">
        <v>18</v>
      </c>
      <c r="D2165" t="s">
        <v>191</v>
      </c>
      <c r="E2165" s="17">
        <v>525.59</v>
      </c>
      <c r="F2165">
        <v>12</v>
      </c>
      <c r="G2165" s="18">
        <f>+(Ventas_Wellpro4[[#This Row],[Precio de Venta]]*0.16)*Ventas_Wellpro4[[#This Row],[Cantidad Vendida]]</f>
        <v>1009.1328000000001</v>
      </c>
      <c r="H2165" s="15">
        <v>6307.08</v>
      </c>
      <c r="I2165" s="17">
        <f>+Ventas_Wellpro4[[#This Row],[Total de Venta sin IVA]]+Ventas_Wellpro4[[#This Row],[IVA]]</f>
        <v>7316.2128000000002</v>
      </c>
      <c r="J2165">
        <f>YEAR(Ventas_Wellpro4[[#This Row],[Fecha]])</f>
        <v>2025</v>
      </c>
      <c r="K2165" t="str">
        <f>TEXT(Ventas_Wellpro4[[#This Row],[Fecha]],"MMMM")</f>
        <v>noviembre</v>
      </c>
      <c r="L2165">
        <f>DAY(Ventas_Wellpro4[[#This Row],[Fecha]])</f>
        <v>4</v>
      </c>
    </row>
    <row r="2166" spans="2:12" x14ac:dyDescent="0.25">
      <c r="B2166" s="5">
        <v>45810</v>
      </c>
      <c r="C2166" t="s">
        <v>18</v>
      </c>
      <c r="D2166" t="s">
        <v>46</v>
      </c>
      <c r="E2166" s="17">
        <v>525.59</v>
      </c>
      <c r="F2166">
        <v>6</v>
      </c>
      <c r="G2166">
        <v>504.57</v>
      </c>
      <c r="H2166" s="15">
        <v>3153.54</v>
      </c>
      <c r="I2166">
        <v>3658.11</v>
      </c>
      <c r="J2166">
        <f>YEAR(Ventas_Wellpro4[[#This Row],[Fecha]])</f>
        <v>2025</v>
      </c>
      <c r="K2166" t="str">
        <f>TEXT(Ventas_Wellpro4[[#This Row],[Fecha]],"MMMM")</f>
        <v>junio</v>
      </c>
      <c r="L2166">
        <f>DAY(Ventas_Wellpro4[[#This Row],[Fecha]])</f>
        <v>2</v>
      </c>
    </row>
    <row r="2167" spans="2:12" x14ac:dyDescent="0.25">
      <c r="B2167" s="11">
        <v>45965</v>
      </c>
      <c r="C2167" t="s">
        <v>24</v>
      </c>
      <c r="D2167" t="s">
        <v>192</v>
      </c>
      <c r="E2167" s="17">
        <v>137.79</v>
      </c>
      <c r="F2167">
        <v>1</v>
      </c>
      <c r="G2167" s="18">
        <f>+(Ventas_Wellpro4[[#This Row],[Precio de Venta]]*0.16)*Ventas_Wellpro4[[#This Row],[Cantidad Vendida]]</f>
        <v>22.046399999999998</v>
      </c>
      <c r="H2167" s="15">
        <v>137.79</v>
      </c>
      <c r="I2167" s="17">
        <f>+Ventas_Wellpro4[[#This Row],[Total de Venta sin IVA]]+Ventas_Wellpro4[[#This Row],[IVA]]</f>
        <v>159.8364</v>
      </c>
      <c r="J2167">
        <f>YEAR(Ventas_Wellpro4[[#This Row],[Fecha]])</f>
        <v>2025</v>
      </c>
      <c r="K2167" t="str">
        <f>TEXT(Ventas_Wellpro4[[#This Row],[Fecha]],"MMMM")</f>
        <v>noviembre</v>
      </c>
      <c r="L2167">
        <f>DAY(Ventas_Wellpro4[[#This Row],[Fecha]])</f>
        <v>4</v>
      </c>
    </row>
    <row r="2168" spans="2:12" x14ac:dyDescent="0.25">
      <c r="B2168" s="11">
        <v>45965</v>
      </c>
      <c r="C2168" s="46" t="s">
        <v>25</v>
      </c>
      <c r="D2168" t="s">
        <v>194</v>
      </c>
      <c r="E2168" s="17">
        <v>697</v>
      </c>
      <c r="F2168">
        <v>18</v>
      </c>
      <c r="G2168" s="18">
        <f>+(Ventas_Wellpro4[[#This Row],[Precio de Venta]]*0.16)*Ventas_Wellpro4[[#This Row],[Cantidad Vendida]]</f>
        <v>2007.36</v>
      </c>
      <c r="H2168" s="15">
        <v>12546</v>
      </c>
      <c r="I2168" s="17">
        <f>+Ventas_Wellpro4[[#This Row],[Total de Venta sin IVA]]+Ventas_Wellpro4[[#This Row],[IVA]]</f>
        <v>14553.36</v>
      </c>
      <c r="J2168">
        <f>YEAR(Ventas_Wellpro4[[#This Row],[Fecha]])</f>
        <v>2025</v>
      </c>
      <c r="K2168" t="str">
        <f>TEXT(Ventas_Wellpro4[[#This Row],[Fecha]],"MMMM")</f>
        <v>noviembre</v>
      </c>
      <c r="L2168">
        <f>DAY(Ventas_Wellpro4[[#This Row],[Fecha]])</f>
        <v>4</v>
      </c>
    </row>
    <row r="2169" spans="2:12" x14ac:dyDescent="0.25">
      <c r="B2169" s="11">
        <v>45966</v>
      </c>
      <c r="C2169" t="s">
        <v>173</v>
      </c>
      <c r="D2169" t="s">
        <v>192</v>
      </c>
      <c r="E2169" s="17">
        <v>905.16</v>
      </c>
      <c r="F2169">
        <v>1</v>
      </c>
      <c r="G2169" s="18">
        <f>+(Ventas_Wellpro4[[#This Row],[Precio de Venta]]*0.16)*Ventas_Wellpro4[[#This Row],[Cantidad Vendida]]</f>
        <v>144.82560000000001</v>
      </c>
      <c r="H2169" s="15">
        <v>905.16</v>
      </c>
      <c r="I2169" s="17">
        <f>+Ventas_Wellpro4[[#This Row],[Total de Venta sin IVA]]+Ventas_Wellpro4[[#This Row],[IVA]]</f>
        <v>1049.9856</v>
      </c>
      <c r="J2169">
        <f>YEAR(Ventas_Wellpro4[[#This Row],[Fecha]])</f>
        <v>2025</v>
      </c>
      <c r="K2169" t="str">
        <f>TEXT(Ventas_Wellpro4[[#This Row],[Fecha]],"MMMM")</f>
        <v>noviembre</v>
      </c>
      <c r="L2169">
        <f>DAY(Ventas_Wellpro4[[#This Row],[Fecha]])</f>
        <v>5</v>
      </c>
    </row>
    <row r="2170" spans="2:12" x14ac:dyDescent="0.25">
      <c r="B2170" s="11">
        <v>45966</v>
      </c>
      <c r="C2170" t="s">
        <v>173</v>
      </c>
      <c r="D2170" t="s">
        <v>192</v>
      </c>
      <c r="E2170" s="17">
        <v>905.16</v>
      </c>
      <c r="F2170">
        <v>1</v>
      </c>
      <c r="G2170" s="18">
        <f>+(Ventas_Wellpro4[[#This Row],[Precio de Venta]]*0.16)*Ventas_Wellpro4[[#This Row],[Cantidad Vendida]]</f>
        <v>144.82560000000001</v>
      </c>
      <c r="H2170" s="15">
        <v>905.16</v>
      </c>
      <c r="I2170" s="17">
        <f>+Ventas_Wellpro4[[#This Row],[Total de Venta sin IVA]]+Ventas_Wellpro4[[#This Row],[IVA]]</f>
        <v>1049.9856</v>
      </c>
      <c r="J2170">
        <f>YEAR(Ventas_Wellpro4[[#This Row],[Fecha]])</f>
        <v>2025</v>
      </c>
      <c r="K2170" t="str">
        <f>TEXT(Ventas_Wellpro4[[#This Row],[Fecha]],"MMMM")</f>
        <v>noviembre</v>
      </c>
      <c r="L2170">
        <f>DAY(Ventas_Wellpro4[[#This Row],[Fecha]])</f>
        <v>5</v>
      </c>
    </row>
    <row r="2171" spans="2:12" x14ac:dyDescent="0.25">
      <c r="B2171" s="11">
        <v>45966</v>
      </c>
      <c r="C2171" t="s">
        <v>138</v>
      </c>
      <c r="D2171" t="s">
        <v>191</v>
      </c>
      <c r="E2171" s="17">
        <v>498.66</v>
      </c>
      <c r="F2171">
        <v>12</v>
      </c>
      <c r="G2171" s="18">
        <f>+(Ventas_Wellpro4[[#This Row],[Precio de Venta]]*0.16)*Ventas_Wellpro4[[#This Row],[Cantidad Vendida]]</f>
        <v>957.42720000000008</v>
      </c>
      <c r="H2171" s="15">
        <v>5983.92</v>
      </c>
      <c r="I2171" s="17">
        <f>+Ventas_Wellpro4[[#This Row],[Total de Venta sin IVA]]+Ventas_Wellpro4[[#This Row],[IVA]]</f>
        <v>6941.3472000000002</v>
      </c>
      <c r="J2171">
        <f>YEAR(Ventas_Wellpro4[[#This Row],[Fecha]])</f>
        <v>2025</v>
      </c>
      <c r="K2171" t="str">
        <f>TEXT(Ventas_Wellpro4[[#This Row],[Fecha]],"MMMM")</f>
        <v>noviembre</v>
      </c>
      <c r="L2171">
        <f>DAY(Ventas_Wellpro4[[#This Row],[Fecha]])</f>
        <v>5</v>
      </c>
    </row>
    <row r="2172" spans="2:12" x14ac:dyDescent="0.25">
      <c r="B2172" s="11">
        <v>45966</v>
      </c>
      <c r="C2172" t="s">
        <v>138</v>
      </c>
      <c r="D2172" t="s">
        <v>191</v>
      </c>
      <c r="E2172" s="17">
        <v>498.66</v>
      </c>
      <c r="F2172">
        <v>12</v>
      </c>
      <c r="G2172" s="18">
        <f>+(Ventas_Wellpro4[[#This Row],[Precio de Venta]]*0.16)*Ventas_Wellpro4[[#This Row],[Cantidad Vendida]]</f>
        <v>957.42720000000008</v>
      </c>
      <c r="H2172" s="15">
        <v>5983.92</v>
      </c>
      <c r="I2172" s="17">
        <f>+Ventas_Wellpro4[[#This Row],[Total de Venta sin IVA]]+Ventas_Wellpro4[[#This Row],[IVA]]</f>
        <v>6941.3472000000002</v>
      </c>
      <c r="J2172">
        <f>YEAR(Ventas_Wellpro4[[#This Row],[Fecha]])</f>
        <v>2025</v>
      </c>
      <c r="K2172" t="str">
        <f>TEXT(Ventas_Wellpro4[[#This Row],[Fecha]],"MMMM")</f>
        <v>noviembre</v>
      </c>
      <c r="L2172">
        <f>DAY(Ventas_Wellpro4[[#This Row],[Fecha]])</f>
        <v>5</v>
      </c>
    </row>
    <row r="2173" spans="2:12" x14ac:dyDescent="0.25">
      <c r="B2173" s="11">
        <v>45966</v>
      </c>
      <c r="C2173" s="46" t="s">
        <v>23</v>
      </c>
      <c r="D2173" t="s">
        <v>191</v>
      </c>
      <c r="E2173" s="17">
        <v>70.05</v>
      </c>
      <c r="F2173">
        <v>240</v>
      </c>
      <c r="G2173" s="18">
        <f>+(Ventas_Wellpro4[[#This Row],[Precio de Venta]]*0.16)*Ventas_Wellpro4[[#This Row],[Cantidad Vendida]]</f>
        <v>2689.92</v>
      </c>
      <c r="H2173" s="15">
        <v>16812</v>
      </c>
      <c r="I2173" s="17">
        <f>+Ventas_Wellpro4[[#This Row],[Total de Venta sin IVA]]+Ventas_Wellpro4[[#This Row],[IVA]]</f>
        <v>19501.919999999998</v>
      </c>
      <c r="J2173">
        <f>YEAR(Ventas_Wellpro4[[#This Row],[Fecha]])</f>
        <v>2025</v>
      </c>
      <c r="K2173" t="str">
        <f>TEXT(Ventas_Wellpro4[[#This Row],[Fecha]],"MMMM")</f>
        <v>noviembre</v>
      </c>
      <c r="L2173">
        <f>DAY(Ventas_Wellpro4[[#This Row],[Fecha]])</f>
        <v>5</v>
      </c>
    </row>
    <row r="2174" spans="2:12" x14ac:dyDescent="0.25">
      <c r="B2174" s="11">
        <v>45810</v>
      </c>
      <c r="C2174" t="s">
        <v>18</v>
      </c>
      <c r="D2174" t="s">
        <v>46</v>
      </c>
      <c r="E2174" s="17">
        <v>525.59</v>
      </c>
      <c r="F2174">
        <v>6</v>
      </c>
      <c r="G2174">
        <v>504.57</v>
      </c>
      <c r="H2174" s="15">
        <v>3153.54</v>
      </c>
      <c r="I2174">
        <v>3658.11</v>
      </c>
      <c r="J2174">
        <f>YEAR(Ventas_Wellpro4[[#This Row],[Fecha]])</f>
        <v>2025</v>
      </c>
      <c r="K2174" t="str">
        <f>TEXT(Ventas_Wellpro4[[#This Row],[Fecha]],"MMMM")</f>
        <v>junio</v>
      </c>
      <c r="L2174">
        <f>DAY(Ventas_Wellpro4[[#This Row],[Fecha]])</f>
        <v>2</v>
      </c>
    </row>
    <row r="2175" spans="2:12" x14ac:dyDescent="0.25">
      <c r="B2175" s="11">
        <v>45966</v>
      </c>
      <c r="C2175" t="s">
        <v>18</v>
      </c>
      <c r="D2175" t="s">
        <v>191</v>
      </c>
      <c r="E2175" s="17">
        <v>525.59</v>
      </c>
      <c r="F2175">
        <v>6</v>
      </c>
      <c r="G2175" s="18">
        <f>+(Ventas_Wellpro4[[#This Row],[Precio de Venta]]*0.16)*Ventas_Wellpro4[[#This Row],[Cantidad Vendida]]</f>
        <v>504.56640000000004</v>
      </c>
      <c r="H2175" s="15">
        <v>3153.54</v>
      </c>
      <c r="I2175" s="17">
        <f>+Ventas_Wellpro4[[#This Row],[Total de Venta sin IVA]]+Ventas_Wellpro4[[#This Row],[IVA]]</f>
        <v>3658.1064000000001</v>
      </c>
      <c r="J2175">
        <f>YEAR(Ventas_Wellpro4[[#This Row],[Fecha]])</f>
        <v>2025</v>
      </c>
      <c r="K2175" t="str">
        <f>TEXT(Ventas_Wellpro4[[#This Row],[Fecha]],"MMMM")</f>
        <v>noviembre</v>
      </c>
      <c r="L2175">
        <f>DAY(Ventas_Wellpro4[[#This Row],[Fecha]])</f>
        <v>5</v>
      </c>
    </row>
    <row r="2176" spans="2:12" x14ac:dyDescent="0.25">
      <c r="B2176" s="11">
        <v>45967</v>
      </c>
      <c r="C2176" t="s">
        <v>173</v>
      </c>
      <c r="D2176" t="s">
        <v>192</v>
      </c>
      <c r="E2176" s="17">
        <v>769.39</v>
      </c>
      <c r="F2176">
        <v>6</v>
      </c>
      <c r="G2176" s="18">
        <f>+(Ventas_Wellpro4[[#This Row],[Precio de Venta]]*0.16)*Ventas_Wellpro4[[#This Row],[Cantidad Vendida]]</f>
        <v>738.61440000000005</v>
      </c>
      <c r="H2176" s="15">
        <v>4616.34</v>
      </c>
      <c r="I2176" s="17">
        <f>+Ventas_Wellpro4[[#This Row],[Total de Venta sin IVA]]+Ventas_Wellpro4[[#This Row],[IVA]]</f>
        <v>5354.9544000000005</v>
      </c>
      <c r="J2176">
        <f>YEAR(Ventas_Wellpro4[[#This Row],[Fecha]])</f>
        <v>2025</v>
      </c>
      <c r="K2176" t="str">
        <f>TEXT(Ventas_Wellpro4[[#This Row],[Fecha]],"MMMM")</f>
        <v>noviembre</v>
      </c>
      <c r="L2176">
        <f>DAY(Ventas_Wellpro4[[#This Row],[Fecha]])</f>
        <v>6</v>
      </c>
    </row>
    <row r="2177" spans="2:12" x14ac:dyDescent="0.25">
      <c r="B2177" s="11">
        <v>45810</v>
      </c>
      <c r="C2177" t="s">
        <v>18</v>
      </c>
      <c r="D2177" t="s">
        <v>46</v>
      </c>
      <c r="E2177" s="17">
        <v>525.59</v>
      </c>
      <c r="F2177">
        <v>6</v>
      </c>
      <c r="G2177">
        <v>504.57</v>
      </c>
      <c r="H2177" s="15">
        <v>3153.54</v>
      </c>
      <c r="I2177">
        <v>3658.11</v>
      </c>
      <c r="J2177">
        <f>YEAR(Ventas_Wellpro4[[#This Row],[Fecha]])</f>
        <v>2025</v>
      </c>
      <c r="K2177" t="str">
        <f>TEXT(Ventas_Wellpro4[[#This Row],[Fecha]],"MMMM")</f>
        <v>junio</v>
      </c>
      <c r="L2177">
        <f>DAY(Ventas_Wellpro4[[#This Row],[Fecha]])</f>
        <v>2</v>
      </c>
    </row>
    <row r="2178" spans="2:12" x14ac:dyDescent="0.25">
      <c r="B2178" s="11">
        <v>45813</v>
      </c>
      <c r="C2178" t="s">
        <v>18</v>
      </c>
      <c r="D2178" t="s">
        <v>46</v>
      </c>
      <c r="E2178" s="17">
        <v>525.59</v>
      </c>
      <c r="F2178">
        <v>6</v>
      </c>
      <c r="G2178">
        <v>504.57</v>
      </c>
      <c r="H2178" s="15">
        <v>3153.54</v>
      </c>
      <c r="I2178">
        <v>3658.11</v>
      </c>
      <c r="J2178">
        <f>YEAR(Ventas_Wellpro4[[#This Row],[Fecha]])</f>
        <v>2025</v>
      </c>
      <c r="K2178" t="str">
        <f>TEXT(Ventas_Wellpro4[[#This Row],[Fecha]],"MMMM")</f>
        <v>junio</v>
      </c>
      <c r="L2178">
        <f>DAY(Ventas_Wellpro4[[#This Row],[Fecha]])</f>
        <v>5</v>
      </c>
    </row>
    <row r="2179" spans="2:12" x14ac:dyDescent="0.25">
      <c r="B2179" s="11">
        <v>45967</v>
      </c>
      <c r="C2179" t="s">
        <v>138</v>
      </c>
      <c r="D2179" t="s">
        <v>191</v>
      </c>
      <c r="E2179" s="17">
        <v>498.66</v>
      </c>
      <c r="F2179">
        <v>6</v>
      </c>
      <c r="G2179" s="18">
        <f>+(Ventas_Wellpro4[[#This Row],[Precio de Venta]]*0.16)*Ventas_Wellpro4[[#This Row],[Cantidad Vendida]]</f>
        <v>478.71360000000004</v>
      </c>
      <c r="H2179" s="15">
        <v>2991.96</v>
      </c>
      <c r="I2179" s="17">
        <f>+Ventas_Wellpro4[[#This Row],[Total de Venta sin IVA]]+Ventas_Wellpro4[[#This Row],[IVA]]</f>
        <v>3470.6736000000001</v>
      </c>
      <c r="J2179">
        <f>YEAR(Ventas_Wellpro4[[#This Row],[Fecha]])</f>
        <v>2025</v>
      </c>
      <c r="K2179" t="str">
        <f>TEXT(Ventas_Wellpro4[[#This Row],[Fecha]],"MMMM")</f>
        <v>noviembre</v>
      </c>
      <c r="L2179">
        <f>DAY(Ventas_Wellpro4[[#This Row],[Fecha]])</f>
        <v>6</v>
      </c>
    </row>
    <row r="2180" spans="2:12" x14ac:dyDescent="0.25">
      <c r="B2180" s="11">
        <v>45967</v>
      </c>
      <c r="C2180" t="s">
        <v>138</v>
      </c>
      <c r="D2180" t="s">
        <v>191</v>
      </c>
      <c r="E2180" s="17">
        <v>498.66</v>
      </c>
      <c r="F2180">
        <v>6</v>
      </c>
      <c r="G2180" s="18">
        <f>+(Ventas_Wellpro4[[#This Row],[Precio de Venta]]*0.16)*Ventas_Wellpro4[[#This Row],[Cantidad Vendida]]</f>
        <v>478.71360000000004</v>
      </c>
      <c r="H2180" s="15">
        <v>2991.96</v>
      </c>
      <c r="I2180" s="17">
        <f>+Ventas_Wellpro4[[#This Row],[Total de Venta sin IVA]]+Ventas_Wellpro4[[#This Row],[IVA]]</f>
        <v>3470.6736000000001</v>
      </c>
      <c r="J2180">
        <f>YEAR(Ventas_Wellpro4[[#This Row],[Fecha]])</f>
        <v>2025</v>
      </c>
      <c r="K2180" t="str">
        <f>TEXT(Ventas_Wellpro4[[#This Row],[Fecha]],"MMMM")</f>
        <v>noviembre</v>
      </c>
      <c r="L2180">
        <f>DAY(Ventas_Wellpro4[[#This Row],[Fecha]])</f>
        <v>6</v>
      </c>
    </row>
    <row r="2181" spans="2:12" x14ac:dyDescent="0.25">
      <c r="B2181" s="11">
        <v>45967</v>
      </c>
      <c r="C2181" t="s">
        <v>138</v>
      </c>
      <c r="D2181" t="s">
        <v>191</v>
      </c>
      <c r="E2181" s="17">
        <v>498.66</v>
      </c>
      <c r="F2181">
        <v>12</v>
      </c>
      <c r="G2181" s="18">
        <f>+(Ventas_Wellpro4[[#This Row],[Precio de Venta]]*0.16)*Ventas_Wellpro4[[#This Row],[Cantidad Vendida]]</f>
        <v>957.42720000000008</v>
      </c>
      <c r="H2181" s="15">
        <v>5983.92</v>
      </c>
      <c r="I2181" s="17">
        <f>+Ventas_Wellpro4[[#This Row],[Total de Venta sin IVA]]+Ventas_Wellpro4[[#This Row],[IVA]]</f>
        <v>6941.3472000000002</v>
      </c>
      <c r="J2181">
        <f>YEAR(Ventas_Wellpro4[[#This Row],[Fecha]])</f>
        <v>2025</v>
      </c>
      <c r="K2181" t="str">
        <f>TEXT(Ventas_Wellpro4[[#This Row],[Fecha]],"MMMM")</f>
        <v>noviembre</v>
      </c>
      <c r="L2181">
        <f>DAY(Ventas_Wellpro4[[#This Row],[Fecha]])</f>
        <v>6</v>
      </c>
    </row>
    <row r="2182" spans="2:12" x14ac:dyDescent="0.25">
      <c r="B2182" s="11">
        <v>45967</v>
      </c>
      <c r="C2182" t="s">
        <v>138</v>
      </c>
      <c r="D2182" t="s">
        <v>191</v>
      </c>
      <c r="E2182" s="17">
        <v>498.66</v>
      </c>
      <c r="F2182">
        <v>6</v>
      </c>
      <c r="G2182" s="18">
        <f>+(Ventas_Wellpro4[[#This Row],[Precio de Venta]]*0.16)*Ventas_Wellpro4[[#This Row],[Cantidad Vendida]]</f>
        <v>478.71360000000004</v>
      </c>
      <c r="H2182" s="15">
        <v>2991.96</v>
      </c>
      <c r="I2182" s="17">
        <f>+Ventas_Wellpro4[[#This Row],[Total de Venta sin IVA]]+Ventas_Wellpro4[[#This Row],[IVA]]</f>
        <v>3470.6736000000001</v>
      </c>
      <c r="J2182">
        <f>YEAR(Ventas_Wellpro4[[#This Row],[Fecha]])</f>
        <v>2025</v>
      </c>
      <c r="K2182" t="str">
        <f>TEXT(Ventas_Wellpro4[[#This Row],[Fecha]],"MMMM")</f>
        <v>noviembre</v>
      </c>
      <c r="L2182">
        <f>DAY(Ventas_Wellpro4[[#This Row],[Fecha]])</f>
        <v>6</v>
      </c>
    </row>
    <row r="2183" spans="2:12" x14ac:dyDescent="0.25">
      <c r="B2183" s="11">
        <v>45967</v>
      </c>
      <c r="C2183" s="46" t="s">
        <v>123</v>
      </c>
      <c r="D2183" t="s">
        <v>192</v>
      </c>
      <c r="E2183" s="17">
        <v>137.79</v>
      </c>
      <c r="F2183">
        <v>1</v>
      </c>
      <c r="G2183" s="18">
        <f>+(Ventas_Wellpro4[[#This Row],[Precio de Venta]]*0.16)*Ventas_Wellpro4[[#This Row],[Cantidad Vendida]]</f>
        <v>22.046399999999998</v>
      </c>
      <c r="H2183" s="15">
        <v>137.79</v>
      </c>
      <c r="I2183" s="17">
        <f>+Ventas_Wellpro4[[#This Row],[Total de Venta sin IVA]]+Ventas_Wellpro4[[#This Row],[IVA]]</f>
        <v>159.8364</v>
      </c>
      <c r="J2183">
        <f>YEAR(Ventas_Wellpro4[[#This Row],[Fecha]])</f>
        <v>2025</v>
      </c>
      <c r="K2183" t="str">
        <f>TEXT(Ventas_Wellpro4[[#This Row],[Fecha]],"MMMM")</f>
        <v>noviembre</v>
      </c>
      <c r="L2183">
        <f>DAY(Ventas_Wellpro4[[#This Row],[Fecha]])</f>
        <v>6</v>
      </c>
    </row>
    <row r="2184" spans="2:12" x14ac:dyDescent="0.25">
      <c r="B2184" s="11">
        <v>45967</v>
      </c>
      <c r="C2184" t="s">
        <v>22</v>
      </c>
      <c r="D2184" t="s">
        <v>192</v>
      </c>
      <c r="E2184" s="17">
        <v>137.79</v>
      </c>
      <c r="F2184">
        <v>1</v>
      </c>
      <c r="G2184" s="18">
        <f>+(Ventas_Wellpro4[[#This Row],[Precio de Venta]]*0.16)*Ventas_Wellpro4[[#This Row],[Cantidad Vendida]]</f>
        <v>22.046399999999998</v>
      </c>
      <c r="H2184" s="15">
        <v>137.79</v>
      </c>
      <c r="I2184" s="17">
        <f>+Ventas_Wellpro4[[#This Row],[Total de Venta sin IVA]]+Ventas_Wellpro4[[#This Row],[IVA]]</f>
        <v>159.8364</v>
      </c>
      <c r="J2184">
        <f>YEAR(Ventas_Wellpro4[[#This Row],[Fecha]])</f>
        <v>2025</v>
      </c>
      <c r="K2184" t="str">
        <f>TEXT(Ventas_Wellpro4[[#This Row],[Fecha]],"MMMM")</f>
        <v>noviembre</v>
      </c>
      <c r="L2184">
        <f>DAY(Ventas_Wellpro4[[#This Row],[Fecha]])</f>
        <v>6</v>
      </c>
    </row>
    <row r="2185" spans="2:12" x14ac:dyDescent="0.25">
      <c r="B2185" s="11">
        <v>45967</v>
      </c>
      <c r="C2185" t="s">
        <v>18</v>
      </c>
      <c r="D2185" t="s">
        <v>191</v>
      </c>
      <c r="E2185" s="17">
        <v>525.59</v>
      </c>
      <c r="F2185">
        <v>6</v>
      </c>
      <c r="G2185" s="18">
        <f>+(Ventas_Wellpro4[[#This Row],[Precio de Venta]]*0.16)*Ventas_Wellpro4[[#This Row],[Cantidad Vendida]]</f>
        <v>504.56640000000004</v>
      </c>
      <c r="H2185" s="15">
        <v>3153.54</v>
      </c>
      <c r="I2185" s="17">
        <f>+Ventas_Wellpro4[[#This Row],[Total de Venta sin IVA]]+Ventas_Wellpro4[[#This Row],[IVA]]</f>
        <v>3658.1064000000001</v>
      </c>
      <c r="J2185">
        <f>YEAR(Ventas_Wellpro4[[#This Row],[Fecha]])</f>
        <v>2025</v>
      </c>
      <c r="K2185" t="str">
        <f>TEXT(Ventas_Wellpro4[[#This Row],[Fecha]],"MMMM")</f>
        <v>noviembre</v>
      </c>
      <c r="L2185">
        <f>DAY(Ventas_Wellpro4[[#This Row],[Fecha]])</f>
        <v>6</v>
      </c>
    </row>
    <row r="2186" spans="2:12" x14ac:dyDescent="0.25">
      <c r="B2186" s="11">
        <v>45967</v>
      </c>
      <c r="C2186" t="s">
        <v>18</v>
      </c>
      <c r="D2186" t="s">
        <v>191</v>
      </c>
      <c r="E2186" s="17">
        <v>525.59</v>
      </c>
      <c r="F2186">
        <v>6</v>
      </c>
      <c r="G2186" s="18">
        <f>+(Ventas_Wellpro4[[#This Row],[Precio de Venta]]*0.16)*Ventas_Wellpro4[[#This Row],[Cantidad Vendida]]</f>
        <v>504.56640000000004</v>
      </c>
      <c r="H2186" s="15">
        <v>3153.54</v>
      </c>
      <c r="I2186" s="17">
        <f>+Ventas_Wellpro4[[#This Row],[Total de Venta sin IVA]]+Ventas_Wellpro4[[#This Row],[IVA]]</f>
        <v>3658.1064000000001</v>
      </c>
      <c r="J2186">
        <f>YEAR(Ventas_Wellpro4[[#This Row],[Fecha]])</f>
        <v>2025</v>
      </c>
      <c r="K2186" t="str">
        <f>TEXT(Ventas_Wellpro4[[#This Row],[Fecha]],"MMMM")</f>
        <v>noviembre</v>
      </c>
      <c r="L2186">
        <f>DAY(Ventas_Wellpro4[[#This Row],[Fecha]])</f>
        <v>6</v>
      </c>
    </row>
    <row r="2187" spans="2:12" x14ac:dyDescent="0.25">
      <c r="B2187" s="11">
        <v>45967</v>
      </c>
      <c r="C2187" t="s">
        <v>18</v>
      </c>
      <c r="D2187" t="s">
        <v>191</v>
      </c>
      <c r="E2187" s="17">
        <v>525.59</v>
      </c>
      <c r="F2187">
        <v>6</v>
      </c>
      <c r="G2187" s="18">
        <f>+(Ventas_Wellpro4[[#This Row],[Precio de Venta]]*0.16)*Ventas_Wellpro4[[#This Row],[Cantidad Vendida]]</f>
        <v>504.56640000000004</v>
      </c>
      <c r="H2187" s="15">
        <v>3153.54</v>
      </c>
      <c r="I2187" s="17">
        <f>+Ventas_Wellpro4[[#This Row],[Total de Venta sin IVA]]+Ventas_Wellpro4[[#This Row],[IVA]]</f>
        <v>3658.1064000000001</v>
      </c>
      <c r="J2187">
        <f>YEAR(Ventas_Wellpro4[[#This Row],[Fecha]])</f>
        <v>2025</v>
      </c>
      <c r="K2187" t="str">
        <f>TEXT(Ventas_Wellpro4[[#This Row],[Fecha]],"MMMM")</f>
        <v>noviembre</v>
      </c>
      <c r="L2187">
        <f>DAY(Ventas_Wellpro4[[#This Row],[Fecha]])</f>
        <v>6</v>
      </c>
    </row>
    <row r="2188" spans="2:12" x14ac:dyDescent="0.25">
      <c r="B2188" s="11">
        <v>45813</v>
      </c>
      <c r="C2188" t="s">
        <v>18</v>
      </c>
      <c r="D2188" t="s">
        <v>46</v>
      </c>
      <c r="E2188" s="17">
        <v>525.59</v>
      </c>
      <c r="F2188">
        <v>6</v>
      </c>
      <c r="G2188">
        <v>504.57</v>
      </c>
      <c r="H2188" s="15">
        <v>3153.54</v>
      </c>
      <c r="I2188">
        <v>3658.11</v>
      </c>
      <c r="J2188">
        <f>YEAR(Ventas_Wellpro4[[#This Row],[Fecha]])</f>
        <v>2025</v>
      </c>
      <c r="K2188" t="str">
        <f>TEXT(Ventas_Wellpro4[[#This Row],[Fecha]],"MMMM")</f>
        <v>junio</v>
      </c>
      <c r="L2188">
        <f>DAY(Ventas_Wellpro4[[#This Row],[Fecha]])</f>
        <v>5</v>
      </c>
    </row>
    <row r="2189" spans="2:12" x14ac:dyDescent="0.25">
      <c r="B2189" s="11">
        <v>45814</v>
      </c>
      <c r="C2189" t="s">
        <v>18</v>
      </c>
      <c r="D2189" t="s">
        <v>46</v>
      </c>
      <c r="E2189" s="17">
        <v>525.59</v>
      </c>
      <c r="F2189">
        <v>6</v>
      </c>
      <c r="G2189">
        <v>504.57</v>
      </c>
      <c r="H2189" s="15">
        <v>3153.54</v>
      </c>
      <c r="I2189">
        <v>3658.11</v>
      </c>
      <c r="J2189">
        <f>YEAR(Ventas_Wellpro4[[#This Row],[Fecha]])</f>
        <v>2025</v>
      </c>
      <c r="K2189" t="str">
        <f>TEXT(Ventas_Wellpro4[[#This Row],[Fecha]],"MMMM")</f>
        <v>junio</v>
      </c>
      <c r="L2189">
        <f>DAY(Ventas_Wellpro4[[#This Row],[Fecha]])</f>
        <v>6</v>
      </c>
    </row>
    <row r="2190" spans="2:12" x14ac:dyDescent="0.25">
      <c r="B2190" s="11">
        <v>45814</v>
      </c>
      <c r="C2190" t="s">
        <v>18</v>
      </c>
      <c r="D2190" t="s">
        <v>46</v>
      </c>
      <c r="E2190" s="17">
        <v>525.59</v>
      </c>
      <c r="F2190">
        <v>6</v>
      </c>
      <c r="G2190">
        <v>504.57</v>
      </c>
      <c r="H2190" s="15">
        <v>3153.54</v>
      </c>
      <c r="I2190">
        <v>3658.11</v>
      </c>
      <c r="J2190">
        <f>YEAR(Ventas_Wellpro4[[#This Row],[Fecha]])</f>
        <v>2025</v>
      </c>
      <c r="K2190" t="str">
        <f>TEXT(Ventas_Wellpro4[[#This Row],[Fecha]],"MMMM")</f>
        <v>junio</v>
      </c>
      <c r="L2190">
        <f>DAY(Ventas_Wellpro4[[#This Row],[Fecha]])</f>
        <v>6</v>
      </c>
    </row>
    <row r="2191" spans="2:12" x14ac:dyDescent="0.25">
      <c r="B2191" s="11">
        <v>45820</v>
      </c>
      <c r="C2191" t="s">
        <v>18</v>
      </c>
      <c r="D2191" t="s">
        <v>46</v>
      </c>
      <c r="E2191" s="17">
        <v>525.59</v>
      </c>
      <c r="F2191">
        <v>6</v>
      </c>
      <c r="G2191">
        <v>504.57</v>
      </c>
      <c r="H2191" s="15">
        <v>3153.54</v>
      </c>
      <c r="I2191">
        <v>3658.11</v>
      </c>
      <c r="J2191">
        <f>YEAR(Ventas_Wellpro4[[#This Row],[Fecha]])</f>
        <v>2025</v>
      </c>
      <c r="K2191" t="str">
        <f>TEXT(Ventas_Wellpro4[[#This Row],[Fecha]],"MMMM")</f>
        <v>junio</v>
      </c>
      <c r="L2191">
        <f>DAY(Ventas_Wellpro4[[#This Row],[Fecha]])</f>
        <v>12</v>
      </c>
    </row>
    <row r="2192" spans="2:12" x14ac:dyDescent="0.25">
      <c r="B2192" s="11">
        <v>45820</v>
      </c>
      <c r="C2192" t="s">
        <v>18</v>
      </c>
      <c r="D2192" t="s">
        <v>46</v>
      </c>
      <c r="E2192" s="17">
        <v>525.59</v>
      </c>
      <c r="F2192">
        <v>6</v>
      </c>
      <c r="G2192">
        <v>504.57</v>
      </c>
      <c r="H2192" s="15">
        <v>3153.54</v>
      </c>
      <c r="I2192">
        <v>3658.11</v>
      </c>
      <c r="J2192">
        <f>YEAR(Ventas_Wellpro4[[#This Row],[Fecha]])</f>
        <v>2025</v>
      </c>
      <c r="K2192" t="str">
        <f>TEXT(Ventas_Wellpro4[[#This Row],[Fecha]],"MMMM")</f>
        <v>junio</v>
      </c>
      <c r="L2192">
        <f>DAY(Ventas_Wellpro4[[#This Row],[Fecha]])</f>
        <v>12</v>
      </c>
    </row>
    <row r="2193" spans="2:12" x14ac:dyDescent="0.25">
      <c r="B2193" s="11">
        <v>45820</v>
      </c>
      <c r="C2193" t="s">
        <v>18</v>
      </c>
      <c r="D2193" t="s">
        <v>46</v>
      </c>
      <c r="E2193" s="17">
        <v>525.59</v>
      </c>
      <c r="F2193">
        <v>6</v>
      </c>
      <c r="G2193">
        <v>504.57</v>
      </c>
      <c r="H2193" s="15">
        <v>3153.54</v>
      </c>
      <c r="I2193">
        <v>3658.11</v>
      </c>
      <c r="J2193">
        <f>YEAR(Ventas_Wellpro4[[#This Row],[Fecha]])</f>
        <v>2025</v>
      </c>
      <c r="K2193" t="str">
        <f>TEXT(Ventas_Wellpro4[[#This Row],[Fecha]],"MMMM")</f>
        <v>junio</v>
      </c>
      <c r="L2193">
        <f>DAY(Ventas_Wellpro4[[#This Row],[Fecha]])</f>
        <v>12</v>
      </c>
    </row>
    <row r="2194" spans="2:12" x14ac:dyDescent="0.25">
      <c r="B2194" s="11">
        <v>45967</v>
      </c>
      <c r="C2194" t="s">
        <v>18</v>
      </c>
      <c r="D2194" t="s">
        <v>191</v>
      </c>
      <c r="E2194" s="17">
        <v>525.59</v>
      </c>
      <c r="F2194">
        <v>6</v>
      </c>
      <c r="G2194" s="18">
        <f>+(Ventas_Wellpro4[[#This Row],[Precio de Venta]]*0.16)*Ventas_Wellpro4[[#This Row],[Cantidad Vendida]]</f>
        <v>504.56640000000004</v>
      </c>
      <c r="H2194" s="15">
        <v>3153.54</v>
      </c>
      <c r="I2194" s="17">
        <f>+Ventas_Wellpro4[[#This Row],[Total de Venta sin IVA]]+Ventas_Wellpro4[[#This Row],[IVA]]</f>
        <v>3658.1064000000001</v>
      </c>
      <c r="J2194">
        <f>YEAR(Ventas_Wellpro4[[#This Row],[Fecha]])</f>
        <v>2025</v>
      </c>
      <c r="K2194" t="str">
        <f>TEXT(Ventas_Wellpro4[[#This Row],[Fecha]],"MMMM")</f>
        <v>noviembre</v>
      </c>
      <c r="L2194">
        <f>DAY(Ventas_Wellpro4[[#This Row],[Fecha]])</f>
        <v>6</v>
      </c>
    </row>
    <row r="2195" spans="2:12" x14ac:dyDescent="0.25">
      <c r="B2195" s="11">
        <v>45967</v>
      </c>
      <c r="C2195" t="s">
        <v>18</v>
      </c>
      <c r="D2195" t="s">
        <v>191</v>
      </c>
      <c r="E2195" s="17">
        <v>525.59</v>
      </c>
      <c r="F2195">
        <v>12</v>
      </c>
      <c r="G2195" s="18">
        <f>+(Ventas_Wellpro4[[#This Row],[Precio de Venta]]*0.16)*Ventas_Wellpro4[[#This Row],[Cantidad Vendida]]</f>
        <v>1009.1328000000001</v>
      </c>
      <c r="H2195" s="15">
        <v>6307.08</v>
      </c>
      <c r="I2195" s="17">
        <f>+Ventas_Wellpro4[[#This Row],[Total de Venta sin IVA]]+Ventas_Wellpro4[[#This Row],[IVA]]</f>
        <v>7316.2128000000002</v>
      </c>
      <c r="J2195">
        <f>YEAR(Ventas_Wellpro4[[#This Row],[Fecha]])</f>
        <v>2025</v>
      </c>
      <c r="K2195" t="str">
        <f>TEXT(Ventas_Wellpro4[[#This Row],[Fecha]],"MMMM")</f>
        <v>noviembre</v>
      </c>
      <c r="L2195">
        <f>DAY(Ventas_Wellpro4[[#This Row],[Fecha]])</f>
        <v>6</v>
      </c>
    </row>
    <row r="2196" spans="2:12" x14ac:dyDescent="0.25">
      <c r="B2196" s="11">
        <v>45967</v>
      </c>
      <c r="C2196" t="s">
        <v>24</v>
      </c>
      <c r="D2196" t="s">
        <v>192</v>
      </c>
      <c r="E2196" s="17">
        <v>137.79</v>
      </c>
      <c r="F2196">
        <v>1</v>
      </c>
      <c r="G2196" s="18">
        <f>+(Ventas_Wellpro4[[#This Row],[Precio de Venta]]*0.16)*Ventas_Wellpro4[[#This Row],[Cantidad Vendida]]</f>
        <v>22.046399999999998</v>
      </c>
      <c r="H2196" s="15">
        <v>137.79</v>
      </c>
      <c r="I2196" s="17">
        <f>+Ventas_Wellpro4[[#This Row],[Total de Venta sin IVA]]+Ventas_Wellpro4[[#This Row],[IVA]]</f>
        <v>159.8364</v>
      </c>
      <c r="J2196">
        <f>YEAR(Ventas_Wellpro4[[#This Row],[Fecha]])</f>
        <v>2025</v>
      </c>
      <c r="K2196" t="str">
        <f>TEXT(Ventas_Wellpro4[[#This Row],[Fecha]],"MMMM")</f>
        <v>noviembre</v>
      </c>
      <c r="L2196">
        <f>DAY(Ventas_Wellpro4[[#This Row],[Fecha]])</f>
        <v>6</v>
      </c>
    </row>
    <row r="2197" spans="2:12" x14ac:dyDescent="0.25">
      <c r="B2197" s="11">
        <v>45967</v>
      </c>
      <c r="C2197" s="46" t="s">
        <v>25</v>
      </c>
      <c r="D2197" t="s">
        <v>192</v>
      </c>
      <c r="E2197" s="17">
        <v>718.25</v>
      </c>
      <c r="F2197">
        <v>6</v>
      </c>
      <c r="G2197" s="18">
        <f>+(Ventas_Wellpro4[[#This Row],[Precio de Venta]]*0.16)*Ventas_Wellpro4[[#This Row],[Cantidad Vendida]]</f>
        <v>689.52</v>
      </c>
      <c r="H2197" s="15">
        <v>4309.5</v>
      </c>
      <c r="I2197" s="17">
        <f>+Ventas_Wellpro4[[#This Row],[Total de Venta sin IVA]]+Ventas_Wellpro4[[#This Row],[IVA]]</f>
        <v>4999.0200000000004</v>
      </c>
      <c r="J2197">
        <f>YEAR(Ventas_Wellpro4[[#This Row],[Fecha]])</f>
        <v>2025</v>
      </c>
      <c r="K2197" t="str">
        <f>TEXT(Ventas_Wellpro4[[#This Row],[Fecha]],"MMMM")</f>
        <v>noviembre</v>
      </c>
      <c r="L2197">
        <f>DAY(Ventas_Wellpro4[[#This Row],[Fecha]])</f>
        <v>6</v>
      </c>
    </row>
    <row r="2198" spans="2:12" x14ac:dyDescent="0.25">
      <c r="B2198" s="11">
        <v>45968</v>
      </c>
      <c r="C2198" s="46" t="s">
        <v>24</v>
      </c>
      <c r="D2198" t="s">
        <v>192</v>
      </c>
      <c r="E2198" s="17">
        <v>137.79</v>
      </c>
      <c r="F2198">
        <v>1</v>
      </c>
      <c r="G2198" s="18">
        <f>+(Ventas_Wellpro4[[#This Row],[Precio de Venta]]*0.16)*Ventas_Wellpro4[[#This Row],[Cantidad Vendida]]</f>
        <v>22.046399999999998</v>
      </c>
      <c r="H2198" s="15">
        <v>137.79</v>
      </c>
      <c r="I2198" s="17">
        <f>+Ventas_Wellpro4[[#This Row],[Total de Venta sin IVA]]+Ventas_Wellpro4[[#This Row],[IVA]]</f>
        <v>159.8364</v>
      </c>
      <c r="J2198">
        <f>YEAR(Ventas_Wellpro4[[#This Row],[Fecha]])</f>
        <v>2025</v>
      </c>
      <c r="K2198" t="str">
        <f>TEXT(Ventas_Wellpro4[[#This Row],[Fecha]],"MMMM")</f>
        <v>noviembre</v>
      </c>
      <c r="L2198">
        <f>DAY(Ventas_Wellpro4[[#This Row],[Fecha]])</f>
        <v>7</v>
      </c>
    </row>
    <row r="2199" spans="2:12" x14ac:dyDescent="0.25">
      <c r="B2199" s="11">
        <v>45971</v>
      </c>
      <c r="C2199" s="46" t="s">
        <v>123</v>
      </c>
      <c r="D2199" t="s">
        <v>192</v>
      </c>
      <c r="E2199" s="17">
        <v>137.79499999999999</v>
      </c>
      <c r="F2199">
        <v>2</v>
      </c>
      <c r="G2199" s="18">
        <f>+(Ventas_Wellpro4[[#This Row],[Precio de Venta]]*0.16)*Ventas_Wellpro4[[#This Row],[Cantidad Vendida]]</f>
        <v>44.0944</v>
      </c>
      <c r="H2199" s="15">
        <v>275.58999999999997</v>
      </c>
      <c r="I2199" s="17">
        <f>+Ventas_Wellpro4[[#This Row],[Total de Venta sin IVA]]+Ventas_Wellpro4[[#This Row],[IVA]]</f>
        <v>319.68439999999998</v>
      </c>
      <c r="J2199">
        <f>YEAR(Ventas_Wellpro4[[#This Row],[Fecha]])</f>
        <v>2025</v>
      </c>
      <c r="K2199" t="str">
        <f>TEXT(Ventas_Wellpro4[[#This Row],[Fecha]],"MMMM")</f>
        <v>noviembre</v>
      </c>
      <c r="L2199">
        <f>DAY(Ventas_Wellpro4[[#This Row],[Fecha]])</f>
        <v>10</v>
      </c>
    </row>
    <row r="2200" spans="2:12" x14ac:dyDescent="0.25">
      <c r="B2200" s="11">
        <v>45971</v>
      </c>
      <c r="C2200" s="46" t="s">
        <v>21</v>
      </c>
      <c r="D2200" t="s">
        <v>192</v>
      </c>
      <c r="E2200" s="17">
        <v>137.79499999999999</v>
      </c>
      <c r="F2200">
        <v>2</v>
      </c>
      <c r="G2200" s="18">
        <f>+(Ventas_Wellpro4[[#This Row],[Precio de Venta]]*0.16)*Ventas_Wellpro4[[#This Row],[Cantidad Vendida]]</f>
        <v>44.0944</v>
      </c>
      <c r="H2200" s="15">
        <v>275.58999999999997</v>
      </c>
      <c r="I2200" s="17">
        <f>+Ventas_Wellpro4[[#This Row],[Total de Venta sin IVA]]+Ventas_Wellpro4[[#This Row],[IVA]]</f>
        <v>319.68439999999998</v>
      </c>
      <c r="J2200">
        <f>YEAR(Ventas_Wellpro4[[#This Row],[Fecha]])</f>
        <v>2025</v>
      </c>
      <c r="K2200" t="str">
        <f>TEXT(Ventas_Wellpro4[[#This Row],[Fecha]],"MMMM")</f>
        <v>noviembre</v>
      </c>
      <c r="L2200">
        <f>DAY(Ventas_Wellpro4[[#This Row],[Fecha]])</f>
        <v>10</v>
      </c>
    </row>
    <row r="2201" spans="2:12" x14ac:dyDescent="0.25">
      <c r="B2201" s="11">
        <v>45971</v>
      </c>
      <c r="C2201" s="46" t="s">
        <v>22</v>
      </c>
      <c r="D2201" t="s">
        <v>192</v>
      </c>
      <c r="E2201" s="17">
        <v>137.79499999999999</v>
      </c>
      <c r="F2201">
        <v>2</v>
      </c>
      <c r="G2201" s="18">
        <f>+(Ventas_Wellpro4[[#This Row],[Precio de Venta]]*0.16)*Ventas_Wellpro4[[#This Row],[Cantidad Vendida]]</f>
        <v>44.0944</v>
      </c>
      <c r="H2201" s="15">
        <v>275.58999999999997</v>
      </c>
      <c r="I2201" s="17">
        <f>+Ventas_Wellpro4[[#This Row],[Total de Venta sin IVA]]+Ventas_Wellpro4[[#This Row],[IVA]]</f>
        <v>319.68439999999998</v>
      </c>
      <c r="J2201">
        <f>YEAR(Ventas_Wellpro4[[#This Row],[Fecha]])</f>
        <v>2025</v>
      </c>
      <c r="K2201" t="str">
        <f>TEXT(Ventas_Wellpro4[[#This Row],[Fecha]],"MMMM")</f>
        <v>noviembre</v>
      </c>
      <c r="L2201">
        <f>DAY(Ventas_Wellpro4[[#This Row],[Fecha]])</f>
        <v>10</v>
      </c>
    </row>
    <row r="2202" spans="2:12" x14ac:dyDescent="0.25">
      <c r="B2202" s="11">
        <v>45972</v>
      </c>
      <c r="C2202" s="46" t="s">
        <v>138</v>
      </c>
      <c r="D2202" t="s">
        <v>191</v>
      </c>
      <c r="E2202" s="17">
        <v>498.66</v>
      </c>
      <c r="F2202">
        <v>6</v>
      </c>
      <c r="G2202" s="18">
        <f>+(Ventas_Wellpro4[[#This Row],[Precio de Venta]]*0.16)*Ventas_Wellpro4[[#This Row],[Cantidad Vendida]]</f>
        <v>478.71360000000004</v>
      </c>
      <c r="H2202" s="15">
        <v>2991.96</v>
      </c>
      <c r="I2202" s="17">
        <f>+Ventas_Wellpro4[[#This Row],[Total de Venta sin IVA]]+Ventas_Wellpro4[[#This Row],[IVA]]</f>
        <v>3470.6736000000001</v>
      </c>
      <c r="J2202">
        <f>YEAR(Ventas_Wellpro4[[#This Row],[Fecha]])</f>
        <v>2025</v>
      </c>
      <c r="K2202" t="str">
        <f>TEXT(Ventas_Wellpro4[[#This Row],[Fecha]],"MMMM")</f>
        <v>noviembre</v>
      </c>
      <c r="L2202">
        <f>DAY(Ventas_Wellpro4[[#This Row],[Fecha]])</f>
        <v>11</v>
      </c>
    </row>
    <row r="2203" spans="2:12" x14ac:dyDescent="0.25">
      <c r="B2203" s="11">
        <v>45820</v>
      </c>
      <c r="C2203" s="46" t="s">
        <v>18</v>
      </c>
      <c r="D2203" t="s">
        <v>46</v>
      </c>
      <c r="E2203" s="17">
        <v>525.59</v>
      </c>
      <c r="F2203">
        <v>6</v>
      </c>
      <c r="G2203">
        <v>504.57</v>
      </c>
      <c r="H2203" s="15">
        <v>3153.54</v>
      </c>
      <c r="I2203">
        <v>3658.11</v>
      </c>
      <c r="J2203">
        <f>YEAR(Ventas_Wellpro4[[#This Row],[Fecha]])</f>
        <v>2025</v>
      </c>
      <c r="K2203" t="str">
        <f>TEXT(Ventas_Wellpro4[[#This Row],[Fecha]],"MMMM")</f>
        <v>junio</v>
      </c>
      <c r="L2203">
        <f>DAY(Ventas_Wellpro4[[#This Row],[Fecha]])</f>
        <v>12</v>
      </c>
    </row>
    <row r="2204" spans="2:12" x14ac:dyDescent="0.25">
      <c r="B2204" s="11">
        <v>45972</v>
      </c>
      <c r="C2204" s="46" t="s">
        <v>138</v>
      </c>
      <c r="D2204" t="s">
        <v>191</v>
      </c>
      <c r="E2204" s="17">
        <v>498.66</v>
      </c>
      <c r="F2204">
        <v>18</v>
      </c>
      <c r="G2204" s="18">
        <f>+(Ventas_Wellpro4[[#This Row],[Precio de Venta]]*0.16)*Ventas_Wellpro4[[#This Row],[Cantidad Vendida]]</f>
        <v>1436.1408000000001</v>
      </c>
      <c r="H2204" s="15">
        <v>8975.8799999999992</v>
      </c>
      <c r="I2204" s="17">
        <f>+Ventas_Wellpro4[[#This Row],[Total de Venta sin IVA]]+Ventas_Wellpro4[[#This Row],[IVA]]</f>
        <v>10412.020799999998</v>
      </c>
      <c r="J2204">
        <f>YEAR(Ventas_Wellpro4[[#This Row],[Fecha]])</f>
        <v>2025</v>
      </c>
      <c r="K2204" t="str">
        <f>TEXT(Ventas_Wellpro4[[#This Row],[Fecha]],"MMMM")</f>
        <v>noviembre</v>
      </c>
      <c r="L2204">
        <f>DAY(Ventas_Wellpro4[[#This Row],[Fecha]])</f>
        <v>11</v>
      </c>
    </row>
    <row r="2205" spans="2:12" x14ac:dyDescent="0.25">
      <c r="B2205" s="11">
        <v>45972</v>
      </c>
      <c r="C2205" s="46" t="s">
        <v>138</v>
      </c>
      <c r="D2205" t="s">
        <v>191</v>
      </c>
      <c r="E2205" s="17">
        <v>498.66</v>
      </c>
      <c r="F2205">
        <v>6</v>
      </c>
      <c r="G2205" s="18">
        <f>+(Ventas_Wellpro4[[#This Row],[Precio de Venta]]*0.16)*Ventas_Wellpro4[[#This Row],[Cantidad Vendida]]</f>
        <v>478.71360000000004</v>
      </c>
      <c r="H2205" s="15">
        <v>2991.96</v>
      </c>
      <c r="I2205" s="17">
        <f>+Ventas_Wellpro4[[#This Row],[Total de Venta sin IVA]]+Ventas_Wellpro4[[#This Row],[IVA]]</f>
        <v>3470.6736000000001</v>
      </c>
      <c r="J2205">
        <f>YEAR(Ventas_Wellpro4[[#This Row],[Fecha]])</f>
        <v>2025</v>
      </c>
      <c r="K2205" t="str">
        <f>TEXT(Ventas_Wellpro4[[#This Row],[Fecha]],"MMMM")</f>
        <v>noviembre</v>
      </c>
      <c r="L2205">
        <f>DAY(Ventas_Wellpro4[[#This Row],[Fecha]])</f>
        <v>11</v>
      </c>
    </row>
    <row r="2206" spans="2:12" x14ac:dyDescent="0.25">
      <c r="B2206" s="11">
        <v>45820</v>
      </c>
      <c r="C2206" s="46" t="s">
        <v>18</v>
      </c>
      <c r="D2206" t="s">
        <v>46</v>
      </c>
      <c r="E2206" s="17">
        <v>525.59</v>
      </c>
      <c r="F2206">
        <v>6</v>
      </c>
      <c r="G2206">
        <v>504.57</v>
      </c>
      <c r="H2206" s="15">
        <v>3153.54</v>
      </c>
      <c r="I2206">
        <v>3658.11</v>
      </c>
      <c r="J2206">
        <f>YEAR(Ventas_Wellpro4[[#This Row],[Fecha]])</f>
        <v>2025</v>
      </c>
      <c r="K2206" t="str">
        <f>TEXT(Ventas_Wellpro4[[#This Row],[Fecha]],"MMMM")</f>
        <v>junio</v>
      </c>
      <c r="L2206">
        <f>DAY(Ventas_Wellpro4[[#This Row],[Fecha]])</f>
        <v>12</v>
      </c>
    </row>
    <row r="2207" spans="2:12" x14ac:dyDescent="0.25">
      <c r="B2207" s="11">
        <v>45820</v>
      </c>
      <c r="C2207" s="46" t="s">
        <v>18</v>
      </c>
      <c r="D2207" t="s">
        <v>46</v>
      </c>
      <c r="E2207" s="17">
        <v>525.59</v>
      </c>
      <c r="F2207">
        <v>6</v>
      </c>
      <c r="G2207">
        <v>504.57</v>
      </c>
      <c r="H2207" s="15">
        <v>3153.54</v>
      </c>
      <c r="I2207">
        <v>3658.11</v>
      </c>
      <c r="J2207">
        <f>YEAR(Ventas_Wellpro4[[#This Row],[Fecha]])</f>
        <v>2025</v>
      </c>
      <c r="K2207" t="str">
        <f>TEXT(Ventas_Wellpro4[[#This Row],[Fecha]],"MMMM")</f>
        <v>junio</v>
      </c>
      <c r="L2207">
        <f>DAY(Ventas_Wellpro4[[#This Row],[Fecha]])</f>
        <v>12</v>
      </c>
    </row>
    <row r="2208" spans="2:12" x14ac:dyDescent="0.25">
      <c r="B2208" s="11">
        <v>45825</v>
      </c>
      <c r="C2208" s="46" t="s">
        <v>18</v>
      </c>
      <c r="D2208" t="s">
        <v>47</v>
      </c>
      <c r="E2208" s="17">
        <v>547.24</v>
      </c>
      <c r="F2208">
        <v>48</v>
      </c>
      <c r="G2208">
        <v>4202.8</v>
      </c>
      <c r="H2208" s="15">
        <v>26267.52</v>
      </c>
      <c r="I2208">
        <v>30470.32</v>
      </c>
      <c r="J2208">
        <f>YEAR(Ventas_Wellpro4[[#This Row],[Fecha]])</f>
        <v>2025</v>
      </c>
      <c r="K2208" t="str">
        <f>TEXT(Ventas_Wellpro4[[#This Row],[Fecha]],"MMMM")</f>
        <v>junio</v>
      </c>
      <c r="L2208">
        <f>DAY(Ventas_Wellpro4[[#This Row],[Fecha]])</f>
        <v>17</v>
      </c>
    </row>
    <row r="2209" spans="2:12" x14ac:dyDescent="0.25">
      <c r="B2209" s="11">
        <v>45827</v>
      </c>
      <c r="C2209" s="46" t="s">
        <v>18</v>
      </c>
      <c r="D2209" t="s">
        <v>46</v>
      </c>
      <c r="E2209" s="17">
        <v>525.59</v>
      </c>
      <c r="F2209">
        <v>6</v>
      </c>
      <c r="G2209">
        <v>504.57</v>
      </c>
      <c r="H2209" s="15">
        <v>3153.54</v>
      </c>
      <c r="I2209">
        <v>3658.11</v>
      </c>
      <c r="J2209">
        <f>YEAR(Ventas_Wellpro4[[#This Row],[Fecha]])</f>
        <v>2025</v>
      </c>
      <c r="K2209" t="str">
        <f>TEXT(Ventas_Wellpro4[[#This Row],[Fecha]],"MMMM")</f>
        <v>junio</v>
      </c>
      <c r="L2209">
        <f>DAY(Ventas_Wellpro4[[#This Row],[Fecha]])</f>
        <v>19</v>
      </c>
    </row>
    <row r="2210" spans="2:12" x14ac:dyDescent="0.25">
      <c r="B2210" s="11">
        <v>45827</v>
      </c>
      <c r="C2210" s="46" t="s">
        <v>18</v>
      </c>
      <c r="D2210" t="s">
        <v>46</v>
      </c>
      <c r="E2210" s="17">
        <v>525.59</v>
      </c>
      <c r="F2210">
        <v>12</v>
      </c>
      <c r="G2210">
        <v>1009.13</v>
      </c>
      <c r="H2210" s="15">
        <v>6307.08</v>
      </c>
      <c r="I2210">
        <v>7316.21</v>
      </c>
      <c r="J2210">
        <f>YEAR(Ventas_Wellpro4[[#This Row],[Fecha]])</f>
        <v>2025</v>
      </c>
      <c r="K2210" t="str">
        <f>TEXT(Ventas_Wellpro4[[#This Row],[Fecha]],"MMMM")</f>
        <v>junio</v>
      </c>
      <c r="L2210">
        <f>DAY(Ventas_Wellpro4[[#This Row],[Fecha]])</f>
        <v>19</v>
      </c>
    </row>
    <row r="2211" spans="2:12" x14ac:dyDescent="0.25">
      <c r="B2211" s="11">
        <v>45972</v>
      </c>
      <c r="C2211" s="46" t="s">
        <v>138</v>
      </c>
      <c r="D2211" t="s">
        <v>191</v>
      </c>
      <c r="E2211" s="17">
        <v>498.66</v>
      </c>
      <c r="F2211">
        <v>12</v>
      </c>
      <c r="G2211" s="18">
        <f>+(Ventas_Wellpro4[[#This Row],[Precio de Venta]]*0.16)*Ventas_Wellpro4[[#This Row],[Cantidad Vendida]]</f>
        <v>957.42720000000008</v>
      </c>
      <c r="H2211" s="15">
        <v>5983.92</v>
      </c>
      <c r="I2211" s="17">
        <f>+Ventas_Wellpro4[[#This Row],[Total de Venta sin IVA]]+Ventas_Wellpro4[[#This Row],[IVA]]</f>
        <v>6941.3472000000002</v>
      </c>
      <c r="J2211">
        <f>YEAR(Ventas_Wellpro4[[#This Row],[Fecha]])</f>
        <v>2025</v>
      </c>
      <c r="K2211" t="str">
        <f>TEXT(Ventas_Wellpro4[[#This Row],[Fecha]],"MMMM")</f>
        <v>noviembre</v>
      </c>
      <c r="L2211">
        <f>DAY(Ventas_Wellpro4[[#This Row],[Fecha]])</f>
        <v>11</v>
      </c>
    </row>
    <row r="2212" spans="2:12" x14ac:dyDescent="0.25">
      <c r="B2212" s="11">
        <v>45972</v>
      </c>
      <c r="C2212" s="46" t="s">
        <v>138</v>
      </c>
      <c r="D2212" t="s">
        <v>191</v>
      </c>
      <c r="E2212" s="17">
        <v>498.66</v>
      </c>
      <c r="F2212">
        <v>18</v>
      </c>
      <c r="G2212" s="18">
        <f>+(Ventas_Wellpro4[[#This Row],[Precio de Venta]]*0.16)*Ventas_Wellpro4[[#This Row],[Cantidad Vendida]]</f>
        <v>1436.1408000000001</v>
      </c>
      <c r="H2212" s="15">
        <v>8975.8799999999992</v>
      </c>
      <c r="I2212" s="17">
        <f>+Ventas_Wellpro4[[#This Row],[Total de Venta sin IVA]]+Ventas_Wellpro4[[#This Row],[IVA]]</f>
        <v>10412.020799999998</v>
      </c>
      <c r="J2212">
        <f>YEAR(Ventas_Wellpro4[[#This Row],[Fecha]])</f>
        <v>2025</v>
      </c>
      <c r="K2212" t="str">
        <f>TEXT(Ventas_Wellpro4[[#This Row],[Fecha]],"MMMM")</f>
        <v>noviembre</v>
      </c>
      <c r="L2212">
        <f>DAY(Ventas_Wellpro4[[#This Row],[Fecha]])</f>
        <v>11</v>
      </c>
    </row>
    <row r="2213" spans="2:12" x14ac:dyDescent="0.25">
      <c r="B2213" s="11">
        <v>45972</v>
      </c>
      <c r="C2213" s="46" t="s">
        <v>123</v>
      </c>
      <c r="D2213" t="s">
        <v>192</v>
      </c>
      <c r="E2213" s="17">
        <v>137.79</v>
      </c>
      <c r="F2213">
        <v>1</v>
      </c>
      <c r="G2213" s="18">
        <f>+(Ventas_Wellpro4[[#This Row],[Precio de Venta]]*0.16)*Ventas_Wellpro4[[#This Row],[Cantidad Vendida]]</f>
        <v>22.046399999999998</v>
      </c>
      <c r="H2213" s="15">
        <v>137.79</v>
      </c>
      <c r="I2213" s="17">
        <f>+Ventas_Wellpro4[[#This Row],[Total de Venta sin IVA]]+Ventas_Wellpro4[[#This Row],[IVA]]</f>
        <v>159.8364</v>
      </c>
      <c r="J2213">
        <f>YEAR(Ventas_Wellpro4[[#This Row],[Fecha]])</f>
        <v>2025</v>
      </c>
      <c r="K2213" t="str">
        <f>TEXT(Ventas_Wellpro4[[#This Row],[Fecha]],"MMMM")</f>
        <v>noviembre</v>
      </c>
      <c r="L2213">
        <f>DAY(Ventas_Wellpro4[[#This Row],[Fecha]])</f>
        <v>11</v>
      </c>
    </row>
    <row r="2214" spans="2:12" x14ac:dyDescent="0.25">
      <c r="B2214" s="11">
        <v>45827</v>
      </c>
      <c r="C2214" s="46" t="s">
        <v>18</v>
      </c>
      <c r="D2214" t="s">
        <v>46</v>
      </c>
      <c r="E2214" s="17">
        <v>525.59</v>
      </c>
      <c r="F2214">
        <v>6</v>
      </c>
      <c r="G2214">
        <v>504.57</v>
      </c>
      <c r="H2214" s="15">
        <v>3153.54</v>
      </c>
      <c r="I2214">
        <v>3658.11</v>
      </c>
      <c r="J2214">
        <f>YEAR(Ventas_Wellpro4[[#This Row],[Fecha]])</f>
        <v>2025</v>
      </c>
      <c r="K2214" t="str">
        <f>TEXT(Ventas_Wellpro4[[#This Row],[Fecha]],"MMMM")</f>
        <v>junio</v>
      </c>
      <c r="L2214">
        <f>DAY(Ventas_Wellpro4[[#This Row],[Fecha]])</f>
        <v>19</v>
      </c>
    </row>
    <row r="2215" spans="2:12" x14ac:dyDescent="0.25">
      <c r="B2215" s="11">
        <v>45827</v>
      </c>
      <c r="C2215" s="46" t="s">
        <v>18</v>
      </c>
      <c r="D2215" t="s">
        <v>46</v>
      </c>
      <c r="E2215" s="17">
        <v>525.59</v>
      </c>
      <c r="F2215">
        <v>6</v>
      </c>
      <c r="G2215">
        <v>504.57</v>
      </c>
      <c r="H2215" s="15">
        <v>3153.54</v>
      </c>
      <c r="I2215">
        <v>3658.11</v>
      </c>
      <c r="J2215">
        <f>YEAR(Ventas_Wellpro4[[#This Row],[Fecha]])</f>
        <v>2025</v>
      </c>
      <c r="K2215" t="str">
        <f>TEXT(Ventas_Wellpro4[[#This Row],[Fecha]],"MMMM")</f>
        <v>junio</v>
      </c>
      <c r="L2215">
        <f>DAY(Ventas_Wellpro4[[#This Row],[Fecha]])</f>
        <v>19</v>
      </c>
    </row>
    <row r="2216" spans="2:12" x14ac:dyDescent="0.25">
      <c r="B2216" s="11">
        <v>45827</v>
      </c>
      <c r="C2216" s="46" t="s">
        <v>18</v>
      </c>
      <c r="D2216" t="s">
        <v>46</v>
      </c>
      <c r="E2216" s="17">
        <v>525.59</v>
      </c>
      <c r="F2216">
        <v>6</v>
      </c>
      <c r="G2216">
        <v>504.57</v>
      </c>
      <c r="H2216" s="15">
        <v>3153.54</v>
      </c>
      <c r="I2216">
        <v>3658.11</v>
      </c>
      <c r="J2216">
        <f>YEAR(Ventas_Wellpro4[[#This Row],[Fecha]])</f>
        <v>2025</v>
      </c>
      <c r="K2216" t="str">
        <f>TEXT(Ventas_Wellpro4[[#This Row],[Fecha]],"MMMM")</f>
        <v>junio</v>
      </c>
      <c r="L2216">
        <f>DAY(Ventas_Wellpro4[[#This Row],[Fecha]])</f>
        <v>19</v>
      </c>
    </row>
    <row r="2217" spans="2:12" x14ac:dyDescent="0.25">
      <c r="B2217" s="11">
        <v>45827</v>
      </c>
      <c r="C2217" s="46" t="s">
        <v>18</v>
      </c>
      <c r="D2217" t="s">
        <v>46</v>
      </c>
      <c r="E2217" s="17">
        <v>525.59</v>
      </c>
      <c r="F2217">
        <v>6</v>
      </c>
      <c r="G2217">
        <v>504.57</v>
      </c>
      <c r="H2217" s="15">
        <v>3153.54</v>
      </c>
      <c r="I2217">
        <v>3658.11</v>
      </c>
      <c r="J2217">
        <f>YEAR(Ventas_Wellpro4[[#This Row],[Fecha]])</f>
        <v>2025</v>
      </c>
      <c r="K2217" t="str">
        <f>TEXT(Ventas_Wellpro4[[#This Row],[Fecha]],"MMMM")</f>
        <v>junio</v>
      </c>
      <c r="L2217">
        <f>DAY(Ventas_Wellpro4[[#This Row],[Fecha]])</f>
        <v>19</v>
      </c>
    </row>
    <row r="2218" spans="2:12" x14ac:dyDescent="0.25">
      <c r="B2218" s="11">
        <v>45972</v>
      </c>
      <c r="C2218" s="46" t="s">
        <v>21</v>
      </c>
      <c r="D2218" t="s">
        <v>192</v>
      </c>
      <c r="E2218" s="17">
        <v>137.79</v>
      </c>
      <c r="F2218">
        <v>1</v>
      </c>
      <c r="G2218" s="18">
        <f>+(Ventas_Wellpro4[[#This Row],[Precio de Venta]]*0.16)*Ventas_Wellpro4[[#This Row],[Cantidad Vendida]]</f>
        <v>22.046399999999998</v>
      </c>
      <c r="H2218" s="15">
        <v>137.79</v>
      </c>
      <c r="I2218" s="17">
        <f>+Ventas_Wellpro4[[#This Row],[Total de Venta sin IVA]]+Ventas_Wellpro4[[#This Row],[IVA]]</f>
        <v>159.8364</v>
      </c>
      <c r="J2218">
        <f>YEAR(Ventas_Wellpro4[[#This Row],[Fecha]])</f>
        <v>2025</v>
      </c>
      <c r="K2218" t="str">
        <f>TEXT(Ventas_Wellpro4[[#This Row],[Fecha]],"MMMM")</f>
        <v>noviembre</v>
      </c>
      <c r="L2218">
        <f>DAY(Ventas_Wellpro4[[#This Row],[Fecha]])</f>
        <v>11</v>
      </c>
    </row>
    <row r="2219" spans="2:12" x14ac:dyDescent="0.25">
      <c r="B2219" s="11">
        <v>45972</v>
      </c>
      <c r="C2219" s="46" t="s">
        <v>21</v>
      </c>
      <c r="D2219" t="s">
        <v>192</v>
      </c>
      <c r="E2219" s="17">
        <v>137.79</v>
      </c>
      <c r="F2219">
        <v>1</v>
      </c>
      <c r="G2219" s="18">
        <f>+(Ventas_Wellpro4[[#This Row],[Precio de Venta]]*0.16)*Ventas_Wellpro4[[#This Row],[Cantidad Vendida]]</f>
        <v>22.046399999999998</v>
      </c>
      <c r="H2219" s="15">
        <v>137.79</v>
      </c>
      <c r="I2219" s="17">
        <f>+Ventas_Wellpro4[[#This Row],[Total de Venta sin IVA]]+Ventas_Wellpro4[[#This Row],[IVA]]</f>
        <v>159.8364</v>
      </c>
      <c r="J2219">
        <f>YEAR(Ventas_Wellpro4[[#This Row],[Fecha]])</f>
        <v>2025</v>
      </c>
      <c r="K2219" t="str">
        <f>TEXT(Ventas_Wellpro4[[#This Row],[Fecha]],"MMMM")</f>
        <v>noviembre</v>
      </c>
      <c r="L2219">
        <f>DAY(Ventas_Wellpro4[[#This Row],[Fecha]])</f>
        <v>11</v>
      </c>
    </row>
    <row r="2220" spans="2:12" x14ac:dyDescent="0.25">
      <c r="B2220" s="11">
        <v>45972</v>
      </c>
      <c r="C2220" s="46" t="s">
        <v>18</v>
      </c>
      <c r="D2220" t="s">
        <v>191</v>
      </c>
      <c r="E2220" s="17">
        <v>525.59</v>
      </c>
      <c r="F2220">
        <v>12</v>
      </c>
      <c r="G2220" s="18">
        <f>+(Ventas_Wellpro4[[#This Row],[Precio de Venta]]*0.16)*Ventas_Wellpro4[[#This Row],[Cantidad Vendida]]</f>
        <v>1009.1328000000001</v>
      </c>
      <c r="H2220" s="15">
        <v>6307.08</v>
      </c>
      <c r="I2220" s="17">
        <f>+Ventas_Wellpro4[[#This Row],[Total de Venta sin IVA]]+Ventas_Wellpro4[[#This Row],[IVA]]</f>
        <v>7316.2128000000002</v>
      </c>
      <c r="J2220">
        <f>YEAR(Ventas_Wellpro4[[#This Row],[Fecha]])</f>
        <v>2025</v>
      </c>
      <c r="K2220" t="str">
        <f>TEXT(Ventas_Wellpro4[[#This Row],[Fecha]],"MMMM")</f>
        <v>noviembre</v>
      </c>
      <c r="L2220">
        <f>DAY(Ventas_Wellpro4[[#This Row],[Fecha]])</f>
        <v>11</v>
      </c>
    </row>
    <row r="2221" spans="2:12" x14ac:dyDescent="0.25">
      <c r="B2221" s="11">
        <v>45972</v>
      </c>
      <c r="C2221" s="46" t="s">
        <v>18</v>
      </c>
      <c r="D2221" t="s">
        <v>191</v>
      </c>
      <c r="E2221" s="17">
        <v>525.59</v>
      </c>
      <c r="F2221">
        <v>114</v>
      </c>
      <c r="G2221" s="18">
        <f>+(Ventas_Wellpro4[[#This Row],[Precio de Venta]]*0.16)*Ventas_Wellpro4[[#This Row],[Cantidad Vendida]]</f>
        <v>9586.7616000000016</v>
      </c>
      <c r="H2221" s="15">
        <v>59917.26</v>
      </c>
      <c r="I2221" s="17">
        <f>+Ventas_Wellpro4[[#This Row],[Total de Venta sin IVA]]+Ventas_Wellpro4[[#This Row],[IVA]]</f>
        <v>69504.021600000007</v>
      </c>
      <c r="J2221">
        <f>YEAR(Ventas_Wellpro4[[#This Row],[Fecha]])</f>
        <v>2025</v>
      </c>
      <c r="K2221" t="str">
        <f>TEXT(Ventas_Wellpro4[[#This Row],[Fecha]],"MMMM")</f>
        <v>noviembre</v>
      </c>
      <c r="L2221">
        <f>DAY(Ventas_Wellpro4[[#This Row],[Fecha]])</f>
        <v>11</v>
      </c>
    </row>
    <row r="2222" spans="2:12" x14ac:dyDescent="0.25">
      <c r="B2222" s="11">
        <v>45972</v>
      </c>
      <c r="C2222" s="46" t="s">
        <v>18</v>
      </c>
      <c r="D2222" t="s">
        <v>191</v>
      </c>
      <c r="E2222" s="17">
        <v>525.59</v>
      </c>
      <c r="F2222">
        <v>18</v>
      </c>
      <c r="G2222" s="18">
        <f>+(Ventas_Wellpro4[[#This Row],[Precio de Venta]]*0.16)*Ventas_Wellpro4[[#This Row],[Cantidad Vendida]]</f>
        <v>1513.6992</v>
      </c>
      <c r="H2222" s="15">
        <v>9460.6200000000008</v>
      </c>
      <c r="I2222" s="17">
        <f>+Ventas_Wellpro4[[#This Row],[Total de Venta sin IVA]]+Ventas_Wellpro4[[#This Row],[IVA]]</f>
        <v>10974.319200000002</v>
      </c>
      <c r="J2222">
        <f>YEAR(Ventas_Wellpro4[[#This Row],[Fecha]])</f>
        <v>2025</v>
      </c>
      <c r="K2222" t="str">
        <f>TEXT(Ventas_Wellpro4[[#This Row],[Fecha]],"MMMM")</f>
        <v>noviembre</v>
      </c>
      <c r="L2222">
        <f>DAY(Ventas_Wellpro4[[#This Row],[Fecha]])</f>
        <v>11</v>
      </c>
    </row>
    <row r="2223" spans="2:12" x14ac:dyDescent="0.25">
      <c r="B2223" s="11">
        <v>45835</v>
      </c>
      <c r="C2223" s="46" t="s">
        <v>18</v>
      </c>
      <c r="D2223" t="s">
        <v>46</v>
      </c>
      <c r="E2223" s="17">
        <v>525.59</v>
      </c>
      <c r="F2223">
        <v>6</v>
      </c>
      <c r="G2223">
        <v>504.57</v>
      </c>
      <c r="H2223" s="15">
        <v>3153.54</v>
      </c>
      <c r="I2223">
        <v>3658.11</v>
      </c>
      <c r="J2223">
        <f>YEAR(Ventas_Wellpro4[[#This Row],[Fecha]])</f>
        <v>2025</v>
      </c>
      <c r="K2223" t="str">
        <f>TEXT(Ventas_Wellpro4[[#This Row],[Fecha]],"MMMM")</f>
        <v>junio</v>
      </c>
      <c r="L2223">
        <f>DAY(Ventas_Wellpro4[[#This Row],[Fecha]])</f>
        <v>27</v>
      </c>
    </row>
    <row r="2224" spans="2:12" x14ac:dyDescent="0.25">
      <c r="B2224" s="11">
        <v>45972</v>
      </c>
      <c r="C2224" s="46" t="s">
        <v>18</v>
      </c>
      <c r="D2224" t="s">
        <v>191</v>
      </c>
      <c r="E2224" s="17">
        <v>525.59</v>
      </c>
      <c r="F2224">
        <v>48</v>
      </c>
      <c r="G2224" s="18">
        <f>+(Ventas_Wellpro4[[#This Row],[Precio de Venta]]*0.16)*Ventas_Wellpro4[[#This Row],[Cantidad Vendida]]</f>
        <v>4036.5312000000004</v>
      </c>
      <c r="H2224" s="15">
        <v>25228.32</v>
      </c>
      <c r="I2224" s="17">
        <f>+Ventas_Wellpro4[[#This Row],[Total de Venta sin IVA]]+Ventas_Wellpro4[[#This Row],[IVA]]</f>
        <v>29264.851200000001</v>
      </c>
      <c r="J2224">
        <f>YEAR(Ventas_Wellpro4[[#This Row],[Fecha]])</f>
        <v>2025</v>
      </c>
      <c r="K2224" t="str">
        <f>TEXT(Ventas_Wellpro4[[#This Row],[Fecha]],"MMMM")</f>
        <v>noviembre</v>
      </c>
      <c r="L2224">
        <f>DAY(Ventas_Wellpro4[[#This Row],[Fecha]])</f>
        <v>11</v>
      </c>
    </row>
    <row r="2225" spans="2:12" x14ac:dyDescent="0.25">
      <c r="B2225" s="11">
        <v>45835</v>
      </c>
      <c r="C2225" s="46" t="s">
        <v>18</v>
      </c>
      <c r="D2225" t="s">
        <v>46</v>
      </c>
      <c r="E2225" s="17">
        <v>525.59</v>
      </c>
      <c r="F2225">
        <v>6</v>
      </c>
      <c r="G2225">
        <v>504.57</v>
      </c>
      <c r="H2225" s="15">
        <v>3153.54</v>
      </c>
      <c r="I2225">
        <v>3658.11</v>
      </c>
      <c r="J2225">
        <f>YEAR(Ventas_Wellpro4[[#This Row],[Fecha]])</f>
        <v>2025</v>
      </c>
      <c r="K2225" t="str">
        <f>TEXT(Ventas_Wellpro4[[#This Row],[Fecha]],"MMMM")</f>
        <v>junio</v>
      </c>
      <c r="L2225">
        <f>DAY(Ventas_Wellpro4[[#This Row],[Fecha]])</f>
        <v>27</v>
      </c>
    </row>
    <row r="2226" spans="2:12" x14ac:dyDescent="0.25">
      <c r="B2226" s="11">
        <v>45835</v>
      </c>
      <c r="C2226" s="46" t="s">
        <v>18</v>
      </c>
      <c r="D2226" t="s">
        <v>46</v>
      </c>
      <c r="E2226" s="17">
        <v>525.59</v>
      </c>
      <c r="F2226">
        <v>6</v>
      </c>
      <c r="G2226">
        <v>504.57</v>
      </c>
      <c r="H2226" s="15">
        <v>3153.54</v>
      </c>
      <c r="I2226">
        <v>3658.11</v>
      </c>
      <c r="J2226">
        <f>YEAR(Ventas_Wellpro4[[#This Row],[Fecha]])</f>
        <v>2025</v>
      </c>
      <c r="K2226" t="str">
        <f>TEXT(Ventas_Wellpro4[[#This Row],[Fecha]],"MMMM")</f>
        <v>junio</v>
      </c>
      <c r="L2226">
        <f>DAY(Ventas_Wellpro4[[#This Row],[Fecha]])</f>
        <v>27</v>
      </c>
    </row>
    <row r="2227" spans="2:12" x14ac:dyDescent="0.25">
      <c r="B2227" s="11">
        <v>45835</v>
      </c>
      <c r="C2227" s="46" t="s">
        <v>18</v>
      </c>
      <c r="D2227" t="s">
        <v>46</v>
      </c>
      <c r="E2227" s="17">
        <v>525.59</v>
      </c>
      <c r="F2227">
        <v>6</v>
      </c>
      <c r="G2227">
        <v>504.57</v>
      </c>
      <c r="H2227" s="15">
        <v>3153.54</v>
      </c>
      <c r="I2227">
        <v>3658.11</v>
      </c>
      <c r="J2227">
        <f>YEAR(Ventas_Wellpro4[[#This Row],[Fecha]])</f>
        <v>2025</v>
      </c>
      <c r="K2227" t="str">
        <f>TEXT(Ventas_Wellpro4[[#This Row],[Fecha]],"MMMM")</f>
        <v>junio</v>
      </c>
      <c r="L2227">
        <f>DAY(Ventas_Wellpro4[[#This Row],[Fecha]])</f>
        <v>27</v>
      </c>
    </row>
    <row r="2228" spans="2:12" x14ac:dyDescent="0.25">
      <c r="B2228" s="11">
        <v>45972</v>
      </c>
      <c r="C2228" s="46" t="s">
        <v>18</v>
      </c>
      <c r="D2228" t="s">
        <v>191</v>
      </c>
      <c r="E2228" s="17">
        <v>525.59</v>
      </c>
      <c r="F2228">
        <v>42</v>
      </c>
      <c r="G2228" s="18">
        <f>+(Ventas_Wellpro4[[#This Row],[Precio de Venta]]*0.16)*Ventas_Wellpro4[[#This Row],[Cantidad Vendida]]</f>
        <v>3531.9648000000002</v>
      </c>
      <c r="H2228" s="15">
        <v>22074.78</v>
      </c>
      <c r="I2228" s="17">
        <f>+Ventas_Wellpro4[[#This Row],[Total de Venta sin IVA]]+Ventas_Wellpro4[[#This Row],[IVA]]</f>
        <v>25606.7448</v>
      </c>
      <c r="J2228">
        <f>YEAR(Ventas_Wellpro4[[#This Row],[Fecha]])</f>
        <v>2025</v>
      </c>
      <c r="K2228" t="str">
        <f>TEXT(Ventas_Wellpro4[[#This Row],[Fecha]],"MMMM")</f>
        <v>noviembre</v>
      </c>
      <c r="L2228">
        <f>DAY(Ventas_Wellpro4[[#This Row],[Fecha]])</f>
        <v>11</v>
      </c>
    </row>
    <row r="2229" spans="2:12" x14ac:dyDescent="0.25">
      <c r="B2229" s="11">
        <v>45973</v>
      </c>
      <c r="C2229" s="46" t="s">
        <v>173</v>
      </c>
      <c r="D2229" t="s">
        <v>192</v>
      </c>
      <c r="E2229" s="17">
        <v>905.16</v>
      </c>
      <c r="F2229">
        <v>1</v>
      </c>
      <c r="G2229" s="18">
        <f>+(Ventas_Wellpro4[[#This Row],[Precio de Venta]]*0.16)*Ventas_Wellpro4[[#This Row],[Cantidad Vendida]]</f>
        <v>144.82560000000001</v>
      </c>
      <c r="H2229" s="15">
        <v>905.16</v>
      </c>
      <c r="I2229" s="17">
        <f>+Ventas_Wellpro4[[#This Row],[Total de Venta sin IVA]]+Ventas_Wellpro4[[#This Row],[IVA]]</f>
        <v>1049.9856</v>
      </c>
      <c r="J2229">
        <f>YEAR(Ventas_Wellpro4[[#This Row],[Fecha]])</f>
        <v>2025</v>
      </c>
      <c r="K2229" t="str">
        <f>TEXT(Ventas_Wellpro4[[#This Row],[Fecha]],"MMMM")</f>
        <v>noviembre</v>
      </c>
      <c r="L2229">
        <f>DAY(Ventas_Wellpro4[[#This Row],[Fecha]])</f>
        <v>12</v>
      </c>
    </row>
    <row r="2230" spans="2:12" x14ac:dyDescent="0.25">
      <c r="B2230" s="11">
        <v>45973</v>
      </c>
      <c r="C2230" s="46" t="s">
        <v>173</v>
      </c>
      <c r="D2230" t="s">
        <v>194</v>
      </c>
      <c r="E2230" s="17">
        <v>697</v>
      </c>
      <c r="F2230">
        <v>18</v>
      </c>
      <c r="G2230" s="18">
        <f>+(Ventas_Wellpro4[[#This Row],[Precio de Venta]]*0.16)*Ventas_Wellpro4[[#This Row],[Cantidad Vendida]]</f>
        <v>2007.36</v>
      </c>
      <c r="H2230" s="15">
        <v>12546</v>
      </c>
      <c r="I2230" s="17">
        <f>+Ventas_Wellpro4[[#This Row],[Total de Venta sin IVA]]+Ventas_Wellpro4[[#This Row],[IVA]]</f>
        <v>14553.36</v>
      </c>
      <c r="J2230">
        <f>YEAR(Ventas_Wellpro4[[#This Row],[Fecha]])</f>
        <v>2025</v>
      </c>
      <c r="K2230" t="str">
        <f>TEXT(Ventas_Wellpro4[[#This Row],[Fecha]],"MMMM")</f>
        <v>noviembre</v>
      </c>
      <c r="L2230">
        <f>DAY(Ventas_Wellpro4[[#This Row],[Fecha]])</f>
        <v>12</v>
      </c>
    </row>
    <row r="2231" spans="2:12" x14ac:dyDescent="0.25">
      <c r="B2231" s="11">
        <v>45973</v>
      </c>
      <c r="C2231" s="46" t="s">
        <v>139</v>
      </c>
      <c r="D2231" t="s">
        <v>193</v>
      </c>
      <c r="E2231" s="17">
        <v>505.86</v>
      </c>
      <c r="F2231">
        <v>204</v>
      </c>
      <c r="G2231" s="18">
        <f>+(Ventas_Wellpro4[[#This Row],[Precio de Venta]]*0.16)*Ventas_Wellpro4[[#This Row],[Cantidad Vendida]]</f>
        <v>16511.270400000001</v>
      </c>
      <c r="H2231" s="15">
        <v>103195.44</v>
      </c>
      <c r="I2231" s="17">
        <f>+Ventas_Wellpro4[[#This Row],[Total de Venta sin IVA]]+Ventas_Wellpro4[[#This Row],[IVA]]</f>
        <v>119706.71040000001</v>
      </c>
      <c r="J2231">
        <f>YEAR(Ventas_Wellpro4[[#This Row],[Fecha]])</f>
        <v>2025</v>
      </c>
      <c r="K2231" t="str">
        <f>TEXT(Ventas_Wellpro4[[#This Row],[Fecha]],"MMMM")</f>
        <v>noviembre</v>
      </c>
      <c r="L2231">
        <f>DAY(Ventas_Wellpro4[[#This Row],[Fecha]])</f>
        <v>12</v>
      </c>
    </row>
    <row r="2232" spans="2:12" x14ac:dyDescent="0.25">
      <c r="B2232" s="11">
        <v>45835</v>
      </c>
      <c r="C2232" s="46" t="s">
        <v>18</v>
      </c>
      <c r="D2232" t="s">
        <v>46</v>
      </c>
      <c r="E2232" s="17">
        <v>525.59</v>
      </c>
      <c r="F2232">
        <v>12</v>
      </c>
      <c r="G2232">
        <v>1009.13</v>
      </c>
      <c r="H2232" s="15">
        <v>6307.08</v>
      </c>
      <c r="I2232">
        <v>7316.21</v>
      </c>
      <c r="J2232">
        <f>YEAR(Ventas_Wellpro4[[#This Row],[Fecha]])</f>
        <v>2025</v>
      </c>
      <c r="K2232" t="str">
        <f>TEXT(Ventas_Wellpro4[[#This Row],[Fecha]],"MMMM")</f>
        <v>junio</v>
      </c>
      <c r="L2232">
        <f>DAY(Ventas_Wellpro4[[#This Row],[Fecha]])</f>
        <v>27</v>
      </c>
    </row>
    <row r="2233" spans="2:12" x14ac:dyDescent="0.25">
      <c r="B2233" s="11">
        <v>45841</v>
      </c>
      <c r="C2233" s="46" t="s">
        <v>18</v>
      </c>
      <c r="D2233" t="s">
        <v>47</v>
      </c>
      <c r="E2233" s="17">
        <v>547.24</v>
      </c>
      <c r="F2233">
        <v>45</v>
      </c>
      <c r="G2233">
        <v>3940.1280000000002</v>
      </c>
      <c r="H2233" s="15">
        <v>24625.8</v>
      </c>
      <c r="I2233">
        <v>28565.928</v>
      </c>
      <c r="J2233">
        <f>YEAR(Ventas_Wellpro4[[#This Row],[Fecha]])</f>
        <v>2025</v>
      </c>
      <c r="K2233" t="str">
        <f>TEXT(Ventas_Wellpro4[[#This Row],[Fecha]],"MMMM")</f>
        <v>julio</v>
      </c>
      <c r="L2233">
        <f>DAY(Ventas_Wellpro4[[#This Row],[Fecha]])</f>
        <v>3</v>
      </c>
    </row>
    <row r="2234" spans="2:12" x14ac:dyDescent="0.25">
      <c r="B2234" s="11">
        <v>45973</v>
      </c>
      <c r="C2234" s="46" t="s">
        <v>139</v>
      </c>
      <c r="D2234" t="s">
        <v>194</v>
      </c>
      <c r="E2234" s="17">
        <v>632.99</v>
      </c>
      <c r="F2234">
        <v>24</v>
      </c>
      <c r="G2234" s="18">
        <f>+(Ventas_Wellpro4[[#This Row],[Precio de Venta]]*0.16)*Ventas_Wellpro4[[#This Row],[Cantidad Vendida]]</f>
        <v>2430.6815999999999</v>
      </c>
      <c r="H2234" s="15">
        <v>15191.76</v>
      </c>
      <c r="I2234" s="17">
        <f>+Ventas_Wellpro4[[#This Row],[Total de Venta sin IVA]]+Ventas_Wellpro4[[#This Row],[IVA]]</f>
        <v>17622.441599999998</v>
      </c>
      <c r="J2234">
        <f>YEAR(Ventas_Wellpro4[[#This Row],[Fecha]])</f>
        <v>2025</v>
      </c>
      <c r="K2234" t="str">
        <f>TEXT(Ventas_Wellpro4[[#This Row],[Fecha]],"MMMM")</f>
        <v>noviembre</v>
      </c>
      <c r="L2234">
        <f>DAY(Ventas_Wellpro4[[#This Row],[Fecha]])</f>
        <v>12</v>
      </c>
    </row>
    <row r="2235" spans="2:12" x14ac:dyDescent="0.25">
      <c r="B2235" s="11">
        <v>45845</v>
      </c>
      <c r="C2235" s="46" t="s">
        <v>18</v>
      </c>
      <c r="D2235" t="s">
        <v>46</v>
      </c>
      <c r="E2235" s="17">
        <v>525.59</v>
      </c>
      <c r="F2235">
        <v>6</v>
      </c>
      <c r="G2235">
        <v>504.56640000000004</v>
      </c>
      <c r="H2235" s="15">
        <v>3153.54</v>
      </c>
      <c r="I2235">
        <v>3658.1064000000001</v>
      </c>
      <c r="J2235">
        <f>YEAR(Ventas_Wellpro4[[#This Row],[Fecha]])</f>
        <v>2025</v>
      </c>
      <c r="K2235" t="str">
        <f>TEXT(Ventas_Wellpro4[[#This Row],[Fecha]],"MMMM")</f>
        <v>julio</v>
      </c>
      <c r="L2235">
        <f>DAY(Ventas_Wellpro4[[#This Row],[Fecha]])</f>
        <v>7</v>
      </c>
    </row>
    <row r="2236" spans="2:12" x14ac:dyDescent="0.25">
      <c r="B2236" s="11">
        <v>45973</v>
      </c>
      <c r="C2236" s="46" t="s">
        <v>21</v>
      </c>
      <c r="D2236" t="s">
        <v>194</v>
      </c>
      <c r="E2236" s="17">
        <v>90.54</v>
      </c>
      <c r="F2236">
        <v>18</v>
      </c>
      <c r="G2236" s="18">
        <f>+(Ventas_Wellpro4[[#This Row],[Precio de Venta]]*0.16)*Ventas_Wellpro4[[#This Row],[Cantidad Vendida]]</f>
        <v>260.7552</v>
      </c>
      <c r="H2236" s="15">
        <v>1629.72</v>
      </c>
      <c r="I2236" s="17">
        <f>+Ventas_Wellpro4[[#This Row],[Total de Venta sin IVA]]+Ventas_Wellpro4[[#This Row],[IVA]]</f>
        <v>1890.4752000000001</v>
      </c>
      <c r="J2236">
        <f>YEAR(Ventas_Wellpro4[[#This Row],[Fecha]])</f>
        <v>2025</v>
      </c>
      <c r="K2236" t="str">
        <f>TEXT(Ventas_Wellpro4[[#This Row],[Fecha]],"MMMM")</f>
        <v>noviembre</v>
      </c>
      <c r="L2236">
        <f>DAY(Ventas_Wellpro4[[#This Row],[Fecha]])</f>
        <v>12</v>
      </c>
    </row>
    <row r="2237" spans="2:12" x14ac:dyDescent="0.25">
      <c r="B2237" s="11">
        <v>45845</v>
      </c>
      <c r="C2237" s="46" t="s">
        <v>18</v>
      </c>
      <c r="D2237" t="s">
        <v>46</v>
      </c>
      <c r="E2237" s="17">
        <v>525.59</v>
      </c>
      <c r="F2237">
        <v>12</v>
      </c>
      <c r="G2237">
        <v>1009.1328000000001</v>
      </c>
      <c r="H2237" s="15">
        <v>6307.08</v>
      </c>
      <c r="I2237">
        <v>7316.2128000000002</v>
      </c>
      <c r="J2237">
        <f>YEAR(Ventas_Wellpro4[[#This Row],[Fecha]])</f>
        <v>2025</v>
      </c>
      <c r="K2237" t="str">
        <f>TEXT(Ventas_Wellpro4[[#This Row],[Fecha]],"MMMM")</f>
        <v>julio</v>
      </c>
      <c r="L2237">
        <f>DAY(Ventas_Wellpro4[[#This Row],[Fecha]])</f>
        <v>7</v>
      </c>
    </row>
    <row r="2238" spans="2:12" x14ac:dyDescent="0.25">
      <c r="B2238" s="11">
        <v>45845</v>
      </c>
      <c r="C2238" s="46" t="s">
        <v>18</v>
      </c>
      <c r="D2238" t="s">
        <v>46</v>
      </c>
      <c r="E2238" s="17">
        <v>525.59</v>
      </c>
      <c r="F2238">
        <v>6</v>
      </c>
      <c r="G2238">
        <v>504.56640000000004</v>
      </c>
      <c r="H2238" s="15">
        <v>3153.54</v>
      </c>
      <c r="I2238">
        <v>3658.1064000000001</v>
      </c>
      <c r="J2238">
        <f>YEAR(Ventas_Wellpro4[[#This Row],[Fecha]])</f>
        <v>2025</v>
      </c>
      <c r="K2238" t="str">
        <f>TEXT(Ventas_Wellpro4[[#This Row],[Fecha]],"MMMM")</f>
        <v>julio</v>
      </c>
      <c r="L2238">
        <f>DAY(Ventas_Wellpro4[[#This Row],[Fecha]])</f>
        <v>7</v>
      </c>
    </row>
    <row r="2239" spans="2:12" x14ac:dyDescent="0.25">
      <c r="B2239" s="11">
        <v>45845</v>
      </c>
      <c r="C2239" s="46" t="s">
        <v>18</v>
      </c>
      <c r="D2239" t="s">
        <v>46</v>
      </c>
      <c r="E2239" s="17">
        <v>525.59</v>
      </c>
      <c r="F2239">
        <v>6</v>
      </c>
      <c r="G2239">
        <v>504.56640000000004</v>
      </c>
      <c r="H2239" s="15">
        <v>3153.54</v>
      </c>
      <c r="I2239">
        <v>3658.1064000000001</v>
      </c>
      <c r="J2239">
        <f>YEAR(Ventas_Wellpro4[[#This Row],[Fecha]])</f>
        <v>2025</v>
      </c>
      <c r="K2239" t="str">
        <f>TEXT(Ventas_Wellpro4[[#This Row],[Fecha]],"MMMM")</f>
        <v>julio</v>
      </c>
      <c r="L2239">
        <f>DAY(Ventas_Wellpro4[[#This Row],[Fecha]])</f>
        <v>7</v>
      </c>
    </row>
    <row r="2240" spans="2:12" x14ac:dyDescent="0.25">
      <c r="B2240" s="11">
        <v>45845</v>
      </c>
      <c r="C2240" s="46" t="s">
        <v>18</v>
      </c>
      <c r="D2240" t="s">
        <v>46</v>
      </c>
      <c r="E2240" s="17">
        <v>525.59</v>
      </c>
      <c r="F2240">
        <v>6</v>
      </c>
      <c r="G2240">
        <v>504.56640000000004</v>
      </c>
      <c r="H2240" s="15">
        <v>3153.54</v>
      </c>
      <c r="I2240">
        <v>3658.1064000000001</v>
      </c>
      <c r="J2240">
        <f>YEAR(Ventas_Wellpro4[[#This Row],[Fecha]])</f>
        <v>2025</v>
      </c>
      <c r="K2240" t="str">
        <f>TEXT(Ventas_Wellpro4[[#This Row],[Fecha]],"MMMM")</f>
        <v>julio</v>
      </c>
      <c r="L2240">
        <f>DAY(Ventas_Wellpro4[[#This Row],[Fecha]])</f>
        <v>7</v>
      </c>
    </row>
    <row r="2241" spans="2:12" x14ac:dyDescent="0.25">
      <c r="B2241" s="11">
        <v>45845</v>
      </c>
      <c r="C2241" s="46" t="s">
        <v>18</v>
      </c>
      <c r="D2241" t="s">
        <v>46</v>
      </c>
      <c r="E2241" s="17">
        <v>525.59</v>
      </c>
      <c r="F2241">
        <v>6</v>
      </c>
      <c r="G2241">
        <v>504.56640000000004</v>
      </c>
      <c r="H2241" s="15">
        <v>3153.54</v>
      </c>
      <c r="I2241">
        <v>3658.1064000000001</v>
      </c>
      <c r="J2241">
        <f>YEAR(Ventas_Wellpro4[[#This Row],[Fecha]])</f>
        <v>2025</v>
      </c>
      <c r="K2241" t="str">
        <f>TEXT(Ventas_Wellpro4[[#This Row],[Fecha]],"MMMM")</f>
        <v>julio</v>
      </c>
      <c r="L2241">
        <f>DAY(Ventas_Wellpro4[[#This Row],[Fecha]])</f>
        <v>7</v>
      </c>
    </row>
    <row r="2242" spans="2:12" x14ac:dyDescent="0.25">
      <c r="B2242" s="11">
        <v>45973</v>
      </c>
      <c r="C2242" s="46" t="s">
        <v>22</v>
      </c>
      <c r="D2242" t="s">
        <v>192</v>
      </c>
      <c r="E2242" s="17">
        <v>137.79</v>
      </c>
      <c r="F2242">
        <v>1</v>
      </c>
      <c r="G2242" s="18">
        <f>+(Ventas_Wellpro4[[#This Row],[Precio de Venta]]*0.16)*Ventas_Wellpro4[[#This Row],[Cantidad Vendida]]</f>
        <v>22.046399999999998</v>
      </c>
      <c r="H2242" s="15">
        <v>137.79</v>
      </c>
      <c r="I2242" s="17">
        <f>+Ventas_Wellpro4[[#This Row],[Total de Venta sin IVA]]+Ventas_Wellpro4[[#This Row],[IVA]]</f>
        <v>159.8364</v>
      </c>
      <c r="J2242">
        <f>YEAR(Ventas_Wellpro4[[#This Row],[Fecha]])</f>
        <v>2025</v>
      </c>
      <c r="K2242" t="str">
        <f>TEXT(Ventas_Wellpro4[[#This Row],[Fecha]],"MMMM")</f>
        <v>noviembre</v>
      </c>
      <c r="L2242">
        <f>DAY(Ventas_Wellpro4[[#This Row],[Fecha]])</f>
        <v>12</v>
      </c>
    </row>
    <row r="2243" spans="2:12" x14ac:dyDescent="0.25">
      <c r="B2243" s="11">
        <v>45973</v>
      </c>
      <c r="C2243" s="46" t="s">
        <v>22</v>
      </c>
      <c r="D2243" t="s">
        <v>192</v>
      </c>
      <c r="E2243" s="17">
        <v>137.79</v>
      </c>
      <c r="F2243">
        <v>1</v>
      </c>
      <c r="G2243" s="18">
        <f>+(Ventas_Wellpro4[[#This Row],[Precio de Venta]]*0.16)*Ventas_Wellpro4[[#This Row],[Cantidad Vendida]]</f>
        <v>22.046399999999998</v>
      </c>
      <c r="H2243" s="15">
        <v>137.79</v>
      </c>
      <c r="I2243" s="17">
        <f>+Ventas_Wellpro4[[#This Row],[Total de Venta sin IVA]]+Ventas_Wellpro4[[#This Row],[IVA]]</f>
        <v>159.8364</v>
      </c>
      <c r="J2243">
        <f>YEAR(Ventas_Wellpro4[[#This Row],[Fecha]])</f>
        <v>2025</v>
      </c>
      <c r="K2243" t="str">
        <f>TEXT(Ventas_Wellpro4[[#This Row],[Fecha]],"MMMM")</f>
        <v>noviembre</v>
      </c>
      <c r="L2243">
        <f>DAY(Ventas_Wellpro4[[#This Row],[Fecha]])</f>
        <v>12</v>
      </c>
    </row>
    <row r="2244" spans="2:12" x14ac:dyDescent="0.25">
      <c r="B2244" s="11">
        <v>45973</v>
      </c>
      <c r="C2244" s="46" t="s">
        <v>22</v>
      </c>
      <c r="D2244" t="s">
        <v>192</v>
      </c>
      <c r="E2244" s="17">
        <v>137.79</v>
      </c>
      <c r="F2244">
        <v>1</v>
      </c>
      <c r="G2244" s="18">
        <f>+(Ventas_Wellpro4[[#This Row],[Precio de Venta]]*0.16)*Ventas_Wellpro4[[#This Row],[Cantidad Vendida]]</f>
        <v>22.046399999999998</v>
      </c>
      <c r="H2244" s="15">
        <v>137.79</v>
      </c>
      <c r="I2244" s="17">
        <f>+Ventas_Wellpro4[[#This Row],[Total de Venta sin IVA]]+Ventas_Wellpro4[[#This Row],[IVA]]</f>
        <v>159.8364</v>
      </c>
      <c r="J2244">
        <f>YEAR(Ventas_Wellpro4[[#This Row],[Fecha]])</f>
        <v>2025</v>
      </c>
      <c r="K2244" t="str">
        <f>TEXT(Ventas_Wellpro4[[#This Row],[Fecha]],"MMMM")</f>
        <v>noviembre</v>
      </c>
      <c r="L2244">
        <f>DAY(Ventas_Wellpro4[[#This Row],[Fecha]])</f>
        <v>12</v>
      </c>
    </row>
    <row r="2245" spans="2:12" x14ac:dyDescent="0.25">
      <c r="B2245" s="11">
        <v>45973</v>
      </c>
      <c r="C2245" s="46" t="s">
        <v>22</v>
      </c>
      <c r="D2245" t="s">
        <v>194</v>
      </c>
      <c r="E2245" s="17">
        <v>90.54</v>
      </c>
      <c r="F2245">
        <v>24</v>
      </c>
      <c r="G2245" s="18">
        <f>+(Ventas_Wellpro4[[#This Row],[Precio de Venta]]*0.16)*Ventas_Wellpro4[[#This Row],[Cantidad Vendida]]</f>
        <v>347.67360000000002</v>
      </c>
      <c r="H2245" s="15">
        <v>2172.96</v>
      </c>
      <c r="I2245" s="17">
        <f>+Ventas_Wellpro4[[#This Row],[Total de Venta sin IVA]]+Ventas_Wellpro4[[#This Row],[IVA]]</f>
        <v>2520.6336000000001</v>
      </c>
      <c r="J2245">
        <f>YEAR(Ventas_Wellpro4[[#This Row],[Fecha]])</f>
        <v>2025</v>
      </c>
      <c r="K2245" t="str">
        <f>TEXT(Ventas_Wellpro4[[#This Row],[Fecha]],"MMMM")</f>
        <v>noviembre</v>
      </c>
      <c r="L2245">
        <f>DAY(Ventas_Wellpro4[[#This Row],[Fecha]])</f>
        <v>12</v>
      </c>
    </row>
    <row r="2246" spans="2:12" x14ac:dyDescent="0.25">
      <c r="B2246" s="11">
        <v>45973</v>
      </c>
      <c r="C2246" s="46" t="s">
        <v>25</v>
      </c>
      <c r="D2246" t="s">
        <v>194</v>
      </c>
      <c r="E2246" s="17">
        <v>697</v>
      </c>
      <c r="F2246">
        <v>6</v>
      </c>
      <c r="G2246" s="18">
        <f>+(Ventas_Wellpro4[[#This Row],[Precio de Venta]]*0.16)*Ventas_Wellpro4[[#This Row],[Cantidad Vendida]]</f>
        <v>669.12</v>
      </c>
      <c r="H2246" s="15">
        <v>4182</v>
      </c>
      <c r="I2246" s="17">
        <f>+Ventas_Wellpro4[[#This Row],[Total de Venta sin IVA]]+Ventas_Wellpro4[[#This Row],[IVA]]</f>
        <v>4851.12</v>
      </c>
      <c r="J2246">
        <f>YEAR(Ventas_Wellpro4[[#This Row],[Fecha]])</f>
        <v>2025</v>
      </c>
      <c r="K2246" t="str">
        <f>TEXT(Ventas_Wellpro4[[#This Row],[Fecha]],"MMMM")</f>
        <v>noviembre</v>
      </c>
      <c r="L2246">
        <f>DAY(Ventas_Wellpro4[[#This Row],[Fecha]])</f>
        <v>12</v>
      </c>
    </row>
    <row r="2247" spans="2:12" x14ac:dyDescent="0.25">
      <c r="B2247" s="11">
        <v>45973</v>
      </c>
      <c r="C2247" s="46" t="s">
        <v>18</v>
      </c>
      <c r="D2247" t="s">
        <v>194</v>
      </c>
      <c r="E2247" s="17">
        <v>697</v>
      </c>
      <c r="F2247">
        <v>12</v>
      </c>
      <c r="G2247" s="18">
        <f>+(Ventas_Wellpro4[[#This Row],[Precio de Venta]]*0.16)*Ventas_Wellpro4[[#This Row],[Cantidad Vendida]]</f>
        <v>1338.24</v>
      </c>
      <c r="H2247" s="15">
        <v>8364</v>
      </c>
      <c r="I2247" s="17">
        <f>+Ventas_Wellpro4[[#This Row],[Total de Venta sin IVA]]+Ventas_Wellpro4[[#This Row],[IVA]]</f>
        <v>9702.24</v>
      </c>
      <c r="J2247">
        <f>YEAR(Ventas_Wellpro4[[#This Row],[Fecha]])</f>
        <v>2025</v>
      </c>
      <c r="K2247" t="str">
        <f>TEXT(Ventas_Wellpro4[[#This Row],[Fecha]],"MMMM")</f>
        <v>noviembre</v>
      </c>
      <c r="L2247">
        <f>DAY(Ventas_Wellpro4[[#This Row],[Fecha]])</f>
        <v>12</v>
      </c>
    </row>
    <row r="2248" spans="2:12" x14ac:dyDescent="0.25">
      <c r="B2248" s="11">
        <v>45974</v>
      </c>
      <c r="C2248" s="46" t="s">
        <v>173</v>
      </c>
      <c r="D2248" t="s">
        <v>194</v>
      </c>
      <c r="E2248" s="17">
        <v>697</v>
      </c>
      <c r="F2248">
        <v>12</v>
      </c>
      <c r="G2248" s="18">
        <f>+(Ventas_Wellpro4[[#This Row],[Precio de Venta]]*0.16)*Ventas_Wellpro4[[#This Row],[Cantidad Vendida]]</f>
        <v>1338.24</v>
      </c>
      <c r="H2248" s="15">
        <v>8364</v>
      </c>
      <c r="I2248" s="17">
        <f>+Ventas_Wellpro4[[#This Row],[Total de Venta sin IVA]]+Ventas_Wellpro4[[#This Row],[IVA]]</f>
        <v>9702.24</v>
      </c>
      <c r="J2248">
        <f>YEAR(Ventas_Wellpro4[[#This Row],[Fecha]])</f>
        <v>2025</v>
      </c>
      <c r="K2248" t="str">
        <f>TEXT(Ventas_Wellpro4[[#This Row],[Fecha]],"MMMM")</f>
        <v>noviembre</v>
      </c>
      <c r="L2248">
        <f>DAY(Ventas_Wellpro4[[#This Row],[Fecha]])</f>
        <v>13</v>
      </c>
    </row>
    <row r="2249" spans="2:12" x14ac:dyDescent="0.25">
      <c r="B2249" s="11">
        <v>45974</v>
      </c>
      <c r="C2249" s="46" t="s">
        <v>173</v>
      </c>
      <c r="D2249" t="s">
        <v>194</v>
      </c>
      <c r="E2249" s="17">
        <v>697</v>
      </c>
      <c r="F2249">
        <v>12</v>
      </c>
      <c r="G2249" s="18">
        <f>+(Ventas_Wellpro4[[#This Row],[Precio de Venta]]*0.16)*Ventas_Wellpro4[[#This Row],[Cantidad Vendida]]</f>
        <v>1338.24</v>
      </c>
      <c r="H2249" s="15">
        <v>8364</v>
      </c>
      <c r="I2249" s="17">
        <f>+Ventas_Wellpro4[[#This Row],[Total de Venta sin IVA]]+Ventas_Wellpro4[[#This Row],[IVA]]</f>
        <v>9702.24</v>
      </c>
      <c r="J2249">
        <f>YEAR(Ventas_Wellpro4[[#This Row],[Fecha]])</f>
        <v>2025</v>
      </c>
      <c r="K2249" t="str">
        <f>TEXT(Ventas_Wellpro4[[#This Row],[Fecha]],"MMMM")</f>
        <v>noviembre</v>
      </c>
      <c r="L2249">
        <f>DAY(Ventas_Wellpro4[[#This Row],[Fecha]])</f>
        <v>13</v>
      </c>
    </row>
    <row r="2250" spans="2:12" x14ac:dyDescent="0.25">
      <c r="B2250" s="11">
        <v>45974</v>
      </c>
      <c r="C2250" s="46" t="s">
        <v>139</v>
      </c>
      <c r="D2250" t="s">
        <v>194</v>
      </c>
      <c r="E2250" s="17">
        <v>632.99</v>
      </c>
      <c r="F2250">
        <v>18</v>
      </c>
      <c r="G2250" s="18">
        <f>+(Ventas_Wellpro4[[#This Row],[Precio de Venta]]*0.16)*Ventas_Wellpro4[[#This Row],[Cantidad Vendida]]</f>
        <v>1823.0112000000001</v>
      </c>
      <c r="H2250" s="15">
        <v>11393.82</v>
      </c>
      <c r="I2250" s="17">
        <f>+Ventas_Wellpro4[[#This Row],[Total de Venta sin IVA]]+Ventas_Wellpro4[[#This Row],[IVA]]</f>
        <v>13216.831200000001</v>
      </c>
      <c r="J2250">
        <f>YEAR(Ventas_Wellpro4[[#This Row],[Fecha]])</f>
        <v>2025</v>
      </c>
      <c r="K2250" t="str">
        <f>TEXT(Ventas_Wellpro4[[#This Row],[Fecha]],"MMMM")</f>
        <v>noviembre</v>
      </c>
      <c r="L2250">
        <f>DAY(Ventas_Wellpro4[[#This Row],[Fecha]])</f>
        <v>13</v>
      </c>
    </row>
    <row r="2251" spans="2:12" x14ac:dyDescent="0.25">
      <c r="B2251" s="11">
        <v>45848</v>
      </c>
      <c r="C2251" s="46" t="s">
        <v>18</v>
      </c>
      <c r="D2251" t="s">
        <v>46</v>
      </c>
      <c r="E2251" s="17">
        <v>525.59</v>
      </c>
      <c r="F2251">
        <v>6</v>
      </c>
      <c r="G2251">
        <v>504.56640000000004</v>
      </c>
      <c r="H2251" s="15">
        <v>3153.54</v>
      </c>
      <c r="I2251">
        <v>3658.1064000000001</v>
      </c>
      <c r="J2251">
        <f>YEAR(Ventas_Wellpro4[[#This Row],[Fecha]])</f>
        <v>2025</v>
      </c>
      <c r="K2251" t="str">
        <f>TEXT(Ventas_Wellpro4[[#This Row],[Fecha]],"MMMM")</f>
        <v>julio</v>
      </c>
      <c r="L2251">
        <f>DAY(Ventas_Wellpro4[[#This Row],[Fecha]])</f>
        <v>10</v>
      </c>
    </row>
    <row r="2252" spans="2:12" x14ac:dyDescent="0.25">
      <c r="B2252" s="11">
        <v>45848</v>
      </c>
      <c r="C2252" s="46" t="s">
        <v>18</v>
      </c>
      <c r="D2252" t="s">
        <v>46</v>
      </c>
      <c r="E2252" s="17">
        <v>525.59</v>
      </c>
      <c r="F2252">
        <v>6</v>
      </c>
      <c r="G2252">
        <v>504.56640000000004</v>
      </c>
      <c r="H2252" s="15">
        <v>3153.54</v>
      </c>
      <c r="I2252">
        <v>3658.1064000000001</v>
      </c>
      <c r="J2252">
        <f>YEAR(Ventas_Wellpro4[[#This Row],[Fecha]])</f>
        <v>2025</v>
      </c>
      <c r="K2252" t="str">
        <f>TEXT(Ventas_Wellpro4[[#This Row],[Fecha]],"MMMM")</f>
        <v>julio</v>
      </c>
      <c r="L2252">
        <f>DAY(Ventas_Wellpro4[[#This Row],[Fecha]])</f>
        <v>10</v>
      </c>
    </row>
    <row r="2253" spans="2:12" x14ac:dyDescent="0.25">
      <c r="B2253" s="11">
        <v>45848</v>
      </c>
      <c r="C2253" s="46" t="s">
        <v>18</v>
      </c>
      <c r="D2253" t="s">
        <v>46</v>
      </c>
      <c r="E2253" s="17">
        <v>525.59</v>
      </c>
      <c r="F2253">
        <v>12</v>
      </c>
      <c r="G2253">
        <v>1009.1328000000001</v>
      </c>
      <c r="H2253" s="15">
        <v>6307.08</v>
      </c>
      <c r="I2253">
        <v>7316.2128000000002</v>
      </c>
      <c r="J2253">
        <f>YEAR(Ventas_Wellpro4[[#This Row],[Fecha]])</f>
        <v>2025</v>
      </c>
      <c r="K2253" t="str">
        <f>TEXT(Ventas_Wellpro4[[#This Row],[Fecha]],"MMMM")</f>
        <v>julio</v>
      </c>
      <c r="L2253">
        <f>DAY(Ventas_Wellpro4[[#This Row],[Fecha]])</f>
        <v>10</v>
      </c>
    </row>
    <row r="2254" spans="2:12" x14ac:dyDescent="0.25">
      <c r="B2254" s="11">
        <v>45848</v>
      </c>
      <c r="C2254" s="46" t="s">
        <v>18</v>
      </c>
      <c r="D2254" t="s">
        <v>46</v>
      </c>
      <c r="E2254" s="17">
        <v>525.59</v>
      </c>
      <c r="F2254">
        <v>6</v>
      </c>
      <c r="G2254">
        <v>504.56640000000004</v>
      </c>
      <c r="H2254" s="15">
        <v>3153.54</v>
      </c>
      <c r="I2254">
        <v>3658.1064000000001</v>
      </c>
      <c r="J2254">
        <f>YEAR(Ventas_Wellpro4[[#This Row],[Fecha]])</f>
        <v>2025</v>
      </c>
      <c r="K2254" t="str">
        <f>TEXT(Ventas_Wellpro4[[#This Row],[Fecha]],"MMMM")</f>
        <v>julio</v>
      </c>
      <c r="L2254">
        <f>DAY(Ventas_Wellpro4[[#This Row],[Fecha]])</f>
        <v>10</v>
      </c>
    </row>
    <row r="2255" spans="2:12" x14ac:dyDescent="0.25">
      <c r="B2255" s="11">
        <v>45848</v>
      </c>
      <c r="C2255" s="46" t="s">
        <v>18</v>
      </c>
      <c r="D2255" t="s">
        <v>46</v>
      </c>
      <c r="E2255" s="17">
        <v>525.59</v>
      </c>
      <c r="F2255">
        <v>6</v>
      </c>
      <c r="G2255">
        <v>504.56640000000004</v>
      </c>
      <c r="H2255" s="15">
        <v>3153.54</v>
      </c>
      <c r="I2255">
        <v>3658.1064000000001</v>
      </c>
      <c r="J2255">
        <f>YEAR(Ventas_Wellpro4[[#This Row],[Fecha]])</f>
        <v>2025</v>
      </c>
      <c r="K2255" t="str">
        <f>TEXT(Ventas_Wellpro4[[#This Row],[Fecha]],"MMMM")</f>
        <v>julio</v>
      </c>
      <c r="L2255">
        <f>DAY(Ventas_Wellpro4[[#This Row],[Fecha]])</f>
        <v>10</v>
      </c>
    </row>
    <row r="2256" spans="2:12" x14ac:dyDescent="0.25">
      <c r="B2256" s="11">
        <v>45848</v>
      </c>
      <c r="C2256" s="46" t="s">
        <v>18</v>
      </c>
      <c r="D2256" t="s">
        <v>46</v>
      </c>
      <c r="E2256" s="17">
        <v>525.59</v>
      </c>
      <c r="F2256">
        <v>6</v>
      </c>
      <c r="G2256">
        <v>504.56640000000004</v>
      </c>
      <c r="H2256" s="15">
        <v>3153.54</v>
      </c>
      <c r="I2256">
        <v>3658.1064000000001</v>
      </c>
      <c r="J2256">
        <f>YEAR(Ventas_Wellpro4[[#This Row],[Fecha]])</f>
        <v>2025</v>
      </c>
      <c r="K2256" t="str">
        <f>TEXT(Ventas_Wellpro4[[#This Row],[Fecha]],"MMMM")</f>
        <v>julio</v>
      </c>
      <c r="L2256">
        <f>DAY(Ventas_Wellpro4[[#This Row],[Fecha]])</f>
        <v>10</v>
      </c>
    </row>
    <row r="2257" spans="2:12" x14ac:dyDescent="0.25">
      <c r="B2257" s="11">
        <v>45974</v>
      </c>
      <c r="C2257" s="46" t="s">
        <v>139</v>
      </c>
      <c r="D2257" t="s">
        <v>194</v>
      </c>
      <c r="E2257" s="17">
        <v>632.99</v>
      </c>
      <c r="F2257">
        <v>12</v>
      </c>
      <c r="G2257" s="18">
        <f>+(Ventas_Wellpro4[[#This Row],[Precio de Venta]]*0.16)*Ventas_Wellpro4[[#This Row],[Cantidad Vendida]]</f>
        <v>1215.3407999999999</v>
      </c>
      <c r="H2257" s="15">
        <v>7595.88</v>
      </c>
      <c r="I2257" s="17">
        <f>+Ventas_Wellpro4[[#This Row],[Total de Venta sin IVA]]+Ventas_Wellpro4[[#This Row],[IVA]]</f>
        <v>8811.2207999999991</v>
      </c>
      <c r="J2257">
        <f>YEAR(Ventas_Wellpro4[[#This Row],[Fecha]])</f>
        <v>2025</v>
      </c>
      <c r="K2257" t="str">
        <f>TEXT(Ventas_Wellpro4[[#This Row],[Fecha]],"MMMM")</f>
        <v>noviembre</v>
      </c>
      <c r="L2257">
        <f>DAY(Ventas_Wellpro4[[#This Row],[Fecha]])</f>
        <v>13</v>
      </c>
    </row>
    <row r="2258" spans="2:12" x14ac:dyDescent="0.25">
      <c r="B2258" s="11">
        <v>45859</v>
      </c>
      <c r="C2258" s="46" t="s">
        <v>18</v>
      </c>
      <c r="D2258" t="s">
        <v>46</v>
      </c>
      <c r="E2258" s="17">
        <v>525.59</v>
      </c>
      <c r="F2258">
        <v>6</v>
      </c>
      <c r="G2258">
        <v>504.56640000000004</v>
      </c>
      <c r="H2258" s="15">
        <v>3153.54</v>
      </c>
      <c r="I2258">
        <v>3658.1064000000001</v>
      </c>
      <c r="J2258">
        <f>YEAR(Ventas_Wellpro4[[#This Row],[Fecha]])</f>
        <v>2025</v>
      </c>
      <c r="K2258" t="str">
        <f>TEXT(Ventas_Wellpro4[[#This Row],[Fecha]],"MMMM")</f>
        <v>julio</v>
      </c>
      <c r="L2258">
        <f>DAY(Ventas_Wellpro4[[#This Row],[Fecha]])</f>
        <v>21</v>
      </c>
    </row>
    <row r="2259" spans="2:12" x14ac:dyDescent="0.25">
      <c r="B2259" s="11">
        <v>45859</v>
      </c>
      <c r="C2259" s="46" t="s">
        <v>18</v>
      </c>
      <c r="D2259" t="s">
        <v>46</v>
      </c>
      <c r="E2259" s="17">
        <v>525.59</v>
      </c>
      <c r="F2259">
        <v>6</v>
      </c>
      <c r="G2259">
        <v>504.56640000000004</v>
      </c>
      <c r="H2259" s="15">
        <v>3153.54</v>
      </c>
      <c r="I2259">
        <v>3658.1064000000001</v>
      </c>
      <c r="J2259">
        <f>YEAR(Ventas_Wellpro4[[#This Row],[Fecha]])</f>
        <v>2025</v>
      </c>
      <c r="K2259" t="str">
        <f>TEXT(Ventas_Wellpro4[[#This Row],[Fecha]],"MMMM")</f>
        <v>julio</v>
      </c>
      <c r="L2259">
        <f>DAY(Ventas_Wellpro4[[#This Row],[Fecha]])</f>
        <v>21</v>
      </c>
    </row>
    <row r="2260" spans="2:12" x14ac:dyDescent="0.25">
      <c r="B2260" s="11">
        <v>45859</v>
      </c>
      <c r="C2260" s="46" t="s">
        <v>18</v>
      </c>
      <c r="D2260" t="s">
        <v>46</v>
      </c>
      <c r="E2260" s="17">
        <v>525.59</v>
      </c>
      <c r="F2260">
        <v>6</v>
      </c>
      <c r="G2260">
        <v>504.56640000000004</v>
      </c>
      <c r="H2260" s="15">
        <v>3153.54</v>
      </c>
      <c r="I2260">
        <v>3658.1064000000001</v>
      </c>
      <c r="J2260">
        <f>YEAR(Ventas_Wellpro4[[#This Row],[Fecha]])</f>
        <v>2025</v>
      </c>
      <c r="K2260" t="str">
        <f>TEXT(Ventas_Wellpro4[[#This Row],[Fecha]],"MMMM")</f>
        <v>julio</v>
      </c>
      <c r="L2260">
        <f>DAY(Ventas_Wellpro4[[#This Row],[Fecha]])</f>
        <v>21</v>
      </c>
    </row>
    <row r="2261" spans="2:12" x14ac:dyDescent="0.25">
      <c r="B2261" s="11">
        <v>45859</v>
      </c>
      <c r="C2261" s="46" t="s">
        <v>18</v>
      </c>
      <c r="D2261" t="s">
        <v>46</v>
      </c>
      <c r="E2261" s="17">
        <v>525.59</v>
      </c>
      <c r="F2261">
        <v>12</v>
      </c>
      <c r="G2261">
        <v>1009.1328000000001</v>
      </c>
      <c r="H2261" s="15">
        <v>6307.08</v>
      </c>
      <c r="I2261">
        <v>7316.2128000000002</v>
      </c>
      <c r="J2261">
        <f>YEAR(Ventas_Wellpro4[[#This Row],[Fecha]])</f>
        <v>2025</v>
      </c>
      <c r="K2261" t="str">
        <f>TEXT(Ventas_Wellpro4[[#This Row],[Fecha]],"MMMM")</f>
        <v>julio</v>
      </c>
      <c r="L2261">
        <f>DAY(Ventas_Wellpro4[[#This Row],[Fecha]])</f>
        <v>21</v>
      </c>
    </row>
    <row r="2262" spans="2:12" x14ac:dyDescent="0.25">
      <c r="B2262" s="11">
        <v>45859</v>
      </c>
      <c r="C2262" s="46" t="s">
        <v>18</v>
      </c>
      <c r="D2262" t="s">
        <v>46</v>
      </c>
      <c r="E2262" s="17">
        <v>525.59</v>
      </c>
      <c r="F2262">
        <v>6</v>
      </c>
      <c r="G2262">
        <v>504.56640000000004</v>
      </c>
      <c r="H2262" s="15">
        <v>3153.54</v>
      </c>
      <c r="I2262">
        <v>3658.1064000000001</v>
      </c>
      <c r="J2262">
        <f>YEAR(Ventas_Wellpro4[[#This Row],[Fecha]])</f>
        <v>2025</v>
      </c>
      <c r="K2262" t="str">
        <f>TEXT(Ventas_Wellpro4[[#This Row],[Fecha]],"MMMM")</f>
        <v>julio</v>
      </c>
      <c r="L2262">
        <f>DAY(Ventas_Wellpro4[[#This Row],[Fecha]])</f>
        <v>21</v>
      </c>
    </row>
    <row r="2263" spans="2:12" x14ac:dyDescent="0.25">
      <c r="B2263" s="11">
        <v>45859</v>
      </c>
      <c r="C2263" s="46" t="s">
        <v>18</v>
      </c>
      <c r="D2263" t="s">
        <v>46</v>
      </c>
      <c r="E2263" s="17">
        <v>525.59</v>
      </c>
      <c r="F2263">
        <v>6</v>
      </c>
      <c r="G2263">
        <v>504.56640000000004</v>
      </c>
      <c r="H2263" s="15">
        <v>3153.54</v>
      </c>
      <c r="I2263">
        <v>3658.1064000000001</v>
      </c>
      <c r="J2263">
        <f>YEAR(Ventas_Wellpro4[[#This Row],[Fecha]])</f>
        <v>2025</v>
      </c>
      <c r="K2263" t="str">
        <f>TEXT(Ventas_Wellpro4[[#This Row],[Fecha]],"MMMM")</f>
        <v>julio</v>
      </c>
      <c r="L2263">
        <f>DAY(Ventas_Wellpro4[[#This Row],[Fecha]])</f>
        <v>21</v>
      </c>
    </row>
    <row r="2264" spans="2:12" x14ac:dyDescent="0.25">
      <c r="B2264" s="11">
        <v>45859</v>
      </c>
      <c r="C2264" s="46" t="s">
        <v>18</v>
      </c>
      <c r="D2264" t="s">
        <v>46</v>
      </c>
      <c r="E2264" s="17">
        <v>525.59</v>
      </c>
      <c r="F2264">
        <v>6</v>
      </c>
      <c r="G2264">
        <v>504.56640000000004</v>
      </c>
      <c r="H2264" s="15">
        <v>3153.54</v>
      </c>
      <c r="I2264">
        <v>3658.1064000000001</v>
      </c>
      <c r="J2264">
        <f>YEAR(Ventas_Wellpro4[[#This Row],[Fecha]])</f>
        <v>2025</v>
      </c>
      <c r="K2264" t="str">
        <f>TEXT(Ventas_Wellpro4[[#This Row],[Fecha]],"MMMM")</f>
        <v>julio</v>
      </c>
      <c r="L2264">
        <f>DAY(Ventas_Wellpro4[[#This Row],[Fecha]])</f>
        <v>21</v>
      </c>
    </row>
    <row r="2265" spans="2:12" x14ac:dyDescent="0.25">
      <c r="B2265" s="11">
        <v>45859</v>
      </c>
      <c r="C2265" s="46" t="s">
        <v>18</v>
      </c>
      <c r="D2265" t="s">
        <v>46</v>
      </c>
      <c r="E2265" s="17">
        <v>525.59</v>
      </c>
      <c r="F2265">
        <v>6</v>
      </c>
      <c r="G2265">
        <v>504.56640000000004</v>
      </c>
      <c r="H2265" s="15">
        <v>3153.54</v>
      </c>
      <c r="I2265">
        <v>3658.1064000000001</v>
      </c>
      <c r="J2265">
        <f>YEAR(Ventas_Wellpro4[[#This Row],[Fecha]])</f>
        <v>2025</v>
      </c>
      <c r="K2265" t="str">
        <f>TEXT(Ventas_Wellpro4[[#This Row],[Fecha]],"MMMM")</f>
        <v>julio</v>
      </c>
      <c r="L2265">
        <f>DAY(Ventas_Wellpro4[[#This Row],[Fecha]])</f>
        <v>21</v>
      </c>
    </row>
    <row r="2266" spans="2:12" x14ac:dyDescent="0.25">
      <c r="B2266" s="11">
        <v>45859</v>
      </c>
      <c r="C2266" s="46" t="s">
        <v>18</v>
      </c>
      <c r="D2266" t="s">
        <v>46</v>
      </c>
      <c r="E2266" s="17">
        <v>525.59</v>
      </c>
      <c r="F2266">
        <v>6</v>
      </c>
      <c r="G2266">
        <v>504.56640000000004</v>
      </c>
      <c r="H2266" s="15">
        <v>3153.54</v>
      </c>
      <c r="I2266">
        <v>3658.1064000000001</v>
      </c>
      <c r="J2266">
        <f>YEAR(Ventas_Wellpro4[[#This Row],[Fecha]])</f>
        <v>2025</v>
      </c>
      <c r="K2266" t="str">
        <f>TEXT(Ventas_Wellpro4[[#This Row],[Fecha]],"MMMM")</f>
        <v>julio</v>
      </c>
      <c r="L2266">
        <f>DAY(Ventas_Wellpro4[[#This Row],[Fecha]])</f>
        <v>21</v>
      </c>
    </row>
    <row r="2267" spans="2:12" x14ac:dyDescent="0.25">
      <c r="B2267" s="11">
        <v>45859</v>
      </c>
      <c r="C2267" s="46" t="s">
        <v>18</v>
      </c>
      <c r="D2267" t="s">
        <v>46</v>
      </c>
      <c r="E2267" s="17">
        <v>525.59</v>
      </c>
      <c r="F2267">
        <v>6</v>
      </c>
      <c r="G2267">
        <v>504.56640000000004</v>
      </c>
      <c r="H2267" s="15">
        <v>3153.54</v>
      </c>
      <c r="I2267">
        <v>3658.1064000000001</v>
      </c>
      <c r="J2267">
        <f>YEAR(Ventas_Wellpro4[[#This Row],[Fecha]])</f>
        <v>2025</v>
      </c>
      <c r="K2267" t="str">
        <f>TEXT(Ventas_Wellpro4[[#This Row],[Fecha]],"MMMM")</f>
        <v>julio</v>
      </c>
      <c r="L2267">
        <f>DAY(Ventas_Wellpro4[[#This Row],[Fecha]])</f>
        <v>21</v>
      </c>
    </row>
    <row r="2268" spans="2:12" x14ac:dyDescent="0.25">
      <c r="B2268" s="11">
        <v>45974</v>
      </c>
      <c r="C2268" s="46" t="s">
        <v>138</v>
      </c>
      <c r="D2268" t="s">
        <v>191</v>
      </c>
      <c r="E2268" s="17">
        <v>498.66</v>
      </c>
      <c r="F2268">
        <v>12</v>
      </c>
      <c r="G2268" s="18">
        <f>+(Ventas_Wellpro4[[#This Row],[Precio de Venta]]*0.16)*Ventas_Wellpro4[[#This Row],[Cantidad Vendida]]</f>
        <v>957.42720000000008</v>
      </c>
      <c r="H2268" s="15">
        <v>5983.92</v>
      </c>
      <c r="I2268" s="17">
        <f>+Ventas_Wellpro4[[#This Row],[Total de Venta sin IVA]]+Ventas_Wellpro4[[#This Row],[IVA]]</f>
        <v>6941.3472000000002</v>
      </c>
      <c r="J2268">
        <f>YEAR(Ventas_Wellpro4[[#This Row],[Fecha]])</f>
        <v>2025</v>
      </c>
      <c r="K2268" t="str">
        <f>TEXT(Ventas_Wellpro4[[#This Row],[Fecha]],"MMMM")</f>
        <v>noviembre</v>
      </c>
      <c r="L2268">
        <f>DAY(Ventas_Wellpro4[[#This Row],[Fecha]])</f>
        <v>13</v>
      </c>
    </row>
    <row r="2269" spans="2:12" x14ac:dyDescent="0.25">
      <c r="B2269" s="11">
        <v>45974</v>
      </c>
      <c r="C2269" s="46" t="s">
        <v>138</v>
      </c>
      <c r="D2269" t="s">
        <v>191</v>
      </c>
      <c r="E2269" s="17">
        <v>498.66</v>
      </c>
      <c r="F2269">
        <v>12</v>
      </c>
      <c r="G2269" s="18">
        <f>+(Ventas_Wellpro4[[#This Row],[Precio de Venta]]*0.16)*Ventas_Wellpro4[[#This Row],[Cantidad Vendida]]</f>
        <v>957.42720000000008</v>
      </c>
      <c r="H2269" s="15">
        <v>5983.92</v>
      </c>
      <c r="I2269" s="17">
        <f>+Ventas_Wellpro4[[#This Row],[Total de Venta sin IVA]]+Ventas_Wellpro4[[#This Row],[IVA]]</f>
        <v>6941.3472000000002</v>
      </c>
      <c r="J2269">
        <f>YEAR(Ventas_Wellpro4[[#This Row],[Fecha]])</f>
        <v>2025</v>
      </c>
      <c r="K2269" t="str">
        <f>TEXT(Ventas_Wellpro4[[#This Row],[Fecha]],"MMMM")</f>
        <v>noviembre</v>
      </c>
      <c r="L2269">
        <f>DAY(Ventas_Wellpro4[[#This Row],[Fecha]])</f>
        <v>13</v>
      </c>
    </row>
    <row r="2270" spans="2:12" x14ac:dyDescent="0.25">
      <c r="B2270" s="11">
        <v>45863</v>
      </c>
      <c r="C2270" s="46" t="s">
        <v>18</v>
      </c>
      <c r="D2270" t="s">
        <v>145</v>
      </c>
      <c r="E2270" s="17">
        <v>697</v>
      </c>
      <c r="F2270">
        <v>6</v>
      </c>
      <c r="G2270">
        <v>669.12</v>
      </c>
      <c r="H2270" s="15">
        <v>4182</v>
      </c>
      <c r="I2270">
        <v>4851.12</v>
      </c>
      <c r="J2270">
        <f>YEAR(Ventas_Wellpro4[[#This Row],[Fecha]])</f>
        <v>2025</v>
      </c>
      <c r="K2270" t="str">
        <f>TEXT(Ventas_Wellpro4[[#This Row],[Fecha]],"MMMM")</f>
        <v>julio</v>
      </c>
      <c r="L2270">
        <f>DAY(Ventas_Wellpro4[[#This Row],[Fecha]])</f>
        <v>25</v>
      </c>
    </row>
    <row r="2271" spans="2:12" x14ac:dyDescent="0.25">
      <c r="B2271" s="11">
        <v>45867</v>
      </c>
      <c r="C2271" s="46" t="s">
        <v>18</v>
      </c>
      <c r="D2271" t="s">
        <v>46</v>
      </c>
      <c r="E2271" s="17">
        <v>525.59</v>
      </c>
      <c r="F2271">
        <v>6</v>
      </c>
      <c r="G2271">
        <v>504.56640000000004</v>
      </c>
      <c r="H2271" s="15">
        <v>3153.54</v>
      </c>
      <c r="I2271">
        <v>3658.1064000000001</v>
      </c>
      <c r="J2271">
        <f>YEAR(Ventas_Wellpro4[[#This Row],[Fecha]])</f>
        <v>2025</v>
      </c>
      <c r="K2271" t="str">
        <f>TEXT(Ventas_Wellpro4[[#This Row],[Fecha]],"MMMM")</f>
        <v>julio</v>
      </c>
      <c r="L2271">
        <f>DAY(Ventas_Wellpro4[[#This Row],[Fecha]])</f>
        <v>29</v>
      </c>
    </row>
    <row r="2272" spans="2:12" x14ac:dyDescent="0.25">
      <c r="B2272" s="11">
        <v>45867</v>
      </c>
      <c r="C2272" s="46" t="s">
        <v>18</v>
      </c>
      <c r="D2272" t="s">
        <v>46</v>
      </c>
      <c r="E2272" s="17">
        <v>525.59</v>
      </c>
      <c r="F2272">
        <v>12</v>
      </c>
      <c r="G2272">
        <v>1009.1328000000001</v>
      </c>
      <c r="H2272" s="15">
        <v>6307.08</v>
      </c>
      <c r="I2272">
        <v>7316.2128000000002</v>
      </c>
      <c r="J2272">
        <f>YEAR(Ventas_Wellpro4[[#This Row],[Fecha]])</f>
        <v>2025</v>
      </c>
      <c r="K2272" t="str">
        <f>TEXT(Ventas_Wellpro4[[#This Row],[Fecha]],"MMMM")</f>
        <v>julio</v>
      </c>
      <c r="L2272">
        <f>DAY(Ventas_Wellpro4[[#This Row],[Fecha]])</f>
        <v>29</v>
      </c>
    </row>
    <row r="2273" spans="2:12" x14ac:dyDescent="0.25">
      <c r="B2273" s="11">
        <v>45874</v>
      </c>
      <c r="C2273" s="46" t="s">
        <v>18</v>
      </c>
      <c r="D2273" t="s">
        <v>46</v>
      </c>
      <c r="E2273" s="17">
        <v>525.59</v>
      </c>
      <c r="F2273">
        <v>6</v>
      </c>
      <c r="G2273">
        <v>504.56640000000004</v>
      </c>
      <c r="H2273" s="15">
        <v>3153.54</v>
      </c>
      <c r="I2273">
        <v>3658.1064000000001</v>
      </c>
      <c r="J2273">
        <f>YEAR(Ventas_Wellpro4[[#This Row],[Fecha]])</f>
        <v>2025</v>
      </c>
      <c r="K2273" t="str">
        <f>TEXT(Ventas_Wellpro4[[#This Row],[Fecha]],"MMMM")</f>
        <v>agosto</v>
      </c>
      <c r="L2273">
        <f>DAY(Ventas_Wellpro4[[#This Row],[Fecha]])</f>
        <v>5</v>
      </c>
    </row>
    <row r="2274" spans="2:12" x14ac:dyDescent="0.25">
      <c r="B2274" s="11">
        <v>45974</v>
      </c>
      <c r="C2274" s="46" t="s">
        <v>138</v>
      </c>
      <c r="D2274" t="s">
        <v>191</v>
      </c>
      <c r="E2274" s="17">
        <v>498.66</v>
      </c>
      <c r="F2274">
        <v>12</v>
      </c>
      <c r="G2274" s="18">
        <f>+(Ventas_Wellpro4[[#This Row],[Precio de Venta]]*0.16)*Ventas_Wellpro4[[#This Row],[Cantidad Vendida]]</f>
        <v>957.42720000000008</v>
      </c>
      <c r="H2274" s="15">
        <v>5983.92</v>
      </c>
      <c r="I2274" s="17">
        <f>+Ventas_Wellpro4[[#This Row],[Total de Venta sin IVA]]+Ventas_Wellpro4[[#This Row],[IVA]]</f>
        <v>6941.3472000000002</v>
      </c>
      <c r="J2274">
        <f>YEAR(Ventas_Wellpro4[[#This Row],[Fecha]])</f>
        <v>2025</v>
      </c>
      <c r="K2274" t="str">
        <f>TEXT(Ventas_Wellpro4[[#This Row],[Fecha]],"MMMM")</f>
        <v>noviembre</v>
      </c>
      <c r="L2274">
        <f>DAY(Ventas_Wellpro4[[#This Row],[Fecha]])</f>
        <v>13</v>
      </c>
    </row>
    <row r="2275" spans="2:12" x14ac:dyDescent="0.25">
      <c r="B2275" s="11">
        <v>45875</v>
      </c>
      <c r="C2275" s="46" t="s">
        <v>18</v>
      </c>
      <c r="D2275" t="s">
        <v>46</v>
      </c>
      <c r="E2275" s="17">
        <v>525.59</v>
      </c>
      <c r="F2275">
        <v>6</v>
      </c>
      <c r="G2275">
        <v>504.56640000000004</v>
      </c>
      <c r="H2275" s="15">
        <v>3153.54</v>
      </c>
      <c r="I2275">
        <v>3658.1064000000001</v>
      </c>
      <c r="J2275">
        <f>YEAR(Ventas_Wellpro4[[#This Row],[Fecha]])</f>
        <v>2025</v>
      </c>
      <c r="K2275" t="str">
        <f>TEXT(Ventas_Wellpro4[[#This Row],[Fecha]],"MMMM")</f>
        <v>agosto</v>
      </c>
      <c r="L2275">
        <f>DAY(Ventas_Wellpro4[[#This Row],[Fecha]])</f>
        <v>6</v>
      </c>
    </row>
    <row r="2276" spans="2:12" x14ac:dyDescent="0.25">
      <c r="B2276" s="11">
        <v>45974</v>
      </c>
      <c r="C2276" s="46" t="s">
        <v>138</v>
      </c>
      <c r="D2276" t="s">
        <v>191</v>
      </c>
      <c r="E2276" s="17">
        <v>498.66</v>
      </c>
      <c r="F2276">
        <v>12</v>
      </c>
      <c r="G2276" s="18">
        <f>+(Ventas_Wellpro4[[#This Row],[Precio de Venta]]*0.16)*Ventas_Wellpro4[[#This Row],[Cantidad Vendida]]</f>
        <v>957.42720000000008</v>
      </c>
      <c r="H2276" s="15">
        <v>5983.92</v>
      </c>
      <c r="I2276" s="17">
        <f>+Ventas_Wellpro4[[#This Row],[Total de Venta sin IVA]]+Ventas_Wellpro4[[#This Row],[IVA]]</f>
        <v>6941.3472000000002</v>
      </c>
      <c r="J2276">
        <f>YEAR(Ventas_Wellpro4[[#This Row],[Fecha]])</f>
        <v>2025</v>
      </c>
      <c r="K2276" t="str">
        <f>TEXT(Ventas_Wellpro4[[#This Row],[Fecha]],"MMMM")</f>
        <v>noviembre</v>
      </c>
      <c r="L2276">
        <f>DAY(Ventas_Wellpro4[[#This Row],[Fecha]])</f>
        <v>13</v>
      </c>
    </row>
    <row r="2277" spans="2:12" x14ac:dyDescent="0.25">
      <c r="B2277" s="11">
        <v>45974</v>
      </c>
      <c r="C2277" s="46" t="s">
        <v>138</v>
      </c>
      <c r="D2277" t="s">
        <v>191</v>
      </c>
      <c r="E2277" s="17">
        <v>498.66</v>
      </c>
      <c r="F2277">
        <v>6</v>
      </c>
      <c r="G2277" s="18">
        <f>+(Ventas_Wellpro4[[#This Row],[Precio de Venta]]*0.16)*Ventas_Wellpro4[[#This Row],[Cantidad Vendida]]</f>
        <v>478.71360000000004</v>
      </c>
      <c r="H2277" s="15">
        <v>2991.96</v>
      </c>
      <c r="I2277" s="17">
        <f>+Ventas_Wellpro4[[#This Row],[Total de Venta sin IVA]]+Ventas_Wellpro4[[#This Row],[IVA]]</f>
        <v>3470.6736000000001</v>
      </c>
      <c r="J2277">
        <f>YEAR(Ventas_Wellpro4[[#This Row],[Fecha]])</f>
        <v>2025</v>
      </c>
      <c r="K2277" t="str">
        <f>TEXT(Ventas_Wellpro4[[#This Row],[Fecha]],"MMMM")</f>
        <v>noviembre</v>
      </c>
      <c r="L2277">
        <f>DAY(Ventas_Wellpro4[[#This Row],[Fecha]])</f>
        <v>13</v>
      </c>
    </row>
    <row r="2278" spans="2:12" x14ac:dyDescent="0.25">
      <c r="B2278" s="11">
        <v>45974</v>
      </c>
      <c r="C2278" s="46" t="s">
        <v>138</v>
      </c>
      <c r="D2278" t="s">
        <v>191</v>
      </c>
      <c r="E2278" s="17">
        <v>498.66</v>
      </c>
      <c r="F2278">
        <v>6</v>
      </c>
      <c r="G2278" s="18">
        <f>+(Ventas_Wellpro4[[#This Row],[Precio de Venta]]*0.16)*Ventas_Wellpro4[[#This Row],[Cantidad Vendida]]</f>
        <v>478.71360000000004</v>
      </c>
      <c r="H2278" s="15">
        <v>2991.96</v>
      </c>
      <c r="I2278" s="17">
        <f>+Ventas_Wellpro4[[#This Row],[Total de Venta sin IVA]]+Ventas_Wellpro4[[#This Row],[IVA]]</f>
        <v>3470.6736000000001</v>
      </c>
      <c r="J2278">
        <f>YEAR(Ventas_Wellpro4[[#This Row],[Fecha]])</f>
        <v>2025</v>
      </c>
      <c r="K2278" t="str">
        <f>TEXT(Ventas_Wellpro4[[#This Row],[Fecha]],"MMMM")</f>
        <v>noviembre</v>
      </c>
      <c r="L2278">
        <f>DAY(Ventas_Wellpro4[[#This Row],[Fecha]])</f>
        <v>13</v>
      </c>
    </row>
    <row r="2279" spans="2:12" x14ac:dyDescent="0.25">
      <c r="B2279" s="11">
        <v>45974</v>
      </c>
      <c r="C2279" s="46" t="s">
        <v>21</v>
      </c>
      <c r="D2279" t="s">
        <v>194</v>
      </c>
      <c r="E2279" s="17">
        <v>90.54</v>
      </c>
      <c r="F2279">
        <v>84</v>
      </c>
      <c r="G2279" s="18">
        <f>+(Ventas_Wellpro4[[#This Row],[Precio de Venta]]*0.16)*Ventas_Wellpro4[[#This Row],[Cantidad Vendida]]</f>
        <v>1216.8576</v>
      </c>
      <c r="H2279" s="15">
        <v>7605.36</v>
      </c>
      <c r="I2279" s="17">
        <f>+Ventas_Wellpro4[[#This Row],[Total de Venta sin IVA]]+Ventas_Wellpro4[[#This Row],[IVA]]</f>
        <v>8822.2175999999999</v>
      </c>
      <c r="J2279">
        <f>YEAR(Ventas_Wellpro4[[#This Row],[Fecha]])</f>
        <v>2025</v>
      </c>
      <c r="K2279" t="str">
        <f>TEXT(Ventas_Wellpro4[[#This Row],[Fecha]],"MMMM")</f>
        <v>noviembre</v>
      </c>
      <c r="L2279">
        <f>DAY(Ventas_Wellpro4[[#This Row],[Fecha]])</f>
        <v>13</v>
      </c>
    </row>
    <row r="2280" spans="2:12" x14ac:dyDescent="0.25">
      <c r="B2280" s="11">
        <v>45875</v>
      </c>
      <c r="C2280" s="46" t="s">
        <v>18</v>
      </c>
      <c r="D2280" t="s">
        <v>46</v>
      </c>
      <c r="E2280" s="17">
        <v>525.59</v>
      </c>
      <c r="F2280">
        <v>6</v>
      </c>
      <c r="G2280">
        <v>504.56640000000004</v>
      </c>
      <c r="H2280" s="15">
        <v>3153.54</v>
      </c>
      <c r="I2280">
        <v>3658.1064000000001</v>
      </c>
      <c r="J2280">
        <f>YEAR(Ventas_Wellpro4[[#This Row],[Fecha]])</f>
        <v>2025</v>
      </c>
      <c r="K2280" t="str">
        <f>TEXT(Ventas_Wellpro4[[#This Row],[Fecha]],"MMMM")</f>
        <v>agosto</v>
      </c>
      <c r="L2280">
        <f>DAY(Ventas_Wellpro4[[#This Row],[Fecha]])</f>
        <v>6</v>
      </c>
    </row>
    <row r="2281" spans="2:12" x14ac:dyDescent="0.25">
      <c r="B2281" s="11">
        <v>45875</v>
      </c>
      <c r="C2281" s="46" t="s">
        <v>18</v>
      </c>
      <c r="D2281" t="s">
        <v>46</v>
      </c>
      <c r="E2281" s="17">
        <v>525.59</v>
      </c>
      <c r="F2281">
        <v>6</v>
      </c>
      <c r="G2281">
        <v>504.56640000000004</v>
      </c>
      <c r="H2281" s="15">
        <v>3153.54</v>
      </c>
      <c r="I2281">
        <v>3658.1064000000001</v>
      </c>
      <c r="J2281">
        <f>YEAR(Ventas_Wellpro4[[#This Row],[Fecha]])</f>
        <v>2025</v>
      </c>
      <c r="K2281" t="str">
        <f>TEXT(Ventas_Wellpro4[[#This Row],[Fecha]],"MMMM")</f>
        <v>agosto</v>
      </c>
      <c r="L2281">
        <f>DAY(Ventas_Wellpro4[[#This Row],[Fecha]])</f>
        <v>6</v>
      </c>
    </row>
    <row r="2282" spans="2:12" x14ac:dyDescent="0.25">
      <c r="B2282" s="11">
        <v>45875</v>
      </c>
      <c r="C2282" s="46" t="s">
        <v>18</v>
      </c>
      <c r="D2282" t="s">
        <v>46</v>
      </c>
      <c r="E2282" s="17">
        <v>525.59</v>
      </c>
      <c r="F2282">
        <v>6</v>
      </c>
      <c r="G2282">
        <v>504.56640000000004</v>
      </c>
      <c r="H2282" s="15">
        <v>3153.54</v>
      </c>
      <c r="I2282">
        <v>3658.1064000000001</v>
      </c>
      <c r="J2282">
        <f>YEAR(Ventas_Wellpro4[[#This Row],[Fecha]])</f>
        <v>2025</v>
      </c>
      <c r="K2282" t="str">
        <f>TEXT(Ventas_Wellpro4[[#This Row],[Fecha]],"MMMM")</f>
        <v>agosto</v>
      </c>
      <c r="L2282">
        <f>DAY(Ventas_Wellpro4[[#This Row],[Fecha]])</f>
        <v>6</v>
      </c>
    </row>
    <row r="2283" spans="2:12" x14ac:dyDescent="0.25">
      <c r="B2283" s="11">
        <v>45881</v>
      </c>
      <c r="C2283" s="46" t="s">
        <v>18</v>
      </c>
      <c r="D2283" t="s">
        <v>46</v>
      </c>
      <c r="E2283" s="17">
        <v>525.59</v>
      </c>
      <c r="F2283">
        <v>6</v>
      </c>
      <c r="G2283">
        <v>504.56640000000004</v>
      </c>
      <c r="H2283" s="15">
        <v>3153.54</v>
      </c>
      <c r="I2283">
        <v>3658.1064000000001</v>
      </c>
      <c r="J2283">
        <f>YEAR(Ventas_Wellpro4[[#This Row],[Fecha]])</f>
        <v>2025</v>
      </c>
      <c r="K2283" t="str">
        <f>TEXT(Ventas_Wellpro4[[#This Row],[Fecha]],"MMMM")</f>
        <v>agosto</v>
      </c>
      <c r="L2283">
        <f>DAY(Ventas_Wellpro4[[#This Row],[Fecha]])</f>
        <v>12</v>
      </c>
    </row>
    <row r="2284" spans="2:12" x14ac:dyDescent="0.25">
      <c r="B2284" s="11">
        <v>45881</v>
      </c>
      <c r="C2284" s="46" t="s">
        <v>18</v>
      </c>
      <c r="D2284" t="s">
        <v>46</v>
      </c>
      <c r="E2284" s="17">
        <v>525.59</v>
      </c>
      <c r="F2284">
        <v>6</v>
      </c>
      <c r="G2284">
        <v>504.56640000000004</v>
      </c>
      <c r="H2284" s="15">
        <v>3153.54</v>
      </c>
      <c r="I2284">
        <v>3658.1064000000001</v>
      </c>
      <c r="J2284">
        <f>YEAR(Ventas_Wellpro4[[#This Row],[Fecha]])</f>
        <v>2025</v>
      </c>
      <c r="K2284" t="str">
        <f>TEXT(Ventas_Wellpro4[[#This Row],[Fecha]],"MMMM")</f>
        <v>agosto</v>
      </c>
      <c r="L2284">
        <f>DAY(Ventas_Wellpro4[[#This Row],[Fecha]])</f>
        <v>12</v>
      </c>
    </row>
    <row r="2285" spans="2:12" x14ac:dyDescent="0.25">
      <c r="B2285" s="11">
        <v>45974</v>
      </c>
      <c r="C2285" s="46" t="s">
        <v>21</v>
      </c>
      <c r="D2285" t="s">
        <v>192</v>
      </c>
      <c r="E2285" s="17">
        <v>124.02</v>
      </c>
      <c r="F2285">
        <v>1</v>
      </c>
      <c r="G2285" s="18">
        <f>+(Ventas_Wellpro4[[#This Row],[Precio de Venta]]*0.16)*Ventas_Wellpro4[[#This Row],[Cantidad Vendida]]</f>
        <v>19.8432</v>
      </c>
      <c r="H2285" s="15">
        <v>124.02</v>
      </c>
      <c r="I2285" s="17">
        <f>+Ventas_Wellpro4[[#This Row],[Total de Venta sin IVA]]+Ventas_Wellpro4[[#This Row],[IVA]]</f>
        <v>143.86320000000001</v>
      </c>
      <c r="J2285">
        <f>YEAR(Ventas_Wellpro4[[#This Row],[Fecha]])</f>
        <v>2025</v>
      </c>
      <c r="K2285" t="str">
        <f>TEXT(Ventas_Wellpro4[[#This Row],[Fecha]],"MMMM")</f>
        <v>noviembre</v>
      </c>
      <c r="L2285">
        <f>DAY(Ventas_Wellpro4[[#This Row],[Fecha]])</f>
        <v>13</v>
      </c>
    </row>
    <row r="2286" spans="2:12" x14ac:dyDescent="0.25">
      <c r="B2286" s="11">
        <v>45974</v>
      </c>
      <c r="C2286" s="46" t="s">
        <v>21</v>
      </c>
      <c r="D2286" t="s">
        <v>194</v>
      </c>
      <c r="E2286" s="17">
        <v>90.54</v>
      </c>
      <c r="F2286">
        <v>12</v>
      </c>
      <c r="G2286" s="18">
        <f>+(Ventas_Wellpro4[[#This Row],[Precio de Venta]]*0.16)*Ventas_Wellpro4[[#This Row],[Cantidad Vendida]]</f>
        <v>173.83680000000001</v>
      </c>
      <c r="H2286" s="15">
        <v>1086.48</v>
      </c>
      <c r="I2286" s="17">
        <f>+Ventas_Wellpro4[[#This Row],[Total de Venta sin IVA]]+Ventas_Wellpro4[[#This Row],[IVA]]</f>
        <v>1260.3168000000001</v>
      </c>
      <c r="J2286">
        <f>YEAR(Ventas_Wellpro4[[#This Row],[Fecha]])</f>
        <v>2025</v>
      </c>
      <c r="K2286" t="str">
        <f>TEXT(Ventas_Wellpro4[[#This Row],[Fecha]],"MMMM")</f>
        <v>noviembre</v>
      </c>
      <c r="L2286">
        <f>DAY(Ventas_Wellpro4[[#This Row],[Fecha]])</f>
        <v>13</v>
      </c>
    </row>
    <row r="2287" spans="2:12" x14ac:dyDescent="0.25">
      <c r="B2287" s="11">
        <v>45881</v>
      </c>
      <c r="C2287" s="46" t="s">
        <v>18</v>
      </c>
      <c r="D2287" t="s">
        <v>46</v>
      </c>
      <c r="E2287" s="17">
        <v>525.59</v>
      </c>
      <c r="F2287">
        <v>6</v>
      </c>
      <c r="G2287">
        <v>504.56640000000004</v>
      </c>
      <c r="H2287" s="15">
        <v>3153.54</v>
      </c>
      <c r="I2287">
        <v>3658.1064000000001</v>
      </c>
      <c r="J2287">
        <f>YEAR(Ventas_Wellpro4[[#This Row],[Fecha]])</f>
        <v>2025</v>
      </c>
      <c r="K2287" t="str">
        <f>TEXT(Ventas_Wellpro4[[#This Row],[Fecha]],"MMMM")</f>
        <v>agosto</v>
      </c>
      <c r="L2287">
        <f>DAY(Ventas_Wellpro4[[#This Row],[Fecha]])</f>
        <v>12</v>
      </c>
    </row>
    <row r="2288" spans="2:12" x14ac:dyDescent="0.25">
      <c r="B2288" s="11">
        <v>45882</v>
      </c>
      <c r="C2288" s="46" t="s">
        <v>18</v>
      </c>
      <c r="D2288" t="s">
        <v>46</v>
      </c>
      <c r="E2288" s="17">
        <v>525.59</v>
      </c>
      <c r="F2288">
        <v>6</v>
      </c>
      <c r="G2288">
        <v>504.56640000000004</v>
      </c>
      <c r="H2288" s="15">
        <v>3153.54</v>
      </c>
      <c r="I2288">
        <v>3658.1064000000001</v>
      </c>
      <c r="J2288">
        <f>YEAR(Ventas_Wellpro4[[#This Row],[Fecha]])</f>
        <v>2025</v>
      </c>
      <c r="K2288" t="str">
        <f>TEXT(Ventas_Wellpro4[[#This Row],[Fecha]],"MMMM")</f>
        <v>agosto</v>
      </c>
      <c r="L2288">
        <f>DAY(Ventas_Wellpro4[[#This Row],[Fecha]])</f>
        <v>13</v>
      </c>
    </row>
    <row r="2289" spans="2:12" x14ac:dyDescent="0.25">
      <c r="B2289" s="11">
        <v>45882</v>
      </c>
      <c r="C2289" s="46" t="s">
        <v>18</v>
      </c>
      <c r="D2289" t="s">
        <v>46</v>
      </c>
      <c r="E2289" s="17">
        <v>525.59</v>
      </c>
      <c r="F2289">
        <v>6</v>
      </c>
      <c r="G2289">
        <v>504.56640000000004</v>
      </c>
      <c r="H2289" s="15">
        <v>3153.54</v>
      </c>
      <c r="I2289">
        <v>3658.1064000000001</v>
      </c>
      <c r="J2289">
        <f>YEAR(Ventas_Wellpro4[[#This Row],[Fecha]])</f>
        <v>2025</v>
      </c>
      <c r="K2289" t="str">
        <f>TEXT(Ventas_Wellpro4[[#This Row],[Fecha]],"MMMM")</f>
        <v>agosto</v>
      </c>
      <c r="L2289">
        <f>DAY(Ventas_Wellpro4[[#This Row],[Fecha]])</f>
        <v>13</v>
      </c>
    </row>
    <row r="2290" spans="2:12" x14ac:dyDescent="0.25">
      <c r="B2290" s="11">
        <v>45889</v>
      </c>
      <c r="C2290" s="46" t="s">
        <v>18</v>
      </c>
      <c r="D2290" t="s">
        <v>46</v>
      </c>
      <c r="E2290" s="17">
        <v>525.59</v>
      </c>
      <c r="F2290">
        <v>6</v>
      </c>
      <c r="G2290">
        <v>504.56640000000004</v>
      </c>
      <c r="H2290" s="15">
        <v>3153.54</v>
      </c>
      <c r="I2290">
        <v>3658.1064000000001</v>
      </c>
      <c r="J2290">
        <f>YEAR(Ventas_Wellpro4[[#This Row],[Fecha]])</f>
        <v>2025</v>
      </c>
      <c r="K2290" t="str">
        <f>TEXT(Ventas_Wellpro4[[#This Row],[Fecha]],"MMMM")</f>
        <v>agosto</v>
      </c>
      <c r="L2290">
        <f>DAY(Ventas_Wellpro4[[#This Row],[Fecha]])</f>
        <v>20</v>
      </c>
    </row>
    <row r="2291" spans="2:12" x14ac:dyDescent="0.25">
      <c r="B2291" s="11">
        <v>45889</v>
      </c>
      <c r="C2291" s="46" t="s">
        <v>18</v>
      </c>
      <c r="D2291" t="s">
        <v>46</v>
      </c>
      <c r="E2291" s="17">
        <v>525.59</v>
      </c>
      <c r="F2291">
        <v>6</v>
      </c>
      <c r="G2291">
        <v>504.56640000000004</v>
      </c>
      <c r="H2291" s="15">
        <v>3153.54</v>
      </c>
      <c r="I2291">
        <v>3658.1064000000001</v>
      </c>
      <c r="J2291">
        <f>YEAR(Ventas_Wellpro4[[#This Row],[Fecha]])</f>
        <v>2025</v>
      </c>
      <c r="K2291" t="str">
        <f>TEXT(Ventas_Wellpro4[[#This Row],[Fecha]],"MMMM")</f>
        <v>agosto</v>
      </c>
      <c r="L2291">
        <f>DAY(Ventas_Wellpro4[[#This Row],[Fecha]])</f>
        <v>20</v>
      </c>
    </row>
    <row r="2292" spans="2:12" x14ac:dyDescent="0.25">
      <c r="B2292" s="11">
        <v>45974</v>
      </c>
      <c r="C2292" s="46" t="s">
        <v>22</v>
      </c>
      <c r="D2292" t="s">
        <v>194</v>
      </c>
      <c r="E2292" s="17">
        <v>90.54</v>
      </c>
      <c r="F2292">
        <v>96</v>
      </c>
      <c r="G2292" s="18">
        <f>+(Ventas_Wellpro4[[#This Row],[Precio de Venta]]*0.16)*Ventas_Wellpro4[[#This Row],[Cantidad Vendida]]</f>
        <v>1390.6944000000001</v>
      </c>
      <c r="H2292" s="15">
        <v>8691.84</v>
      </c>
      <c r="I2292" s="17">
        <f>+Ventas_Wellpro4[[#This Row],[Total de Venta sin IVA]]+Ventas_Wellpro4[[#This Row],[IVA]]</f>
        <v>10082.5344</v>
      </c>
      <c r="J2292">
        <f>YEAR(Ventas_Wellpro4[[#This Row],[Fecha]])</f>
        <v>2025</v>
      </c>
      <c r="K2292" t="str">
        <f>TEXT(Ventas_Wellpro4[[#This Row],[Fecha]],"MMMM")</f>
        <v>noviembre</v>
      </c>
      <c r="L2292">
        <f>DAY(Ventas_Wellpro4[[#This Row],[Fecha]])</f>
        <v>13</v>
      </c>
    </row>
    <row r="2293" spans="2:12" x14ac:dyDescent="0.25">
      <c r="B2293" s="11">
        <v>45896</v>
      </c>
      <c r="C2293" s="46" t="s">
        <v>18</v>
      </c>
      <c r="D2293" t="s">
        <v>46</v>
      </c>
      <c r="E2293" s="17">
        <v>525.59</v>
      </c>
      <c r="F2293">
        <v>6</v>
      </c>
      <c r="G2293">
        <v>504.56640000000004</v>
      </c>
      <c r="H2293" s="15">
        <v>3153.54</v>
      </c>
      <c r="I2293">
        <v>3658.1064000000001</v>
      </c>
      <c r="J2293">
        <f>YEAR(Ventas_Wellpro4[[#This Row],[Fecha]])</f>
        <v>2025</v>
      </c>
      <c r="K2293" t="str">
        <f>TEXT(Ventas_Wellpro4[[#This Row],[Fecha]],"MMMM")</f>
        <v>agosto</v>
      </c>
      <c r="L2293">
        <f>DAY(Ventas_Wellpro4[[#This Row],[Fecha]])</f>
        <v>27</v>
      </c>
    </row>
    <row r="2294" spans="2:12" x14ac:dyDescent="0.25">
      <c r="B2294" s="11">
        <v>45896</v>
      </c>
      <c r="C2294" s="46" t="s">
        <v>18</v>
      </c>
      <c r="D2294" t="s">
        <v>46</v>
      </c>
      <c r="E2294" s="17">
        <v>525.59</v>
      </c>
      <c r="F2294">
        <v>6</v>
      </c>
      <c r="G2294">
        <v>504.56640000000004</v>
      </c>
      <c r="H2294" s="15">
        <v>3153.54</v>
      </c>
      <c r="I2294">
        <v>3658.1064000000001</v>
      </c>
      <c r="J2294">
        <f>YEAR(Ventas_Wellpro4[[#This Row],[Fecha]])</f>
        <v>2025</v>
      </c>
      <c r="K2294" t="str">
        <f>TEXT(Ventas_Wellpro4[[#This Row],[Fecha]],"MMMM")</f>
        <v>agosto</v>
      </c>
      <c r="L2294">
        <f>DAY(Ventas_Wellpro4[[#This Row],[Fecha]])</f>
        <v>27</v>
      </c>
    </row>
    <row r="2295" spans="2:12" x14ac:dyDescent="0.25">
      <c r="B2295" s="11">
        <v>45974</v>
      </c>
      <c r="C2295" s="46" t="s">
        <v>22</v>
      </c>
      <c r="D2295" t="s">
        <v>192</v>
      </c>
      <c r="E2295" s="17">
        <v>124.02</v>
      </c>
      <c r="F2295">
        <v>1</v>
      </c>
      <c r="G2295" s="18">
        <f>+(Ventas_Wellpro4[[#This Row],[Precio de Venta]]*0.16)*Ventas_Wellpro4[[#This Row],[Cantidad Vendida]]</f>
        <v>19.8432</v>
      </c>
      <c r="H2295" s="15">
        <v>124.02</v>
      </c>
      <c r="I2295" s="17">
        <f>+Ventas_Wellpro4[[#This Row],[Total de Venta sin IVA]]+Ventas_Wellpro4[[#This Row],[IVA]]</f>
        <v>143.86320000000001</v>
      </c>
      <c r="J2295">
        <f>YEAR(Ventas_Wellpro4[[#This Row],[Fecha]])</f>
        <v>2025</v>
      </c>
      <c r="K2295" t="str">
        <f>TEXT(Ventas_Wellpro4[[#This Row],[Fecha]],"MMMM")</f>
        <v>noviembre</v>
      </c>
      <c r="L2295">
        <f>DAY(Ventas_Wellpro4[[#This Row],[Fecha]])</f>
        <v>13</v>
      </c>
    </row>
    <row r="2296" spans="2:12" x14ac:dyDescent="0.25">
      <c r="B2296" s="11">
        <v>45974</v>
      </c>
      <c r="C2296" s="46" t="s">
        <v>22</v>
      </c>
      <c r="D2296" t="s">
        <v>194</v>
      </c>
      <c r="E2296" s="17">
        <v>90.54</v>
      </c>
      <c r="F2296">
        <v>12</v>
      </c>
      <c r="G2296" s="18">
        <f>+(Ventas_Wellpro4[[#This Row],[Precio de Venta]]*0.16)*Ventas_Wellpro4[[#This Row],[Cantidad Vendida]]</f>
        <v>173.83680000000001</v>
      </c>
      <c r="H2296" s="15">
        <v>1086.48</v>
      </c>
      <c r="I2296" s="17">
        <f>+Ventas_Wellpro4[[#This Row],[Total de Venta sin IVA]]+Ventas_Wellpro4[[#This Row],[IVA]]</f>
        <v>1260.3168000000001</v>
      </c>
      <c r="J2296">
        <f>YEAR(Ventas_Wellpro4[[#This Row],[Fecha]])</f>
        <v>2025</v>
      </c>
      <c r="K2296" t="str">
        <f>TEXT(Ventas_Wellpro4[[#This Row],[Fecha]],"MMMM")</f>
        <v>noviembre</v>
      </c>
      <c r="L2296">
        <f>DAY(Ventas_Wellpro4[[#This Row],[Fecha]])</f>
        <v>13</v>
      </c>
    </row>
    <row r="2297" spans="2:12" x14ac:dyDescent="0.25">
      <c r="B2297" s="11">
        <v>45974</v>
      </c>
      <c r="C2297" s="46" t="s">
        <v>22</v>
      </c>
      <c r="D2297" t="s">
        <v>192</v>
      </c>
      <c r="E2297" s="17">
        <v>124.02</v>
      </c>
      <c r="F2297">
        <v>1</v>
      </c>
      <c r="G2297" s="18">
        <f>+(Ventas_Wellpro4[[#This Row],[Precio de Venta]]*0.16)*Ventas_Wellpro4[[#This Row],[Cantidad Vendida]]</f>
        <v>19.8432</v>
      </c>
      <c r="H2297" s="15">
        <v>124.02</v>
      </c>
      <c r="I2297" s="17">
        <f>+Ventas_Wellpro4[[#This Row],[Total de Venta sin IVA]]+Ventas_Wellpro4[[#This Row],[IVA]]</f>
        <v>143.86320000000001</v>
      </c>
      <c r="J2297">
        <f>YEAR(Ventas_Wellpro4[[#This Row],[Fecha]])</f>
        <v>2025</v>
      </c>
      <c r="K2297" t="str">
        <f>TEXT(Ventas_Wellpro4[[#This Row],[Fecha]],"MMMM")</f>
        <v>noviembre</v>
      </c>
      <c r="L2297">
        <f>DAY(Ventas_Wellpro4[[#This Row],[Fecha]])</f>
        <v>13</v>
      </c>
    </row>
    <row r="2298" spans="2:12" x14ac:dyDescent="0.25">
      <c r="B2298" s="11">
        <v>45974</v>
      </c>
      <c r="C2298" s="46" t="s">
        <v>23</v>
      </c>
      <c r="D2298" t="s">
        <v>192</v>
      </c>
      <c r="E2298" s="17">
        <v>124.02</v>
      </c>
      <c r="F2298">
        <v>1</v>
      </c>
      <c r="G2298" s="18">
        <f>+(Ventas_Wellpro4[[#This Row],[Precio de Venta]]*0.16)*Ventas_Wellpro4[[#This Row],[Cantidad Vendida]]</f>
        <v>19.8432</v>
      </c>
      <c r="H2298" s="15">
        <v>124.02</v>
      </c>
      <c r="I2298" s="17">
        <f>+Ventas_Wellpro4[[#This Row],[Total de Venta sin IVA]]+Ventas_Wellpro4[[#This Row],[IVA]]</f>
        <v>143.86320000000001</v>
      </c>
      <c r="J2298">
        <f>YEAR(Ventas_Wellpro4[[#This Row],[Fecha]])</f>
        <v>2025</v>
      </c>
      <c r="K2298" t="str">
        <f>TEXT(Ventas_Wellpro4[[#This Row],[Fecha]],"MMMM")</f>
        <v>noviembre</v>
      </c>
      <c r="L2298">
        <f>DAY(Ventas_Wellpro4[[#This Row],[Fecha]])</f>
        <v>13</v>
      </c>
    </row>
    <row r="2299" spans="2:12" x14ac:dyDescent="0.25">
      <c r="B2299" s="11">
        <v>45974</v>
      </c>
      <c r="C2299" s="46" t="s">
        <v>25</v>
      </c>
      <c r="D2299" t="s">
        <v>194</v>
      </c>
      <c r="E2299" s="17">
        <v>697</v>
      </c>
      <c r="F2299">
        <v>12</v>
      </c>
      <c r="G2299" s="18">
        <f>+(Ventas_Wellpro4[[#This Row],[Precio de Venta]]*0.16)*Ventas_Wellpro4[[#This Row],[Cantidad Vendida]]</f>
        <v>1338.24</v>
      </c>
      <c r="H2299" s="15">
        <v>8364</v>
      </c>
      <c r="I2299" s="17">
        <f>+Ventas_Wellpro4[[#This Row],[Total de Venta sin IVA]]+Ventas_Wellpro4[[#This Row],[IVA]]</f>
        <v>9702.24</v>
      </c>
      <c r="J2299">
        <f>YEAR(Ventas_Wellpro4[[#This Row],[Fecha]])</f>
        <v>2025</v>
      </c>
      <c r="K2299" t="str">
        <f>TEXT(Ventas_Wellpro4[[#This Row],[Fecha]],"MMMM")</f>
        <v>noviembre</v>
      </c>
      <c r="L2299">
        <f>DAY(Ventas_Wellpro4[[#This Row],[Fecha]])</f>
        <v>13</v>
      </c>
    </row>
    <row r="2300" spans="2:12" x14ac:dyDescent="0.25">
      <c r="B2300" s="11">
        <v>45902</v>
      </c>
      <c r="C2300" s="46" t="s">
        <v>18</v>
      </c>
      <c r="D2300" t="s">
        <v>46</v>
      </c>
      <c r="E2300" s="17">
        <v>525.59</v>
      </c>
      <c r="F2300">
        <v>6</v>
      </c>
      <c r="G2300" s="27">
        <v>504.56640000000004</v>
      </c>
      <c r="H2300" s="15">
        <v>3153.54</v>
      </c>
      <c r="I2300" s="27">
        <v>3658.1064000000001</v>
      </c>
      <c r="J2300">
        <f>YEAR(Ventas_Wellpro4[[#This Row],[Fecha]])</f>
        <v>2025</v>
      </c>
      <c r="K2300" t="str">
        <f>TEXT(Ventas_Wellpro4[[#This Row],[Fecha]],"MMMM")</f>
        <v>septiembre</v>
      </c>
      <c r="L2300">
        <f>DAY(Ventas_Wellpro4[[#This Row],[Fecha]])</f>
        <v>2</v>
      </c>
    </row>
    <row r="2301" spans="2:12" x14ac:dyDescent="0.25">
      <c r="B2301" s="11">
        <v>45904</v>
      </c>
      <c r="C2301" s="46" t="s">
        <v>18</v>
      </c>
      <c r="D2301" t="s">
        <v>46</v>
      </c>
      <c r="E2301" s="17">
        <v>525.59</v>
      </c>
      <c r="F2301">
        <v>6</v>
      </c>
      <c r="G2301" s="27">
        <v>504.56640000000004</v>
      </c>
      <c r="H2301" s="15">
        <v>3153.54</v>
      </c>
      <c r="I2301" s="27">
        <v>3658.1064000000001</v>
      </c>
      <c r="J2301">
        <f>YEAR(Ventas_Wellpro4[[#This Row],[Fecha]])</f>
        <v>2025</v>
      </c>
      <c r="K2301" t="str">
        <f>TEXT(Ventas_Wellpro4[[#This Row],[Fecha]],"MMMM")</f>
        <v>septiembre</v>
      </c>
      <c r="L2301">
        <f>DAY(Ventas_Wellpro4[[#This Row],[Fecha]])</f>
        <v>4</v>
      </c>
    </row>
    <row r="2302" spans="2:12" x14ac:dyDescent="0.25">
      <c r="B2302" s="11">
        <v>45904</v>
      </c>
      <c r="C2302" s="46" t="s">
        <v>18</v>
      </c>
      <c r="D2302" t="s">
        <v>46</v>
      </c>
      <c r="E2302" s="17">
        <v>525.59</v>
      </c>
      <c r="F2302">
        <v>6</v>
      </c>
      <c r="G2302" s="27">
        <v>504.56640000000004</v>
      </c>
      <c r="H2302" s="15">
        <v>3153.54</v>
      </c>
      <c r="I2302" s="27">
        <v>3658.1064000000001</v>
      </c>
      <c r="J2302">
        <f>YEAR(Ventas_Wellpro4[[#This Row],[Fecha]])</f>
        <v>2025</v>
      </c>
      <c r="K2302" t="str">
        <f>TEXT(Ventas_Wellpro4[[#This Row],[Fecha]],"MMMM")</f>
        <v>septiembre</v>
      </c>
      <c r="L2302">
        <f>DAY(Ventas_Wellpro4[[#This Row],[Fecha]])</f>
        <v>4</v>
      </c>
    </row>
    <row r="2303" spans="2:12" x14ac:dyDescent="0.25">
      <c r="B2303" s="11">
        <v>45904</v>
      </c>
      <c r="C2303" s="46" t="s">
        <v>18</v>
      </c>
      <c r="D2303" t="s">
        <v>46</v>
      </c>
      <c r="E2303" s="17">
        <v>525.59</v>
      </c>
      <c r="F2303">
        <v>6</v>
      </c>
      <c r="G2303" s="27">
        <v>504.56640000000004</v>
      </c>
      <c r="H2303" s="15">
        <v>3153.54</v>
      </c>
      <c r="I2303" s="27">
        <v>3658.1064000000001</v>
      </c>
      <c r="J2303">
        <f>YEAR(Ventas_Wellpro4[[#This Row],[Fecha]])</f>
        <v>2025</v>
      </c>
      <c r="K2303" t="str">
        <f>TEXT(Ventas_Wellpro4[[#This Row],[Fecha]],"MMMM")</f>
        <v>septiembre</v>
      </c>
      <c r="L2303">
        <f>DAY(Ventas_Wellpro4[[#This Row],[Fecha]])</f>
        <v>4</v>
      </c>
    </row>
    <row r="2304" spans="2:12" x14ac:dyDescent="0.25">
      <c r="B2304" s="11">
        <v>45911</v>
      </c>
      <c r="C2304" s="46" t="s">
        <v>18</v>
      </c>
      <c r="D2304" t="s">
        <v>46</v>
      </c>
      <c r="E2304" s="17">
        <v>525.59</v>
      </c>
      <c r="F2304">
        <v>6</v>
      </c>
      <c r="G2304" s="27">
        <v>504.56640000000004</v>
      </c>
      <c r="H2304" s="15">
        <v>3153.54</v>
      </c>
      <c r="I2304" s="27">
        <v>3658.1064000000001</v>
      </c>
      <c r="J2304">
        <f>YEAR(Ventas_Wellpro4[[#This Row],[Fecha]])</f>
        <v>2025</v>
      </c>
      <c r="K2304" t="str">
        <f>TEXT(Ventas_Wellpro4[[#This Row],[Fecha]],"MMMM")</f>
        <v>septiembre</v>
      </c>
      <c r="L2304">
        <f>DAY(Ventas_Wellpro4[[#This Row],[Fecha]])</f>
        <v>11</v>
      </c>
    </row>
    <row r="2305" spans="2:12" x14ac:dyDescent="0.25">
      <c r="B2305" s="11">
        <v>45911</v>
      </c>
      <c r="C2305" s="46" t="s">
        <v>18</v>
      </c>
      <c r="D2305" t="s">
        <v>46</v>
      </c>
      <c r="E2305" s="17">
        <v>525.59</v>
      </c>
      <c r="F2305">
        <v>6</v>
      </c>
      <c r="G2305" s="27">
        <v>504.56640000000004</v>
      </c>
      <c r="H2305" s="15">
        <v>3153.54</v>
      </c>
      <c r="I2305" s="27">
        <v>3658.1064000000001</v>
      </c>
      <c r="J2305">
        <f>YEAR(Ventas_Wellpro4[[#This Row],[Fecha]])</f>
        <v>2025</v>
      </c>
      <c r="K2305" t="str">
        <f>TEXT(Ventas_Wellpro4[[#This Row],[Fecha]],"MMMM")</f>
        <v>septiembre</v>
      </c>
      <c r="L2305">
        <f>DAY(Ventas_Wellpro4[[#This Row],[Fecha]])</f>
        <v>11</v>
      </c>
    </row>
    <row r="2306" spans="2:12" x14ac:dyDescent="0.25">
      <c r="B2306" s="11">
        <v>45912</v>
      </c>
      <c r="C2306" s="46" t="s">
        <v>18</v>
      </c>
      <c r="D2306" t="s">
        <v>46</v>
      </c>
      <c r="E2306" s="17">
        <v>525.59</v>
      </c>
      <c r="F2306">
        <v>6</v>
      </c>
      <c r="G2306" s="27">
        <v>504.56640000000004</v>
      </c>
      <c r="H2306" s="15">
        <v>3153.54</v>
      </c>
      <c r="I2306" s="27">
        <v>3658.1064000000001</v>
      </c>
      <c r="J2306">
        <f>YEAR(Ventas_Wellpro4[[#This Row],[Fecha]])</f>
        <v>2025</v>
      </c>
      <c r="K2306" t="str">
        <f>TEXT(Ventas_Wellpro4[[#This Row],[Fecha]],"MMMM")</f>
        <v>septiembre</v>
      </c>
      <c r="L2306">
        <f>DAY(Ventas_Wellpro4[[#This Row],[Fecha]])</f>
        <v>12</v>
      </c>
    </row>
    <row r="2307" spans="2:12" x14ac:dyDescent="0.25">
      <c r="B2307" s="11">
        <v>45912</v>
      </c>
      <c r="C2307" s="46" t="s">
        <v>18</v>
      </c>
      <c r="D2307" t="s">
        <v>46</v>
      </c>
      <c r="E2307" s="17">
        <v>525.59</v>
      </c>
      <c r="F2307">
        <v>6</v>
      </c>
      <c r="G2307" s="27">
        <v>504.56640000000004</v>
      </c>
      <c r="H2307" s="15">
        <v>3153.54</v>
      </c>
      <c r="I2307" s="27">
        <v>3658.1064000000001</v>
      </c>
      <c r="J2307">
        <f>YEAR(Ventas_Wellpro4[[#This Row],[Fecha]])</f>
        <v>2025</v>
      </c>
      <c r="K2307" t="str">
        <f>TEXT(Ventas_Wellpro4[[#This Row],[Fecha]],"MMMM")</f>
        <v>septiembre</v>
      </c>
      <c r="L2307">
        <f>DAY(Ventas_Wellpro4[[#This Row],[Fecha]])</f>
        <v>12</v>
      </c>
    </row>
    <row r="2308" spans="2:12" x14ac:dyDescent="0.25">
      <c r="B2308" s="11">
        <v>45915</v>
      </c>
      <c r="C2308" s="46" t="s">
        <v>18</v>
      </c>
      <c r="D2308" t="s">
        <v>145</v>
      </c>
      <c r="E2308" s="17">
        <v>697</v>
      </c>
      <c r="F2308">
        <v>12</v>
      </c>
      <c r="G2308" s="27">
        <v>1338.24</v>
      </c>
      <c r="H2308" s="15">
        <v>8364</v>
      </c>
      <c r="I2308" s="27">
        <v>9702.24</v>
      </c>
      <c r="J2308">
        <f>YEAR(Ventas_Wellpro4[[#This Row],[Fecha]])</f>
        <v>2025</v>
      </c>
      <c r="K2308" t="str">
        <f>TEXT(Ventas_Wellpro4[[#This Row],[Fecha]],"MMMM")</f>
        <v>septiembre</v>
      </c>
      <c r="L2308">
        <f>DAY(Ventas_Wellpro4[[#This Row],[Fecha]])</f>
        <v>15</v>
      </c>
    </row>
    <row r="2309" spans="2:12" x14ac:dyDescent="0.25">
      <c r="B2309" s="11">
        <v>45918</v>
      </c>
      <c r="C2309" s="46" t="s">
        <v>18</v>
      </c>
      <c r="D2309" t="s">
        <v>46</v>
      </c>
      <c r="E2309" s="17">
        <v>525.59</v>
      </c>
      <c r="F2309">
        <v>6</v>
      </c>
      <c r="G2309" s="27">
        <v>504.56640000000004</v>
      </c>
      <c r="H2309" s="15">
        <v>3153.54</v>
      </c>
      <c r="I2309" s="27">
        <v>3658.1064000000001</v>
      </c>
      <c r="J2309">
        <f>YEAR(Ventas_Wellpro4[[#This Row],[Fecha]])</f>
        <v>2025</v>
      </c>
      <c r="K2309" t="str">
        <f>TEXT(Ventas_Wellpro4[[#This Row],[Fecha]],"MMMM")</f>
        <v>septiembre</v>
      </c>
      <c r="L2309">
        <f>DAY(Ventas_Wellpro4[[#This Row],[Fecha]])</f>
        <v>18</v>
      </c>
    </row>
    <row r="2310" spans="2:12" x14ac:dyDescent="0.25">
      <c r="B2310" s="11">
        <v>45918</v>
      </c>
      <c r="C2310" s="46" t="s">
        <v>18</v>
      </c>
      <c r="D2310" t="s">
        <v>46</v>
      </c>
      <c r="E2310" s="17">
        <v>525.59</v>
      </c>
      <c r="F2310">
        <v>6</v>
      </c>
      <c r="G2310" s="27">
        <v>504.56640000000004</v>
      </c>
      <c r="H2310" s="15">
        <v>3153.54</v>
      </c>
      <c r="I2310" s="27">
        <v>3658.1064000000001</v>
      </c>
      <c r="J2310">
        <f>YEAR(Ventas_Wellpro4[[#This Row],[Fecha]])</f>
        <v>2025</v>
      </c>
      <c r="K2310" t="str">
        <f>TEXT(Ventas_Wellpro4[[#This Row],[Fecha]],"MMMM")</f>
        <v>septiembre</v>
      </c>
      <c r="L2310">
        <f>DAY(Ventas_Wellpro4[[#This Row],[Fecha]])</f>
        <v>18</v>
      </c>
    </row>
    <row r="2311" spans="2:12" x14ac:dyDescent="0.25">
      <c r="B2311" s="11">
        <v>45918</v>
      </c>
      <c r="C2311" s="46" t="s">
        <v>18</v>
      </c>
      <c r="D2311" t="s">
        <v>46</v>
      </c>
      <c r="E2311" s="17">
        <v>525.59</v>
      </c>
      <c r="F2311">
        <v>12</v>
      </c>
      <c r="G2311" s="27">
        <v>1009.1328000000001</v>
      </c>
      <c r="H2311" s="15">
        <v>6307.08</v>
      </c>
      <c r="I2311" s="27">
        <v>7316.2128000000002</v>
      </c>
      <c r="J2311">
        <f>YEAR(Ventas_Wellpro4[[#This Row],[Fecha]])</f>
        <v>2025</v>
      </c>
      <c r="K2311" t="str">
        <f>TEXT(Ventas_Wellpro4[[#This Row],[Fecha]],"MMMM")</f>
        <v>septiembre</v>
      </c>
      <c r="L2311">
        <f>DAY(Ventas_Wellpro4[[#This Row],[Fecha]])</f>
        <v>18</v>
      </c>
    </row>
    <row r="2312" spans="2:12" x14ac:dyDescent="0.25">
      <c r="B2312" s="11">
        <v>45918</v>
      </c>
      <c r="C2312" s="46" t="s">
        <v>18</v>
      </c>
      <c r="D2312" t="s">
        <v>46</v>
      </c>
      <c r="E2312" s="17">
        <v>525.59</v>
      </c>
      <c r="F2312">
        <v>12</v>
      </c>
      <c r="G2312" s="27">
        <v>1009.1328000000001</v>
      </c>
      <c r="H2312" s="15">
        <v>6307.08</v>
      </c>
      <c r="I2312" s="27">
        <v>7316.2128000000002</v>
      </c>
      <c r="J2312">
        <f>YEAR(Ventas_Wellpro4[[#This Row],[Fecha]])</f>
        <v>2025</v>
      </c>
      <c r="K2312" t="str">
        <f>TEXT(Ventas_Wellpro4[[#This Row],[Fecha]],"MMMM")</f>
        <v>septiembre</v>
      </c>
      <c r="L2312">
        <f>DAY(Ventas_Wellpro4[[#This Row],[Fecha]])</f>
        <v>18</v>
      </c>
    </row>
    <row r="2313" spans="2:12" x14ac:dyDescent="0.25">
      <c r="B2313" s="11">
        <v>45918</v>
      </c>
      <c r="C2313" s="46" t="s">
        <v>18</v>
      </c>
      <c r="D2313" t="s">
        <v>46</v>
      </c>
      <c r="E2313" s="17">
        <v>525.59</v>
      </c>
      <c r="F2313">
        <v>6</v>
      </c>
      <c r="G2313" s="27">
        <v>504.56640000000004</v>
      </c>
      <c r="H2313" s="15">
        <v>3153.54</v>
      </c>
      <c r="I2313" s="27">
        <v>3658.1064000000001</v>
      </c>
      <c r="J2313">
        <f>YEAR(Ventas_Wellpro4[[#This Row],[Fecha]])</f>
        <v>2025</v>
      </c>
      <c r="K2313" t="str">
        <f>TEXT(Ventas_Wellpro4[[#This Row],[Fecha]],"MMMM")</f>
        <v>septiembre</v>
      </c>
      <c r="L2313">
        <f>DAY(Ventas_Wellpro4[[#This Row],[Fecha]])</f>
        <v>18</v>
      </c>
    </row>
    <row r="2314" spans="2:12" x14ac:dyDescent="0.25">
      <c r="B2314" s="11">
        <v>45918</v>
      </c>
      <c r="C2314" s="46" t="s">
        <v>18</v>
      </c>
      <c r="D2314" t="s">
        <v>46</v>
      </c>
      <c r="E2314" s="17">
        <v>525.59</v>
      </c>
      <c r="F2314">
        <v>6</v>
      </c>
      <c r="G2314" s="27">
        <v>504.56640000000004</v>
      </c>
      <c r="H2314" s="15">
        <v>3153.54</v>
      </c>
      <c r="I2314" s="27">
        <v>3658.1064000000001</v>
      </c>
      <c r="J2314">
        <f>YEAR(Ventas_Wellpro4[[#This Row],[Fecha]])</f>
        <v>2025</v>
      </c>
      <c r="K2314" t="str">
        <f>TEXT(Ventas_Wellpro4[[#This Row],[Fecha]],"MMMM")</f>
        <v>septiembre</v>
      </c>
      <c r="L2314">
        <f>DAY(Ventas_Wellpro4[[#This Row],[Fecha]])</f>
        <v>18</v>
      </c>
    </row>
    <row r="2315" spans="2:12" x14ac:dyDescent="0.25">
      <c r="B2315" s="11">
        <v>45974</v>
      </c>
      <c r="C2315" s="46" t="s">
        <v>25</v>
      </c>
      <c r="D2315" t="s">
        <v>194</v>
      </c>
      <c r="E2315" s="17">
        <v>697</v>
      </c>
      <c r="F2315">
        <v>36</v>
      </c>
      <c r="G2315" s="18">
        <f>+(Ventas_Wellpro4[[#This Row],[Precio de Venta]]*0.16)*Ventas_Wellpro4[[#This Row],[Cantidad Vendida]]</f>
        <v>4014.72</v>
      </c>
      <c r="H2315" s="15">
        <v>25092</v>
      </c>
      <c r="I2315" s="17">
        <f>+Ventas_Wellpro4[[#This Row],[Total de Venta sin IVA]]+Ventas_Wellpro4[[#This Row],[IVA]]</f>
        <v>29106.720000000001</v>
      </c>
      <c r="J2315">
        <f>YEAR(Ventas_Wellpro4[[#This Row],[Fecha]])</f>
        <v>2025</v>
      </c>
      <c r="K2315" t="str">
        <f>TEXT(Ventas_Wellpro4[[#This Row],[Fecha]],"MMMM")</f>
        <v>noviembre</v>
      </c>
      <c r="L2315">
        <f>DAY(Ventas_Wellpro4[[#This Row],[Fecha]])</f>
        <v>13</v>
      </c>
    </row>
    <row r="2316" spans="2:12" x14ac:dyDescent="0.25">
      <c r="B2316" s="11">
        <v>45974</v>
      </c>
      <c r="C2316" s="46" t="s">
        <v>18</v>
      </c>
      <c r="D2316" t="s">
        <v>194</v>
      </c>
      <c r="E2316" s="17">
        <v>697</v>
      </c>
      <c r="F2316">
        <v>12</v>
      </c>
      <c r="G2316" s="18">
        <f>+(Ventas_Wellpro4[[#This Row],[Precio de Venta]]*0.16)*Ventas_Wellpro4[[#This Row],[Cantidad Vendida]]</f>
        <v>1338.24</v>
      </c>
      <c r="H2316" s="15">
        <v>8364</v>
      </c>
      <c r="I2316" s="17">
        <f>+Ventas_Wellpro4[[#This Row],[Total de Venta sin IVA]]+Ventas_Wellpro4[[#This Row],[IVA]]</f>
        <v>9702.24</v>
      </c>
      <c r="J2316">
        <f>YEAR(Ventas_Wellpro4[[#This Row],[Fecha]])</f>
        <v>2025</v>
      </c>
      <c r="K2316" t="str">
        <f>TEXT(Ventas_Wellpro4[[#This Row],[Fecha]],"MMMM")</f>
        <v>noviembre</v>
      </c>
      <c r="L2316">
        <f>DAY(Ventas_Wellpro4[[#This Row],[Fecha]])</f>
        <v>13</v>
      </c>
    </row>
    <row r="2317" spans="2:12" x14ac:dyDescent="0.25">
      <c r="B2317" s="11">
        <v>45974</v>
      </c>
      <c r="C2317" s="46" t="s">
        <v>18</v>
      </c>
      <c r="D2317" t="s">
        <v>191</v>
      </c>
      <c r="E2317" s="17">
        <v>525.59</v>
      </c>
      <c r="F2317">
        <v>18</v>
      </c>
      <c r="G2317" s="18">
        <f>+(Ventas_Wellpro4[[#This Row],[Precio de Venta]]*0.16)*Ventas_Wellpro4[[#This Row],[Cantidad Vendida]]</f>
        <v>1513.6992</v>
      </c>
      <c r="H2317" s="15">
        <v>9460.6200000000008</v>
      </c>
      <c r="I2317" s="17">
        <f>+Ventas_Wellpro4[[#This Row],[Total de Venta sin IVA]]+Ventas_Wellpro4[[#This Row],[IVA]]</f>
        <v>10974.319200000002</v>
      </c>
      <c r="J2317">
        <f>YEAR(Ventas_Wellpro4[[#This Row],[Fecha]])</f>
        <v>2025</v>
      </c>
      <c r="K2317" t="str">
        <f>TEXT(Ventas_Wellpro4[[#This Row],[Fecha]],"MMMM")</f>
        <v>noviembre</v>
      </c>
      <c r="L2317">
        <f>DAY(Ventas_Wellpro4[[#This Row],[Fecha]])</f>
        <v>13</v>
      </c>
    </row>
    <row r="2318" spans="2:12" x14ac:dyDescent="0.25">
      <c r="B2318" s="11">
        <v>45974</v>
      </c>
      <c r="C2318" s="46" t="s">
        <v>18</v>
      </c>
      <c r="D2318" t="s">
        <v>191</v>
      </c>
      <c r="E2318" s="17">
        <v>525.59</v>
      </c>
      <c r="F2318">
        <v>42</v>
      </c>
      <c r="G2318" s="18">
        <f>+(Ventas_Wellpro4[[#This Row],[Precio de Venta]]*0.16)*Ventas_Wellpro4[[#This Row],[Cantidad Vendida]]</f>
        <v>3531.9648000000002</v>
      </c>
      <c r="H2318" s="15">
        <v>22074.78</v>
      </c>
      <c r="I2318" s="17">
        <f>+Ventas_Wellpro4[[#This Row],[Total de Venta sin IVA]]+Ventas_Wellpro4[[#This Row],[IVA]]</f>
        <v>25606.7448</v>
      </c>
      <c r="J2318">
        <f>YEAR(Ventas_Wellpro4[[#This Row],[Fecha]])</f>
        <v>2025</v>
      </c>
      <c r="K2318" t="str">
        <f>TEXT(Ventas_Wellpro4[[#This Row],[Fecha]],"MMMM")</f>
        <v>noviembre</v>
      </c>
      <c r="L2318">
        <f>DAY(Ventas_Wellpro4[[#This Row],[Fecha]])</f>
        <v>13</v>
      </c>
    </row>
    <row r="2319" spans="2:12" x14ac:dyDescent="0.25">
      <c r="B2319" s="11">
        <v>45974</v>
      </c>
      <c r="C2319" s="46" t="s">
        <v>18</v>
      </c>
      <c r="D2319" t="s">
        <v>191</v>
      </c>
      <c r="E2319" s="17">
        <v>525.59</v>
      </c>
      <c r="F2319">
        <v>42</v>
      </c>
      <c r="G2319" s="18">
        <f>+(Ventas_Wellpro4[[#This Row],[Precio de Venta]]*0.16)*Ventas_Wellpro4[[#This Row],[Cantidad Vendida]]</f>
        <v>3531.9648000000002</v>
      </c>
      <c r="H2319" s="15">
        <v>22074.78</v>
      </c>
      <c r="I2319" s="17">
        <f>+Ventas_Wellpro4[[#This Row],[Total de Venta sin IVA]]+Ventas_Wellpro4[[#This Row],[IVA]]</f>
        <v>25606.7448</v>
      </c>
      <c r="J2319">
        <f>YEAR(Ventas_Wellpro4[[#This Row],[Fecha]])</f>
        <v>2025</v>
      </c>
      <c r="K2319" t="str">
        <f>TEXT(Ventas_Wellpro4[[#This Row],[Fecha]],"MMMM")</f>
        <v>noviembre</v>
      </c>
      <c r="L2319">
        <f>DAY(Ventas_Wellpro4[[#This Row],[Fecha]])</f>
        <v>13</v>
      </c>
    </row>
    <row r="2320" spans="2:12" x14ac:dyDescent="0.25">
      <c r="B2320" s="11">
        <v>45974</v>
      </c>
      <c r="C2320" s="46" t="s">
        <v>18</v>
      </c>
      <c r="D2320" t="s">
        <v>191</v>
      </c>
      <c r="E2320" s="17">
        <v>525.59</v>
      </c>
      <c r="F2320">
        <v>36</v>
      </c>
      <c r="G2320" s="18">
        <f>+(Ventas_Wellpro4[[#This Row],[Precio de Venta]]*0.16)*Ventas_Wellpro4[[#This Row],[Cantidad Vendida]]</f>
        <v>3027.3984</v>
      </c>
      <c r="H2320" s="15">
        <v>18921.240000000002</v>
      </c>
      <c r="I2320" s="17">
        <f>+Ventas_Wellpro4[[#This Row],[Total de Venta sin IVA]]+Ventas_Wellpro4[[#This Row],[IVA]]</f>
        <v>21948.638400000003</v>
      </c>
      <c r="J2320">
        <f>YEAR(Ventas_Wellpro4[[#This Row],[Fecha]])</f>
        <v>2025</v>
      </c>
      <c r="K2320" t="str">
        <f>TEXT(Ventas_Wellpro4[[#This Row],[Fecha]],"MMMM")</f>
        <v>noviembre</v>
      </c>
      <c r="L2320">
        <f>DAY(Ventas_Wellpro4[[#This Row],[Fecha]])</f>
        <v>13</v>
      </c>
    </row>
    <row r="2321" spans="2:12" x14ac:dyDescent="0.25">
      <c r="B2321" s="11">
        <v>45974</v>
      </c>
      <c r="C2321" s="46" t="s">
        <v>18</v>
      </c>
      <c r="D2321" t="s">
        <v>191</v>
      </c>
      <c r="E2321" s="17">
        <v>525.59</v>
      </c>
      <c r="F2321">
        <v>30</v>
      </c>
      <c r="G2321" s="18">
        <f>+(Ventas_Wellpro4[[#This Row],[Precio de Venta]]*0.16)*Ventas_Wellpro4[[#This Row],[Cantidad Vendida]]</f>
        <v>2522.8320000000003</v>
      </c>
      <c r="H2321" s="15">
        <v>15767.7</v>
      </c>
      <c r="I2321" s="17">
        <f>+Ventas_Wellpro4[[#This Row],[Total de Venta sin IVA]]+Ventas_Wellpro4[[#This Row],[IVA]]</f>
        <v>18290.531999999999</v>
      </c>
      <c r="J2321">
        <f>YEAR(Ventas_Wellpro4[[#This Row],[Fecha]])</f>
        <v>2025</v>
      </c>
      <c r="K2321" t="str">
        <f>TEXT(Ventas_Wellpro4[[#This Row],[Fecha]],"MMMM")</f>
        <v>noviembre</v>
      </c>
      <c r="L2321">
        <f>DAY(Ventas_Wellpro4[[#This Row],[Fecha]])</f>
        <v>13</v>
      </c>
    </row>
    <row r="2322" spans="2:12" x14ac:dyDescent="0.25">
      <c r="B2322" s="11">
        <v>45974</v>
      </c>
      <c r="C2322" s="46" t="s">
        <v>18</v>
      </c>
      <c r="D2322" t="s">
        <v>191</v>
      </c>
      <c r="E2322" s="17">
        <v>525.59</v>
      </c>
      <c r="F2322">
        <v>30</v>
      </c>
      <c r="G2322" s="18">
        <f>+(Ventas_Wellpro4[[#This Row],[Precio de Venta]]*0.16)*Ventas_Wellpro4[[#This Row],[Cantidad Vendida]]</f>
        <v>2522.8320000000003</v>
      </c>
      <c r="H2322" s="15">
        <v>15767.7</v>
      </c>
      <c r="I2322" s="17">
        <f>+Ventas_Wellpro4[[#This Row],[Total de Venta sin IVA]]+Ventas_Wellpro4[[#This Row],[IVA]]</f>
        <v>18290.531999999999</v>
      </c>
      <c r="J2322">
        <f>YEAR(Ventas_Wellpro4[[#This Row],[Fecha]])</f>
        <v>2025</v>
      </c>
      <c r="K2322" t="str">
        <f>TEXT(Ventas_Wellpro4[[#This Row],[Fecha]],"MMMM")</f>
        <v>noviembre</v>
      </c>
      <c r="L2322">
        <f>DAY(Ventas_Wellpro4[[#This Row],[Fecha]])</f>
        <v>13</v>
      </c>
    </row>
    <row r="2323" spans="2:12" x14ac:dyDescent="0.25">
      <c r="B2323" s="11">
        <v>45918</v>
      </c>
      <c r="C2323" s="46" t="s">
        <v>18</v>
      </c>
      <c r="D2323" t="s">
        <v>46</v>
      </c>
      <c r="E2323" s="17">
        <v>525.59</v>
      </c>
      <c r="F2323">
        <v>6</v>
      </c>
      <c r="G2323" s="27">
        <v>504.56640000000004</v>
      </c>
      <c r="H2323" s="15">
        <v>3153.54</v>
      </c>
      <c r="I2323" s="27">
        <v>3658.1064000000001</v>
      </c>
      <c r="J2323">
        <f>YEAR(Ventas_Wellpro4[[#This Row],[Fecha]])</f>
        <v>2025</v>
      </c>
      <c r="K2323" t="str">
        <f>TEXT(Ventas_Wellpro4[[#This Row],[Fecha]],"MMMM")</f>
        <v>septiembre</v>
      </c>
      <c r="L2323">
        <f>DAY(Ventas_Wellpro4[[#This Row],[Fecha]])</f>
        <v>18</v>
      </c>
    </row>
    <row r="2324" spans="2:12" x14ac:dyDescent="0.25">
      <c r="B2324" s="11">
        <v>45925</v>
      </c>
      <c r="C2324" s="46" t="s">
        <v>18</v>
      </c>
      <c r="D2324" t="s">
        <v>46</v>
      </c>
      <c r="E2324" s="17">
        <v>525.59</v>
      </c>
      <c r="F2324">
        <v>12</v>
      </c>
      <c r="G2324" s="27">
        <v>1009.1328000000001</v>
      </c>
      <c r="H2324" s="15">
        <v>6307.08</v>
      </c>
      <c r="I2324" s="27">
        <v>7316.2128000000002</v>
      </c>
      <c r="J2324">
        <f>YEAR(Ventas_Wellpro4[[#This Row],[Fecha]])</f>
        <v>2025</v>
      </c>
      <c r="K2324" t="str">
        <f>TEXT(Ventas_Wellpro4[[#This Row],[Fecha]],"MMMM")</f>
        <v>septiembre</v>
      </c>
      <c r="L2324">
        <f>DAY(Ventas_Wellpro4[[#This Row],[Fecha]])</f>
        <v>25</v>
      </c>
    </row>
    <row r="2325" spans="2:12" x14ac:dyDescent="0.25">
      <c r="B2325" s="11">
        <v>45925</v>
      </c>
      <c r="C2325" s="46" t="s">
        <v>18</v>
      </c>
      <c r="D2325" t="s">
        <v>46</v>
      </c>
      <c r="E2325" s="17">
        <v>525.59</v>
      </c>
      <c r="F2325">
        <v>6</v>
      </c>
      <c r="G2325" s="27">
        <v>504.56640000000004</v>
      </c>
      <c r="H2325" s="15">
        <v>3153.54</v>
      </c>
      <c r="I2325" s="27">
        <v>3658.1064000000001</v>
      </c>
      <c r="J2325">
        <f>YEAR(Ventas_Wellpro4[[#This Row],[Fecha]])</f>
        <v>2025</v>
      </c>
      <c r="K2325" t="str">
        <f>TEXT(Ventas_Wellpro4[[#This Row],[Fecha]],"MMMM")</f>
        <v>septiembre</v>
      </c>
      <c r="L2325">
        <f>DAY(Ventas_Wellpro4[[#This Row],[Fecha]])</f>
        <v>25</v>
      </c>
    </row>
    <row r="2326" spans="2:12" x14ac:dyDescent="0.25">
      <c r="B2326" s="11">
        <v>45925</v>
      </c>
      <c r="C2326" s="46" t="s">
        <v>18</v>
      </c>
      <c r="D2326" t="s">
        <v>46</v>
      </c>
      <c r="E2326" s="17">
        <v>525.59</v>
      </c>
      <c r="F2326">
        <v>12</v>
      </c>
      <c r="G2326" s="27">
        <v>1009.1328000000001</v>
      </c>
      <c r="H2326" s="15">
        <v>6307.08</v>
      </c>
      <c r="I2326" s="27">
        <v>7316.2128000000002</v>
      </c>
      <c r="J2326">
        <f>YEAR(Ventas_Wellpro4[[#This Row],[Fecha]])</f>
        <v>2025</v>
      </c>
      <c r="K2326" t="str">
        <f>TEXT(Ventas_Wellpro4[[#This Row],[Fecha]],"MMMM")</f>
        <v>septiembre</v>
      </c>
      <c r="L2326">
        <f>DAY(Ventas_Wellpro4[[#This Row],[Fecha]])</f>
        <v>25</v>
      </c>
    </row>
    <row r="2327" spans="2:12" x14ac:dyDescent="0.25">
      <c r="B2327" s="11">
        <v>45925</v>
      </c>
      <c r="C2327" s="46" t="s">
        <v>18</v>
      </c>
      <c r="D2327" t="s">
        <v>46</v>
      </c>
      <c r="E2327" s="17">
        <v>525.59</v>
      </c>
      <c r="F2327">
        <v>6</v>
      </c>
      <c r="G2327" s="27">
        <v>504.56640000000004</v>
      </c>
      <c r="H2327" s="15">
        <v>3153.54</v>
      </c>
      <c r="I2327" s="27">
        <v>3658.1064000000001</v>
      </c>
      <c r="J2327">
        <f>YEAR(Ventas_Wellpro4[[#This Row],[Fecha]])</f>
        <v>2025</v>
      </c>
      <c r="K2327" t="str">
        <f>TEXT(Ventas_Wellpro4[[#This Row],[Fecha]],"MMMM")</f>
        <v>septiembre</v>
      </c>
      <c r="L2327">
        <f>DAY(Ventas_Wellpro4[[#This Row],[Fecha]])</f>
        <v>25</v>
      </c>
    </row>
    <row r="2328" spans="2:12" x14ac:dyDescent="0.25">
      <c r="B2328" s="11">
        <v>45925</v>
      </c>
      <c r="C2328" s="46" t="s">
        <v>18</v>
      </c>
      <c r="D2328" t="s">
        <v>46</v>
      </c>
      <c r="E2328" s="17">
        <v>525.59</v>
      </c>
      <c r="F2328">
        <v>6</v>
      </c>
      <c r="G2328" s="27">
        <v>504.56640000000004</v>
      </c>
      <c r="H2328" s="15">
        <v>3153.54</v>
      </c>
      <c r="I2328" s="27">
        <v>3658.1064000000001</v>
      </c>
      <c r="J2328">
        <f>YEAR(Ventas_Wellpro4[[#This Row],[Fecha]])</f>
        <v>2025</v>
      </c>
      <c r="K2328" t="str">
        <f>TEXT(Ventas_Wellpro4[[#This Row],[Fecha]],"MMMM")</f>
        <v>septiembre</v>
      </c>
      <c r="L2328">
        <f>DAY(Ventas_Wellpro4[[#This Row],[Fecha]])</f>
        <v>25</v>
      </c>
    </row>
    <row r="2329" spans="2:12" x14ac:dyDescent="0.25">
      <c r="B2329" s="11">
        <v>45925</v>
      </c>
      <c r="C2329" s="46" t="s">
        <v>18</v>
      </c>
      <c r="D2329" t="s">
        <v>145</v>
      </c>
      <c r="E2329" s="17">
        <v>697</v>
      </c>
      <c r="F2329">
        <v>48</v>
      </c>
      <c r="G2329" s="27">
        <v>5352.96</v>
      </c>
      <c r="H2329" s="15">
        <v>33456</v>
      </c>
      <c r="I2329" s="27">
        <v>38808.959999999999</v>
      </c>
      <c r="J2329">
        <f>YEAR(Ventas_Wellpro4[[#This Row],[Fecha]])</f>
        <v>2025</v>
      </c>
      <c r="K2329" t="str">
        <f>TEXT(Ventas_Wellpro4[[#This Row],[Fecha]],"MMMM")</f>
        <v>septiembre</v>
      </c>
      <c r="L2329">
        <f>DAY(Ventas_Wellpro4[[#This Row],[Fecha]])</f>
        <v>25</v>
      </c>
    </row>
    <row r="2330" spans="2:12" x14ac:dyDescent="0.25">
      <c r="B2330" s="11">
        <v>45929</v>
      </c>
      <c r="C2330" s="46" t="s">
        <v>18</v>
      </c>
      <c r="D2330" t="s">
        <v>124</v>
      </c>
      <c r="E2330" s="17">
        <v>678.49</v>
      </c>
      <c r="F2330">
        <v>5</v>
      </c>
      <c r="G2330" s="27">
        <v>542.79200000000003</v>
      </c>
      <c r="H2330" s="15">
        <v>3392.45</v>
      </c>
      <c r="I2330" s="27">
        <v>3935.2419999999997</v>
      </c>
      <c r="J2330">
        <f>YEAR(Ventas_Wellpro4[[#This Row],[Fecha]])</f>
        <v>2025</v>
      </c>
      <c r="K2330" t="str">
        <f>TEXT(Ventas_Wellpro4[[#This Row],[Fecha]],"MMMM")</f>
        <v>septiembre</v>
      </c>
      <c r="L2330">
        <f>DAY(Ventas_Wellpro4[[#This Row],[Fecha]])</f>
        <v>29</v>
      </c>
    </row>
    <row r="2331" spans="2:12" x14ac:dyDescent="0.25">
      <c r="B2331" s="11">
        <v>45974</v>
      </c>
      <c r="C2331" s="46" t="s">
        <v>18</v>
      </c>
      <c r="D2331" t="s">
        <v>191</v>
      </c>
      <c r="E2331" s="17">
        <v>525.59</v>
      </c>
      <c r="F2331">
        <v>6</v>
      </c>
      <c r="G2331" s="18">
        <f>+(Ventas_Wellpro4[[#This Row],[Precio de Venta]]*0.16)*Ventas_Wellpro4[[#This Row],[Cantidad Vendida]]</f>
        <v>504.56640000000004</v>
      </c>
      <c r="H2331" s="15">
        <v>3153.54</v>
      </c>
      <c r="I2331" s="17">
        <f>+Ventas_Wellpro4[[#This Row],[Total de Venta sin IVA]]+Ventas_Wellpro4[[#This Row],[IVA]]</f>
        <v>3658.1064000000001</v>
      </c>
      <c r="J2331">
        <f>YEAR(Ventas_Wellpro4[[#This Row],[Fecha]])</f>
        <v>2025</v>
      </c>
      <c r="K2331" t="str">
        <f>TEXT(Ventas_Wellpro4[[#This Row],[Fecha]],"MMMM")</f>
        <v>noviembre</v>
      </c>
      <c r="L2331">
        <f>DAY(Ventas_Wellpro4[[#This Row],[Fecha]])</f>
        <v>13</v>
      </c>
    </row>
    <row r="2332" spans="2:12" x14ac:dyDescent="0.25">
      <c r="B2332" s="11">
        <v>45974</v>
      </c>
      <c r="C2332" s="46" t="s">
        <v>18</v>
      </c>
      <c r="D2332" t="s">
        <v>194</v>
      </c>
      <c r="E2332" s="17">
        <v>697</v>
      </c>
      <c r="F2332">
        <v>36</v>
      </c>
      <c r="G2332" s="18">
        <f>+(Ventas_Wellpro4[[#This Row],[Precio de Venta]]*0.16)*Ventas_Wellpro4[[#This Row],[Cantidad Vendida]]</f>
        <v>4014.72</v>
      </c>
      <c r="H2332" s="15">
        <v>25092</v>
      </c>
      <c r="I2332" s="17">
        <f>+Ventas_Wellpro4[[#This Row],[Total de Venta sin IVA]]+Ventas_Wellpro4[[#This Row],[IVA]]</f>
        <v>29106.720000000001</v>
      </c>
      <c r="J2332">
        <f>YEAR(Ventas_Wellpro4[[#This Row],[Fecha]])</f>
        <v>2025</v>
      </c>
      <c r="K2332" t="str">
        <f>TEXT(Ventas_Wellpro4[[#This Row],[Fecha]],"MMMM")</f>
        <v>noviembre</v>
      </c>
      <c r="L2332">
        <f>DAY(Ventas_Wellpro4[[#This Row],[Fecha]])</f>
        <v>13</v>
      </c>
    </row>
    <row r="2333" spans="2:12" x14ac:dyDescent="0.25">
      <c r="B2333" s="11">
        <v>45975</v>
      </c>
      <c r="C2333" s="46" t="s">
        <v>173</v>
      </c>
      <c r="D2333" t="s">
        <v>192</v>
      </c>
      <c r="E2333" s="17">
        <v>834.1</v>
      </c>
      <c r="F2333">
        <v>1</v>
      </c>
      <c r="G2333" s="18">
        <f>+(Ventas_Wellpro4[[#This Row],[Precio de Venta]]*0.16)*Ventas_Wellpro4[[#This Row],[Cantidad Vendida]]</f>
        <v>133.45600000000002</v>
      </c>
      <c r="H2333" s="15">
        <v>834.1</v>
      </c>
      <c r="I2333" s="17">
        <f>+Ventas_Wellpro4[[#This Row],[Total de Venta sin IVA]]+Ventas_Wellpro4[[#This Row],[IVA]]</f>
        <v>967.55600000000004</v>
      </c>
      <c r="J2333">
        <f>YEAR(Ventas_Wellpro4[[#This Row],[Fecha]])</f>
        <v>2025</v>
      </c>
      <c r="K2333" t="str">
        <f>TEXT(Ventas_Wellpro4[[#This Row],[Fecha]],"MMMM")</f>
        <v>noviembre</v>
      </c>
      <c r="L2333">
        <f>DAY(Ventas_Wellpro4[[#This Row],[Fecha]])</f>
        <v>14</v>
      </c>
    </row>
    <row r="2334" spans="2:12" x14ac:dyDescent="0.25">
      <c r="B2334" s="11">
        <v>45975</v>
      </c>
      <c r="C2334" s="46" t="s">
        <v>123</v>
      </c>
      <c r="D2334" t="s">
        <v>192</v>
      </c>
      <c r="E2334" s="17">
        <v>124.02</v>
      </c>
      <c r="F2334">
        <v>1</v>
      </c>
      <c r="G2334" s="18">
        <f>+(Ventas_Wellpro4[[#This Row],[Precio de Venta]]*0.16)*Ventas_Wellpro4[[#This Row],[Cantidad Vendida]]</f>
        <v>19.8432</v>
      </c>
      <c r="H2334" s="15">
        <v>124.02</v>
      </c>
      <c r="I2334" s="17">
        <f>+Ventas_Wellpro4[[#This Row],[Total de Venta sin IVA]]+Ventas_Wellpro4[[#This Row],[IVA]]</f>
        <v>143.86320000000001</v>
      </c>
      <c r="J2334">
        <f>YEAR(Ventas_Wellpro4[[#This Row],[Fecha]])</f>
        <v>2025</v>
      </c>
      <c r="K2334" t="str">
        <f>TEXT(Ventas_Wellpro4[[#This Row],[Fecha]],"MMMM")</f>
        <v>noviembre</v>
      </c>
      <c r="L2334">
        <f>DAY(Ventas_Wellpro4[[#This Row],[Fecha]])</f>
        <v>14</v>
      </c>
    </row>
    <row r="2335" spans="2:12" x14ac:dyDescent="0.25">
      <c r="B2335" s="11">
        <v>45975</v>
      </c>
      <c r="C2335" s="46" t="s">
        <v>21</v>
      </c>
      <c r="D2335" t="s">
        <v>192</v>
      </c>
      <c r="E2335" s="17">
        <v>124.02</v>
      </c>
      <c r="F2335">
        <v>1</v>
      </c>
      <c r="G2335" s="18">
        <f>+(Ventas_Wellpro4[[#This Row],[Precio de Venta]]*0.16)*Ventas_Wellpro4[[#This Row],[Cantidad Vendida]]</f>
        <v>19.8432</v>
      </c>
      <c r="H2335" s="15">
        <v>124.02</v>
      </c>
      <c r="I2335" s="17">
        <f>+Ventas_Wellpro4[[#This Row],[Total de Venta sin IVA]]+Ventas_Wellpro4[[#This Row],[IVA]]</f>
        <v>143.86320000000001</v>
      </c>
      <c r="J2335">
        <f>YEAR(Ventas_Wellpro4[[#This Row],[Fecha]])</f>
        <v>2025</v>
      </c>
      <c r="K2335" t="str">
        <f>TEXT(Ventas_Wellpro4[[#This Row],[Fecha]],"MMMM")</f>
        <v>noviembre</v>
      </c>
      <c r="L2335">
        <f>DAY(Ventas_Wellpro4[[#This Row],[Fecha]])</f>
        <v>14</v>
      </c>
    </row>
    <row r="2336" spans="2:12" x14ac:dyDescent="0.25">
      <c r="B2336" s="11">
        <v>45975</v>
      </c>
      <c r="C2336" s="46" t="s">
        <v>21</v>
      </c>
      <c r="D2336" t="s">
        <v>192</v>
      </c>
      <c r="E2336" s="17">
        <v>124.02</v>
      </c>
      <c r="F2336">
        <v>1</v>
      </c>
      <c r="G2336" s="18">
        <f>+(Ventas_Wellpro4[[#This Row],[Precio de Venta]]*0.16)*Ventas_Wellpro4[[#This Row],[Cantidad Vendida]]</f>
        <v>19.8432</v>
      </c>
      <c r="H2336" s="15">
        <v>124.02</v>
      </c>
      <c r="I2336" s="17">
        <f>+Ventas_Wellpro4[[#This Row],[Total de Venta sin IVA]]+Ventas_Wellpro4[[#This Row],[IVA]]</f>
        <v>143.86320000000001</v>
      </c>
      <c r="J2336">
        <f>YEAR(Ventas_Wellpro4[[#This Row],[Fecha]])</f>
        <v>2025</v>
      </c>
      <c r="K2336" t="str">
        <f>TEXT(Ventas_Wellpro4[[#This Row],[Fecha]],"MMMM")</f>
        <v>noviembre</v>
      </c>
      <c r="L2336">
        <f>DAY(Ventas_Wellpro4[[#This Row],[Fecha]])</f>
        <v>14</v>
      </c>
    </row>
    <row r="2337" spans="2:12" x14ac:dyDescent="0.25">
      <c r="B2337" s="11">
        <v>45975</v>
      </c>
      <c r="C2337" s="46" t="s">
        <v>11</v>
      </c>
      <c r="D2337" t="s">
        <v>192</v>
      </c>
      <c r="E2337" s="17">
        <v>309.57</v>
      </c>
      <c r="F2337">
        <v>1</v>
      </c>
      <c r="G2337" s="18">
        <f>+(Ventas_Wellpro4[[#This Row],[Precio de Venta]]*0.16)*Ventas_Wellpro4[[#This Row],[Cantidad Vendida]]</f>
        <v>49.531199999999998</v>
      </c>
      <c r="H2337" s="15">
        <v>309.57</v>
      </c>
      <c r="I2337" s="17">
        <f>+Ventas_Wellpro4[[#This Row],[Total de Venta sin IVA]]+Ventas_Wellpro4[[#This Row],[IVA]]</f>
        <v>359.10120000000001</v>
      </c>
      <c r="J2337">
        <f>YEAR(Ventas_Wellpro4[[#This Row],[Fecha]])</f>
        <v>2025</v>
      </c>
      <c r="K2337" t="str">
        <f>TEXT(Ventas_Wellpro4[[#This Row],[Fecha]],"MMMM")</f>
        <v>noviembre</v>
      </c>
      <c r="L2337">
        <f>DAY(Ventas_Wellpro4[[#This Row],[Fecha]])</f>
        <v>14</v>
      </c>
    </row>
    <row r="2338" spans="2:12" x14ac:dyDescent="0.25">
      <c r="B2338" s="11">
        <v>45975</v>
      </c>
      <c r="C2338" s="46" t="s">
        <v>11</v>
      </c>
      <c r="D2338" t="s">
        <v>192</v>
      </c>
      <c r="E2338" s="17">
        <v>316.97000000000003</v>
      </c>
      <c r="F2338">
        <v>1</v>
      </c>
      <c r="G2338" s="18">
        <f>+(Ventas_Wellpro4[[#This Row],[Precio de Venta]]*0.16)*Ventas_Wellpro4[[#This Row],[Cantidad Vendida]]</f>
        <v>50.715200000000003</v>
      </c>
      <c r="H2338" s="15">
        <v>316.97000000000003</v>
      </c>
      <c r="I2338" s="17">
        <f>+Ventas_Wellpro4[[#This Row],[Total de Venta sin IVA]]+Ventas_Wellpro4[[#This Row],[IVA]]</f>
        <v>367.68520000000001</v>
      </c>
      <c r="J2338">
        <f>YEAR(Ventas_Wellpro4[[#This Row],[Fecha]])</f>
        <v>2025</v>
      </c>
      <c r="K2338" t="str">
        <f>TEXT(Ventas_Wellpro4[[#This Row],[Fecha]],"MMMM")</f>
        <v>noviembre</v>
      </c>
      <c r="L2338">
        <f>DAY(Ventas_Wellpro4[[#This Row],[Fecha]])</f>
        <v>14</v>
      </c>
    </row>
    <row r="2339" spans="2:12" x14ac:dyDescent="0.25">
      <c r="B2339" s="11">
        <v>45975</v>
      </c>
      <c r="C2339" s="46" t="s">
        <v>23</v>
      </c>
      <c r="D2339" t="s">
        <v>192</v>
      </c>
      <c r="E2339" s="17">
        <v>124.02</v>
      </c>
      <c r="F2339">
        <v>1</v>
      </c>
      <c r="G2339" s="18">
        <f>+(Ventas_Wellpro4[[#This Row],[Precio de Venta]]*0.16)*Ventas_Wellpro4[[#This Row],[Cantidad Vendida]]</f>
        <v>19.8432</v>
      </c>
      <c r="H2339" s="15">
        <v>124.02</v>
      </c>
      <c r="I2339" s="17">
        <f>+Ventas_Wellpro4[[#This Row],[Total de Venta sin IVA]]+Ventas_Wellpro4[[#This Row],[IVA]]</f>
        <v>143.86320000000001</v>
      </c>
      <c r="J2339">
        <f>YEAR(Ventas_Wellpro4[[#This Row],[Fecha]])</f>
        <v>2025</v>
      </c>
      <c r="K2339" t="str">
        <f>TEXT(Ventas_Wellpro4[[#This Row],[Fecha]],"MMMM")</f>
        <v>noviembre</v>
      </c>
      <c r="L2339">
        <f>DAY(Ventas_Wellpro4[[#This Row],[Fecha]])</f>
        <v>14</v>
      </c>
    </row>
    <row r="2340" spans="2:12" x14ac:dyDescent="0.25">
      <c r="B2340" s="11">
        <v>45978</v>
      </c>
      <c r="C2340" s="46" t="s">
        <v>21</v>
      </c>
      <c r="D2340" t="s">
        <v>192</v>
      </c>
      <c r="E2340" s="17">
        <v>103.34</v>
      </c>
      <c r="F2340">
        <v>240</v>
      </c>
      <c r="G2340" s="18">
        <f>+(Ventas_Wellpro4[[#This Row],[Precio de Venta]]*0.16)*Ventas_Wellpro4[[#This Row],[Cantidad Vendida]]</f>
        <v>3968.2560000000003</v>
      </c>
      <c r="H2340" s="15">
        <v>24801.599999999999</v>
      </c>
      <c r="I2340" s="17">
        <f>+Ventas_Wellpro4[[#This Row],[Total de Venta sin IVA]]+Ventas_Wellpro4[[#This Row],[IVA]]</f>
        <v>28769.856</v>
      </c>
      <c r="J2340">
        <f>YEAR(Ventas_Wellpro4[[#This Row],[Fecha]])</f>
        <v>2025</v>
      </c>
      <c r="K2340" t="str">
        <f>TEXT(Ventas_Wellpro4[[#This Row],[Fecha]],"MMMM")</f>
        <v>noviembre</v>
      </c>
      <c r="L2340">
        <f>DAY(Ventas_Wellpro4[[#This Row],[Fecha]])</f>
        <v>17</v>
      </c>
    </row>
    <row r="2341" spans="2:12" x14ac:dyDescent="0.25">
      <c r="B2341" s="11">
        <v>45978</v>
      </c>
      <c r="C2341" s="46" t="s">
        <v>147</v>
      </c>
      <c r="D2341" t="s">
        <v>192</v>
      </c>
      <c r="E2341" s="17">
        <v>70.47</v>
      </c>
      <c r="F2341">
        <v>100</v>
      </c>
      <c r="G2341" s="18">
        <f>+(Ventas_Wellpro4[[#This Row],[Precio de Venta]]*0.16)*Ventas_Wellpro4[[#This Row],[Cantidad Vendida]]</f>
        <v>1127.52</v>
      </c>
      <c r="H2341" s="15">
        <v>7047</v>
      </c>
      <c r="I2341" s="17">
        <f>+Ventas_Wellpro4[[#This Row],[Total de Venta sin IVA]]+Ventas_Wellpro4[[#This Row],[IVA]]</f>
        <v>8174.52</v>
      </c>
      <c r="J2341">
        <f>YEAR(Ventas_Wellpro4[[#This Row],[Fecha]])</f>
        <v>2025</v>
      </c>
      <c r="K2341" t="str">
        <f>TEXT(Ventas_Wellpro4[[#This Row],[Fecha]],"MMMM")</f>
        <v>noviembre</v>
      </c>
      <c r="L2341">
        <f>DAY(Ventas_Wellpro4[[#This Row],[Fecha]])</f>
        <v>17</v>
      </c>
    </row>
    <row r="2342" spans="2:12" x14ac:dyDescent="0.25">
      <c r="B2342" s="11">
        <v>45979</v>
      </c>
      <c r="C2342" s="46" t="s">
        <v>138</v>
      </c>
      <c r="D2342" t="s">
        <v>191</v>
      </c>
      <c r="E2342" s="17">
        <v>498.66</v>
      </c>
      <c r="F2342">
        <v>18</v>
      </c>
      <c r="G2342" s="18">
        <f>+(Ventas_Wellpro4[[#This Row],[Precio de Venta]]*0.16)*Ventas_Wellpro4[[#This Row],[Cantidad Vendida]]</f>
        <v>1436.1408000000001</v>
      </c>
      <c r="H2342" s="15">
        <v>8975.8799999999992</v>
      </c>
      <c r="I2342" s="17">
        <f>+Ventas_Wellpro4[[#This Row],[Total de Venta sin IVA]]+Ventas_Wellpro4[[#This Row],[IVA]]</f>
        <v>10412.020799999998</v>
      </c>
      <c r="J2342">
        <f>YEAR(Ventas_Wellpro4[[#This Row],[Fecha]])</f>
        <v>2025</v>
      </c>
      <c r="K2342" t="str">
        <f>TEXT(Ventas_Wellpro4[[#This Row],[Fecha]],"MMMM")</f>
        <v>noviembre</v>
      </c>
      <c r="L2342">
        <f>DAY(Ventas_Wellpro4[[#This Row],[Fecha]])</f>
        <v>18</v>
      </c>
    </row>
    <row r="2343" spans="2:12" x14ac:dyDescent="0.25">
      <c r="B2343" s="11">
        <v>45979</v>
      </c>
      <c r="C2343" s="46" t="s">
        <v>138</v>
      </c>
      <c r="D2343" t="s">
        <v>191</v>
      </c>
      <c r="E2343" s="17">
        <v>498.66</v>
      </c>
      <c r="F2343">
        <v>6</v>
      </c>
      <c r="G2343" s="18">
        <f>+(Ventas_Wellpro4[[#This Row],[Precio de Venta]]*0.16)*Ventas_Wellpro4[[#This Row],[Cantidad Vendida]]</f>
        <v>478.71360000000004</v>
      </c>
      <c r="H2343" s="15">
        <v>2991.96</v>
      </c>
      <c r="I2343" s="17">
        <f>+Ventas_Wellpro4[[#This Row],[Total de Venta sin IVA]]+Ventas_Wellpro4[[#This Row],[IVA]]</f>
        <v>3470.6736000000001</v>
      </c>
      <c r="J2343">
        <f>YEAR(Ventas_Wellpro4[[#This Row],[Fecha]])</f>
        <v>2025</v>
      </c>
      <c r="K2343" t="str">
        <f>TEXT(Ventas_Wellpro4[[#This Row],[Fecha]],"MMMM")</f>
        <v>noviembre</v>
      </c>
      <c r="L2343">
        <f>DAY(Ventas_Wellpro4[[#This Row],[Fecha]])</f>
        <v>18</v>
      </c>
    </row>
    <row r="2344" spans="2:12" x14ac:dyDescent="0.25">
      <c r="B2344" s="11">
        <v>45979</v>
      </c>
      <c r="C2344" s="46" t="s">
        <v>138</v>
      </c>
      <c r="D2344" t="s">
        <v>191</v>
      </c>
      <c r="E2344" s="17">
        <v>498.66</v>
      </c>
      <c r="F2344">
        <v>6</v>
      </c>
      <c r="G2344" s="18">
        <f>+(Ventas_Wellpro4[[#This Row],[Precio de Venta]]*0.16)*Ventas_Wellpro4[[#This Row],[Cantidad Vendida]]</f>
        <v>478.71360000000004</v>
      </c>
      <c r="H2344" s="15">
        <v>2991.96</v>
      </c>
      <c r="I2344" s="17">
        <f>+Ventas_Wellpro4[[#This Row],[Total de Venta sin IVA]]+Ventas_Wellpro4[[#This Row],[IVA]]</f>
        <v>3470.6736000000001</v>
      </c>
      <c r="J2344">
        <f>YEAR(Ventas_Wellpro4[[#This Row],[Fecha]])</f>
        <v>2025</v>
      </c>
      <c r="K2344" t="str">
        <f>TEXT(Ventas_Wellpro4[[#This Row],[Fecha]],"MMMM")</f>
        <v>noviembre</v>
      </c>
      <c r="L2344">
        <f>DAY(Ventas_Wellpro4[[#This Row],[Fecha]])</f>
        <v>18</v>
      </c>
    </row>
    <row r="2345" spans="2:12" x14ac:dyDescent="0.25">
      <c r="B2345" s="11">
        <v>45979</v>
      </c>
      <c r="C2345" s="46" t="s">
        <v>138</v>
      </c>
      <c r="D2345" t="s">
        <v>191</v>
      </c>
      <c r="E2345" s="17">
        <v>498.66</v>
      </c>
      <c r="F2345">
        <v>12</v>
      </c>
      <c r="G2345" s="18">
        <f>+(Ventas_Wellpro4[[#This Row],[Precio de Venta]]*0.16)*Ventas_Wellpro4[[#This Row],[Cantidad Vendida]]</f>
        <v>957.42720000000008</v>
      </c>
      <c r="H2345" s="15">
        <v>5983.92</v>
      </c>
      <c r="I2345" s="17">
        <f>+Ventas_Wellpro4[[#This Row],[Total de Venta sin IVA]]+Ventas_Wellpro4[[#This Row],[IVA]]</f>
        <v>6941.3472000000002</v>
      </c>
      <c r="J2345">
        <f>YEAR(Ventas_Wellpro4[[#This Row],[Fecha]])</f>
        <v>2025</v>
      </c>
      <c r="K2345" t="str">
        <f>TEXT(Ventas_Wellpro4[[#This Row],[Fecha]],"MMMM")</f>
        <v>noviembre</v>
      </c>
      <c r="L2345">
        <f>DAY(Ventas_Wellpro4[[#This Row],[Fecha]])</f>
        <v>18</v>
      </c>
    </row>
    <row r="2346" spans="2:12" x14ac:dyDescent="0.25">
      <c r="B2346" s="11">
        <v>45979</v>
      </c>
      <c r="C2346" s="46" t="s">
        <v>156</v>
      </c>
      <c r="D2346" t="s">
        <v>192</v>
      </c>
      <c r="E2346" s="17">
        <v>909.79</v>
      </c>
      <c r="F2346">
        <v>1</v>
      </c>
      <c r="G2346" s="18">
        <f>+(Ventas_Wellpro4[[#This Row],[Precio de Venta]]*0.16)*Ventas_Wellpro4[[#This Row],[Cantidad Vendida]]</f>
        <v>145.56639999999999</v>
      </c>
      <c r="H2346" s="15">
        <v>909.79</v>
      </c>
      <c r="I2346" s="17">
        <f>+Ventas_Wellpro4[[#This Row],[Total de Venta sin IVA]]+Ventas_Wellpro4[[#This Row],[IVA]]</f>
        <v>1055.3563999999999</v>
      </c>
      <c r="J2346">
        <f>YEAR(Ventas_Wellpro4[[#This Row],[Fecha]])</f>
        <v>2025</v>
      </c>
      <c r="K2346" t="str">
        <f>TEXT(Ventas_Wellpro4[[#This Row],[Fecha]],"MMMM")</f>
        <v>noviembre</v>
      </c>
      <c r="L2346">
        <f>DAY(Ventas_Wellpro4[[#This Row],[Fecha]])</f>
        <v>18</v>
      </c>
    </row>
    <row r="2347" spans="2:12" x14ac:dyDescent="0.25">
      <c r="B2347" s="11">
        <v>45979</v>
      </c>
      <c r="C2347" s="46" t="s">
        <v>10</v>
      </c>
      <c r="D2347" t="s">
        <v>192</v>
      </c>
      <c r="E2347" s="17">
        <v>316.97000000000003</v>
      </c>
      <c r="F2347">
        <v>1</v>
      </c>
      <c r="G2347" s="18">
        <f>+(Ventas_Wellpro4[[#This Row],[Precio de Venta]]*0.16)*Ventas_Wellpro4[[#This Row],[Cantidad Vendida]]</f>
        <v>50.715200000000003</v>
      </c>
      <c r="H2347" s="15">
        <v>316.97000000000003</v>
      </c>
      <c r="I2347" s="17">
        <f>+Ventas_Wellpro4[[#This Row],[Total de Venta sin IVA]]+Ventas_Wellpro4[[#This Row],[IVA]]</f>
        <v>367.68520000000001</v>
      </c>
      <c r="J2347">
        <f>YEAR(Ventas_Wellpro4[[#This Row],[Fecha]])</f>
        <v>2025</v>
      </c>
      <c r="K2347" t="str">
        <f>TEXT(Ventas_Wellpro4[[#This Row],[Fecha]],"MMMM")</f>
        <v>noviembre</v>
      </c>
      <c r="L2347">
        <f>DAY(Ventas_Wellpro4[[#This Row],[Fecha]])</f>
        <v>18</v>
      </c>
    </row>
    <row r="2348" spans="2:12" x14ac:dyDescent="0.25">
      <c r="B2348" s="11">
        <v>45979</v>
      </c>
      <c r="C2348" s="46" t="s">
        <v>20</v>
      </c>
      <c r="D2348" t="s">
        <v>192</v>
      </c>
      <c r="E2348" s="17">
        <v>2479.75</v>
      </c>
      <c r="F2348">
        <v>1</v>
      </c>
      <c r="G2348" s="18">
        <f>+(Ventas_Wellpro4[[#This Row],[Precio de Venta]]*0.16)*Ventas_Wellpro4[[#This Row],[Cantidad Vendida]]</f>
        <v>396.76</v>
      </c>
      <c r="H2348" s="15">
        <v>2479.75</v>
      </c>
      <c r="I2348" s="17">
        <f>+Ventas_Wellpro4[[#This Row],[Total de Venta sin IVA]]+Ventas_Wellpro4[[#This Row],[IVA]]</f>
        <v>2876.51</v>
      </c>
      <c r="J2348">
        <f>YEAR(Ventas_Wellpro4[[#This Row],[Fecha]])</f>
        <v>2025</v>
      </c>
      <c r="K2348" t="str">
        <f>TEXT(Ventas_Wellpro4[[#This Row],[Fecha]],"MMMM")</f>
        <v>noviembre</v>
      </c>
      <c r="L2348">
        <f>DAY(Ventas_Wellpro4[[#This Row],[Fecha]])</f>
        <v>18</v>
      </c>
    </row>
    <row r="2349" spans="2:12" x14ac:dyDescent="0.25">
      <c r="B2349" s="11">
        <v>45979</v>
      </c>
      <c r="C2349" s="46" t="s">
        <v>133</v>
      </c>
      <c r="D2349" t="s">
        <v>192</v>
      </c>
      <c r="E2349" s="17">
        <v>1706.9</v>
      </c>
      <c r="F2349">
        <v>1</v>
      </c>
      <c r="G2349" s="18">
        <f>+(Ventas_Wellpro4[[#This Row],[Precio de Venta]]*0.16)*Ventas_Wellpro4[[#This Row],[Cantidad Vendida]]</f>
        <v>273.10400000000004</v>
      </c>
      <c r="H2349" s="15">
        <v>1706.9</v>
      </c>
      <c r="I2349" s="17">
        <f>+Ventas_Wellpro4[[#This Row],[Total de Venta sin IVA]]+Ventas_Wellpro4[[#This Row],[IVA]]</f>
        <v>1980.0040000000001</v>
      </c>
      <c r="J2349">
        <f>YEAR(Ventas_Wellpro4[[#This Row],[Fecha]])</f>
        <v>2025</v>
      </c>
      <c r="K2349" t="str">
        <f>TEXT(Ventas_Wellpro4[[#This Row],[Fecha]],"MMMM")</f>
        <v>noviembre</v>
      </c>
      <c r="L2349">
        <f>DAY(Ventas_Wellpro4[[#This Row],[Fecha]])</f>
        <v>18</v>
      </c>
    </row>
    <row r="2350" spans="2:12" x14ac:dyDescent="0.25">
      <c r="B2350" s="11">
        <v>45979</v>
      </c>
      <c r="C2350" s="46" t="s">
        <v>133</v>
      </c>
      <c r="D2350" t="s">
        <v>192</v>
      </c>
      <c r="E2350" s="17">
        <v>1706.9</v>
      </c>
      <c r="F2350">
        <v>1</v>
      </c>
      <c r="G2350" s="18">
        <f>+(Ventas_Wellpro4[[#This Row],[Precio de Venta]]*0.16)*Ventas_Wellpro4[[#This Row],[Cantidad Vendida]]</f>
        <v>273.10400000000004</v>
      </c>
      <c r="H2350" s="15">
        <v>1706.9</v>
      </c>
      <c r="I2350" s="17">
        <f>+Ventas_Wellpro4[[#This Row],[Total de Venta sin IVA]]+Ventas_Wellpro4[[#This Row],[IVA]]</f>
        <v>1980.0040000000001</v>
      </c>
      <c r="J2350">
        <f>YEAR(Ventas_Wellpro4[[#This Row],[Fecha]])</f>
        <v>2025</v>
      </c>
      <c r="K2350" t="str">
        <f>TEXT(Ventas_Wellpro4[[#This Row],[Fecha]],"MMMM")</f>
        <v>noviembre</v>
      </c>
      <c r="L2350">
        <f>DAY(Ventas_Wellpro4[[#This Row],[Fecha]])</f>
        <v>18</v>
      </c>
    </row>
    <row r="2351" spans="2:12" x14ac:dyDescent="0.25">
      <c r="B2351" s="11">
        <v>45979</v>
      </c>
      <c r="C2351" s="46" t="s">
        <v>13</v>
      </c>
      <c r="D2351" t="s">
        <v>192</v>
      </c>
      <c r="E2351" s="17">
        <v>0</v>
      </c>
      <c r="F2351">
        <v>1</v>
      </c>
      <c r="G2351" s="18">
        <f>+(Ventas_Wellpro4[[#This Row],[Precio de Venta]]*0.16)*Ventas_Wellpro4[[#This Row],[Cantidad Vendida]]</f>
        <v>0</v>
      </c>
      <c r="H2351" s="15">
        <v>0</v>
      </c>
      <c r="I2351" s="17">
        <f>+Ventas_Wellpro4[[#This Row],[Total de Venta sin IVA]]+Ventas_Wellpro4[[#This Row],[IVA]]</f>
        <v>0</v>
      </c>
      <c r="J2351">
        <f>YEAR(Ventas_Wellpro4[[#This Row],[Fecha]])</f>
        <v>2025</v>
      </c>
      <c r="K2351" t="str">
        <f>TEXT(Ventas_Wellpro4[[#This Row],[Fecha]],"MMMM")</f>
        <v>noviembre</v>
      </c>
      <c r="L2351">
        <f>DAY(Ventas_Wellpro4[[#This Row],[Fecha]])</f>
        <v>18</v>
      </c>
    </row>
    <row r="2352" spans="2:12" x14ac:dyDescent="0.25">
      <c r="B2352" s="11">
        <v>45979</v>
      </c>
      <c r="C2352" s="46" t="s">
        <v>57</v>
      </c>
      <c r="D2352" t="s">
        <v>193</v>
      </c>
      <c r="E2352" s="17">
        <v>14.22</v>
      </c>
      <c r="F2352">
        <v>93</v>
      </c>
      <c r="G2352" s="18">
        <f>+(Ventas_Wellpro4[[#This Row],[Precio de Venta]]*0.16)*Ventas_Wellpro4[[#This Row],[Cantidad Vendida]]</f>
        <v>211.59360000000004</v>
      </c>
      <c r="H2352" s="15">
        <v>1322.46</v>
      </c>
      <c r="I2352" s="17">
        <f>+Ventas_Wellpro4[[#This Row],[Total de Venta sin IVA]]+Ventas_Wellpro4[[#This Row],[IVA]]</f>
        <v>1534.0536000000002</v>
      </c>
      <c r="J2352">
        <f>YEAR(Ventas_Wellpro4[[#This Row],[Fecha]])</f>
        <v>2025</v>
      </c>
      <c r="K2352" t="str">
        <f>TEXT(Ventas_Wellpro4[[#This Row],[Fecha]],"MMMM")</f>
        <v>noviembre</v>
      </c>
      <c r="L2352">
        <f>DAY(Ventas_Wellpro4[[#This Row],[Fecha]])</f>
        <v>18</v>
      </c>
    </row>
    <row r="2353" spans="2:12" x14ac:dyDescent="0.25">
      <c r="B2353" s="11">
        <v>45979</v>
      </c>
      <c r="C2353" s="46" t="s">
        <v>59</v>
      </c>
      <c r="D2353" t="s">
        <v>193</v>
      </c>
      <c r="E2353" s="17">
        <v>14.22</v>
      </c>
      <c r="F2353">
        <v>121</v>
      </c>
      <c r="G2353" s="18">
        <f>+(Ventas_Wellpro4[[#This Row],[Precio de Venta]]*0.16)*Ventas_Wellpro4[[#This Row],[Cantidad Vendida]]</f>
        <v>275.29920000000004</v>
      </c>
      <c r="H2353" s="15">
        <v>1720.62</v>
      </c>
      <c r="I2353" s="17">
        <f>+Ventas_Wellpro4[[#This Row],[Total de Venta sin IVA]]+Ventas_Wellpro4[[#This Row],[IVA]]</f>
        <v>1995.9191999999998</v>
      </c>
      <c r="J2353">
        <f>YEAR(Ventas_Wellpro4[[#This Row],[Fecha]])</f>
        <v>2025</v>
      </c>
      <c r="K2353" t="str">
        <f>TEXT(Ventas_Wellpro4[[#This Row],[Fecha]],"MMMM")</f>
        <v>noviembre</v>
      </c>
      <c r="L2353">
        <f>DAY(Ventas_Wellpro4[[#This Row],[Fecha]])</f>
        <v>18</v>
      </c>
    </row>
    <row r="2354" spans="2:12" x14ac:dyDescent="0.25">
      <c r="B2354" s="11">
        <v>45979</v>
      </c>
      <c r="C2354" s="46" t="s">
        <v>57</v>
      </c>
      <c r="D2354" t="s">
        <v>193</v>
      </c>
      <c r="E2354" s="17">
        <v>14.22</v>
      </c>
      <c r="F2354">
        <v>74</v>
      </c>
      <c r="G2354" s="18">
        <f>+(Ventas_Wellpro4[[#This Row],[Precio de Venta]]*0.16)*Ventas_Wellpro4[[#This Row],[Cantidad Vendida]]</f>
        <v>168.36480000000003</v>
      </c>
      <c r="H2354" s="15">
        <v>1052.28</v>
      </c>
      <c r="I2354" s="17">
        <f>+Ventas_Wellpro4[[#This Row],[Total de Venta sin IVA]]+Ventas_Wellpro4[[#This Row],[IVA]]</f>
        <v>1220.6448</v>
      </c>
      <c r="J2354">
        <f>YEAR(Ventas_Wellpro4[[#This Row],[Fecha]])</f>
        <v>2025</v>
      </c>
      <c r="K2354" t="str">
        <f>TEXT(Ventas_Wellpro4[[#This Row],[Fecha]],"MMMM")</f>
        <v>noviembre</v>
      </c>
      <c r="L2354">
        <f>DAY(Ventas_Wellpro4[[#This Row],[Fecha]])</f>
        <v>18</v>
      </c>
    </row>
    <row r="2355" spans="2:12" x14ac:dyDescent="0.25">
      <c r="B2355" s="11">
        <v>45979</v>
      </c>
      <c r="C2355" s="46" t="s">
        <v>142</v>
      </c>
      <c r="D2355" t="s">
        <v>193</v>
      </c>
      <c r="E2355" s="17">
        <v>341.28</v>
      </c>
      <c r="F2355">
        <v>4</v>
      </c>
      <c r="G2355" s="18">
        <f>+(Ventas_Wellpro4[[#This Row],[Precio de Venta]]*0.16)*Ventas_Wellpro4[[#This Row],[Cantidad Vendida]]</f>
        <v>218.41919999999999</v>
      </c>
      <c r="H2355" s="15">
        <v>1365.12</v>
      </c>
      <c r="I2355" s="17">
        <f>+Ventas_Wellpro4[[#This Row],[Total de Venta sin IVA]]+Ventas_Wellpro4[[#This Row],[IVA]]</f>
        <v>1583.5391999999999</v>
      </c>
      <c r="J2355">
        <f>YEAR(Ventas_Wellpro4[[#This Row],[Fecha]])</f>
        <v>2025</v>
      </c>
      <c r="K2355" t="str">
        <f>TEXT(Ventas_Wellpro4[[#This Row],[Fecha]],"MMMM")</f>
        <v>noviembre</v>
      </c>
      <c r="L2355">
        <f>DAY(Ventas_Wellpro4[[#This Row],[Fecha]])</f>
        <v>18</v>
      </c>
    </row>
    <row r="2356" spans="2:12" x14ac:dyDescent="0.25">
      <c r="B2356" s="11">
        <v>45979</v>
      </c>
      <c r="C2356" s="46" t="s">
        <v>142</v>
      </c>
      <c r="D2356" t="s">
        <v>193</v>
      </c>
      <c r="E2356" s="17">
        <v>341.28</v>
      </c>
      <c r="F2356">
        <v>1</v>
      </c>
      <c r="G2356" s="18">
        <f>+(Ventas_Wellpro4[[#This Row],[Precio de Venta]]*0.16)*Ventas_Wellpro4[[#This Row],[Cantidad Vendida]]</f>
        <v>54.604799999999997</v>
      </c>
      <c r="H2356" s="15">
        <v>341.28</v>
      </c>
      <c r="I2356" s="17">
        <f>+Ventas_Wellpro4[[#This Row],[Total de Venta sin IVA]]+Ventas_Wellpro4[[#This Row],[IVA]]</f>
        <v>395.88479999999998</v>
      </c>
      <c r="J2356">
        <f>YEAR(Ventas_Wellpro4[[#This Row],[Fecha]])</f>
        <v>2025</v>
      </c>
      <c r="K2356" t="str">
        <f>TEXT(Ventas_Wellpro4[[#This Row],[Fecha]],"MMMM")</f>
        <v>noviembre</v>
      </c>
      <c r="L2356">
        <f>DAY(Ventas_Wellpro4[[#This Row],[Fecha]])</f>
        <v>18</v>
      </c>
    </row>
    <row r="2357" spans="2:12" x14ac:dyDescent="0.25">
      <c r="B2357" s="11">
        <v>45979</v>
      </c>
      <c r="C2357" s="46" t="s">
        <v>143</v>
      </c>
      <c r="D2357" t="s">
        <v>193</v>
      </c>
      <c r="E2357" s="17">
        <v>341.28</v>
      </c>
      <c r="F2357">
        <v>1</v>
      </c>
      <c r="G2357" s="18">
        <f>+(Ventas_Wellpro4[[#This Row],[Precio de Venta]]*0.16)*Ventas_Wellpro4[[#This Row],[Cantidad Vendida]]</f>
        <v>54.604799999999997</v>
      </c>
      <c r="H2357" s="15">
        <v>341.28</v>
      </c>
      <c r="I2357" s="17">
        <f>+Ventas_Wellpro4[[#This Row],[Total de Venta sin IVA]]+Ventas_Wellpro4[[#This Row],[IVA]]</f>
        <v>395.88479999999998</v>
      </c>
      <c r="J2357">
        <f>YEAR(Ventas_Wellpro4[[#This Row],[Fecha]])</f>
        <v>2025</v>
      </c>
      <c r="K2357" t="str">
        <f>TEXT(Ventas_Wellpro4[[#This Row],[Fecha]],"MMMM")</f>
        <v>noviembre</v>
      </c>
      <c r="L2357">
        <f>DAY(Ventas_Wellpro4[[#This Row],[Fecha]])</f>
        <v>18</v>
      </c>
    </row>
    <row r="2358" spans="2:12" x14ac:dyDescent="0.25">
      <c r="B2358" s="11">
        <v>45979</v>
      </c>
      <c r="C2358" s="46" t="s">
        <v>22</v>
      </c>
      <c r="D2358" t="s">
        <v>192</v>
      </c>
      <c r="E2358" s="17">
        <v>124.01</v>
      </c>
      <c r="F2358">
        <v>1</v>
      </c>
      <c r="G2358" s="18">
        <f>+(Ventas_Wellpro4[[#This Row],[Precio de Venta]]*0.16)*Ventas_Wellpro4[[#This Row],[Cantidad Vendida]]</f>
        <v>19.8416</v>
      </c>
      <c r="H2358" s="15">
        <v>124.01</v>
      </c>
      <c r="I2358" s="17">
        <f>+Ventas_Wellpro4[[#This Row],[Total de Venta sin IVA]]+Ventas_Wellpro4[[#This Row],[IVA]]</f>
        <v>143.85160000000002</v>
      </c>
      <c r="J2358">
        <f>YEAR(Ventas_Wellpro4[[#This Row],[Fecha]])</f>
        <v>2025</v>
      </c>
      <c r="K2358" t="str">
        <f>TEXT(Ventas_Wellpro4[[#This Row],[Fecha]],"MMMM")</f>
        <v>noviembre</v>
      </c>
      <c r="L2358">
        <f>DAY(Ventas_Wellpro4[[#This Row],[Fecha]])</f>
        <v>18</v>
      </c>
    </row>
    <row r="2359" spans="2:12" x14ac:dyDescent="0.25">
      <c r="B2359" s="11">
        <v>45979</v>
      </c>
      <c r="C2359" s="46" t="s">
        <v>22</v>
      </c>
      <c r="D2359" t="s">
        <v>192</v>
      </c>
      <c r="E2359" s="17">
        <v>124.01</v>
      </c>
      <c r="F2359">
        <v>1</v>
      </c>
      <c r="G2359" s="18">
        <f>+(Ventas_Wellpro4[[#This Row],[Precio de Venta]]*0.16)*Ventas_Wellpro4[[#This Row],[Cantidad Vendida]]</f>
        <v>19.8416</v>
      </c>
      <c r="H2359" s="15">
        <v>124.01</v>
      </c>
      <c r="I2359" s="17">
        <f>+Ventas_Wellpro4[[#This Row],[Total de Venta sin IVA]]+Ventas_Wellpro4[[#This Row],[IVA]]</f>
        <v>143.85160000000002</v>
      </c>
      <c r="J2359">
        <f>YEAR(Ventas_Wellpro4[[#This Row],[Fecha]])</f>
        <v>2025</v>
      </c>
      <c r="K2359" t="str">
        <f>TEXT(Ventas_Wellpro4[[#This Row],[Fecha]],"MMMM")</f>
        <v>noviembre</v>
      </c>
      <c r="L2359">
        <f>DAY(Ventas_Wellpro4[[#This Row],[Fecha]])</f>
        <v>18</v>
      </c>
    </row>
    <row r="2360" spans="2:12" x14ac:dyDescent="0.25">
      <c r="B2360" s="11">
        <v>45979</v>
      </c>
      <c r="C2360" s="46" t="s">
        <v>12</v>
      </c>
      <c r="D2360" t="s">
        <v>192</v>
      </c>
      <c r="E2360" s="17">
        <v>316.97000000000003</v>
      </c>
      <c r="F2360">
        <v>1</v>
      </c>
      <c r="G2360" s="18">
        <f>+(Ventas_Wellpro4[[#This Row],[Precio de Venta]]*0.16)*Ventas_Wellpro4[[#This Row],[Cantidad Vendida]]</f>
        <v>50.715200000000003</v>
      </c>
      <c r="H2360" s="15">
        <v>316.97000000000003</v>
      </c>
      <c r="I2360" s="17">
        <f>+Ventas_Wellpro4[[#This Row],[Total de Venta sin IVA]]+Ventas_Wellpro4[[#This Row],[IVA]]</f>
        <v>367.68520000000001</v>
      </c>
      <c r="J2360">
        <f>YEAR(Ventas_Wellpro4[[#This Row],[Fecha]])</f>
        <v>2025</v>
      </c>
      <c r="K2360" t="str">
        <f>TEXT(Ventas_Wellpro4[[#This Row],[Fecha]],"MMMM")</f>
        <v>noviembre</v>
      </c>
      <c r="L2360">
        <f>DAY(Ventas_Wellpro4[[#This Row],[Fecha]])</f>
        <v>18</v>
      </c>
    </row>
    <row r="2361" spans="2:12" x14ac:dyDescent="0.25">
      <c r="B2361" s="11">
        <v>45979</v>
      </c>
      <c r="C2361" s="46" t="s">
        <v>12</v>
      </c>
      <c r="D2361" t="s">
        <v>192</v>
      </c>
      <c r="E2361" s="17">
        <v>316.97000000000003</v>
      </c>
      <c r="F2361">
        <v>1</v>
      </c>
      <c r="G2361" s="18">
        <f>+(Ventas_Wellpro4[[#This Row],[Precio de Venta]]*0.16)*Ventas_Wellpro4[[#This Row],[Cantidad Vendida]]</f>
        <v>50.715200000000003</v>
      </c>
      <c r="H2361" s="15">
        <v>316.97000000000003</v>
      </c>
      <c r="I2361" s="17">
        <f>+Ventas_Wellpro4[[#This Row],[Total de Venta sin IVA]]+Ventas_Wellpro4[[#This Row],[IVA]]</f>
        <v>367.68520000000001</v>
      </c>
      <c r="J2361">
        <f>YEAR(Ventas_Wellpro4[[#This Row],[Fecha]])</f>
        <v>2025</v>
      </c>
      <c r="K2361" t="str">
        <f>TEXT(Ventas_Wellpro4[[#This Row],[Fecha]],"MMMM")</f>
        <v>noviembre</v>
      </c>
      <c r="L2361">
        <f>DAY(Ventas_Wellpro4[[#This Row],[Fecha]])</f>
        <v>18</v>
      </c>
    </row>
    <row r="2362" spans="2:12" x14ac:dyDescent="0.25">
      <c r="B2362" s="11">
        <v>45979</v>
      </c>
      <c r="C2362" s="46" t="s">
        <v>23</v>
      </c>
      <c r="D2362" t="s">
        <v>192</v>
      </c>
      <c r="E2362" s="17">
        <v>124.01</v>
      </c>
      <c r="F2362">
        <v>1</v>
      </c>
      <c r="G2362" s="18">
        <f>+(Ventas_Wellpro4[[#This Row],[Precio de Venta]]*0.16)*Ventas_Wellpro4[[#This Row],[Cantidad Vendida]]</f>
        <v>19.8416</v>
      </c>
      <c r="H2362" s="15">
        <v>124.01</v>
      </c>
      <c r="I2362" s="17">
        <f>+Ventas_Wellpro4[[#This Row],[Total de Venta sin IVA]]+Ventas_Wellpro4[[#This Row],[IVA]]</f>
        <v>143.85160000000002</v>
      </c>
      <c r="J2362">
        <f>YEAR(Ventas_Wellpro4[[#This Row],[Fecha]])</f>
        <v>2025</v>
      </c>
      <c r="K2362" t="str">
        <f>TEXT(Ventas_Wellpro4[[#This Row],[Fecha]],"MMMM")</f>
        <v>noviembre</v>
      </c>
      <c r="L2362">
        <f>DAY(Ventas_Wellpro4[[#This Row],[Fecha]])</f>
        <v>18</v>
      </c>
    </row>
    <row r="2363" spans="2:12" x14ac:dyDescent="0.25">
      <c r="B2363" s="11">
        <v>45979</v>
      </c>
      <c r="C2363" s="46" t="s">
        <v>18</v>
      </c>
      <c r="D2363" t="s">
        <v>191</v>
      </c>
      <c r="E2363" s="17">
        <v>525.59</v>
      </c>
      <c r="F2363">
        <v>6</v>
      </c>
      <c r="G2363" s="18">
        <f>+(Ventas_Wellpro4[[#This Row],[Precio de Venta]]*0.16)*Ventas_Wellpro4[[#This Row],[Cantidad Vendida]]</f>
        <v>504.56640000000004</v>
      </c>
      <c r="H2363" s="15">
        <v>3153.54</v>
      </c>
      <c r="I2363" s="17">
        <f>+Ventas_Wellpro4[[#This Row],[Total de Venta sin IVA]]+Ventas_Wellpro4[[#This Row],[IVA]]</f>
        <v>3658.1064000000001</v>
      </c>
      <c r="J2363">
        <f>YEAR(Ventas_Wellpro4[[#This Row],[Fecha]])</f>
        <v>2025</v>
      </c>
      <c r="K2363" t="str">
        <f>TEXT(Ventas_Wellpro4[[#This Row],[Fecha]],"MMMM")</f>
        <v>noviembre</v>
      </c>
      <c r="L2363">
        <f>DAY(Ventas_Wellpro4[[#This Row],[Fecha]])</f>
        <v>18</v>
      </c>
    </row>
    <row r="2364" spans="2:12" x14ac:dyDescent="0.25">
      <c r="B2364" s="11">
        <v>45979</v>
      </c>
      <c r="C2364" s="46" t="s">
        <v>18</v>
      </c>
      <c r="D2364" t="s">
        <v>191</v>
      </c>
      <c r="E2364" s="17">
        <v>525.59</v>
      </c>
      <c r="F2364">
        <v>6</v>
      </c>
      <c r="G2364" s="18">
        <f>+(Ventas_Wellpro4[[#This Row],[Precio de Venta]]*0.16)*Ventas_Wellpro4[[#This Row],[Cantidad Vendida]]</f>
        <v>504.56640000000004</v>
      </c>
      <c r="H2364" s="15">
        <v>3153.54</v>
      </c>
      <c r="I2364" s="17">
        <f>+Ventas_Wellpro4[[#This Row],[Total de Venta sin IVA]]+Ventas_Wellpro4[[#This Row],[IVA]]</f>
        <v>3658.1064000000001</v>
      </c>
      <c r="J2364">
        <f>YEAR(Ventas_Wellpro4[[#This Row],[Fecha]])</f>
        <v>2025</v>
      </c>
      <c r="K2364" t="str">
        <f>TEXT(Ventas_Wellpro4[[#This Row],[Fecha]],"MMMM")</f>
        <v>noviembre</v>
      </c>
      <c r="L2364">
        <f>DAY(Ventas_Wellpro4[[#This Row],[Fecha]])</f>
        <v>18</v>
      </c>
    </row>
    <row r="2365" spans="2:12" x14ac:dyDescent="0.25">
      <c r="B2365" s="11">
        <v>45979</v>
      </c>
      <c r="C2365" s="46" t="s">
        <v>18</v>
      </c>
      <c r="D2365" t="s">
        <v>191</v>
      </c>
      <c r="E2365" s="17">
        <v>525.59</v>
      </c>
      <c r="F2365">
        <v>12</v>
      </c>
      <c r="G2365" s="18">
        <f>+(Ventas_Wellpro4[[#This Row],[Precio de Venta]]*0.16)*Ventas_Wellpro4[[#This Row],[Cantidad Vendida]]</f>
        <v>1009.1328000000001</v>
      </c>
      <c r="H2365" s="15">
        <v>6307.08</v>
      </c>
      <c r="I2365" s="17">
        <f>+Ventas_Wellpro4[[#This Row],[Total de Venta sin IVA]]+Ventas_Wellpro4[[#This Row],[IVA]]</f>
        <v>7316.2128000000002</v>
      </c>
      <c r="J2365">
        <f>YEAR(Ventas_Wellpro4[[#This Row],[Fecha]])</f>
        <v>2025</v>
      </c>
      <c r="K2365" t="str">
        <f>TEXT(Ventas_Wellpro4[[#This Row],[Fecha]],"MMMM")</f>
        <v>noviembre</v>
      </c>
      <c r="L2365">
        <f>DAY(Ventas_Wellpro4[[#This Row],[Fecha]])</f>
        <v>18</v>
      </c>
    </row>
    <row r="2366" spans="2:12" x14ac:dyDescent="0.25">
      <c r="B2366" s="11">
        <v>45980</v>
      </c>
      <c r="C2366" s="46" t="s">
        <v>173</v>
      </c>
      <c r="D2366" t="s">
        <v>192</v>
      </c>
      <c r="E2366" s="17">
        <v>834.1</v>
      </c>
      <c r="F2366">
        <v>1</v>
      </c>
      <c r="G2366" s="18">
        <f>+(Ventas_Wellpro4[[#This Row],[Precio de Venta]]*0.16)*Ventas_Wellpro4[[#This Row],[Cantidad Vendida]]</f>
        <v>133.45600000000002</v>
      </c>
      <c r="H2366" s="15">
        <v>834.1</v>
      </c>
      <c r="I2366" s="17">
        <f>+Ventas_Wellpro4[[#This Row],[Total de Venta sin IVA]]+Ventas_Wellpro4[[#This Row],[IVA]]</f>
        <v>967.55600000000004</v>
      </c>
      <c r="J2366">
        <f>YEAR(Ventas_Wellpro4[[#This Row],[Fecha]])</f>
        <v>2025</v>
      </c>
      <c r="K2366" t="str">
        <f>TEXT(Ventas_Wellpro4[[#This Row],[Fecha]],"MMMM")</f>
        <v>noviembre</v>
      </c>
      <c r="L2366">
        <f>DAY(Ventas_Wellpro4[[#This Row],[Fecha]])</f>
        <v>19</v>
      </c>
    </row>
    <row r="2367" spans="2:12" x14ac:dyDescent="0.25">
      <c r="B2367" s="11">
        <v>45980</v>
      </c>
      <c r="C2367" s="46" t="s">
        <v>173</v>
      </c>
      <c r="D2367" t="s">
        <v>194</v>
      </c>
      <c r="E2367" s="17">
        <v>697</v>
      </c>
      <c r="F2367">
        <v>48</v>
      </c>
      <c r="G2367" s="18">
        <f>+(Ventas_Wellpro4[[#This Row],[Precio de Venta]]*0.16)*Ventas_Wellpro4[[#This Row],[Cantidad Vendida]]</f>
        <v>5352.96</v>
      </c>
      <c r="H2367" s="15">
        <v>33456</v>
      </c>
      <c r="I2367" s="17">
        <f>+Ventas_Wellpro4[[#This Row],[Total de Venta sin IVA]]+Ventas_Wellpro4[[#This Row],[IVA]]</f>
        <v>38808.959999999999</v>
      </c>
      <c r="J2367">
        <f>YEAR(Ventas_Wellpro4[[#This Row],[Fecha]])</f>
        <v>2025</v>
      </c>
      <c r="K2367" t="str">
        <f>TEXT(Ventas_Wellpro4[[#This Row],[Fecha]],"MMMM")</f>
        <v>noviembre</v>
      </c>
      <c r="L2367">
        <f>DAY(Ventas_Wellpro4[[#This Row],[Fecha]])</f>
        <v>19</v>
      </c>
    </row>
    <row r="2368" spans="2:12" x14ac:dyDescent="0.25">
      <c r="B2368" s="11">
        <v>45980</v>
      </c>
      <c r="C2368" s="46" t="s">
        <v>173</v>
      </c>
      <c r="D2368" t="s">
        <v>194</v>
      </c>
      <c r="E2368" s="17">
        <v>697</v>
      </c>
      <c r="F2368">
        <v>12</v>
      </c>
      <c r="G2368" s="18">
        <f>+(Ventas_Wellpro4[[#This Row],[Precio de Venta]]*0.16)*Ventas_Wellpro4[[#This Row],[Cantidad Vendida]]</f>
        <v>1338.24</v>
      </c>
      <c r="H2368" s="15">
        <v>8364</v>
      </c>
      <c r="I2368" s="17">
        <f>+Ventas_Wellpro4[[#This Row],[Total de Venta sin IVA]]+Ventas_Wellpro4[[#This Row],[IVA]]</f>
        <v>9702.24</v>
      </c>
      <c r="J2368">
        <f>YEAR(Ventas_Wellpro4[[#This Row],[Fecha]])</f>
        <v>2025</v>
      </c>
      <c r="K2368" t="str">
        <f>TEXT(Ventas_Wellpro4[[#This Row],[Fecha]],"MMMM")</f>
        <v>noviembre</v>
      </c>
      <c r="L2368">
        <f>DAY(Ventas_Wellpro4[[#This Row],[Fecha]])</f>
        <v>19</v>
      </c>
    </row>
    <row r="2369" spans="2:12" x14ac:dyDescent="0.25">
      <c r="B2369" s="11">
        <v>45980</v>
      </c>
      <c r="C2369" s="46" t="s">
        <v>139</v>
      </c>
      <c r="D2369" t="s">
        <v>194</v>
      </c>
      <c r="E2369" s="17">
        <v>632.99</v>
      </c>
      <c r="F2369">
        <v>36</v>
      </c>
      <c r="G2369" s="18">
        <f>+(Ventas_Wellpro4[[#This Row],[Precio de Venta]]*0.16)*Ventas_Wellpro4[[#This Row],[Cantidad Vendida]]</f>
        <v>3646.0224000000003</v>
      </c>
      <c r="H2369" s="15">
        <v>22787.64</v>
      </c>
      <c r="I2369" s="17">
        <f>+Ventas_Wellpro4[[#This Row],[Total de Venta sin IVA]]+Ventas_Wellpro4[[#This Row],[IVA]]</f>
        <v>26433.662400000001</v>
      </c>
      <c r="J2369">
        <f>YEAR(Ventas_Wellpro4[[#This Row],[Fecha]])</f>
        <v>2025</v>
      </c>
      <c r="K2369" t="str">
        <f>TEXT(Ventas_Wellpro4[[#This Row],[Fecha]],"MMMM")</f>
        <v>noviembre</v>
      </c>
      <c r="L2369">
        <f>DAY(Ventas_Wellpro4[[#This Row],[Fecha]])</f>
        <v>19</v>
      </c>
    </row>
    <row r="2370" spans="2:12" x14ac:dyDescent="0.25">
      <c r="B2370" s="11">
        <v>45980</v>
      </c>
      <c r="C2370" s="46" t="s">
        <v>139</v>
      </c>
      <c r="D2370" t="s">
        <v>194</v>
      </c>
      <c r="E2370" s="17">
        <v>632.99</v>
      </c>
      <c r="F2370">
        <v>18</v>
      </c>
      <c r="G2370" s="18">
        <f>+(Ventas_Wellpro4[[#This Row],[Precio de Venta]]*0.16)*Ventas_Wellpro4[[#This Row],[Cantidad Vendida]]</f>
        <v>1823.0112000000001</v>
      </c>
      <c r="H2370" s="15">
        <v>11393.82</v>
      </c>
      <c r="I2370" s="17">
        <f>+Ventas_Wellpro4[[#This Row],[Total de Venta sin IVA]]+Ventas_Wellpro4[[#This Row],[IVA]]</f>
        <v>13216.831200000001</v>
      </c>
      <c r="J2370">
        <f>YEAR(Ventas_Wellpro4[[#This Row],[Fecha]])</f>
        <v>2025</v>
      </c>
      <c r="K2370" t="str">
        <f>TEXT(Ventas_Wellpro4[[#This Row],[Fecha]],"MMMM")</f>
        <v>noviembre</v>
      </c>
      <c r="L2370">
        <f>DAY(Ventas_Wellpro4[[#This Row],[Fecha]])</f>
        <v>19</v>
      </c>
    </row>
    <row r="2371" spans="2:12" x14ac:dyDescent="0.25">
      <c r="B2371" s="11">
        <v>45980</v>
      </c>
      <c r="C2371" s="46" t="s">
        <v>138</v>
      </c>
      <c r="D2371" t="s">
        <v>191</v>
      </c>
      <c r="E2371" s="17">
        <v>498.66</v>
      </c>
      <c r="F2371">
        <v>6</v>
      </c>
      <c r="G2371" s="18">
        <f>+(Ventas_Wellpro4[[#This Row],[Precio de Venta]]*0.16)*Ventas_Wellpro4[[#This Row],[Cantidad Vendida]]</f>
        <v>478.71360000000004</v>
      </c>
      <c r="H2371" s="15">
        <v>2991.96</v>
      </c>
      <c r="I2371" s="17">
        <f>+Ventas_Wellpro4[[#This Row],[Total de Venta sin IVA]]+Ventas_Wellpro4[[#This Row],[IVA]]</f>
        <v>3470.6736000000001</v>
      </c>
      <c r="J2371">
        <f>YEAR(Ventas_Wellpro4[[#This Row],[Fecha]])</f>
        <v>2025</v>
      </c>
      <c r="K2371" t="str">
        <f>TEXT(Ventas_Wellpro4[[#This Row],[Fecha]],"MMMM")</f>
        <v>noviembre</v>
      </c>
      <c r="L2371">
        <f>DAY(Ventas_Wellpro4[[#This Row],[Fecha]])</f>
        <v>19</v>
      </c>
    </row>
    <row r="2372" spans="2:12" x14ac:dyDescent="0.25">
      <c r="B2372" s="11">
        <v>45980</v>
      </c>
      <c r="C2372" s="46" t="s">
        <v>138</v>
      </c>
      <c r="D2372" t="s">
        <v>191</v>
      </c>
      <c r="E2372" s="17">
        <v>498.66</v>
      </c>
      <c r="F2372">
        <v>12</v>
      </c>
      <c r="G2372" s="18">
        <f>+(Ventas_Wellpro4[[#This Row],[Precio de Venta]]*0.16)*Ventas_Wellpro4[[#This Row],[Cantidad Vendida]]</f>
        <v>957.42720000000008</v>
      </c>
      <c r="H2372" s="15">
        <v>5983.92</v>
      </c>
      <c r="I2372" s="17">
        <f>+Ventas_Wellpro4[[#This Row],[Total de Venta sin IVA]]+Ventas_Wellpro4[[#This Row],[IVA]]</f>
        <v>6941.3472000000002</v>
      </c>
      <c r="J2372">
        <f>YEAR(Ventas_Wellpro4[[#This Row],[Fecha]])</f>
        <v>2025</v>
      </c>
      <c r="K2372" t="str">
        <f>TEXT(Ventas_Wellpro4[[#This Row],[Fecha]],"MMMM")</f>
        <v>noviembre</v>
      </c>
      <c r="L2372">
        <f>DAY(Ventas_Wellpro4[[#This Row],[Fecha]])</f>
        <v>19</v>
      </c>
    </row>
    <row r="2373" spans="2:12" x14ac:dyDescent="0.25">
      <c r="B2373" s="11">
        <v>45980</v>
      </c>
      <c r="C2373" s="46" t="s">
        <v>138</v>
      </c>
      <c r="D2373" t="s">
        <v>191</v>
      </c>
      <c r="E2373" s="17">
        <v>498.66</v>
      </c>
      <c r="F2373">
        <v>6</v>
      </c>
      <c r="G2373" s="18">
        <f>+(Ventas_Wellpro4[[#This Row],[Precio de Venta]]*0.16)*Ventas_Wellpro4[[#This Row],[Cantidad Vendida]]</f>
        <v>478.71360000000004</v>
      </c>
      <c r="H2373" s="15">
        <v>2991.96</v>
      </c>
      <c r="I2373" s="17">
        <f>+Ventas_Wellpro4[[#This Row],[Total de Venta sin IVA]]+Ventas_Wellpro4[[#This Row],[IVA]]</f>
        <v>3470.6736000000001</v>
      </c>
      <c r="J2373">
        <f>YEAR(Ventas_Wellpro4[[#This Row],[Fecha]])</f>
        <v>2025</v>
      </c>
      <c r="K2373" t="str">
        <f>TEXT(Ventas_Wellpro4[[#This Row],[Fecha]],"MMMM")</f>
        <v>noviembre</v>
      </c>
      <c r="L2373">
        <f>DAY(Ventas_Wellpro4[[#This Row],[Fecha]])</f>
        <v>19</v>
      </c>
    </row>
    <row r="2374" spans="2:12" x14ac:dyDescent="0.25">
      <c r="B2374" s="11">
        <v>45980</v>
      </c>
      <c r="C2374" s="46" t="s">
        <v>138</v>
      </c>
      <c r="D2374" t="s">
        <v>191</v>
      </c>
      <c r="E2374" s="17">
        <v>498.66</v>
      </c>
      <c r="F2374">
        <v>6</v>
      </c>
      <c r="G2374" s="18">
        <f>+(Ventas_Wellpro4[[#This Row],[Precio de Venta]]*0.16)*Ventas_Wellpro4[[#This Row],[Cantidad Vendida]]</f>
        <v>478.71360000000004</v>
      </c>
      <c r="H2374" s="15">
        <v>2991.96</v>
      </c>
      <c r="I2374" s="17">
        <f>+Ventas_Wellpro4[[#This Row],[Total de Venta sin IVA]]+Ventas_Wellpro4[[#This Row],[IVA]]</f>
        <v>3470.6736000000001</v>
      </c>
      <c r="J2374">
        <f>YEAR(Ventas_Wellpro4[[#This Row],[Fecha]])</f>
        <v>2025</v>
      </c>
      <c r="K2374" t="str">
        <f>TEXT(Ventas_Wellpro4[[#This Row],[Fecha]],"MMMM")</f>
        <v>noviembre</v>
      </c>
      <c r="L2374">
        <f>DAY(Ventas_Wellpro4[[#This Row],[Fecha]])</f>
        <v>19</v>
      </c>
    </row>
    <row r="2375" spans="2:12" x14ac:dyDescent="0.25">
      <c r="B2375" s="11">
        <v>45980</v>
      </c>
      <c r="C2375" s="46" t="s">
        <v>138</v>
      </c>
      <c r="D2375" t="s">
        <v>191</v>
      </c>
      <c r="E2375" s="17">
        <v>498.66</v>
      </c>
      <c r="F2375">
        <v>12</v>
      </c>
      <c r="G2375" s="18">
        <f>+(Ventas_Wellpro4[[#This Row],[Precio de Venta]]*0.16)*Ventas_Wellpro4[[#This Row],[Cantidad Vendida]]</f>
        <v>957.42720000000008</v>
      </c>
      <c r="H2375" s="15">
        <v>5983.92</v>
      </c>
      <c r="I2375" s="17">
        <f>+Ventas_Wellpro4[[#This Row],[Total de Venta sin IVA]]+Ventas_Wellpro4[[#This Row],[IVA]]</f>
        <v>6941.3472000000002</v>
      </c>
      <c r="J2375">
        <f>YEAR(Ventas_Wellpro4[[#This Row],[Fecha]])</f>
        <v>2025</v>
      </c>
      <c r="K2375" t="str">
        <f>TEXT(Ventas_Wellpro4[[#This Row],[Fecha]],"MMMM")</f>
        <v>noviembre</v>
      </c>
      <c r="L2375">
        <f>DAY(Ventas_Wellpro4[[#This Row],[Fecha]])</f>
        <v>19</v>
      </c>
    </row>
    <row r="2376" spans="2:12" x14ac:dyDescent="0.25">
      <c r="B2376" s="11">
        <v>45980</v>
      </c>
      <c r="C2376" s="46" t="s">
        <v>187</v>
      </c>
      <c r="D2376" t="s">
        <v>193</v>
      </c>
      <c r="E2376" s="17">
        <v>547.24</v>
      </c>
      <c r="F2376">
        <v>252</v>
      </c>
      <c r="G2376" s="18">
        <f>+(Ventas_Wellpro4[[#This Row],[Precio de Venta]]*0.16)*Ventas_Wellpro4[[#This Row],[Cantidad Vendida]]</f>
        <v>22064.716800000002</v>
      </c>
      <c r="H2376" s="15">
        <v>137904.48000000001</v>
      </c>
      <c r="I2376" s="17">
        <f>+Ventas_Wellpro4[[#This Row],[Total de Venta sin IVA]]+Ventas_Wellpro4[[#This Row],[IVA]]</f>
        <v>159969.19680000001</v>
      </c>
      <c r="J2376">
        <f>YEAR(Ventas_Wellpro4[[#This Row],[Fecha]])</f>
        <v>2025</v>
      </c>
      <c r="K2376" t="str">
        <f>TEXT(Ventas_Wellpro4[[#This Row],[Fecha]],"MMMM")</f>
        <v>noviembre</v>
      </c>
      <c r="L2376">
        <f>DAY(Ventas_Wellpro4[[#This Row],[Fecha]])</f>
        <v>19</v>
      </c>
    </row>
    <row r="2377" spans="2:12" x14ac:dyDescent="0.25">
      <c r="B2377" s="11">
        <v>45980</v>
      </c>
      <c r="C2377" s="46" t="s">
        <v>21</v>
      </c>
      <c r="D2377" t="s">
        <v>194</v>
      </c>
      <c r="E2377" s="17">
        <v>90.54</v>
      </c>
      <c r="F2377">
        <v>24</v>
      </c>
      <c r="G2377" s="18">
        <f>+(Ventas_Wellpro4[[#This Row],[Precio de Venta]]*0.16)*Ventas_Wellpro4[[#This Row],[Cantidad Vendida]]</f>
        <v>347.67360000000002</v>
      </c>
      <c r="H2377" s="15">
        <v>2172.96</v>
      </c>
      <c r="I2377" s="17">
        <f>+Ventas_Wellpro4[[#This Row],[Total de Venta sin IVA]]+Ventas_Wellpro4[[#This Row],[IVA]]</f>
        <v>2520.6336000000001</v>
      </c>
      <c r="J2377">
        <f>YEAR(Ventas_Wellpro4[[#This Row],[Fecha]])</f>
        <v>2025</v>
      </c>
      <c r="K2377" t="str">
        <f>TEXT(Ventas_Wellpro4[[#This Row],[Fecha]],"MMMM")</f>
        <v>noviembre</v>
      </c>
      <c r="L2377">
        <f>DAY(Ventas_Wellpro4[[#This Row],[Fecha]])</f>
        <v>19</v>
      </c>
    </row>
    <row r="2378" spans="2:12" x14ac:dyDescent="0.25">
      <c r="B2378" s="11">
        <v>45980</v>
      </c>
      <c r="C2378" s="46" t="s">
        <v>21</v>
      </c>
      <c r="D2378" t="s">
        <v>194</v>
      </c>
      <c r="E2378" s="17">
        <v>90.54</v>
      </c>
      <c r="F2378">
        <v>84</v>
      </c>
      <c r="G2378" s="18">
        <f>+(Ventas_Wellpro4[[#This Row],[Precio de Venta]]*0.16)*Ventas_Wellpro4[[#This Row],[Cantidad Vendida]]</f>
        <v>1216.8576</v>
      </c>
      <c r="H2378" s="15">
        <v>7605.36</v>
      </c>
      <c r="I2378" s="17">
        <f>+Ventas_Wellpro4[[#This Row],[Total de Venta sin IVA]]+Ventas_Wellpro4[[#This Row],[IVA]]</f>
        <v>8822.2175999999999</v>
      </c>
      <c r="J2378">
        <f>YEAR(Ventas_Wellpro4[[#This Row],[Fecha]])</f>
        <v>2025</v>
      </c>
      <c r="K2378" t="str">
        <f>TEXT(Ventas_Wellpro4[[#This Row],[Fecha]],"MMMM")</f>
        <v>noviembre</v>
      </c>
      <c r="L2378">
        <f>DAY(Ventas_Wellpro4[[#This Row],[Fecha]])</f>
        <v>19</v>
      </c>
    </row>
    <row r="2379" spans="2:12" x14ac:dyDescent="0.25">
      <c r="B2379" s="11">
        <v>45980</v>
      </c>
      <c r="C2379" s="46" t="s">
        <v>10</v>
      </c>
      <c r="D2379" t="s">
        <v>192</v>
      </c>
      <c r="E2379" s="17">
        <v>316.97000000000003</v>
      </c>
      <c r="F2379">
        <v>1</v>
      </c>
      <c r="G2379" s="18">
        <f>+(Ventas_Wellpro4[[#This Row],[Precio de Venta]]*0.16)*Ventas_Wellpro4[[#This Row],[Cantidad Vendida]]</f>
        <v>50.715200000000003</v>
      </c>
      <c r="H2379" s="15">
        <v>316.97000000000003</v>
      </c>
      <c r="I2379" s="17">
        <f>+Ventas_Wellpro4[[#This Row],[Total de Venta sin IVA]]+Ventas_Wellpro4[[#This Row],[IVA]]</f>
        <v>367.68520000000001</v>
      </c>
      <c r="J2379">
        <f>YEAR(Ventas_Wellpro4[[#This Row],[Fecha]])</f>
        <v>2025</v>
      </c>
      <c r="K2379" t="str">
        <f>TEXT(Ventas_Wellpro4[[#This Row],[Fecha]],"MMMM")</f>
        <v>noviembre</v>
      </c>
      <c r="L2379">
        <f>DAY(Ventas_Wellpro4[[#This Row],[Fecha]])</f>
        <v>19</v>
      </c>
    </row>
    <row r="2380" spans="2:12" x14ac:dyDescent="0.25">
      <c r="B2380" s="11">
        <v>45980</v>
      </c>
      <c r="C2380" s="46" t="s">
        <v>14</v>
      </c>
      <c r="D2380" t="s">
        <v>192</v>
      </c>
      <c r="E2380" s="17">
        <v>1706.9</v>
      </c>
      <c r="F2380">
        <v>1</v>
      </c>
      <c r="G2380" s="18">
        <f>+(Ventas_Wellpro4[[#This Row],[Precio de Venta]]*0.16)*Ventas_Wellpro4[[#This Row],[Cantidad Vendida]]</f>
        <v>273.10400000000004</v>
      </c>
      <c r="H2380" s="15">
        <v>1706.9</v>
      </c>
      <c r="I2380" s="17">
        <f>+Ventas_Wellpro4[[#This Row],[Total de Venta sin IVA]]+Ventas_Wellpro4[[#This Row],[IVA]]</f>
        <v>1980.0040000000001</v>
      </c>
      <c r="J2380">
        <f>YEAR(Ventas_Wellpro4[[#This Row],[Fecha]])</f>
        <v>2025</v>
      </c>
      <c r="K2380" t="str">
        <f>TEXT(Ventas_Wellpro4[[#This Row],[Fecha]],"MMMM")</f>
        <v>noviembre</v>
      </c>
      <c r="L2380">
        <f>DAY(Ventas_Wellpro4[[#This Row],[Fecha]])</f>
        <v>19</v>
      </c>
    </row>
    <row r="2381" spans="2:12" x14ac:dyDescent="0.25">
      <c r="B2381" s="11">
        <v>45980</v>
      </c>
      <c r="C2381" s="46" t="s">
        <v>22</v>
      </c>
      <c r="D2381" t="s">
        <v>194</v>
      </c>
      <c r="E2381" s="17">
        <v>90.54</v>
      </c>
      <c r="F2381">
        <v>36</v>
      </c>
      <c r="G2381" s="18">
        <f>+(Ventas_Wellpro4[[#This Row],[Precio de Venta]]*0.16)*Ventas_Wellpro4[[#This Row],[Cantidad Vendida]]</f>
        <v>521.5104</v>
      </c>
      <c r="H2381" s="15">
        <v>3259.44</v>
      </c>
      <c r="I2381" s="17">
        <f>+Ventas_Wellpro4[[#This Row],[Total de Venta sin IVA]]+Ventas_Wellpro4[[#This Row],[IVA]]</f>
        <v>3780.9504000000002</v>
      </c>
      <c r="J2381">
        <f>YEAR(Ventas_Wellpro4[[#This Row],[Fecha]])</f>
        <v>2025</v>
      </c>
      <c r="K2381" t="str">
        <f>TEXT(Ventas_Wellpro4[[#This Row],[Fecha]],"MMMM")</f>
        <v>noviembre</v>
      </c>
      <c r="L2381">
        <f>DAY(Ventas_Wellpro4[[#This Row],[Fecha]])</f>
        <v>19</v>
      </c>
    </row>
    <row r="2382" spans="2:12" x14ac:dyDescent="0.25">
      <c r="B2382" s="11">
        <v>45980</v>
      </c>
      <c r="C2382" s="46" t="s">
        <v>22</v>
      </c>
      <c r="D2382" t="s">
        <v>194</v>
      </c>
      <c r="E2382" s="17">
        <v>90.54</v>
      </c>
      <c r="F2382">
        <v>96</v>
      </c>
      <c r="G2382" s="18">
        <f>+(Ventas_Wellpro4[[#This Row],[Precio de Venta]]*0.16)*Ventas_Wellpro4[[#This Row],[Cantidad Vendida]]</f>
        <v>1390.6944000000001</v>
      </c>
      <c r="H2382" s="15">
        <v>8691.84</v>
      </c>
      <c r="I2382" s="17">
        <f>+Ventas_Wellpro4[[#This Row],[Total de Venta sin IVA]]+Ventas_Wellpro4[[#This Row],[IVA]]</f>
        <v>10082.5344</v>
      </c>
      <c r="J2382">
        <f>YEAR(Ventas_Wellpro4[[#This Row],[Fecha]])</f>
        <v>2025</v>
      </c>
      <c r="K2382" t="str">
        <f>TEXT(Ventas_Wellpro4[[#This Row],[Fecha]],"MMMM")</f>
        <v>noviembre</v>
      </c>
      <c r="L2382">
        <f>DAY(Ventas_Wellpro4[[#This Row],[Fecha]])</f>
        <v>19</v>
      </c>
    </row>
    <row r="2383" spans="2:12" x14ac:dyDescent="0.25">
      <c r="B2383" s="11">
        <v>45980</v>
      </c>
      <c r="C2383" s="46" t="s">
        <v>22</v>
      </c>
      <c r="D2383" t="s">
        <v>192</v>
      </c>
      <c r="E2383" s="17">
        <v>124.04</v>
      </c>
      <c r="F2383">
        <v>1</v>
      </c>
      <c r="G2383" s="18">
        <f>+(Ventas_Wellpro4[[#This Row],[Precio de Venta]]*0.16)*Ventas_Wellpro4[[#This Row],[Cantidad Vendida]]</f>
        <v>19.846400000000003</v>
      </c>
      <c r="H2383" s="15">
        <v>124.04</v>
      </c>
      <c r="I2383" s="17">
        <f>+Ventas_Wellpro4[[#This Row],[Total de Venta sin IVA]]+Ventas_Wellpro4[[#This Row],[IVA]]</f>
        <v>143.88640000000001</v>
      </c>
      <c r="J2383">
        <f>YEAR(Ventas_Wellpro4[[#This Row],[Fecha]])</f>
        <v>2025</v>
      </c>
      <c r="K2383" t="str">
        <f>TEXT(Ventas_Wellpro4[[#This Row],[Fecha]],"MMMM")</f>
        <v>noviembre</v>
      </c>
      <c r="L2383">
        <f>DAY(Ventas_Wellpro4[[#This Row],[Fecha]])</f>
        <v>19</v>
      </c>
    </row>
    <row r="2384" spans="2:12" x14ac:dyDescent="0.25">
      <c r="B2384" s="11">
        <v>45980</v>
      </c>
      <c r="C2384" s="46" t="s">
        <v>25</v>
      </c>
      <c r="D2384" t="s">
        <v>194</v>
      </c>
      <c r="E2384" s="17">
        <v>697</v>
      </c>
      <c r="F2384">
        <v>12</v>
      </c>
      <c r="G2384" s="18">
        <f>+(Ventas_Wellpro4[[#This Row],[Precio de Venta]]*0.16)*Ventas_Wellpro4[[#This Row],[Cantidad Vendida]]</f>
        <v>1338.24</v>
      </c>
      <c r="H2384" s="15">
        <v>8364</v>
      </c>
      <c r="I2384" s="17">
        <f>+Ventas_Wellpro4[[#This Row],[Total de Venta sin IVA]]+Ventas_Wellpro4[[#This Row],[IVA]]</f>
        <v>9702.24</v>
      </c>
      <c r="J2384">
        <f>YEAR(Ventas_Wellpro4[[#This Row],[Fecha]])</f>
        <v>2025</v>
      </c>
      <c r="K2384" t="str">
        <f>TEXT(Ventas_Wellpro4[[#This Row],[Fecha]],"MMMM")</f>
        <v>noviembre</v>
      </c>
      <c r="L2384">
        <f>DAY(Ventas_Wellpro4[[#This Row],[Fecha]])</f>
        <v>19</v>
      </c>
    </row>
    <row r="2385" spans="2:12" x14ac:dyDescent="0.25">
      <c r="B2385" s="11">
        <v>45980</v>
      </c>
      <c r="C2385" s="46" t="s">
        <v>18</v>
      </c>
      <c r="D2385" t="s">
        <v>194</v>
      </c>
      <c r="E2385" s="17">
        <v>697</v>
      </c>
      <c r="F2385">
        <v>48</v>
      </c>
      <c r="G2385" s="18">
        <f>+(Ventas_Wellpro4[[#This Row],[Precio de Venta]]*0.16)*Ventas_Wellpro4[[#This Row],[Cantidad Vendida]]</f>
        <v>5352.96</v>
      </c>
      <c r="H2385" s="15">
        <v>33456</v>
      </c>
      <c r="I2385" s="17">
        <f>+Ventas_Wellpro4[[#This Row],[Total de Venta sin IVA]]+Ventas_Wellpro4[[#This Row],[IVA]]</f>
        <v>38808.959999999999</v>
      </c>
      <c r="J2385">
        <f>YEAR(Ventas_Wellpro4[[#This Row],[Fecha]])</f>
        <v>2025</v>
      </c>
      <c r="K2385" t="str">
        <f>TEXT(Ventas_Wellpro4[[#This Row],[Fecha]],"MMMM")</f>
        <v>noviembre</v>
      </c>
      <c r="L2385">
        <f>DAY(Ventas_Wellpro4[[#This Row],[Fecha]])</f>
        <v>19</v>
      </c>
    </row>
    <row r="2386" spans="2:12" x14ac:dyDescent="0.25">
      <c r="B2386" s="11">
        <v>45980</v>
      </c>
      <c r="C2386" s="46" t="s">
        <v>18</v>
      </c>
      <c r="D2386" t="s">
        <v>194</v>
      </c>
      <c r="E2386" s="17">
        <v>697</v>
      </c>
      <c r="F2386">
        <v>12</v>
      </c>
      <c r="G2386" s="18">
        <f>+(Ventas_Wellpro4[[#This Row],[Precio de Venta]]*0.16)*Ventas_Wellpro4[[#This Row],[Cantidad Vendida]]</f>
        <v>1338.24</v>
      </c>
      <c r="H2386" s="15">
        <v>8364</v>
      </c>
      <c r="I2386" s="17">
        <f>+Ventas_Wellpro4[[#This Row],[Total de Venta sin IVA]]+Ventas_Wellpro4[[#This Row],[IVA]]</f>
        <v>9702.24</v>
      </c>
      <c r="J2386">
        <f>YEAR(Ventas_Wellpro4[[#This Row],[Fecha]])</f>
        <v>2025</v>
      </c>
      <c r="K2386" t="str">
        <f>TEXT(Ventas_Wellpro4[[#This Row],[Fecha]],"MMMM")</f>
        <v>noviembre</v>
      </c>
      <c r="L2386">
        <f>DAY(Ventas_Wellpro4[[#This Row],[Fecha]])</f>
        <v>19</v>
      </c>
    </row>
    <row r="2387" spans="2:12" x14ac:dyDescent="0.25">
      <c r="B2387" s="11">
        <v>45980</v>
      </c>
      <c r="C2387" s="46" t="s">
        <v>18</v>
      </c>
      <c r="D2387" t="s">
        <v>191</v>
      </c>
      <c r="E2387" s="17">
        <v>525.59</v>
      </c>
      <c r="F2387">
        <v>12</v>
      </c>
      <c r="G2387" s="18">
        <f>+(Ventas_Wellpro4[[#This Row],[Precio de Venta]]*0.16)*Ventas_Wellpro4[[#This Row],[Cantidad Vendida]]</f>
        <v>1009.1328000000001</v>
      </c>
      <c r="H2387" s="15">
        <v>6307.08</v>
      </c>
      <c r="I2387" s="17">
        <f>+Ventas_Wellpro4[[#This Row],[Total de Venta sin IVA]]+Ventas_Wellpro4[[#This Row],[IVA]]</f>
        <v>7316.2128000000002</v>
      </c>
      <c r="J2387">
        <f>YEAR(Ventas_Wellpro4[[#This Row],[Fecha]])</f>
        <v>2025</v>
      </c>
      <c r="K2387" t="str">
        <f>TEXT(Ventas_Wellpro4[[#This Row],[Fecha]],"MMMM")</f>
        <v>noviembre</v>
      </c>
      <c r="L2387">
        <f>DAY(Ventas_Wellpro4[[#This Row],[Fecha]])</f>
        <v>19</v>
      </c>
    </row>
    <row r="2388" spans="2:12" x14ac:dyDescent="0.25">
      <c r="B2388" s="11">
        <v>45980</v>
      </c>
      <c r="C2388" s="46" t="s">
        <v>18</v>
      </c>
      <c r="D2388" t="s">
        <v>191</v>
      </c>
      <c r="E2388" s="17">
        <v>525.59</v>
      </c>
      <c r="F2388">
        <v>6</v>
      </c>
      <c r="G2388" s="18">
        <f>+(Ventas_Wellpro4[[#This Row],[Precio de Venta]]*0.16)*Ventas_Wellpro4[[#This Row],[Cantidad Vendida]]</f>
        <v>504.56640000000004</v>
      </c>
      <c r="H2388" s="15">
        <v>3153.54</v>
      </c>
      <c r="I2388" s="17">
        <f>+Ventas_Wellpro4[[#This Row],[Total de Venta sin IVA]]+Ventas_Wellpro4[[#This Row],[IVA]]</f>
        <v>3658.1064000000001</v>
      </c>
      <c r="J2388">
        <f>YEAR(Ventas_Wellpro4[[#This Row],[Fecha]])</f>
        <v>2025</v>
      </c>
      <c r="K2388" t="str">
        <f>TEXT(Ventas_Wellpro4[[#This Row],[Fecha]],"MMMM")</f>
        <v>noviembre</v>
      </c>
      <c r="L2388">
        <f>DAY(Ventas_Wellpro4[[#This Row],[Fecha]])</f>
        <v>19</v>
      </c>
    </row>
    <row r="2389" spans="2:12" x14ac:dyDescent="0.25">
      <c r="B2389" s="11">
        <v>45980</v>
      </c>
      <c r="C2389" s="46" t="s">
        <v>18</v>
      </c>
      <c r="D2389" t="s">
        <v>191</v>
      </c>
      <c r="E2389" s="17">
        <v>525.59</v>
      </c>
      <c r="F2389">
        <v>6</v>
      </c>
      <c r="G2389" s="18">
        <f>+(Ventas_Wellpro4[[#This Row],[Precio de Venta]]*0.16)*Ventas_Wellpro4[[#This Row],[Cantidad Vendida]]</f>
        <v>504.56640000000004</v>
      </c>
      <c r="H2389" s="15">
        <v>3153.54</v>
      </c>
      <c r="I2389" s="17">
        <f>+Ventas_Wellpro4[[#This Row],[Total de Venta sin IVA]]+Ventas_Wellpro4[[#This Row],[IVA]]</f>
        <v>3658.1064000000001</v>
      </c>
      <c r="J2389">
        <f>YEAR(Ventas_Wellpro4[[#This Row],[Fecha]])</f>
        <v>2025</v>
      </c>
      <c r="K2389" t="str">
        <f>TEXT(Ventas_Wellpro4[[#This Row],[Fecha]],"MMMM")</f>
        <v>noviembre</v>
      </c>
      <c r="L2389">
        <f>DAY(Ventas_Wellpro4[[#This Row],[Fecha]])</f>
        <v>19</v>
      </c>
    </row>
    <row r="2390" spans="2:12" x14ac:dyDescent="0.25">
      <c r="B2390" s="11">
        <v>45981</v>
      </c>
      <c r="C2390" s="46" t="s">
        <v>173</v>
      </c>
      <c r="D2390" t="s">
        <v>192</v>
      </c>
      <c r="E2390" s="17">
        <v>834.1</v>
      </c>
      <c r="F2390">
        <v>1</v>
      </c>
      <c r="G2390" s="18">
        <f>+(Ventas_Wellpro4[[#This Row],[Precio de Venta]]*0.16)*Ventas_Wellpro4[[#This Row],[Cantidad Vendida]]</f>
        <v>133.45600000000002</v>
      </c>
      <c r="H2390" s="15">
        <v>834.1</v>
      </c>
      <c r="I2390" s="17">
        <f>+Ventas_Wellpro4[[#This Row],[Total de Venta sin IVA]]+Ventas_Wellpro4[[#This Row],[IVA]]</f>
        <v>967.55600000000004</v>
      </c>
      <c r="J2390">
        <f>YEAR(Ventas_Wellpro4[[#This Row],[Fecha]])</f>
        <v>2025</v>
      </c>
      <c r="K2390" t="str">
        <f>TEXT(Ventas_Wellpro4[[#This Row],[Fecha]],"MMMM")</f>
        <v>noviembre</v>
      </c>
      <c r="L2390">
        <f>DAY(Ventas_Wellpro4[[#This Row],[Fecha]])</f>
        <v>20</v>
      </c>
    </row>
    <row r="2391" spans="2:12" x14ac:dyDescent="0.25">
      <c r="B2391" s="11">
        <v>45981</v>
      </c>
      <c r="C2391" s="46" t="s">
        <v>173</v>
      </c>
      <c r="D2391" t="s">
        <v>192</v>
      </c>
      <c r="E2391" s="17">
        <v>834.1</v>
      </c>
      <c r="F2391">
        <v>1</v>
      </c>
      <c r="G2391" s="18">
        <f>+(Ventas_Wellpro4[[#This Row],[Precio de Venta]]*0.16)*Ventas_Wellpro4[[#This Row],[Cantidad Vendida]]</f>
        <v>133.45600000000002</v>
      </c>
      <c r="H2391" s="15">
        <v>834.1</v>
      </c>
      <c r="I2391" s="17">
        <f>+Ventas_Wellpro4[[#This Row],[Total de Venta sin IVA]]+Ventas_Wellpro4[[#This Row],[IVA]]</f>
        <v>967.55600000000004</v>
      </c>
      <c r="J2391">
        <f>YEAR(Ventas_Wellpro4[[#This Row],[Fecha]])</f>
        <v>2025</v>
      </c>
      <c r="K2391" t="str">
        <f>TEXT(Ventas_Wellpro4[[#This Row],[Fecha]],"MMMM")</f>
        <v>noviembre</v>
      </c>
      <c r="L2391">
        <f>DAY(Ventas_Wellpro4[[#This Row],[Fecha]])</f>
        <v>20</v>
      </c>
    </row>
    <row r="2392" spans="2:12" x14ac:dyDescent="0.25">
      <c r="B2392" s="11">
        <v>45981</v>
      </c>
      <c r="C2392" s="46" t="s">
        <v>173</v>
      </c>
      <c r="D2392" t="s">
        <v>192</v>
      </c>
      <c r="E2392" s="17">
        <v>834.1</v>
      </c>
      <c r="F2392">
        <v>1</v>
      </c>
      <c r="G2392" s="18">
        <f>+(Ventas_Wellpro4[[#This Row],[Precio de Venta]]*0.16)*Ventas_Wellpro4[[#This Row],[Cantidad Vendida]]</f>
        <v>133.45600000000002</v>
      </c>
      <c r="H2392" s="15">
        <v>834.1</v>
      </c>
      <c r="I2392" s="17">
        <f>+Ventas_Wellpro4[[#This Row],[Total de Venta sin IVA]]+Ventas_Wellpro4[[#This Row],[IVA]]</f>
        <v>967.55600000000004</v>
      </c>
      <c r="J2392">
        <f>YEAR(Ventas_Wellpro4[[#This Row],[Fecha]])</f>
        <v>2025</v>
      </c>
      <c r="K2392" t="str">
        <f>TEXT(Ventas_Wellpro4[[#This Row],[Fecha]],"MMMM")</f>
        <v>noviembre</v>
      </c>
      <c r="L2392">
        <f>DAY(Ventas_Wellpro4[[#This Row],[Fecha]])</f>
        <v>20</v>
      </c>
    </row>
    <row r="2393" spans="2:12" x14ac:dyDescent="0.25">
      <c r="B2393" s="11">
        <v>45981</v>
      </c>
      <c r="C2393" s="46" t="s">
        <v>173</v>
      </c>
      <c r="D2393" t="s">
        <v>192</v>
      </c>
      <c r="E2393" s="17">
        <v>834.1</v>
      </c>
      <c r="F2393">
        <v>1</v>
      </c>
      <c r="G2393" s="18">
        <f>+(Ventas_Wellpro4[[#This Row],[Precio de Venta]]*0.16)*Ventas_Wellpro4[[#This Row],[Cantidad Vendida]]</f>
        <v>133.45600000000002</v>
      </c>
      <c r="H2393" s="15">
        <v>834.1</v>
      </c>
      <c r="I2393" s="17">
        <f>+Ventas_Wellpro4[[#This Row],[Total de Venta sin IVA]]+Ventas_Wellpro4[[#This Row],[IVA]]</f>
        <v>967.55600000000004</v>
      </c>
      <c r="J2393">
        <f>YEAR(Ventas_Wellpro4[[#This Row],[Fecha]])</f>
        <v>2025</v>
      </c>
      <c r="K2393" t="str">
        <f>TEXT(Ventas_Wellpro4[[#This Row],[Fecha]],"MMMM")</f>
        <v>noviembre</v>
      </c>
      <c r="L2393">
        <f>DAY(Ventas_Wellpro4[[#This Row],[Fecha]])</f>
        <v>20</v>
      </c>
    </row>
    <row r="2394" spans="2:12" x14ac:dyDescent="0.25">
      <c r="B2394" s="11">
        <v>45981</v>
      </c>
      <c r="C2394" s="46" t="s">
        <v>123</v>
      </c>
      <c r="D2394" t="s">
        <v>192</v>
      </c>
      <c r="E2394" s="17">
        <v>124.04</v>
      </c>
      <c r="F2394">
        <v>1</v>
      </c>
      <c r="G2394" s="18">
        <f>+(Ventas_Wellpro4[[#This Row],[Precio de Venta]]*0.16)*Ventas_Wellpro4[[#This Row],[Cantidad Vendida]]</f>
        <v>19.846400000000003</v>
      </c>
      <c r="H2394" s="15">
        <v>124.04</v>
      </c>
      <c r="I2394" s="17">
        <f>+Ventas_Wellpro4[[#This Row],[Total de Venta sin IVA]]+Ventas_Wellpro4[[#This Row],[IVA]]</f>
        <v>143.88640000000001</v>
      </c>
      <c r="J2394">
        <f>YEAR(Ventas_Wellpro4[[#This Row],[Fecha]])</f>
        <v>2025</v>
      </c>
      <c r="K2394" t="str">
        <f>TEXT(Ventas_Wellpro4[[#This Row],[Fecha]],"MMMM")</f>
        <v>noviembre</v>
      </c>
      <c r="L2394">
        <f>DAY(Ventas_Wellpro4[[#This Row],[Fecha]])</f>
        <v>20</v>
      </c>
    </row>
    <row r="2395" spans="2:12" x14ac:dyDescent="0.25">
      <c r="B2395" s="11">
        <v>45981</v>
      </c>
      <c r="C2395" s="46" t="s">
        <v>21</v>
      </c>
      <c r="D2395" t="s">
        <v>192</v>
      </c>
      <c r="E2395" s="17">
        <v>124.02</v>
      </c>
      <c r="F2395">
        <v>1</v>
      </c>
      <c r="G2395" s="18">
        <f>+(Ventas_Wellpro4[[#This Row],[Precio de Venta]]*0.16)*Ventas_Wellpro4[[#This Row],[Cantidad Vendida]]</f>
        <v>19.8432</v>
      </c>
      <c r="H2395" s="15">
        <v>124.02</v>
      </c>
      <c r="I2395" s="17">
        <f>+Ventas_Wellpro4[[#This Row],[Total de Venta sin IVA]]+Ventas_Wellpro4[[#This Row],[IVA]]</f>
        <v>143.86320000000001</v>
      </c>
      <c r="J2395">
        <f>YEAR(Ventas_Wellpro4[[#This Row],[Fecha]])</f>
        <v>2025</v>
      </c>
      <c r="K2395" t="str">
        <f>TEXT(Ventas_Wellpro4[[#This Row],[Fecha]],"MMMM")</f>
        <v>noviembre</v>
      </c>
      <c r="L2395">
        <f>DAY(Ventas_Wellpro4[[#This Row],[Fecha]])</f>
        <v>20</v>
      </c>
    </row>
    <row r="2396" spans="2:12" x14ac:dyDescent="0.25">
      <c r="B2396" s="11">
        <v>45981</v>
      </c>
      <c r="C2396" s="46" t="s">
        <v>10</v>
      </c>
      <c r="D2396" t="s">
        <v>192</v>
      </c>
      <c r="E2396" s="17">
        <v>316.97000000000003</v>
      </c>
      <c r="F2396">
        <v>1</v>
      </c>
      <c r="G2396" s="18">
        <f>+(Ventas_Wellpro4[[#This Row],[Precio de Venta]]*0.16)*Ventas_Wellpro4[[#This Row],[Cantidad Vendida]]</f>
        <v>50.715200000000003</v>
      </c>
      <c r="H2396" s="15">
        <v>316.97000000000003</v>
      </c>
      <c r="I2396" s="17">
        <f>+Ventas_Wellpro4[[#This Row],[Total de Venta sin IVA]]+Ventas_Wellpro4[[#This Row],[IVA]]</f>
        <v>367.68520000000001</v>
      </c>
      <c r="J2396">
        <f>YEAR(Ventas_Wellpro4[[#This Row],[Fecha]])</f>
        <v>2025</v>
      </c>
      <c r="K2396" t="str">
        <f>TEXT(Ventas_Wellpro4[[#This Row],[Fecha]],"MMMM")</f>
        <v>noviembre</v>
      </c>
      <c r="L2396">
        <f>DAY(Ventas_Wellpro4[[#This Row],[Fecha]])</f>
        <v>20</v>
      </c>
    </row>
    <row r="2397" spans="2:12" x14ac:dyDescent="0.25">
      <c r="B2397" s="11">
        <v>45981</v>
      </c>
      <c r="C2397" s="46" t="s">
        <v>10</v>
      </c>
      <c r="D2397" t="s">
        <v>192</v>
      </c>
      <c r="E2397" s="17">
        <v>316.97000000000003</v>
      </c>
      <c r="F2397">
        <v>1</v>
      </c>
      <c r="G2397" s="18">
        <f>+(Ventas_Wellpro4[[#This Row],[Precio de Venta]]*0.16)*Ventas_Wellpro4[[#This Row],[Cantidad Vendida]]</f>
        <v>50.715200000000003</v>
      </c>
      <c r="H2397" s="15">
        <v>316.97000000000003</v>
      </c>
      <c r="I2397" s="17">
        <f>+Ventas_Wellpro4[[#This Row],[Total de Venta sin IVA]]+Ventas_Wellpro4[[#This Row],[IVA]]</f>
        <v>367.68520000000001</v>
      </c>
      <c r="J2397">
        <f>YEAR(Ventas_Wellpro4[[#This Row],[Fecha]])</f>
        <v>2025</v>
      </c>
      <c r="K2397" t="str">
        <f>TEXT(Ventas_Wellpro4[[#This Row],[Fecha]],"MMMM")</f>
        <v>noviembre</v>
      </c>
      <c r="L2397">
        <f>DAY(Ventas_Wellpro4[[#This Row],[Fecha]])</f>
        <v>20</v>
      </c>
    </row>
    <row r="2398" spans="2:12" x14ac:dyDescent="0.25">
      <c r="B2398" s="11">
        <v>45981</v>
      </c>
      <c r="C2398" s="46" t="s">
        <v>10</v>
      </c>
      <c r="D2398" t="s">
        <v>192</v>
      </c>
      <c r="E2398" s="17">
        <v>316.97000000000003</v>
      </c>
      <c r="F2398">
        <v>1</v>
      </c>
      <c r="G2398" s="18">
        <f>+(Ventas_Wellpro4[[#This Row],[Precio de Venta]]*0.16)*Ventas_Wellpro4[[#This Row],[Cantidad Vendida]]</f>
        <v>50.715200000000003</v>
      </c>
      <c r="H2398" s="15">
        <v>316.97000000000003</v>
      </c>
      <c r="I2398" s="17">
        <f>+Ventas_Wellpro4[[#This Row],[Total de Venta sin IVA]]+Ventas_Wellpro4[[#This Row],[IVA]]</f>
        <v>367.68520000000001</v>
      </c>
      <c r="J2398">
        <f>YEAR(Ventas_Wellpro4[[#This Row],[Fecha]])</f>
        <v>2025</v>
      </c>
      <c r="K2398" t="str">
        <f>TEXT(Ventas_Wellpro4[[#This Row],[Fecha]],"MMMM")</f>
        <v>noviembre</v>
      </c>
      <c r="L2398">
        <f>DAY(Ventas_Wellpro4[[#This Row],[Fecha]])</f>
        <v>20</v>
      </c>
    </row>
    <row r="2399" spans="2:12" x14ac:dyDescent="0.25">
      <c r="B2399" s="11">
        <v>45981</v>
      </c>
      <c r="C2399" s="46" t="s">
        <v>22</v>
      </c>
      <c r="D2399" t="s">
        <v>192</v>
      </c>
      <c r="E2399" s="17">
        <v>124.04</v>
      </c>
      <c r="F2399">
        <v>1</v>
      </c>
      <c r="G2399" s="18">
        <f>+(Ventas_Wellpro4[[#This Row],[Precio de Venta]]*0.16)*Ventas_Wellpro4[[#This Row],[Cantidad Vendida]]</f>
        <v>19.846400000000003</v>
      </c>
      <c r="H2399" s="15">
        <v>124.04</v>
      </c>
      <c r="I2399" s="17">
        <f>+Ventas_Wellpro4[[#This Row],[Total de Venta sin IVA]]+Ventas_Wellpro4[[#This Row],[IVA]]</f>
        <v>143.88640000000001</v>
      </c>
      <c r="J2399">
        <f>YEAR(Ventas_Wellpro4[[#This Row],[Fecha]])</f>
        <v>2025</v>
      </c>
      <c r="K2399" t="str">
        <f>TEXT(Ventas_Wellpro4[[#This Row],[Fecha]],"MMMM")</f>
        <v>noviembre</v>
      </c>
      <c r="L2399">
        <f>DAY(Ventas_Wellpro4[[#This Row],[Fecha]])</f>
        <v>20</v>
      </c>
    </row>
    <row r="2400" spans="2:12" x14ac:dyDescent="0.25">
      <c r="B2400" s="11">
        <v>45981</v>
      </c>
      <c r="C2400" s="46" t="s">
        <v>22</v>
      </c>
      <c r="D2400" t="s">
        <v>192</v>
      </c>
      <c r="E2400" s="17">
        <v>124.04</v>
      </c>
      <c r="F2400">
        <v>1</v>
      </c>
      <c r="G2400" s="18">
        <f>+(Ventas_Wellpro4[[#This Row],[Precio de Venta]]*0.16)*Ventas_Wellpro4[[#This Row],[Cantidad Vendida]]</f>
        <v>19.846400000000003</v>
      </c>
      <c r="H2400" s="15">
        <v>124.04</v>
      </c>
      <c r="I2400" s="17">
        <f>+Ventas_Wellpro4[[#This Row],[Total de Venta sin IVA]]+Ventas_Wellpro4[[#This Row],[IVA]]</f>
        <v>143.88640000000001</v>
      </c>
      <c r="J2400">
        <f>YEAR(Ventas_Wellpro4[[#This Row],[Fecha]])</f>
        <v>2025</v>
      </c>
      <c r="K2400" t="str">
        <f>TEXT(Ventas_Wellpro4[[#This Row],[Fecha]],"MMMM")</f>
        <v>noviembre</v>
      </c>
      <c r="L2400">
        <f>DAY(Ventas_Wellpro4[[#This Row],[Fecha]])</f>
        <v>20</v>
      </c>
    </row>
    <row r="2401" spans="2:12" x14ac:dyDescent="0.25">
      <c r="B2401" s="11">
        <v>45981</v>
      </c>
      <c r="C2401" s="46" t="s">
        <v>22</v>
      </c>
      <c r="D2401" t="s">
        <v>192</v>
      </c>
      <c r="E2401" s="17">
        <v>124.02</v>
      </c>
      <c r="F2401">
        <v>1</v>
      </c>
      <c r="G2401" s="18">
        <f>+(Ventas_Wellpro4[[#This Row],[Precio de Venta]]*0.16)*Ventas_Wellpro4[[#This Row],[Cantidad Vendida]]</f>
        <v>19.8432</v>
      </c>
      <c r="H2401" s="15">
        <v>124.02</v>
      </c>
      <c r="I2401" s="17">
        <f>+Ventas_Wellpro4[[#This Row],[Total de Venta sin IVA]]+Ventas_Wellpro4[[#This Row],[IVA]]</f>
        <v>143.86320000000001</v>
      </c>
      <c r="J2401">
        <f>YEAR(Ventas_Wellpro4[[#This Row],[Fecha]])</f>
        <v>2025</v>
      </c>
      <c r="K2401" t="str">
        <f>TEXT(Ventas_Wellpro4[[#This Row],[Fecha]],"MMMM")</f>
        <v>noviembre</v>
      </c>
      <c r="L2401">
        <f>DAY(Ventas_Wellpro4[[#This Row],[Fecha]])</f>
        <v>20</v>
      </c>
    </row>
    <row r="2402" spans="2:12" x14ac:dyDescent="0.25">
      <c r="B2402" s="11">
        <v>45981</v>
      </c>
      <c r="C2402" s="46" t="s">
        <v>23</v>
      </c>
      <c r="D2402" t="s">
        <v>192</v>
      </c>
      <c r="E2402" s="17">
        <v>124.02</v>
      </c>
      <c r="F2402">
        <v>1</v>
      </c>
      <c r="G2402" s="18">
        <f>+(Ventas_Wellpro4[[#This Row],[Precio de Venta]]*0.16)*Ventas_Wellpro4[[#This Row],[Cantidad Vendida]]</f>
        <v>19.8432</v>
      </c>
      <c r="H2402" s="15">
        <v>124.02</v>
      </c>
      <c r="I2402" s="17">
        <f>+Ventas_Wellpro4[[#This Row],[Total de Venta sin IVA]]+Ventas_Wellpro4[[#This Row],[IVA]]</f>
        <v>143.86320000000001</v>
      </c>
      <c r="J2402">
        <f>YEAR(Ventas_Wellpro4[[#This Row],[Fecha]])</f>
        <v>2025</v>
      </c>
      <c r="K2402" t="str">
        <f>TEXT(Ventas_Wellpro4[[#This Row],[Fecha]],"MMMM")</f>
        <v>noviembre</v>
      </c>
      <c r="L2402">
        <f>DAY(Ventas_Wellpro4[[#This Row],[Fecha]])</f>
        <v>20</v>
      </c>
    </row>
    <row r="2403" spans="2:12" x14ac:dyDescent="0.25">
      <c r="B2403" s="11">
        <v>45982</v>
      </c>
      <c r="C2403" s="46" t="s">
        <v>10</v>
      </c>
      <c r="D2403" t="s">
        <v>192</v>
      </c>
      <c r="E2403" s="17">
        <v>316.97000000000003</v>
      </c>
      <c r="F2403">
        <v>1</v>
      </c>
      <c r="G2403" s="18">
        <f>+(Ventas_Wellpro4[[#This Row],[Precio de Venta]]*0.16)*Ventas_Wellpro4[[#This Row],[Cantidad Vendida]]</f>
        <v>50.715200000000003</v>
      </c>
      <c r="H2403" s="15">
        <v>316.97000000000003</v>
      </c>
      <c r="I2403" s="17">
        <f>+Ventas_Wellpro4[[#This Row],[Total de Venta sin IVA]]+Ventas_Wellpro4[[#This Row],[IVA]]</f>
        <v>367.68520000000001</v>
      </c>
      <c r="J2403">
        <f>YEAR(Ventas_Wellpro4[[#This Row],[Fecha]])</f>
        <v>2025</v>
      </c>
      <c r="K2403" t="str">
        <f>TEXT(Ventas_Wellpro4[[#This Row],[Fecha]],"MMMM")</f>
        <v>noviembre</v>
      </c>
      <c r="L2403">
        <f>DAY(Ventas_Wellpro4[[#This Row],[Fecha]])</f>
        <v>21</v>
      </c>
    </row>
    <row r="2404" spans="2:12" x14ac:dyDescent="0.25">
      <c r="B2404" s="11">
        <v>45985</v>
      </c>
      <c r="C2404" s="46" t="s">
        <v>173</v>
      </c>
      <c r="D2404" t="s">
        <v>192</v>
      </c>
      <c r="E2404" s="17">
        <v>834.1</v>
      </c>
      <c r="F2404">
        <v>1</v>
      </c>
      <c r="G2404" s="18">
        <f>+(Ventas_Wellpro4[[#This Row],[Precio de Venta]]*0.16)*Ventas_Wellpro4[[#This Row],[Cantidad Vendida]]</f>
        <v>133.45600000000002</v>
      </c>
      <c r="H2404" s="15">
        <v>834.1</v>
      </c>
      <c r="I2404" s="17">
        <f>+Ventas_Wellpro4[[#This Row],[Total de Venta sin IVA]]+Ventas_Wellpro4[[#This Row],[IVA]]</f>
        <v>967.55600000000004</v>
      </c>
      <c r="J2404">
        <f>YEAR(Ventas_Wellpro4[[#This Row],[Fecha]])</f>
        <v>2025</v>
      </c>
      <c r="K2404" t="str">
        <f>TEXT(Ventas_Wellpro4[[#This Row],[Fecha]],"MMMM")</f>
        <v>noviembre</v>
      </c>
      <c r="L2404">
        <f>DAY(Ventas_Wellpro4[[#This Row],[Fecha]])</f>
        <v>24</v>
      </c>
    </row>
    <row r="2405" spans="2:12" x14ac:dyDescent="0.25">
      <c r="B2405" s="11">
        <v>45985</v>
      </c>
      <c r="C2405" s="46" t="s">
        <v>173</v>
      </c>
      <c r="D2405" t="s">
        <v>192</v>
      </c>
      <c r="E2405" s="17">
        <v>834.1</v>
      </c>
      <c r="F2405">
        <v>1</v>
      </c>
      <c r="G2405" s="18">
        <f>+(Ventas_Wellpro4[[#This Row],[Precio de Venta]]*0.16)*Ventas_Wellpro4[[#This Row],[Cantidad Vendida]]</f>
        <v>133.45600000000002</v>
      </c>
      <c r="H2405" s="15">
        <v>834.1</v>
      </c>
      <c r="I2405" s="17">
        <f>+Ventas_Wellpro4[[#This Row],[Total de Venta sin IVA]]+Ventas_Wellpro4[[#This Row],[IVA]]</f>
        <v>967.55600000000004</v>
      </c>
      <c r="J2405">
        <f>YEAR(Ventas_Wellpro4[[#This Row],[Fecha]])</f>
        <v>2025</v>
      </c>
      <c r="K2405" t="str">
        <f>TEXT(Ventas_Wellpro4[[#This Row],[Fecha]],"MMMM")</f>
        <v>noviembre</v>
      </c>
      <c r="L2405">
        <f>DAY(Ventas_Wellpro4[[#This Row],[Fecha]])</f>
        <v>24</v>
      </c>
    </row>
    <row r="2406" spans="2:12" x14ac:dyDescent="0.25">
      <c r="B2406" s="11">
        <v>45985</v>
      </c>
      <c r="C2406" s="46" t="s">
        <v>173</v>
      </c>
      <c r="D2406" t="s">
        <v>194</v>
      </c>
      <c r="E2406" s="17">
        <v>697</v>
      </c>
      <c r="F2406">
        <v>30</v>
      </c>
      <c r="G2406" s="18">
        <f>+(Ventas_Wellpro4[[#This Row],[Precio de Venta]]*0.16)*Ventas_Wellpro4[[#This Row],[Cantidad Vendida]]</f>
        <v>3345.6</v>
      </c>
      <c r="H2406" s="15">
        <v>20910</v>
      </c>
      <c r="I2406" s="17">
        <f>+Ventas_Wellpro4[[#This Row],[Total de Venta sin IVA]]+Ventas_Wellpro4[[#This Row],[IVA]]</f>
        <v>24255.599999999999</v>
      </c>
      <c r="J2406">
        <f>YEAR(Ventas_Wellpro4[[#This Row],[Fecha]])</f>
        <v>2025</v>
      </c>
      <c r="K2406" t="str">
        <f>TEXT(Ventas_Wellpro4[[#This Row],[Fecha]],"MMMM")</f>
        <v>noviembre</v>
      </c>
      <c r="L2406">
        <f>DAY(Ventas_Wellpro4[[#This Row],[Fecha]])</f>
        <v>24</v>
      </c>
    </row>
    <row r="2407" spans="2:12" x14ac:dyDescent="0.25">
      <c r="B2407" s="11">
        <v>45985</v>
      </c>
      <c r="C2407" s="46" t="s">
        <v>173</v>
      </c>
      <c r="D2407" t="s">
        <v>194</v>
      </c>
      <c r="E2407" s="17">
        <v>697</v>
      </c>
      <c r="F2407">
        <v>30</v>
      </c>
      <c r="G2407" s="18">
        <f>+(Ventas_Wellpro4[[#This Row],[Precio de Venta]]*0.16)*Ventas_Wellpro4[[#This Row],[Cantidad Vendida]]</f>
        <v>3345.6</v>
      </c>
      <c r="H2407" s="15">
        <v>20910</v>
      </c>
      <c r="I2407" s="17">
        <f>+Ventas_Wellpro4[[#This Row],[Total de Venta sin IVA]]+Ventas_Wellpro4[[#This Row],[IVA]]</f>
        <v>24255.599999999999</v>
      </c>
      <c r="J2407">
        <f>YEAR(Ventas_Wellpro4[[#This Row],[Fecha]])</f>
        <v>2025</v>
      </c>
      <c r="K2407" t="str">
        <f>TEXT(Ventas_Wellpro4[[#This Row],[Fecha]],"MMMM")</f>
        <v>noviembre</v>
      </c>
      <c r="L2407">
        <f>DAY(Ventas_Wellpro4[[#This Row],[Fecha]])</f>
        <v>24</v>
      </c>
    </row>
    <row r="2408" spans="2:12" x14ac:dyDescent="0.25">
      <c r="B2408" s="11">
        <v>45985</v>
      </c>
      <c r="C2408" s="46" t="s">
        <v>139</v>
      </c>
      <c r="D2408" t="s">
        <v>194</v>
      </c>
      <c r="E2408" s="17">
        <v>632.99</v>
      </c>
      <c r="F2408">
        <v>30</v>
      </c>
      <c r="G2408" s="18">
        <f>+(Ventas_Wellpro4[[#This Row],[Precio de Venta]]*0.16)*Ventas_Wellpro4[[#This Row],[Cantidad Vendida]]</f>
        <v>3038.3520000000003</v>
      </c>
      <c r="H2408" s="15">
        <v>18989.7</v>
      </c>
      <c r="I2408" s="17">
        <f>+Ventas_Wellpro4[[#This Row],[Total de Venta sin IVA]]+Ventas_Wellpro4[[#This Row],[IVA]]</f>
        <v>22028.052</v>
      </c>
      <c r="J2408">
        <f>YEAR(Ventas_Wellpro4[[#This Row],[Fecha]])</f>
        <v>2025</v>
      </c>
      <c r="K2408" t="str">
        <f>TEXT(Ventas_Wellpro4[[#This Row],[Fecha]],"MMMM")</f>
        <v>noviembre</v>
      </c>
      <c r="L2408">
        <f>DAY(Ventas_Wellpro4[[#This Row],[Fecha]])</f>
        <v>24</v>
      </c>
    </row>
    <row r="2409" spans="2:12" x14ac:dyDescent="0.25">
      <c r="B2409" s="11">
        <v>45985</v>
      </c>
      <c r="C2409" s="46" t="s">
        <v>138</v>
      </c>
      <c r="D2409" t="s">
        <v>194</v>
      </c>
      <c r="E2409" s="17">
        <v>632.99</v>
      </c>
      <c r="F2409">
        <v>36</v>
      </c>
      <c r="G2409" s="18">
        <f>+(Ventas_Wellpro4[[#This Row],[Precio de Venta]]*0.16)*Ventas_Wellpro4[[#This Row],[Cantidad Vendida]]</f>
        <v>3646.0224000000003</v>
      </c>
      <c r="H2409" s="15">
        <v>22787.64</v>
      </c>
      <c r="I2409" s="17">
        <f>+Ventas_Wellpro4[[#This Row],[Total de Venta sin IVA]]+Ventas_Wellpro4[[#This Row],[IVA]]</f>
        <v>26433.662400000001</v>
      </c>
      <c r="J2409">
        <f>YEAR(Ventas_Wellpro4[[#This Row],[Fecha]])</f>
        <v>2025</v>
      </c>
      <c r="K2409" t="str">
        <f>TEXT(Ventas_Wellpro4[[#This Row],[Fecha]],"MMMM")</f>
        <v>noviembre</v>
      </c>
      <c r="L2409">
        <f>DAY(Ventas_Wellpro4[[#This Row],[Fecha]])</f>
        <v>24</v>
      </c>
    </row>
    <row r="2410" spans="2:12" x14ac:dyDescent="0.25">
      <c r="B2410" s="11">
        <v>45985</v>
      </c>
      <c r="C2410" s="46" t="s">
        <v>123</v>
      </c>
      <c r="D2410" t="s">
        <v>192</v>
      </c>
      <c r="E2410" s="17">
        <v>124.02</v>
      </c>
      <c r="F2410">
        <v>1</v>
      </c>
      <c r="G2410" s="18">
        <f>+(Ventas_Wellpro4[[#This Row],[Precio de Venta]]*0.16)*Ventas_Wellpro4[[#This Row],[Cantidad Vendida]]</f>
        <v>19.8432</v>
      </c>
      <c r="H2410" s="15">
        <v>124.02</v>
      </c>
      <c r="I2410" s="17">
        <f>+Ventas_Wellpro4[[#This Row],[Total de Venta sin IVA]]+Ventas_Wellpro4[[#This Row],[IVA]]</f>
        <v>143.86320000000001</v>
      </c>
      <c r="J2410">
        <f>YEAR(Ventas_Wellpro4[[#This Row],[Fecha]])</f>
        <v>2025</v>
      </c>
      <c r="K2410" t="str">
        <f>TEXT(Ventas_Wellpro4[[#This Row],[Fecha]],"MMMM")</f>
        <v>noviembre</v>
      </c>
      <c r="L2410">
        <f>DAY(Ventas_Wellpro4[[#This Row],[Fecha]])</f>
        <v>24</v>
      </c>
    </row>
    <row r="2411" spans="2:12" x14ac:dyDescent="0.25">
      <c r="B2411" s="11">
        <v>45985</v>
      </c>
      <c r="C2411" s="46" t="s">
        <v>123</v>
      </c>
      <c r="D2411" t="s">
        <v>192</v>
      </c>
      <c r="E2411" s="17">
        <v>124.02</v>
      </c>
      <c r="F2411">
        <v>1</v>
      </c>
      <c r="G2411" s="18">
        <f>+(Ventas_Wellpro4[[#This Row],[Precio de Venta]]*0.16)*Ventas_Wellpro4[[#This Row],[Cantidad Vendida]]</f>
        <v>19.8432</v>
      </c>
      <c r="H2411" s="15">
        <v>124.02</v>
      </c>
      <c r="I2411" s="17">
        <f>+Ventas_Wellpro4[[#This Row],[Total de Venta sin IVA]]+Ventas_Wellpro4[[#This Row],[IVA]]</f>
        <v>143.86320000000001</v>
      </c>
      <c r="J2411">
        <f>YEAR(Ventas_Wellpro4[[#This Row],[Fecha]])</f>
        <v>2025</v>
      </c>
      <c r="K2411" t="str">
        <f>TEXT(Ventas_Wellpro4[[#This Row],[Fecha]],"MMMM")</f>
        <v>noviembre</v>
      </c>
      <c r="L2411">
        <f>DAY(Ventas_Wellpro4[[#This Row],[Fecha]])</f>
        <v>24</v>
      </c>
    </row>
    <row r="2412" spans="2:12" x14ac:dyDescent="0.25">
      <c r="B2412" s="11">
        <v>45985</v>
      </c>
      <c r="C2412" s="46" t="s">
        <v>123</v>
      </c>
      <c r="D2412" t="s">
        <v>192</v>
      </c>
      <c r="E2412" s="17">
        <v>75.64</v>
      </c>
      <c r="F2412">
        <v>20</v>
      </c>
      <c r="G2412" s="18">
        <f>+(Ventas_Wellpro4[[#This Row],[Precio de Venta]]*0.16)*Ventas_Wellpro4[[#This Row],[Cantidad Vendida]]</f>
        <v>242.04800000000003</v>
      </c>
      <c r="H2412" s="15">
        <v>1512.8</v>
      </c>
      <c r="I2412" s="17">
        <f>+Ventas_Wellpro4[[#This Row],[Total de Venta sin IVA]]+Ventas_Wellpro4[[#This Row],[IVA]]</f>
        <v>1754.848</v>
      </c>
      <c r="J2412">
        <f>YEAR(Ventas_Wellpro4[[#This Row],[Fecha]])</f>
        <v>2025</v>
      </c>
      <c r="K2412" t="str">
        <f>TEXT(Ventas_Wellpro4[[#This Row],[Fecha]],"MMMM")</f>
        <v>noviembre</v>
      </c>
      <c r="L2412">
        <f>DAY(Ventas_Wellpro4[[#This Row],[Fecha]])</f>
        <v>24</v>
      </c>
    </row>
    <row r="2413" spans="2:12" x14ac:dyDescent="0.25">
      <c r="B2413" s="11">
        <v>45985</v>
      </c>
      <c r="C2413" s="46" t="s">
        <v>21</v>
      </c>
      <c r="D2413" t="s">
        <v>192</v>
      </c>
      <c r="E2413" s="17">
        <v>124.02</v>
      </c>
      <c r="F2413">
        <v>1</v>
      </c>
      <c r="G2413" s="18">
        <f>+(Ventas_Wellpro4[[#This Row],[Precio de Venta]]*0.16)*Ventas_Wellpro4[[#This Row],[Cantidad Vendida]]</f>
        <v>19.8432</v>
      </c>
      <c r="H2413" s="15">
        <v>124.02</v>
      </c>
      <c r="I2413" s="17">
        <f>+Ventas_Wellpro4[[#This Row],[Total de Venta sin IVA]]+Ventas_Wellpro4[[#This Row],[IVA]]</f>
        <v>143.86320000000001</v>
      </c>
      <c r="J2413">
        <f>YEAR(Ventas_Wellpro4[[#This Row],[Fecha]])</f>
        <v>2025</v>
      </c>
      <c r="K2413" t="str">
        <f>TEXT(Ventas_Wellpro4[[#This Row],[Fecha]],"MMMM")</f>
        <v>noviembre</v>
      </c>
      <c r="L2413">
        <f>DAY(Ventas_Wellpro4[[#This Row],[Fecha]])</f>
        <v>24</v>
      </c>
    </row>
    <row r="2414" spans="2:12" x14ac:dyDescent="0.25">
      <c r="B2414" s="11">
        <v>45985</v>
      </c>
      <c r="C2414" s="46" t="s">
        <v>21</v>
      </c>
      <c r="D2414" t="s">
        <v>192</v>
      </c>
      <c r="E2414" s="17">
        <v>124.02</v>
      </c>
      <c r="F2414">
        <v>1</v>
      </c>
      <c r="G2414" s="18">
        <f>+(Ventas_Wellpro4[[#This Row],[Precio de Venta]]*0.16)*Ventas_Wellpro4[[#This Row],[Cantidad Vendida]]</f>
        <v>19.8432</v>
      </c>
      <c r="H2414" s="15">
        <v>124.02</v>
      </c>
      <c r="I2414" s="17">
        <f>+Ventas_Wellpro4[[#This Row],[Total de Venta sin IVA]]+Ventas_Wellpro4[[#This Row],[IVA]]</f>
        <v>143.86320000000001</v>
      </c>
      <c r="J2414">
        <f>YEAR(Ventas_Wellpro4[[#This Row],[Fecha]])</f>
        <v>2025</v>
      </c>
      <c r="K2414" t="str">
        <f>TEXT(Ventas_Wellpro4[[#This Row],[Fecha]],"MMMM")</f>
        <v>noviembre</v>
      </c>
      <c r="L2414">
        <f>DAY(Ventas_Wellpro4[[#This Row],[Fecha]])</f>
        <v>24</v>
      </c>
    </row>
    <row r="2415" spans="2:12" x14ac:dyDescent="0.25">
      <c r="B2415" s="11">
        <v>45985</v>
      </c>
      <c r="C2415" s="46" t="s">
        <v>21</v>
      </c>
      <c r="D2415" t="s">
        <v>194</v>
      </c>
      <c r="E2415" s="17">
        <v>90.54</v>
      </c>
      <c r="F2415">
        <v>102</v>
      </c>
      <c r="G2415" s="18">
        <f>+(Ventas_Wellpro4[[#This Row],[Precio de Venta]]*0.16)*Ventas_Wellpro4[[#This Row],[Cantidad Vendida]]</f>
        <v>1477.6128000000001</v>
      </c>
      <c r="H2415" s="15">
        <v>9235.08</v>
      </c>
      <c r="I2415" s="17">
        <f>+Ventas_Wellpro4[[#This Row],[Total de Venta sin IVA]]+Ventas_Wellpro4[[#This Row],[IVA]]</f>
        <v>10712.692800000001</v>
      </c>
      <c r="J2415">
        <f>YEAR(Ventas_Wellpro4[[#This Row],[Fecha]])</f>
        <v>2025</v>
      </c>
      <c r="K2415" t="str">
        <f>TEXT(Ventas_Wellpro4[[#This Row],[Fecha]],"MMMM")</f>
        <v>noviembre</v>
      </c>
      <c r="L2415">
        <f>DAY(Ventas_Wellpro4[[#This Row],[Fecha]])</f>
        <v>24</v>
      </c>
    </row>
    <row r="2416" spans="2:12" x14ac:dyDescent="0.25">
      <c r="B2416" s="11">
        <v>45985</v>
      </c>
      <c r="C2416" s="46" t="s">
        <v>21</v>
      </c>
      <c r="D2416" t="s">
        <v>192</v>
      </c>
      <c r="E2416" s="17">
        <v>75.64</v>
      </c>
      <c r="F2416">
        <v>20</v>
      </c>
      <c r="G2416" s="18">
        <f>+(Ventas_Wellpro4[[#This Row],[Precio de Venta]]*0.16)*Ventas_Wellpro4[[#This Row],[Cantidad Vendida]]</f>
        <v>242.04800000000003</v>
      </c>
      <c r="H2416" s="15">
        <v>1512.8</v>
      </c>
      <c r="I2416" s="17">
        <f>+Ventas_Wellpro4[[#This Row],[Total de Venta sin IVA]]+Ventas_Wellpro4[[#This Row],[IVA]]</f>
        <v>1754.848</v>
      </c>
      <c r="J2416">
        <f>YEAR(Ventas_Wellpro4[[#This Row],[Fecha]])</f>
        <v>2025</v>
      </c>
      <c r="K2416" t="str">
        <f>TEXT(Ventas_Wellpro4[[#This Row],[Fecha]],"MMMM")</f>
        <v>noviembre</v>
      </c>
      <c r="L2416">
        <f>DAY(Ventas_Wellpro4[[#This Row],[Fecha]])</f>
        <v>24</v>
      </c>
    </row>
    <row r="2417" spans="2:12" x14ac:dyDescent="0.25">
      <c r="B2417" s="11">
        <v>45985</v>
      </c>
      <c r="C2417" s="46" t="s">
        <v>21</v>
      </c>
      <c r="D2417" t="s">
        <v>194</v>
      </c>
      <c r="E2417" s="17">
        <v>90.54</v>
      </c>
      <c r="F2417">
        <v>30</v>
      </c>
      <c r="G2417" s="18">
        <f>+(Ventas_Wellpro4[[#This Row],[Precio de Venta]]*0.16)*Ventas_Wellpro4[[#This Row],[Cantidad Vendida]]</f>
        <v>434.59200000000004</v>
      </c>
      <c r="H2417" s="15">
        <v>2716.2</v>
      </c>
      <c r="I2417" s="17">
        <f>+Ventas_Wellpro4[[#This Row],[Total de Venta sin IVA]]+Ventas_Wellpro4[[#This Row],[IVA]]</f>
        <v>3150.7919999999999</v>
      </c>
      <c r="J2417">
        <f>YEAR(Ventas_Wellpro4[[#This Row],[Fecha]])</f>
        <v>2025</v>
      </c>
      <c r="K2417" t="str">
        <f>TEXT(Ventas_Wellpro4[[#This Row],[Fecha]],"MMMM")</f>
        <v>noviembre</v>
      </c>
      <c r="L2417">
        <f>DAY(Ventas_Wellpro4[[#This Row],[Fecha]])</f>
        <v>24</v>
      </c>
    </row>
    <row r="2418" spans="2:12" x14ac:dyDescent="0.25">
      <c r="B2418" s="11">
        <v>45985</v>
      </c>
      <c r="C2418" s="46" t="s">
        <v>10</v>
      </c>
      <c r="D2418" t="s">
        <v>192</v>
      </c>
      <c r="E2418" s="17">
        <v>182.5</v>
      </c>
      <c r="F2418">
        <v>12</v>
      </c>
      <c r="G2418" s="18">
        <f>+(Ventas_Wellpro4[[#This Row],[Precio de Venta]]*0.16)*Ventas_Wellpro4[[#This Row],[Cantidad Vendida]]</f>
        <v>350.4</v>
      </c>
      <c r="H2418" s="15">
        <v>2190</v>
      </c>
      <c r="I2418" s="17">
        <f>+Ventas_Wellpro4[[#This Row],[Total de Venta sin IVA]]+Ventas_Wellpro4[[#This Row],[IVA]]</f>
        <v>2540.4</v>
      </c>
      <c r="J2418">
        <f>YEAR(Ventas_Wellpro4[[#This Row],[Fecha]])</f>
        <v>2025</v>
      </c>
      <c r="K2418" t="str">
        <f>TEXT(Ventas_Wellpro4[[#This Row],[Fecha]],"MMMM")</f>
        <v>noviembre</v>
      </c>
      <c r="L2418">
        <f>DAY(Ventas_Wellpro4[[#This Row],[Fecha]])</f>
        <v>24</v>
      </c>
    </row>
    <row r="2419" spans="2:12" x14ac:dyDescent="0.25">
      <c r="B2419" s="11">
        <v>45985</v>
      </c>
      <c r="C2419" s="46" t="s">
        <v>22</v>
      </c>
      <c r="D2419" t="s">
        <v>192</v>
      </c>
      <c r="E2419" s="17">
        <v>124.02</v>
      </c>
      <c r="F2419">
        <v>1</v>
      </c>
      <c r="G2419" s="18">
        <f>+(Ventas_Wellpro4[[#This Row],[Precio de Venta]]*0.16)*Ventas_Wellpro4[[#This Row],[Cantidad Vendida]]</f>
        <v>19.8432</v>
      </c>
      <c r="H2419" s="15">
        <v>124.02</v>
      </c>
      <c r="I2419" s="17">
        <f>+Ventas_Wellpro4[[#This Row],[Total de Venta sin IVA]]+Ventas_Wellpro4[[#This Row],[IVA]]</f>
        <v>143.86320000000001</v>
      </c>
      <c r="J2419">
        <f>YEAR(Ventas_Wellpro4[[#This Row],[Fecha]])</f>
        <v>2025</v>
      </c>
      <c r="K2419" t="str">
        <f>TEXT(Ventas_Wellpro4[[#This Row],[Fecha]],"MMMM")</f>
        <v>noviembre</v>
      </c>
      <c r="L2419">
        <f>DAY(Ventas_Wellpro4[[#This Row],[Fecha]])</f>
        <v>24</v>
      </c>
    </row>
    <row r="2420" spans="2:12" x14ac:dyDescent="0.25">
      <c r="B2420" s="11">
        <v>45985</v>
      </c>
      <c r="C2420" s="46" t="s">
        <v>22</v>
      </c>
      <c r="D2420" t="s">
        <v>192</v>
      </c>
      <c r="E2420" s="17">
        <v>124.02</v>
      </c>
      <c r="F2420">
        <v>1</v>
      </c>
      <c r="G2420" s="18">
        <f>+(Ventas_Wellpro4[[#This Row],[Precio de Venta]]*0.16)*Ventas_Wellpro4[[#This Row],[Cantidad Vendida]]</f>
        <v>19.8432</v>
      </c>
      <c r="H2420" s="15">
        <v>124.02</v>
      </c>
      <c r="I2420" s="17">
        <f>+Ventas_Wellpro4[[#This Row],[Total de Venta sin IVA]]+Ventas_Wellpro4[[#This Row],[IVA]]</f>
        <v>143.86320000000001</v>
      </c>
      <c r="J2420">
        <f>YEAR(Ventas_Wellpro4[[#This Row],[Fecha]])</f>
        <v>2025</v>
      </c>
      <c r="K2420" t="str">
        <f>TEXT(Ventas_Wellpro4[[#This Row],[Fecha]],"MMMM")</f>
        <v>noviembre</v>
      </c>
      <c r="L2420">
        <f>DAY(Ventas_Wellpro4[[#This Row],[Fecha]])</f>
        <v>24</v>
      </c>
    </row>
    <row r="2421" spans="2:12" x14ac:dyDescent="0.25">
      <c r="B2421" s="11">
        <v>45985</v>
      </c>
      <c r="C2421" s="46" t="s">
        <v>22</v>
      </c>
      <c r="D2421" t="s">
        <v>194</v>
      </c>
      <c r="E2421" s="17">
        <v>90.54</v>
      </c>
      <c r="F2421">
        <v>102</v>
      </c>
      <c r="G2421" s="18">
        <f>+(Ventas_Wellpro4[[#This Row],[Precio de Venta]]*0.16)*Ventas_Wellpro4[[#This Row],[Cantidad Vendida]]</f>
        <v>1477.6128000000001</v>
      </c>
      <c r="H2421" s="15">
        <v>9235.08</v>
      </c>
      <c r="I2421" s="17">
        <f>+Ventas_Wellpro4[[#This Row],[Total de Venta sin IVA]]+Ventas_Wellpro4[[#This Row],[IVA]]</f>
        <v>10712.692800000001</v>
      </c>
      <c r="J2421">
        <f>YEAR(Ventas_Wellpro4[[#This Row],[Fecha]])</f>
        <v>2025</v>
      </c>
      <c r="K2421" t="str">
        <f>TEXT(Ventas_Wellpro4[[#This Row],[Fecha]],"MMMM")</f>
        <v>noviembre</v>
      </c>
      <c r="L2421">
        <f>DAY(Ventas_Wellpro4[[#This Row],[Fecha]])</f>
        <v>24</v>
      </c>
    </row>
    <row r="2422" spans="2:12" x14ac:dyDescent="0.25">
      <c r="B2422" s="11">
        <v>45985</v>
      </c>
      <c r="C2422" s="46" t="s">
        <v>22</v>
      </c>
      <c r="D2422" t="s">
        <v>192</v>
      </c>
      <c r="E2422" s="17">
        <v>124.02</v>
      </c>
      <c r="F2422">
        <v>1</v>
      </c>
      <c r="G2422" s="18">
        <f>+(Ventas_Wellpro4[[#This Row],[Precio de Venta]]*0.16)*Ventas_Wellpro4[[#This Row],[Cantidad Vendida]]</f>
        <v>19.8432</v>
      </c>
      <c r="H2422" s="15">
        <v>124.02</v>
      </c>
      <c r="I2422" s="17">
        <f>+Ventas_Wellpro4[[#This Row],[Total de Venta sin IVA]]+Ventas_Wellpro4[[#This Row],[IVA]]</f>
        <v>143.86320000000001</v>
      </c>
      <c r="J2422">
        <f>YEAR(Ventas_Wellpro4[[#This Row],[Fecha]])</f>
        <v>2025</v>
      </c>
      <c r="K2422" t="str">
        <f>TEXT(Ventas_Wellpro4[[#This Row],[Fecha]],"MMMM")</f>
        <v>noviembre</v>
      </c>
      <c r="L2422">
        <f>DAY(Ventas_Wellpro4[[#This Row],[Fecha]])</f>
        <v>24</v>
      </c>
    </row>
    <row r="2423" spans="2:12" x14ac:dyDescent="0.25">
      <c r="B2423" s="11">
        <v>45985</v>
      </c>
      <c r="C2423" s="46" t="s">
        <v>22</v>
      </c>
      <c r="D2423" t="s">
        <v>192</v>
      </c>
      <c r="E2423" s="17">
        <v>75.64</v>
      </c>
      <c r="F2423">
        <v>20</v>
      </c>
      <c r="G2423" s="18">
        <f>+(Ventas_Wellpro4[[#This Row],[Precio de Venta]]*0.16)*Ventas_Wellpro4[[#This Row],[Cantidad Vendida]]</f>
        <v>242.04800000000003</v>
      </c>
      <c r="H2423" s="15">
        <v>1512.8</v>
      </c>
      <c r="I2423" s="17">
        <f>+Ventas_Wellpro4[[#This Row],[Total de Venta sin IVA]]+Ventas_Wellpro4[[#This Row],[IVA]]</f>
        <v>1754.848</v>
      </c>
      <c r="J2423">
        <f>YEAR(Ventas_Wellpro4[[#This Row],[Fecha]])</f>
        <v>2025</v>
      </c>
      <c r="K2423" t="str">
        <f>TEXT(Ventas_Wellpro4[[#This Row],[Fecha]],"MMMM")</f>
        <v>noviembre</v>
      </c>
      <c r="L2423">
        <f>DAY(Ventas_Wellpro4[[#This Row],[Fecha]])</f>
        <v>24</v>
      </c>
    </row>
    <row r="2424" spans="2:12" x14ac:dyDescent="0.25">
      <c r="B2424" s="11">
        <v>45985</v>
      </c>
      <c r="C2424" s="46" t="s">
        <v>22</v>
      </c>
      <c r="D2424" t="s">
        <v>194</v>
      </c>
      <c r="E2424" s="17">
        <v>90.54</v>
      </c>
      <c r="F2424">
        <v>36</v>
      </c>
      <c r="G2424" s="18">
        <f>+(Ventas_Wellpro4[[#This Row],[Precio de Venta]]*0.16)*Ventas_Wellpro4[[#This Row],[Cantidad Vendida]]</f>
        <v>521.5104</v>
      </c>
      <c r="H2424" s="15">
        <v>3259.44</v>
      </c>
      <c r="I2424" s="17">
        <f>+Ventas_Wellpro4[[#This Row],[Total de Venta sin IVA]]+Ventas_Wellpro4[[#This Row],[IVA]]</f>
        <v>3780.9504000000002</v>
      </c>
      <c r="J2424">
        <f>YEAR(Ventas_Wellpro4[[#This Row],[Fecha]])</f>
        <v>2025</v>
      </c>
      <c r="K2424" t="str">
        <f>TEXT(Ventas_Wellpro4[[#This Row],[Fecha]],"MMMM")</f>
        <v>noviembre</v>
      </c>
      <c r="L2424">
        <f>DAY(Ventas_Wellpro4[[#This Row],[Fecha]])</f>
        <v>24</v>
      </c>
    </row>
    <row r="2425" spans="2:12" x14ac:dyDescent="0.25">
      <c r="B2425" s="11">
        <v>45985</v>
      </c>
      <c r="C2425" s="46" t="s">
        <v>14</v>
      </c>
      <c r="D2425" t="s">
        <v>192</v>
      </c>
      <c r="E2425" s="17">
        <v>1706.9</v>
      </c>
      <c r="F2425">
        <v>1</v>
      </c>
      <c r="G2425" s="18">
        <f>+(Ventas_Wellpro4[[#This Row],[Precio de Venta]]*0.16)*Ventas_Wellpro4[[#This Row],[Cantidad Vendida]]</f>
        <v>273.10400000000004</v>
      </c>
      <c r="H2425" s="15">
        <v>1706.9</v>
      </c>
      <c r="I2425" s="17">
        <f>+Ventas_Wellpro4[[#This Row],[Total de Venta sin IVA]]+Ventas_Wellpro4[[#This Row],[IVA]]</f>
        <v>1980.0040000000001</v>
      </c>
      <c r="J2425">
        <f>YEAR(Ventas_Wellpro4[[#This Row],[Fecha]])</f>
        <v>2025</v>
      </c>
      <c r="K2425" t="str">
        <f>TEXT(Ventas_Wellpro4[[#This Row],[Fecha]],"MMMM")</f>
        <v>noviembre</v>
      </c>
      <c r="L2425">
        <f>DAY(Ventas_Wellpro4[[#This Row],[Fecha]])</f>
        <v>24</v>
      </c>
    </row>
    <row r="2426" spans="2:12" x14ac:dyDescent="0.25">
      <c r="B2426" s="11">
        <v>45985</v>
      </c>
      <c r="C2426" s="46" t="s">
        <v>14</v>
      </c>
      <c r="D2426" t="s">
        <v>192</v>
      </c>
      <c r="E2426" s="17">
        <v>1706.9</v>
      </c>
      <c r="F2426">
        <v>1</v>
      </c>
      <c r="G2426" s="18">
        <f>+(Ventas_Wellpro4[[#This Row],[Precio de Venta]]*0.16)*Ventas_Wellpro4[[#This Row],[Cantidad Vendida]]</f>
        <v>273.10400000000004</v>
      </c>
      <c r="H2426" s="15">
        <v>1706.9</v>
      </c>
      <c r="I2426" s="17">
        <f>+Ventas_Wellpro4[[#This Row],[Total de Venta sin IVA]]+Ventas_Wellpro4[[#This Row],[IVA]]</f>
        <v>1980.0040000000001</v>
      </c>
      <c r="J2426">
        <f>YEAR(Ventas_Wellpro4[[#This Row],[Fecha]])</f>
        <v>2025</v>
      </c>
      <c r="K2426" t="str">
        <f>TEXT(Ventas_Wellpro4[[#This Row],[Fecha]],"MMMM")</f>
        <v>noviembre</v>
      </c>
      <c r="L2426">
        <f>DAY(Ventas_Wellpro4[[#This Row],[Fecha]])</f>
        <v>24</v>
      </c>
    </row>
    <row r="2427" spans="2:12" x14ac:dyDescent="0.25">
      <c r="B2427" s="11">
        <v>45985</v>
      </c>
      <c r="C2427" s="46" t="s">
        <v>11</v>
      </c>
      <c r="D2427" t="s">
        <v>192</v>
      </c>
      <c r="E2427" s="17">
        <v>182.5</v>
      </c>
      <c r="F2427">
        <v>12</v>
      </c>
      <c r="G2427" s="18">
        <f>+(Ventas_Wellpro4[[#This Row],[Precio de Venta]]*0.16)*Ventas_Wellpro4[[#This Row],[Cantidad Vendida]]</f>
        <v>350.4</v>
      </c>
      <c r="H2427" s="15">
        <v>2190</v>
      </c>
      <c r="I2427" s="17">
        <f>+Ventas_Wellpro4[[#This Row],[Total de Venta sin IVA]]+Ventas_Wellpro4[[#This Row],[IVA]]</f>
        <v>2540.4</v>
      </c>
      <c r="J2427">
        <f>YEAR(Ventas_Wellpro4[[#This Row],[Fecha]])</f>
        <v>2025</v>
      </c>
      <c r="K2427" t="str">
        <f>TEXT(Ventas_Wellpro4[[#This Row],[Fecha]],"MMMM")</f>
        <v>noviembre</v>
      </c>
      <c r="L2427">
        <f>DAY(Ventas_Wellpro4[[#This Row],[Fecha]])</f>
        <v>24</v>
      </c>
    </row>
    <row r="2428" spans="2:12" x14ac:dyDescent="0.25">
      <c r="B2428" s="11">
        <v>45985</v>
      </c>
      <c r="C2428" s="46" t="s">
        <v>23</v>
      </c>
      <c r="D2428" t="s">
        <v>192</v>
      </c>
      <c r="E2428" s="17">
        <v>75.64</v>
      </c>
      <c r="F2428">
        <v>20</v>
      </c>
      <c r="G2428" s="18">
        <f>+(Ventas_Wellpro4[[#This Row],[Precio de Venta]]*0.16)*Ventas_Wellpro4[[#This Row],[Cantidad Vendida]]</f>
        <v>242.04800000000003</v>
      </c>
      <c r="H2428" s="15">
        <v>1512.8</v>
      </c>
      <c r="I2428" s="17">
        <f>+Ventas_Wellpro4[[#This Row],[Total de Venta sin IVA]]+Ventas_Wellpro4[[#This Row],[IVA]]</f>
        <v>1754.848</v>
      </c>
      <c r="J2428">
        <f>YEAR(Ventas_Wellpro4[[#This Row],[Fecha]])</f>
        <v>2025</v>
      </c>
      <c r="K2428" t="str">
        <f>TEXT(Ventas_Wellpro4[[#This Row],[Fecha]],"MMMM")</f>
        <v>noviembre</v>
      </c>
      <c r="L2428">
        <f>DAY(Ventas_Wellpro4[[#This Row],[Fecha]])</f>
        <v>24</v>
      </c>
    </row>
    <row r="2429" spans="2:12" x14ac:dyDescent="0.25">
      <c r="B2429" s="11">
        <v>45985</v>
      </c>
      <c r="C2429" s="46" t="s">
        <v>12</v>
      </c>
      <c r="D2429" t="s">
        <v>192</v>
      </c>
      <c r="E2429" s="17">
        <v>182.5</v>
      </c>
      <c r="F2429">
        <v>12</v>
      </c>
      <c r="G2429" s="18">
        <f>+(Ventas_Wellpro4[[#This Row],[Precio de Venta]]*0.16)*Ventas_Wellpro4[[#This Row],[Cantidad Vendida]]</f>
        <v>350.4</v>
      </c>
      <c r="H2429" s="15">
        <v>2190</v>
      </c>
      <c r="I2429" s="17">
        <f>+Ventas_Wellpro4[[#This Row],[Total de Venta sin IVA]]+Ventas_Wellpro4[[#This Row],[IVA]]</f>
        <v>2540.4</v>
      </c>
      <c r="J2429">
        <f>YEAR(Ventas_Wellpro4[[#This Row],[Fecha]])</f>
        <v>2025</v>
      </c>
      <c r="K2429" t="str">
        <f>TEXT(Ventas_Wellpro4[[#This Row],[Fecha]],"MMMM")</f>
        <v>noviembre</v>
      </c>
      <c r="L2429">
        <f>DAY(Ventas_Wellpro4[[#This Row],[Fecha]])</f>
        <v>24</v>
      </c>
    </row>
    <row r="2430" spans="2:12" x14ac:dyDescent="0.25">
      <c r="B2430" s="11">
        <v>45985</v>
      </c>
      <c r="C2430" s="46" t="s">
        <v>24</v>
      </c>
      <c r="D2430" t="s">
        <v>192</v>
      </c>
      <c r="E2430" s="17">
        <v>124.02</v>
      </c>
      <c r="F2430">
        <v>1</v>
      </c>
      <c r="G2430" s="18">
        <f>+(Ventas_Wellpro4[[#This Row],[Precio de Venta]]*0.16)*Ventas_Wellpro4[[#This Row],[Cantidad Vendida]]</f>
        <v>19.8432</v>
      </c>
      <c r="H2430" s="15">
        <v>124.02</v>
      </c>
      <c r="I2430" s="17">
        <f>+Ventas_Wellpro4[[#This Row],[Total de Venta sin IVA]]+Ventas_Wellpro4[[#This Row],[IVA]]</f>
        <v>143.86320000000001</v>
      </c>
      <c r="J2430">
        <f>YEAR(Ventas_Wellpro4[[#This Row],[Fecha]])</f>
        <v>2025</v>
      </c>
      <c r="K2430" t="str">
        <f>TEXT(Ventas_Wellpro4[[#This Row],[Fecha]],"MMMM")</f>
        <v>noviembre</v>
      </c>
      <c r="L2430">
        <f>DAY(Ventas_Wellpro4[[#This Row],[Fecha]])</f>
        <v>24</v>
      </c>
    </row>
    <row r="2431" spans="2:12" x14ac:dyDescent="0.25">
      <c r="B2431" s="11">
        <v>45985</v>
      </c>
      <c r="C2431" s="46" t="s">
        <v>24</v>
      </c>
      <c r="D2431" t="s">
        <v>192</v>
      </c>
      <c r="E2431" s="17">
        <v>124.02</v>
      </c>
      <c r="F2431">
        <v>1</v>
      </c>
      <c r="G2431" s="18">
        <f>+(Ventas_Wellpro4[[#This Row],[Precio de Venta]]*0.16)*Ventas_Wellpro4[[#This Row],[Cantidad Vendida]]</f>
        <v>19.8432</v>
      </c>
      <c r="H2431" s="15">
        <v>124.02</v>
      </c>
      <c r="I2431" s="17">
        <f>+Ventas_Wellpro4[[#This Row],[Total de Venta sin IVA]]+Ventas_Wellpro4[[#This Row],[IVA]]</f>
        <v>143.86320000000001</v>
      </c>
      <c r="J2431">
        <f>YEAR(Ventas_Wellpro4[[#This Row],[Fecha]])</f>
        <v>2025</v>
      </c>
      <c r="K2431" t="str">
        <f>TEXT(Ventas_Wellpro4[[#This Row],[Fecha]],"MMMM")</f>
        <v>noviembre</v>
      </c>
      <c r="L2431">
        <f>DAY(Ventas_Wellpro4[[#This Row],[Fecha]])</f>
        <v>24</v>
      </c>
    </row>
    <row r="2432" spans="2:12" x14ac:dyDescent="0.25">
      <c r="B2432" s="11">
        <v>45985</v>
      </c>
      <c r="C2432" s="46" t="s">
        <v>24</v>
      </c>
      <c r="D2432" t="s">
        <v>192</v>
      </c>
      <c r="E2432" s="17">
        <v>75.64</v>
      </c>
      <c r="F2432">
        <v>20</v>
      </c>
      <c r="G2432" s="18">
        <f>+(Ventas_Wellpro4[[#This Row],[Precio de Venta]]*0.16)*Ventas_Wellpro4[[#This Row],[Cantidad Vendida]]</f>
        <v>242.04800000000003</v>
      </c>
      <c r="H2432" s="15">
        <v>1512.8</v>
      </c>
      <c r="I2432" s="17">
        <f>+Ventas_Wellpro4[[#This Row],[Total de Venta sin IVA]]+Ventas_Wellpro4[[#This Row],[IVA]]</f>
        <v>1754.848</v>
      </c>
      <c r="J2432">
        <f>YEAR(Ventas_Wellpro4[[#This Row],[Fecha]])</f>
        <v>2025</v>
      </c>
      <c r="K2432" t="str">
        <f>TEXT(Ventas_Wellpro4[[#This Row],[Fecha]],"MMMM")</f>
        <v>noviembre</v>
      </c>
      <c r="L2432">
        <f>DAY(Ventas_Wellpro4[[#This Row],[Fecha]])</f>
        <v>24</v>
      </c>
    </row>
    <row r="2433" spans="2:12" x14ac:dyDescent="0.25">
      <c r="B2433" s="11">
        <v>45985</v>
      </c>
      <c r="C2433" s="46" t="s">
        <v>18</v>
      </c>
      <c r="D2433" t="s">
        <v>194</v>
      </c>
      <c r="E2433" s="17">
        <v>697</v>
      </c>
      <c r="F2433">
        <v>30</v>
      </c>
      <c r="G2433" s="18">
        <f>+(Ventas_Wellpro4[[#This Row],[Precio de Venta]]*0.16)*Ventas_Wellpro4[[#This Row],[Cantidad Vendida]]</f>
        <v>3345.6</v>
      </c>
      <c r="H2433" s="15">
        <v>20910</v>
      </c>
      <c r="I2433" s="17">
        <f>+Ventas_Wellpro4[[#This Row],[Total de Venta sin IVA]]+Ventas_Wellpro4[[#This Row],[IVA]]</f>
        <v>24255.599999999999</v>
      </c>
      <c r="J2433">
        <f>YEAR(Ventas_Wellpro4[[#This Row],[Fecha]])</f>
        <v>2025</v>
      </c>
      <c r="K2433" t="str">
        <f>TEXT(Ventas_Wellpro4[[#This Row],[Fecha]],"MMMM")</f>
        <v>noviembre</v>
      </c>
      <c r="L2433">
        <f>DAY(Ventas_Wellpro4[[#This Row],[Fecha]])</f>
        <v>24</v>
      </c>
    </row>
    <row r="2434" spans="2:12" x14ac:dyDescent="0.25">
      <c r="B2434" s="11">
        <v>45985</v>
      </c>
      <c r="C2434" s="46" t="s">
        <v>18</v>
      </c>
      <c r="D2434" t="s">
        <v>194</v>
      </c>
      <c r="E2434" s="17">
        <v>697</v>
      </c>
      <c r="F2434">
        <v>48</v>
      </c>
      <c r="G2434" s="18">
        <f>+(Ventas_Wellpro4[[#This Row],[Precio de Venta]]*0.16)*Ventas_Wellpro4[[#This Row],[Cantidad Vendida]]</f>
        <v>5352.96</v>
      </c>
      <c r="H2434" s="15">
        <v>33456</v>
      </c>
      <c r="I2434" s="17">
        <f>+Ventas_Wellpro4[[#This Row],[Total de Venta sin IVA]]+Ventas_Wellpro4[[#This Row],[IVA]]</f>
        <v>38808.959999999999</v>
      </c>
      <c r="J2434">
        <f>YEAR(Ventas_Wellpro4[[#This Row],[Fecha]])</f>
        <v>2025</v>
      </c>
      <c r="K2434" t="str">
        <f>TEXT(Ventas_Wellpro4[[#This Row],[Fecha]],"MMMM")</f>
        <v>noviembre</v>
      </c>
      <c r="L2434">
        <f>DAY(Ventas_Wellpro4[[#This Row],[Fecha]])</f>
        <v>24</v>
      </c>
    </row>
    <row r="2435" spans="2:12" x14ac:dyDescent="0.25">
      <c r="B2435" s="11">
        <v>45986</v>
      </c>
      <c r="C2435" s="46" t="s">
        <v>14</v>
      </c>
      <c r="D2435" t="s">
        <v>192</v>
      </c>
      <c r="E2435" s="17">
        <v>1706.9</v>
      </c>
      <c r="F2435">
        <v>1</v>
      </c>
      <c r="G2435" s="18">
        <f>+(Ventas_Wellpro4[[#This Row],[Precio de Venta]]*0.16)*Ventas_Wellpro4[[#This Row],[Cantidad Vendida]]</f>
        <v>273.10400000000004</v>
      </c>
      <c r="H2435" s="15">
        <v>1706.9</v>
      </c>
      <c r="I2435" s="17">
        <f>+Ventas_Wellpro4[[#This Row],[Total de Venta sin IVA]]+Ventas_Wellpro4[[#This Row],[IVA]]</f>
        <v>1980.0040000000001</v>
      </c>
      <c r="J2435">
        <f>YEAR(Ventas_Wellpro4[[#This Row],[Fecha]])</f>
        <v>2025</v>
      </c>
      <c r="K2435" t="str">
        <f>TEXT(Ventas_Wellpro4[[#This Row],[Fecha]],"MMMM")</f>
        <v>noviembre</v>
      </c>
      <c r="L2435">
        <f>DAY(Ventas_Wellpro4[[#This Row],[Fecha]])</f>
        <v>25</v>
      </c>
    </row>
    <row r="2436" spans="2:12" x14ac:dyDescent="0.25">
      <c r="B2436" s="11">
        <v>45986</v>
      </c>
      <c r="C2436" s="46" t="s">
        <v>25</v>
      </c>
      <c r="D2436" t="s">
        <v>192</v>
      </c>
      <c r="E2436" s="17">
        <v>718.25</v>
      </c>
      <c r="F2436">
        <v>6</v>
      </c>
      <c r="G2436" s="18">
        <f>+(Ventas_Wellpro4[[#This Row],[Precio de Venta]]*0.16)*Ventas_Wellpro4[[#This Row],[Cantidad Vendida]]</f>
        <v>689.52</v>
      </c>
      <c r="H2436" s="15">
        <v>4309.5</v>
      </c>
      <c r="I2436" s="17">
        <f>+Ventas_Wellpro4[[#This Row],[Total de Venta sin IVA]]+Ventas_Wellpro4[[#This Row],[IVA]]</f>
        <v>4999.0200000000004</v>
      </c>
      <c r="J2436">
        <f>YEAR(Ventas_Wellpro4[[#This Row],[Fecha]])</f>
        <v>2025</v>
      </c>
      <c r="K2436" t="str">
        <f>TEXT(Ventas_Wellpro4[[#This Row],[Fecha]],"MMMM")</f>
        <v>noviembre</v>
      </c>
      <c r="L2436">
        <f>DAY(Ventas_Wellpro4[[#This Row],[Fecha]])</f>
        <v>25</v>
      </c>
    </row>
    <row r="2437" spans="2:12" x14ac:dyDescent="0.25">
      <c r="B2437" s="11">
        <v>45987</v>
      </c>
      <c r="C2437" s="46" t="s">
        <v>138</v>
      </c>
      <c r="D2437" t="s">
        <v>191</v>
      </c>
      <c r="E2437" s="17">
        <v>498.66</v>
      </c>
      <c r="F2437">
        <v>6</v>
      </c>
      <c r="G2437" s="18">
        <f>+(Ventas_Wellpro4[[#This Row],[Precio de Venta]]*0.16)*Ventas_Wellpro4[[#This Row],[Cantidad Vendida]]</f>
        <v>478.71360000000004</v>
      </c>
      <c r="H2437" s="15">
        <v>2991.96</v>
      </c>
      <c r="I2437" s="17">
        <f>+Ventas_Wellpro4[[#This Row],[Total de Venta sin IVA]]+Ventas_Wellpro4[[#This Row],[IVA]]</f>
        <v>3470.6736000000001</v>
      </c>
      <c r="J2437">
        <f>YEAR(Ventas_Wellpro4[[#This Row],[Fecha]])</f>
        <v>2025</v>
      </c>
      <c r="K2437" t="str">
        <f>TEXT(Ventas_Wellpro4[[#This Row],[Fecha]],"MMMM")</f>
        <v>noviembre</v>
      </c>
      <c r="L2437">
        <f>DAY(Ventas_Wellpro4[[#This Row],[Fecha]])</f>
        <v>26</v>
      </c>
    </row>
    <row r="2438" spans="2:12" x14ac:dyDescent="0.25">
      <c r="B2438" s="11">
        <v>45987</v>
      </c>
      <c r="C2438" s="46" t="s">
        <v>138</v>
      </c>
      <c r="D2438" t="s">
        <v>191</v>
      </c>
      <c r="E2438" s="17">
        <v>498.66</v>
      </c>
      <c r="F2438">
        <v>18</v>
      </c>
      <c r="G2438" s="18">
        <f>+(Ventas_Wellpro4[[#This Row],[Precio de Venta]]*0.16)*Ventas_Wellpro4[[#This Row],[Cantidad Vendida]]</f>
        <v>1436.1408000000001</v>
      </c>
      <c r="H2438" s="15">
        <v>8975.8799999999992</v>
      </c>
      <c r="I2438" s="17">
        <f>+Ventas_Wellpro4[[#This Row],[Total de Venta sin IVA]]+Ventas_Wellpro4[[#This Row],[IVA]]</f>
        <v>10412.020799999998</v>
      </c>
      <c r="J2438">
        <f>YEAR(Ventas_Wellpro4[[#This Row],[Fecha]])</f>
        <v>2025</v>
      </c>
      <c r="K2438" t="str">
        <f>TEXT(Ventas_Wellpro4[[#This Row],[Fecha]],"MMMM")</f>
        <v>noviembre</v>
      </c>
      <c r="L2438">
        <f>DAY(Ventas_Wellpro4[[#This Row],[Fecha]])</f>
        <v>26</v>
      </c>
    </row>
    <row r="2439" spans="2:12" x14ac:dyDescent="0.25">
      <c r="B2439" s="11">
        <v>45987</v>
      </c>
      <c r="C2439" s="46" t="s">
        <v>138</v>
      </c>
      <c r="D2439" t="s">
        <v>191</v>
      </c>
      <c r="E2439" s="17">
        <v>498.66</v>
      </c>
      <c r="F2439">
        <v>6</v>
      </c>
      <c r="G2439" s="18">
        <f>+(Ventas_Wellpro4[[#This Row],[Precio de Venta]]*0.16)*Ventas_Wellpro4[[#This Row],[Cantidad Vendida]]</f>
        <v>478.71360000000004</v>
      </c>
      <c r="H2439" s="15">
        <v>2991.96</v>
      </c>
      <c r="I2439" s="17">
        <f>+Ventas_Wellpro4[[#This Row],[Total de Venta sin IVA]]+Ventas_Wellpro4[[#This Row],[IVA]]</f>
        <v>3470.6736000000001</v>
      </c>
      <c r="J2439">
        <f>YEAR(Ventas_Wellpro4[[#This Row],[Fecha]])</f>
        <v>2025</v>
      </c>
      <c r="K2439" t="str">
        <f>TEXT(Ventas_Wellpro4[[#This Row],[Fecha]],"MMMM")</f>
        <v>noviembre</v>
      </c>
      <c r="L2439">
        <f>DAY(Ventas_Wellpro4[[#This Row],[Fecha]])</f>
        <v>26</v>
      </c>
    </row>
    <row r="2440" spans="2:12" x14ac:dyDescent="0.25">
      <c r="B2440" s="11">
        <v>45987</v>
      </c>
      <c r="C2440" s="46" t="s">
        <v>138</v>
      </c>
      <c r="D2440" t="s">
        <v>191</v>
      </c>
      <c r="E2440" s="17">
        <v>498.66</v>
      </c>
      <c r="F2440">
        <v>24</v>
      </c>
      <c r="G2440" s="18">
        <f>+(Ventas_Wellpro4[[#This Row],[Precio de Venta]]*0.16)*Ventas_Wellpro4[[#This Row],[Cantidad Vendida]]</f>
        <v>1914.8544000000002</v>
      </c>
      <c r="H2440" s="15">
        <v>11967.84</v>
      </c>
      <c r="I2440" s="17">
        <f>+Ventas_Wellpro4[[#This Row],[Total de Venta sin IVA]]+Ventas_Wellpro4[[#This Row],[IVA]]</f>
        <v>13882.6944</v>
      </c>
      <c r="J2440">
        <f>YEAR(Ventas_Wellpro4[[#This Row],[Fecha]])</f>
        <v>2025</v>
      </c>
      <c r="K2440" t="str">
        <f>TEXT(Ventas_Wellpro4[[#This Row],[Fecha]],"MMMM")</f>
        <v>noviembre</v>
      </c>
      <c r="L2440">
        <f>DAY(Ventas_Wellpro4[[#This Row],[Fecha]])</f>
        <v>26</v>
      </c>
    </row>
    <row r="2441" spans="2:12" x14ac:dyDescent="0.25">
      <c r="B2441" s="11">
        <v>45987</v>
      </c>
      <c r="C2441" s="46" t="s">
        <v>18</v>
      </c>
      <c r="D2441" t="s">
        <v>191</v>
      </c>
      <c r="E2441" s="17">
        <v>525.59</v>
      </c>
      <c r="F2441">
        <v>6</v>
      </c>
      <c r="G2441" s="18">
        <f>+(Ventas_Wellpro4[[#This Row],[Precio de Venta]]*0.16)*Ventas_Wellpro4[[#This Row],[Cantidad Vendida]]</f>
        <v>504.56640000000004</v>
      </c>
      <c r="H2441" s="15">
        <v>3153.54</v>
      </c>
      <c r="I2441" s="17">
        <f>+Ventas_Wellpro4[[#This Row],[Total de Venta sin IVA]]+Ventas_Wellpro4[[#This Row],[IVA]]</f>
        <v>3658.1064000000001</v>
      </c>
      <c r="J2441">
        <f>YEAR(Ventas_Wellpro4[[#This Row],[Fecha]])</f>
        <v>2025</v>
      </c>
      <c r="K2441" t="str">
        <f>TEXT(Ventas_Wellpro4[[#This Row],[Fecha]],"MMMM")</f>
        <v>noviembre</v>
      </c>
      <c r="L2441">
        <f>DAY(Ventas_Wellpro4[[#This Row],[Fecha]])</f>
        <v>26</v>
      </c>
    </row>
    <row r="2442" spans="2:12" x14ac:dyDescent="0.25">
      <c r="B2442" s="11">
        <v>45987</v>
      </c>
      <c r="C2442" s="46" t="s">
        <v>18</v>
      </c>
      <c r="D2442" t="s">
        <v>191</v>
      </c>
      <c r="E2442" s="17">
        <v>525.59</v>
      </c>
      <c r="F2442">
        <v>6</v>
      </c>
      <c r="G2442" s="18">
        <f>+(Ventas_Wellpro4[[#This Row],[Precio de Venta]]*0.16)*Ventas_Wellpro4[[#This Row],[Cantidad Vendida]]</f>
        <v>504.56640000000004</v>
      </c>
      <c r="H2442" s="15">
        <v>3153.54</v>
      </c>
      <c r="I2442" s="17">
        <f>+Ventas_Wellpro4[[#This Row],[Total de Venta sin IVA]]+Ventas_Wellpro4[[#This Row],[IVA]]</f>
        <v>3658.1064000000001</v>
      </c>
      <c r="J2442">
        <f>YEAR(Ventas_Wellpro4[[#This Row],[Fecha]])</f>
        <v>2025</v>
      </c>
      <c r="K2442" t="str">
        <f>TEXT(Ventas_Wellpro4[[#This Row],[Fecha]],"MMMM")</f>
        <v>noviembre</v>
      </c>
      <c r="L2442">
        <f>DAY(Ventas_Wellpro4[[#This Row],[Fecha]])</f>
        <v>26</v>
      </c>
    </row>
    <row r="2443" spans="2:12" x14ac:dyDescent="0.25">
      <c r="B2443" s="11">
        <v>45987</v>
      </c>
      <c r="C2443" s="46" t="s">
        <v>18</v>
      </c>
      <c r="D2443" t="s">
        <v>191</v>
      </c>
      <c r="E2443" s="17">
        <v>525.59</v>
      </c>
      <c r="F2443">
        <v>12</v>
      </c>
      <c r="G2443" s="18">
        <f>+(Ventas_Wellpro4[[#This Row],[Precio de Venta]]*0.16)*Ventas_Wellpro4[[#This Row],[Cantidad Vendida]]</f>
        <v>1009.1328000000001</v>
      </c>
      <c r="H2443" s="15">
        <v>6307.08</v>
      </c>
      <c r="I2443" s="17">
        <f>+Ventas_Wellpro4[[#This Row],[Total de Venta sin IVA]]+Ventas_Wellpro4[[#This Row],[IVA]]</f>
        <v>7316.2128000000002</v>
      </c>
      <c r="J2443">
        <f>YEAR(Ventas_Wellpro4[[#This Row],[Fecha]])</f>
        <v>2025</v>
      </c>
      <c r="K2443" t="str">
        <f>TEXT(Ventas_Wellpro4[[#This Row],[Fecha]],"MMMM")</f>
        <v>noviembre</v>
      </c>
      <c r="L2443">
        <f>DAY(Ventas_Wellpro4[[#This Row],[Fecha]])</f>
        <v>26</v>
      </c>
    </row>
    <row r="2444" spans="2:12" x14ac:dyDescent="0.25">
      <c r="B2444" s="11">
        <v>45988</v>
      </c>
      <c r="C2444" s="46" t="s">
        <v>173</v>
      </c>
      <c r="D2444" t="s">
        <v>192</v>
      </c>
      <c r="E2444" s="17">
        <v>834.1</v>
      </c>
      <c r="F2444">
        <v>1</v>
      </c>
      <c r="G2444" s="18">
        <f>+(Ventas_Wellpro4[[#This Row],[Precio de Venta]]*0.16)*Ventas_Wellpro4[[#This Row],[Cantidad Vendida]]</f>
        <v>133.45600000000002</v>
      </c>
      <c r="H2444" s="15">
        <v>834.1</v>
      </c>
      <c r="I2444" s="17">
        <f>+Ventas_Wellpro4[[#This Row],[Total de Venta sin IVA]]+Ventas_Wellpro4[[#This Row],[IVA]]</f>
        <v>967.55600000000004</v>
      </c>
      <c r="J2444">
        <f>YEAR(Ventas_Wellpro4[[#This Row],[Fecha]])</f>
        <v>2025</v>
      </c>
      <c r="K2444" t="str">
        <f>TEXT(Ventas_Wellpro4[[#This Row],[Fecha]],"MMMM")</f>
        <v>noviembre</v>
      </c>
      <c r="L2444">
        <f>DAY(Ventas_Wellpro4[[#This Row],[Fecha]])</f>
        <v>27</v>
      </c>
    </row>
    <row r="2445" spans="2:12" x14ac:dyDescent="0.25">
      <c r="B2445" s="11">
        <v>45988</v>
      </c>
      <c r="C2445" s="46" t="s">
        <v>173</v>
      </c>
      <c r="D2445" t="s">
        <v>192</v>
      </c>
      <c r="E2445" s="17">
        <v>834.1</v>
      </c>
      <c r="F2445">
        <v>1</v>
      </c>
      <c r="G2445" s="18">
        <f>+(Ventas_Wellpro4[[#This Row],[Precio de Venta]]*0.16)*Ventas_Wellpro4[[#This Row],[Cantidad Vendida]]</f>
        <v>133.45600000000002</v>
      </c>
      <c r="H2445" s="15">
        <v>834.1</v>
      </c>
      <c r="I2445" s="17">
        <f>+Ventas_Wellpro4[[#This Row],[Total de Venta sin IVA]]+Ventas_Wellpro4[[#This Row],[IVA]]</f>
        <v>967.55600000000004</v>
      </c>
      <c r="J2445">
        <f>YEAR(Ventas_Wellpro4[[#This Row],[Fecha]])</f>
        <v>2025</v>
      </c>
      <c r="K2445" t="str">
        <f>TEXT(Ventas_Wellpro4[[#This Row],[Fecha]],"MMMM")</f>
        <v>noviembre</v>
      </c>
      <c r="L2445">
        <f>DAY(Ventas_Wellpro4[[#This Row],[Fecha]])</f>
        <v>27</v>
      </c>
    </row>
    <row r="2446" spans="2:12" x14ac:dyDescent="0.25">
      <c r="B2446" s="11">
        <v>45988</v>
      </c>
      <c r="C2446" s="46" t="s">
        <v>138</v>
      </c>
      <c r="D2446" t="s">
        <v>191</v>
      </c>
      <c r="E2446" s="17">
        <v>498.66</v>
      </c>
      <c r="F2446">
        <v>12</v>
      </c>
      <c r="G2446" s="18">
        <f>+(Ventas_Wellpro4[[#This Row],[Precio de Venta]]*0.16)*Ventas_Wellpro4[[#This Row],[Cantidad Vendida]]</f>
        <v>957.42720000000008</v>
      </c>
      <c r="H2446" s="15">
        <v>5983.92</v>
      </c>
      <c r="I2446" s="17">
        <f>+Ventas_Wellpro4[[#This Row],[Total de Venta sin IVA]]+Ventas_Wellpro4[[#This Row],[IVA]]</f>
        <v>6941.3472000000002</v>
      </c>
      <c r="J2446">
        <f>YEAR(Ventas_Wellpro4[[#This Row],[Fecha]])</f>
        <v>2025</v>
      </c>
      <c r="K2446" t="str">
        <f>TEXT(Ventas_Wellpro4[[#This Row],[Fecha]],"MMMM")</f>
        <v>noviembre</v>
      </c>
      <c r="L2446">
        <f>DAY(Ventas_Wellpro4[[#This Row],[Fecha]])</f>
        <v>27</v>
      </c>
    </row>
    <row r="2447" spans="2:12" x14ac:dyDescent="0.25">
      <c r="B2447" s="11">
        <v>45988</v>
      </c>
      <c r="C2447" s="46" t="s">
        <v>138</v>
      </c>
      <c r="D2447" t="s">
        <v>191</v>
      </c>
      <c r="E2447" s="17">
        <v>498.66</v>
      </c>
      <c r="F2447">
        <v>6</v>
      </c>
      <c r="G2447" s="18">
        <f>+(Ventas_Wellpro4[[#This Row],[Precio de Venta]]*0.16)*Ventas_Wellpro4[[#This Row],[Cantidad Vendida]]</f>
        <v>478.71360000000004</v>
      </c>
      <c r="H2447" s="15">
        <v>2991.96</v>
      </c>
      <c r="I2447" s="17">
        <f>+Ventas_Wellpro4[[#This Row],[Total de Venta sin IVA]]+Ventas_Wellpro4[[#This Row],[IVA]]</f>
        <v>3470.6736000000001</v>
      </c>
      <c r="J2447">
        <f>YEAR(Ventas_Wellpro4[[#This Row],[Fecha]])</f>
        <v>2025</v>
      </c>
      <c r="K2447" t="str">
        <f>TEXT(Ventas_Wellpro4[[#This Row],[Fecha]],"MMMM")</f>
        <v>noviembre</v>
      </c>
      <c r="L2447">
        <f>DAY(Ventas_Wellpro4[[#This Row],[Fecha]])</f>
        <v>27</v>
      </c>
    </row>
    <row r="2448" spans="2:12" x14ac:dyDescent="0.25">
      <c r="B2448" s="11">
        <v>45988</v>
      </c>
      <c r="C2448" s="46" t="s">
        <v>138</v>
      </c>
      <c r="D2448" t="s">
        <v>191</v>
      </c>
      <c r="E2448" s="17">
        <v>498.66</v>
      </c>
      <c r="F2448">
        <v>6</v>
      </c>
      <c r="G2448" s="18">
        <f>+(Ventas_Wellpro4[[#This Row],[Precio de Venta]]*0.16)*Ventas_Wellpro4[[#This Row],[Cantidad Vendida]]</f>
        <v>478.71360000000004</v>
      </c>
      <c r="H2448" s="15">
        <v>2991.96</v>
      </c>
      <c r="I2448" s="17">
        <f>+Ventas_Wellpro4[[#This Row],[Total de Venta sin IVA]]+Ventas_Wellpro4[[#This Row],[IVA]]</f>
        <v>3470.6736000000001</v>
      </c>
      <c r="J2448">
        <f>YEAR(Ventas_Wellpro4[[#This Row],[Fecha]])</f>
        <v>2025</v>
      </c>
      <c r="K2448" t="str">
        <f>TEXT(Ventas_Wellpro4[[#This Row],[Fecha]],"MMMM")</f>
        <v>noviembre</v>
      </c>
      <c r="L2448">
        <f>DAY(Ventas_Wellpro4[[#This Row],[Fecha]])</f>
        <v>27</v>
      </c>
    </row>
    <row r="2449" spans="2:12" x14ac:dyDescent="0.25">
      <c r="B2449" s="11">
        <v>45988</v>
      </c>
      <c r="C2449" s="46" t="s">
        <v>138</v>
      </c>
      <c r="D2449" t="s">
        <v>191</v>
      </c>
      <c r="E2449" s="17">
        <v>498.66</v>
      </c>
      <c r="F2449">
        <v>6</v>
      </c>
      <c r="G2449" s="18">
        <f>+(Ventas_Wellpro4[[#This Row],[Precio de Venta]]*0.16)*Ventas_Wellpro4[[#This Row],[Cantidad Vendida]]</f>
        <v>478.71360000000004</v>
      </c>
      <c r="H2449" s="15">
        <v>2991.96</v>
      </c>
      <c r="I2449" s="17">
        <f>+Ventas_Wellpro4[[#This Row],[Total de Venta sin IVA]]+Ventas_Wellpro4[[#This Row],[IVA]]</f>
        <v>3470.6736000000001</v>
      </c>
      <c r="J2449">
        <f>YEAR(Ventas_Wellpro4[[#This Row],[Fecha]])</f>
        <v>2025</v>
      </c>
      <c r="K2449" t="str">
        <f>TEXT(Ventas_Wellpro4[[#This Row],[Fecha]],"MMMM")</f>
        <v>noviembre</v>
      </c>
      <c r="L2449">
        <f>DAY(Ventas_Wellpro4[[#This Row],[Fecha]])</f>
        <v>27</v>
      </c>
    </row>
    <row r="2450" spans="2:12" x14ac:dyDescent="0.25">
      <c r="B2450" s="11">
        <v>45988</v>
      </c>
      <c r="C2450" s="46" t="s">
        <v>138</v>
      </c>
      <c r="D2450" t="s">
        <v>191</v>
      </c>
      <c r="E2450" s="17">
        <v>498.66</v>
      </c>
      <c r="F2450">
        <v>6</v>
      </c>
      <c r="G2450" s="18">
        <f>+(Ventas_Wellpro4[[#This Row],[Precio de Venta]]*0.16)*Ventas_Wellpro4[[#This Row],[Cantidad Vendida]]</f>
        <v>478.71360000000004</v>
      </c>
      <c r="H2450" s="15">
        <v>2991.96</v>
      </c>
      <c r="I2450" s="17">
        <f>+Ventas_Wellpro4[[#This Row],[Total de Venta sin IVA]]+Ventas_Wellpro4[[#This Row],[IVA]]</f>
        <v>3470.6736000000001</v>
      </c>
      <c r="J2450">
        <f>YEAR(Ventas_Wellpro4[[#This Row],[Fecha]])</f>
        <v>2025</v>
      </c>
      <c r="K2450" t="str">
        <f>TEXT(Ventas_Wellpro4[[#This Row],[Fecha]],"MMMM")</f>
        <v>noviembre</v>
      </c>
      <c r="L2450">
        <f>DAY(Ventas_Wellpro4[[#This Row],[Fecha]])</f>
        <v>27</v>
      </c>
    </row>
    <row r="2451" spans="2:12" x14ac:dyDescent="0.25">
      <c r="B2451" s="11">
        <v>45988</v>
      </c>
      <c r="C2451" s="46" t="s">
        <v>187</v>
      </c>
      <c r="D2451" t="s">
        <v>192</v>
      </c>
      <c r="E2451" s="17">
        <v>571.54999999999995</v>
      </c>
      <c r="F2451">
        <v>6</v>
      </c>
      <c r="G2451" s="18">
        <f>+(Ventas_Wellpro4[[#This Row],[Precio de Venta]]*0.16)*Ventas_Wellpro4[[#This Row],[Cantidad Vendida]]</f>
        <v>548.68799999999999</v>
      </c>
      <c r="H2451" s="15">
        <v>3429.3</v>
      </c>
      <c r="I2451" s="17">
        <f>+Ventas_Wellpro4[[#This Row],[Total de Venta sin IVA]]+Ventas_Wellpro4[[#This Row],[IVA]]</f>
        <v>3977.9880000000003</v>
      </c>
      <c r="J2451">
        <f>YEAR(Ventas_Wellpro4[[#This Row],[Fecha]])</f>
        <v>2025</v>
      </c>
      <c r="K2451" t="str">
        <f>TEXT(Ventas_Wellpro4[[#This Row],[Fecha]],"MMMM")</f>
        <v>noviembre</v>
      </c>
      <c r="L2451">
        <f>DAY(Ventas_Wellpro4[[#This Row],[Fecha]])</f>
        <v>27</v>
      </c>
    </row>
    <row r="2452" spans="2:12" x14ac:dyDescent="0.25">
      <c r="B2452" s="11">
        <v>45988</v>
      </c>
      <c r="C2452" s="46" t="s">
        <v>156</v>
      </c>
      <c r="D2452" t="s">
        <v>192</v>
      </c>
      <c r="E2452" s="17">
        <v>571.54999999999995</v>
      </c>
      <c r="F2452">
        <v>6</v>
      </c>
      <c r="G2452" s="18">
        <f>+(Ventas_Wellpro4[[#This Row],[Precio de Venta]]*0.16)*Ventas_Wellpro4[[#This Row],[Cantidad Vendida]]</f>
        <v>548.68799999999999</v>
      </c>
      <c r="H2452" s="15">
        <v>3429.3</v>
      </c>
      <c r="I2452" s="17">
        <f>+Ventas_Wellpro4[[#This Row],[Total de Venta sin IVA]]+Ventas_Wellpro4[[#This Row],[IVA]]</f>
        <v>3977.9880000000003</v>
      </c>
      <c r="J2452">
        <f>YEAR(Ventas_Wellpro4[[#This Row],[Fecha]])</f>
        <v>2025</v>
      </c>
      <c r="K2452" t="str">
        <f>TEXT(Ventas_Wellpro4[[#This Row],[Fecha]],"MMMM")</f>
        <v>noviembre</v>
      </c>
      <c r="L2452">
        <f>DAY(Ventas_Wellpro4[[#This Row],[Fecha]])</f>
        <v>27</v>
      </c>
    </row>
    <row r="2453" spans="2:12" x14ac:dyDescent="0.25">
      <c r="B2453" s="11">
        <v>45988</v>
      </c>
      <c r="C2453" s="46" t="s">
        <v>159</v>
      </c>
      <c r="D2453" t="s">
        <v>192</v>
      </c>
      <c r="E2453" s="17">
        <v>571.54999999999995</v>
      </c>
      <c r="F2453">
        <v>6</v>
      </c>
      <c r="G2453" s="18">
        <f>+(Ventas_Wellpro4[[#This Row],[Precio de Venta]]*0.16)*Ventas_Wellpro4[[#This Row],[Cantidad Vendida]]</f>
        <v>548.68799999999999</v>
      </c>
      <c r="H2453" s="15">
        <v>3429.3</v>
      </c>
      <c r="I2453" s="17">
        <f>+Ventas_Wellpro4[[#This Row],[Total de Venta sin IVA]]+Ventas_Wellpro4[[#This Row],[IVA]]</f>
        <v>3977.9880000000003</v>
      </c>
      <c r="J2453">
        <f>YEAR(Ventas_Wellpro4[[#This Row],[Fecha]])</f>
        <v>2025</v>
      </c>
      <c r="K2453" t="str">
        <f>TEXT(Ventas_Wellpro4[[#This Row],[Fecha]],"MMMM")</f>
        <v>noviembre</v>
      </c>
      <c r="L2453">
        <f>DAY(Ventas_Wellpro4[[#This Row],[Fecha]])</f>
        <v>27</v>
      </c>
    </row>
    <row r="2454" spans="2:12" x14ac:dyDescent="0.25">
      <c r="B2454" s="11">
        <v>45988</v>
      </c>
      <c r="C2454" s="46" t="s">
        <v>21</v>
      </c>
      <c r="D2454" t="s">
        <v>192</v>
      </c>
      <c r="E2454" s="17">
        <v>124.02</v>
      </c>
      <c r="F2454">
        <v>1</v>
      </c>
      <c r="G2454" s="18">
        <f>+(Ventas_Wellpro4[[#This Row],[Precio de Venta]]*0.16)*Ventas_Wellpro4[[#This Row],[Cantidad Vendida]]</f>
        <v>19.8432</v>
      </c>
      <c r="H2454" s="15">
        <v>124.02</v>
      </c>
      <c r="I2454" s="17">
        <f>+Ventas_Wellpro4[[#This Row],[Total de Venta sin IVA]]+Ventas_Wellpro4[[#This Row],[IVA]]</f>
        <v>143.86320000000001</v>
      </c>
      <c r="J2454">
        <f>YEAR(Ventas_Wellpro4[[#This Row],[Fecha]])</f>
        <v>2025</v>
      </c>
      <c r="K2454" t="str">
        <f>TEXT(Ventas_Wellpro4[[#This Row],[Fecha]],"MMMM")</f>
        <v>noviembre</v>
      </c>
      <c r="L2454">
        <f>DAY(Ventas_Wellpro4[[#This Row],[Fecha]])</f>
        <v>27</v>
      </c>
    </row>
    <row r="2455" spans="2:12" x14ac:dyDescent="0.25">
      <c r="B2455" s="11">
        <v>45988</v>
      </c>
      <c r="C2455" s="46" t="s">
        <v>21</v>
      </c>
      <c r="D2455" t="s">
        <v>192</v>
      </c>
      <c r="E2455" s="17">
        <v>124.02</v>
      </c>
      <c r="F2455">
        <v>1</v>
      </c>
      <c r="G2455" s="18">
        <f>+(Ventas_Wellpro4[[#This Row],[Precio de Venta]]*0.16)*Ventas_Wellpro4[[#This Row],[Cantidad Vendida]]</f>
        <v>19.8432</v>
      </c>
      <c r="H2455" s="15">
        <v>124.02</v>
      </c>
      <c r="I2455" s="17">
        <f>+Ventas_Wellpro4[[#This Row],[Total de Venta sin IVA]]+Ventas_Wellpro4[[#This Row],[IVA]]</f>
        <v>143.86320000000001</v>
      </c>
      <c r="J2455">
        <f>YEAR(Ventas_Wellpro4[[#This Row],[Fecha]])</f>
        <v>2025</v>
      </c>
      <c r="K2455" t="str">
        <f>TEXT(Ventas_Wellpro4[[#This Row],[Fecha]],"MMMM")</f>
        <v>noviembre</v>
      </c>
      <c r="L2455">
        <f>DAY(Ventas_Wellpro4[[#This Row],[Fecha]])</f>
        <v>27</v>
      </c>
    </row>
    <row r="2456" spans="2:12" x14ac:dyDescent="0.25">
      <c r="B2456" s="11">
        <v>45988</v>
      </c>
      <c r="C2456" s="46" t="s">
        <v>10</v>
      </c>
      <c r="D2456" t="s">
        <v>192</v>
      </c>
      <c r="E2456" s="17">
        <v>316.97000000000003</v>
      </c>
      <c r="F2456">
        <v>1</v>
      </c>
      <c r="G2456" s="18">
        <f>+(Ventas_Wellpro4[[#This Row],[Precio de Venta]]*0.16)*Ventas_Wellpro4[[#This Row],[Cantidad Vendida]]</f>
        <v>50.715200000000003</v>
      </c>
      <c r="H2456" s="15">
        <v>316.97000000000003</v>
      </c>
      <c r="I2456" s="17">
        <f>+Ventas_Wellpro4[[#This Row],[Total de Venta sin IVA]]+Ventas_Wellpro4[[#This Row],[IVA]]</f>
        <v>367.68520000000001</v>
      </c>
      <c r="J2456">
        <f>YEAR(Ventas_Wellpro4[[#This Row],[Fecha]])</f>
        <v>2025</v>
      </c>
      <c r="K2456" t="str">
        <f>TEXT(Ventas_Wellpro4[[#This Row],[Fecha]],"MMMM")</f>
        <v>noviembre</v>
      </c>
      <c r="L2456">
        <f>DAY(Ventas_Wellpro4[[#This Row],[Fecha]])</f>
        <v>27</v>
      </c>
    </row>
    <row r="2457" spans="2:12" x14ac:dyDescent="0.25">
      <c r="B2457" s="11">
        <v>45988</v>
      </c>
      <c r="C2457" s="46" t="s">
        <v>22</v>
      </c>
      <c r="D2457" t="s">
        <v>192</v>
      </c>
      <c r="E2457" s="17">
        <v>124.02</v>
      </c>
      <c r="F2457">
        <v>1</v>
      </c>
      <c r="G2457" s="18">
        <f>+(Ventas_Wellpro4[[#This Row],[Precio de Venta]]*0.16)*Ventas_Wellpro4[[#This Row],[Cantidad Vendida]]</f>
        <v>19.8432</v>
      </c>
      <c r="H2457" s="15">
        <v>124.02</v>
      </c>
      <c r="I2457" s="17">
        <f>+Ventas_Wellpro4[[#This Row],[Total de Venta sin IVA]]+Ventas_Wellpro4[[#This Row],[IVA]]</f>
        <v>143.86320000000001</v>
      </c>
      <c r="J2457">
        <f>YEAR(Ventas_Wellpro4[[#This Row],[Fecha]])</f>
        <v>2025</v>
      </c>
      <c r="K2457" t="str">
        <f>TEXT(Ventas_Wellpro4[[#This Row],[Fecha]],"MMMM")</f>
        <v>noviembre</v>
      </c>
      <c r="L2457">
        <f>DAY(Ventas_Wellpro4[[#This Row],[Fecha]])</f>
        <v>27</v>
      </c>
    </row>
    <row r="2458" spans="2:12" x14ac:dyDescent="0.25">
      <c r="B2458" s="11">
        <v>45988</v>
      </c>
      <c r="C2458" s="46" t="s">
        <v>22</v>
      </c>
      <c r="D2458" t="s">
        <v>192</v>
      </c>
      <c r="E2458" s="17">
        <v>124.02</v>
      </c>
      <c r="F2458">
        <v>1</v>
      </c>
      <c r="G2458" s="18">
        <f>+(Ventas_Wellpro4[[#This Row],[Precio de Venta]]*0.16)*Ventas_Wellpro4[[#This Row],[Cantidad Vendida]]</f>
        <v>19.8432</v>
      </c>
      <c r="H2458" s="15">
        <v>124.02</v>
      </c>
      <c r="I2458" s="17">
        <f>+Ventas_Wellpro4[[#This Row],[Total de Venta sin IVA]]+Ventas_Wellpro4[[#This Row],[IVA]]</f>
        <v>143.86320000000001</v>
      </c>
      <c r="J2458">
        <f>YEAR(Ventas_Wellpro4[[#This Row],[Fecha]])</f>
        <v>2025</v>
      </c>
      <c r="K2458" t="str">
        <f>TEXT(Ventas_Wellpro4[[#This Row],[Fecha]],"MMMM")</f>
        <v>noviembre</v>
      </c>
      <c r="L2458">
        <f>DAY(Ventas_Wellpro4[[#This Row],[Fecha]])</f>
        <v>27</v>
      </c>
    </row>
    <row r="2459" spans="2:12" x14ac:dyDescent="0.25">
      <c r="B2459" s="11">
        <v>45988</v>
      </c>
      <c r="C2459" s="46" t="s">
        <v>23</v>
      </c>
      <c r="D2459" t="s">
        <v>192</v>
      </c>
      <c r="E2459" s="17">
        <v>124.02</v>
      </c>
      <c r="F2459">
        <v>1</v>
      </c>
      <c r="G2459" s="18">
        <f>+(Ventas_Wellpro4[[#This Row],[Precio de Venta]]*0.16)*Ventas_Wellpro4[[#This Row],[Cantidad Vendida]]</f>
        <v>19.8432</v>
      </c>
      <c r="H2459" s="15">
        <v>124.02</v>
      </c>
      <c r="I2459" s="17">
        <f>+Ventas_Wellpro4[[#This Row],[Total de Venta sin IVA]]+Ventas_Wellpro4[[#This Row],[IVA]]</f>
        <v>143.86320000000001</v>
      </c>
      <c r="J2459">
        <f>YEAR(Ventas_Wellpro4[[#This Row],[Fecha]])</f>
        <v>2025</v>
      </c>
      <c r="K2459" t="str">
        <f>TEXT(Ventas_Wellpro4[[#This Row],[Fecha]],"MMMM")</f>
        <v>noviembre</v>
      </c>
      <c r="L2459">
        <f>DAY(Ventas_Wellpro4[[#This Row],[Fecha]])</f>
        <v>27</v>
      </c>
    </row>
    <row r="2460" spans="2:12" x14ac:dyDescent="0.25">
      <c r="B2460" s="11">
        <v>45988</v>
      </c>
      <c r="C2460" s="46" t="s">
        <v>23</v>
      </c>
      <c r="D2460" t="s">
        <v>192</v>
      </c>
      <c r="E2460" s="17">
        <v>124.02</v>
      </c>
      <c r="F2460">
        <v>1</v>
      </c>
      <c r="G2460" s="18">
        <f>+(Ventas_Wellpro4[[#This Row],[Precio de Venta]]*0.16)*Ventas_Wellpro4[[#This Row],[Cantidad Vendida]]</f>
        <v>19.8432</v>
      </c>
      <c r="H2460" s="15">
        <v>124.02</v>
      </c>
      <c r="I2460" s="17">
        <f>+Ventas_Wellpro4[[#This Row],[Total de Venta sin IVA]]+Ventas_Wellpro4[[#This Row],[IVA]]</f>
        <v>143.86320000000001</v>
      </c>
      <c r="J2460">
        <f>YEAR(Ventas_Wellpro4[[#This Row],[Fecha]])</f>
        <v>2025</v>
      </c>
      <c r="K2460" t="str">
        <f>TEXT(Ventas_Wellpro4[[#This Row],[Fecha]],"MMMM")</f>
        <v>noviembre</v>
      </c>
      <c r="L2460">
        <f>DAY(Ventas_Wellpro4[[#This Row],[Fecha]])</f>
        <v>27</v>
      </c>
    </row>
    <row r="2461" spans="2:12" x14ac:dyDescent="0.25">
      <c r="B2461" s="11">
        <v>45988</v>
      </c>
      <c r="C2461" s="46" t="s">
        <v>25</v>
      </c>
      <c r="D2461" t="s">
        <v>194</v>
      </c>
      <c r="E2461" s="17">
        <v>697</v>
      </c>
      <c r="F2461">
        <v>6</v>
      </c>
      <c r="G2461" s="18">
        <f>+(Ventas_Wellpro4[[#This Row],[Precio de Venta]]*0.16)*Ventas_Wellpro4[[#This Row],[Cantidad Vendida]]</f>
        <v>669.12</v>
      </c>
      <c r="H2461" s="15">
        <v>4182</v>
      </c>
      <c r="I2461" s="17">
        <f>+Ventas_Wellpro4[[#This Row],[Total de Venta sin IVA]]+Ventas_Wellpro4[[#This Row],[IVA]]</f>
        <v>4851.12</v>
      </c>
      <c r="J2461">
        <f>YEAR(Ventas_Wellpro4[[#This Row],[Fecha]])</f>
        <v>2025</v>
      </c>
      <c r="K2461" t="str">
        <f>TEXT(Ventas_Wellpro4[[#This Row],[Fecha]],"MMMM")</f>
        <v>noviembre</v>
      </c>
      <c r="L2461">
        <f>DAY(Ventas_Wellpro4[[#This Row],[Fecha]])</f>
        <v>27</v>
      </c>
    </row>
    <row r="2462" spans="2:12" x14ac:dyDescent="0.25">
      <c r="B2462" s="11">
        <v>45988</v>
      </c>
      <c r="C2462" s="46" t="s">
        <v>25</v>
      </c>
      <c r="D2462" t="s">
        <v>192</v>
      </c>
      <c r="E2462" s="17">
        <v>571.54999999999995</v>
      </c>
      <c r="F2462">
        <v>6</v>
      </c>
      <c r="G2462" s="18">
        <f>+(Ventas_Wellpro4[[#This Row],[Precio de Venta]]*0.16)*Ventas_Wellpro4[[#This Row],[Cantidad Vendida]]</f>
        <v>548.68799999999999</v>
      </c>
      <c r="H2462" s="15">
        <v>3429.3</v>
      </c>
      <c r="I2462" s="17">
        <f>+Ventas_Wellpro4[[#This Row],[Total de Venta sin IVA]]+Ventas_Wellpro4[[#This Row],[IVA]]</f>
        <v>3977.9880000000003</v>
      </c>
      <c r="J2462">
        <f>YEAR(Ventas_Wellpro4[[#This Row],[Fecha]])</f>
        <v>2025</v>
      </c>
      <c r="K2462" t="str">
        <f>TEXT(Ventas_Wellpro4[[#This Row],[Fecha]],"MMMM")</f>
        <v>noviembre</v>
      </c>
      <c r="L2462">
        <f>DAY(Ventas_Wellpro4[[#This Row],[Fecha]])</f>
        <v>27</v>
      </c>
    </row>
    <row r="2463" spans="2:12" x14ac:dyDescent="0.25">
      <c r="B2463" s="11">
        <v>45988</v>
      </c>
      <c r="C2463" s="46" t="s">
        <v>24</v>
      </c>
      <c r="D2463" t="s">
        <v>192</v>
      </c>
      <c r="E2463" s="17">
        <v>124.02</v>
      </c>
      <c r="F2463">
        <v>1</v>
      </c>
      <c r="G2463" s="18">
        <f>+(Ventas_Wellpro4[[#This Row],[Precio de Venta]]*0.16)*Ventas_Wellpro4[[#This Row],[Cantidad Vendida]]</f>
        <v>19.8432</v>
      </c>
      <c r="H2463" s="15">
        <v>124.02</v>
      </c>
      <c r="I2463" s="17">
        <f>+Ventas_Wellpro4[[#This Row],[Total de Venta sin IVA]]+Ventas_Wellpro4[[#This Row],[IVA]]</f>
        <v>143.86320000000001</v>
      </c>
      <c r="J2463">
        <f>YEAR(Ventas_Wellpro4[[#This Row],[Fecha]])</f>
        <v>2025</v>
      </c>
      <c r="K2463" t="str">
        <f>TEXT(Ventas_Wellpro4[[#This Row],[Fecha]],"MMMM")</f>
        <v>noviembre</v>
      </c>
      <c r="L2463">
        <f>DAY(Ventas_Wellpro4[[#This Row],[Fecha]])</f>
        <v>27</v>
      </c>
    </row>
    <row r="2464" spans="2:12" x14ac:dyDescent="0.25">
      <c r="B2464" s="11">
        <v>45988</v>
      </c>
      <c r="C2464" s="46" t="s">
        <v>18</v>
      </c>
      <c r="D2464" t="s">
        <v>191</v>
      </c>
      <c r="E2464" s="17">
        <v>525.59</v>
      </c>
      <c r="F2464">
        <v>6</v>
      </c>
      <c r="G2464" s="18">
        <f>+(Ventas_Wellpro4[[#This Row],[Precio de Venta]]*0.16)*Ventas_Wellpro4[[#This Row],[Cantidad Vendida]]</f>
        <v>504.56640000000004</v>
      </c>
      <c r="H2464" s="15">
        <v>3153.54</v>
      </c>
      <c r="I2464" s="17">
        <f>+Ventas_Wellpro4[[#This Row],[Total de Venta sin IVA]]+Ventas_Wellpro4[[#This Row],[IVA]]</f>
        <v>3658.1064000000001</v>
      </c>
      <c r="J2464">
        <f>YEAR(Ventas_Wellpro4[[#This Row],[Fecha]])</f>
        <v>2025</v>
      </c>
      <c r="K2464" t="str">
        <f>TEXT(Ventas_Wellpro4[[#This Row],[Fecha]],"MMMM")</f>
        <v>noviembre</v>
      </c>
      <c r="L2464">
        <f>DAY(Ventas_Wellpro4[[#This Row],[Fecha]])</f>
        <v>27</v>
      </c>
    </row>
    <row r="2465" spans="2:12" x14ac:dyDescent="0.25">
      <c r="B2465" s="11">
        <v>45988</v>
      </c>
      <c r="C2465" s="46" t="s">
        <v>18</v>
      </c>
      <c r="D2465" t="s">
        <v>191</v>
      </c>
      <c r="E2465" s="17">
        <v>525.59</v>
      </c>
      <c r="F2465">
        <v>6</v>
      </c>
      <c r="G2465" s="18">
        <f>+(Ventas_Wellpro4[[#This Row],[Precio de Venta]]*0.16)*Ventas_Wellpro4[[#This Row],[Cantidad Vendida]]</f>
        <v>504.56640000000004</v>
      </c>
      <c r="H2465" s="15">
        <v>3153.54</v>
      </c>
      <c r="I2465" s="17">
        <f>+Ventas_Wellpro4[[#This Row],[Total de Venta sin IVA]]+Ventas_Wellpro4[[#This Row],[IVA]]</f>
        <v>3658.1064000000001</v>
      </c>
      <c r="J2465">
        <f>YEAR(Ventas_Wellpro4[[#This Row],[Fecha]])</f>
        <v>2025</v>
      </c>
      <c r="K2465" t="str">
        <f>TEXT(Ventas_Wellpro4[[#This Row],[Fecha]],"MMMM")</f>
        <v>noviembre</v>
      </c>
      <c r="L2465">
        <f>DAY(Ventas_Wellpro4[[#This Row],[Fecha]])</f>
        <v>27</v>
      </c>
    </row>
    <row r="2466" spans="2:12" x14ac:dyDescent="0.25">
      <c r="B2466" s="11">
        <v>45988</v>
      </c>
      <c r="C2466" s="46" t="s">
        <v>18</v>
      </c>
      <c r="D2466" t="s">
        <v>191</v>
      </c>
      <c r="E2466" s="17">
        <v>525.59</v>
      </c>
      <c r="F2466">
        <v>12</v>
      </c>
      <c r="G2466" s="18">
        <f>+(Ventas_Wellpro4[[#This Row],[Precio de Venta]]*0.16)*Ventas_Wellpro4[[#This Row],[Cantidad Vendida]]</f>
        <v>1009.1328000000001</v>
      </c>
      <c r="H2466" s="15">
        <v>6307.08</v>
      </c>
      <c r="I2466" s="17">
        <f>+Ventas_Wellpro4[[#This Row],[Total de Venta sin IVA]]+Ventas_Wellpro4[[#This Row],[IVA]]</f>
        <v>7316.2128000000002</v>
      </c>
      <c r="J2466">
        <f>YEAR(Ventas_Wellpro4[[#This Row],[Fecha]])</f>
        <v>2025</v>
      </c>
      <c r="K2466" t="str">
        <f>TEXT(Ventas_Wellpro4[[#This Row],[Fecha]],"MMMM")</f>
        <v>noviembre</v>
      </c>
      <c r="L2466">
        <f>DAY(Ventas_Wellpro4[[#This Row],[Fecha]])</f>
        <v>27</v>
      </c>
    </row>
    <row r="2467" spans="2:12" x14ac:dyDescent="0.25">
      <c r="B2467" s="11">
        <v>45988</v>
      </c>
      <c r="C2467" s="46" t="s">
        <v>18</v>
      </c>
      <c r="D2467" t="s">
        <v>192</v>
      </c>
      <c r="E2467" s="17">
        <v>571.54999999999995</v>
      </c>
      <c r="F2467">
        <v>6</v>
      </c>
      <c r="G2467" s="18">
        <f>+(Ventas_Wellpro4[[#This Row],[Precio de Venta]]*0.16)*Ventas_Wellpro4[[#This Row],[Cantidad Vendida]]</f>
        <v>548.68799999999999</v>
      </c>
      <c r="H2467" s="15">
        <v>3429.3</v>
      </c>
      <c r="I2467" s="17">
        <f>+Ventas_Wellpro4[[#This Row],[Total de Venta sin IVA]]+Ventas_Wellpro4[[#This Row],[IVA]]</f>
        <v>3977.9880000000003</v>
      </c>
      <c r="J2467">
        <f>YEAR(Ventas_Wellpro4[[#This Row],[Fecha]])</f>
        <v>2025</v>
      </c>
      <c r="K2467" t="str">
        <f>TEXT(Ventas_Wellpro4[[#This Row],[Fecha]],"MMMM")</f>
        <v>noviembre</v>
      </c>
      <c r="L2467">
        <f>DAY(Ventas_Wellpro4[[#This Row],[Fecha]])</f>
        <v>27</v>
      </c>
    </row>
    <row r="2468" spans="2:12" x14ac:dyDescent="0.25">
      <c r="B2468" s="11">
        <v>45989</v>
      </c>
      <c r="C2468" s="46" t="s">
        <v>123</v>
      </c>
      <c r="D2468" t="s">
        <v>192</v>
      </c>
      <c r="E2468" s="17">
        <v>124.02</v>
      </c>
      <c r="F2468">
        <v>1</v>
      </c>
      <c r="G2468" s="18">
        <f>+(Ventas_Wellpro4[[#This Row],[Precio de Venta]]*0.16)*Ventas_Wellpro4[[#This Row],[Cantidad Vendida]]</f>
        <v>19.8432</v>
      </c>
      <c r="H2468" s="15">
        <v>124.02</v>
      </c>
      <c r="I2468" s="17">
        <f>+Ventas_Wellpro4[[#This Row],[Total de Venta sin IVA]]+Ventas_Wellpro4[[#This Row],[IVA]]</f>
        <v>143.86320000000001</v>
      </c>
      <c r="J2468">
        <f>YEAR(Ventas_Wellpro4[[#This Row],[Fecha]])</f>
        <v>2025</v>
      </c>
      <c r="K2468" t="str">
        <f>TEXT(Ventas_Wellpro4[[#This Row],[Fecha]],"MMMM")</f>
        <v>noviembre</v>
      </c>
      <c r="L2468">
        <f>DAY(Ventas_Wellpro4[[#This Row],[Fecha]])</f>
        <v>28</v>
      </c>
    </row>
    <row r="2469" spans="2:12" x14ac:dyDescent="0.25">
      <c r="B2469" s="11">
        <v>45989</v>
      </c>
      <c r="C2469" s="46" t="s">
        <v>21</v>
      </c>
      <c r="D2469" t="s">
        <v>192</v>
      </c>
      <c r="E2469" s="17">
        <v>124.02</v>
      </c>
      <c r="F2469">
        <v>1</v>
      </c>
      <c r="G2469" s="18">
        <f>+(Ventas_Wellpro4[[#This Row],[Precio de Venta]]*0.16)*Ventas_Wellpro4[[#This Row],[Cantidad Vendida]]</f>
        <v>19.8432</v>
      </c>
      <c r="H2469" s="15">
        <v>124.02</v>
      </c>
      <c r="I2469" s="17">
        <f>+Ventas_Wellpro4[[#This Row],[Total de Venta sin IVA]]+Ventas_Wellpro4[[#This Row],[IVA]]</f>
        <v>143.86320000000001</v>
      </c>
      <c r="J2469">
        <f>YEAR(Ventas_Wellpro4[[#This Row],[Fecha]])</f>
        <v>2025</v>
      </c>
      <c r="K2469" t="str">
        <f>TEXT(Ventas_Wellpro4[[#This Row],[Fecha]],"MMMM")</f>
        <v>noviembre</v>
      </c>
      <c r="L2469">
        <f>DAY(Ventas_Wellpro4[[#This Row],[Fecha]])</f>
        <v>28</v>
      </c>
    </row>
    <row r="2470" spans="2:12" x14ac:dyDescent="0.25">
      <c r="B2470" s="11">
        <v>45989</v>
      </c>
      <c r="C2470" s="46" t="s">
        <v>21</v>
      </c>
      <c r="D2470" t="s">
        <v>192</v>
      </c>
      <c r="E2470" s="17">
        <v>124.02</v>
      </c>
      <c r="F2470">
        <v>1</v>
      </c>
      <c r="G2470" s="18">
        <f>+(Ventas_Wellpro4[[#This Row],[Precio de Venta]]*0.16)*Ventas_Wellpro4[[#This Row],[Cantidad Vendida]]</f>
        <v>19.8432</v>
      </c>
      <c r="H2470" s="15">
        <v>124.02</v>
      </c>
      <c r="I2470" s="17">
        <f>+Ventas_Wellpro4[[#This Row],[Total de Venta sin IVA]]+Ventas_Wellpro4[[#This Row],[IVA]]</f>
        <v>143.86320000000001</v>
      </c>
      <c r="J2470">
        <f>YEAR(Ventas_Wellpro4[[#This Row],[Fecha]])</f>
        <v>2025</v>
      </c>
      <c r="K2470" t="str">
        <f>TEXT(Ventas_Wellpro4[[#This Row],[Fecha]],"MMMM")</f>
        <v>noviembre</v>
      </c>
      <c r="L2470">
        <f>DAY(Ventas_Wellpro4[[#This Row],[Fecha]])</f>
        <v>28</v>
      </c>
    </row>
    <row r="2471" spans="2:12" x14ac:dyDescent="0.25">
      <c r="B2471" s="11">
        <v>45989</v>
      </c>
      <c r="C2471" s="46" t="s">
        <v>22</v>
      </c>
      <c r="D2471" t="s">
        <v>192</v>
      </c>
      <c r="E2471" s="17">
        <v>124.02</v>
      </c>
      <c r="F2471">
        <v>1</v>
      </c>
      <c r="G2471" s="18">
        <f>+(Ventas_Wellpro4[[#This Row],[Precio de Venta]]*0.16)*Ventas_Wellpro4[[#This Row],[Cantidad Vendida]]</f>
        <v>19.8432</v>
      </c>
      <c r="H2471" s="15">
        <v>124.02</v>
      </c>
      <c r="I2471" s="17">
        <f>+Ventas_Wellpro4[[#This Row],[Total de Venta sin IVA]]+Ventas_Wellpro4[[#This Row],[IVA]]</f>
        <v>143.86320000000001</v>
      </c>
      <c r="J2471">
        <f>YEAR(Ventas_Wellpro4[[#This Row],[Fecha]])</f>
        <v>2025</v>
      </c>
      <c r="K2471" t="str">
        <f>TEXT(Ventas_Wellpro4[[#This Row],[Fecha]],"MMMM")</f>
        <v>noviembre</v>
      </c>
      <c r="L2471">
        <f>DAY(Ventas_Wellpro4[[#This Row],[Fecha]])</f>
        <v>28</v>
      </c>
    </row>
    <row r="2472" spans="2:12" x14ac:dyDescent="0.25">
      <c r="B2472" s="11">
        <v>45989</v>
      </c>
      <c r="C2472" s="46" t="s">
        <v>24</v>
      </c>
      <c r="D2472" t="s">
        <v>192</v>
      </c>
      <c r="E2472" s="17">
        <v>124.02</v>
      </c>
      <c r="F2472">
        <v>1</v>
      </c>
      <c r="G2472" s="18">
        <f>+(Ventas_Wellpro4[[#This Row],[Precio de Venta]]*0.16)*Ventas_Wellpro4[[#This Row],[Cantidad Vendida]]</f>
        <v>19.8432</v>
      </c>
      <c r="H2472" s="15">
        <v>124.02</v>
      </c>
      <c r="I2472" s="17">
        <f>+Ventas_Wellpro4[[#This Row],[Total de Venta sin IVA]]+Ventas_Wellpro4[[#This Row],[IVA]]</f>
        <v>143.86320000000001</v>
      </c>
      <c r="J2472">
        <f>YEAR(Ventas_Wellpro4[[#This Row],[Fecha]])</f>
        <v>2025</v>
      </c>
      <c r="K2472" t="str">
        <f>TEXT(Ventas_Wellpro4[[#This Row],[Fecha]],"MMMM")</f>
        <v>noviembre</v>
      </c>
      <c r="L2472">
        <f>DAY(Ventas_Wellpro4[[#This Row],[Fecha]])</f>
        <v>28</v>
      </c>
    </row>
    <row r="2473" spans="2:12" x14ac:dyDescent="0.25">
      <c r="B2473" s="11">
        <v>45992</v>
      </c>
      <c r="C2473" s="46" t="s">
        <v>128</v>
      </c>
      <c r="D2473" t="s">
        <v>192</v>
      </c>
      <c r="E2473" s="17">
        <v>124.02</v>
      </c>
      <c r="F2473">
        <v>1</v>
      </c>
      <c r="G2473" s="18">
        <f>+(Ventas_Wellpro4[[#This Row],[Precio de Venta]]*0.16)*Ventas_Wellpro4[[#This Row],[Cantidad Vendida]]</f>
        <v>19.8432</v>
      </c>
      <c r="H2473" s="15">
        <v>124.02</v>
      </c>
      <c r="I2473" s="17">
        <f>+Ventas_Wellpro4[[#This Row],[Total de Venta sin IVA]]+Ventas_Wellpro4[[#This Row],[IVA]]</f>
        <v>143.86320000000001</v>
      </c>
      <c r="J2473">
        <f>YEAR(Ventas_Wellpro4[[#This Row],[Fecha]])</f>
        <v>2025</v>
      </c>
      <c r="K2473" t="str">
        <f>TEXT(Ventas_Wellpro4[[#This Row],[Fecha]],"MMMM")</f>
        <v>diciembre</v>
      </c>
      <c r="L2473">
        <f>DAY(Ventas_Wellpro4[[#This Row],[Fecha]])</f>
        <v>1</v>
      </c>
    </row>
    <row r="2474" spans="2:12" x14ac:dyDescent="0.25">
      <c r="B2474" s="11">
        <v>45992</v>
      </c>
      <c r="C2474" s="46" t="s">
        <v>128</v>
      </c>
      <c r="D2474" t="s">
        <v>192</v>
      </c>
      <c r="E2474" s="17">
        <v>124.02</v>
      </c>
      <c r="F2474">
        <v>1</v>
      </c>
      <c r="G2474" s="18">
        <f>+(Ventas_Wellpro4[[#This Row],[Precio de Venta]]*0.16)*Ventas_Wellpro4[[#This Row],[Cantidad Vendida]]</f>
        <v>19.8432</v>
      </c>
      <c r="H2474" s="15">
        <v>124.02</v>
      </c>
      <c r="I2474" s="17">
        <f>+Ventas_Wellpro4[[#This Row],[Total de Venta sin IVA]]+Ventas_Wellpro4[[#This Row],[IVA]]</f>
        <v>143.86320000000001</v>
      </c>
      <c r="J2474">
        <f>YEAR(Ventas_Wellpro4[[#This Row],[Fecha]])</f>
        <v>2025</v>
      </c>
      <c r="K2474" t="str">
        <f>TEXT(Ventas_Wellpro4[[#This Row],[Fecha]],"MMMM")</f>
        <v>diciembre</v>
      </c>
      <c r="L2474">
        <f>DAY(Ventas_Wellpro4[[#This Row],[Fecha]])</f>
        <v>1</v>
      </c>
    </row>
    <row r="2475" spans="2:12" x14ac:dyDescent="0.25">
      <c r="B2475" s="11">
        <v>45992</v>
      </c>
      <c r="C2475" s="46" t="s">
        <v>129</v>
      </c>
      <c r="D2475" t="s">
        <v>192</v>
      </c>
      <c r="E2475" s="17">
        <v>124.02</v>
      </c>
      <c r="F2475">
        <v>1</v>
      </c>
      <c r="G2475" s="18">
        <f>+(Ventas_Wellpro4[[#This Row],[Precio de Venta]]*0.16)*Ventas_Wellpro4[[#This Row],[Cantidad Vendida]]</f>
        <v>19.8432</v>
      </c>
      <c r="H2475" s="15">
        <v>124.02</v>
      </c>
      <c r="I2475" s="17">
        <f>+Ventas_Wellpro4[[#This Row],[Total de Venta sin IVA]]+Ventas_Wellpro4[[#This Row],[IVA]]</f>
        <v>143.86320000000001</v>
      </c>
      <c r="J2475">
        <f>YEAR(Ventas_Wellpro4[[#This Row],[Fecha]])</f>
        <v>2025</v>
      </c>
      <c r="K2475" t="str">
        <f>TEXT(Ventas_Wellpro4[[#This Row],[Fecha]],"MMMM")</f>
        <v>diciembre</v>
      </c>
      <c r="L2475">
        <f>DAY(Ventas_Wellpro4[[#This Row],[Fecha]])</f>
        <v>1</v>
      </c>
    </row>
    <row r="2476" spans="2:12" x14ac:dyDescent="0.25">
      <c r="B2476" s="11">
        <v>45992</v>
      </c>
      <c r="C2476" s="46" t="s">
        <v>14</v>
      </c>
      <c r="D2476" t="s">
        <v>192</v>
      </c>
      <c r="E2476" s="17">
        <v>1706.9</v>
      </c>
      <c r="F2476">
        <v>1</v>
      </c>
      <c r="G2476" s="18">
        <f>+(Ventas_Wellpro4[[#This Row],[Precio de Venta]]*0.16)*Ventas_Wellpro4[[#This Row],[Cantidad Vendida]]</f>
        <v>273.10400000000004</v>
      </c>
      <c r="H2476" s="15">
        <v>1706.9</v>
      </c>
      <c r="I2476" s="17">
        <f>+Ventas_Wellpro4[[#This Row],[Total de Venta sin IVA]]+Ventas_Wellpro4[[#This Row],[IVA]]</f>
        <v>1980.0040000000001</v>
      </c>
      <c r="J2476">
        <f>YEAR(Ventas_Wellpro4[[#This Row],[Fecha]])</f>
        <v>2025</v>
      </c>
      <c r="K2476" t="str">
        <f>TEXT(Ventas_Wellpro4[[#This Row],[Fecha]],"MMMM")</f>
        <v>diciembre</v>
      </c>
      <c r="L2476">
        <f>DAY(Ventas_Wellpro4[[#This Row],[Fecha]])</f>
        <v>1</v>
      </c>
    </row>
    <row r="2477" spans="2:12" x14ac:dyDescent="0.25">
      <c r="B2477" s="11">
        <v>45992</v>
      </c>
      <c r="C2477" s="46" t="s">
        <v>57</v>
      </c>
      <c r="D2477" t="s">
        <v>192</v>
      </c>
      <c r="E2477" s="17">
        <v>16.16</v>
      </c>
      <c r="F2477">
        <v>120</v>
      </c>
      <c r="G2477" s="18">
        <f>+(Ventas_Wellpro4[[#This Row],[Precio de Venta]]*0.16)*Ventas_Wellpro4[[#This Row],[Cantidad Vendida]]</f>
        <v>310.27199999999999</v>
      </c>
      <c r="H2477" s="15">
        <v>1939.2</v>
      </c>
      <c r="I2477" s="17">
        <f>+Ventas_Wellpro4[[#This Row],[Total de Venta sin IVA]]+Ventas_Wellpro4[[#This Row],[IVA]]</f>
        <v>2249.4720000000002</v>
      </c>
      <c r="J2477">
        <f>YEAR(Ventas_Wellpro4[[#This Row],[Fecha]])</f>
        <v>2025</v>
      </c>
      <c r="K2477" t="str">
        <f>TEXT(Ventas_Wellpro4[[#This Row],[Fecha]],"MMMM")</f>
        <v>diciembre</v>
      </c>
      <c r="L2477">
        <f>DAY(Ventas_Wellpro4[[#This Row],[Fecha]])</f>
        <v>1</v>
      </c>
    </row>
    <row r="2478" spans="2:12" x14ac:dyDescent="0.25">
      <c r="B2478" s="42">
        <v>45993</v>
      </c>
      <c r="C2478" s="46" t="s">
        <v>138</v>
      </c>
      <c r="D2478" s="46" t="s">
        <v>191</v>
      </c>
      <c r="E2478" s="45">
        <v>498.66</v>
      </c>
      <c r="F2478" s="45">
        <v>6</v>
      </c>
      <c r="G2478" s="18">
        <f>+(Ventas_Wellpro4[[#This Row],[Precio de Venta]]*0.16)*Ventas_Wellpro4[[#This Row],[Cantidad Vendida]]</f>
        <v>478.71360000000004</v>
      </c>
      <c r="H2478" s="15">
        <v>2991.96</v>
      </c>
      <c r="I2478" s="17">
        <f>+Ventas_Wellpro4[[#This Row],[Total de Venta sin IVA]]+Ventas_Wellpro4[[#This Row],[IVA]]</f>
        <v>3470.6736000000001</v>
      </c>
      <c r="J2478">
        <f>YEAR(Ventas_Wellpro4[[#This Row],[Fecha]])</f>
        <v>2025</v>
      </c>
      <c r="K2478" t="str">
        <f>TEXT(Ventas_Wellpro4[[#This Row],[Fecha]],"MMMM")</f>
        <v>diciembre</v>
      </c>
      <c r="L2478">
        <f>DAY(Ventas_Wellpro4[[#This Row],[Fecha]])</f>
        <v>2</v>
      </c>
    </row>
    <row r="2479" spans="2:12" x14ac:dyDescent="0.25">
      <c r="B2479" s="42">
        <v>45993</v>
      </c>
      <c r="C2479" s="46" t="s">
        <v>138</v>
      </c>
      <c r="D2479" s="46" t="s">
        <v>191</v>
      </c>
      <c r="E2479" s="44">
        <v>498.66</v>
      </c>
      <c r="F2479" s="44">
        <v>12</v>
      </c>
      <c r="G2479" s="18">
        <f>+(Ventas_Wellpro4[[#This Row],[Precio de Venta]]*0.16)*Ventas_Wellpro4[[#This Row],[Cantidad Vendida]]</f>
        <v>957.42720000000008</v>
      </c>
      <c r="H2479" s="15">
        <v>5983.92</v>
      </c>
      <c r="I2479" s="17">
        <f>+Ventas_Wellpro4[[#This Row],[Total de Venta sin IVA]]+Ventas_Wellpro4[[#This Row],[IVA]]</f>
        <v>6941.3472000000002</v>
      </c>
      <c r="J2479">
        <f>YEAR(Ventas_Wellpro4[[#This Row],[Fecha]])</f>
        <v>2025</v>
      </c>
      <c r="K2479" t="str">
        <f>TEXT(Ventas_Wellpro4[[#This Row],[Fecha]],"MMMM")</f>
        <v>diciembre</v>
      </c>
      <c r="L2479">
        <f>DAY(Ventas_Wellpro4[[#This Row],[Fecha]])</f>
        <v>2</v>
      </c>
    </row>
    <row r="2480" spans="2:12" x14ac:dyDescent="0.25">
      <c r="B2480" s="42">
        <v>45993</v>
      </c>
      <c r="C2480" s="46" t="s">
        <v>138</v>
      </c>
      <c r="D2480" s="46" t="s">
        <v>191</v>
      </c>
      <c r="E2480" s="45">
        <v>498.66</v>
      </c>
      <c r="F2480" s="45">
        <v>6</v>
      </c>
      <c r="G2480" s="18">
        <f>+(Ventas_Wellpro4[[#This Row],[Precio de Venta]]*0.16)*Ventas_Wellpro4[[#This Row],[Cantidad Vendida]]</f>
        <v>478.71360000000004</v>
      </c>
      <c r="H2480" s="15">
        <v>2991.96</v>
      </c>
      <c r="I2480" s="17">
        <f>+Ventas_Wellpro4[[#This Row],[Total de Venta sin IVA]]+Ventas_Wellpro4[[#This Row],[IVA]]</f>
        <v>3470.6736000000001</v>
      </c>
      <c r="J2480">
        <f>YEAR(Ventas_Wellpro4[[#This Row],[Fecha]])</f>
        <v>2025</v>
      </c>
      <c r="K2480" t="str">
        <f>TEXT(Ventas_Wellpro4[[#This Row],[Fecha]],"MMMM")</f>
        <v>diciembre</v>
      </c>
      <c r="L2480">
        <f>DAY(Ventas_Wellpro4[[#This Row],[Fecha]])</f>
        <v>2</v>
      </c>
    </row>
    <row r="2481" spans="2:12" x14ac:dyDescent="0.25">
      <c r="B2481" s="42">
        <v>45993</v>
      </c>
      <c r="C2481" s="46" t="s">
        <v>138</v>
      </c>
      <c r="D2481" s="46" t="s">
        <v>191</v>
      </c>
      <c r="E2481" s="44">
        <v>498.66</v>
      </c>
      <c r="F2481" s="44">
        <v>6</v>
      </c>
      <c r="G2481" s="18">
        <f>+(Ventas_Wellpro4[[#This Row],[Precio de Venta]]*0.16)*Ventas_Wellpro4[[#This Row],[Cantidad Vendida]]</f>
        <v>478.71360000000004</v>
      </c>
      <c r="H2481" s="15">
        <v>2991.96</v>
      </c>
      <c r="I2481" s="17">
        <f>+Ventas_Wellpro4[[#This Row],[Total de Venta sin IVA]]+Ventas_Wellpro4[[#This Row],[IVA]]</f>
        <v>3470.6736000000001</v>
      </c>
      <c r="J2481">
        <f>YEAR(Ventas_Wellpro4[[#This Row],[Fecha]])</f>
        <v>2025</v>
      </c>
      <c r="K2481" t="str">
        <f>TEXT(Ventas_Wellpro4[[#This Row],[Fecha]],"MMMM")</f>
        <v>diciembre</v>
      </c>
      <c r="L2481">
        <f>DAY(Ventas_Wellpro4[[#This Row],[Fecha]])</f>
        <v>2</v>
      </c>
    </row>
    <row r="2482" spans="2:12" x14ac:dyDescent="0.25">
      <c r="B2482" s="42">
        <v>45993</v>
      </c>
      <c r="C2482" s="46" t="s">
        <v>138</v>
      </c>
      <c r="D2482" s="46" t="s">
        <v>191</v>
      </c>
      <c r="E2482" s="45">
        <v>498.66</v>
      </c>
      <c r="F2482" s="45">
        <v>12</v>
      </c>
      <c r="G2482" s="18">
        <f>+(Ventas_Wellpro4[[#This Row],[Precio de Venta]]*0.16)*Ventas_Wellpro4[[#This Row],[Cantidad Vendida]]</f>
        <v>957.42720000000008</v>
      </c>
      <c r="H2482" s="15">
        <v>5983.92</v>
      </c>
      <c r="I2482" s="17">
        <f>+Ventas_Wellpro4[[#This Row],[Total de Venta sin IVA]]+Ventas_Wellpro4[[#This Row],[IVA]]</f>
        <v>6941.3472000000002</v>
      </c>
      <c r="J2482">
        <f>YEAR(Ventas_Wellpro4[[#This Row],[Fecha]])</f>
        <v>2025</v>
      </c>
      <c r="K2482" t="str">
        <f>TEXT(Ventas_Wellpro4[[#This Row],[Fecha]],"MMMM")</f>
        <v>diciembre</v>
      </c>
      <c r="L2482">
        <f>DAY(Ventas_Wellpro4[[#This Row],[Fecha]])</f>
        <v>2</v>
      </c>
    </row>
    <row r="2483" spans="2:12" x14ac:dyDescent="0.25">
      <c r="B2483" s="11">
        <v>45993</v>
      </c>
      <c r="C2483" s="46" t="s">
        <v>128</v>
      </c>
      <c r="D2483" t="s">
        <v>192</v>
      </c>
      <c r="E2483" s="17">
        <v>124.02</v>
      </c>
      <c r="F2483">
        <v>1</v>
      </c>
      <c r="G2483" s="18">
        <f>+(Ventas_Wellpro4[[#This Row],[Precio de Venta]]*0.16)*Ventas_Wellpro4[[#This Row],[Cantidad Vendida]]</f>
        <v>19.8432</v>
      </c>
      <c r="H2483" s="15">
        <v>124.02</v>
      </c>
      <c r="I2483" s="17">
        <f>+Ventas_Wellpro4[[#This Row],[Total de Venta sin IVA]]+Ventas_Wellpro4[[#This Row],[IVA]]</f>
        <v>143.86320000000001</v>
      </c>
      <c r="J2483">
        <f>YEAR(Ventas_Wellpro4[[#This Row],[Fecha]])</f>
        <v>2025</v>
      </c>
      <c r="K2483" t="str">
        <f>TEXT(Ventas_Wellpro4[[#This Row],[Fecha]],"MMMM")</f>
        <v>diciembre</v>
      </c>
      <c r="L2483">
        <f>DAY(Ventas_Wellpro4[[#This Row],[Fecha]])</f>
        <v>2</v>
      </c>
    </row>
    <row r="2484" spans="2:12" x14ac:dyDescent="0.25">
      <c r="B2484" s="11">
        <v>45993</v>
      </c>
      <c r="C2484" s="46" t="s">
        <v>128</v>
      </c>
      <c r="D2484" t="s">
        <v>192</v>
      </c>
      <c r="E2484" s="17">
        <v>124.02</v>
      </c>
      <c r="F2484">
        <v>1</v>
      </c>
      <c r="G2484" s="18">
        <f>+(Ventas_Wellpro4[[#This Row],[Precio de Venta]]*0.16)*Ventas_Wellpro4[[#This Row],[Cantidad Vendida]]</f>
        <v>19.8432</v>
      </c>
      <c r="H2484" s="15">
        <v>124.02</v>
      </c>
      <c r="I2484" s="17">
        <f>+Ventas_Wellpro4[[#This Row],[Total de Venta sin IVA]]+Ventas_Wellpro4[[#This Row],[IVA]]</f>
        <v>143.86320000000001</v>
      </c>
      <c r="J2484">
        <f>YEAR(Ventas_Wellpro4[[#This Row],[Fecha]])</f>
        <v>2025</v>
      </c>
      <c r="K2484" t="str">
        <f>TEXT(Ventas_Wellpro4[[#This Row],[Fecha]],"MMMM")</f>
        <v>diciembre</v>
      </c>
      <c r="L2484">
        <f>DAY(Ventas_Wellpro4[[#This Row],[Fecha]])</f>
        <v>2</v>
      </c>
    </row>
    <row r="2485" spans="2:12" x14ac:dyDescent="0.25">
      <c r="B2485" s="11">
        <v>45993</v>
      </c>
      <c r="C2485" s="46" t="s">
        <v>129</v>
      </c>
      <c r="D2485" t="s">
        <v>192</v>
      </c>
      <c r="E2485" s="17">
        <v>124.02</v>
      </c>
      <c r="F2485">
        <v>1</v>
      </c>
      <c r="G2485" s="18">
        <f>+(Ventas_Wellpro4[[#This Row],[Precio de Venta]]*0.16)*Ventas_Wellpro4[[#This Row],[Cantidad Vendida]]</f>
        <v>19.8432</v>
      </c>
      <c r="H2485" s="15">
        <v>124.02</v>
      </c>
      <c r="I2485" s="17">
        <f>+Ventas_Wellpro4[[#This Row],[Total de Venta sin IVA]]+Ventas_Wellpro4[[#This Row],[IVA]]</f>
        <v>143.86320000000001</v>
      </c>
      <c r="J2485">
        <f>YEAR(Ventas_Wellpro4[[#This Row],[Fecha]])</f>
        <v>2025</v>
      </c>
      <c r="K2485" t="str">
        <f>TEXT(Ventas_Wellpro4[[#This Row],[Fecha]],"MMMM")</f>
        <v>diciembre</v>
      </c>
      <c r="L2485">
        <f>DAY(Ventas_Wellpro4[[#This Row],[Fecha]])</f>
        <v>2</v>
      </c>
    </row>
    <row r="2486" spans="2:12" x14ac:dyDescent="0.25">
      <c r="B2486" s="11">
        <v>45993</v>
      </c>
      <c r="C2486" s="46" t="s">
        <v>25</v>
      </c>
      <c r="D2486" t="s">
        <v>192</v>
      </c>
      <c r="E2486" s="17">
        <v>718.25</v>
      </c>
      <c r="F2486">
        <v>1</v>
      </c>
      <c r="G2486" s="18">
        <f>+(Ventas_Wellpro4[[#This Row],[Precio de Venta]]*0.16)*Ventas_Wellpro4[[#This Row],[Cantidad Vendida]]</f>
        <v>114.92</v>
      </c>
      <c r="H2486" s="15">
        <v>718.25</v>
      </c>
      <c r="I2486" s="17">
        <f>+Ventas_Wellpro4[[#This Row],[Total de Venta sin IVA]]+Ventas_Wellpro4[[#This Row],[IVA]]</f>
        <v>833.17</v>
      </c>
      <c r="J2486">
        <f>YEAR(Ventas_Wellpro4[[#This Row],[Fecha]])</f>
        <v>2025</v>
      </c>
      <c r="K2486" t="str">
        <f>TEXT(Ventas_Wellpro4[[#This Row],[Fecha]],"MMMM")</f>
        <v>diciembre</v>
      </c>
      <c r="L2486">
        <f>DAY(Ventas_Wellpro4[[#This Row],[Fecha]])</f>
        <v>2</v>
      </c>
    </row>
    <row r="2487" spans="2:12" x14ac:dyDescent="0.25">
      <c r="B2487" s="11">
        <v>45993</v>
      </c>
      <c r="C2487" s="46" t="s">
        <v>25</v>
      </c>
      <c r="D2487" t="s">
        <v>192</v>
      </c>
      <c r="E2487" s="17">
        <v>957.67</v>
      </c>
      <c r="F2487">
        <v>1</v>
      </c>
      <c r="G2487" s="18">
        <f>+(Ventas_Wellpro4[[#This Row],[Precio de Venta]]*0.16)*Ventas_Wellpro4[[#This Row],[Cantidad Vendida]]</f>
        <v>153.22720000000001</v>
      </c>
      <c r="H2487" s="15">
        <v>957.67</v>
      </c>
      <c r="I2487" s="17">
        <f>+Ventas_Wellpro4[[#This Row],[Total de Venta sin IVA]]+Ventas_Wellpro4[[#This Row],[IVA]]</f>
        <v>1110.8971999999999</v>
      </c>
      <c r="J2487">
        <f>YEAR(Ventas_Wellpro4[[#This Row],[Fecha]])</f>
        <v>2025</v>
      </c>
      <c r="K2487" t="str">
        <f>TEXT(Ventas_Wellpro4[[#This Row],[Fecha]],"MMMM")</f>
        <v>diciembre</v>
      </c>
      <c r="L2487">
        <f>DAY(Ventas_Wellpro4[[#This Row],[Fecha]])</f>
        <v>2</v>
      </c>
    </row>
    <row r="2488" spans="2:12" x14ac:dyDescent="0.25">
      <c r="B2488" s="42">
        <v>45993</v>
      </c>
      <c r="C2488" s="46" t="s">
        <v>18</v>
      </c>
      <c r="D2488" t="s">
        <v>191</v>
      </c>
      <c r="E2488" s="17">
        <v>525.59</v>
      </c>
      <c r="F2488">
        <v>6</v>
      </c>
      <c r="G2488" s="18">
        <f>+(Ventas_Wellpro4[[#This Row],[Precio de Venta]]*0.16)*Ventas_Wellpro4[[#This Row],[Cantidad Vendida]]</f>
        <v>504.56640000000004</v>
      </c>
      <c r="H2488" s="15">
        <v>3153.54</v>
      </c>
      <c r="I2488" s="17">
        <f>+Ventas_Wellpro4[[#This Row],[Total de Venta sin IVA]]+Ventas_Wellpro4[[#This Row],[IVA]]</f>
        <v>3658.1064000000001</v>
      </c>
      <c r="J2488">
        <f>YEAR(Ventas_Wellpro4[[#This Row],[Fecha]])</f>
        <v>2025</v>
      </c>
      <c r="K2488" t="str">
        <f>TEXT(Ventas_Wellpro4[[#This Row],[Fecha]],"MMMM")</f>
        <v>diciembre</v>
      </c>
      <c r="L2488">
        <f>DAY(Ventas_Wellpro4[[#This Row],[Fecha]])</f>
        <v>2</v>
      </c>
    </row>
    <row r="2489" spans="2:12" x14ac:dyDescent="0.25">
      <c r="B2489" s="42">
        <v>45993</v>
      </c>
      <c r="C2489" s="46" t="s">
        <v>18</v>
      </c>
      <c r="D2489" t="s">
        <v>191</v>
      </c>
      <c r="E2489" s="17">
        <v>525.59</v>
      </c>
      <c r="F2489">
        <v>12</v>
      </c>
      <c r="G2489" s="18">
        <f>+(Ventas_Wellpro4[[#This Row],[Precio de Venta]]*0.16)*Ventas_Wellpro4[[#This Row],[Cantidad Vendida]]</f>
        <v>1009.1328000000001</v>
      </c>
      <c r="H2489" s="15">
        <v>6307.08</v>
      </c>
      <c r="I2489" s="17">
        <f>+Ventas_Wellpro4[[#This Row],[Total de Venta sin IVA]]+Ventas_Wellpro4[[#This Row],[IVA]]</f>
        <v>7316.2128000000002</v>
      </c>
      <c r="J2489">
        <f>YEAR(Ventas_Wellpro4[[#This Row],[Fecha]])</f>
        <v>2025</v>
      </c>
      <c r="K2489" t="str">
        <f>TEXT(Ventas_Wellpro4[[#This Row],[Fecha]],"MMMM")</f>
        <v>diciembre</v>
      </c>
      <c r="L2489">
        <f>DAY(Ventas_Wellpro4[[#This Row],[Fecha]])</f>
        <v>2</v>
      </c>
    </row>
    <row r="2490" spans="2:12" x14ac:dyDescent="0.25">
      <c r="B2490" s="42">
        <v>45993</v>
      </c>
      <c r="C2490" s="46" t="s">
        <v>18</v>
      </c>
      <c r="D2490" t="s">
        <v>191</v>
      </c>
      <c r="E2490" s="17">
        <v>525.59</v>
      </c>
      <c r="F2490">
        <v>12</v>
      </c>
      <c r="G2490" s="18">
        <f>+(Ventas_Wellpro4[[#This Row],[Precio de Venta]]*0.16)*Ventas_Wellpro4[[#This Row],[Cantidad Vendida]]</f>
        <v>1009.1328000000001</v>
      </c>
      <c r="H2490" s="15">
        <v>6307.08</v>
      </c>
      <c r="I2490" s="17">
        <f>+Ventas_Wellpro4[[#This Row],[Total de Venta sin IVA]]+Ventas_Wellpro4[[#This Row],[IVA]]</f>
        <v>7316.2128000000002</v>
      </c>
      <c r="J2490">
        <f>YEAR(Ventas_Wellpro4[[#This Row],[Fecha]])</f>
        <v>2025</v>
      </c>
      <c r="K2490" t="str">
        <f>TEXT(Ventas_Wellpro4[[#This Row],[Fecha]],"MMMM")</f>
        <v>diciembre</v>
      </c>
      <c r="L2490">
        <f>DAY(Ventas_Wellpro4[[#This Row],[Fecha]])</f>
        <v>2</v>
      </c>
    </row>
    <row r="2491" spans="2:12" x14ac:dyDescent="0.25">
      <c r="B2491" s="42">
        <v>45993</v>
      </c>
      <c r="C2491" s="46" t="s">
        <v>18</v>
      </c>
      <c r="D2491" t="s">
        <v>191</v>
      </c>
      <c r="E2491" s="17">
        <v>525.59</v>
      </c>
      <c r="F2491">
        <v>6</v>
      </c>
      <c r="G2491" s="18">
        <f>+(Ventas_Wellpro4[[#This Row],[Precio de Venta]]*0.16)*Ventas_Wellpro4[[#This Row],[Cantidad Vendida]]</f>
        <v>504.56640000000004</v>
      </c>
      <c r="H2491" s="15">
        <v>3153.54</v>
      </c>
      <c r="I2491" s="17">
        <f>+Ventas_Wellpro4[[#This Row],[Total de Venta sin IVA]]+Ventas_Wellpro4[[#This Row],[IVA]]</f>
        <v>3658.1064000000001</v>
      </c>
      <c r="J2491">
        <f>YEAR(Ventas_Wellpro4[[#This Row],[Fecha]])</f>
        <v>2025</v>
      </c>
      <c r="K2491" t="str">
        <f>TEXT(Ventas_Wellpro4[[#This Row],[Fecha]],"MMMM")</f>
        <v>diciembre</v>
      </c>
      <c r="L2491">
        <f>DAY(Ventas_Wellpro4[[#This Row],[Fecha]])</f>
        <v>2</v>
      </c>
    </row>
    <row r="2492" spans="2:12" x14ac:dyDescent="0.25">
      <c r="B2492" s="42">
        <v>45993</v>
      </c>
      <c r="C2492" s="46" t="s">
        <v>18</v>
      </c>
      <c r="D2492" t="s">
        <v>191</v>
      </c>
      <c r="E2492" s="17">
        <v>525.59</v>
      </c>
      <c r="F2492">
        <v>6</v>
      </c>
      <c r="G2492" s="18">
        <f>+(Ventas_Wellpro4[[#This Row],[Precio de Venta]]*0.16)*Ventas_Wellpro4[[#This Row],[Cantidad Vendida]]</f>
        <v>504.56640000000004</v>
      </c>
      <c r="H2492" s="15">
        <v>3153.54</v>
      </c>
      <c r="I2492" s="17">
        <f>+Ventas_Wellpro4[[#This Row],[Total de Venta sin IVA]]+Ventas_Wellpro4[[#This Row],[IVA]]</f>
        <v>3658.1064000000001</v>
      </c>
      <c r="J2492">
        <f>YEAR(Ventas_Wellpro4[[#This Row],[Fecha]])</f>
        <v>2025</v>
      </c>
      <c r="K2492" t="str">
        <f>TEXT(Ventas_Wellpro4[[#This Row],[Fecha]],"MMMM")</f>
        <v>diciembre</v>
      </c>
      <c r="L2492">
        <f>DAY(Ventas_Wellpro4[[#This Row],[Fecha]])</f>
        <v>2</v>
      </c>
    </row>
    <row r="2493" spans="2:12" x14ac:dyDescent="0.25">
      <c r="B2493" s="42">
        <v>45994</v>
      </c>
      <c r="C2493" s="46" t="s">
        <v>156</v>
      </c>
      <c r="D2493" s="46" t="s">
        <v>192</v>
      </c>
      <c r="E2493" s="44">
        <v>814.02</v>
      </c>
      <c r="F2493">
        <v>6</v>
      </c>
      <c r="G2493" s="18">
        <f>+(Ventas_Wellpro4[[#This Row],[Precio de Venta]]*0.16)*Ventas_Wellpro4[[#This Row],[Cantidad Vendida]]</f>
        <v>781.45920000000001</v>
      </c>
      <c r="H2493" s="15">
        <v>4884.12</v>
      </c>
      <c r="I2493" s="17">
        <f>+Ventas_Wellpro4[[#This Row],[Total de Venta sin IVA]]+Ventas_Wellpro4[[#This Row],[IVA]]</f>
        <v>5665.5792000000001</v>
      </c>
      <c r="J2493">
        <f>YEAR(Ventas_Wellpro4[[#This Row],[Fecha]])</f>
        <v>2025</v>
      </c>
      <c r="K2493" t="str">
        <f>TEXT(Ventas_Wellpro4[[#This Row],[Fecha]],"MMMM")</f>
        <v>diciembre</v>
      </c>
      <c r="L2493">
        <f>DAY(Ventas_Wellpro4[[#This Row],[Fecha]])</f>
        <v>3</v>
      </c>
    </row>
    <row r="2494" spans="2:12" x14ac:dyDescent="0.25">
      <c r="B2494" s="11">
        <v>45994</v>
      </c>
      <c r="C2494" s="46" t="s">
        <v>10</v>
      </c>
      <c r="D2494" t="s">
        <v>192</v>
      </c>
      <c r="E2494" s="17">
        <v>343.97</v>
      </c>
      <c r="F2494">
        <v>1</v>
      </c>
      <c r="G2494" s="18">
        <f>+(Ventas_Wellpro4[[#This Row],[Precio de Venta]]*0.16)*Ventas_Wellpro4[[#This Row],[Cantidad Vendida]]</f>
        <v>55.035200000000003</v>
      </c>
      <c r="H2494" s="15">
        <v>343.97</v>
      </c>
      <c r="I2494" s="17">
        <f>+Ventas_Wellpro4[[#This Row],[Total de Venta sin IVA]]+Ventas_Wellpro4[[#This Row],[IVA]]</f>
        <v>399.00520000000006</v>
      </c>
      <c r="J2494">
        <f>YEAR(Ventas_Wellpro4[[#This Row],[Fecha]])</f>
        <v>2025</v>
      </c>
      <c r="K2494" t="str">
        <f>TEXT(Ventas_Wellpro4[[#This Row],[Fecha]],"MMMM")</f>
        <v>diciembre</v>
      </c>
      <c r="L2494">
        <f>DAY(Ventas_Wellpro4[[#This Row],[Fecha]])</f>
        <v>3</v>
      </c>
    </row>
    <row r="2495" spans="2:12" x14ac:dyDescent="0.25">
      <c r="B2495" s="11">
        <v>45994</v>
      </c>
      <c r="C2495" s="46" t="s">
        <v>140</v>
      </c>
      <c r="D2495" t="s">
        <v>192</v>
      </c>
      <c r="E2495" s="17">
        <v>137.79</v>
      </c>
      <c r="F2495">
        <v>1</v>
      </c>
      <c r="G2495" s="18">
        <f>+(Ventas_Wellpro4[[#This Row],[Precio de Venta]]*0.16)*Ventas_Wellpro4[[#This Row],[Cantidad Vendida]]</f>
        <v>22.046399999999998</v>
      </c>
      <c r="H2495" s="15">
        <v>137.79</v>
      </c>
      <c r="I2495" s="17">
        <f>+Ventas_Wellpro4[[#This Row],[Total de Venta sin IVA]]+Ventas_Wellpro4[[#This Row],[IVA]]</f>
        <v>159.8364</v>
      </c>
      <c r="J2495">
        <f>YEAR(Ventas_Wellpro4[[#This Row],[Fecha]])</f>
        <v>2025</v>
      </c>
      <c r="K2495" t="str">
        <f>TEXT(Ventas_Wellpro4[[#This Row],[Fecha]],"MMMM")</f>
        <v>diciembre</v>
      </c>
      <c r="L2495">
        <f>DAY(Ventas_Wellpro4[[#This Row],[Fecha]])</f>
        <v>3</v>
      </c>
    </row>
    <row r="2496" spans="2:12" x14ac:dyDescent="0.25">
      <c r="B2496" s="42">
        <v>45995</v>
      </c>
      <c r="C2496" s="46" t="s">
        <v>132</v>
      </c>
      <c r="D2496" s="46" t="s">
        <v>192</v>
      </c>
      <c r="E2496" s="45">
        <v>905.16</v>
      </c>
      <c r="F2496" s="45">
        <v>1</v>
      </c>
      <c r="G2496" s="18">
        <f>+(Ventas_Wellpro4[[#This Row],[Precio de Venta]]*0.16)*Ventas_Wellpro4[[#This Row],[Cantidad Vendida]]</f>
        <v>144.82560000000001</v>
      </c>
      <c r="H2496" s="15">
        <v>905.16</v>
      </c>
      <c r="I2496" s="17">
        <f>+Ventas_Wellpro4[[#This Row],[Total de Venta sin IVA]]+Ventas_Wellpro4[[#This Row],[IVA]]</f>
        <v>1049.9856</v>
      </c>
      <c r="J2496">
        <f>YEAR(Ventas_Wellpro4[[#This Row],[Fecha]])</f>
        <v>2025</v>
      </c>
      <c r="K2496" t="str">
        <f>TEXT(Ventas_Wellpro4[[#This Row],[Fecha]],"MMMM")</f>
        <v>diciembre</v>
      </c>
      <c r="L2496">
        <f>DAY(Ventas_Wellpro4[[#This Row],[Fecha]])</f>
        <v>4</v>
      </c>
    </row>
    <row r="2497" spans="2:12" x14ac:dyDescent="0.25">
      <c r="B2497" s="42">
        <v>45995</v>
      </c>
      <c r="C2497" s="46" t="s">
        <v>138</v>
      </c>
      <c r="D2497" s="46" t="s">
        <v>191</v>
      </c>
      <c r="E2497" s="44">
        <v>498.66</v>
      </c>
      <c r="F2497" s="44">
        <v>6</v>
      </c>
      <c r="G2497" s="18">
        <f>+(Ventas_Wellpro4[[#This Row],[Precio de Venta]]*0.16)*Ventas_Wellpro4[[#This Row],[Cantidad Vendida]]</f>
        <v>478.71360000000004</v>
      </c>
      <c r="H2497" s="15">
        <v>2991.96</v>
      </c>
      <c r="I2497" s="17">
        <f>+Ventas_Wellpro4[[#This Row],[Total de Venta sin IVA]]+Ventas_Wellpro4[[#This Row],[IVA]]</f>
        <v>3470.6736000000001</v>
      </c>
      <c r="J2497">
        <f>YEAR(Ventas_Wellpro4[[#This Row],[Fecha]])</f>
        <v>2025</v>
      </c>
      <c r="K2497" t="str">
        <f>TEXT(Ventas_Wellpro4[[#This Row],[Fecha]],"MMMM")</f>
        <v>diciembre</v>
      </c>
      <c r="L2497">
        <f>DAY(Ventas_Wellpro4[[#This Row],[Fecha]])</f>
        <v>4</v>
      </c>
    </row>
    <row r="2498" spans="2:12" x14ac:dyDescent="0.25">
      <c r="B2498" s="42">
        <v>45995</v>
      </c>
      <c r="C2498" s="46" t="s">
        <v>138</v>
      </c>
      <c r="D2498" s="46" t="s">
        <v>191</v>
      </c>
      <c r="E2498" s="45">
        <v>498.66</v>
      </c>
      <c r="F2498" s="45">
        <v>6</v>
      </c>
      <c r="G2498" s="18">
        <f>+(Ventas_Wellpro4[[#This Row],[Precio de Venta]]*0.16)*Ventas_Wellpro4[[#This Row],[Cantidad Vendida]]</f>
        <v>478.71360000000004</v>
      </c>
      <c r="H2498" s="15">
        <v>2991.96</v>
      </c>
      <c r="I2498" s="17">
        <f>+Ventas_Wellpro4[[#This Row],[Total de Venta sin IVA]]+Ventas_Wellpro4[[#This Row],[IVA]]</f>
        <v>3470.6736000000001</v>
      </c>
      <c r="J2498">
        <f>YEAR(Ventas_Wellpro4[[#This Row],[Fecha]])</f>
        <v>2025</v>
      </c>
      <c r="K2498" t="str">
        <f>TEXT(Ventas_Wellpro4[[#This Row],[Fecha]],"MMMM")</f>
        <v>diciembre</v>
      </c>
      <c r="L2498">
        <f>DAY(Ventas_Wellpro4[[#This Row],[Fecha]])</f>
        <v>4</v>
      </c>
    </row>
    <row r="2499" spans="2:12" x14ac:dyDescent="0.25">
      <c r="B2499" s="42">
        <v>45995</v>
      </c>
      <c r="C2499" s="46" t="s">
        <v>138</v>
      </c>
      <c r="D2499" s="46" t="s">
        <v>191</v>
      </c>
      <c r="E2499" s="44">
        <v>498.66</v>
      </c>
      <c r="F2499" s="44">
        <v>6</v>
      </c>
      <c r="G2499" s="18">
        <f>+(Ventas_Wellpro4[[#This Row],[Precio de Venta]]*0.16)*Ventas_Wellpro4[[#This Row],[Cantidad Vendida]]</f>
        <v>478.71360000000004</v>
      </c>
      <c r="H2499" s="15">
        <v>2991.96</v>
      </c>
      <c r="I2499" s="17">
        <f>+Ventas_Wellpro4[[#This Row],[Total de Venta sin IVA]]+Ventas_Wellpro4[[#This Row],[IVA]]</f>
        <v>3470.6736000000001</v>
      </c>
      <c r="J2499">
        <f>YEAR(Ventas_Wellpro4[[#This Row],[Fecha]])</f>
        <v>2025</v>
      </c>
      <c r="K2499" t="str">
        <f>TEXT(Ventas_Wellpro4[[#This Row],[Fecha]],"MMMM")</f>
        <v>diciembre</v>
      </c>
      <c r="L2499">
        <f>DAY(Ventas_Wellpro4[[#This Row],[Fecha]])</f>
        <v>4</v>
      </c>
    </row>
    <row r="2500" spans="2:12" x14ac:dyDescent="0.25">
      <c r="B2500" s="42">
        <v>45995</v>
      </c>
      <c r="C2500" s="46" t="s">
        <v>138</v>
      </c>
      <c r="D2500" s="46" t="s">
        <v>191</v>
      </c>
      <c r="E2500" s="45">
        <v>498.66</v>
      </c>
      <c r="F2500" s="45">
        <v>6</v>
      </c>
      <c r="G2500" s="18">
        <f>+(Ventas_Wellpro4[[#This Row],[Precio de Venta]]*0.16)*Ventas_Wellpro4[[#This Row],[Cantidad Vendida]]</f>
        <v>478.71360000000004</v>
      </c>
      <c r="H2500" s="15">
        <v>2991.96</v>
      </c>
      <c r="I2500" s="17">
        <f>+Ventas_Wellpro4[[#This Row],[Total de Venta sin IVA]]+Ventas_Wellpro4[[#This Row],[IVA]]</f>
        <v>3470.6736000000001</v>
      </c>
      <c r="J2500">
        <f>YEAR(Ventas_Wellpro4[[#This Row],[Fecha]])</f>
        <v>2025</v>
      </c>
      <c r="K2500" t="str">
        <f>TEXT(Ventas_Wellpro4[[#This Row],[Fecha]],"MMMM")</f>
        <v>diciembre</v>
      </c>
      <c r="L2500">
        <f>DAY(Ventas_Wellpro4[[#This Row],[Fecha]])</f>
        <v>4</v>
      </c>
    </row>
    <row r="2501" spans="2:12" x14ac:dyDescent="0.25">
      <c r="B2501" s="42">
        <v>45995</v>
      </c>
      <c r="C2501" s="46" t="s">
        <v>138</v>
      </c>
      <c r="D2501" s="46" t="s">
        <v>191</v>
      </c>
      <c r="E2501" s="44">
        <v>498.66</v>
      </c>
      <c r="F2501" s="44">
        <v>12</v>
      </c>
      <c r="G2501" s="18">
        <f>+(Ventas_Wellpro4[[#This Row],[Precio de Venta]]*0.16)*Ventas_Wellpro4[[#This Row],[Cantidad Vendida]]</f>
        <v>957.42720000000008</v>
      </c>
      <c r="H2501" s="15">
        <v>5983.92</v>
      </c>
      <c r="I2501" s="17">
        <f>+Ventas_Wellpro4[[#This Row],[Total de Venta sin IVA]]+Ventas_Wellpro4[[#This Row],[IVA]]</f>
        <v>6941.3472000000002</v>
      </c>
      <c r="J2501">
        <f>YEAR(Ventas_Wellpro4[[#This Row],[Fecha]])</f>
        <v>2025</v>
      </c>
      <c r="K2501" t="str">
        <f>TEXT(Ventas_Wellpro4[[#This Row],[Fecha]],"MMMM")</f>
        <v>diciembre</v>
      </c>
      <c r="L2501">
        <f>DAY(Ventas_Wellpro4[[#This Row],[Fecha]])</f>
        <v>4</v>
      </c>
    </row>
    <row r="2502" spans="2:12" x14ac:dyDescent="0.25">
      <c r="B2502" s="11">
        <v>45995</v>
      </c>
      <c r="C2502" s="46" t="s">
        <v>11</v>
      </c>
      <c r="D2502" t="s">
        <v>192</v>
      </c>
      <c r="E2502" s="17">
        <v>343.97</v>
      </c>
      <c r="F2502">
        <v>1</v>
      </c>
      <c r="G2502" s="18">
        <f>+(Ventas_Wellpro4[[#This Row],[Precio de Venta]]*0.16)*Ventas_Wellpro4[[#This Row],[Cantidad Vendida]]</f>
        <v>55.035200000000003</v>
      </c>
      <c r="H2502" s="15">
        <v>343.97</v>
      </c>
      <c r="I2502" s="17">
        <f>+Ventas_Wellpro4[[#This Row],[Total de Venta sin IVA]]+Ventas_Wellpro4[[#This Row],[IVA]]</f>
        <v>399.00520000000006</v>
      </c>
      <c r="J2502">
        <f>YEAR(Ventas_Wellpro4[[#This Row],[Fecha]])</f>
        <v>2025</v>
      </c>
      <c r="K2502" t="str">
        <f>TEXT(Ventas_Wellpro4[[#This Row],[Fecha]],"MMMM")</f>
        <v>diciembre</v>
      </c>
      <c r="L2502">
        <f>DAY(Ventas_Wellpro4[[#This Row],[Fecha]])</f>
        <v>4</v>
      </c>
    </row>
    <row r="2503" spans="2:12" x14ac:dyDescent="0.25">
      <c r="B2503" s="11">
        <v>45995</v>
      </c>
      <c r="C2503" s="46" t="s">
        <v>10</v>
      </c>
      <c r="D2503" t="s">
        <v>192</v>
      </c>
      <c r="E2503" s="17">
        <v>343.97</v>
      </c>
      <c r="F2503">
        <v>1</v>
      </c>
      <c r="G2503" s="18">
        <f>+(Ventas_Wellpro4[[#This Row],[Precio de Venta]]*0.16)*Ventas_Wellpro4[[#This Row],[Cantidad Vendida]]</f>
        <v>55.035200000000003</v>
      </c>
      <c r="H2503" s="15">
        <v>343.97</v>
      </c>
      <c r="I2503" s="17">
        <f>+Ventas_Wellpro4[[#This Row],[Total de Venta sin IVA]]+Ventas_Wellpro4[[#This Row],[IVA]]</f>
        <v>399.00520000000006</v>
      </c>
      <c r="J2503">
        <f>YEAR(Ventas_Wellpro4[[#This Row],[Fecha]])</f>
        <v>2025</v>
      </c>
      <c r="K2503" t="str">
        <f>TEXT(Ventas_Wellpro4[[#This Row],[Fecha]],"MMMM")</f>
        <v>diciembre</v>
      </c>
      <c r="L2503">
        <f>DAY(Ventas_Wellpro4[[#This Row],[Fecha]])</f>
        <v>4</v>
      </c>
    </row>
    <row r="2504" spans="2:12" x14ac:dyDescent="0.25">
      <c r="B2504" s="42">
        <v>45995</v>
      </c>
      <c r="C2504" s="46" t="s">
        <v>18</v>
      </c>
      <c r="D2504" t="s">
        <v>191</v>
      </c>
      <c r="E2504" s="17">
        <v>525.59</v>
      </c>
      <c r="F2504">
        <v>6</v>
      </c>
      <c r="G2504" s="18">
        <f>+(Ventas_Wellpro4[[#This Row],[Precio de Venta]]*0.16)*Ventas_Wellpro4[[#This Row],[Cantidad Vendida]]</f>
        <v>504.56640000000004</v>
      </c>
      <c r="H2504" s="15">
        <v>3153.54</v>
      </c>
      <c r="I2504" s="17">
        <f>+Ventas_Wellpro4[[#This Row],[Total de Venta sin IVA]]+Ventas_Wellpro4[[#This Row],[IVA]]</f>
        <v>3658.1064000000001</v>
      </c>
      <c r="J2504">
        <f>YEAR(Ventas_Wellpro4[[#This Row],[Fecha]])</f>
        <v>2025</v>
      </c>
      <c r="K2504" t="str">
        <f>TEXT(Ventas_Wellpro4[[#This Row],[Fecha]],"MMMM")</f>
        <v>diciembre</v>
      </c>
      <c r="L2504">
        <f>DAY(Ventas_Wellpro4[[#This Row],[Fecha]])</f>
        <v>4</v>
      </c>
    </row>
    <row r="2505" spans="2:12" x14ac:dyDescent="0.25">
      <c r="B2505" s="42">
        <v>45995</v>
      </c>
      <c r="C2505" s="46" t="s">
        <v>18</v>
      </c>
      <c r="D2505" t="s">
        <v>191</v>
      </c>
      <c r="E2505" s="17">
        <v>525.59</v>
      </c>
      <c r="F2505">
        <v>6</v>
      </c>
      <c r="G2505" s="18">
        <f>+(Ventas_Wellpro4[[#This Row],[Precio de Venta]]*0.16)*Ventas_Wellpro4[[#This Row],[Cantidad Vendida]]</f>
        <v>504.56640000000004</v>
      </c>
      <c r="H2505" s="15">
        <v>3153.54</v>
      </c>
      <c r="I2505" s="17">
        <f>+Ventas_Wellpro4[[#This Row],[Total de Venta sin IVA]]+Ventas_Wellpro4[[#This Row],[IVA]]</f>
        <v>3658.1064000000001</v>
      </c>
      <c r="J2505">
        <f>YEAR(Ventas_Wellpro4[[#This Row],[Fecha]])</f>
        <v>2025</v>
      </c>
      <c r="K2505" t="str">
        <f>TEXT(Ventas_Wellpro4[[#This Row],[Fecha]],"MMMM")</f>
        <v>diciembre</v>
      </c>
      <c r="L2505">
        <f>DAY(Ventas_Wellpro4[[#This Row],[Fecha]])</f>
        <v>4</v>
      </c>
    </row>
    <row r="2506" spans="2:12" x14ac:dyDescent="0.25">
      <c r="B2506" s="42">
        <v>45995</v>
      </c>
      <c r="C2506" s="46" t="s">
        <v>18</v>
      </c>
      <c r="D2506" t="s">
        <v>191</v>
      </c>
      <c r="E2506" s="17">
        <v>525.59</v>
      </c>
      <c r="F2506">
        <v>6</v>
      </c>
      <c r="G2506" s="18">
        <f>+(Ventas_Wellpro4[[#This Row],[Precio de Venta]]*0.16)*Ventas_Wellpro4[[#This Row],[Cantidad Vendida]]</f>
        <v>504.56640000000004</v>
      </c>
      <c r="H2506" s="15">
        <v>3153.54</v>
      </c>
      <c r="I2506" s="17">
        <f>+Ventas_Wellpro4[[#This Row],[Total de Venta sin IVA]]+Ventas_Wellpro4[[#This Row],[IVA]]</f>
        <v>3658.1064000000001</v>
      </c>
      <c r="J2506">
        <f>YEAR(Ventas_Wellpro4[[#This Row],[Fecha]])</f>
        <v>2025</v>
      </c>
      <c r="K2506" t="str">
        <f>TEXT(Ventas_Wellpro4[[#This Row],[Fecha]],"MMMM")</f>
        <v>diciembre</v>
      </c>
      <c r="L2506">
        <f>DAY(Ventas_Wellpro4[[#This Row],[Fecha]])</f>
        <v>4</v>
      </c>
    </row>
    <row r="2507" spans="2:12" x14ac:dyDescent="0.25">
      <c r="B2507" s="42">
        <v>45996</v>
      </c>
      <c r="C2507" s="46" t="s">
        <v>132</v>
      </c>
      <c r="D2507" s="46" t="s">
        <v>194</v>
      </c>
      <c r="E2507" s="44">
        <v>697</v>
      </c>
      <c r="F2507" s="44">
        <v>6</v>
      </c>
      <c r="G2507" s="18">
        <f>+(Ventas_Wellpro4[[#This Row],[Precio de Venta]]*0.16)*Ventas_Wellpro4[[#This Row],[Cantidad Vendida]]</f>
        <v>669.12</v>
      </c>
      <c r="H2507" s="15">
        <v>4182</v>
      </c>
      <c r="I2507" s="17">
        <f>+Ventas_Wellpro4[[#This Row],[Total de Venta sin IVA]]+Ventas_Wellpro4[[#This Row],[IVA]]</f>
        <v>4851.12</v>
      </c>
      <c r="J2507">
        <f>YEAR(Ventas_Wellpro4[[#This Row],[Fecha]])</f>
        <v>2025</v>
      </c>
      <c r="K2507" t="str">
        <f>TEXT(Ventas_Wellpro4[[#This Row],[Fecha]],"MMMM")</f>
        <v>diciembre</v>
      </c>
      <c r="L2507">
        <f>DAY(Ventas_Wellpro4[[#This Row],[Fecha]])</f>
        <v>5</v>
      </c>
    </row>
    <row r="2508" spans="2:12" x14ac:dyDescent="0.25">
      <c r="B2508" s="11">
        <v>45996</v>
      </c>
      <c r="C2508" s="46" t="s">
        <v>11</v>
      </c>
      <c r="D2508" t="s">
        <v>192</v>
      </c>
      <c r="E2508" s="17">
        <v>343.97</v>
      </c>
      <c r="F2508">
        <v>1</v>
      </c>
      <c r="G2508" s="18">
        <f>+(Ventas_Wellpro4[[#This Row],[Precio de Venta]]*0.16)*Ventas_Wellpro4[[#This Row],[Cantidad Vendida]]</f>
        <v>55.035200000000003</v>
      </c>
      <c r="H2508" s="15">
        <v>343.97</v>
      </c>
      <c r="I2508" s="17">
        <f>+Ventas_Wellpro4[[#This Row],[Total de Venta sin IVA]]+Ventas_Wellpro4[[#This Row],[IVA]]</f>
        <v>399.00520000000006</v>
      </c>
      <c r="J2508">
        <f>YEAR(Ventas_Wellpro4[[#This Row],[Fecha]])</f>
        <v>2025</v>
      </c>
      <c r="K2508" t="str">
        <f>TEXT(Ventas_Wellpro4[[#This Row],[Fecha]],"MMMM")</f>
        <v>diciembre</v>
      </c>
      <c r="L2508">
        <f>DAY(Ventas_Wellpro4[[#This Row],[Fecha]])</f>
        <v>5</v>
      </c>
    </row>
    <row r="2509" spans="2:12" x14ac:dyDescent="0.25">
      <c r="B2509" s="11">
        <v>45996</v>
      </c>
      <c r="C2509" s="46" t="s">
        <v>25</v>
      </c>
      <c r="D2509" t="s">
        <v>194</v>
      </c>
      <c r="E2509" s="17">
        <v>697</v>
      </c>
      <c r="F2509">
        <v>18</v>
      </c>
      <c r="G2509" s="18">
        <f>+(Ventas_Wellpro4[[#This Row],[Precio de Venta]]*0.16)*Ventas_Wellpro4[[#This Row],[Cantidad Vendida]]</f>
        <v>2007.36</v>
      </c>
      <c r="H2509" s="15">
        <v>12546</v>
      </c>
      <c r="I2509" s="17">
        <f>+Ventas_Wellpro4[[#This Row],[Total de Venta sin IVA]]+Ventas_Wellpro4[[#This Row],[IVA]]</f>
        <v>14553.36</v>
      </c>
      <c r="J2509">
        <f>YEAR(Ventas_Wellpro4[[#This Row],[Fecha]])</f>
        <v>2025</v>
      </c>
      <c r="K2509" t="str">
        <f>TEXT(Ventas_Wellpro4[[#This Row],[Fecha]],"MMMM")</f>
        <v>diciembre</v>
      </c>
      <c r="L2509">
        <f>DAY(Ventas_Wellpro4[[#This Row],[Fecha]])</f>
        <v>5</v>
      </c>
    </row>
    <row r="2510" spans="2:12" x14ac:dyDescent="0.25">
      <c r="B2510" s="11">
        <v>45999</v>
      </c>
      <c r="C2510" s="46" t="s">
        <v>129</v>
      </c>
      <c r="D2510" t="s">
        <v>192</v>
      </c>
      <c r="E2510" s="17">
        <v>137.79499999999999</v>
      </c>
      <c r="F2510">
        <v>2</v>
      </c>
      <c r="G2510" s="18">
        <f>+(Ventas_Wellpro4[[#This Row],[Precio de Venta]]*0.16)*Ventas_Wellpro4[[#This Row],[Cantidad Vendida]]</f>
        <v>44.0944</v>
      </c>
      <c r="H2510" s="15">
        <v>275.58999999999997</v>
      </c>
      <c r="I2510" s="17">
        <f>+Ventas_Wellpro4[[#This Row],[Total de Venta sin IVA]]+Ventas_Wellpro4[[#This Row],[IVA]]</f>
        <v>319.68439999999998</v>
      </c>
      <c r="J2510">
        <f>YEAR(Ventas_Wellpro4[[#This Row],[Fecha]])</f>
        <v>2025</v>
      </c>
      <c r="K2510" t="str">
        <f>TEXT(Ventas_Wellpro4[[#This Row],[Fecha]],"MMMM")</f>
        <v>diciembre</v>
      </c>
      <c r="L2510">
        <f>DAY(Ventas_Wellpro4[[#This Row],[Fecha]])</f>
        <v>8</v>
      </c>
    </row>
    <row r="2511" spans="2:12" x14ac:dyDescent="0.25">
      <c r="B2511" s="11">
        <v>45999</v>
      </c>
      <c r="C2511" s="46" t="s">
        <v>10</v>
      </c>
      <c r="D2511" t="s">
        <v>192</v>
      </c>
      <c r="E2511" s="17">
        <v>343.97</v>
      </c>
      <c r="F2511">
        <v>1</v>
      </c>
      <c r="G2511" s="18">
        <f>+(Ventas_Wellpro4[[#This Row],[Precio de Venta]]*0.16)*Ventas_Wellpro4[[#This Row],[Cantidad Vendida]]</f>
        <v>55.035200000000003</v>
      </c>
      <c r="H2511" s="15">
        <v>343.97</v>
      </c>
      <c r="I2511" s="17">
        <f>+Ventas_Wellpro4[[#This Row],[Total de Venta sin IVA]]+Ventas_Wellpro4[[#This Row],[IVA]]</f>
        <v>399.00520000000006</v>
      </c>
      <c r="J2511">
        <f>YEAR(Ventas_Wellpro4[[#This Row],[Fecha]])</f>
        <v>2025</v>
      </c>
      <c r="K2511" t="str">
        <f>TEXT(Ventas_Wellpro4[[#This Row],[Fecha]],"MMMM")</f>
        <v>diciembre</v>
      </c>
      <c r="L2511">
        <f>DAY(Ventas_Wellpro4[[#This Row],[Fecha]])</f>
        <v>8</v>
      </c>
    </row>
    <row r="2512" spans="2:12" x14ac:dyDescent="0.25">
      <c r="B2512" s="42">
        <v>46001</v>
      </c>
      <c r="C2512" s="46" t="s">
        <v>138</v>
      </c>
      <c r="D2512" s="46" t="s">
        <v>191</v>
      </c>
      <c r="E2512" s="45">
        <v>498.66</v>
      </c>
      <c r="F2512" s="45">
        <v>12</v>
      </c>
      <c r="G2512" s="18">
        <f>+(Ventas_Wellpro4[[#This Row],[Precio de Venta]]*0.16)*Ventas_Wellpro4[[#This Row],[Cantidad Vendida]]</f>
        <v>957.42720000000008</v>
      </c>
      <c r="H2512" s="15">
        <v>5983.92</v>
      </c>
      <c r="I2512" s="17">
        <f>+Ventas_Wellpro4[[#This Row],[Total de Venta sin IVA]]+Ventas_Wellpro4[[#This Row],[IVA]]</f>
        <v>6941.3472000000002</v>
      </c>
      <c r="J2512">
        <f>YEAR(Ventas_Wellpro4[[#This Row],[Fecha]])</f>
        <v>2025</v>
      </c>
      <c r="K2512" t="str">
        <f>TEXT(Ventas_Wellpro4[[#This Row],[Fecha]],"MMMM")</f>
        <v>diciembre</v>
      </c>
      <c r="L2512">
        <f>DAY(Ventas_Wellpro4[[#This Row],[Fecha]])</f>
        <v>10</v>
      </c>
    </row>
    <row r="2513" spans="2:12" x14ac:dyDescent="0.25">
      <c r="B2513" s="42">
        <v>46001</v>
      </c>
      <c r="C2513" s="46" t="s">
        <v>138</v>
      </c>
      <c r="D2513" s="46" t="s">
        <v>191</v>
      </c>
      <c r="E2513" s="44">
        <v>498.66</v>
      </c>
      <c r="F2513" s="44">
        <v>42</v>
      </c>
      <c r="G2513" s="18">
        <f>+(Ventas_Wellpro4[[#This Row],[Precio de Venta]]*0.16)*Ventas_Wellpro4[[#This Row],[Cantidad Vendida]]</f>
        <v>3350.9952000000003</v>
      </c>
      <c r="H2513" s="15">
        <v>20943.72</v>
      </c>
      <c r="I2513" s="17">
        <f>+Ventas_Wellpro4[[#This Row],[Total de Venta sin IVA]]+Ventas_Wellpro4[[#This Row],[IVA]]</f>
        <v>24294.715200000002</v>
      </c>
      <c r="J2513">
        <f>YEAR(Ventas_Wellpro4[[#This Row],[Fecha]])</f>
        <v>2025</v>
      </c>
      <c r="K2513" t="str">
        <f>TEXT(Ventas_Wellpro4[[#This Row],[Fecha]],"MMMM")</f>
        <v>diciembre</v>
      </c>
      <c r="L2513">
        <f>DAY(Ventas_Wellpro4[[#This Row],[Fecha]])</f>
        <v>10</v>
      </c>
    </row>
    <row r="2514" spans="2:12" x14ac:dyDescent="0.25">
      <c r="B2514" s="11">
        <v>46001</v>
      </c>
      <c r="C2514" s="46" t="s">
        <v>130</v>
      </c>
      <c r="D2514" t="s">
        <v>191</v>
      </c>
      <c r="E2514" s="17">
        <v>70.05</v>
      </c>
      <c r="F2514">
        <v>240</v>
      </c>
      <c r="G2514" s="18">
        <f>+(Ventas_Wellpro4[[#This Row],[Precio de Venta]]*0.16)*Ventas_Wellpro4[[#This Row],[Cantidad Vendida]]</f>
        <v>2689.92</v>
      </c>
      <c r="H2514" s="15">
        <v>16812</v>
      </c>
      <c r="I2514" s="17">
        <f>+Ventas_Wellpro4[[#This Row],[Total de Venta sin IVA]]+Ventas_Wellpro4[[#This Row],[IVA]]</f>
        <v>19501.919999999998</v>
      </c>
      <c r="J2514">
        <f>YEAR(Ventas_Wellpro4[[#This Row],[Fecha]])</f>
        <v>2025</v>
      </c>
      <c r="K2514" t="str">
        <f>TEXT(Ventas_Wellpro4[[#This Row],[Fecha]],"MMMM")</f>
        <v>diciembre</v>
      </c>
      <c r="L2514">
        <f>DAY(Ventas_Wellpro4[[#This Row],[Fecha]])</f>
        <v>10</v>
      </c>
    </row>
    <row r="2515" spans="2:12" x14ac:dyDescent="0.25">
      <c r="B2515" s="42">
        <v>46001</v>
      </c>
      <c r="C2515" s="46" t="s">
        <v>18</v>
      </c>
      <c r="D2515" t="s">
        <v>191</v>
      </c>
      <c r="E2515" s="17">
        <v>525.59</v>
      </c>
      <c r="F2515">
        <v>30</v>
      </c>
      <c r="G2515" s="18">
        <f>+(Ventas_Wellpro4[[#This Row],[Precio de Venta]]*0.16)*Ventas_Wellpro4[[#This Row],[Cantidad Vendida]]</f>
        <v>2522.8320000000003</v>
      </c>
      <c r="H2515" s="15">
        <v>15767.7</v>
      </c>
      <c r="I2515" s="17">
        <f>+Ventas_Wellpro4[[#This Row],[Total de Venta sin IVA]]+Ventas_Wellpro4[[#This Row],[IVA]]</f>
        <v>18290.531999999999</v>
      </c>
      <c r="J2515">
        <f>YEAR(Ventas_Wellpro4[[#This Row],[Fecha]])</f>
        <v>2025</v>
      </c>
      <c r="K2515" t="str">
        <f>TEXT(Ventas_Wellpro4[[#This Row],[Fecha]],"MMMM")</f>
        <v>diciembre</v>
      </c>
      <c r="L2515">
        <f>DAY(Ventas_Wellpro4[[#This Row],[Fecha]])</f>
        <v>10</v>
      </c>
    </row>
    <row r="2516" spans="2:12" x14ac:dyDescent="0.25">
      <c r="B2516" s="42">
        <v>46002</v>
      </c>
      <c r="C2516" s="46" t="s">
        <v>132</v>
      </c>
      <c r="D2516" s="46" t="s">
        <v>192</v>
      </c>
      <c r="E2516" s="45">
        <v>905.16</v>
      </c>
      <c r="F2516" s="45">
        <v>1</v>
      </c>
      <c r="G2516" s="18">
        <f>+(Ventas_Wellpro4[[#This Row],[Precio de Venta]]*0.16)*Ventas_Wellpro4[[#This Row],[Cantidad Vendida]]</f>
        <v>144.82560000000001</v>
      </c>
      <c r="H2516" s="15">
        <v>905.16</v>
      </c>
      <c r="I2516" s="17">
        <f>+Ventas_Wellpro4[[#This Row],[Total de Venta sin IVA]]+Ventas_Wellpro4[[#This Row],[IVA]]</f>
        <v>1049.9856</v>
      </c>
      <c r="J2516">
        <f>YEAR(Ventas_Wellpro4[[#This Row],[Fecha]])</f>
        <v>2025</v>
      </c>
      <c r="K2516" t="str">
        <f>TEXT(Ventas_Wellpro4[[#This Row],[Fecha]],"MMMM")</f>
        <v>diciembre</v>
      </c>
      <c r="L2516">
        <f>DAY(Ventas_Wellpro4[[#This Row],[Fecha]])</f>
        <v>11</v>
      </c>
    </row>
    <row r="2517" spans="2:12" x14ac:dyDescent="0.25">
      <c r="B2517" s="42">
        <v>46002</v>
      </c>
      <c r="C2517" s="46" t="s">
        <v>132</v>
      </c>
      <c r="D2517" s="46" t="s">
        <v>193</v>
      </c>
      <c r="E2517" s="44">
        <v>646.55200000000002</v>
      </c>
      <c r="F2517" s="44">
        <v>10</v>
      </c>
      <c r="G2517" s="18">
        <f>+(Ventas_Wellpro4[[#This Row],[Precio de Venta]]*0.16)*Ventas_Wellpro4[[#This Row],[Cantidad Vendida]]</f>
        <v>1034.4832000000001</v>
      </c>
      <c r="H2517" s="15">
        <v>6465.52</v>
      </c>
      <c r="I2517" s="17">
        <f>+Ventas_Wellpro4[[#This Row],[Total de Venta sin IVA]]+Ventas_Wellpro4[[#This Row],[IVA]]</f>
        <v>7500.003200000001</v>
      </c>
      <c r="J2517">
        <f>YEAR(Ventas_Wellpro4[[#This Row],[Fecha]])</f>
        <v>2025</v>
      </c>
      <c r="K2517" t="str">
        <f>TEXT(Ventas_Wellpro4[[#This Row],[Fecha]],"MMMM")</f>
        <v>diciembre</v>
      </c>
      <c r="L2517">
        <f>DAY(Ventas_Wellpro4[[#This Row],[Fecha]])</f>
        <v>11</v>
      </c>
    </row>
    <row r="2518" spans="2:12" x14ac:dyDescent="0.25">
      <c r="B2518" s="42">
        <v>46002</v>
      </c>
      <c r="C2518" s="46" t="s">
        <v>139</v>
      </c>
      <c r="D2518" s="46" t="s">
        <v>193</v>
      </c>
      <c r="E2518" s="45">
        <v>505.86</v>
      </c>
      <c r="F2518" s="45">
        <v>281</v>
      </c>
      <c r="G2518" s="18">
        <f>+(Ventas_Wellpro4[[#This Row],[Precio de Venta]]*0.16)*Ventas_Wellpro4[[#This Row],[Cantidad Vendida]]</f>
        <v>22743.4656</v>
      </c>
      <c r="H2518" s="15">
        <v>142146.66</v>
      </c>
      <c r="I2518" s="17">
        <f>+Ventas_Wellpro4[[#This Row],[Total de Venta sin IVA]]+Ventas_Wellpro4[[#This Row],[IVA]]</f>
        <v>164890.1256</v>
      </c>
      <c r="J2518">
        <f>YEAR(Ventas_Wellpro4[[#This Row],[Fecha]])</f>
        <v>2025</v>
      </c>
      <c r="K2518" t="str">
        <f>TEXT(Ventas_Wellpro4[[#This Row],[Fecha]],"MMMM")</f>
        <v>diciembre</v>
      </c>
      <c r="L2518">
        <f>DAY(Ventas_Wellpro4[[#This Row],[Fecha]])</f>
        <v>11</v>
      </c>
    </row>
    <row r="2519" spans="2:12" x14ac:dyDescent="0.25">
      <c r="B2519" s="42">
        <v>46002</v>
      </c>
      <c r="C2519" s="46" t="s">
        <v>139</v>
      </c>
      <c r="D2519" s="46" t="s">
        <v>193</v>
      </c>
      <c r="E2519" s="44">
        <v>633.62</v>
      </c>
      <c r="F2519" s="44">
        <v>4</v>
      </c>
      <c r="G2519" s="18">
        <f>+(Ventas_Wellpro4[[#This Row],[Precio de Venta]]*0.16)*Ventas_Wellpro4[[#This Row],[Cantidad Vendida]]</f>
        <v>405.51679999999999</v>
      </c>
      <c r="H2519" s="15">
        <v>2534.48</v>
      </c>
      <c r="I2519" s="17">
        <f>+Ventas_Wellpro4[[#This Row],[Total de Venta sin IVA]]+Ventas_Wellpro4[[#This Row],[IVA]]</f>
        <v>2939.9967999999999</v>
      </c>
      <c r="J2519">
        <f>YEAR(Ventas_Wellpro4[[#This Row],[Fecha]])</f>
        <v>2025</v>
      </c>
      <c r="K2519" t="str">
        <f>TEXT(Ventas_Wellpro4[[#This Row],[Fecha]],"MMMM")</f>
        <v>diciembre</v>
      </c>
      <c r="L2519">
        <f>DAY(Ventas_Wellpro4[[#This Row],[Fecha]])</f>
        <v>11</v>
      </c>
    </row>
    <row r="2520" spans="2:12" x14ac:dyDescent="0.25">
      <c r="B2520" s="42">
        <v>46002</v>
      </c>
      <c r="C2520" s="46" t="s">
        <v>138</v>
      </c>
      <c r="D2520" s="46" t="s">
        <v>191</v>
      </c>
      <c r="E2520" s="45">
        <v>498.66</v>
      </c>
      <c r="F2520" s="45">
        <v>24</v>
      </c>
      <c r="G2520" s="18">
        <f>+(Ventas_Wellpro4[[#This Row],[Precio de Venta]]*0.16)*Ventas_Wellpro4[[#This Row],[Cantidad Vendida]]</f>
        <v>1914.8544000000002</v>
      </c>
      <c r="H2520" s="15">
        <v>11967.84</v>
      </c>
      <c r="I2520" s="17">
        <f>+Ventas_Wellpro4[[#This Row],[Total de Venta sin IVA]]+Ventas_Wellpro4[[#This Row],[IVA]]</f>
        <v>13882.6944</v>
      </c>
      <c r="J2520">
        <f>YEAR(Ventas_Wellpro4[[#This Row],[Fecha]])</f>
        <v>2025</v>
      </c>
      <c r="K2520" t="str">
        <f>TEXT(Ventas_Wellpro4[[#This Row],[Fecha]],"MMMM")</f>
        <v>diciembre</v>
      </c>
      <c r="L2520">
        <f>DAY(Ventas_Wellpro4[[#This Row],[Fecha]])</f>
        <v>11</v>
      </c>
    </row>
    <row r="2521" spans="2:12" x14ac:dyDescent="0.25">
      <c r="B2521" s="42">
        <v>46002</v>
      </c>
      <c r="C2521" s="46" t="s">
        <v>138</v>
      </c>
      <c r="D2521" s="46" t="s">
        <v>191</v>
      </c>
      <c r="E2521" s="44">
        <v>498.66</v>
      </c>
      <c r="F2521" s="44">
        <v>12</v>
      </c>
      <c r="G2521" s="18">
        <f>+(Ventas_Wellpro4[[#This Row],[Precio de Venta]]*0.16)*Ventas_Wellpro4[[#This Row],[Cantidad Vendida]]</f>
        <v>957.42720000000008</v>
      </c>
      <c r="H2521" s="15">
        <v>5983.92</v>
      </c>
      <c r="I2521" s="17">
        <f>+Ventas_Wellpro4[[#This Row],[Total de Venta sin IVA]]+Ventas_Wellpro4[[#This Row],[IVA]]</f>
        <v>6941.3472000000002</v>
      </c>
      <c r="J2521">
        <f>YEAR(Ventas_Wellpro4[[#This Row],[Fecha]])</f>
        <v>2025</v>
      </c>
      <c r="K2521" t="str">
        <f>TEXT(Ventas_Wellpro4[[#This Row],[Fecha]],"MMMM")</f>
        <v>diciembre</v>
      </c>
      <c r="L2521">
        <f>DAY(Ventas_Wellpro4[[#This Row],[Fecha]])</f>
        <v>11</v>
      </c>
    </row>
    <row r="2522" spans="2:12" x14ac:dyDescent="0.25">
      <c r="B2522" s="42">
        <v>46002</v>
      </c>
      <c r="C2522" s="46" t="s">
        <v>138</v>
      </c>
      <c r="D2522" s="46" t="s">
        <v>191</v>
      </c>
      <c r="E2522" s="45">
        <v>498.66</v>
      </c>
      <c r="F2522" s="45">
        <v>6</v>
      </c>
      <c r="G2522" s="18">
        <f>+(Ventas_Wellpro4[[#This Row],[Precio de Venta]]*0.16)*Ventas_Wellpro4[[#This Row],[Cantidad Vendida]]</f>
        <v>478.71360000000004</v>
      </c>
      <c r="H2522" s="15">
        <v>2991.96</v>
      </c>
      <c r="I2522" s="17">
        <f>+Ventas_Wellpro4[[#This Row],[Total de Venta sin IVA]]+Ventas_Wellpro4[[#This Row],[IVA]]</f>
        <v>3470.6736000000001</v>
      </c>
      <c r="J2522">
        <f>YEAR(Ventas_Wellpro4[[#This Row],[Fecha]])</f>
        <v>2025</v>
      </c>
      <c r="K2522" t="str">
        <f>TEXT(Ventas_Wellpro4[[#This Row],[Fecha]],"MMMM")</f>
        <v>diciembre</v>
      </c>
      <c r="L2522">
        <f>DAY(Ventas_Wellpro4[[#This Row],[Fecha]])</f>
        <v>11</v>
      </c>
    </row>
    <row r="2523" spans="2:12" x14ac:dyDescent="0.25">
      <c r="B2523" s="42">
        <v>46002</v>
      </c>
      <c r="C2523" s="46" t="s">
        <v>138</v>
      </c>
      <c r="D2523" s="46" t="s">
        <v>191</v>
      </c>
      <c r="E2523" s="44">
        <v>498.66</v>
      </c>
      <c r="F2523" s="44">
        <v>12</v>
      </c>
      <c r="G2523" s="18">
        <f>+(Ventas_Wellpro4[[#This Row],[Precio de Venta]]*0.16)*Ventas_Wellpro4[[#This Row],[Cantidad Vendida]]</f>
        <v>957.42720000000008</v>
      </c>
      <c r="H2523" s="15">
        <v>5983.92</v>
      </c>
      <c r="I2523" s="17">
        <f>+Ventas_Wellpro4[[#This Row],[Total de Venta sin IVA]]+Ventas_Wellpro4[[#This Row],[IVA]]</f>
        <v>6941.3472000000002</v>
      </c>
      <c r="J2523">
        <f>YEAR(Ventas_Wellpro4[[#This Row],[Fecha]])</f>
        <v>2025</v>
      </c>
      <c r="K2523" t="str">
        <f>TEXT(Ventas_Wellpro4[[#This Row],[Fecha]],"MMMM")</f>
        <v>diciembre</v>
      </c>
      <c r="L2523">
        <f>DAY(Ventas_Wellpro4[[#This Row],[Fecha]])</f>
        <v>11</v>
      </c>
    </row>
    <row r="2524" spans="2:12" x14ac:dyDescent="0.25">
      <c r="B2524" s="42">
        <v>46002</v>
      </c>
      <c r="C2524" s="46" t="s">
        <v>138</v>
      </c>
      <c r="D2524" s="46" t="s">
        <v>191</v>
      </c>
      <c r="E2524" s="45">
        <v>498.66</v>
      </c>
      <c r="F2524" s="45">
        <v>6</v>
      </c>
      <c r="G2524" s="18">
        <f>+(Ventas_Wellpro4[[#This Row],[Precio de Venta]]*0.16)*Ventas_Wellpro4[[#This Row],[Cantidad Vendida]]</f>
        <v>478.71360000000004</v>
      </c>
      <c r="H2524" s="15">
        <v>2991.96</v>
      </c>
      <c r="I2524" s="17">
        <f>+Ventas_Wellpro4[[#This Row],[Total de Venta sin IVA]]+Ventas_Wellpro4[[#This Row],[IVA]]</f>
        <v>3470.6736000000001</v>
      </c>
      <c r="J2524">
        <f>YEAR(Ventas_Wellpro4[[#This Row],[Fecha]])</f>
        <v>2025</v>
      </c>
      <c r="K2524" t="str">
        <f>TEXT(Ventas_Wellpro4[[#This Row],[Fecha]],"MMMM")</f>
        <v>diciembre</v>
      </c>
      <c r="L2524">
        <f>DAY(Ventas_Wellpro4[[#This Row],[Fecha]])</f>
        <v>11</v>
      </c>
    </row>
    <row r="2525" spans="2:12" x14ac:dyDescent="0.25">
      <c r="B2525" s="42">
        <v>46002</v>
      </c>
      <c r="C2525" s="46" t="s">
        <v>138</v>
      </c>
      <c r="D2525" s="46" t="s">
        <v>191</v>
      </c>
      <c r="E2525" s="44">
        <v>498.66</v>
      </c>
      <c r="F2525" s="44">
        <v>6</v>
      </c>
      <c r="G2525" s="18">
        <f>+(Ventas_Wellpro4[[#This Row],[Precio de Venta]]*0.16)*Ventas_Wellpro4[[#This Row],[Cantidad Vendida]]</f>
        <v>478.71360000000004</v>
      </c>
      <c r="H2525" s="15">
        <v>2991.96</v>
      </c>
      <c r="I2525" s="17">
        <f>+Ventas_Wellpro4[[#This Row],[Total de Venta sin IVA]]+Ventas_Wellpro4[[#This Row],[IVA]]</f>
        <v>3470.6736000000001</v>
      </c>
      <c r="J2525">
        <f>YEAR(Ventas_Wellpro4[[#This Row],[Fecha]])</f>
        <v>2025</v>
      </c>
      <c r="K2525" t="str">
        <f>TEXT(Ventas_Wellpro4[[#This Row],[Fecha]],"MMMM")</f>
        <v>diciembre</v>
      </c>
      <c r="L2525">
        <f>DAY(Ventas_Wellpro4[[#This Row],[Fecha]])</f>
        <v>11</v>
      </c>
    </row>
    <row r="2526" spans="2:12" x14ac:dyDescent="0.25">
      <c r="B2526" s="42">
        <v>46002</v>
      </c>
      <c r="C2526" s="46" t="s">
        <v>138</v>
      </c>
      <c r="D2526" s="46" t="s">
        <v>191</v>
      </c>
      <c r="E2526" s="45">
        <v>498.66</v>
      </c>
      <c r="F2526" s="45">
        <v>6</v>
      </c>
      <c r="G2526" s="18">
        <f>+(Ventas_Wellpro4[[#This Row],[Precio de Venta]]*0.16)*Ventas_Wellpro4[[#This Row],[Cantidad Vendida]]</f>
        <v>478.71360000000004</v>
      </c>
      <c r="H2526" s="15">
        <v>2991.96</v>
      </c>
      <c r="I2526" s="17">
        <f>+Ventas_Wellpro4[[#This Row],[Total de Venta sin IVA]]+Ventas_Wellpro4[[#This Row],[IVA]]</f>
        <v>3470.6736000000001</v>
      </c>
      <c r="J2526">
        <f>YEAR(Ventas_Wellpro4[[#This Row],[Fecha]])</f>
        <v>2025</v>
      </c>
      <c r="K2526" t="str">
        <f>TEXT(Ventas_Wellpro4[[#This Row],[Fecha]],"MMMM")</f>
        <v>diciembre</v>
      </c>
      <c r="L2526">
        <f>DAY(Ventas_Wellpro4[[#This Row],[Fecha]])</f>
        <v>11</v>
      </c>
    </row>
    <row r="2527" spans="2:12" x14ac:dyDescent="0.25">
      <c r="B2527" s="42">
        <v>46002</v>
      </c>
      <c r="C2527" s="46" t="s">
        <v>138</v>
      </c>
      <c r="D2527" s="46" t="s">
        <v>191</v>
      </c>
      <c r="E2527" s="44">
        <v>498.66</v>
      </c>
      <c r="F2527" s="44">
        <v>6</v>
      </c>
      <c r="G2527" s="18">
        <f>+(Ventas_Wellpro4[[#This Row],[Precio de Venta]]*0.16)*Ventas_Wellpro4[[#This Row],[Cantidad Vendida]]</f>
        <v>478.71360000000004</v>
      </c>
      <c r="H2527" s="15">
        <v>2991.96</v>
      </c>
      <c r="I2527" s="17">
        <f>+Ventas_Wellpro4[[#This Row],[Total de Venta sin IVA]]+Ventas_Wellpro4[[#This Row],[IVA]]</f>
        <v>3470.6736000000001</v>
      </c>
      <c r="J2527">
        <f>YEAR(Ventas_Wellpro4[[#This Row],[Fecha]])</f>
        <v>2025</v>
      </c>
      <c r="K2527" t="str">
        <f>TEXT(Ventas_Wellpro4[[#This Row],[Fecha]],"MMMM")</f>
        <v>diciembre</v>
      </c>
      <c r="L2527">
        <f>DAY(Ventas_Wellpro4[[#This Row],[Fecha]])</f>
        <v>11</v>
      </c>
    </row>
    <row r="2528" spans="2:12" x14ac:dyDescent="0.25">
      <c r="B2528" s="47">
        <v>46002</v>
      </c>
      <c r="C2528" s="46" t="s">
        <v>187</v>
      </c>
      <c r="D2528" t="s">
        <v>193</v>
      </c>
      <c r="E2528" s="45">
        <v>3283.44</v>
      </c>
      <c r="F2528">
        <v>24</v>
      </c>
      <c r="G2528" s="18">
        <f>+(Ventas_Wellpro4[[#This Row],[Precio de Venta]]*0.16)*Ventas_Wellpro4[[#This Row],[Cantidad Vendida]]</f>
        <v>12608.409600000001</v>
      </c>
      <c r="H2528" s="15">
        <v>78802.559999999998</v>
      </c>
      <c r="I2528" s="17">
        <f>+Ventas_Wellpro4[[#This Row],[Total de Venta sin IVA]]+Ventas_Wellpro4[[#This Row],[IVA]]</f>
        <v>91410.969599999997</v>
      </c>
      <c r="J2528">
        <f>YEAR(Ventas_Wellpro4[[#This Row],[Fecha]])</f>
        <v>2025</v>
      </c>
      <c r="K2528" t="str">
        <f>TEXT(Ventas_Wellpro4[[#This Row],[Fecha]],"MMMM")</f>
        <v>diciembre</v>
      </c>
      <c r="L2528">
        <f>DAY(Ventas_Wellpro4[[#This Row],[Fecha]])</f>
        <v>11</v>
      </c>
    </row>
    <row r="2529" spans="2:12" x14ac:dyDescent="0.25">
      <c r="B2529" s="47">
        <v>46002</v>
      </c>
      <c r="C2529" s="46" t="s">
        <v>156</v>
      </c>
      <c r="D2529" s="43" t="s">
        <v>192</v>
      </c>
      <c r="E2529" s="45">
        <v>814.02</v>
      </c>
      <c r="F2529">
        <v>6</v>
      </c>
      <c r="G2529" s="18">
        <f>+(Ventas_Wellpro4[[#This Row],[Precio de Venta]]*0.16)*Ventas_Wellpro4[[#This Row],[Cantidad Vendida]]</f>
        <v>781.45920000000001</v>
      </c>
      <c r="H2529" s="15">
        <v>4884.12</v>
      </c>
      <c r="I2529" s="17">
        <f>+Ventas_Wellpro4[[#This Row],[Total de Venta sin IVA]]+Ventas_Wellpro4[[#This Row],[IVA]]</f>
        <v>5665.5792000000001</v>
      </c>
      <c r="J2529">
        <f>YEAR(Ventas_Wellpro4[[#This Row],[Fecha]])</f>
        <v>2025</v>
      </c>
      <c r="K2529" t="str">
        <f>TEXT(Ventas_Wellpro4[[#This Row],[Fecha]],"MMMM")</f>
        <v>diciembre</v>
      </c>
      <c r="L2529">
        <f>DAY(Ventas_Wellpro4[[#This Row],[Fecha]])</f>
        <v>11</v>
      </c>
    </row>
    <row r="2530" spans="2:12" x14ac:dyDescent="0.25">
      <c r="B2530" s="11">
        <v>46002</v>
      </c>
      <c r="C2530" s="46" t="s">
        <v>127</v>
      </c>
      <c r="D2530" t="s">
        <v>192</v>
      </c>
      <c r="E2530" s="17">
        <v>3593.96</v>
      </c>
      <c r="F2530">
        <v>1</v>
      </c>
      <c r="G2530" s="18">
        <f>+(Ventas_Wellpro4[[#This Row],[Precio de Venta]]*0.16)*Ventas_Wellpro4[[#This Row],[Cantidad Vendida]]</f>
        <v>575.03359999999998</v>
      </c>
      <c r="H2530" s="15">
        <v>3593.96</v>
      </c>
      <c r="I2530" s="17">
        <f>+Ventas_Wellpro4[[#This Row],[Total de Venta sin IVA]]+Ventas_Wellpro4[[#This Row],[IVA]]</f>
        <v>4168.9935999999998</v>
      </c>
      <c r="J2530">
        <f>YEAR(Ventas_Wellpro4[[#This Row],[Fecha]])</f>
        <v>2025</v>
      </c>
      <c r="K2530" t="str">
        <f>TEXT(Ventas_Wellpro4[[#This Row],[Fecha]],"MMMM")</f>
        <v>diciembre</v>
      </c>
      <c r="L2530">
        <f>DAY(Ventas_Wellpro4[[#This Row],[Fecha]])</f>
        <v>11</v>
      </c>
    </row>
    <row r="2531" spans="2:12" x14ac:dyDescent="0.25">
      <c r="B2531" s="42">
        <v>46002</v>
      </c>
      <c r="C2531" s="46" t="s">
        <v>128</v>
      </c>
      <c r="D2531" t="s">
        <v>193</v>
      </c>
      <c r="E2531" s="17">
        <v>89.870800000000003</v>
      </c>
      <c r="F2531">
        <v>25</v>
      </c>
      <c r="G2531" s="18">
        <f>+(Ventas_Wellpro4[[#This Row],[Precio de Venta]]*0.16)*Ventas_Wellpro4[[#This Row],[Cantidad Vendida]]</f>
        <v>359.48320000000001</v>
      </c>
      <c r="H2531" s="15">
        <v>2246.77</v>
      </c>
      <c r="I2531" s="17">
        <f>+Ventas_Wellpro4[[#This Row],[Total de Venta sin IVA]]+Ventas_Wellpro4[[#This Row],[IVA]]</f>
        <v>2606.2532000000001</v>
      </c>
      <c r="J2531">
        <f>YEAR(Ventas_Wellpro4[[#This Row],[Fecha]])</f>
        <v>2025</v>
      </c>
      <c r="K2531" t="str">
        <f>TEXT(Ventas_Wellpro4[[#This Row],[Fecha]],"MMMM")</f>
        <v>diciembre</v>
      </c>
      <c r="L2531">
        <f>DAY(Ventas_Wellpro4[[#This Row],[Fecha]])</f>
        <v>11</v>
      </c>
    </row>
    <row r="2532" spans="2:12" x14ac:dyDescent="0.25">
      <c r="B2532" s="42">
        <v>46002</v>
      </c>
      <c r="C2532" s="46" t="s">
        <v>129</v>
      </c>
      <c r="D2532" t="s">
        <v>192</v>
      </c>
      <c r="E2532" s="17">
        <v>137.79</v>
      </c>
      <c r="F2532">
        <v>1</v>
      </c>
      <c r="G2532" s="18">
        <f>+(Ventas_Wellpro4[[#This Row],[Precio de Venta]]*0.16)*Ventas_Wellpro4[[#This Row],[Cantidad Vendida]]</f>
        <v>22.046399999999998</v>
      </c>
      <c r="H2532" s="15">
        <v>137.79</v>
      </c>
      <c r="I2532" s="17">
        <f>+Ventas_Wellpro4[[#This Row],[Total de Venta sin IVA]]+Ventas_Wellpro4[[#This Row],[IVA]]</f>
        <v>159.8364</v>
      </c>
      <c r="J2532">
        <f>YEAR(Ventas_Wellpro4[[#This Row],[Fecha]])</f>
        <v>2025</v>
      </c>
      <c r="K2532" t="str">
        <f>TEXT(Ventas_Wellpro4[[#This Row],[Fecha]],"MMMM")</f>
        <v>diciembre</v>
      </c>
      <c r="L2532">
        <f>DAY(Ventas_Wellpro4[[#This Row],[Fecha]])</f>
        <v>11</v>
      </c>
    </row>
    <row r="2533" spans="2:12" x14ac:dyDescent="0.25">
      <c r="B2533" s="42">
        <v>46002</v>
      </c>
      <c r="C2533" s="46" t="s">
        <v>129</v>
      </c>
      <c r="D2533" t="s">
        <v>193</v>
      </c>
      <c r="E2533" s="17">
        <v>89.870500000000007</v>
      </c>
      <c r="F2533">
        <v>21</v>
      </c>
      <c r="G2533" s="18">
        <f>+(Ventas_Wellpro4[[#This Row],[Precio de Venta]]*0.16)*Ventas_Wellpro4[[#This Row],[Cantidad Vendida]]</f>
        <v>301.96488000000005</v>
      </c>
      <c r="H2533" s="15">
        <v>1887.28</v>
      </c>
      <c r="I2533" s="17">
        <f>+Ventas_Wellpro4[[#This Row],[Total de Venta sin IVA]]+Ventas_Wellpro4[[#This Row],[IVA]]</f>
        <v>2189.2448800000002</v>
      </c>
      <c r="J2533">
        <f>YEAR(Ventas_Wellpro4[[#This Row],[Fecha]])</f>
        <v>2025</v>
      </c>
      <c r="K2533" t="str">
        <f>TEXT(Ventas_Wellpro4[[#This Row],[Fecha]],"MMMM")</f>
        <v>diciembre</v>
      </c>
      <c r="L2533">
        <f>DAY(Ventas_Wellpro4[[#This Row],[Fecha]])</f>
        <v>11</v>
      </c>
    </row>
    <row r="2534" spans="2:12" x14ac:dyDescent="0.25">
      <c r="B2534" s="42">
        <v>46002</v>
      </c>
      <c r="C2534" s="46" t="s">
        <v>131</v>
      </c>
      <c r="D2534" t="s">
        <v>192</v>
      </c>
      <c r="E2534" s="17">
        <v>137.79</v>
      </c>
      <c r="F2534">
        <v>1</v>
      </c>
      <c r="G2534" s="18">
        <f>+(Ventas_Wellpro4[[#This Row],[Precio de Venta]]*0.16)*Ventas_Wellpro4[[#This Row],[Cantidad Vendida]]</f>
        <v>22.046399999999998</v>
      </c>
      <c r="H2534" s="15">
        <v>137.79</v>
      </c>
      <c r="I2534" s="17">
        <f>+Ventas_Wellpro4[[#This Row],[Total de Venta sin IVA]]+Ventas_Wellpro4[[#This Row],[IVA]]</f>
        <v>159.8364</v>
      </c>
      <c r="J2534">
        <f>YEAR(Ventas_Wellpro4[[#This Row],[Fecha]])</f>
        <v>2025</v>
      </c>
      <c r="K2534" t="str">
        <f>TEXT(Ventas_Wellpro4[[#This Row],[Fecha]],"MMMM")</f>
        <v>diciembre</v>
      </c>
      <c r="L2534">
        <f>DAY(Ventas_Wellpro4[[#This Row],[Fecha]])</f>
        <v>11</v>
      </c>
    </row>
    <row r="2535" spans="2:12" x14ac:dyDescent="0.25">
      <c r="B2535" s="42">
        <v>46002</v>
      </c>
      <c r="C2535" s="46" t="s">
        <v>131</v>
      </c>
      <c r="D2535" t="s">
        <v>193</v>
      </c>
      <c r="E2535" s="17">
        <v>89.870400000000004</v>
      </c>
      <c r="F2535">
        <v>24</v>
      </c>
      <c r="G2535" s="18">
        <f>+(Ventas_Wellpro4[[#This Row],[Precio de Venta]]*0.16)*Ventas_Wellpro4[[#This Row],[Cantidad Vendida]]</f>
        <v>345.10233600000004</v>
      </c>
      <c r="H2535" s="15">
        <v>2156.89</v>
      </c>
      <c r="I2535" s="17">
        <f>+Ventas_Wellpro4[[#This Row],[Total de Venta sin IVA]]+Ventas_Wellpro4[[#This Row],[IVA]]</f>
        <v>2501.9923359999998</v>
      </c>
      <c r="J2535">
        <f>YEAR(Ventas_Wellpro4[[#This Row],[Fecha]])</f>
        <v>2025</v>
      </c>
      <c r="K2535" t="str">
        <f>TEXT(Ventas_Wellpro4[[#This Row],[Fecha]],"MMMM")</f>
        <v>diciembre</v>
      </c>
      <c r="L2535">
        <f>DAY(Ventas_Wellpro4[[#This Row],[Fecha]])</f>
        <v>11</v>
      </c>
    </row>
    <row r="2536" spans="2:12" x14ac:dyDescent="0.25">
      <c r="B2536" s="42">
        <v>46002</v>
      </c>
      <c r="C2536" s="46" t="s">
        <v>14</v>
      </c>
      <c r="D2536" t="s">
        <v>192</v>
      </c>
      <c r="E2536" s="17">
        <v>1706.9</v>
      </c>
      <c r="F2536">
        <v>1</v>
      </c>
      <c r="G2536" s="18">
        <f>+(Ventas_Wellpro4[[#This Row],[Precio de Venta]]*0.16)*Ventas_Wellpro4[[#This Row],[Cantidad Vendida]]</f>
        <v>273.10400000000004</v>
      </c>
      <c r="H2536" s="15">
        <v>1706.9</v>
      </c>
      <c r="I2536" s="17">
        <f>+Ventas_Wellpro4[[#This Row],[Total de Venta sin IVA]]+Ventas_Wellpro4[[#This Row],[IVA]]</f>
        <v>1980.0040000000001</v>
      </c>
      <c r="J2536">
        <f>YEAR(Ventas_Wellpro4[[#This Row],[Fecha]])</f>
        <v>2025</v>
      </c>
      <c r="K2536" t="str">
        <f>TEXT(Ventas_Wellpro4[[#This Row],[Fecha]],"MMMM")</f>
        <v>diciembre</v>
      </c>
      <c r="L2536">
        <f>DAY(Ventas_Wellpro4[[#This Row],[Fecha]])</f>
        <v>11</v>
      </c>
    </row>
    <row r="2537" spans="2:12" x14ac:dyDescent="0.25">
      <c r="B2537" s="42">
        <v>46002</v>
      </c>
      <c r="C2537" s="46" t="s">
        <v>12</v>
      </c>
      <c r="D2537" t="s">
        <v>193</v>
      </c>
      <c r="E2537" s="17">
        <v>193.32</v>
      </c>
      <c r="F2537">
        <v>1</v>
      </c>
      <c r="G2537" s="18">
        <f>+(Ventas_Wellpro4[[#This Row],[Precio de Venta]]*0.16)*Ventas_Wellpro4[[#This Row],[Cantidad Vendida]]</f>
        <v>30.9312</v>
      </c>
      <c r="H2537" s="15">
        <v>193.32</v>
      </c>
      <c r="I2537" s="17">
        <f>+Ventas_Wellpro4[[#This Row],[Total de Venta sin IVA]]+Ventas_Wellpro4[[#This Row],[IVA]]</f>
        <v>224.25119999999998</v>
      </c>
      <c r="J2537">
        <f>YEAR(Ventas_Wellpro4[[#This Row],[Fecha]])</f>
        <v>2025</v>
      </c>
      <c r="K2537" t="str">
        <f>TEXT(Ventas_Wellpro4[[#This Row],[Fecha]],"MMMM")</f>
        <v>diciembre</v>
      </c>
      <c r="L2537">
        <f>DAY(Ventas_Wellpro4[[#This Row],[Fecha]])</f>
        <v>11</v>
      </c>
    </row>
    <row r="2538" spans="2:12" x14ac:dyDescent="0.25">
      <c r="B2538" s="42">
        <v>46002</v>
      </c>
      <c r="C2538" s="46" t="s">
        <v>11</v>
      </c>
      <c r="D2538" t="s">
        <v>193</v>
      </c>
      <c r="E2538" s="17">
        <v>193.31800000000001</v>
      </c>
      <c r="F2538">
        <v>5</v>
      </c>
      <c r="G2538" s="18">
        <f>+(Ventas_Wellpro4[[#This Row],[Precio de Venta]]*0.16)*Ventas_Wellpro4[[#This Row],[Cantidad Vendida]]</f>
        <v>154.65440000000001</v>
      </c>
      <c r="H2538" s="15">
        <v>966.59</v>
      </c>
      <c r="I2538" s="17">
        <f>+Ventas_Wellpro4[[#This Row],[Total de Venta sin IVA]]+Ventas_Wellpro4[[#This Row],[IVA]]</f>
        <v>1121.2444</v>
      </c>
      <c r="J2538">
        <f>YEAR(Ventas_Wellpro4[[#This Row],[Fecha]])</f>
        <v>2025</v>
      </c>
      <c r="K2538" t="str">
        <f>TEXT(Ventas_Wellpro4[[#This Row],[Fecha]],"MMMM")</f>
        <v>diciembre</v>
      </c>
      <c r="L2538">
        <f>DAY(Ventas_Wellpro4[[#This Row],[Fecha]])</f>
        <v>11</v>
      </c>
    </row>
    <row r="2539" spans="2:12" x14ac:dyDescent="0.25">
      <c r="B2539" s="42">
        <v>46002</v>
      </c>
      <c r="C2539" s="46" t="s">
        <v>11</v>
      </c>
      <c r="D2539" t="s">
        <v>192</v>
      </c>
      <c r="E2539" s="17">
        <v>343.97</v>
      </c>
      <c r="F2539">
        <v>1</v>
      </c>
      <c r="G2539" s="18">
        <f>+(Ventas_Wellpro4[[#This Row],[Precio de Venta]]*0.16)*Ventas_Wellpro4[[#This Row],[Cantidad Vendida]]</f>
        <v>55.035200000000003</v>
      </c>
      <c r="H2539" s="15">
        <v>343.97</v>
      </c>
      <c r="I2539" s="17">
        <f>+Ventas_Wellpro4[[#This Row],[Total de Venta sin IVA]]+Ventas_Wellpro4[[#This Row],[IVA]]</f>
        <v>399.00520000000006</v>
      </c>
      <c r="J2539">
        <f>YEAR(Ventas_Wellpro4[[#This Row],[Fecha]])</f>
        <v>2025</v>
      </c>
      <c r="K2539" t="str">
        <f>TEXT(Ventas_Wellpro4[[#This Row],[Fecha]],"MMMM")</f>
        <v>diciembre</v>
      </c>
      <c r="L2539">
        <f>DAY(Ventas_Wellpro4[[#This Row],[Fecha]])</f>
        <v>11</v>
      </c>
    </row>
    <row r="2540" spans="2:12" x14ac:dyDescent="0.25">
      <c r="B2540" s="42">
        <v>46002</v>
      </c>
      <c r="C2540" s="46" t="s">
        <v>10</v>
      </c>
      <c r="D2540" t="s">
        <v>193</v>
      </c>
      <c r="E2540" s="17">
        <v>193.31899999999999</v>
      </c>
      <c r="F2540">
        <v>10</v>
      </c>
      <c r="G2540" s="18">
        <f>+(Ventas_Wellpro4[[#This Row],[Precio de Venta]]*0.16)*Ventas_Wellpro4[[#This Row],[Cantidad Vendida]]</f>
        <v>309.31040000000002</v>
      </c>
      <c r="H2540" s="15">
        <v>1933.19</v>
      </c>
      <c r="I2540" s="17">
        <f>+Ventas_Wellpro4[[#This Row],[Total de Venta sin IVA]]+Ventas_Wellpro4[[#This Row],[IVA]]</f>
        <v>2242.5003999999999</v>
      </c>
      <c r="J2540">
        <f>YEAR(Ventas_Wellpro4[[#This Row],[Fecha]])</f>
        <v>2025</v>
      </c>
      <c r="K2540" t="str">
        <f>TEXT(Ventas_Wellpro4[[#This Row],[Fecha]],"MMMM")</f>
        <v>diciembre</v>
      </c>
      <c r="L2540">
        <f>DAY(Ventas_Wellpro4[[#This Row],[Fecha]])</f>
        <v>11</v>
      </c>
    </row>
    <row r="2541" spans="2:12" x14ac:dyDescent="0.25">
      <c r="B2541" s="42">
        <v>46002</v>
      </c>
      <c r="C2541" s="46" t="s">
        <v>13</v>
      </c>
      <c r="D2541" t="s">
        <v>192</v>
      </c>
      <c r="E2541" s="17">
        <v>0</v>
      </c>
      <c r="F2541">
        <v>1</v>
      </c>
      <c r="G2541" s="18">
        <f>+(Ventas_Wellpro4[[#This Row],[Precio de Venta]]*0.16)*Ventas_Wellpro4[[#This Row],[Cantidad Vendida]]</f>
        <v>0</v>
      </c>
      <c r="H2541" s="15">
        <v>0</v>
      </c>
      <c r="I2541" s="17">
        <f>+Ventas_Wellpro4[[#This Row],[Total de Venta sin IVA]]+Ventas_Wellpro4[[#This Row],[IVA]]</f>
        <v>0</v>
      </c>
      <c r="J2541">
        <f>YEAR(Ventas_Wellpro4[[#This Row],[Fecha]])</f>
        <v>2025</v>
      </c>
      <c r="K2541" t="str">
        <f>TEXT(Ventas_Wellpro4[[#This Row],[Fecha]],"MMMM")</f>
        <v>diciembre</v>
      </c>
      <c r="L2541">
        <f>DAY(Ventas_Wellpro4[[#This Row],[Fecha]])</f>
        <v>11</v>
      </c>
    </row>
    <row r="2542" spans="2:12" x14ac:dyDescent="0.25">
      <c r="B2542" s="42">
        <v>46002</v>
      </c>
      <c r="C2542" s="46" t="s">
        <v>18</v>
      </c>
      <c r="D2542" t="s">
        <v>191</v>
      </c>
      <c r="E2542" s="17">
        <v>525.59</v>
      </c>
      <c r="F2542">
        <v>30</v>
      </c>
      <c r="G2542" s="18">
        <f>+(Ventas_Wellpro4[[#This Row],[Precio de Venta]]*0.16)*Ventas_Wellpro4[[#This Row],[Cantidad Vendida]]</f>
        <v>2522.8320000000003</v>
      </c>
      <c r="H2542" s="15">
        <v>15767.7</v>
      </c>
      <c r="I2542" s="17">
        <f>+Ventas_Wellpro4[[#This Row],[Total de Venta sin IVA]]+Ventas_Wellpro4[[#This Row],[IVA]]</f>
        <v>18290.531999999999</v>
      </c>
      <c r="J2542">
        <f>YEAR(Ventas_Wellpro4[[#This Row],[Fecha]])</f>
        <v>2025</v>
      </c>
      <c r="K2542" t="str">
        <f>TEXT(Ventas_Wellpro4[[#This Row],[Fecha]],"MMMM")</f>
        <v>diciembre</v>
      </c>
      <c r="L2542">
        <f>DAY(Ventas_Wellpro4[[#This Row],[Fecha]])</f>
        <v>11</v>
      </c>
    </row>
    <row r="2543" spans="2:12" x14ac:dyDescent="0.25">
      <c r="B2543" s="42">
        <v>46002</v>
      </c>
      <c r="C2543" s="46" t="s">
        <v>18</v>
      </c>
      <c r="D2543" t="s">
        <v>191</v>
      </c>
      <c r="E2543" s="17">
        <v>525.59</v>
      </c>
      <c r="F2543">
        <v>6</v>
      </c>
      <c r="G2543" s="18">
        <f>+(Ventas_Wellpro4[[#This Row],[Precio de Venta]]*0.16)*Ventas_Wellpro4[[#This Row],[Cantidad Vendida]]</f>
        <v>504.56640000000004</v>
      </c>
      <c r="H2543" s="15">
        <v>3153.54</v>
      </c>
      <c r="I2543" s="17">
        <f>+Ventas_Wellpro4[[#This Row],[Total de Venta sin IVA]]+Ventas_Wellpro4[[#This Row],[IVA]]</f>
        <v>3658.1064000000001</v>
      </c>
      <c r="J2543">
        <f>YEAR(Ventas_Wellpro4[[#This Row],[Fecha]])</f>
        <v>2025</v>
      </c>
      <c r="K2543" t="str">
        <f>TEXT(Ventas_Wellpro4[[#This Row],[Fecha]],"MMMM")</f>
        <v>diciembre</v>
      </c>
      <c r="L2543">
        <f>DAY(Ventas_Wellpro4[[#This Row],[Fecha]])</f>
        <v>11</v>
      </c>
    </row>
    <row r="2544" spans="2:12" x14ac:dyDescent="0.25">
      <c r="B2544" s="42">
        <v>46002</v>
      </c>
      <c r="C2544" s="46" t="s">
        <v>18</v>
      </c>
      <c r="D2544" t="s">
        <v>191</v>
      </c>
      <c r="E2544" s="17">
        <v>525.59</v>
      </c>
      <c r="F2544">
        <v>6</v>
      </c>
      <c r="G2544" s="18">
        <f>+(Ventas_Wellpro4[[#This Row],[Precio de Venta]]*0.16)*Ventas_Wellpro4[[#This Row],[Cantidad Vendida]]</f>
        <v>504.56640000000004</v>
      </c>
      <c r="H2544" s="15">
        <v>3153.54</v>
      </c>
      <c r="I2544" s="17">
        <f>+Ventas_Wellpro4[[#This Row],[Total de Venta sin IVA]]+Ventas_Wellpro4[[#This Row],[IVA]]</f>
        <v>3658.1064000000001</v>
      </c>
      <c r="J2544">
        <f>YEAR(Ventas_Wellpro4[[#This Row],[Fecha]])</f>
        <v>2025</v>
      </c>
      <c r="K2544" t="str">
        <f>TEXT(Ventas_Wellpro4[[#This Row],[Fecha]],"MMMM")</f>
        <v>diciembre</v>
      </c>
      <c r="L2544">
        <f>DAY(Ventas_Wellpro4[[#This Row],[Fecha]])</f>
        <v>11</v>
      </c>
    </row>
    <row r="2545" spans="2:12" x14ac:dyDescent="0.25">
      <c r="B2545" s="42">
        <v>46002</v>
      </c>
      <c r="C2545" s="46" t="s">
        <v>18</v>
      </c>
      <c r="D2545" t="s">
        <v>191</v>
      </c>
      <c r="E2545" s="17">
        <v>525.59</v>
      </c>
      <c r="F2545">
        <v>6</v>
      </c>
      <c r="G2545" s="18">
        <f>+(Ventas_Wellpro4[[#This Row],[Precio de Venta]]*0.16)*Ventas_Wellpro4[[#This Row],[Cantidad Vendida]]</f>
        <v>504.56640000000004</v>
      </c>
      <c r="H2545" s="15">
        <v>3153.54</v>
      </c>
      <c r="I2545" s="17">
        <f>+Ventas_Wellpro4[[#This Row],[Total de Venta sin IVA]]+Ventas_Wellpro4[[#This Row],[IVA]]</f>
        <v>3658.1064000000001</v>
      </c>
      <c r="J2545">
        <f>YEAR(Ventas_Wellpro4[[#This Row],[Fecha]])</f>
        <v>2025</v>
      </c>
      <c r="K2545" t="str">
        <f>TEXT(Ventas_Wellpro4[[#This Row],[Fecha]],"MMMM")</f>
        <v>diciembre</v>
      </c>
      <c r="L2545">
        <f>DAY(Ventas_Wellpro4[[#This Row],[Fecha]])</f>
        <v>11</v>
      </c>
    </row>
    <row r="2546" spans="2:12" x14ac:dyDescent="0.25">
      <c r="B2546" s="42">
        <v>46002</v>
      </c>
      <c r="C2546" s="46" t="s">
        <v>18</v>
      </c>
      <c r="D2546" t="s">
        <v>191</v>
      </c>
      <c r="E2546" s="17">
        <v>525.59</v>
      </c>
      <c r="F2546">
        <v>6</v>
      </c>
      <c r="G2546" s="18">
        <f>+(Ventas_Wellpro4[[#This Row],[Precio de Venta]]*0.16)*Ventas_Wellpro4[[#This Row],[Cantidad Vendida]]</f>
        <v>504.56640000000004</v>
      </c>
      <c r="H2546" s="15">
        <v>3153.54</v>
      </c>
      <c r="I2546" s="17">
        <f>+Ventas_Wellpro4[[#This Row],[Total de Venta sin IVA]]+Ventas_Wellpro4[[#This Row],[IVA]]</f>
        <v>3658.1064000000001</v>
      </c>
      <c r="J2546">
        <f>YEAR(Ventas_Wellpro4[[#This Row],[Fecha]])</f>
        <v>2025</v>
      </c>
      <c r="K2546" t="str">
        <f>TEXT(Ventas_Wellpro4[[#This Row],[Fecha]],"MMMM")</f>
        <v>diciembre</v>
      </c>
      <c r="L2546">
        <f>DAY(Ventas_Wellpro4[[#This Row],[Fecha]])</f>
        <v>11</v>
      </c>
    </row>
    <row r="2547" spans="2:12" x14ac:dyDescent="0.25">
      <c r="B2547" s="42">
        <v>46002</v>
      </c>
      <c r="C2547" s="46" t="s">
        <v>18</v>
      </c>
      <c r="D2547" t="s">
        <v>191</v>
      </c>
      <c r="E2547" s="17">
        <v>525.59</v>
      </c>
      <c r="F2547">
        <v>6</v>
      </c>
      <c r="G2547" s="18">
        <f>+(Ventas_Wellpro4[[#This Row],[Precio de Venta]]*0.16)*Ventas_Wellpro4[[#This Row],[Cantidad Vendida]]</f>
        <v>504.56640000000004</v>
      </c>
      <c r="H2547" s="15">
        <v>3153.54</v>
      </c>
      <c r="I2547" s="17">
        <f>+Ventas_Wellpro4[[#This Row],[Total de Venta sin IVA]]+Ventas_Wellpro4[[#This Row],[IVA]]</f>
        <v>3658.1064000000001</v>
      </c>
      <c r="J2547">
        <f>YEAR(Ventas_Wellpro4[[#This Row],[Fecha]])</f>
        <v>2025</v>
      </c>
      <c r="K2547" t="str">
        <f>TEXT(Ventas_Wellpro4[[#This Row],[Fecha]],"MMMM")</f>
        <v>diciembre</v>
      </c>
      <c r="L2547">
        <f>DAY(Ventas_Wellpro4[[#This Row],[Fecha]])</f>
        <v>11</v>
      </c>
    </row>
    <row r="2548" spans="2:12" x14ac:dyDescent="0.25">
      <c r="B2548" s="42">
        <v>46002</v>
      </c>
      <c r="C2548" s="46" t="s">
        <v>18</v>
      </c>
      <c r="D2548" t="s">
        <v>191</v>
      </c>
      <c r="E2548" s="17">
        <v>525.59</v>
      </c>
      <c r="F2548">
        <v>12</v>
      </c>
      <c r="G2548" s="18">
        <f>+(Ventas_Wellpro4[[#This Row],[Precio de Venta]]*0.16)*Ventas_Wellpro4[[#This Row],[Cantidad Vendida]]</f>
        <v>1009.1328000000001</v>
      </c>
      <c r="H2548" s="15">
        <v>6307.08</v>
      </c>
      <c r="I2548" s="17">
        <f>+Ventas_Wellpro4[[#This Row],[Total de Venta sin IVA]]+Ventas_Wellpro4[[#This Row],[IVA]]</f>
        <v>7316.2128000000002</v>
      </c>
      <c r="J2548">
        <f>YEAR(Ventas_Wellpro4[[#This Row],[Fecha]])</f>
        <v>2025</v>
      </c>
      <c r="K2548" t="str">
        <f>TEXT(Ventas_Wellpro4[[#This Row],[Fecha]],"MMMM")</f>
        <v>diciembre</v>
      </c>
      <c r="L2548">
        <f>DAY(Ventas_Wellpro4[[#This Row],[Fecha]])</f>
        <v>11</v>
      </c>
    </row>
    <row r="2549" spans="2:12" x14ac:dyDescent="0.25">
      <c r="B2549" s="42">
        <v>46002</v>
      </c>
      <c r="C2549" s="46" t="s">
        <v>18</v>
      </c>
      <c r="D2549" t="s">
        <v>191</v>
      </c>
      <c r="E2549" s="17">
        <v>525.59</v>
      </c>
      <c r="F2549">
        <v>12</v>
      </c>
      <c r="G2549" s="18">
        <f>+(Ventas_Wellpro4[[#This Row],[Precio de Venta]]*0.16)*Ventas_Wellpro4[[#This Row],[Cantidad Vendida]]</f>
        <v>1009.1328000000001</v>
      </c>
      <c r="H2549" s="15">
        <v>6307.08</v>
      </c>
      <c r="I2549" s="17">
        <f>+Ventas_Wellpro4[[#This Row],[Total de Venta sin IVA]]+Ventas_Wellpro4[[#This Row],[IVA]]</f>
        <v>7316.2128000000002</v>
      </c>
      <c r="J2549">
        <f>YEAR(Ventas_Wellpro4[[#This Row],[Fecha]])</f>
        <v>2025</v>
      </c>
      <c r="K2549" t="str">
        <f>TEXT(Ventas_Wellpro4[[#This Row],[Fecha]],"MMMM")</f>
        <v>diciembre</v>
      </c>
      <c r="L2549">
        <f>DAY(Ventas_Wellpro4[[#This Row],[Fecha]])</f>
        <v>11</v>
      </c>
    </row>
    <row r="2550" spans="2:12" x14ac:dyDescent="0.25">
      <c r="B2550" s="42">
        <v>46002</v>
      </c>
      <c r="C2550" s="46" t="s">
        <v>18</v>
      </c>
      <c r="D2550" t="s">
        <v>193</v>
      </c>
      <c r="E2550" s="17">
        <v>678.49</v>
      </c>
      <c r="F2550">
        <v>1</v>
      </c>
      <c r="G2550" s="18">
        <f>+(Ventas_Wellpro4[[#This Row],[Precio de Venta]]*0.16)*Ventas_Wellpro4[[#This Row],[Cantidad Vendida]]</f>
        <v>108.55840000000001</v>
      </c>
      <c r="H2550" s="15">
        <v>678.49</v>
      </c>
      <c r="I2550" s="17">
        <f>+Ventas_Wellpro4[[#This Row],[Total de Venta sin IVA]]+Ventas_Wellpro4[[#This Row],[IVA]]</f>
        <v>787.04840000000002</v>
      </c>
      <c r="J2550">
        <f>YEAR(Ventas_Wellpro4[[#This Row],[Fecha]])</f>
        <v>2025</v>
      </c>
      <c r="K2550" t="str">
        <f>TEXT(Ventas_Wellpro4[[#This Row],[Fecha]],"MMMM")</f>
        <v>diciembre</v>
      </c>
      <c r="L2550">
        <f>DAY(Ventas_Wellpro4[[#This Row],[Fecha]])</f>
        <v>11</v>
      </c>
    </row>
    <row r="2551" spans="2:12" x14ac:dyDescent="0.25">
      <c r="B2551" s="42">
        <v>46002</v>
      </c>
      <c r="C2551" s="46" t="s">
        <v>140</v>
      </c>
      <c r="D2551" t="s">
        <v>193</v>
      </c>
      <c r="E2551" s="17">
        <v>89.870400000000004</v>
      </c>
      <c r="F2551">
        <v>23</v>
      </c>
      <c r="G2551" s="18">
        <f>+(Ventas_Wellpro4[[#This Row],[Precio de Venta]]*0.16)*Ventas_Wellpro4[[#This Row],[Cantidad Vendida]]</f>
        <v>330.723072</v>
      </c>
      <c r="H2551" s="15">
        <v>2067.02</v>
      </c>
      <c r="I2551" s="17">
        <f>+Ventas_Wellpro4[[#This Row],[Total de Venta sin IVA]]+Ventas_Wellpro4[[#This Row],[IVA]]</f>
        <v>2397.7430720000002</v>
      </c>
      <c r="J2551">
        <f>YEAR(Ventas_Wellpro4[[#This Row],[Fecha]])</f>
        <v>2025</v>
      </c>
      <c r="K2551" t="str">
        <f>TEXT(Ventas_Wellpro4[[#This Row],[Fecha]],"MMMM")</f>
        <v>diciembre</v>
      </c>
      <c r="L2551">
        <f>DAY(Ventas_Wellpro4[[#This Row],[Fecha]])</f>
        <v>11</v>
      </c>
    </row>
    <row r="2552" spans="2:12" x14ac:dyDescent="0.25">
      <c r="B2552" s="42">
        <v>46003</v>
      </c>
      <c r="C2552" s="46" t="s">
        <v>130</v>
      </c>
      <c r="D2552" t="s">
        <v>192</v>
      </c>
      <c r="E2552" s="17">
        <v>137.79329999999999</v>
      </c>
      <c r="F2552">
        <v>3</v>
      </c>
      <c r="G2552" s="18">
        <f>+(Ventas_Wellpro4[[#This Row],[Precio de Venta]]*0.16)*Ventas_Wellpro4[[#This Row],[Cantidad Vendida]]</f>
        <v>66.140783999999996</v>
      </c>
      <c r="H2552" s="15">
        <v>413.38</v>
      </c>
      <c r="I2552" s="17">
        <f>+Ventas_Wellpro4[[#This Row],[Total de Venta sin IVA]]+Ventas_Wellpro4[[#This Row],[IVA]]</f>
        <v>479.52078399999999</v>
      </c>
      <c r="J2552">
        <f>YEAR(Ventas_Wellpro4[[#This Row],[Fecha]])</f>
        <v>2025</v>
      </c>
      <c r="K2552" t="str">
        <f>TEXT(Ventas_Wellpro4[[#This Row],[Fecha]],"MMMM")</f>
        <v>diciembre</v>
      </c>
      <c r="L2552">
        <f>DAY(Ventas_Wellpro4[[#This Row],[Fecha]])</f>
        <v>12</v>
      </c>
    </row>
    <row r="2553" spans="2:12" x14ac:dyDescent="0.25">
      <c r="B2553" s="42">
        <v>46003</v>
      </c>
      <c r="C2553" s="46" t="s">
        <v>131</v>
      </c>
      <c r="D2553" t="s">
        <v>192</v>
      </c>
      <c r="E2553" s="17">
        <v>137.79</v>
      </c>
      <c r="F2553">
        <v>1</v>
      </c>
      <c r="G2553" s="18">
        <f>+(Ventas_Wellpro4[[#This Row],[Precio de Venta]]*0.16)*Ventas_Wellpro4[[#This Row],[Cantidad Vendida]]</f>
        <v>22.046399999999998</v>
      </c>
      <c r="H2553" s="15">
        <v>137.79</v>
      </c>
      <c r="I2553" s="17">
        <f>+Ventas_Wellpro4[[#This Row],[Total de Venta sin IVA]]+Ventas_Wellpro4[[#This Row],[IVA]]</f>
        <v>159.8364</v>
      </c>
      <c r="J2553">
        <f>YEAR(Ventas_Wellpro4[[#This Row],[Fecha]])</f>
        <v>2025</v>
      </c>
      <c r="K2553" t="str">
        <f>TEXT(Ventas_Wellpro4[[#This Row],[Fecha]],"MMMM")</f>
        <v>diciembre</v>
      </c>
      <c r="L2553">
        <f>DAY(Ventas_Wellpro4[[#This Row],[Fecha]])</f>
        <v>12</v>
      </c>
    </row>
    <row r="2554" spans="2:12" x14ac:dyDescent="0.25">
      <c r="B2554" s="42">
        <v>46003</v>
      </c>
      <c r="C2554" s="46" t="s">
        <v>140</v>
      </c>
      <c r="D2554" t="s">
        <v>192</v>
      </c>
      <c r="E2554" s="17">
        <v>137.79</v>
      </c>
      <c r="F2554">
        <v>1</v>
      </c>
      <c r="G2554" s="18">
        <f>+(Ventas_Wellpro4[[#This Row],[Precio de Venta]]*0.16)*Ventas_Wellpro4[[#This Row],[Cantidad Vendida]]</f>
        <v>22.046399999999998</v>
      </c>
      <c r="H2554" s="15">
        <v>137.79</v>
      </c>
      <c r="I2554" s="17">
        <f>+Ventas_Wellpro4[[#This Row],[Total de Venta sin IVA]]+Ventas_Wellpro4[[#This Row],[IVA]]</f>
        <v>159.8364</v>
      </c>
      <c r="J2554">
        <f>YEAR(Ventas_Wellpro4[[#This Row],[Fecha]])</f>
        <v>2025</v>
      </c>
      <c r="K2554" t="str">
        <f>TEXT(Ventas_Wellpro4[[#This Row],[Fecha]],"MMMM")</f>
        <v>diciembre</v>
      </c>
      <c r="L2554">
        <f>DAY(Ventas_Wellpro4[[#This Row],[Fecha]])</f>
        <v>12</v>
      </c>
    </row>
    <row r="2555" spans="2:12" x14ac:dyDescent="0.25">
      <c r="B2555" s="42">
        <v>46006</v>
      </c>
      <c r="C2555" s="46" t="s">
        <v>10</v>
      </c>
      <c r="D2555" t="s">
        <v>192</v>
      </c>
      <c r="E2555" s="17">
        <v>211.23</v>
      </c>
      <c r="F2555">
        <v>6</v>
      </c>
      <c r="G2555" s="18">
        <f>+(Ventas_Wellpro4[[#This Row],[Precio de Venta]]*0.16)*Ventas_Wellpro4[[#This Row],[Cantidad Vendida]]</f>
        <v>202.7808</v>
      </c>
      <c r="H2555" s="15">
        <v>1267.3800000000001</v>
      </c>
      <c r="I2555" s="17">
        <f>+Ventas_Wellpro4[[#This Row],[Total de Venta sin IVA]]+Ventas_Wellpro4[[#This Row],[IVA]]</f>
        <v>1470.1608000000001</v>
      </c>
      <c r="J2555">
        <f>YEAR(Ventas_Wellpro4[[#This Row],[Fecha]])</f>
        <v>2025</v>
      </c>
      <c r="K2555" t="str">
        <f>TEXT(Ventas_Wellpro4[[#This Row],[Fecha]],"MMMM")</f>
        <v>diciembre</v>
      </c>
      <c r="L2555">
        <f>DAY(Ventas_Wellpro4[[#This Row],[Fecha]])</f>
        <v>15</v>
      </c>
    </row>
    <row r="2556" spans="2:12" x14ac:dyDescent="0.25">
      <c r="B2556" s="42">
        <v>46006</v>
      </c>
      <c r="C2556" s="46" t="s">
        <v>10</v>
      </c>
      <c r="D2556" t="s">
        <v>192</v>
      </c>
      <c r="E2556" s="17">
        <v>343.97</v>
      </c>
      <c r="F2556">
        <v>1</v>
      </c>
      <c r="G2556" s="18">
        <f>+(Ventas_Wellpro4[[#This Row],[Precio de Venta]]*0.16)*Ventas_Wellpro4[[#This Row],[Cantidad Vendida]]</f>
        <v>55.035200000000003</v>
      </c>
      <c r="H2556" s="15">
        <v>343.97</v>
      </c>
      <c r="I2556" s="17">
        <f>+Ventas_Wellpro4[[#This Row],[Total de Venta sin IVA]]+Ventas_Wellpro4[[#This Row],[IVA]]</f>
        <v>399.00520000000006</v>
      </c>
      <c r="J2556">
        <f>YEAR(Ventas_Wellpro4[[#This Row],[Fecha]])</f>
        <v>2025</v>
      </c>
      <c r="K2556" t="str">
        <f>TEXT(Ventas_Wellpro4[[#This Row],[Fecha]],"MMMM")</f>
        <v>diciembre</v>
      </c>
      <c r="L2556">
        <f>DAY(Ventas_Wellpro4[[#This Row],[Fecha]])</f>
        <v>15</v>
      </c>
    </row>
    <row r="2557" spans="2:12" x14ac:dyDescent="0.25">
      <c r="B2557" s="42">
        <v>46006</v>
      </c>
      <c r="C2557" s="46" t="s">
        <v>132</v>
      </c>
      <c r="D2557" t="s">
        <v>192</v>
      </c>
      <c r="E2557" s="17">
        <v>834.1</v>
      </c>
      <c r="F2557">
        <v>1</v>
      </c>
      <c r="G2557" s="18">
        <f>+(Ventas_Wellpro4[[#This Row],[Precio de Venta]]*0.16)*Ventas_Wellpro4[[#This Row],[Cantidad Vendida]]</f>
        <v>133.45600000000002</v>
      </c>
      <c r="H2557" s="15">
        <v>834.1</v>
      </c>
      <c r="I2557" s="17">
        <f>+Ventas_Wellpro4[[#This Row],[Total de Venta sin IVA]]+Ventas_Wellpro4[[#This Row],[IVA]]</f>
        <v>967.55600000000004</v>
      </c>
      <c r="J2557">
        <f>YEAR(Ventas_Wellpro4[[#This Row],[Fecha]])</f>
        <v>2025</v>
      </c>
      <c r="K2557" t="str">
        <f>TEXT(Ventas_Wellpro4[[#This Row],[Fecha]],"MMMM")</f>
        <v>diciembre</v>
      </c>
      <c r="L2557">
        <f>DAY(Ventas_Wellpro4[[#This Row],[Fecha]])</f>
        <v>15</v>
      </c>
    </row>
    <row r="2558" spans="2:12" x14ac:dyDescent="0.25">
      <c r="B2558" s="42">
        <v>46006</v>
      </c>
      <c r="C2558" s="46" t="s">
        <v>173</v>
      </c>
      <c r="D2558" t="s">
        <v>192</v>
      </c>
      <c r="E2558" s="17">
        <v>769.39</v>
      </c>
      <c r="F2558">
        <v>6</v>
      </c>
      <c r="G2558" s="18">
        <f>+(Ventas_Wellpro4[[#This Row],[Precio de Venta]]*0.16)*Ventas_Wellpro4[[#This Row],[Cantidad Vendida]]</f>
        <v>738.61440000000005</v>
      </c>
      <c r="H2558" s="15">
        <v>4616.34</v>
      </c>
      <c r="I2558" s="17">
        <f>+Ventas_Wellpro4[[#This Row],[Total de Venta sin IVA]]+Ventas_Wellpro4[[#This Row],[IVA]]</f>
        <v>5354.9544000000005</v>
      </c>
      <c r="J2558">
        <f>YEAR(Ventas_Wellpro4[[#This Row],[Fecha]])</f>
        <v>2025</v>
      </c>
      <c r="K2558" t="str">
        <f>TEXT(Ventas_Wellpro4[[#This Row],[Fecha]],"MMMM")</f>
        <v>diciembre</v>
      </c>
      <c r="L2558">
        <f>DAY(Ventas_Wellpro4[[#This Row],[Fecha]])</f>
        <v>15</v>
      </c>
    </row>
    <row r="2559" spans="2:12" x14ac:dyDescent="0.25">
      <c r="B2559" s="42">
        <v>46006</v>
      </c>
      <c r="C2559" s="46" t="s">
        <v>139</v>
      </c>
      <c r="D2559" t="s">
        <v>193</v>
      </c>
      <c r="E2559" s="17">
        <v>505.86</v>
      </c>
      <c r="F2559">
        <v>281</v>
      </c>
      <c r="G2559" s="18">
        <f>+(Ventas_Wellpro4[[#This Row],[Precio de Venta]]*0.16)*Ventas_Wellpro4[[#This Row],[Cantidad Vendida]]</f>
        <v>22743.4656</v>
      </c>
      <c r="H2559" s="15">
        <v>142146.66</v>
      </c>
      <c r="I2559" s="17">
        <f>+Ventas_Wellpro4[[#This Row],[Total de Venta sin IVA]]+Ventas_Wellpro4[[#This Row],[IVA]]</f>
        <v>164890.1256</v>
      </c>
      <c r="J2559">
        <f>YEAR(Ventas_Wellpro4[[#This Row],[Fecha]])</f>
        <v>2025</v>
      </c>
      <c r="K2559" t="str">
        <f>TEXT(Ventas_Wellpro4[[#This Row],[Fecha]],"MMMM")</f>
        <v>diciembre</v>
      </c>
      <c r="L2559">
        <f>DAY(Ventas_Wellpro4[[#This Row],[Fecha]])</f>
        <v>15</v>
      </c>
    </row>
    <row r="2560" spans="2:12" x14ac:dyDescent="0.25">
      <c r="B2560" s="42">
        <v>46006</v>
      </c>
      <c r="C2560" s="46" t="s">
        <v>187</v>
      </c>
      <c r="D2560" t="s">
        <v>193</v>
      </c>
      <c r="E2560" s="17">
        <v>547.24</v>
      </c>
      <c r="F2560">
        <v>144</v>
      </c>
      <c r="G2560" s="18">
        <f>+(Ventas_Wellpro4[[#This Row],[Precio de Venta]]*0.16)*Ventas_Wellpro4[[#This Row],[Cantidad Vendida]]</f>
        <v>12608.409600000001</v>
      </c>
      <c r="H2560" s="15">
        <v>78802.559999999998</v>
      </c>
      <c r="I2560" s="17">
        <f>+Ventas_Wellpro4[[#This Row],[Total de Venta sin IVA]]+Ventas_Wellpro4[[#This Row],[IVA]]</f>
        <v>91410.969599999997</v>
      </c>
      <c r="J2560">
        <f>YEAR(Ventas_Wellpro4[[#This Row],[Fecha]])</f>
        <v>2025</v>
      </c>
      <c r="K2560" t="str">
        <f>TEXT(Ventas_Wellpro4[[#This Row],[Fecha]],"MMMM")</f>
        <v>diciembre</v>
      </c>
      <c r="L2560">
        <f>DAY(Ventas_Wellpro4[[#This Row],[Fecha]])</f>
        <v>15</v>
      </c>
    </row>
    <row r="2561" spans="2:12" x14ac:dyDescent="0.25">
      <c r="B2561" s="42">
        <v>46006</v>
      </c>
      <c r="C2561" s="46" t="s">
        <v>159</v>
      </c>
      <c r="D2561" t="s">
        <v>192</v>
      </c>
      <c r="E2561" s="17">
        <v>964.66</v>
      </c>
      <c r="F2561">
        <v>1</v>
      </c>
      <c r="G2561" s="18">
        <f>+(Ventas_Wellpro4[[#This Row],[Precio de Venta]]*0.16)*Ventas_Wellpro4[[#This Row],[Cantidad Vendida]]</f>
        <v>154.34559999999999</v>
      </c>
      <c r="H2561" s="15">
        <v>964.66</v>
      </c>
      <c r="I2561" s="17">
        <f>+Ventas_Wellpro4[[#This Row],[Total de Venta sin IVA]]+Ventas_Wellpro4[[#This Row],[IVA]]</f>
        <v>1119.0056</v>
      </c>
      <c r="J2561">
        <f>YEAR(Ventas_Wellpro4[[#This Row],[Fecha]])</f>
        <v>2025</v>
      </c>
      <c r="K2561" t="str">
        <f>TEXT(Ventas_Wellpro4[[#This Row],[Fecha]],"MMMM")</f>
        <v>diciembre</v>
      </c>
      <c r="L2561">
        <f>DAY(Ventas_Wellpro4[[#This Row],[Fecha]])</f>
        <v>15</v>
      </c>
    </row>
    <row r="2562" spans="2:12" x14ac:dyDescent="0.25">
      <c r="B2562" s="42">
        <v>46007</v>
      </c>
      <c r="C2562" s="46" t="s">
        <v>133</v>
      </c>
      <c r="D2562" t="s">
        <v>191</v>
      </c>
      <c r="E2562" s="17">
        <v>1188</v>
      </c>
      <c r="F2562">
        <v>1</v>
      </c>
      <c r="G2562" s="18">
        <f>+(Ventas_Wellpro4[[#This Row],[Precio de Venta]]*0.16)*Ventas_Wellpro4[[#This Row],[Cantidad Vendida]]</f>
        <v>190.08</v>
      </c>
      <c r="H2562" s="15">
        <v>1188</v>
      </c>
      <c r="I2562" s="17">
        <f>+Ventas_Wellpro4[[#This Row],[Total de Venta sin IVA]]+Ventas_Wellpro4[[#This Row],[IVA]]</f>
        <v>1378.08</v>
      </c>
      <c r="J2562">
        <f>YEAR(Ventas_Wellpro4[[#This Row],[Fecha]])</f>
        <v>2025</v>
      </c>
      <c r="K2562" t="str">
        <f>TEXT(Ventas_Wellpro4[[#This Row],[Fecha]],"MMMM")</f>
        <v>diciembre</v>
      </c>
      <c r="L2562">
        <f>DAY(Ventas_Wellpro4[[#This Row],[Fecha]])</f>
        <v>16</v>
      </c>
    </row>
    <row r="2563" spans="2:12" x14ac:dyDescent="0.25">
      <c r="B2563" s="42">
        <v>46007</v>
      </c>
      <c r="C2563" s="46" t="s">
        <v>187</v>
      </c>
      <c r="D2563" t="s">
        <v>191</v>
      </c>
      <c r="E2563" s="17">
        <v>660.01</v>
      </c>
      <c r="F2563">
        <v>1</v>
      </c>
      <c r="G2563" s="18">
        <f>+(Ventas_Wellpro4[[#This Row],[Precio de Venta]]*0.16)*Ventas_Wellpro4[[#This Row],[Cantidad Vendida]]</f>
        <v>105.6016</v>
      </c>
      <c r="H2563" s="15">
        <v>660.01</v>
      </c>
      <c r="I2563" s="17">
        <f>+Ventas_Wellpro4[[#This Row],[Total de Venta sin IVA]]+Ventas_Wellpro4[[#This Row],[IVA]]</f>
        <v>765.61159999999995</v>
      </c>
      <c r="J2563">
        <f>YEAR(Ventas_Wellpro4[[#This Row],[Fecha]])</f>
        <v>2025</v>
      </c>
      <c r="K2563" t="str">
        <f>TEXT(Ventas_Wellpro4[[#This Row],[Fecha]],"MMMM")</f>
        <v>diciembre</v>
      </c>
      <c r="L2563">
        <f>DAY(Ventas_Wellpro4[[#This Row],[Fecha]])</f>
        <v>16</v>
      </c>
    </row>
    <row r="2564" spans="2:12" x14ac:dyDescent="0.25">
      <c r="B2564" s="42">
        <v>46007</v>
      </c>
      <c r="C2564" s="46" t="s">
        <v>159</v>
      </c>
      <c r="D2564" t="s">
        <v>192</v>
      </c>
      <c r="E2564" s="17">
        <v>957.67</v>
      </c>
      <c r="F2564">
        <v>1</v>
      </c>
      <c r="G2564" s="18">
        <f>+(Ventas_Wellpro4[[#This Row],[Precio de Venta]]*0.16)*Ventas_Wellpro4[[#This Row],[Cantidad Vendida]]</f>
        <v>153.22720000000001</v>
      </c>
      <c r="H2564" s="15">
        <v>957.67</v>
      </c>
      <c r="I2564" s="17">
        <f>+Ventas_Wellpro4[[#This Row],[Total de Venta sin IVA]]+Ventas_Wellpro4[[#This Row],[IVA]]</f>
        <v>1110.8971999999999</v>
      </c>
      <c r="J2564">
        <f>YEAR(Ventas_Wellpro4[[#This Row],[Fecha]])</f>
        <v>2025</v>
      </c>
      <c r="K2564" t="str">
        <f>TEXT(Ventas_Wellpro4[[#This Row],[Fecha]],"MMMM")</f>
        <v>diciembre</v>
      </c>
      <c r="L2564">
        <f>DAY(Ventas_Wellpro4[[#This Row],[Fecha]])</f>
        <v>16</v>
      </c>
    </row>
  </sheetData>
  <conditionalFormatting sqref="C1566">
    <cfRule type="duplicateValues" dxfId="2411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A627-2064-674D-8391-2F7AF670F443}">
  <dimension ref="A1:E29"/>
  <sheetViews>
    <sheetView topLeftCell="A7" workbookViewId="0">
      <selection activeCell="A24" sqref="A24"/>
    </sheetView>
  </sheetViews>
  <sheetFormatPr baseColWidth="10" defaultRowHeight="15.75" x14ac:dyDescent="0.25"/>
  <cols>
    <col min="1" max="1" width="53.875" customWidth="1"/>
    <col min="2" max="2" width="18.875" customWidth="1"/>
    <col min="3" max="3" width="11.625" customWidth="1"/>
    <col min="4" max="4" width="3.875" customWidth="1"/>
  </cols>
  <sheetData>
    <row r="1" spans="1:5" x14ac:dyDescent="0.25">
      <c r="A1" s="32" t="s">
        <v>53</v>
      </c>
      <c r="B1" s="32" t="s">
        <v>55</v>
      </c>
      <c r="C1" s="32" t="s">
        <v>258</v>
      </c>
      <c r="D1" s="33"/>
    </row>
    <row r="2" spans="1:5" x14ac:dyDescent="0.25">
      <c r="A2" t="s">
        <v>196</v>
      </c>
      <c r="B2" t="s">
        <v>191</v>
      </c>
      <c r="C2" t="s">
        <v>257</v>
      </c>
      <c r="E2" t="str">
        <f>UPPER(Catalogo_Clientes[[#This Row],[Clientes]])</f>
        <v>WALMART</v>
      </c>
    </row>
    <row r="3" spans="1:5" x14ac:dyDescent="0.25">
      <c r="A3" t="s">
        <v>197</v>
      </c>
      <c r="B3" t="s">
        <v>192</v>
      </c>
      <c r="C3" t="s">
        <v>257</v>
      </c>
      <c r="E3" t="str">
        <f>UPPER(Catalogo_Clientes[[#This Row],[Clientes]])</f>
        <v>AMAZON</v>
      </c>
    </row>
    <row r="4" spans="1:5" x14ac:dyDescent="0.25">
      <c r="A4" s="24" t="s">
        <v>198</v>
      </c>
      <c r="B4" t="s">
        <v>192</v>
      </c>
      <c r="C4" t="s">
        <v>257</v>
      </c>
      <c r="E4" t="str">
        <f>UPPER(Catalogo_Clientes[[#This Row],[Clientes]])</f>
        <v>MARKET PLACE</v>
      </c>
    </row>
    <row r="5" spans="1:5" x14ac:dyDescent="0.25">
      <c r="A5" t="s">
        <v>199</v>
      </c>
      <c r="B5" t="s">
        <v>191</v>
      </c>
      <c r="C5" t="s">
        <v>257</v>
      </c>
      <c r="E5" t="str">
        <f>UPPER(Catalogo_Clientes[[#This Row],[Clientes]])</f>
        <v>CHEDRAUI</v>
      </c>
    </row>
    <row r="6" spans="1:5" x14ac:dyDescent="0.25">
      <c r="A6" t="s">
        <v>200</v>
      </c>
      <c r="B6" t="s">
        <v>193</v>
      </c>
      <c r="C6" t="s">
        <v>257</v>
      </c>
      <c r="E6" t="str">
        <f>UPPER(Catalogo_Clientes[[#This Row],[Clientes]])</f>
        <v>MEDICAL LIFE</v>
      </c>
    </row>
    <row r="7" spans="1:5" x14ac:dyDescent="0.25">
      <c r="A7" t="s">
        <v>145</v>
      </c>
      <c r="B7" t="s">
        <v>194</v>
      </c>
      <c r="C7" t="s">
        <v>257</v>
      </c>
      <c r="E7" t="str">
        <f>UPPER(Catalogo_Clientes[[#This Row],[Clientes]])</f>
        <v>NADRO</v>
      </c>
    </row>
    <row r="8" spans="1:5" x14ac:dyDescent="0.25">
      <c r="A8" t="s">
        <v>201</v>
      </c>
      <c r="B8" t="s">
        <v>193</v>
      </c>
      <c r="C8" t="s">
        <v>257</v>
      </c>
      <c r="E8" t="str">
        <f>UPPER(Catalogo_Clientes[[#This Row],[Clientes]])</f>
        <v>UNEFARM</v>
      </c>
    </row>
    <row r="9" spans="1:5" x14ac:dyDescent="0.25">
      <c r="A9" s="24" t="s">
        <v>202</v>
      </c>
      <c r="B9" t="s">
        <v>193</v>
      </c>
      <c r="C9" t="s">
        <v>257</v>
      </c>
      <c r="E9" t="str">
        <f>UPPER(Catalogo_Clientes[[#This Row],[Clientes]])</f>
        <v>FARMACIA SAN PABLO</v>
      </c>
    </row>
    <row r="10" spans="1:5" x14ac:dyDescent="0.25">
      <c r="A10" t="s">
        <v>203</v>
      </c>
      <c r="B10" t="s">
        <v>193</v>
      </c>
      <c r="C10" t="s">
        <v>257</v>
      </c>
      <c r="E10" t="str">
        <f>UPPER(Catalogo_Clientes[[#This Row],[Clientes]])</f>
        <v>FARMACIA SANA SANA</v>
      </c>
    </row>
    <row r="11" spans="1:5" x14ac:dyDescent="0.25">
      <c r="A11" t="s">
        <v>204</v>
      </c>
      <c r="B11" t="s">
        <v>195</v>
      </c>
      <c r="C11" t="s">
        <v>257</v>
      </c>
      <c r="E11" t="str">
        <f>UPPER(Catalogo_Clientes[[#This Row],[Clientes]])</f>
        <v>FORTUS</v>
      </c>
    </row>
    <row r="12" spans="1:5" x14ac:dyDescent="0.25">
      <c r="A12" t="s">
        <v>205</v>
      </c>
      <c r="B12" t="s">
        <v>191</v>
      </c>
      <c r="C12" t="s">
        <v>257</v>
      </c>
      <c r="E12" t="str">
        <f>UPPER(Catalogo_Clientes[[#This Row],[Clientes]])</f>
        <v>BASILICA DE GUADALUPE</v>
      </c>
    </row>
    <row r="13" spans="1:5" x14ac:dyDescent="0.25">
      <c r="A13" s="24" t="s">
        <v>144</v>
      </c>
      <c r="B13" t="s">
        <v>192</v>
      </c>
      <c r="C13" t="s">
        <v>257</v>
      </c>
      <c r="E13" t="str">
        <f>UPPER(Catalogo_Clientes[[#This Row],[Clientes]])</f>
        <v>MERCADO LIBRE</v>
      </c>
    </row>
    <row r="14" spans="1:5" x14ac:dyDescent="0.25">
      <c r="A14" t="s">
        <v>206</v>
      </c>
      <c r="B14" t="s">
        <v>192</v>
      </c>
      <c r="C14" t="s">
        <v>257</v>
      </c>
      <c r="E14" t="str">
        <f>UPPER(Catalogo_Clientes[[#This Row],[Clientes]])</f>
        <v>WALMART MARKETPLACE</v>
      </c>
    </row>
    <row r="15" spans="1:5" x14ac:dyDescent="0.25">
      <c r="A15" t="s">
        <v>207</v>
      </c>
      <c r="B15" t="s">
        <v>192</v>
      </c>
      <c r="C15" t="s">
        <v>257</v>
      </c>
      <c r="E15" t="str">
        <f>UPPER(Catalogo_Clientes[[#This Row],[Clientes]])</f>
        <v>COPPEL MARKETPLACE</v>
      </c>
    </row>
    <row r="16" spans="1:5" x14ac:dyDescent="0.25">
      <c r="A16" t="s">
        <v>239</v>
      </c>
      <c r="B16" t="s">
        <v>191</v>
      </c>
      <c r="C16" t="s">
        <v>257</v>
      </c>
      <c r="E16" t="str">
        <f>UPPER(Catalogo_Clientes[[#This Row],[Clientes]])</f>
        <v>COPPEL</v>
      </c>
    </row>
    <row r="17" spans="1:5" x14ac:dyDescent="0.25">
      <c r="A17" t="s">
        <v>208</v>
      </c>
      <c r="B17" t="s">
        <v>191</v>
      </c>
      <c r="C17" t="s">
        <v>257</v>
      </c>
      <c r="E17" t="str">
        <f>UPPER(Catalogo_Clientes[[#This Row],[Clientes]])</f>
        <v>LA GUADALUPANA</v>
      </c>
    </row>
    <row r="18" spans="1:5" x14ac:dyDescent="0.25">
      <c r="A18" t="s">
        <v>209</v>
      </c>
      <c r="B18" t="s">
        <v>194</v>
      </c>
      <c r="C18" t="s">
        <v>257</v>
      </c>
      <c r="E18" t="str">
        <f>UPPER(Catalogo_Clientes[[#This Row],[Clientes]])</f>
        <v>AP DISTRIBUCION</v>
      </c>
    </row>
    <row r="19" spans="1:5" x14ac:dyDescent="0.25">
      <c r="A19" s="35" t="s">
        <v>190</v>
      </c>
      <c r="B19" s="35" t="s">
        <v>211</v>
      </c>
      <c r="C19" t="s">
        <v>257</v>
      </c>
      <c r="E19" t="str">
        <f>UPPER(Catalogo_Clientes[[#This Row],[Clientes]])</f>
        <v>DANIEL ZARCO SALINAS</v>
      </c>
    </row>
    <row r="20" spans="1:5" ht="28.5" customHeight="1" x14ac:dyDescent="0.25">
      <c r="A20" s="35" t="s">
        <v>210</v>
      </c>
      <c r="B20" t="s">
        <v>191</v>
      </c>
      <c r="C20" t="s">
        <v>257</v>
      </c>
      <c r="E20" t="str">
        <f>UPPER(Catalogo_Clientes[[#This Row],[Clientes]])</f>
        <v>ANGELICA BENITEZ HERNANDEZ</v>
      </c>
    </row>
    <row r="21" spans="1:5" x14ac:dyDescent="0.25">
      <c r="A21" t="s">
        <v>214</v>
      </c>
      <c r="B21" t="s">
        <v>191</v>
      </c>
      <c r="C21" t="s">
        <v>257</v>
      </c>
      <c r="E21" t="str">
        <f>UPPER(Catalogo_Clientes[[#This Row],[Clientes]])</f>
        <v>OPERADORA DE NEGOCIOS VITPOW</v>
      </c>
    </row>
    <row r="22" spans="1:5" x14ac:dyDescent="0.25">
      <c r="A22" t="s">
        <v>215</v>
      </c>
      <c r="B22" t="s">
        <v>193</v>
      </c>
      <c r="C22" t="s">
        <v>257</v>
      </c>
      <c r="E22" t="str">
        <f>UPPER(Catalogo_Clientes[[#This Row],[Clientes]])</f>
        <v>PHARMA PLUS</v>
      </c>
    </row>
    <row r="23" spans="1:5" x14ac:dyDescent="0.25">
      <c r="A23" t="s">
        <v>216</v>
      </c>
      <c r="B23" t="s">
        <v>191</v>
      </c>
      <c r="C23" t="s">
        <v>257</v>
      </c>
      <c r="E23" t="str">
        <f>UPPER(Catalogo_Clientes[[#This Row],[Clientes]])</f>
        <v>PUBLICO EN GENERAL</v>
      </c>
    </row>
    <row r="24" spans="1:5" x14ac:dyDescent="0.25">
      <c r="A24" t="s">
        <v>217</v>
      </c>
      <c r="B24" t="s">
        <v>194</v>
      </c>
      <c r="C24" t="s">
        <v>257</v>
      </c>
      <c r="E24" t="str">
        <f>UPPER(Catalogo_Clientes[[#This Row],[Clientes]])</f>
        <v>FANASA</v>
      </c>
    </row>
    <row r="25" spans="1:5" x14ac:dyDescent="0.25">
      <c r="A25" t="s">
        <v>240</v>
      </c>
      <c r="B25" t="s">
        <v>193</v>
      </c>
      <c r="C25" t="s">
        <v>257</v>
      </c>
      <c r="E25" t="str">
        <f>UPPER(Catalogo_Clientes[[#This Row],[Clientes]])</f>
        <v>FARMACIA LA FE</v>
      </c>
    </row>
    <row r="26" spans="1:5" x14ac:dyDescent="0.25">
      <c r="A26" t="s">
        <v>251</v>
      </c>
      <c r="B26" t="s">
        <v>193</v>
      </c>
      <c r="C26" t="s">
        <v>257</v>
      </c>
      <c r="E26" t="str">
        <f>UPPER(Catalogo_Clientes[[#This Row],[Clientes]])</f>
        <v>CONAFAR</v>
      </c>
    </row>
    <row r="27" spans="1:5" x14ac:dyDescent="0.25">
      <c r="A27" s="194" t="s">
        <v>261</v>
      </c>
      <c r="B27" t="s">
        <v>193</v>
      </c>
      <c r="C27" t="s">
        <v>257</v>
      </c>
      <c r="E27" t="str">
        <f>UPPER(Catalogo_Clientes[[#This Row],[Clientes]])</f>
        <v>HOSPITALES CRUZ AZUL</v>
      </c>
    </row>
    <row r="28" spans="1:5" x14ac:dyDescent="0.25">
      <c r="A28" s="94" t="s">
        <v>262</v>
      </c>
      <c r="B28" t="s">
        <v>191</v>
      </c>
      <c r="C28" t="s">
        <v>257</v>
      </c>
      <c r="E28" t="str">
        <f>UPPER(Catalogo_Clientes[[#This Row],[Clientes]])</f>
        <v>UNAM</v>
      </c>
    </row>
    <row r="29" spans="1:5" x14ac:dyDescent="0.25">
      <c r="A29" s="182" t="s">
        <v>265</v>
      </c>
      <c r="B29" t="s">
        <v>193</v>
      </c>
      <c r="C29" t="s">
        <v>257</v>
      </c>
      <c r="E29" t="str">
        <f>UPPER(Catalogo_Clientes[[#This Row],[Clientes]])</f>
        <v>FARMACIA BENAVIDES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008F-A0A0-4D23-A70F-C728C204F544}">
  <dimension ref="A3:RA67"/>
  <sheetViews>
    <sheetView topLeftCell="A26" zoomScaleNormal="100" workbookViewId="0">
      <selection activeCell="B11" sqref="B11"/>
    </sheetView>
  </sheetViews>
  <sheetFormatPr baseColWidth="10" defaultRowHeight="15.75" x14ac:dyDescent="0.25"/>
  <cols>
    <col min="1" max="1" width="17.75" customWidth="1"/>
    <col min="2" max="2" width="46.375" bestFit="1" customWidth="1"/>
    <col min="3" max="37" width="18.25" style="7" bestFit="1" customWidth="1"/>
    <col min="38" max="469" width="18.25" bestFit="1" customWidth="1"/>
  </cols>
  <sheetData>
    <row r="3" spans="1:469" hidden="1" x14ac:dyDescent="0.25">
      <c r="A3" s="71" t="s">
        <v>222</v>
      </c>
      <c r="C3" s="71" t="s">
        <v>252</v>
      </c>
      <c r="D3" s="71" t="s">
        <v>270</v>
      </c>
      <c r="E3" s="71" t="s">
        <v>263</v>
      </c>
      <c r="F3" s="206" t="s">
        <v>0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</row>
    <row r="4" spans="1:469" x14ac:dyDescent="0.25">
      <c r="C4" t="s">
        <v>271</v>
      </c>
      <c r="D4" t="s">
        <v>224</v>
      </c>
      <c r="E4" t="s">
        <v>224</v>
      </c>
      <c r="F4" t="s">
        <v>224</v>
      </c>
      <c r="G4" t="s">
        <v>224</v>
      </c>
      <c r="H4" t="s">
        <v>224</v>
      </c>
      <c r="I4" t="s">
        <v>224</v>
      </c>
      <c r="J4" t="s">
        <v>224</v>
      </c>
      <c r="K4" t="s">
        <v>224</v>
      </c>
      <c r="L4" t="s">
        <v>224</v>
      </c>
      <c r="M4" t="s">
        <v>224</v>
      </c>
      <c r="N4" t="s">
        <v>224</v>
      </c>
      <c r="O4" t="s">
        <v>224</v>
      </c>
      <c r="P4" t="s">
        <v>224</v>
      </c>
      <c r="Q4" t="s">
        <v>224</v>
      </c>
      <c r="R4" t="s">
        <v>224</v>
      </c>
      <c r="S4" t="s">
        <v>224</v>
      </c>
      <c r="T4" t="s">
        <v>224</v>
      </c>
      <c r="U4" t="s">
        <v>224</v>
      </c>
      <c r="V4" t="s">
        <v>224</v>
      </c>
      <c r="W4" t="s">
        <v>224</v>
      </c>
      <c r="X4" t="s">
        <v>224</v>
      </c>
      <c r="Y4" t="s">
        <v>224</v>
      </c>
      <c r="Z4" t="s">
        <v>224</v>
      </c>
      <c r="AA4" t="s">
        <v>224</v>
      </c>
      <c r="AB4" t="s">
        <v>224</v>
      </c>
      <c r="AC4" t="s">
        <v>224</v>
      </c>
      <c r="AD4" t="s">
        <v>224</v>
      </c>
      <c r="AE4" t="s">
        <v>224</v>
      </c>
      <c r="AF4" t="s">
        <v>224</v>
      </c>
      <c r="AG4" t="s">
        <v>224</v>
      </c>
      <c r="AH4" t="s">
        <v>224</v>
      </c>
      <c r="AI4" t="s">
        <v>224</v>
      </c>
      <c r="AJ4" t="s">
        <v>224</v>
      </c>
      <c r="AK4" t="s">
        <v>224</v>
      </c>
      <c r="AL4" t="s">
        <v>224</v>
      </c>
      <c r="AM4" t="s">
        <v>224</v>
      </c>
      <c r="AN4" t="s">
        <v>224</v>
      </c>
      <c r="AO4" t="s">
        <v>224</v>
      </c>
      <c r="AP4" t="s">
        <v>224</v>
      </c>
      <c r="AQ4" t="s">
        <v>224</v>
      </c>
      <c r="AR4" t="s">
        <v>224</v>
      </c>
      <c r="AS4" t="s">
        <v>224</v>
      </c>
      <c r="AT4" t="s">
        <v>224</v>
      </c>
      <c r="AU4" t="s">
        <v>224</v>
      </c>
      <c r="AV4" t="s">
        <v>224</v>
      </c>
      <c r="AW4" t="s">
        <v>224</v>
      </c>
      <c r="AX4" t="s">
        <v>224</v>
      </c>
      <c r="AY4" t="s">
        <v>224</v>
      </c>
      <c r="AZ4" t="s">
        <v>224</v>
      </c>
      <c r="BA4" t="s">
        <v>224</v>
      </c>
      <c r="BB4" t="s">
        <v>224</v>
      </c>
      <c r="BC4" t="s">
        <v>224</v>
      </c>
      <c r="BD4" t="s">
        <v>224</v>
      </c>
      <c r="BE4" t="s">
        <v>224</v>
      </c>
      <c r="BF4" t="s">
        <v>224</v>
      </c>
      <c r="BG4" t="s">
        <v>224</v>
      </c>
      <c r="BH4" t="s">
        <v>224</v>
      </c>
      <c r="BI4" t="s">
        <v>224</v>
      </c>
      <c r="BJ4" t="s">
        <v>224</v>
      </c>
      <c r="BK4" t="s">
        <v>224</v>
      </c>
      <c r="BL4" t="s">
        <v>224</v>
      </c>
      <c r="BM4" t="s">
        <v>224</v>
      </c>
      <c r="BN4" t="s">
        <v>224</v>
      </c>
      <c r="BO4" t="s">
        <v>224</v>
      </c>
      <c r="BP4" t="s">
        <v>224</v>
      </c>
      <c r="BQ4" t="s">
        <v>224</v>
      </c>
      <c r="BR4" t="s">
        <v>224</v>
      </c>
      <c r="BS4" t="s">
        <v>224</v>
      </c>
      <c r="BT4" t="s">
        <v>224</v>
      </c>
      <c r="BU4" t="s">
        <v>224</v>
      </c>
      <c r="BV4" t="s">
        <v>224</v>
      </c>
      <c r="BW4" t="s">
        <v>224</v>
      </c>
      <c r="BX4" t="s">
        <v>224</v>
      </c>
      <c r="BY4" t="s">
        <v>224</v>
      </c>
      <c r="BZ4" t="s">
        <v>224</v>
      </c>
      <c r="CA4" t="s">
        <v>224</v>
      </c>
      <c r="CB4" t="s">
        <v>224</v>
      </c>
      <c r="CC4" t="s">
        <v>224</v>
      </c>
      <c r="CD4" t="s">
        <v>224</v>
      </c>
      <c r="CE4" t="s">
        <v>224</v>
      </c>
      <c r="CF4" t="s">
        <v>224</v>
      </c>
      <c r="CG4" t="s">
        <v>224</v>
      </c>
      <c r="CH4" t="s">
        <v>224</v>
      </c>
      <c r="CI4" t="s">
        <v>225</v>
      </c>
      <c r="CJ4" t="s">
        <v>225</v>
      </c>
      <c r="CK4" t="s">
        <v>225</v>
      </c>
      <c r="CL4" t="s">
        <v>225</v>
      </c>
      <c r="CM4" t="s">
        <v>225</v>
      </c>
      <c r="CN4" t="s">
        <v>225</v>
      </c>
      <c r="CO4" t="s">
        <v>225</v>
      </c>
      <c r="CP4" t="s">
        <v>225</v>
      </c>
      <c r="CQ4" t="s">
        <v>225</v>
      </c>
      <c r="CR4" t="s">
        <v>225</v>
      </c>
      <c r="CS4" t="s">
        <v>225</v>
      </c>
      <c r="CT4" t="s">
        <v>225</v>
      </c>
      <c r="CU4" t="s">
        <v>225</v>
      </c>
      <c r="CV4" t="s">
        <v>225</v>
      </c>
      <c r="CW4" t="s">
        <v>225</v>
      </c>
      <c r="CX4" t="s">
        <v>225</v>
      </c>
      <c r="CY4" t="s">
        <v>225</v>
      </c>
      <c r="CZ4" t="s">
        <v>225</v>
      </c>
      <c r="DA4" t="s">
        <v>225</v>
      </c>
      <c r="DB4" t="s">
        <v>225</v>
      </c>
      <c r="DC4" t="s">
        <v>225</v>
      </c>
      <c r="DD4" t="s">
        <v>225</v>
      </c>
      <c r="DE4" t="s">
        <v>225</v>
      </c>
      <c r="DF4" t="s">
        <v>225</v>
      </c>
      <c r="DG4" t="s">
        <v>225</v>
      </c>
      <c r="DH4" t="s">
        <v>225</v>
      </c>
      <c r="DI4" t="s">
        <v>225</v>
      </c>
      <c r="DJ4" t="s">
        <v>225</v>
      </c>
      <c r="DK4" t="s">
        <v>225</v>
      </c>
      <c r="DL4" t="s">
        <v>225</v>
      </c>
      <c r="DM4" t="s">
        <v>225</v>
      </c>
      <c r="DN4" t="s">
        <v>225</v>
      </c>
      <c r="DO4" t="s">
        <v>225</v>
      </c>
      <c r="DP4" t="s">
        <v>225</v>
      </c>
      <c r="DQ4" t="s">
        <v>225</v>
      </c>
      <c r="DR4" t="s">
        <v>225</v>
      </c>
      <c r="DS4" t="s">
        <v>225</v>
      </c>
      <c r="DT4" t="s">
        <v>225</v>
      </c>
      <c r="DU4" t="s">
        <v>225</v>
      </c>
      <c r="DV4" t="s">
        <v>225</v>
      </c>
      <c r="DW4" t="s">
        <v>225</v>
      </c>
      <c r="DX4" t="s">
        <v>225</v>
      </c>
      <c r="DY4" t="s">
        <v>225</v>
      </c>
      <c r="DZ4" t="s">
        <v>225</v>
      </c>
      <c r="EA4" t="s">
        <v>225</v>
      </c>
      <c r="EB4" t="s">
        <v>225</v>
      </c>
      <c r="EC4" t="s">
        <v>225</v>
      </c>
      <c r="ED4" t="s">
        <v>225</v>
      </c>
      <c r="EE4" t="s">
        <v>225</v>
      </c>
      <c r="EF4" t="s">
        <v>225</v>
      </c>
      <c r="EG4" t="s">
        <v>225</v>
      </c>
      <c r="EH4" t="s">
        <v>225</v>
      </c>
      <c r="EI4" t="s">
        <v>225</v>
      </c>
      <c r="EJ4" t="s">
        <v>225</v>
      </c>
      <c r="EK4" t="s">
        <v>225</v>
      </c>
      <c r="EL4" t="s">
        <v>225</v>
      </c>
      <c r="EM4" t="s">
        <v>225</v>
      </c>
      <c r="EN4" t="s">
        <v>225</v>
      </c>
      <c r="EO4" t="s">
        <v>225</v>
      </c>
      <c r="EP4" t="s">
        <v>225</v>
      </c>
      <c r="EQ4" t="s">
        <v>225</v>
      </c>
      <c r="ER4" t="s">
        <v>225</v>
      </c>
      <c r="ES4" t="s">
        <v>225</v>
      </c>
      <c r="ET4" t="s">
        <v>225</v>
      </c>
      <c r="EU4" t="s">
        <v>225</v>
      </c>
      <c r="EV4" t="s">
        <v>225</v>
      </c>
      <c r="EW4" t="s">
        <v>225</v>
      </c>
      <c r="EX4" t="s">
        <v>225</v>
      </c>
      <c r="EY4" t="s">
        <v>225</v>
      </c>
      <c r="EZ4" t="s">
        <v>225</v>
      </c>
      <c r="FA4" t="s">
        <v>225</v>
      </c>
      <c r="FB4" t="s">
        <v>225</v>
      </c>
      <c r="FC4" t="s">
        <v>225</v>
      </c>
      <c r="FD4" t="s">
        <v>225</v>
      </c>
      <c r="FE4" t="s">
        <v>225</v>
      </c>
      <c r="FF4" t="s">
        <v>225</v>
      </c>
      <c r="FG4" t="s">
        <v>225</v>
      </c>
      <c r="FH4" t="s">
        <v>225</v>
      </c>
      <c r="FI4" t="s">
        <v>225</v>
      </c>
      <c r="FJ4" t="s">
        <v>225</v>
      </c>
      <c r="FK4" t="s">
        <v>225</v>
      </c>
      <c r="FL4" t="s">
        <v>225</v>
      </c>
      <c r="FM4" t="s">
        <v>225</v>
      </c>
      <c r="FN4" t="s">
        <v>225</v>
      </c>
      <c r="FO4" t="s">
        <v>225</v>
      </c>
      <c r="FP4" t="s">
        <v>225</v>
      </c>
      <c r="FQ4" t="s">
        <v>225</v>
      </c>
      <c r="FR4" t="s">
        <v>225</v>
      </c>
      <c r="FS4" t="s">
        <v>225</v>
      </c>
      <c r="FT4" t="s">
        <v>225</v>
      </c>
      <c r="FU4" t="s">
        <v>225</v>
      </c>
      <c r="FV4" t="s">
        <v>225</v>
      </c>
      <c r="FW4" t="s">
        <v>225</v>
      </c>
      <c r="FX4" t="s">
        <v>225</v>
      </c>
      <c r="FY4" t="s">
        <v>225</v>
      </c>
      <c r="FZ4" t="s">
        <v>225</v>
      </c>
      <c r="GA4" t="s">
        <v>225</v>
      </c>
      <c r="GB4" t="s">
        <v>225</v>
      </c>
      <c r="GC4" t="s">
        <v>225</v>
      </c>
      <c r="GD4" t="s">
        <v>225</v>
      </c>
      <c r="GE4" t="s">
        <v>225</v>
      </c>
      <c r="GF4" t="s">
        <v>225</v>
      </c>
      <c r="GG4" t="s">
        <v>225</v>
      </c>
      <c r="GH4" t="s">
        <v>225</v>
      </c>
      <c r="GI4" t="s">
        <v>225</v>
      </c>
      <c r="GJ4" t="s">
        <v>225</v>
      </c>
      <c r="GK4" t="s">
        <v>225</v>
      </c>
      <c r="GL4" t="s">
        <v>225</v>
      </c>
      <c r="GM4" t="s">
        <v>225</v>
      </c>
      <c r="GN4" t="s">
        <v>225</v>
      </c>
      <c r="GO4" t="s">
        <v>225</v>
      </c>
      <c r="GP4" t="s">
        <v>225</v>
      </c>
      <c r="GQ4" t="s">
        <v>225</v>
      </c>
      <c r="GR4" t="s">
        <v>225</v>
      </c>
      <c r="GS4" t="s">
        <v>225</v>
      </c>
      <c r="GT4" t="s">
        <v>225</v>
      </c>
      <c r="GU4" t="s">
        <v>225</v>
      </c>
      <c r="GV4" t="s">
        <v>225</v>
      </c>
      <c r="GW4" t="s">
        <v>225</v>
      </c>
      <c r="GX4" t="s">
        <v>225</v>
      </c>
      <c r="GY4" t="s">
        <v>225</v>
      </c>
      <c r="GZ4" t="s">
        <v>225</v>
      </c>
      <c r="HA4" t="s">
        <v>225</v>
      </c>
      <c r="HB4" t="s">
        <v>225</v>
      </c>
      <c r="HC4" t="s">
        <v>225</v>
      </c>
      <c r="HD4" t="s">
        <v>225</v>
      </c>
      <c r="HE4" t="s">
        <v>225</v>
      </c>
      <c r="HF4" t="s">
        <v>225</v>
      </c>
      <c r="HG4" t="s">
        <v>225</v>
      </c>
      <c r="HH4" t="s">
        <v>225</v>
      </c>
      <c r="HI4" t="s">
        <v>225</v>
      </c>
      <c r="HJ4" t="s">
        <v>225</v>
      </c>
      <c r="HK4" t="s">
        <v>225</v>
      </c>
      <c r="HL4" t="s">
        <v>225</v>
      </c>
      <c r="HM4" t="s">
        <v>225</v>
      </c>
      <c r="HN4" t="s">
        <v>225</v>
      </c>
      <c r="HO4" t="s">
        <v>225</v>
      </c>
      <c r="HP4" t="s">
        <v>225</v>
      </c>
      <c r="HQ4" t="s">
        <v>225</v>
      </c>
      <c r="HR4" t="s">
        <v>225</v>
      </c>
      <c r="HS4" t="s">
        <v>225</v>
      </c>
      <c r="HT4" t="s">
        <v>225</v>
      </c>
      <c r="HU4" t="s">
        <v>225</v>
      </c>
      <c r="HV4" t="s">
        <v>225</v>
      </c>
      <c r="HW4" t="s">
        <v>225</v>
      </c>
      <c r="HX4" t="s">
        <v>225</v>
      </c>
      <c r="HY4" t="s">
        <v>225</v>
      </c>
      <c r="HZ4" t="s">
        <v>225</v>
      </c>
      <c r="IA4" t="s">
        <v>225</v>
      </c>
      <c r="IB4" t="s">
        <v>225</v>
      </c>
      <c r="IC4" t="s">
        <v>225</v>
      </c>
      <c r="ID4" t="s">
        <v>225</v>
      </c>
      <c r="IE4" t="s">
        <v>225</v>
      </c>
      <c r="IF4" t="s">
        <v>225</v>
      </c>
      <c r="IG4" t="s">
        <v>225</v>
      </c>
      <c r="IH4" t="s">
        <v>225</v>
      </c>
      <c r="II4" t="s">
        <v>225</v>
      </c>
      <c r="IJ4" t="s">
        <v>225</v>
      </c>
      <c r="IK4" t="s">
        <v>225</v>
      </c>
      <c r="IL4" t="s">
        <v>225</v>
      </c>
      <c r="IM4" t="s">
        <v>225</v>
      </c>
      <c r="IN4" t="s">
        <v>225</v>
      </c>
      <c r="IO4" t="s">
        <v>225</v>
      </c>
      <c r="IP4" t="s">
        <v>225</v>
      </c>
      <c r="IQ4" t="s">
        <v>225</v>
      </c>
      <c r="IR4" t="s">
        <v>225</v>
      </c>
      <c r="IS4" t="s">
        <v>225</v>
      </c>
      <c r="IT4" t="s">
        <v>225</v>
      </c>
      <c r="IU4" t="s">
        <v>225</v>
      </c>
      <c r="IV4" t="s">
        <v>225</v>
      </c>
      <c r="IW4" t="s">
        <v>225</v>
      </c>
      <c r="IX4" t="s">
        <v>225</v>
      </c>
      <c r="IY4" t="s">
        <v>225</v>
      </c>
      <c r="IZ4" t="s">
        <v>225</v>
      </c>
      <c r="JA4" t="s">
        <v>225</v>
      </c>
      <c r="JB4" t="s">
        <v>225</v>
      </c>
      <c r="JC4" t="s">
        <v>225</v>
      </c>
      <c r="JD4" t="s">
        <v>225</v>
      </c>
      <c r="JE4" t="s">
        <v>225</v>
      </c>
      <c r="JF4" t="s">
        <v>225</v>
      </c>
      <c r="JG4" t="s">
        <v>225</v>
      </c>
      <c r="JH4" t="s">
        <v>225</v>
      </c>
      <c r="JI4" t="s">
        <v>225</v>
      </c>
      <c r="JJ4" t="s">
        <v>225</v>
      </c>
      <c r="JK4" t="s">
        <v>225</v>
      </c>
      <c r="JL4" t="s">
        <v>225</v>
      </c>
      <c r="JM4" t="s">
        <v>225</v>
      </c>
      <c r="JN4" t="s">
        <v>225</v>
      </c>
      <c r="JO4" t="s">
        <v>225</v>
      </c>
      <c r="JP4" t="s">
        <v>225</v>
      </c>
      <c r="JQ4" t="s">
        <v>225</v>
      </c>
      <c r="JR4" t="s">
        <v>225</v>
      </c>
      <c r="JS4" t="s">
        <v>225</v>
      </c>
      <c r="JT4" t="s">
        <v>225</v>
      </c>
      <c r="JU4" t="s">
        <v>225</v>
      </c>
      <c r="JV4" t="s">
        <v>225</v>
      </c>
      <c r="JW4" t="s">
        <v>225</v>
      </c>
      <c r="JX4" t="s">
        <v>225</v>
      </c>
      <c r="JY4" t="s">
        <v>225</v>
      </c>
      <c r="JZ4" t="s">
        <v>225</v>
      </c>
      <c r="KA4" t="s">
        <v>225</v>
      </c>
      <c r="KB4" t="s">
        <v>225</v>
      </c>
      <c r="KC4" t="s">
        <v>225</v>
      </c>
      <c r="KD4" t="s">
        <v>225</v>
      </c>
      <c r="KE4" t="s">
        <v>225</v>
      </c>
      <c r="KF4" t="s">
        <v>225</v>
      </c>
      <c r="KG4" t="s">
        <v>225</v>
      </c>
      <c r="KH4" t="s">
        <v>225</v>
      </c>
      <c r="KI4" t="s">
        <v>225</v>
      </c>
      <c r="KJ4" t="s">
        <v>225</v>
      </c>
      <c r="KK4" t="s">
        <v>225</v>
      </c>
      <c r="KL4" t="s">
        <v>225</v>
      </c>
      <c r="KM4" t="s">
        <v>225</v>
      </c>
      <c r="KN4" t="s">
        <v>225</v>
      </c>
      <c r="KO4" t="s">
        <v>225</v>
      </c>
      <c r="KP4" t="s">
        <v>225</v>
      </c>
      <c r="KQ4" t="s">
        <v>225</v>
      </c>
      <c r="KR4" t="s">
        <v>225</v>
      </c>
      <c r="KS4" t="s">
        <v>225</v>
      </c>
      <c r="KT4" t="s">
        <v>225</v>
      </c>
      <c r="KU4" t="s">
        <v>225</v>
      </c>
      <c r="KV4" t="s">
        <v>225</v>
      </c>
      <c r="KW4" t="s">
        <v>226</v>
      </c>
      <c r="KX4" t="s">
        <v>226</v>
      </c>
      <c r="KY4" t="s">
        <v>226</v>
      </c>
      <c r="KZ4" t="s">
        <v>226</v>
      </c>
      <c r="LA4" t="s">
        <v>226</v>
      </c>
      <c r="LB4" t="s">
        <v>226</v>
      </c>
      <c r="LC4" t="s">
        <v>226</v>
      </c>
      <c r="LD4" t="s">
        <v>226</v>
      </c>
      <c r="LE4" t="s">
        <v>226</v>
      </c>
      <c r="LF4" t="s">
        <v>226</v>
      </c>
      <c r="LG4" t="s">
        <v>226</v>
      </c>
      <c r="LH4" t="s">
        <v>226</v>
      </c>
      <c r="LI4" t="s">
        <v>226</v>
      </c>
      <c r="LJ4" t="s">
        <v>226</v>
      </c>
      <c r="LK4" t="s">
        <v>226</v>
      </c>
      <c r="LL4" t="s">
        <v>226</v>
      </c>
      <c r="LM4" t="s">
        <v>226</v>
      </c>
      <c r="LN4" t="s">
        <v>226</v>
      </c>
      <c r="LO4" t="s">
        <v>226</v>
      </c>
      <c r="LP4" t="s">
        <v>226</v>
      </c>
      <c r="LQ4" t="s">
        <v>226</v>
      </c>
      <c r="LR4" t="s">
        <v>226</v>
      </c>
      <c r="LS4" t="s">
        <v>226</v>
      </c>
      <c r="LT4" t="s">
        <v>226</v>
      </c>
      <c r="LU4" t="s">
        <v>226</v>
      </c>
      <c r="LV4" t="s">
        <v>226</v>
      </c>
      <c r="LW4" t="s">
        <v>226</v>
      </c>
      <c r="LX4" t="s">
        <v>226</v>
      </c>
      <c r="LY4" t="s">
        <v>226</v>
      </c>
      <c r="LZ4" t="s">
        <v>226</v>
      </c>
      <c r="MA4" t="s">
        <v>226</v>
      </c>
      <c r="MB4" t="s">
        <v>226</v>
      </c>
      <c r="MC4" t="s">
        <v>226</v>
      </c>
      <c r="MD4" t="s">
        <v>226</v>
      </c>
      <c r="ME4" t="s">
        <v>226</v>
      </c>
      <c r="MF4" t="s">
        <v>226</v>
      </c>
      <c r="MG4" t="s">
        <v>226</v>
      </c>
      <c r="MH4" t="s">
        <v>226</v>
      </c>
      <c r="MI4" t="s">
        <v>226</v>
      </c>
      <c r="MJ4" t="s">
        <v>226</v>
      </c>
      <c r="MK4" t="s">
        <v>226</v>
      </c>
      <c r="ML4" t="s">
        <v>226</v>
      </c>
      <c r="MM4" t="s">
        <v>226</v>
      </c>
      <c r="MN4" t="s">
        <v>226</v>
      </c>
      <c r="MO4" t="s">
        <v>226</v>
      </c>
      <c r="MP4" t="s">
        <v>226</v>
      </c>
      <c r="MQ4" t="s">
        <v>226</v>
      </c>
      <c r="MR4" t="s">
        <v>226</v>
      </c>
      <c r="MS4" t="s">
        <v>226</v>
      </c>
      <c r="MT4" t="s">
        <v>226</v>
      </c>
      <c r="MU4" t="s">
        <v>226</v>
      </c>
      <c r="MV4" t="s">
        <v>226</v>
      </c>
      <c r="MW4" t="s">
        <v>226</v>
      </c>
      <c r="MX4" t="s">
        <v>226</v>
      </c>
      <c r="MY4" t="s">
        <v>226</v>
      </c>
      <c r="MZ4" t="s">
        <v>226</v>
      </c>
      <c r="NA4" t="s">
        <v>226</v>
      </c>
      <c r="NB4" t="s">
        <v>226</v>
      </c>
      <c r="NC4" t="s">
        <v>226</v>
      </c>
      <c r="ND4" t="s">
        <v>226</v>
      </c>
      <c r="NE4" t="s">
        <v>226</v>
      </c>
      <c r="NF4" t="s">
        <v>226</v>
      </c>
      <c r="NG4" t="s">
        <v>226</v>
      </c>
      <c r="NH4" t="s">
        <v>226</v>
      </c>
      <c r="NI4" t="s">
        <v>226</v>
      </c>
      <c r="NJ4" t="s">
        <v>226</v>
      </c>
      <c r="NK4" t="s">
        <v>226</v>
      </c>
      <c r="NL4" t="s">
        <v>226</v>
      </c>
      <c r="NM4" t="s">
        <v>226</v>
      </c>
      <c r="NN4" t="s">
        <v>226</v>
      </c>
      <c r="NO4" t="s">
        <v>226</v>
      </c>
      <c r="NP4" t="s">
        <v>226</v>
      </c>
      <c r="NQ4" t="s">
        <v>226</v>
      </c>
      <c r="NR4" t="s">
        <v>226</v>
      </c>
      <c r="NS4" t="s">
        <v>226</v>
      </c>
      <c r="NT4" t="s">
        <v>226</v>
      </c>
      <c r="NU4" t="s">
        <v>226</v>
      </c>
      <c r="NV4" t="s">
        <v>226</v>
      </c>
      <c r="NW4" t="s">
        <v>226</v>
      </c>
      <c r="NX4" t="s">
        <v>226</v>
      </c>
      <c r="NY4" t="s">
        <v>226</v>
      </c>
      <c r="NZ4" t="s">
        <v>226</v>
      </c>
      <c r="OA4" t="s">
        <v>226</v>
      </c>
      <c r="OB4" t="s">
        <v>226</v>
      </c>
      <c r="OC4" t="s">
        <v>226</v>
      </c>
      <c r="OD4" t="s">
        <v>226</v>
      </c>
      <c r="OE4" t="s">
        <v>226</v>
      </c>
      <c r="OF4" t="s">
        <v>226</v>
      </c>
      <c r="OG4" t="s">
        <v>226</v>
      </c>
      <c r="OH4" t="s">
        <v>226</v>
      </c>
      <c r="OI4" t="s">
        <v>226</v>
      </c>
      <c r="OJ4" t="s">
        <v>226</v>
      </c>
      <c r="OK4" t="s">
        <v>226</v>
      </c>
      <c r="OL4" t="s">
        <v>226</v>
      </c>
      <c r="OM4" t="s">
        <v>226</v>
      </c>
      <c r="ON4" t="s">
        <v>226</v>
      </c>
      <c r="OO4" t="s">
        <v>226</v>
      </c>
      <c r="OP4" t="s">
        <v>226</v>
      </c>
      <c r="OQ4" t="s">
        <v>226</v>
      </c>
      <c r="OR4" t="s">
        <v>226</v>
      </c>
      <c r="OS4" t="s">
        <v>226</v>
      </c>
      <c r="OT4" t="s">
        <v>226</v>
      </c>
      <c r="OU4" t="s">
        <v>226</v>
      </c>
      <c r="OV4" t="s">
        <v>226</v>
      </c>
      <c r="OW4" t="s">
        <v>226</v>
      </c>
      <c r="OX4" t="s">
        <v>226</v>
      </c>
      <c r="OY4" t="s">
        <v>226</v>
      </c>
      <c r="OZ4" t="s">
        <v>226</v>
      </c>
      <c r="PA4" t="s">
        <v>226</v>
      </c>
      <c r="PB4" t="s">
        <v>226</v>
      </c>
      <c r="PC4" t="s">
        <v>226</v>
      </c>
      <c r="PD4" t="s">
        <v>226</v>
      </c>
      <c r="PE4" t="s">
        <v>226</v>
      </c>
      <c r="PF4" t="s">
        <v>226</v>
      </c>
      <c r="PG4" t="s">
        <v>226</v>
      </c>
      <c r="PH4" t="s">
        <v>226</v>
      </c>
      <c r="PI4" t="s">
        <v>226</v>
      </c>
      <c r="PJ4" t="s">
        <v>226</v>
      </c>
      <c r="PK4" t="s">
        <v>226</v>
      </c>
      <c r="PL4" t="s">
        <v>226</v>
      </c>
      <c r="PM4" t="s">
        <v>226</v>
      </c>
      <c r="PN4" t="s">
        <v>226</v>
      </c>
      <c r="PO4" t="s">
        <v>226</v>
      </c>
      <c r="PP4" t="s">
        <v>226</v>
      </c>
      <c r="PQ4" t="s">
        <v>226</v>
      </c>
      <c r="PR4" t="s">
        <v>226</v>
      </c>
      <c r="PS4" t="s">
        <v>226</v>
      </c>
      <c r="PT4" t="s">
        <v>226</v>
      </c>
      <c r="PU4" t="s">
        <v>226</v>
      </c>
      <c r="PV4" t="s">
        <v>226</v>
      </c>
      <c r="PW4" t="s">
        <v>226</v>
      </c>
      <c r="PX4" t="s">
        <v>226</v>
      </c>
      <c r="PY4" t="s">
        <v>226</v>
      </c>
      <c r="PZ4" t="s">
        <v>226</v>
      </c>
      <c r="QA4" t="s">
        <v>226</v>
      </c>
      <c r="QB4" t="s">
        <v>226</v>
      </c>
      <c r="QC4" t="s">
        <v>226</v>
      </c>
      <c r="QD4" t="s">
        <v>226</v>
      </c>
      <c r="QE4" t="s">
        <v>226</v>
      </c>
      <c r="QF4" t="s">
        <v>226</v>
      </c>
      <c r="QG4" t="s">
        <v>226</v>
      </c>
      <c r="QH4" t="s">
        <v>226</v>
      </c>
      <c r="QI4" t="s">
        <v>226</v>
      </c>
      <c r="QJ4" t="s">
        <v>226</v>
      </c>
      <c r="QK4" t="s">
        <v>226</v>
      </c>
      <c r="QL4" t="s">
        <v>226</v>
      </c>
      <c r="QM4" t="s">
        <v>226</v>
      </c>
      <c r="QN4" t="s">
        <v>226</v>
      </c>
      <c r="QO4" t="s">
        <v>226</v>
      </c>
      <c r="QP4" t="s">
        <v>226</v>
      </c>
      <c r="QQ4" t="s">
        <v>226</v>
      </c>
      <c r="QR4" t="s">
        <v>226</v>
      </c>
      <c r="QS4" t="s">
        <v>226</v>
      </c>
      <c r="QT4" t="s">
        <v>226</v>
      </c>
      <c r="QU4" t="s">
        <v>226</v>
      </c>
      <c r="QV4" t="s">
        <v>226</v>
      </c>
      <c r="QW4" t="s">
        <v>226</v>
      </c>
      <c r="QX4" t="s">
        <v>226</v>
      </c>
      <c r="QY4" t="s">
        <v>226</v>
      </c>
      <c r="QZ4" t="s">
        <v>226</v>
      </c>
      <c r="RA4" t="s">
        <v>226</v>
      </c>
    </row>
    <row r="5" spans="1:469" x14ac:dyDescent="0.25">
      <c r="C5" t="s">
        <v>271</v>
      </c>
      <c r="D5" t="s">
        <v>272</v>
      </c>
      <c r="E5" t="s">
        <v>272</v>
      </c>
      <c r="F5" t="s">
        <v>272</v>
      </c>
      <c r="G5" t="s">
        <v>272</v>
      </c>
      <c r="H5" t="s">
        <v>273</v>
      </c>
      <c r="I5" t="s">
        <v>273</v>
      </c>
      <c r="J5" t="s">
        <v>273</v>
      </c>
      <c r="K5" t="s">
        <v>273</v>
      </c>
      <c r="L5" t="s">
        <v>273</v>
      </c>
      <c r="M5" t="s">
        <v>273</v>
      </c>
      <c r="N5" t="s">
        <v>274</v>
      </c>
      <c r="O5" t="s">
        <v>274</v>
      </c>
      <c r="P5" t="s">
        <v>274</v>
      </c>
      <c r="Q5" t="s">
        <v>274</v>
      </c>
      <c r="R5" t="s">
        <v>274</v>
      </c>
      <c r="S5" t="s">
        <v>274</v>
      </c>
      <c r="T5" t="s">
        <v>274</v>
      </c>
      <c r="U5" t="s">
        <v>274</v>
      </c>
      <c r="V5" t="s">
        <v>274</v>
      </c>
      <c r="W5" t="s">
        <v>274</v>
      </c>
      <c r="X5" t="s">
        <v>274</v>
      </c>
      <c r="Y5" t="s">
        <v>274</v>
      </c>
      <c r="Z5" t="s">
        <v>274</v>
      </c>
      <c r="AA5" t="s">
        <v>274</v>
      </c>
      <c r="AB5" t="s">
        <v>274</v>
      </c>
      <c r="AC5" t="s">
        <v>274</v>
      </c>
      <c r="AD5" t="s">
        <v>274</v>
      </c>
      <c r="AE5" t="s">
        <v>274</v>
      </c>
      <c r="AF5" t="s">
        <v>274</v>
      </c>
      <c r="AG5" t="s">
        <v>274</v>
      </c>
      <c r="AH5" t="s">
        <v>274</v>
      </c>
      <c r="AI5" t="s">
        <v>274</v>
      </c>
      <c r="AJ5" t="s">
        <v>274</v>
      </c>
      <c r="AK5" t="s">
        <v>274</v>
      </c>
      <c r="AL5" t="s">
        <v>274</v>
      </c>
      <c r="AM5" t="s">
        <v>274</v>
      </c>
      <c r="AN5" t="s">
        <v>274</v>
      </c>
      <c r="AO5" t="s">
        <v>274</v>
      </c>
      <c r="AP5" t="s">
        <v>274</v>
      </c>
      <c r="AQ5" t="s">
        <v>274</v>
      </c>
      <c r="AR5" t="s">
        <v>275</v>
      </c>
      <c r="AS5" t="s">
        <v>275</v>
      </c>
      <c r="AT5" t="s">
        <v>275</v>
      </c>
      <c r="AU5" t="s">
        <v>275</v>
      </c>
      <c r="AV5" t="s">
        <v>275</v>
      </c>
      <c r="AW5" t="s">
        <v>275</v>
      </c>
      <c r="AX5" t="s">
        <v>275</v>
      </c>
      <c r="AY5" t="s">
        <v>275</v>
      </c>
      <c r="AZ5" t="s">
        <v>275</v>
      </c>
      <c r="BA5" t="s">
        <v>275</v>
      </c>
      <c r="BB5" t="s">
        <v>275</v>
      </c>
      <c r="BC5" t="s">
        <v>275</v>
      </c>
      <c r="BD5" t="s">
        <v>275</v>
      </c>
      <c r="BE5" t="s">
        <v>275</v>
      </c>
      <c r="BF5" t="s">
        <v>275</v>
      </c>
      <c r="BG5" t="s">
        <v>275</v>
      </c>
      <c r="BH5" t="s">
        <v>275</v>
      </c>
      <c r="BI5" t="s">
        <v>275</v>
      </c>
      <c r="BJ5" t="s">
        <v>275</v>
      </c>
      <c r="BK5" t="s">
        <v>275</v>
      </c>
      <c r="BL5" t="s">
        <v>275</v>
      </c>
      <c r="BM5" t="s">
        <v>275</v>
      </c>
      <c r="BN5" t="s">
        <v>275</v>
      </c>
      <c r="BO5" t="s">
        <v>275</v>
      </c>
      <c r="BP5" t="s">
        <v>275</v>
      </c>
      <c r="BQ5" t="s">
        <v>275</v>
      </c>
      <c r="BR5" t="s">
        <v>275</v>
      </c>
      <c r="BS5" t="s">
        <v>275</v>
      </c>
      <c r="BT5" t="s">
        <v>275</v>
      </c>
      <c r="BU5" t="s">
        <v>275</v>
      </c>
      <c r="BV5" t="s">
        <v>275</v>
      </c>
      <c r="BW5" t="s">
        <v>275</v>
      </c>
      <c r="BX5" t="s">
        <v>275</v>
      </c>
      <c r="BY5" t="s">
        <v>275</v>
      </c>
      <c r="BZ5" t="s">
        <v>275</v>
      </c>
      <c r="CA5" t="s">
        <v>275</v>
      </c>
      <c r="CB5" t="s">
        <v>275</v>
      </c>
      <c r="CC5" t="s">
        <v>275</v>
      </c>
      <c r="CD5" t="s">
        <v>275</v>
      </c>
      <c r="CE5" t="s">
        <v>275</v>
      </c>
      <c r="CF5" t="s">
        <v>275</v>
      </c>
      <c r="CG5" t="s">
        <v>275</v>
      </c>
      <c r="CH5" t="s">
        <v>275</v>
      </c>
      <c r="CI5" t="s">
        <v>272</v>
      </c>
      <c r="CJ5" t="s">
        <v>272</v>
      </c>
      <c r="CK5" t="s">
        <v>272</v>
      </c>
      <c r="CL5" t="s">
        <v>272</v>
      </c>
      <c r="CM5" t="s">
        <v>272</v>
      </c>
      <c r="CN5" t="s">
        <v>272</v>
      </c>
      <c r="CO5" t="s">
        <v>272</v>
      </c>
      <c r="CP5" t="s">
        <v>272</v>
      </c>
      <c r="CQ5" t="s">
        <v>272</v>
      </c>
      <c r="CR5" t="s">
        <v>272</v>
      </c>
      <c r="CS5" t="s">
        <v>272</v>
      </c>
      <c r="CT5" t="s">
        <v>272</v>
      </c>
      <c r="CU5" t="s">
        <v>272</v>
      </c>
      <c r="CV5" t="s">
        <v>272</v>
      </c>
      <c r="CW5" t="s">
        <v>272</v>
      </c>
      <c r="CX5" t="s">
        <v>272</v>
      </c>
      <c r="CY5" t="s">
        <v>272</v>
      </c>
      <c r="CZ5" t="s">
        <v>272</v>
      </c>
      <c r="DA5" t="s">
        <v>272</v>
      </c>
      <c r="DB5" t="s">
        <v>272</v>
      </c>
      <c r="DC5" t="s">
        <v>272</v>
      </c>
      <c r="DD5" t="s">
        <v>272</v>
      </c>
      <c r="DE5" t="s">
        <v>272</v>
      </c>
      <c r="DF5" t="s">
        <v>272</v>
      </c>
      <c r="DG5" t="s">
        <v>272</v>
      </c>
      <c r="DH5" t="s">
        <v>272</v>
      </c>
      <c r="DI5" t="s">
        <v>272</v>
      </c>
      <c r="DJ5" t="s">
        <v>272</v>
      </c>
      <c r="DK5" t="s">
        <v>272</v>
      </c>
      <c r="DL5" t="s">
        <v>272</v>
      </c>
      <c r="DM5" t="s">
        <v>272</v>
      </c>
      <c r="DN5" t="s">
        <v>272</v>
      </c>
      <c r="DO5" t="s">
        <v>272</v>
      </c>
      <c r="DP5" t="s">
        <v>272</v>
      </c>
      <c r="DQ5" t="s">
        <v>272</v>
      </c>
      <c r="DR5" t="s">
        <v>272</v>
      </c>
      <c r="DS5" t="s">
        <v>272</v>
      </c>
      <c r="DT5" t="s">
        <v>272</v>
      </c>
      <c r="DU5" t="s">
        <v>272</v>
      </c>
      <c r="DV5" t="s">
        <v>272</v>
      </c>
      <c r="DW5" t="s">
        <v>272</v>
      </c>
      <c r="DX5" t="s">
        <v>272</v>
      </c>
      <c r="DY5" t="s">
        <v>272</v>
      </c>
      <c r="DZ5" t="s">
        <v>272</v>
      </c>
      <c r="EA5" t="s">
        <v>272</v>
      </c>
      <c r="EB5" t="s">
        <v>272</v>
      </c>
      <c r="EC5" t="s">
        <v>272</v>
      </c>
      <c r="ED5" t="s">
        <v>272</v>
      </c>
      <c r="EE5" t="s">
        <v>272</v>
      </c>
      <c r="EF5" t="s">
        <v>272</v>
      </c>
      <c r="EG5" t="s">
        <v>272</v>
      </c>
      <c r="EH5" t="s">
        <v>272</v>
      </c>
      <c r="EI5" t="s">
        <v>272</v>
      </c>
      <c r="EJ5" t="s">
        <v>273</v>
      </c>
      <c r="EK5" t="s">
        <v>273</v>
      </c>
      <c r="EL5" t="s">
        <v>273</v>
      </c>
      <c r="EM5" t="s">
        <v>273</v>
      </c>
      <c r="EN5" t="s">
        <v>273</v>
      </c>
      <c r="EO5" t="s">
        <v>273</v>
      </c>
      <c r="EP5" t="s">
        <v>273</v>
      </c>
      <c r="EQ5" t="s">
        <v>273</v>
      </c>
      <c r="ER5" t="s">
        <v>273</v>
      </c>
      <c r="ES5" t="s">
        <v>273</v>
      </c>
      <c r="ET5" t="s">
        <v>273</v>
      </c>
      <c r="EU5" t="s">
        <v>273</v>
      </c>
      <c r="EV5" t="s">
        <v>273</v>
      </c>
      <c r="EW5" t="s">
        <v>273</v>
      </c>
      <c r="EX5" t="s">
        <v>273</v>
      </c>
      <c r="EY5" t="s">
        <v>273</v>
      </c>
      <c r="EZ5" t="s">
        <v>273</v>
      </c>
      <c r="FA5" t="s">
        <v>273</v>
      </c>
      <c r="FB5" t="s">
        <v>273</v>
      </c>
      <c r="FC5" t="s">
        <v>273</v>
      </c>
      <c r="FD5" t="s">
        <v>273</v>
      </c>
      <c r="FE5" t="s">
        <v>273</v>
      </c>
      <c r="FF5" t="s">
        <v>273</v>
      </c>
      <c r="FG5" t="s">
        <v>273</v>
      </c>
      <c r="FH5" t="s">
        <v>273</v>
      </c>
      <c r="FI5" t="s">
        <v>273</v>
      </c>
      <c r="FJ5" t="s">
        <v>273</v>
      </c>
      <c r="FK5" t="s">
        <v>273</v>
      </c>
      <c r="FL5" t="s">
        <v>273</v>
      </c>
      <c r="FM5" t="s">
        <v>273</v>
      </c>
      <c r="FN5" t="s">
        <v>273</v>
      </c>
      <c r="FO5" t="s">
        <v>273</v>
      </c>
      <c r="FP5" t="s">
        <v>273</v>
      </c>
      <c r="FQ5" t="s">
        <v>273</v>
      </c>
      <c r="FR5" t="s">
        <v>273</v>
      </c>
      <c r="FS5" t="s">
        <v>273</v>
      </c>
      <c r="FT5" t="s">
        <v>273</v>
      </c>
      <c r="FU5" t="s">
        <v>273</v>
      </c>
      <c r="FV5" t="s">
        <v>273</v>
      </c>
      <c r="FW5" t="s">
        <v>273</v>
      </c>
      <c r="FX5" t="s">
        <v>273</v>
      </c>
      <c r="FY5" t="s">
        <v>273</v>
      </c>
      <c r="FZ5" t="s">
        <v>273</v>
      </c>
      <c r="GA5" t="s">
        <v>273</v>
      </c>
      <c r="GB5" t="s">
        <v>273</v>
      </c>
      <c r="GC5" t="s">
        <v>273</v>
      </c>
      <c r="GD5" t="s">
        <v>273</v>
      </c>
      <c r="GE5" t="s">
        <v>273</v>
      </c>
      <c r="GF5" t="s">
        <v>273</v>
      </c>
      <c r="GG5" t="s">
        <v>273</v>
      </c>
      <c r="GH5" t="s">
        <v>274</v>
      </c>
      <c r="GI5" t="s">
        <v>274</v>
      </c>
      <c r="GJ5" t="s">
        <v>274</v>
      </c>
      <c r="GK5" t="s">
        <v>274</v>
      </c>
      <c r="GL5" t="s">
        <v>274</v>
      </c>
      <c r="GM5" t="s">
        <v>274</v>
      </c>
      <c r="GN5" t="s">
        <v>274</v>
      </c>
      <c r="GO5" t="s">
        <v>274</v>
      </c>
      <c r="GP5" t="s">
        <v>274</v>
      </c>
      <c r="GQ5" t="s">
        <v>274</v>
      </c>
      <c r="GR5" t="s">
        <v>274</v>
      </c>
      <c r="GS5" t="s">
        <v>274</v>
      </c>
      <c r="GT5" t="s">
        <v>274</v>
      </c>
      <c r="GU5" t="s">
        <v>274</v>
      </c>
      <c r="GV5" t="s">
        <v>274</v>
      </c>
      <c r="GW5" t="s">
        <v>274</v>
      </c>
      <c r="GX5" t="s">
        <v>274</v>
      </c>
      <c r="GY5" t="s">
        <v>274</v>
      </c>
      <c r="GZ5" t="s">
        <v>274</v>
      </c>
      <c r="HA5" t="s">
        <v>274</v>
      </c>
      <c r="HB5" t="s">
        <v>274</v>
      </c>
      <c r="HC5" t="s">
        <v>274</v>
      </c>
      <c r="HD5" t="s">
        <v>274</v>
      </c>
      <c r="HE5" t="s">
        <v>274</v>
      </c>
      <c r="HF5" t="s">
        <v>274</v>
      </c>
      <c r="HG5" t="s">
        <v>274</v>
      </c>
      <c r="HH5" t="s">
        <v>274</v>
      </c>
      <c r="HI5" t="s">
        <v>274</v>
      </c>
      <c r="HJ5" t="s">
        <v>274</v>
      </c>
      <c r="HK5" t="s">
        <v>274</v>
      </c>
      <c r="HL5" t="s">
        <v>274</v>
      </c>
      <c r="HM5" t="s">
        <v>274</v>
      </c>
      <c r="HN5" t="s">
        <v>274</v>
      </c>
      <c r="HO5" t="s">
        <v>274</v>
      </c>
      <c r="HP5" t="s">
        <v>274</v>
      </c>
      <c r="HQ5" t="s">
        <v>274</v>
      </c>
      <c r="HR5" t="s">
        <v>274</v>
      </c>
      <c r="HS5" t="s">
        <v>274</v>
      </c>
      <c r="HT5" t="s">
        <v>274</v>
      </c>
      <c r="HU5" t="s">
        <v>274</v>
      </c>
      <c r="HV5" t="s">
        <v>274</v>
      </c>
      <c r="HW5" t="s">
        <v>274</v>
      </c>
      <c r="HX5" t="s">
        <v>274</v>
      </c>
      <c r="HY5" t="s">
        <v>274</v>
      </c>
      <c r="HZ5" t="s">
        <v>274</v>
      </c>
      <c r="IA5" t="s">
        <v>274</v>
      </c>
      <c r="IB5" t="s">
        <v>274</v>
      </c>
      <c r="IC5" t="s">
        <v>274</v>
      </c>
      <c r="ID5" t="s">
        <v>274</v>
      </c>
      <c r="IE5" t="s">
        <v>274</v>
      </c>
      <c r="IF5" t="s">
        <v>274</v>
      </c>
      <c r="IG5" t="s">
        <v>274</v>
      </c>
      <c r="IH5" t="s">
        <v>274</v>
      </c>
      <c r="II5" t="s">
        <v>274</v>
      </c>
      <c r="IJ5" t="s">
        <v>274</v>
      </c>
      <c r="IK5" t="s">
        <v>274</v>
      </c>
      <c r="IL5" t="s">
        <v>274</v>
      </c>
      <c r="IM5" t="s">
        <v>274</v>
      </c>
      <c r="IN5" t="s">
        <v>275</v>
      </c>
      <c r="IO5" t="s">
        <v>275</v>
      </c>
      <c r="IP5" t="s">
        <v>275</v>
      </c>
      <c r="IQ5" t="s">
        <v>275</v>
      </c>
      <c r="IR5" t="s">
        <v>275</v>
      </c>
      <c r="IS5" t="s">
        <v>275</v>
      </c>
      <c r="IT5" t="s">
        <v>275</v>
      </c>
      <c r="IU5" t="s">
        <v>275</v>
      </c>
      <c r="IV5" t="s">
        <v>275</v>
      </c>
      <c r="IW5" t="s">
        <v>275</v>
      </c>
      <c r="IX5" t="s">
        <v>275</v>
      </c>
      <c r="IY5" t="s">
        <v>275</v>
      </c>
      <c r="IZ5" t="s">
        <v>275</v>
      </c>
      <c r="JA5" t="s">
        <v>275</v>
      </c>
      <c r="JB5" t="s">
        <v>275</v>
      </c>
      <c r="JC5" t="s">
        <v>275</v>
      </c>
      <c r="JD5" t="s">
        <v>275</v>
      </c>
      <c r="JE5" t="s">
        <v>275</v>
      </c>
      <c r="JF5" t="s">
        <v>275</v>
      </c>
      <c r="JG5" t="s">
        <v>275</v>
      </c>
      <c r="JH5" t="s">
        <v>275</v>
      </c>
      <c r="JI5" t="s">
        <v>275</v>
      </c>
      <c r="JJ5" t="s">
        <v>275</v>
      </c>
      <c r="JK5" t="s">
        <v>275</v>
      </c>
      <c r="JL5" t="s">
        <v>275</v>
      </c>
      <c r="JM5" t="s">
        <v>275</v>
      </c>
      <c r="JN5" t="s">
        <v>275</v>
      </c>
      <c r="JO5" t="s">
        <v>275</v>
      </c>
      <c r="JP5" t="s">
        <v>275</v>
      </c>
      <c r="JQ5" t="s">
        <v>275</v>
      </c>
      <c r="JR5" t="s">
        <v>275</v>
      </c>
      <c r="JS5" t="s">
        <v>275</v>
      </c>
      <c r="JT5" t="s">
        <v>275</v>
      </c>
      <c r="JU5" t="s">
        <v>275</v>
      </c>
      <c r="JV5" t="s">
        <v>275</v>
      </c>
      <c r="JW5" t="s">
        <v>275</v>
      </c>
      <c r="JX5" t="s">
        <v>275</v>
      </c>
      <c r="JY5" t="s">
        <v>275</v>
      </c>
      <c r="JZ5" t="s">
        <v>275</v>
      </c>
      <c r="KA5" t="s">
        <v>275</v>
      </c>
      <c r="KB5" t="s">
        <v>275</v>
      </c>
      <c r="KC5" t="s">
        <v>275</v>
      </c>
      <c r="KD5" t="s">
        <v>275</v>
      </c>
      <c r="KE5" t="s">
        <v>275</v>
      </c>
      <c r="KF5" t="s">
        <v>275</v>
      </c>
      <c r="KG5" t="s">
        <v>275</v>
      </c>
      <c r="KH5" t="s">
        <v>275</v>
      </c>
      <c r="KI5" t="s">
        <v>275</v>
      </c>
      <c r="KJ5" t="s">
        <v>275</v>
      </c>
      <c r="KK5" t="s">
        <v>275</v>
      </c>
      <c r="KL5" t="s">
        <v>275</v>
      </c>
      <c r="KM5" t="s">
        <v>275</v>
      </c>
      <c r="KN5" t="s">
        <v>275</v>
      </c>
      <c r="KO5" t="s">
        <v>275</v>
      </c>
      <c r="KP5" t="s">
        <v>275</v>
      </c>
      <c r="KQ5" t="s">
        <v>275</v>
      </c>
      <c r="KR5" t="s">
        <v>275</v>
      </c>
      <c r="KS5" t="s">
        <v>275</v>
      </c>
      <c r="KT5" t="s">
        <v>275</v>
      </c>
      <c r="KU5" t="s">
        <v>275</v>
      </c>
      <c r="KV5" t="s">
        <v>275</v>
      </c>
      <c r="KW5" t="s">
        <v>272</v>
      </c>
      <c r="KX5" t="s">
        <v>272</v>
      </c>
      <c r="KY5" t="s">
        <v>272</v>
      </c>
      <c r="KZ5" t="s">
        <v>272</v>
      </c>
      <c r="LA5" t="s">
        <v>272</v>
      </c>
      <c r="LB5" t="s">
        <v>272</v>
      </c>
      <c r="LC5" t="s">
        <v>272</v>
      </c>
      <c r="LD5" t="s">
        <v>272</v>
      </c>
      <c r="LE5" t="s">
        <v>272</v>
      </c>
      <c r="LF5" t="s">
        <v>272</v>
      </c>
      <c r="LG5" t="s">
        <v>272</v>
      </c>
      <c r="LH5" t="s">
        <v>272</v>
      </c>
      <c r="LI5" t="s">
        <v>272</v>
      </c>
      <c r="LJ5" t="s">
        <v>272</v>
      </c>
      <c r="LK5" t="s">
        <v>272</v>
      </c>
      <c r="LL5" t="s">
        <v>272</v>
      </c>
      <c r="LM5" t="s">
        <v>272</v>
      </c>
      <c r="LN5" t="s">
        <v>272</v>
      </c>
      <c r="LO5" t="s">
        <v>272</v>
      </c>
      <c r="LP5" t="s">
        <v>272</v>
      </c>
      <c r="LQ5" t="s">
        <v>272</v>
      </c>
      <c r="LR5" t="s">
        <v>272</v>
      </c>
      <c r="LS5" t="s">
        <v>272</v>
      </c>
      <c r="LT5" t="s">
        <v>272</v>
      </c>
      <c r="LU5" t="s">
        <v>272</v>
      </c>
      <c r="LV5" t="s">
        <v>272</v>
      </c>
      <c r="LW5" t="s">
        <v>272</v>
      </c>
      <c r="LX5" t="s">
        <v>272</v>
      </c>
      <c r="LY5" t="s">
        <v>272</v>
      </c>
      <c r="LZ5" t="s">
        <v>272</v>
      </c>
      <c r="MA5" t="s">
        <v>272</v>
      </c>
      <c r="MB5" t="s">
        <v>272</v>
      </c>
      <c r="MC5" t="s">
        <v>272</v>
      </c>
      <c r="MD5" t="s">
        <v>272</v>
      </c>
      <c r="ME5" t="s">
        <v>272</v>
      </c>
      <c r="MF5" t="s">
        <v>272</v>
      </c>
      <c r="MG5" t="s">
        <v>272</v>
      </c>
      <c r="MH5" t="s">
        <v>272</v>
      </c>
      <c r="MI5" t="s">
        <v>272</v>
      </c>
      <c r="MJ5" t="s">
        <v>272</v>
      </c>
      <c r="MK5" t="s">
        <v>272</v>
      </c>
      <c r="ML5" t="s">
        <v>272</v>
      </c>
      <c r="MM5" t="s">
        <v>272</v>
      </c>
      <c r="MN5" t="s">
        <v>272</v>
      </c>
      <c r="MO5" t="s">
        <v>272</v>
      </c>
      <c r="MP5" t="s">
        <v>272</v>
      </c>
      <c r="MQ5" t="s">
        <v>272</v>
      </c>
      <c r="MR5" t="s">
        <v>272</v>
      </c>
      <c r="MS5" t="s">
        <v>272</v>
      </c>
      <c r="MT5" t="s">
        <v>272</v>
      </c>
      <c r="MU5" t="s">
        <v>272</v>
      </c>
      <c r="MV5" t="s">
        <v>272</v>
      </c>
      <c r="MW5" t="s">
        <v>272</v>
      </c>
      <c r="MX5" t="s">
        <v>272</v>
      </c>
      <c r="MY5" t="s">
        <v>272</v>
      </c>
      <c r="MZ5" t="s">
        <v>272</v>
      </c>
      <c r="NA5" t="s">
        <v>272</v>
      </c>
      <c r="NB5" t="s">
        <v>272</v>
      </c>
      <c r="NC5" t="s">
        <v>272</v>
      </c>
      <c r="ND5" t="s">
        <v>273</v>
      </c>
      <c r="NE5" t="s">
        <v>273</v>
      </c>
      <c r="NF5" t="s">
        <v>273</v>
      </c>
      <c r="NG5" t="s">
        <v>273</v>
      </c>
      <c r="NH5" t="s">
        <v>273</v>
      </c>
      <c r="NI5" t="s">
        <v>273</v>
      </c>
      <c r="NJ5" t="s">
        <v>273</v>
      </c>
      <c r="NK5" t="s">
        <v>273</v>
      </c>
      <c r="NL5" t="s">
        <v>273</v>
      </c>
      <c r="NM5" t="s">
        <v>273</v>
      </c>
      <c r="NN5" t="s">
        <v>273</v>
      </c>
      <c r="NO5" t="s">
        <v>273</v>
      </c>
      <c r="NP5" t="s">
        <v>273</v>
      </c>
      <c r="NQ5" t="s">
        <v>273</v>
      </c>
      <c r="NR5" t="s">
        <v>273</v>
      </c>
      <c r="NS5" t="s">
        <v>273</v>
      </c>
      <c r="NT5" t="s">
        <v>273</v>
      </c>
      <c r="NU5" t="s">
        <v>273</v>
      </c>
      <c r="NV5" t="s">
        <v>273</v>
      </c>
      <c r="NW5" t="s">
        <v>273</v>
      </c>
      <c r="NX5" t="s">
        <v>273</v>
      </c>
      <c r="NY5" t="s">
        <v>273</v>
      </c>
      <c r="NZ5" t="s">
        <v>273</v>
      </c>
      <c r="OA5" t="s">
        <v>273</v>
      </c>
      <c r="OB5" t="s">
        <v>273</v>
      </c>
      <c r="OC5" t="s">
        <v>273</v>
      </c>
      <c r="OD5" t="s">
        <v>273</v>
      </c>
      <c r="OE5" t="s">
        <v>273</v>
      </c>
      <c r="OF5" t="s">
        <v>273</v>
      </c>
      <c r="OG5" t="s">
        <v>273</v>
      </c>
      <c r="OH5" t="s">
        <v>273</v>
      </c>
      <c r="OI5" t="s">
        <v>273</v>
      </c>
      <c r="OJ5" t="s">
        <v>273</v>
      </c>
      <c r="OK5" t="s">
        <v>273</v>
      </c>
      <c r="OL5" t="s">
        <v>273</v>
      </c>
      <c r="OM5" t="s">
        <v>273</v>
      </c>
      <c r="ON5" t="s">
        <v>273</v>
      </c>
      <c r="OO5" t="s">
        <v>273</v>
      </c>
      <c r="OP5" t="s">
        <v>273</v>
      </c>
      <c r="OQ5" t="s">
        <v>273</v>
      </c>
      <c r="OR5" t="s">
        <v>273</v>
      </c>
      <c r="OS5" t="s">
        <v>273</v>
      </c>
      <c r="OT5" t="s">
        <v>273</v>
      </c>
      <c r="OU5" t="s">
        <v>273</v>
      </c>
      <c r="OV5" t="s">
        <v>273</v>
      </c>
      <c r="OW5" t="s">
        <v>273</v>
      </c>
      <c r="OX5" t="s">
        <v>273</v>
      </c>
      <c r="OY5" t="s">
        <v>273</v>
      </c>
      <c r="OZ5" t="s">
        <v>273</v>
      </c>
      <c r="PA5" t="s">
        <v>273</v>
      </c>
      <c r="PB5" t="s">
        <v>273</v>
      </c>
      <c r="PC5" t="s">
        <v>273</v>
      </c>
      <c r="PD5" t="s">
        <v>273</v>
      </c>
      <c r="PE5" t="s">
        <v>273</v>
      </c>
      <c r="PF5" t="s">
        <v>273</v>
      </c>
      <c r="PG5" t="s">
        <v>273</v>
      </c>
      <c r="PH5" t="s">
        <v>273</v>
      </c>
      <c r="PI5" t="s">
        <v>273</v>
      </c>
      <c r="PJ5" t="s">
        <v>273</v>
      </c>
      <c r="PK5" t="s">
        <v>274</v>
      </c>
      <c r="PL5" t="s">
        <v>274</v>
      </c>
      <c r="PM5" t="s">
        <v>274</v>
      </c>
      <c r="PN5" t="s">
        <v>274</v>
      </c>
      <c r="PO5" t="s">
        <v>274</v>
      </c>
      <c r="PP5" t="s">
        <v>274</v>
      </c>
      <c r="PQ5" t="s">
        <v>274</v>
      </c>
      <c r="PR5" t="s">
        <v>274</v>
      </c>
      <c r="PS5" t="s">
        <v>274</v>
      </c>
      <c r="PT5" t="s">
        <v>274</v>
      </c>
      <c r="PU5" t="s">
        <v>274</v>
      </c>
      <c r="PV5" t="s">
        <v>274</v>
      </c>
      <c r="PW5" t="s">
        <v>274</v>
      </c>
      <c r="PX5" t="s">
        <v>274</v>
      </c>
      <c r="PY5" t="s">
        <v>274</v>
      </c>
      <c r="PZ5" t="s">
        <v>274</v>
      </c>
      <c r="QA5" t="s">
        <v>274</v>
      </c>
      <c r="QB5" t="s">
        <v>274</v>
      </c>
      <c r="QC5" t="s">
        <v>274</v>
      </c>
      <c r="QD5" t="s">
        <v>274</v>
      </c>
      <c r="QE5" t="s">
        <v>274</v>
      </c>
      <c r="QF5" t="s">
        <v>274</v>
      </c>
      <c r="QG5" t="s">
        <v>274</v>
      </c>
      <c r="QH5" t="s">
        <v>274</v>
      </c>
      <c r="QI5" t="s">
        <v>274</v>
      </c>
      <c r="QJ5" t="s">
        <v>274</v>
      </c>
      <c r="QK5" t="s">
        <v>274</v>
      </c>
      <c r="QL5" t="s">
        <v>274</v>
      </c>
      <c r="QM5" t="s">
        <v>274</v>
      </c>
      <c r="QN5" t="s">
        <v>274</v>
      </c>
      <c r="QO5" t="s">
        <v>274</v>
      </c>
      <c r="QP5" t="s">
        <v>274</v>
      </c>
      <c r="QQ5" t="s">
        <v>274</v>
      </c>
      <c r="QR5" t="s">
        <v>274</v>
      </c>
      <c r="QS5" t="s">
        <v>274</v>
      </c>
      <c r="QT5" t="s">
        <v>274</v>
      </c>
      <c r="QU5" t="s">
        <v>274</v>
      </c>
      <c r="QV5" t="s">
        <v>274</v>
      </c>
      <c r="QW5" t="s">
        <v>274</v>
      </c>
      <c r="QX5" t="s">
        <v>274</v>
      </c>
      <c r="QY5" t="s">
        <v>274</v>
      </c>
      <c r="QZ5" t="s">
        <v>274</v>
      </c>
      <c r="RA5" t="s">
        <v>274</v>
      </c>
    </row>
    <row r="6" spans="1:469" x14ac:dyDescent="0.25">
      <c r="C6" t="s">
        <v>271</v>
      </c>
      <c r="D6" t="s">
        <v>227</v>
      </c>
      <c r="E6" t="s">
        <v>228</v>
      </c>
      <c r="F6" t="s">
        <v>228</v>
      </c>
      <c r="G6" t="s">
        <v>228</v>
      </c>
      <c r="H6" t="s">
        <v>230</v>
      </c>
      <c r="I6" t="s">
        <v>231</v>
      </c>
      <c r="J6" t="s">
        <v>231</v>
      </c>
      <c r="K6" t="s">
        <v>231</v>
      </c>
      <c r="L6" t="s">
        <v>232</v>
      </c>
      <c r="M6" t="s">
        <v>232</v>
      </c>
      <c r="N6" t="s">
        <v>233</v>
      </c>
      <c r="O6" t="s">
        <v>233</v>
      </c>
      <c r="P6" t="s">
        <v>233</v>
      </c>
      <c r="Q6" t="s">
        <v>233</v>
      </c>
      <c r="R6" t="s">
        <v>233</v>
      </c>
      <c r="S6" t="s">
        <v>233</v>
      </c>
      <c r="T6" t="s">
        <v>233</v>
      </c>
      <c r="U6" t="s">
        <v>233</v>
      </c>
      <c r="V6" t="s">
        <v>233</v>
      </c>
      <c r="W6" t="s">
        <v>233</v>
      </c>
      <c r="X6" t="s">
        <v>234</v>
      </c>
      <c r="Y6" t="s">
        <v>234</v>
      </c>
      <c r="Z6" t="s">
        <v>234</v>
      </c>
      <c r="AA6" t="s">
        <v>234</v>
      </c>
      <c r="AB6" t="s">
        <v>234</v>
      </c>
      <c r="AC6" t="s">
        <v>234</v>
      </c>
      <c r="AD6" t="s">
        <v>234</v>
      </c>
      <c r="AE6" t="s">
        <v>234</v>
      </c>
      <c r="AF6" t="s">
        <v>234</v>
      </c>
      <c r="AG6" t="s">
        <v>235</v>
      </c>
      <c r="AH6" t="s">
        <v>235</v>
      </c>
      <c r="AI6" t="s">
        <v>235</v>
      </c>
      <c r="AJ6" t="s">
        <v>235</v>
      </c>
      <c r="AK6" t="s">
        <v>235</v>
      </c>
      <c r="AL6" t="s">
        <v>235</v>
      </c>
      <c r="AM6" t="s">
        <v>235</v>
      </c>
      <c r="AN6" t="s">
        <v>235</v>
      </c>
      <c r="AO6" t="s">
        <v>235</v>
      </c>
      <c r="AP6" t="s">
        <v>235</v>
      </c>
      <c r="AQ6" t="s">
        <v>235</v>
      </c>
      <c r="AR6" t="s">
        <v>236</v>
      </c>
      <c r="AS6" t="s">
        <v>236</v>
      </c>
      <c r="AT6" t="s">
        <v>236</v>
      </c>
      <c r="AU6" t="s">
        <v>236</v>
      </c>
      <c r="AV6" t="s">
        <v>236</v>
      </c>
      <c r="AW6" t="s">
        <v>236</v>
      </c>
      <c r="AX6" t="s">
        <v>236</v>
      </c>
      <c r="AY6" t="s">
        <v>236</v>
      </c>
      <c r="AZ6" t="s">
        <v>236</v>
      </c>
      <c r="BA6" t="s">
        <v>236</v>
      </c>
      <c r="BB6" t="s">
        <v>236</v>
      </c>
      <c r="BC6" t="s">
        <v>236</v>
      </c>
      <c r="BD6" t="s">
        <v>236</v>
      </c>
      <c r="BE6" t="s">
        <v>236</v>
      </c>
      <c r="BF6" t="s">
        <v>236</v>
      </c>
      <c r="BG6" t="s">
        <v>237</v>
      </c>
      <c r="BH6" t="s">
        <v>237</v>
      </c>
      <c r="BI6" t="s">
        <v>237</v>
      </c>
      <c r="BJ6" t="s">
        <v>237</v>
      </c>
      <c r="BK6" t="s">
        <v>237</v>
      </c>
      <c r="BL6" t="s">
        <v>237</v>
      </c>
      <c r="BM6" t="s">
        <v>237</v>
      </c>
      <c r="BN6" t="s">
        <v>237</v>
      </c>
      <c r="BO6" t="s">
        <v>237</v>
      </c>
      <c r="BP6" t="s">
        <v>237</v>
      </c>
      <c r="BQ6" t="s">
        <v>237</v>
      </c>
      <c r="BR6" t="s">
        <v>237</v>
      </c>
      <c r="BS6" t="s">
        <v>237</v>
      </c>
      <c r="BT6" t="s">
        <v>237</v>
      </c>
      <c r="BU6" t="s">
        <v>238</v>
      </c>
      <c r="BV6" t="s">
        <v>238</v>
      </c>
      <c r="BW6" t="s">
        <v>238</v>
      </c>
      <c r="BX6" t="s">
        <v>238</v>
      </c>
      <c r="BY6" t="s">
        <v>238</v>
      </c>
      <c r="BZ6" t="s">
        <v>238</v>
      </c>
      <c r="CA6" t="s">
        <v>238</v>
      </c>
      <c r="CB6" t="s">
        <v>238</v>
      </c>
      <c r="CC6" t="s">
        <v>238</v>
      </c>
      <c r="CD6" t="s">
        <v>238</v>
      </c>
      <c r="CE6" t="s">
        <v>238</v>
      </c>
      <c r="CF6" t="s">
        <v>238</v>
      </c>
      <c r="CG6" t="s">
        <v>238</v>
      </c>
      <c r="CH6" t="s">
        <v>238</v>
      </c>
      <c r="CI6" t="s">
        <v>227</v>
      </c>
      <c r="CJ6" t="s">
        <v>227</v>
      </c>
      <c r="CK6" t="s">
        <v>227</v>
      </c>
      <c r="CL6" t="s">
        <v>227</v>
      </c>
      <c r="CM6" t="s">
        <v>227</v>
      </c>
      <c r="CN6" t="s">
        <v>227</v>
      </c>
      <c r="CO6" t="s">
        <v>227</v>
      </c>
      <c r="CP6" t="s">
        <v>227</v>
      </c>
      <c r="CQ6" t="s">
        <v>227</v>
      </c>
      <c r="CR6" t="s">
        <v>227</v>
      </c>
      <c r="CS6" t="s">
        <v>227</v>
      </c>
      <c r="CT6" t="s">
        <v>227</v>
      </c>
      <c r="CU6" t="s">
        <v>227</v>
      </c>
      <c r="CV6" t="s">
        <v>227</v>
      </c>
      <c r="CW6" t="s">
        <v>227</v>
      </c>
      <c r="CX6" t="s">
        <v>227</v>
      </c>
      <c r="CY6" t="s">
        <v>227</v>
      </c>
      <c r="CZ6" t="s">
        <v>228</v>
      </c>
      <c r="DA6" t="s">
        <v>228</v>
      </c>
      <c r="DB6" t="s">
        <v>228</v>
      </c>
      <c r="DC6" t="s">
        <v>228</v>
      </c>
      <c r="DD6" t="s">
        <v>228</v>
      </c>
      <c r="DE6" t="s">
        <v>228</v>
      </c>
      <c r="DF6" t="s">
        <v>228</v>
      </c>
      <c r="DG6" t="s">
        <v>228</v>
      </c>
      <c r="DH6" t="s">
        <v>228</v>
      </c>
      <c r="DI6" t="s">
        <v>228</v>
      </c>
      <c r="DJ6" t="s">
        <v>228</v>
      </c>
      <c r="DK6" t="s">
        <v>228</v>
      </c>
      <c r="DL6" t="s">
        <v>228</v>
      </c>
      <c r="DM6" t="s">
        <v>228</v>
      </c>
      <c r="DN6" t="s">
        <v>228</v>
      </c>
      <c r="DO6" t="s">
        <v>228</v>
      </c>
      <c r="DP6" t="s">
        <v>228</v>
      </c>
      <c r="DQ6" t="s">
        <v>228</v>
      </c>
      <c r="DR6" t="s">
        <v>229</v>
      </c>
      <c r="DS6" t="s">
        <v>229</v>
      </c>
      <c r="DT6" t="s">
        <v>229</v>
      </c>
      <c r="DU6" t="s">
        <v>229</v>
      </c>
      <c r="DV6" t="s">
        <v>229</v>
      </c>
      <c r="DW6" t="s">
        <v>229</v>
      </c>
      <c r="DX6" t="s">
        <v>229</v>
      </c>
      <c r="DY6" t="s">
        <v>229</v>
      </c>
      <c r="DZ6" t="s">
        <v>229</v>
      </c>
      <c r="EA6" t="s">
        <v>229</v>
      </c>
      <c r="EB6" t="s">
        <v>229</v>
      </c>
      <c r="EC6" t="s">
        <v>229</v>
      </c>
      <c r="ED6" t="s">
        <v>229</v>
      </c>
      <c r="EE6" t="s">
        <v>229</v>
      </c>
      <c r="EF6" t="s">
        <v>229</v>
      </c>
      <c r="EG6" t="s">
        <v>229</v>
      </c>
      <c r="EH6" t="s">
        <v>229</v>
      </c>
      <c r="EI6" t="s">
        <v>229</v>
      </c>
      <c r="EJ6" t="s">
        <v>230</v>
      </c>
      <c r="EK6" t="s">
        <v>230</v>
      </c>
      <c r="EL6" t="s">
        <v>230</v>
      </c>
      <c r="EM6" t="s">
        <v>230</v>
      </c>
      <c r="EN6" t="s">
        <v>230</v>
      </c>
      <c r="EO6" t="s">
        <v>230</v>
      </c>
      <c r="EP6" t="s">
        <v>230</v>
      </c>
      <c r="EQ6" t="s">
        <v>230</v>
      </c>
      <c r="ER6" t="s">
        <v>230</v>
      </c>
      <c r="ES6" t="s">
        <v>230</v>
      </c>
      <c r="ET6" t="s">
        <v>230</v>
      </c>
      <c r="EU6" t="s">
        <v>230</v>
      </c>
      <c r="EV6" t="s">
        <v>230</v>
      </c>
      <c r="EW6" t="s">
        <v>230</v>
      </c>
      <c r="EX6" t="s">
        <v>231</v>
      </c>
      <c r="EY6" t="s">
        <v>231</v>
      </c>
      <c r="EZ6" t="s">
        <v>231</v>
      </c>
      <c r="FA6" t="s">
        <v>231</v>
      </c>
      <c r="FB6" t="s">
        <v>231</v>
      </c>
      <c r="FC6" t="s">
        <v>231</v>
      </c>
      <c r="FD6" t="s">
        <v>231</v>
      </c>
      <c r="FE6" t="s">
        <v>231</v>
      </c>
      <c r="FF6" t="s">
        <v>231</v>
      </c>
      <c r="FG6" t="s">
        <v>231</v>
      </c>
      <c r="FH6" t="s">
        <v>231</v>
      </c>
      <c r="FI6" t="s">
        <v>231</v>
      </c>
      <c r="FJ6" t="s">
        <v>231</v>
      </c>
      <c r="FK6" t="s">
        <v>231</v>
      </c>
      <c r="FL6" t="s">
        <v>231</v>
      </c>
      <c r="FM6" t="s">
        <v>231</v>
      </c>
      <c r="FN6" t="s">
        <v>231</v>
      </c>
      <c r="FO6" t="s">
        <v>232</v>
      </c>
      <c r="FP6" t="s">
        <v>232</v>
      </c>
      <c r="FQ6" t="s">
        <v>232</v>
      </c>
      <c r="FR6" t="s">
        <v>232</v>
      </c>
      <c r="FS6" t="s">
        <v>232</v>
      </c>
      <c r="FT6" t="s">
        <v>232</v>
      </c>
      <c r="FU6" t="s">
        <v>232</v>
      </c>
      <c r="FV6" t="s">
        <v>232</v>
      </c>
      <c r="FW6" t="s">
        <v>232</v>
      </c>
      <c r="FX6" t="s">
        <v>232</v>
      </c>
      <c r="FY6" t="s">
        <v>232</v>
      </c>
      <c r="FZ6" t="s">
        <v>232</v>
      </c>
      <c r="GA6" t="s">
        <v>232</v>
      </c>
      <c r="GB6" t="s">
        <v>232</v>
      </c>
      <c r="GC6" t="s">
        <v>232</v>
      </c>
      <c r="GD6" t="s">
        <v>232</v>
      </c>
      <c r="GE6" t="s">
        <v>232</v>
      </c>
      <c r="GF6" t="s">
        <v>232</v>
      </c>
      <c r="GG6" t="s">
        <v>232</v>
      </c>
      <c r="GH6" t="s">
        <v>233</v>
      </c>
      <c r="GI6" t="s">
        <v>233</v>
      </c>
      <c r="GJ6" t="s">
        <v>233</v>
      </c>
      <c r="GK6" t="s">
        <v>233</v>
      </c>
      <c r="GL6" t="s">
        <v>233</v>
      </c>
      <c r="GM6" t="s">
        <v>233</v>
      </c>
      <c r="GN6" t="s">
        <v>233</v>
      </c>
      <c r="GO6" t="s">
        <v>233</v>
      </c>
      <c r="GP6" t="s">
        <v>233</v>
      </c>
      <c r="GQ6" t="s">
        <v>233</v>
      </c>
      <c r="GR6" t="s">
        <v>233</v>
      </c>
      <c r="GS6" t="s">
        <v>233</v>
      </c>
      <c r="GT6" t="s">
        <v>233</v>
      </c>
      <c r="GU6" t="s">
        <v>233</v>
      </c>
      <c r="GV6" t="s">
        <v>233</v>
      </c>
      <c r="GW6" t="s">
        <v>233</v>
      </c>
      <c r="GX6" t="s">
        <v>233</v>
      </c>
      <c r="GY6" t="s">
        <v>233</v>
      </c>
      <c r="GZ6" t="s">
        <v>233</v>
      </c>
      <c r="HA6" t="s">
        <v>233</v>
      </c>
      <c r="HB6" t="s">
        <v>234</v>
      </c>
      <c r="HC6" t="s">
        <v>234</v>
      </c>
      <c r="HD6" t="s">
        <v>234</v>
      </c>
      <c r="HE6" t="s">
        <v>234</v>
      </c>
      <c r="HF6" t="s">
        <v>234</v>
      </c>
      <c r="HG6" t="s">
        <v>234</v>
      </c>
      <c r="HH6" t="s">
        <v>234</v>
      </c>
      <c r="HI6" t="s">
        <v>234</v>
      </c>
      <c r="HJ6" t="s">
        <v>234</v>
      </c>
      <c r="HK6" t="s">
        <v>234</v>
      </c>
      <c r="HL6" t="s">
        <v>234</v>
      </c>
      <c r="HM6" t="s">
        <v>234</v>
      </c>
      <c r="HN6" t="s">
        <v>234</v>
      </c>
      <c r="HO6" t="s">
        <v>234</v>
      </c>
      <c r="HP6" t="s">
        <v>234</v>
      </c>
      <c r="HQ6" t="s">
        <v>234</v>
      </c>
      <c r="HR6" t="s">
        <v>234</v>
      </c>
      <c r="HS6" t="s">
        <v>234</v>
      </c>
      <c r="HT6" t="s">
        <v>234</v>
      </c>
      <c r="HU6" t="s">
        <v>235</v>
      </c>
      <c r="HV6" t="s">
        <v>235</v>
      </c>
      <c r="HW6" t="s">
        <v>235</v>
      </c>
      <c r="HX6" t="s">
        <v>235</v>
      </c>
      <c r="HY6" t="s">
        <v>235</v>
      </c>
      <c r="HZ6" t="s">
        <v>235</v>
      </c>
      <c r="IA6" t="s">
        <v>235</v>
      </c>
      <c r="IB6" t="s">
        <v>235</v>
      </c>
      <c r="IC6" t="s">
        <v>235</v>
      </c>
      <c r="ID6" t="s">
        <v>235</v>
      </c>
      <c r="IE6" t="s">
        <v>235</v>
      </c>
      <c r="IF6" t="s">
        <v>235</v>
      </c>
      <c r="IG6" t="s">
        <v>235</v>
      </c>
      <c r="IH6" t="s">
        <v>235</v>
      </c>
      <c r="II6" t="s">
        <v>235</v>
      </c>
      <c r="IJ6" t="s">
        <v>235</v>
      </c>
      <c r="IK6" t="s">
        <v>235</v>
      </c>
      <c r="IL6" t="s">
        <v>235</v>
      </c>
      <c r="IM6" t="s">
        <v>235</v>
      </c>
      <c r="IN6" t="s">
        <v>236</v>
      </c>
      <c r="IO6" t="s">
        <v>236</v>
      </c>
      <c r="IP6" t="s">
        <v>236</v>
      </c>
      <c r="IQ6" t="s">
        <v>236</v>
      </c>
      <c r="IR6" t="s">
        <v>236</v>
      </c>
      <c r="IS6" t="s">
        <v>236</v>
      </c>
      <c r="IT6" t="s">
        <v>236</v>
      </c>
      <c r="IU6" t="s">
        <v>236</v>
      </c>
      <c r="IV6" t="s">
        <v>236</v>
      </c>
      <c r="IW6" t="s">
        <v>236</v>
      </c>
      <c r="IX6" t="s">
        <v>236</v>
      </c>
      <c r="IY6" t="s">
        <v>236</v>
      </c>
      <c r="IZ6" t="s">
        <v>236</v>
      </c>
      <c r="JA6" t="s">
        <v>236</v>
      </c>
      <c r="JB6" t="s">
        <v>236</v>
      </c>
      <c r="JC6" t="s">
        <v>236</v>
      </c>
      <c r="JD6" t="s">
        <v>236</v>
      </c>
      <c r="JE6" t="s">
        <v>236</v>
      </c>
      <c r="JF6" t="s">
        <v>236</v>
      </c>
      <c r="JG6" t="s">
        <v>236</v>
      </c>
      <c r="JH6" t="s">
        <v>237</v>
      </c>
      <c r="JI6" t="s">
        <v>237</v>
      </c>
      <c r="JJ6" t="s">
        <v>237</v>
      </c>
      <c r="JK6" t="s">
        <v>237</v>
      </c>
      <c r="JL6" t="s">
        <v>237</v>
      </c>
      <c r="JM6" t="s">
        <v>237</v>
      </c>
      <c r="JN6" t="s">
        <v>237</v>
      </c>
      <c r="JO6" t="s">
        <v>237</v>
      </c>
      <c r="JP6" t="s">
        <v>237</v>
      </c>
      <c r="JQ6" t="s">
        <v>237</v>
      </c>
      <c r="JR6" t="s">
        <v>237</v>
      </c>
      <c r="JS6" t="s">
        <v>237</v>
      </c>
      <c r="JT6" t="s">
        <v>237</v>
      </c>
      <c r="JU6" t="s">
        <v>237</v>
      </c>
      <c r="JV6" t="s">
        <v>237</v>
      </c>
      <c r="JW6" t="s">
        <v>237</v>
      </c>
      <c r="JX6" t="s">
        <v>237</v>
      </c>
      <c r="JY6" t="s">
        <v>237</v>
      </c>
      <c r="JZ6" t="s">
        <v>237</v>
      </c>
      <c r="KA6" t="s">
        <v>237</v>
      </c>
      <c r="KB6" t="s">
        <v>238</v>
      </c>
      <c r="KC6" t="s">
        <v>238</v>
      </c>
      <c r="KD6" t="s">
        <v>238</v>
      </c>
      <c r="KE6" t="s">
        <v>238</v>
      </c>
      <c r="KF6" t="s">
        <v>238</v>
      </c>
      <c r="KG6" t="s">
        <v>238</v>
      </c>
      <c r="KH6" t="s">
        <v>238</v>
      </c>
      <c r="KI6" t="s">
        <v>238</v>
      </c>
      <c r="KJ6" t="s">
        <v>238</v>
      </c>
      <c r="KK6" t="s">
        <v>238</v>
      </c>
      <c r="KL6" t="s">
        <v>238</v>
      </c>
      <c r="KM6" t="s">
        <v>238</v>
      </c>
      <c r="KN6" t="s">
        <v>238</v>
      </c>
      <c r="KO6" t="s">
        <v>238</v>
      </c>
      <c r="KP6" t="s">
        <v>238</v>
      </c>
      <c r="KQ6" t="s">
        <v>238</v>
      </c>
      <c r="KR6" t="s">
        <v>238</v>
      </c>
      <c r="KS6" t="s">
        <v>238</v>
      </c>
      <c r="KT6" t="s">
        <v>238</v>
      </c>
      <c r="KU6" t="s">
        <v>238</v>
      </c>
      <c r="KV6" t="s">
        <v>238</v>
      </c>
      <c r="KW6" t="s">
        <v>227</v>
      </c>
      <c r="KX6" t="s">
        <v>227</v>
      </c>
      <c r="KY6" t="s">
        <v>227</v>
      </c>
      <c r="KZ6" t="s">
        <v>227</v>
      </c>
      <c r="LA6" t="s">
        <v>227</v>
      </c>
      <c r="LB6" t="s">
        <v>227</v>
      </c>
      <c r="LC6" t="s">
        <v>227</v>
      </c>
      <c r="LD6" t="s">
        <v>227</v>
      </c>
      <c r="LE6" t="s">
        <v>227</v>
      </c>
      <c r="LF6" t="s">
        <v>227</v>
      </c>
      <c r="LG6" t="s">
        <v>227</v>
      </c>
      <c r="LH6" t="s">
        <v>227</v>
      </c>
      <c r="LI6" t="s">
        <v>227</v>
      </c>
      <c r="LJ6" t="s">
        <v>227</v>
      </c>
      <c r="LK6" t="s">
        <v>227</v>
      </c>
      <c r="LL6" t="s">
        <v>227</v>
      </c>
      <c r="LM6" t="s">
        <v>227</v>
      </c>
      <c r="LN6" t="s">
        <v>227</v>
      </c>
      <c r="LO6" t="s">
        <v>227</v>
      </c>
      <c r="LP6" t="s">
        <v>227</v>
      </c>
      <c r="LQ6" t="s">
        <v>228</v>
      </c>
      <c r="LR6" t="s">
        <v>228</v>
      </c>
      <c r="LS6" t="s">
        <v>228</v>
      </c>
      <c r="LT6" t="s">
        <v>228</v>
      </c>
      <c r="LU6" t="s">
        <v>228</v>
      </c>
      <c r="LV6" t="s">
        <v>228</v>
      </c>
      <c r="LW6" t="s">
        <v>228</v>
      </c>
      <c r="LX6" t="s">
        <v>228</v>
      </c>
      <c r="LY6" t="s">
        <v>228</v>
      </c>
      <c r="LZ6" t="s">
        <v>228</v>
      </c>
      <c r="MA6" t="s">
        <v>228</v>
      </c>
      <c r="MB6" t="s">
        <v>228</v>
      </c>
      <c r="MC6" t="s">
        <v>228</v>
      </c>
      <c r="MD6" t="s">
        <v>228</v>
      </c>
      <c r="ME6" t="s">
        <v>228</v>
      </c>
      <c r="MF6" t="s">
        <v>228</v>
      </c>
      <c r="MG6" t="s">
        <v>228</v>
      </c>
      <c r="MH6" t="s">
        <v>228</v>
      </c>
      <c r="MI6" t="s">
        <v>228</v>
      </c>
      <c r="MJ6" t="s">
        <v>229</v>
      </c>
      <c r="MK6" t="s">
        <v>229</v>
      </c>
      <c r="ML6" t="s">
        <v>229</v>
      </c>
      <c r="MM6" t="s">
        <v>229</v>
      </c>
      <c r="MN6" t="s">
        <v>229</v>
      </c>
      <c r="MO6" t="s">
        <v>229</v>
      </c>
      <c r="MP6" t="s">
        <v>229</v>
      </c>
      <c r="MQ6" t="s">
        <v>229</v>
      </c>
      <c r="MR6" t="s">
        <v>229</v>
      </c>
      <c r="MS6" t="s">
        <v>229</v>
      </c>
      <c r="MT6" t="s">
        <v>229</v>
      </c>
      <c r="MU6" t="s">
        <v>229</v>
      </c>
      <c r="MV6" t="s">
        <v>229</v>
      </c>
      <c r="MW6" t="s">
        <v>229</v>
      </c>
      <c r="MX6" t="s">
        <v>229</v>
      </c>
      <c r="MY6" t="s">
        <v>229</v>
      </c>
      <c r="MZ6" t="s">
        <v>229</v>
      </c>
      <c r="NA6" t="s">
        <v>229</v>
      </c>
      <c r="NB6" t="s">
        <v>229</v>
      </c>
      <c r="NC6" t="s">
        <v>229</v>
      </c>
      <c r="ND6" t="s">
        <v>230</v>
      </c>
      <c r="NE6" t="s">
        <v>230</v>
      </c>
      <c r="NF6" t="s">
        <v>230</v>
      </c>
      <c r="NG6" t="s">
        <v>230</v>
      </c>
      <c r="NH6" t="s">
        <v>230</v>
      </c>
      <c r="NI6" t="s">
        <v>230</v>
      </c>
      <c r="NJ6" t="s">
        <v>230</v>
      </c>
      <c r="NK6" t="s">
        <v>230</v>
      </c>
      <c r="NL6" t="s">
        <v>230</v>
      </c>
      <c r="NM6" t="s">
        <v>230</v>
      </c>
      <c r="NN6" t="s">
        <v>230</v>
      </c>
      <c r="NO6" t="s">
        <v>230</v>
      </c>
      <c r="NP6" t="s">
        <v>230</v>
      </c>
      <c r="NQ6" t="s">
        <v>230</v>
      </c>
      <c r="NR6" t="s">
        <v>230</v>
      </c>
      <c r="NS6" t="s">
        <v>230</v>
      </c>
      <c r="NT6" t="s">
        <v>230</v>
      </c>
      <c r="NU6" t="s">
        <v>230</v>
      </c>
      <c r="NV6" t="s">
        <v>230</v>
      </c>
      <c r="NW6" t="s">
        <v>230</v>
      </c>
      <c r="NX6" t="s">
        <v>231</v>
      </c>
      <c r="NY6" t="s">
        <v>231</v>
      </c>
      <c r="NZ6" t="s">
        <v>231</v>
      </c>
      <c r="OA6" t="s">
        <v>231</v>
      </c>
      <c r="OB6" t="s">
        <v>231</v>
      </c>
      <c r="OC6" t="s">
        <v>231</v>
      </c>
      <c r="OD6" t="s">
        <v>231</v>
      </c>
      <c r="OE6" t="s">
        <v>231</v>
      </c>
      <c r="OF6" t="s">
        <v>231</v>
      </c>
      <c r="OG6" t="s">
        <v>231</v>
      </c>
      <c r="OH6" t="s">
        <v>231</v>
      </c>
      <c r="OI6" t="s">
        <v>231</v>
      </c>
      <c r="OJ6" t="s">
        <v>231</v>
      </c>
      <c r="OK6" t="s">
        <v>231</v>
      </c>
      <c r="OL6" t="s">
        <v>231</v>
      </c>
      <c r="OM6" t="s">
        <v>231</v>
      </c>
      <c r="ON6" t="s">
        <v>231</v>
      </c>
      <c r="OO6" t="s">
        <v>231</v>
      </c>
      <c r="OP6" t="s">
        <v>231</v>
      </c>
      <c r="OQ6" t="s">
        <v>232</v>
      </c>
      <c r="OR6" t="s">
        <v>232</v>
      </c>
      <c r="OS6" t="s">
        <v>232</v>
      </c>
      <c r="OT6" t="s">
        <v>232</v>
      </c>
      <c r="OU6" t="s">
        <v>232</v>
      </c>
      <c r="OV6" t="s">
        <v>232</v>
      </c>
      <c r="OW6" t="s">
        <v>232</v>
      </c>
      <c r="OX6" t="s">
        <v>232</v>
      </c>
      <c r="OY6" t="s">
        <v>232</v>
      </c>
      <c r="OZ6" t="s">
        <v>232</v>
      </c>
      <c r="PA6" t="s">
        <v>232</v>
      </c>
      <c r="PB6" t="s">
        <v>232</v>
      </c>
      <c r="PC6" t="s">
        <v>232</v>
      </c>
      <c r="PD6" t="s">
        <v>232</v>
      </c>
      <c r="PE6" t="s">
        <v>232</v>
      </c>
      <c r="PF6" t="s">
        <v>232</v>
      </c>
      <c r="PG6" t="s">
        <v>232</v>
      </c>
      <c r="PH6" t="s">
        <v>232</v>
      </c>
      <c r="PI6" t="s">
        <v>232</v>
      </c>
      <c r="PJ6" t="s">
        <v>232</v>
      </c>
      <c r="PK6" t="s">
        <v>233</v>
      </c>
      <c r="PL6" t="s">
        <v>233</v>
      </c>
      <c r="PM6" t="s">
        <v>233</v>
      </c>
      <c r="PN6" t="s">
        <v>233</v>
      </c>
      <c r="PO6" t="s">
        <v>233</v>
      </c>
      <c r="PP6" t="s">
        <v>233</v>
      </c>
      <c r="PQ6" t="s">
        <v>233</v>
      </c>
      <c r="PR6" t="s">
        <v>233</v>
      </c>
      <c r="PS6" t="s">
        <v>233</v>
      </c>
      <c r="PT6" t="s">
        <v>233</v>
      </c>
      <c r="PU6" t="s">
        <v>233</v>
      </c>
      <c r="PV6" t="s">
        <v>233</v>
      </c>
      <c r="PW6" t="s">
        <v>233</v>
      </c>
      <c r="PX6" t="s">
        <v>233</v>
      </c>
      <c r="PY6" t="s">
        <v>233</v>
      </c>
      <c r="PZ6" t="s">
        <v>233</v>
      </c>
      <c r="QA6" t="s">
        <v>233</v>
      </c>
      <c r="QB6" t="s">
        <v>233</v>
      </c>
      <c r="QC6" t="s">
        <v>233</v>
      </c>
      <c r="QD6" t="s">
        <v>233</v>
      </c>
      <c r="QE6" t="s">
        <v>233</v>
      </c>
      <c r="QF6" t="s">
        <v>233</v>
      </c>
      <c r="QG6" t="s">
        <v>234</v>
      </c>
      <c r="QH6" t="s">
        <v>234</v>
      </c>
      <c r="QI6" t="s">
        <v>234</v>
      </c>
      <c r="QJ6" t="s">
        <v>234</v>
      </c>
      <c r="QK6" t="s">
        <v>234</v>
      </c>
      <c r="QL6" t="s">
        <v>234</v>
      </c>
      <c r="QM6" t="s">
        <v>234</v>
      </c>
      <c r="QN6" t="s">
        <v>234</v>
      </c>
      <c r="QO6" t="s">
        <v>234</v>
      </c>
      <c r="QP6" t="s">
        <v>234</v>
      </c>
      <c r="QQ6" t="s">
        <v>234</v>
      </c>
      <c r="QR6" t="s">
        <v>234</v>
      </c>
      <c r="QS6" t="s">
        <v>234</v>
      </c>
      <c r="QT6" t="s">
        <v>234</v>
      </c>
      <c r="QU6" t="s">
        <v>234</v>
      </c>
      <c r="QV6" t="s">
        <v>234</v>
      </c>
      <c r="QW6" t="s">
        <v>234</v>
      </c>
      <c r="QX6" t="s">
        <v>234</v>
      </c>
      <c r="QY6" t="s">
        <v>234</v>
      </c>
      <c r="QZ6" t="s">
        <v>234</v>
      </c>
      <c r="RA6" t="s">
        <v>234</v>
      </c>
    </row>
    <row r="7" spans="1:469" x14ac:dyDescent="0.25">
      <c r="A7" s="71" t="s">
        <v>2</v>
      </c>
      <c r="B7" s="71" t="s">
        <v>1</v>
      </c>
      <c r="C7" s="5" t="s">
        <v>269</v>
      </c>
      <c r="D7" s="5">
        <v>45321</v>
      </c>
      <c r="E7" s="5">
        <v>45324</v>
      </c>
      <c r="F7" s="5">
        <v>45329</v>
      </c>
      <c r="G7" s="5">
        <v>45335</v>
      </c>
      <c r="H7" s="5">
        <v>45398</v>
      </c>
      <c r="I7" s="5">
        <v>45418</v>
      </c>
      <c r="J7" s="5">
        <v>45419</v>
      </c>
      <c r="K7" s="5">
        <v>45426</v>
      </c>
      <c r="L7" s="5">
        <v>45449</v>
      </c>
      <c r="M7" s="5">
        <v>45460</v>
      </c>
      <c r="N7" s="5">
        <v>45475</v>
      </c>
      <c r="O7" s="5">
        <v>45478</v>
      </c>
      <c r="P7" s="5">
        <v>45482</v>
      </c>
      <c r="Q7" s="5">
        <v>45484</v>
      </c>
      <c r="R7" s="5">
        <v>45488</v>
      </c>
      <c r="S7" s="5">
        <v>45490</v>
      </c>
      <c r="T7" s="5">
        <v>45492</v>
      </c>
      <c r="U7" s="5">
        <v>45499</v>
      </c>
      <c r="V7" s="5">
        <v>45503</v>
      </c>
      <c r="W7" s="5">
        <v>45504</v>
      </c>
      <c r="X7" s="5">
        <v>45505</v>
      </c>
      <c r="Y7" s="5">
        <v>45511</v>
      </c>
      <c r="Z7" s="5">
        <v>45512</v>
      </c>
      <c r="AA7" s="5">
        <v>45516</v>
      </c>
      <c r="AB7" s="5">
        <v>45517</v>
      </c>
      <c r="AC7" s="5">
        <v>45520</v>
      </c>
      <c r="AD7" s="5">
        <v>45527</v>
      </c>
      <c r="AE7" s="5">
        <v>45530</v>
      </c>
      <c r="AF7" s="5">
        <v>45532</v>
      </c>
      <c r="AG7" s="5">
        <v>45537</v>
      </c>
      <c r="AH7" s="5">
        <v>45538</v>
      </c>
      <c r="AI7" s="5">
        <v>45541</v>
      </c>
      <c r="AJ7" s="5">
        <v>45546</v>
      </c>
      <c r="AK7" s="5">
        <v>45547</v>
      </c>
      <c r="AL7" s="5">
        <v>45548</v>
      </c>
      <c r="AM7" s="5">
        <v>45552</v>
      </c>
      <c r="AN7" s="5">
        <v>45558</v>
      </c>
      <c r="AO7" s="5">
        <v>45560</v>
      </c>
      <c r="AP7" s="5">
        <v>45562</v>
      </c>
      <c r="AQ7" s="5">
        <v>45565</v>
      </c>
      <c r="AR7" s="5">
        <v>45568</v>
      </c>
      <c r="AS7" s="5">
        <v>45573</v>
      </c>
      <c r="AT7" s="5">
        <v>45574</v>
      </c>
      <c r="AU7" s="5">
        <v>45575</v>
      </c>
      <c r="AV7" s="5">
        <v>45579</v>
      </c>
      <c r="AW7" s="5">
        <v>45580</v>
      </c>
      <c r="AX7" s="5">
        <v>45581</v>
      </c>
      <c r="AY7" s="5">
        <v>45582</v>
      </c>
      <c r="AZ7" s="5">
        <v>45586</v>
      </c>
      <c r="BA7" s="5">
        <v>45587</v>
      </c>
      <c r="BB7" s="5">
        <v>45590</v>
      </c>
      <c r="BC7" s="5">
        <v>45593</v>
      </c>
      <c r="BD7" s="5">
        <v>45594</v>
      </c>
      <c r="BE7" s="5">
        <v>45595</v>
      </c>
      <c r="BF7" s="5">
        <v>45596</v>
      </c>
      <c r="BG7" s="5">
        <v>45600</v>
      </c>
      <c r="BH7" s="5">
        <v>45601</v>
      </c>
      <c r="BI7" s="5">
        <v>45603</v>
      </c>
      <c r="BJ7" s="5">
        <v>45604</v>
      </c>
      <c r="BK7" s="5">
        <v>45607</v>
      </c>
      <c r="BL7" s="5">
        <v>45608</v>
      </c>
      <c r="BM7" s="5">
        <v>45610</v>
      </c>
      <c r="BN7" s="5">
        <v>45611</v>
      </c>
      <c r="BO7" s="5">
        <v>45615</v>
      </c>
      <c r="BP7" s="5">
        <v>45616</v>
      </c>
      <c r="BQ7" s="5">
        <v>45617</v>
      </c>
      <c r="BR7" s="5">
        <v>45621</v>
      </c>
      <c r="BS7" s="5">
        <v>45622</v>
      </c>
      <c r="BT7" s="5">
        <v>45624</v>
      </c>
      <c r="BU7" s="5">
        <v>45628</v>
      </c>
      <c r="BV7" s="5">
        <v>45629</v>
      </c>
      <c r="BW7" s="5">
        <v>45630</v>
      </c>
      <c r="BX7" s="5">
        <v>45631</v>
      </c>
      <c r="BY7" s="5">
        <v>45635</v>
      </c>
      <c r="BZ7" s="5">
        <v>45636</v>
      </c>
      <c r="CA7" s="5">
        <v>45637</v>
      </c>
      <c r="CB7" s="5">
        <v>45638</v>
      </c>
      <c r="CC7" s="5">
        <v>45639</v>
      </c>
      <c r="CD7" s="5">
        <v>45643</v>
      </c>
      <c r="CE7" s="5">
        <v>45645</v>
      </c>
      <c r="CF7" s="5">
        <v>45652</v>
      </c>
      <c r="CG7" s="5">
        <v>45656</v>
      </c>
      <c r="CH7" s="5">
        <v>45657</v>
      </c>
      <c r="CI7" s="5">
        <v>45659</v>
      </c>
      <c r="CJ7" s="5">
        <v>45660</v>
      </c>
      <c r="CK7" s="5">
        <v>45663</v>
      </c>
      <c r="CL7" s="5">
        <v>45664</v>
      </c>
      <c r="CM7" s="5">
        <v>45665</v>
      </c>
      <c r="CN7" s="5">
        <v>45666</v>
      </c>
      <c r="CO7" s="5">
        <v>45670</v>
      </c>
      <c r="CP7" s="5">
        <v>45671</v>
      </c>
      <c r="CQ7" s="5">
        <v>45672</v>
      </c>
      <c r="CR7" s="5">
        <v>45673</v>
      </c>
      <c r="CS7" s="5">
        <v>45674</v>
      </c>
      <c r="CT7" s="5">
        <v>45677</v>
      </c>
      <c r="CU7" s="5">
        <v>45679</v>
      </c>
      <c r="CV7" s="5">
        <v>45684</v>
      </c>
      <c r="CW7" s="5">
        <v>45685</v>
      </c>
      <c r="CX7" s="5">
        <v>45686</v>
      </c>
      <c r="CY7" s="5">
        <v>45687</v>
      </c>
      <c r="CZ7" s="5">
        <v>45692</v>
      </c>
      <c r="DA7" s="5">
        <v>45693</v>
      </c>
      <c r="DB7" s="5">
        <v>45694</v>
      </c>
      <c r="DC7" s="5">
        <v>45695</v>
      </c>
      <c r="DD7" s="5">
        <v>45698</v>
      </c>
      <c r="DE7" s="5">
        <v>45699</v>
      </c>
      <c r="DF7" s="5">
        <v>45700</v>
      </c>
      <c r="DG7" s="5">
        <v>45701</v>
      </c>
      <c r="DH7" s="5">
        <v>45702</v>
      </c>
      <c r="DI7" s="5">
        <v>45705</v>
      </c>
      <c r="DJ7" s="5">
        <v>45706</v>
      </c>
      <c r="DK7" s="5">
        <v>45707</v>
      </c>
      <c r="DL7" s="5">
        <v>45708</v>
      </c>
      <c r="DM7" s="5">
        <v>45712</v>
      </c>
      <c r="DN7" s="5">
        <v>45713</v>
      </c>
      <c r="DO7" s="5">
        <v>45714</v>
      </c>
      <c r="DP7" s="5">
        <v>45715</v>
      </c>
      <c r="DQ7" s="5">
        <v>45716</v>
      </c>
      <c r="DR7" s="5">
        <v>45719</v>
      </c>
      <c r="DS7" s="5">
        <v>45720</v>
      </c>
      <c r="DT7" s="5">
        <v>45721</v>
      </c>
      <c r="DU7" s="5">
        <v>45722</v>
      </c>
      <c r="DV7" s="5">
        <v>45726</v>
      </c>
      <c r="DW7" s="5">
        <v>45727</v>
      </c>
      <c r="DX7" s="5">
        <v>45728</v>
      </c>
      <c r="DY7" s="5">
        <v>45729</v>
      </c>
      <c r="DZ7" s="5">
        <v>45730</v>
      </c>
      <c r="EA7" s="5">
        <v>45734</v>
      </c>
      <c r="EB7" s="5">
        <v>45735</v>
      </c>
      <c r="EC7" s="5">
        <v>45736</v>
      </c>
      <c r="ED7" s="5">
        <v>45737</v>
      </c>
      <c r="EE7" s="5">
        <v>45740</v>
      </c>
      <c r="EF7" s="5">
        <v>45741</v>
      </c>
      <c r="EG7" s="5">
        <v>45742</v>
      </c>
      <c r="EH7" s="5">
        <v>45743</v>
      </c>
      <c r="EI7" s="5">
        <v>45747</v>
      </c>
      <c r="EJ7" s="5">
        <v>45749</v>
      </c>
      <c r="EK7" s="5">
        <v>45750</v>
      </c>
      <c r="EL7" s="5">
        <v>45755</v>
      </c>
      <c r="EM7" s="5">
        <v>45757</v>
      </c>
      <c r="EN7" s="5">
        <v>45758</v>
      </c>
      <c r="EO7" s="5">
        <v>45762</v>
      </c>
      <c r="EP7" s="5">
        <v>45763</v>
      </c>
      <c r="EQ7" s="5">
        <v>45768</v>
      </c>
      <c r="ER7" s="5">
        <v>45769</v>
      </c>
      <c r="ES7" s="5">
        <v>45770</v>
      </c>
      <c r="ET7" s="5">
        <v>45771</v>
      </c>
      <c r="EU7" s="5">
        <v>45775</v>
      </c>
      <c r="EV7" s="5">
        <v>45776</v>
      </c>
      <c r="EW7" s="5">
        <v>45777</v>
      </c>
      <c r="EX7" s="5">
        <v>45782</v>
      </c>
      <c r="EY7" s="5">
        <v>45785</v>
      </c>
      <c r="EZ7" s="5">
        <v>45789</v>
      </c>
      <c r="FA7" s="5">
        <v>45790</v>
      </c>
      <c r="FB7" s="5">
        <v>45792</v>
      </c>
      <c r="FC7" s="5">
        <v>45793</v>
      </c>
      <c r="FD7" s="5">
        <v>45796</v>
      </c>
      <c r="FE7" s="5">
        <v>45797</v>
      </c>
      <c r="FF7" s="5">
        <v>45798</v>
      </c>
      <c r="FG7" s="5">
        <v>45799</v>
      </c>
      <c r="FH7" s="5">
        <v>45800</v>
      </c>
      <c r="FI7" s="5">
        <v>45803</v>
      </c>
      <c r="FJ7" s="5">
        <v>45804</v>
      </c>
      <c r="FK7" s="5">
        <v>45805</v>
      </c>
      <c r="FL7" s="5">
        <v>45806</v>
      </c>
      <c r="FM7" s="5">
        <v>45807</v>
      </c>
      <c r="FN7" s="5">
        <v>45808</v>
      </c>
      <c r="FO7" s="5">
        <v>45810</v>
      </c>
      <c r="FP7" s="5">
        <v>45811</v>
      </c>
      <c r="FQ7" s="5">
        <v>45812</v>
      </c>
      <c r="FR7" s="5">
        <v>45813</v>
      </c>
      <c r="FS7" s="5">
        <v>45814</v>
      </c>
      <c r="FT7" s="5">
        <v>45817</v>
      </c>
      <c r="FU7" s="5">
        <v>45818</v>
      </c>
      <c r="FV7" s="5">
        <v>45819</v>
      </c>
      <c r="FW7" s="5">
        <v>45820</v>
      </c>
      <c r="FX7" s="5">
        <v>45821</v>
      </c>
      <c r="FY7" s="5">
        <v>45824</v>
      </c>
      <c r="FZ7" s="5">
        <v>45825</v>
      </c>
      <c r="GA7" s="5">
        <v>45826</v>
      </c>
      <c r="GB7" s="5">
        <v>45827</v>
      </c>
      <c r="GC7" s="5">
        <v>45828</v>
      </c>
      <c r="GD7" s="5">
        <v>45831</v>
      </c>
      <c r="GE7" s="5">
        <v>45834</v>
      </c>
      <c r="GF7" s="5">
        <v>45835</v>
      </c>
      <c r="GG7" s="5">
        <v>45838</v>
      </c>
      <c r="GH7" s="5">
        <v>45839</v>
      </c>
      <c r="GI7" s="5">
        <v>45840</v>
      </c>
      <c r="GJ7" s="5">
        <v>45841</v>
      </c>
      <c r="GK7" s="5">
        <v>45845</v>
      </c>
      <c r="GL7" s="5">
        <v>45846</v>
      </c>
      <c r="GM7" s="5">
        <v>45847</v>
      </c>
      <c r="GN7" s="5">
        <v>45848</v>
      </c>
      <c r="GO7" s="5">
        <v>45852</v>
      </c>
      <c r="GP7" s="5">
        <v>45853</v>
      </c>
      <c r="GQ7" s="5">
        <v>45854</v>
      </c>
      <c r="GR7" s="5">
        <v>45856</v>
      </c>
      <c r="GS7" s="5">
        <v>45859</v>
      </c>
      <c r="GT7" s="5">
        <v>45860</v>
      </c>
      <c r="GU7" s="5">
        <v>45861</v>
      </c>
      <c r="GV7" s="5">
        <v>45862</v>
      </c>
      <c r="GW7" s="5">
        <v>45863</v>
      </c>
      <c r="GX7" s="5">
        <v>45866</v>
      </c>
      <c r="GY7" s="5">
        <v>45867</v>
      </c>
      <c r="GZ7" s="5">
        <v>45868</v>
      </c>
      <c r="HA7" s="5">
        <v>45869</v>
      </c>
      <c r="HB7" s="5">
        <v>45873</v>
      </c>
      <c r="HC7" s="5">
        <v>45874</v>
      </c>
      <c r="HD7" s="5">
        <v>45875</v>
      </c>
      <c r="HE7" s="5">
        <v>45876</v>
      </c>
      <c r="HF7" s="5">
        <v>45877</v>
      </c>
      <c r="HG7" s="5">
        <v>45880</v>
      </c>
      <c r="HH7" s="5">
        <v>45881</v>
      </c>
      <c r="HI7" s="5">
        <v>45882</v>
      </c>
      <c r="HJ7" s="5">
        <v>45883</v>
      </c>
      <c r="HK7" s="5">
        <v>45884</v>
      </c>
      <c r="HL7" s="5">
        <v>45887</v>
      </c>
      <c r="HM7" s="5">
        <v>45888</v>
      </c>
      <c r="HN7" s="5">
        <v>45889</v>
      </c>
      <c r="HO7" s="5">
        <v>45890</v>
      </c>
      <c r="HP7" s="5">
        <v>45891</v>
      </c>
      <c r="HQ7" s="5">
        <v>45894</v>
      </c>
      <c r="HR7" s="5">
        <v>45896</v>
      </c>
      <c r="HS7" s="5">
        <v>45897</v>
      </c>
      <c r="HT7" s="5">
        <v>45898</v>
      </c>
      <c r="HU7" s="5">
        <v>45901</v>
      </c>
      <c r="HV7" s="5">
        <v>45902</v>
      </c>
      <c r="HW7" s="5">
        <v>45903</v>
      </c>
      <c r="HX7" s="5">
        <v>45904</v>
      </c>
      <c r="HY7" s="5">
        <v>45905</v>
      </c>
      <c r="HZ7" s="5">
        <v>45908</v>
      </c>
      <c r="IA7" s="5">
        <v>45910</v>
      </c>
      <c r="IB7" s="5">
        <v>45911</v>
      </c>
      <c r="IC7" s="5">
        <v>45912</v>
      </c>
      <c r="ID7" s="5">
        <v>45915</v>
      </c>
      <c r="IE7" s="5">
        <v>45917</v>
      </c>
      <c r="IF7" s="5">
        <v>45918</v>
      </c>
      <c r="IG7" s="5">
        <v>45919</v>
      </c>
      <c r="IH7" s="5">
        <v>45922</v>
      </c>
      <c r="II7" s="5">
        <v>45923</v>
      </c>
      <c r="IJ7" s="5">
        <v>45924</v>
      </c>
      <c r="IK7" s="5">
        <v>45925</v>
      </c>
      <c r="IL7" s="5">
        <v>45929</v>
      </c>
      <c r="IM7" s="5">
        <v>45930</v>
      </c>
      <c r="IN7" s="5">
        <v>45931</v>
      </c>
      <c r="IO7" s="5">
        <v>45932</v>
      </c>
      <c r="IP7" s="5">
        <v>45933</v>
      </c>
      <c r="IQ7" s="5">
        <v>45936</v>
      </c>
      <c r="IR7" s="5">
        <v>45937</v>
      </c>
      <c r="IS7" s="5">
        <v>45938</v>
      </c>
      <c r="IT7" s="5">
        <v>45939</v>
      </c>
      <c r="IU7" s="5">
        <v>45940</v>
      </c>
      <c r="IV7" s="5">
        <v>45943</v>
      </c>
      <c r="IW7" s="5">
        <v>45944</v>
      </c>
      <c r="IX7" s="5">
        <v>45945</v>
      </c>
      <c r="IY7" s="5">
        <v>45946</v>
      </c>
      <c r="IZ7" s="5">
        <v>45947</v>
      </c>
      <c r="JA7" s="5">
        <v>45951</v>
      </c>
      <c r="JB7" s="5">
        <v>45952</v>
      </c>
      <c r="JC7" s="5">
        <v>45953</v>
      </c>
      <c r="JD7" s="5">
        <v>45957</v>
      </c>
      <c r="JE7" s="5">
        <v>45958</v>
      </c>
      <c r="JF7" s="5">
        <v>45959</v>
      </c>
      <c r="JG7" s="5">
        <v>45960</v>
      </c>
      <c r="JH7" s="5">
        <v>45964</v>
      </c>
      <c r="JI7" s="5">
        <v>45965</v>
      </c>
      <c r="JJ7" s="5">
        <v>45966</v>
      </c>
      <c r="JK7" s="5">
        <v>45967</v>
      </c>
      <c r="JL7" s="5">
        <v>45968</v>
      </c>
      <c r="JM7" s="5">
        <v>45971</v>
      </c>
      <c r="JN7" s="5">
        <v>45972</v>
      </c>
      <c r="JO7" s="5">
        <v>45973</v>
      </c>
      <c r="JP7" s="5">
        <v>45974</v>
      </c>
      <c r="JQ7" s="5">
        <v>45975</v>
      </c>
      <c r="JR7" s="5">
        <v>45978</v>
      </c>
      <c r="JS7" s="5">
        <v>45979</v>
      </c>
      <c r="JT7" s="5">
        <v>45980</v>
      </c>
      <c r="JU7" s="5">
        <v>45981</v>
      </c>
      <c r="JV7" s="5">
        <v>45982</v>
      </c>
      <c r="JW7" s="5">
        <v>45985</v>
      </c>
      <c r="JX7" s="5">
        <v>45986</v>
      </c>
      <c r="JY7" s="5">
        <v>45987</v>
      </c>
      <c r="JZ7" s="5">
        <v>45988</v>
      </c>
      <c r="KA7" s="5">
        <v>45989</v>
      </c>
      <c r="KB7" s="5">
        <v>45992</v>
      </c>
      <c r="KC7" s="5">
        <v>45993</v>
      </c>
      <c r="KD7" s="5">
        <v>45994</v>
      </c>
      <c r="KE7" s="5">
        <v>45995</v>
      </c>
      <c r="KF7" s="5">
        <v>45996</v>
      </c>
      <c r="KG7" s="5">
        <v>45999</v>
      </c>
      <c r="KH7" s="5">
        <v>46001</v>
      </c>
      <c r="KI7" s="5">
        <v>46002</v>
      </c>
      <c r="KJ7" s="5">
        <v>46003</v>
      </c>
      <c r="KK7" s="5">
        <v>46006</v>
      </c>
      <c r="KL7" s="5">
        <v>46007</v>
      </c>
      <c r="KM7" s="5">
        <v>46008</v>
      </c>
      <c r="KN7" s="5">
        <v>46009</v>
      </c>
      <c r="KO7" s="5">
        <v>46010</v>
      </c>
      <c r="KP7" s="5">
        <v>46013</v>
      </c>
      <c r="KQ7" s="5">
        <v>46014</v>
      </c>
      <c r="KR7" s="5">
        <v>46015</v>
      </c>
      <c r="KS7" s="5">
        <v>46017</v>
      </c>
      <c r="KT7" s="5">
        <v>46020</v>
      </c>
      <c r="KU7" s="5">
        <v>46021</v>
      </c>
      <c r="KV7" s="5">
        <v>46022</v>
      </c>
      <c r="KW7" s="5">
        <v>46024</v>
      </c>
      <c r="KX7" s="5">
        <v>46027</v>
      </c>
      <c r="KY7" s="5">
        <v>46028</v>
      </c>
      <c r="KZ7" s="5">
        <v>46029</v>
      </c>
      <c r="LA7" s="5">
        <v>46030</v>
      </c>
      <c r="LB7" s="5">
        <v>46031</v>
      </c>
      <c r="LC7" s="5">
        <v>46034</v>
      </c>
      <c r="LD7" s="5">
        <v>46035</v>
      </c>
      <c r="LE7" s="5">
        <v>46036</v>
      </c>
      <c r="LF7" s="5">
        <v>46037</v>
      </c>
      <c r="LG7" s="5">
        <v>46038</v>
      </c>
      <c r="LH7" s="5">
        <v>46041</v>
      </c>
      <c r="LI7" s="5">
        <v>46043</v>
      </c>
      <c r="LJ7" s="5">
        <v>46044</v>
      </c>
      <c r="LK7" s="5">
        <v>46045</v>
      </c>
      <c r="LL7" s="5">
        <v>46048</v>
      </c>
      <c r="LM7" s="5">
        <v>46049</v>
      </c>
      <c r="LN7" s="5">
        <v>46050</v>
      </c>
      <c r="LO7" s="5">
        <v>46051</v>
      </c>
      <c r="LP7" s="5">
        <v>46052</v>
      </c>
      <c r="LQ7" s="5">
        <v>46056</v>
      </c>
      <c r="LR7" s="5">
        <v>46057</v>
      </c>
      <c r="LS7" s="5">
        <v>46058</v>
      </c>
      <c r="LT7" s="5">
        <v>46059</v>
      </c>
      <c r="LU7" s="5">
        <v>46062</v>
      </c>
      <c r="LV7" s="5">
        <v>46063</v>
      </c>
      <c r="LW7" s="5">
        <v>46064</v>
      </c>
      <c r="LX7" s="5">
        <v>46065</v>
      </c>
      <c r="LY7" s="5">
        <v>46066</v>
      </c>
      <c r="LZ7" s="5">
        <v>46069</v>
      </c>
      <c r="MA7" s="5">
        <v>46070</v>
      </c>
      <c r="MB7" s="5">
        <v>46071</v>
      </c>
      <c r="MC7" s="5">
        <v>46072</v>
      </c>
      <c r="MD7" s="5">
        <v>46073</v>
      </c>
      <c r="ME7" s="5">
        <v>46076</v>
      </c>
      <c r="MF7" s="5">
        <v>46077</v>
      </c>
      <c r="MG7" s="5">
        <v>46078</v>
      </c>
      <c r="MH7" s="5">
        <v>46079</v>
      </c>
      <c r="MI7" s="5">
        <v>46080</v>
      </c>
      <c r="MJ7" s="5">
        <v>46083</v>
      </c>
      <c r="MK7" s="5">
        <v>46084</v>
      </c>
      <c r="ML7" s="5">
        <v>46085</v>
      </c>
      <c r="MM7" s="5">
        <v>46086</v>
      </c>
      <c r="MN7" s="5">
        <v>46087</v>
      </c>
      <c r="MO7" s="5">
        <v>46090</v>
      </c>
      <c r="MP7" s="5">
        <v>46091</v>
      </c>
      <c r="MQ7" s="5">
        <v>46092</v>
      </c>
      <c r="MR7" s="5">
        <v>46093</v>
      </c>
      <c r="MS7" s="5">
        <v>46094</v>
      </c>
      <c r="MT7" s="5">
        <v>46098</v>
      </c>
      <c r="MU7" s="5">
        <v>46099</v>
      </c>
      <c r="MV7" s="5">
        <v>46100</v>
      </c>
      <c r="MW7" s="5">
        <v>46101</v>
      </c>
      <c r="MX7" s="5">
        <v>46104</v>
      </c>
      <c r="MY7" s="5">
        <v>46105</v>
      </c>
      <c r="MZ7" s="5">
        <v>46106</v>
      </c>
      <c r="NA7" s="5">
        <v>46108</v>
      </c>
      <c r="NB7" s="5">
        <v>46111</v>
      </c>
      <c r="NC7" s="5">
        <v>46112</v>
      </c>
      <c r="ND7" s="5">
        <v>46113</v>
      </c>
      <c r="NE7" s="5">
        <v>46118</v>
      </c>
      <c r="NF7" s="5">
        <v>46119</v>
      </c>
      <c r="NG7" s="5">
        <v>46120</v>
      </c>
      <c r="NH7" s="5">
        <v>46121</v>
      </c>
      <c r="NI7" s="5">
        <v>46122</v>
      </c>
      <c r="NJ7" s="5">
        <v>46125</v>
      </c>
      <c r="NK7" s="5">
        <v>46126</v>
      </c>
      <c r="NL7" s="5">
        <v>46127</v>
      </c>
      <c r="NM7" s="5">
        <v>46128</v>
      </c>
      <c r="NN7" s="5">
        <v>46129</v>
      </c>
      <c r="NO7" s="5">
        <v>46132</v>
      </c>
      <c r="NP7" s="5">
        <v>46133</v>
      </c>
      <c r="NQ7" s="5">
        <v>46134</v>
      </c>
      <c r="NR7" s="5">
        <v>46135</v>
      </c>
      <c r="NS7" s="5">
        <v>46136</v>
      </c>
      <c r="NT7" s="5">
        <v>46139</v>
      </c>
      <c r="NU7" s="5">
        <v>46140</v>
      </c>
      <c r="NV7" s="5">
        <v>46141</v>
      </c>
      <c r="NW7" s="5">
        <v>46142</v>
      </c>
      <c r="NX7" s="5">
        <v>46146</v>
      </c>
      <c r="NY7" s="5">
        <v>46147</v>
      </c>
      <c r="NZ7" s="5">
        <v>46148</v>
      </c>
      <c r="OA7" s="5">
        <v>46149</v>
      </c>
      <c r="OB7" s="5">
        <v>46150</v>
      </c>
      <c r="OC7" s="5">
        <v>46153</v>
      </c>
      <c r="OD7" s="5">
        <v>46155</v>
      </c>
      <c r="OE7" s="5">
        <v>46156</v>
      </c>
      <c r="OF7" s="5">
        <v>46157</v>
      </c>
      <c r="OG7" s="5">
        <v>46160</v>
      </c>
      <c r="OH7" s="5">
        <v>46161</v>
      </c>
      <c r="OI7" s="5">
        <v>46162</v>
      </c>
      <c r="OJ7" s="5">
        <v>46163</v>
      </c>
      <c r="OK7" s="5">
        <v>46164</v>
      </c>
      <c r="OL7" s="5">
        <v>46167</v>
      </c>
      <c r="OM7" s="5">
        <v>46168</v>
      </c>
      <c r="ON7" s="5">
        <v>46169</v>
      </c>
      <c r="OO7" s="5">
        <v>46170</v>
      </c>
      <c r="OP7" s="5">
        <v>46171</v>
      </c>
      <c r="OQ7" s="5">
        <v>46174</v>
      </c>
      <c r="OR7" s="5">
        <v>46175</v>
      </c>
      <c r="OS7" s="5">
        <v>46176</v>
      </c>
      <c r="OT7" s="5">
        <v>46177</v>
      </c>
      <c r="OU7" s="5">
        <v>46178</v>
      </c>
      <c r="OV7" s="5">
        <v>46181</v>
      </c>
      <c r="OW7" s="5">
        <v>46182</v>
      </c>
      <c r="OX7" s="5">
        <v>46183</v>
      </c>
      <c r="OY7" s="5">
        <v>46184</v>
      </c>
      <c r="OZ7" s="5">
        <v>46188</v>
      </c>
      <c r="PA7" s="5">
        <v>46189</v>
      </c>
      <c r="PB7" s="5">
        <v>46190</v>
      </c>
      <c r="PC7" s="5">
        <v>46192</v>
      </c>
      <c r="PD7" s="5">
        <v>46195</v>
      </c>
      <c r="PE7" s="5">
        <v>46196</v>
      </c>
      <c r="PF7" s="5">
        <v>46197</v>
      </c>
      <c r="PG7" s="5">
        <v>46198</v>
      </c>
      <c r="PH7" s="5">
        <v>46199</v>
      </c>
      <c r="PI7" s="5">
        <v>46202</v>
      </c>
      <c r="PJ7" s="5">
        <v>46203</v>
      </c>
      <c r="PK7" s="5">
        <v>46204</v>
      </c>
      <c r="PL7" s="5">
        <v>46205</v>
      </c>
      <c r="PM7" s="5">
        <v>46206</v>
      </c>
      <c r="PN7" s="5">
        <v>46209</v>
      </c>
      <c r="PO7" s="5">
        <v>46210</v>
      </c>
      <c r="PP7" s="5">
        <v>46211</v>
      </c>
      <c r="PQ7" s="5">
        <v>46212</v>
      </c>
      <c r="PR7" s="5">
        <v>46213</v>
      </c>
      <c r="PS7" s="5">
        <v>46216</v>
      </c>
      <c r="PT7" s="5">
        <v>46217</v>
      </c>
      <c r="PU7" s="5">
        <v>46218</v>
      </c>
      <c r="PV7" s="5">
        <v>46219</v>
      </c>
      <c r="PW7" s="5">
        <v>46220</v>
      </c>
      <c r="PX7" s="5">
        <v>46223</v>
      </c>
      <c r="PY7" s="5">
        <v>46224</v>
      </c>
      <c r="PZ7" s="5">
        <v>46225</v>
      </c>
      <c r="QA7" s="5">
        <v>46227</v>
      </c>
      <c r="QB7" s="5">
        <v>46230</v>
      </c>
      <c r="QC7" s="5">
        <v>46231</v>
      </c>
      <c r="QD7" s="5">
        <v>46232</v>
      </c>
      <c r="QE7" s="5">
        <v>46233</v>
      </c>
      <c r="QF7" s="5">
        <v>46234</v>
      </c>
      <c r="QG7" s="5">
        <v>46237</v>
      </c>
      <c r="QH7" s="5">
        <v>46238</v>
      </c>
      <c r="QI7" s="5">
        <v>46239</v>
      </c>
      <c r="QJ7" s="5">
        <v>46240</v>
      </c>
      <c r="QK7" s="5">
        <v>46241</v>
      </c>
      <c r="QL7" s="5">
        <v>46244</v>
      </c>
      <c r="QM7" s="5">
        <v>46245</v>
      </c>
      <c r="QN7" s="5">
        <v>46246</v>
      </c>
      <c r="QO7" s="5">
        <v>46247</v>
      </c>
      <c r="QP7" s="5">
        <v>46248</v>
      </c>
      <c r="QQ7" s="5">
        <v>46251</v>
      </c>
      <c r="QR7" s="5">
        <v>46252</v>
      </c>
      <c r="QS7" s="5">
        <v>46253</v>
      </c>
      <c r="QT7" s="5">
        <v>46254</v>
      </c>
      <c r="QU7" s="5">
        <v>46255</v>
      </c>
      <c r="QV7" s="5">
        <v>46258</v>
      </c>
      <c r="QW7" s="5">
        <v>46259</v>
      </c>
      <c r="QX7" s="5">
        <v>46260</v>
      </c>
      <c r="QY7" s="5">
        <v>46261</v>
      </c>
      <c r="QZ7" s="5">
        <v>46262</v>
      </c>
      <c r="RA7" s="5">
        <v>46265</v>
      </c>
    </row>
    <row r="8" spans="1:469" x14ac:dyDescent="0.25">
      <c r="A8" t="s">
        <v>197</v>
      </c>
      <c r="B8" s="205" t="s">
        <v>10</v>
      </c>
      <c r="C8" s="207"/>
      <c r="D8" s="207"/>
      <c r="E8" s="207"/>
      <c r="F8" s="207"/>
      <c r="G8" s="207">
        <v>12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>
        <v>12</v>
      </c>
      <c r="AG8" s="207"/>
      <c r="AH8" s="207"/>
      <c r="AI8" s="207"/>
      <c r="AJ8" s="207">
        <v>6</v>
      </c>
      <c r="AK8" s="207"/>
      <c r="AL8" s="207"/>
      <c r="AM8" s="207"/>
      <c r="AN8" s="207"/>
      <c r="AO8" s="207"/>
      <c r="AP8" s="207">
        <v>12</v>
      </c>
      <c r="AQ8" s="207">
        <v>18</v>
      </c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>
        <v>12</v>
      </c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>
        <v>18</v>
      </c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>
        <v>6</v>
      </c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>
        <v>6</v>
      </c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>
        <v>6</v>
      </c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>
        <v>6</v>
      </c>
      <c r="FS8" s="207"/>
      <c r="FT8" s="207"/>
      <c r="FU8" s="207"/>
      <c r="FV8" s="207"/>
      <c r="FW8" s="207"/>
      <c r="FX8" s="207"/>
      <c r="FY8" s="207">
        <v>6</v>
      </c>
      <c r="FZ8" s="207"/>
      <c r="GA8" s="207">
        <v>6</v>
      </c>
      <c r="GB8" s="207"/>
      <c r="GC8" s="207"/>
      <c r="GD8" s="207"/>
      <c r="GE8" s="207"/>
      <c r="GF8" s="207">
        <v>18</v>
      </c>
      <c r="GG8" s="207"/>
      <c r="GH8" s="207"/>
      <c r="GI8" s="207"/>
      <c r="GJ8" s="207"/>
      <c r="GK8" s="207">
        <v>6</v>
      </c>
      <c r="GL8" s="207"/>
      <c r="GM8" s="207">
        <v>6</v>
      </c>
      <c r="GN8" s="207"/>
      <c r="GO8" s="207"/>
      <c r="GP8" s="207"/>
      <c r="GQ8" s="207"/>
      <c r="GR8" s="207"/>
      <c r="GS8" s="207"/>
      <c r="GT8" s="207"/>
      <c r="GU8" s="207">
        <v>6</v>
      </c>
      <c r="GV8" s="207"/>
      <c r="GW8" s="207"/>
      <c r="GX8" s="207"/>
      <c r="GY8" s="207"/>
      <c r="GZ8" s="207"/>
      <c r="HA8" s="207"/>
      <c r="HB8" s="207">
        <v>6</v>
      </c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>
        <v>6</v>
      </c>
      <c r="HR8" s="207"/>
      <c r="HS8" s="207"/>
      <c r="HT8" s="207"/>
      <c r="HU8" s="207"/>
      <c r="HV8" s="207"/>
      <c r="HW8" s="207"/>
      <c r="HX8" s="207"/>
      <c r="HY8" s="207"/>
      <c r="HZ8" s="207">
        <v>6</v>
      </c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>
        <v>6</v>
      </c>
      <c r="IT8" s="207"/>
      <c r="IU8" s="207"/>
      <c r="IV8" s="207"/>
      <c r="IW8" s="207"/>
      <c r="IX8" s="207"/>
      <c r="IY8" s="207"/>
      <c r="IZ8" s="207"/>
      <c r="JA8" s="207"/>
      <c r="JB8" s="207">
        <v>6</v>
      </c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>
        <v>6</v>
      </c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>
        <v>6</v>
      </c>
      <c r="KZ8" s="207">
        <v>6</v>
      </c>
      <c r="LA8" s="207"/>
      <c r="LB8" s="207"/>
      <c r="LC8" s="207">
        <v>6</v>
      </c>
      <c r="LD8" s="207"/>
      <c r="LE8" s="207"/>
      <c r="LF8" s="207"/>
      <c r="LG8" s="207"/>
      <c r="LH8" s="207"/>
      <c r="LI8" s="207"/>
      <c r="LJ8" s="207"/>
      <c r="LK8" s="207"/>
      <c r="LL8" s="207">
        <v>6</v>
      </c>
      <c r="LM8" s="207"/>
      <c r="LN8" s="207"/>
      <c r="LO8" s="207"/>
      <c r="LP8" s="207"/>
      <c r="LQ8" s="207">
        <v>6</v>
      </c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>
        <v>6</v>
      </c>
      <c r="NZ8" s="207">
        <v>6</v>
      </c>
      <c r="OA8" s="207"/>
      <c r="OB8" s="207"/>
      <c r="OC8" s="207"/>
      <c r="OD8" s="207"/>
      <c r="OE8" s="207"/>
      <c r="OF8" s="207"/>
      <c r="OG8" s="207"/>
      <c r="OH8" s="207"/>
      <c r="OI8" s="207"/>
      <c r="OJ8" s="207">
        <v>6</v>
      </c>
      <c r="OK8" s="207"/>
      <c r="OL8" s="207">
        <v>6</v>
      </c>
      <c r="OM8" s="207"/>
      <c r="ON8" s="207"/>
      <c r="OO8" s="207"/>
      <c r="OP8" s="207"/>
      <c r="OQ8" s="207"/>
      <c r="OR8" s="207"/>
      <c r="OS8" s="207"/>
      <c r="OT8" s="207">
        <v>6</v>
      </c>
      <c r="OU8" s="207">
        <v>6</v>
      </c>
      <c r="OV8" s="207">
        <v>12</v>
      </c>
      <c r="OW8" s="207"/>
      <c r="OX8" s="207"/>
      <c r="OY8" s="207">
        <v>6</v>
      </c>
      <c r="OZ8" s="207">
        <v>6</v>
      </c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>
        <v>6</v>
      </c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</row>
    <row r="9" spans="1:469" x14ac:dyDescent="0.25">
      <c r="A9" t="s">
        <v>197</v>
      </c>
      <c r="B9" s="205" t="s">
        <v>11</v>
      </c>
      <c r="C9" s="207"/>
      <c r="D9" s="207"/>
      <c r="E9" s="207"/>
      <c r="F9" s="207">
        <v>6</v>
      </c>
      <c r="G9" s="207">
        <v>6</v>
      </c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  <c r="BM9" s="207"/>
      <c r="BN9" s="207"/>
      <c r="BO9" s="207"/>
      <c r="BP9" s="207"/>
      <c r="BQ9" s="207"/>
      <c r="BR9" s="207"/>
      <c r="BS9" s="207"/>
      <c r="BT9" s="207"/>
      <c r="BU9" s="207"/>
      <c r="BV9" s="207">
        <v>6</v>
      </c>
      <c r="BW9" s="207"/>
      <c r="BX9" s="207"/>
      <c r="BY9" s="207"/>
      <c r="BZ9" s="207"/>
      <c r="CA9" s="207"/>
      <c r="CB9" s="207"/>
      <c r="CC9" s="207"/>
      <c r="CD9" s="207"/>
      <c r="CE9" s="207"/>
      <c r="CF9" s="207"/>
      <c r="CG9" s="207"/>
      <c r="CH9" s="207"/>
      <c r="CI9" s="207"/>
      <c r="CJ9" s="207"/>
      <c r="CK9" s="207"/>
      <c r="CL9" s="207"/>
      <c r="CM9" s="207"/>
      <c r="CN9" s="207"/>
      <c r="CO9" s="207"/>
      <c r="CP9" s="207"/>
      <c r="CQ9" s="207"/>
      <c r="CR9" s="207"/>
      <c r="CS9" s="207"/>
      <c r="CT9" s="207"/>
      <c r="CU9" s="207"/>
      <c r="CV9" s="207"/>
      <c r="CW9" s="207"/>
      <c r="CX9" s="207"/>
      <c r="CY9" s="207"/>
      <c r="CZ9" s="207"/>
      <c r="DA9" s="207"/>
      <c r="DB9" s="207"/>
      <c r="DC9" s="207"/>
      <c r="DD9" s="207"/>
      <c r="DE9" s="207"/>
      <c r="DF9" s="207"/>
      <c r="DG9" s="207"/>
      <c r="DH9" s="207"/>
      <c r="DI9" s="207">
        <v>6</v>
      </c>
      <c r="DJ9" s="207"/>
      <c r="DK9" s="207"/>
      <c r="DL9" s="207"/>
      <c r="DM9" s="207"/>
      <c r="DN9" s="207"/>
      <c r="DO9" s="207"/>
      <c r="DP9" s="207"/>
      <c r="DQ9" s="207"/>
      <c r="DR9" s="207"/>
      <c r="DS9" s="207"/>
      <c r="DT9" s="207"/>
      <c r="DU9" s="207">
        <v>6</v>
      </c>
      <c r="DV9" s="207"/>
      <c r="DW9" s="207"/>
      <c r="DX9" s="207"/>
      <c r="DY9" s="207"/>
      <c r="DZ9" s="207"/>
      <c r="EA9" s="207"/>
      <c r="EB9" s="207"/>
      <c r="EC9" s="207"/>
      <c r="ED9" s="207"/>
      <c r="EE9" s="207"/>
      <c r="EF9" s="207"/>
      <c r="EG9" s="207"/>
      <c r="EH9" s="207"/>
      <c r="EI9" s="207">
        <v>6</v>
      </c>
      <c r="EJ9" s="207"/>
      <c r="EK9" s="207"/>
      <c r="EL9" s="207"/>
      <c r="EM9" s="207"/>
      <c r="EN9" s="207"/>
      <c r="EO9" s="207"/>
      <c r="EP9" s="207"/>
      <c r="EQ9" s="207"/>
      <c r="ER9" s="207"/>
      <c r="ES9" s="207"/>
      <c r="ET9" s="207"/>
      <c r="EU9" s="207"/>
      <c r="EV9" s="207"/>
      <c r="EW9" s="207"/>
      <c r="EX9" s="207"/>
      <c r="EY9" s="207"/>
      <c r="EZ9" s="207"/>
      <c r="FA9" s="207"/>
      <c r="FB9" s="207"/>
      <c r="FC9" s="207"/>
      <c r="FD9" s="207"/>
      <c r="FE9" s="207"/>
      <c r="FF9" s="207">
        <v>6</v>
      </c>
      <c r="FG9" s="207"/>
      <c r="FH9" s="207"/>
      <c r="FI9" s="207"/>
      <c r="FJ9" s="207"/>
      <c r="FK9" s="207"/>
      <c r="FL9" s="207"/>
      <c r="FM9" s="207"/>
      <c r="FN9" s="207"/>
      <c r="FO9" s="207"/>
      <c r="FP9" s="207"/>
      <c r="FQ9" s="207"/>
      <c r="FR9" s="207"/>
      <c r="FS9" s="207"/>
      <c r="FT9" s="207"/>
      <c r="FU9" s="207"/>
      <c r="FV9" s="207"/>
      <c r="FW9" s="207"/>
      <c r="FX9" s="207"/>
      <c r="FY9" s="207">
        <v>6</v>
      </c>
      <c r="FZ9" s="207"/>
      <c r="GA9" s="207"/>
      <c r="GB9" s="207"/>
      <c r="GC9" s="207"/>
      <c r="GD9" s="207"/>
      <c r="GE9" s="207"/>
      <c r="GF9" s="207"/>
      <c r="GG9" s="207"/>
      <c r="GH9" s="207"/>
      <c r="GI9" s="207"/>
      <c r="GJ9" s="207"/>
      <c r="GK9" s="207">
        <v>12</v>
      </c>
      <c r="GL9" s="207"/>
      <c r="GM9" s="207"/>
      <c r="GN9" s="207"/>
      <c r="GO9" s="207"/>
      <c r="GP9" s="207"/>
      <c r="GQ9" s="207"/>
      <c r="GR9" s="207"/>
      <c r="GS9" s="207"/>
      <c r="GT9" s="207"/>
      <c r="GU9" s="207"/>
      <c r="GV9" s="207"/>
      <c r="GW9" s="207"/>
      <c r="GX9" s="207"/>
      <c r="GY9" s="207"/>
      <c r="GZ9" s="207"/>
      <c r="HA9" s="207"/>
      <c r="HB9" s="207"/>
      <c r="HC9" s="207"/>
      <c r="HD9" s="207"/>
      <c r="HE9" s="207"/>
      <c r="HF9" s="207"/>
      <c r="HG9" s="207"/>
      <c r="HH9" s="207"/>
      <c r="HI9" s="207"/>
      <c r="HJ9" s="207"/>
      <c r="HK9" s="207"/>
      <c r="HL9" s="207"/>
      <c r="HM9" s="207"/>
      <c r="HN9" s="207"/>
      <c r="HO9" s="207"/>
      <c r="HP9" s="207"/>
      <c r="HQ9" s="207"/>
      <c r="HR9" s="207"/>
      <c r="HS9" s="207"/>
      <c r="HT9" s="207"/>
      <c r="HU9" s="207"/>
      <c r="HV9" s="207"/>
      <c r="HW9" s="207"/>
      <c r="HX9" s="207"/>
      <c r="HY9" s="207"/>
      <c r="HZ9" s="207"/>
      <c r="IA9" s="207"/>
      <c r="IB9" s="207"/>
      <c r="IC9" s="207"/>
      <c r="ID9" s="207"/>
      <c r="IE9" s="207"/>
      <c r="IF9" s="207"/>
      <c r="IG9" s="207"/>
      <c r="IH9" s="207"/>
      <c r="II9" s="207"/>
      <c r="IJ9" s="207"/>
      <c r="IK9" s="207"/>
      <c r="IL9" s="207"/>
      <c r="IM9" s="207"/>
      <c r="IN9" s="207"/>
      <c r="IO9" s="207"/>
      <c r="IP9" s="207"/>
      <c r="IQ9" s="207"/>
      <c r="IR9" s="207"/>
      <c r="IS9" s="207"/>
      <c r="IT9" s="207"/>
      <c r="IU9" s="207"/>
      <c r="IV9" s="207"/>
      <c r="IW9" s="207"/>
      <c r="IX9" s="207"/>
      <c r="IY9" s="207"/>
      <c r="IZ9" s="207"/>
      <c r="JA9" s="207"/>
      <c r="JB9" s="207"/>
      <c r="JC9" s="207"/>
      <c r="JD9" s="207"/>
      <c r="JE9" s="207"/>
      <c r="JF9" s="207">
        <v>6</v>
      </c>
      <c r="JG9" s="207"/>
      <c r="JH9" s="207"/>
      <c r="JI9" s="207"/>
      <c r="JJ9" s="207"/>
      <c r="JK9" s="207"/>
      <c r="JL9" s="207"/>
      <c r="JM9" s="207"/>
      <c r="JN9" s="207"/>
      <c r="JO9" s="207"/>
      <c r="JP9" s="207"/>
      <c r="JQ9" s="207"/>
      <c r="JR9" s="207"/>
      <c r="JS9" s="207"/>
      <c r="JT9" s="207"/>
      <c r="JU9" s="207"/>
      <c r="JV9" s="207"/>
      <c r="JW9" s="207"/>
      <c r="JX9" s="207"/>
      <c r="JY9" s="207"/>
      <c r="JZ9" s="207"/>
      <c r="KA9" s="207"/>
      <c r="KB9" s="207"/>
      <c r="KC9" s="207"/>
      <c r="KD9" s="207"/>
      <c r="KE9" s="207"/>
      <c r="KF9" s="207"/>
      <c r="KG9" s="207"/>
      <c r="KH9" s="207"/>
      <c r="KI9" s="207"/>
      <c r="KJ9" s="207"/>
      <c r="KK9" s="207"/>
      <c r="KL9" s="207"/>
      <c r="KM9" s="207"/>
      <c r="KN9" s="207"/>
      <c r="KO9" s="207"/>
      <c r="KP9" s="207"/>
      <c r="KQ9" s="207"/>
      <c r="KR9" s="207"/>
      <c r="KS9" s="207"/>
      <c r="KT9" s="207"/>
      <c r="KU9" s="207"/>
      <c r="KV9" s="207"/>
      <c r="KW9" s="207"/>
      <c r="KX9" s="207"/>
      <c r="KY9" s="207">
        <v>6</v>
      </c>
      <c r="KZ9" s="207"/>
      <c r="LA9" s="207"/>
      <c r="LB9" s="207"/>
      <c r="LC9" s="207">
        <v>6</v>
      </c>
      <c r="LD9" s="207"/>
      <c r="LE9" s="207"/>
      <c r="LF9" s="207"/>
      <c r="LG9" s="207"/>
      <c r="LH9" s="207">
        <v>6</v>
      </c>
      <c r="LI9" s="207"/>
      <c r="LJ9" s="207"/>
      <c r="LK9" s="207"/>
      <c r="LL9" s="207">
        <v>6</v>
      </c>
      <c r="LM9" s="207"/>
      <c r="LN9" s="207"/>
      <c r="LO9" s="207"/>
      <c r="LP9" s="207"/>
      <c r="LQ9" s="207"/>
      <c r="LR9" s="207"/>
      <c r="LS9" s="207"/>
      <c r="LT9" s="207"/>
      <c r="LU9" s="207"/>
      <c r="LV9" s="207"/>
      <c r="LW9" s="207"/>
      <c r="LX9" s="207"/>
      <c r="LY9" s="207"/>
      <c r="LZ9" s="207"/>
      <c r="MA9" s="207"/>
      <c r="MB9" s="207"/>
      <c r="MC9" s="207"/>
      <c r="MD9" s="207"/>
      <c r="ME9" s="207"/>
      <c r="MF9" s="207"/>
      <c r="MG9" s="207"/>
      <c r="MH9" s="207">
        <v>6</v>
      </c>
      <c r="MI9" s="207"/>
      <c r="MJ9" s="207"/>
      <c r="MK9" s="207"/>
      <c r="ML9" s="207"/>
      <c r="MM9" s="207"/>
      <c r="MN9" s="207"/>
      <c r="MO9" s="207"/>
      <c r="MP9" s="207"/>
      <c r="MQ9" s="207"/>
      <c r="MR9" s="207">
        <v>6</v>
      </c>
      <c r="MS9" s="207"/>
      <c r="MT9" s="207"/>
      <c r="MU9" s="207"/>
      <c r="MV9" s="207"/>
      <c r="MW9" s="207"/>
      <c r="MX9" s="207"/>
      <c r="MY9" s="207"/>
      <c r="MZ9" s="207"/>
      <c r="NA9" s="207"/>
      <c r="NB9" s="207"/>
      <c r="NC9" s="207"/>
      <c r="ND9" s="207"/>
      <c r="NE9" s="207"/>
      <c r="NF9" s="207"/>
      <c r="NG9" s="207"/>
      <c r="NH9" s="207"/>
      <c r="NI9" s="207"/>
      <c r="NJ9" s="207"/>
      <c r="NK9" s="207"/>
      <c r="NL9" s="207"/>
      <c r="NM9" s="207"/>
      <c r="NN9" s="207"/>
      <c r="NO9" s="207"/>
      <c r="NP9" s="207"/>
      <c r="NQ9" s="207"/>
      <c r="NR9" s="207"/>
      <c r="NS9" s="207"/>
      <c r="NT9" s="207"/>
      <c r="NU9" s="207"/>
      <c r="NV9" s="207"/>
      <c r="NW9" s="207"/>
      <c r="NX9" s="207"/>
      <c r="NY9" s="207"/>
      <c r="NZ9" s="207"/>
      <c r="OA9" s="207"/>
      <c r="OB9" s="207"/>
      <c r="OC9" s="207"/>
      <c r="OD9" s="207"/>
      <c r="OE9" s="207"/>
      <c r="OF9" s="207"/>
      <c r="OG9" s="207"/>
      <c r="OH9" s="207"/>
      <c r="OI9" s="207"/>
      <c r="OJ9" s="207"/>
      <c r="OK9" s="207"/>
      <c r="OL9" s="207"/>
      <c r="OM9" s="207"/>
      <c r="ON9" s="207"/>
      <c r="OO9" s="207"/>
      <c r="OP9" s="207"/>
      <c r="OQ9" s="207"/>
      <c r="OR9" s="207"/>
      <c r="OS9" s="207">
        <v>6</v>
      </c>
      <c r="OT9" s="207"/>
      <c r="OU9" s="207"/>
      <c r="OV9" s="207"/>
      <c r="OW9" s="207"/>
      <c r="OX9" s="207">
        <v>6</v>
      </c>
      <c r="OY9" s="207"/>
      <c r="OZ9" s="207"/>
      <c r="PA9" s="207"/>
      <c r="PB9" s="207"/>
      <c r="PC9" s="207"/>
      <c r="PD9" s="207"/>
      <c r="PE9" s="207"/>
      <c r="PF9" s="207"/>
      <c r="PG9" s="207"/>
      <c r="PH9" s="207"/>
      <c r="PI9" s="207"/>
      <c r="PJ9" s="207"/>
      <c r="PK9" s="207"/>
      <c r="PL9" s="207"/>
      <c r="PM9" s="207"/>
      <c r="PN9" s="207"/>
      <c r="PO9" s="207"/>
      <c r="PP9" s="207"/>
      <c r="PQ9" s="207"/>
      <c r="PR9" s="207"/>
      <c r="PS9" s="207"/>
      <c r="PT9" s="207"/>
      <c r="PU9" s="207"/>
      <c r="PV9" s="207"/>
      <c r="PW9" s="207"/>
      <c r="PX9" s="207"/>
      <c r="PY9" s="207"/>
      <c r="PZ9" s="207"/>
      <c r="QA9" s="207"/>
      <c r="QB9" s="207"/>
      <c r="QC9" s="207"/>
      <c r="QD9" s="207"/>
      <c r="QE9" s="207"/>
      <c r="QF9" s="207"/>
      <c r="QG9" s="207">
        <v>6</v>
      </c>
      <c r="QH9" s="207"/>
      <c r="QI9" s="207"/>
      <c r="QJ9" s="207"/>
      <c r="QK9" s="207"/>
      <c r="QL9" s="207"/>
      <c r="QM9" s="207"/>
      <c r="QN9" s="207"/>
      <c r="QO9" s="207"/>
      <c r="QP9" s="207"/>
      <c r="QQ9" s="207"/>
      <c r="QR9" s="207"/>
      <c r="QS9" s="207"/>
      <c r="QT9" s="207"/>
      <c r="QU9" s="207"/>
      <c r="QV9" s="207"/>
      <c r="QW9" s="207"/>
      <c r="QX9" s="207"/>
      <c r="QY9" s="207"/>
      <c r="QZ9" s="207"/>
      <c r="RA9" s="207"/>
    </row>
    <row r="10" spans="1:469" x14ac:dyDescent="0.25">
      <c r="A10" t="s">
        <v>197</v>
      </c>
      <c r="B10" s="205" t="s">
        <v>12</v>
      </c>
      <c r="C10" s="207"/>
      <c r="D10" s="207"/>
      <c r="E10" s="207"/>
      <c r="F10" s="207"/>
      <c r="G10" s="207">
        <v>12</v>
      </c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207"/>
      <c r="BN10" s="207"/>
      <c r="BO10" s="207"/>
      <c r="BP10" s="207"/>
      <c r="BQ10" s="207"/>
      <c r="BR10" s="207"/>
      <c r="BS10" s="207"/>
      <c r="BT10" s="207"/>
      <c r="BU10" s="207"/>
      <c r="BV10" s="207"/>
      <c r="BW10" s="207"/>
      <c r="BX10" s="207"/>
      <c r="BY10" s="207"/>
      <c r="BZ10" s="207"/>
      <c r="CA10" s="207"/>
      <c r="CB10" s="207"/>
      <c r="CC10" s="207"/>
      <c r="CD10" s="207"/>
      <c r="CE10" s="207"/>
      <c r="CF10" s="207"/>
      <c r="CG10" s="207"/>
      <c r="CH10" s="207"/>
      <c r="CI10" s="207"/>
      <c r="CJ10" s="207"/>
      <c r="CK10" s="207"/>
      <c r="CL10" s="207">
        <v>6</v>
      </c>
      <c r="CM10" s="207"/>
      <c r="CN10" s="207"/>
      <c r="CO10" s="207"/>
      <c r="CP10" s="207"/>
      <c r="CQ10" s="207"/>
      <c r="CR10" s="207"/>
      <c r="CS10" s="207"/>
      <c r="CT10" s="207"/>
      <c r="CU10" s="207"/>
      <c r="CV10" s="207"/>
      <c r="CW10" s="207"/>
      <c r="CX10" s="207"/>
      <c r="CY10" s="207"/>
      <c r="CZ10" s="207"/>
      <c r="DA10" s="207"/>
      <c r="DB10" s="207"/>
      <c r="DC10" s="207"/>
      <c r="DD10" s="207"/>
      <c r="DE10" s="207"/>
      <c r="DF10" s="207"/>
      <c r="DG10" s="207"/>
      <c r="DH10" s="207"/>
      <c r="DI10" s="207"/>
      <c r="DJ10" s="207"/>
      <c r="DK10" s="207"/>
      <c r="DL10" s="207"/>
      <c r="DM10" s="207"/>
      <c r="DN10" s="207"/>
      <c r="DO10" s="207"/>
      <c r="DP10" s="207"/>
      <c r="DQ10" s="207"/>
      <c r="DR10" s="207"/>
      <c r="DS10" s="207"/>
      <c r="DT10" s="207"/>
      <c r="DU10" s="207">
        <v>6</v>
      </c>
      <c r="DV10" s="207"/>
      <c r="DW10" s="207"/>
      <c r="DX10" s="207"/>
      <c r="DY10" s="207"/>
      <c r="DZ10" s="207"/>
      <c r="EA10" s="207"/>
      <c r="EB10" s="207"/>
      <c r="EC10" s="207"/>
      <c r="ED10" s="207"/>
      <c r="EE10" s="207"/>
      <c r="EF10" s="207"/>
      <c r="EG10" s="207"/>
      <c r="EH10" s="207"/>
      <c r="EI10" s="207">
        <v>6</v>
      </c>
      <c r="EJ10" s="207"/>
      <c r="EK10" s="207"/>
      <c r="EL10" s="207"/>
      <c r="EM10" s="207"/>
      <c r="EN10" s="207"/>
      <c r="EO10" s="207"/>
      <c r="EP10" s="207"/>
      <c r="EQ10" s="207"/>
      <c r="ER10" s="207"/>
      <c r="ES10" s="207"/>
      <c r="ET10" s="207"/>
      <c r="EU10" s="207"/>
      <c r="EV10" s="207"/>
      <c r="EW10" s="207"/>
      <c r="EX10" s="207"/>
      <c r="EY10" s="207"/>
      <c r="EZ10" s="207"/>
      <c r="FA10" s="207"/>
      <c r="FB10" s="207"/>
      <c r="FC10" s="207"/>
      <c r="FD10" s="207"/>
      <c r="FE10" s="207"/>
      <c r="FF10" s="207"/>
      <c r="FG10" s="207"/>
      <c r="FH10" s="207"/>
      <c r="FI10" s="207"/>
      <c r="FJ10" s="207"/>
      <c r="FK10" s="207"/>
      <c r="FL10" s="207"/>
      <c r="FM10" s="207"/>
      <c r="FN10" s="207"/>
      <c r="FO10" s="207"/>
      <c r="FP10" s="207"/>
      <c r="FQ10" s="207"/>
      <c r="FR10" s="207"/>
      <c r="FS10" s="207"/>
      <c r="FT10" s="207"/>
      <c r="FU10" s="207"/>
      <c r="FV10" s="207"/>
      <c r="FW10" s="207"/>
      <c r="FX10" s="207"/>
      <c r="FY10" s="207"/>
      <c r="FZ10" s="207"/>
      <c r="GA10" s="207"/>
      <c r="GB10" s="207"/>
      <c r="GC10" s="207"/>
      <c r="GD10" s="207"/>
      <c r="GE10" s="207"/>
      <c r="GF10" s="207"/>
      <c r="GG10" s="207"/>
      <c r="GH10" s="207"/>
      <c r="GI10" s="207"/>
      <c r="GJ10" s="207"/>
      <c r="GK10" s="207"/>
      <c r="GL10" s="207"/>
      <c r="GM10" s="207">
        <v>6</v>
      </c>
      <c r="GN10" s="207"/>
      <c r="GO10" s="207"/>
      <c r="GP10" s="207"/>
      <c r="GQ10" s="207"/>
      <c r="GR10" s="207"/>
      <c r="GS10" s="207"/>
      <c r="GT10" s="207"/>
      <c r="GU10" s="207">
        <v>6</v>
      </c>
      <c r="GV10" s="207"/>
      <c r="GW10" s="207"/>
      <c r="GX10" s="207"/>
      <c r="GY10" s="207">
        <v>6</v>
      </c>
      <c r="GZ10" s="207"/>
      <c r="HA10" s="207"/>
      <c r="HB10" s="207"/>
      <c r="HC10" s="207"/>
      <c r="HD10" s="207"/>
      <c r="HE10" s="207"/>
      <c r="HF10" s="207"/>
      <c r="HG10" s="207"/>
      <c r="HH10" s="207"/>
      <c r="HI10" s="207"/>
      <c r="HJ10" s="207"/>
      <c r="HK10" s="207"/>
      <c r="HL10" s="207"/>
      <c r="HM10" s="207"/>
      <c r="HN10" s="207"/>
      <c r="HO10" s="207"/>
      <c r="HP10" s="207"/>
      <c r="HQ10" s="207"/>
      <c r="HR10" s="207"/>
      <c r="HS10" s="207"/>
      <c r="HT10" s="207"/>
      <c r="HU10" s="207"/>
      <c r="HV10" s="207"/>
      <c r="HW10" s="207"/>
      <c r="HX10" s="207"/>
      <c r="HY10" s="207"/>
      <c r="HZ10" s="207"/>
      <c r="IA10" s="207"/>
      <c r="IB10" s="207"/>
      <c r="IC10" s="207"/>
      <c r="ID10" s="207"/>
      <c r="IE10" s="207"/>
      <c r="IF10" s="207"/>
      <c r="IG10" s="207"/>
      <c r="IH10" s="207"/>
      <c r="II10" s="207"/>
      <c r="IJ10" s="207"/>
      <c r="IK10" s="207"/>
      <c r="IL10" s="207"/>
      <c r="IM10" s="207"/>
      <c r="IN10" s="207"/>
      <c r="IO10" s="207"/>
      <c r="IP10" s="207"/>
      <c r="IQ10" s="207"/>
      <c r="IR10" s="207"/>
      <c r="IS10" s="207"/>
      <c r="IT10" s="207"/>
      <c r="IU10" s="207"/>
      <c r="IV10" s="207"/>
      <c r="IW10" s="207"/>
      <c r="IX10" s="207"/>
      <c r="IY10" s="207"/>
      <c r="IZ10" s="207"/>
      <c r="JA10" s="207"/>
      <c r="JB10" s="207"/>
      <c r="JC10" s="207"/>
      <c r="JD10" s="207"/>
      <c r="JE10" s="207"/>
      <c r="JF10" s="207">
        <v>6</v>
      </c>
      <c r="JG10" s="207"/>
      <c r="JH10" s="207"/>
      <c r="JI10" s="207"/>
      <c r="JJ10" s="207"/>
      <c r="JK10" s="207"/>
      <c r="JL10" s="207"/>
      <c r="JM10" s="207"/>
      <c r="JN10" s="207"/>
      <c r="JO10" s="207"/>
      <c r="JP10" s="207"/>
      <c r="JQ10" s="207"/>
      <c r="JR10" s="207"/>
      <c r="JS10" s="207"/>
      <c r="JT10" s="207"/>
      <c r="JU10" s="207"/>
      <c r="JV10" s="207"/>
      <c r="JW10" s="207"/>
      <c r="JX10" s="207"/>
      <c r="JY10" s="207"/>
      <c r="JZ10" s="207"/>
      <c r="KA10" s="207"/>
      <c r="KB10" s="207"/>
      <c r="KC10" s="207"/>
      <c r="KD10" s="207"/>
      <c r="KE10" s="207"/>
      <c r="KF10" s="207"/>
      <c r="KG10" s="207"/>
      <c r="KH10" s="207"/>
      <c r="KI10" s="207"/>
      <c r="KJ10" s="207"/>
      <c r="KK10" s="207"/>
      <c r="KL10" s="207"/>
      <c r="KM10" s="207"/>
      <c r="KN10" s="207"/>
      <c r="KO10" s="207"/>
      <c r="KP10" s="207"/>
      <c r="KQ10" s="207"/>
      <c r="KR10" s="207"/>
      <c r="KS10" s="207"/>
      <c r="KT10" s="207"/>
      <c r="KU10" s="207"/>
      <c r="KV10" s="207"/>
      <c r="KW10" s="207"/>
      <c r="KX10" s="207"/>
      <c r="KY10" s="207">
        <v>6</v>
      </c>
      <c r="KZ10" s="207"/>
      <c r="LA10" s="207"/>
      <c r="LB10" s="207"/>
      <c r="LC10" s="207"/>
      <c r="LD10" s="207"/>
      <c r="LE10" s="207"/>
      <c r="LF10" s="207"/>
      <c r="LG10" s="207"/>
      <c r="LH10" s="207">
        <v>6</v>
      </c>
      <c r="LI10" s="207"/>
      <c r="LJ10" s="207">
        <v>6</v>
      </c>
      <c r="LK10" s="207"/>
      <c r="LL10" s="207"/>
      <c r="LM10" s="207"/>
      <c r="LN10" s="207"/>
      <c r="LO10" s="207"/>
      <c r="LP10" s="207"/>
      <c r="LQ10" s="207"/>
      <c r="LR10" s="207"/>
      <c r="LS10" s="207"/>
      <c r="LT10" s="207"/>
      <c r="LU10" s="207"/>
      <c r="LV10" s="207"/>
      <c r="LW10" s="207"/>
      <c r="LX10" s="207"/>
      <c r="LY10" s="207"/>
      <c r="LZ10" s="207"/>
      <c r="MA10" s="207"/>
      <c r="MB10" s="207"/>
      <c r="MC10" s="207"/>
      <c r="MD10" s="207"/>
      <c r="ME10" s="207"/>
      <c r="MF10" s="207"/>
      <c r="MG10" s="207"/>
      <c r="MH10" s="207">
        <v>6</v>
      </c>
      <c r="MI10" s="207"/>
      <c r="MJ10" s="207"/>
      <c r="MK10" s="207"/>
      <c r="ML10" s="207"/>
      <c r="MM10" s="207"/>
      <c r="MN10" s="207"/>
      <c r="MO10" s="207"/>
      <c r="MP10" s="207"/>
      <c r="MQ10" s="207"/>
      <c r="MR10" s="207"/>
      <c r="MS10" s="207"/>
      <c r="MT10" s="207"/>
      <c r="MU10" s="207"/>
      <c r="MV10" s="207"/>
      <c r="MW10" s="207"/>
      <c r="MX10" s="207"/>
      <c r="MY10" s="207"/>
      <c r="MZ10" s="207"/>
      <c r="NA10" s="207"/>
      <c r="NB10" s="207"/>
      <c r="NC10" s="207"/>
      <c r="ND10" s="207"/>
      <c r="NE10" s="207"/>
      <c r="NF10" s="207"/>
      <c r="NG10" s="207"/>
      <c r="NH10" s="207"/>
      <c r="NI10" s="207"/>
      <c r="NJ10" s="207"/>
      <c r="NK10" s="207"/>
      <c r="NL10" s="207"/>
      <c r="NM10" s="207"/>
      <c r="NN10" s="207"/>
      <c r="NO10" s="207"/>
      <c r="NP10" s="207"/>
      <c r="NQ10" s="207"/>
      <c r="NR10" s="207"/>
      <c r="NS10" s="207"/>
      <c r="NT10" s="207"/>
      <c r="NU10" s="207"/>
      <c r="NV10" s="207"/>
      <c r="NW10" s="207"/>
      <c r="NX10" s="207"/>
      <c r="NY10" s="207"/>
      <c r="NZ10" s="207"/>
      <c r="OA10" s="207"/>
      <c r="OB10" s="207"/>
      <c r="OC10" s="207"/>
      <c r="OD10" s="207"/>
      <c r="OE10" s="207"/>
      <c r="OF10" s="207"/>
      <c r="OG10" s="207"/>
      <c r="OH10" s="207"/>
      <c r="OI10" s="207"/>
      <c r="OJ10" s="207"/>
      <c r="OK10" s="207"/>
      <c r="OL10" s="207"/>
      <c r="OM10" s="207"/>
      <c r="ON10" s="207"/>
      <c r="OO10" s="207"/>
      <c r="OP10" s="207"/>
      <c r="OQ10" s="207"/>
      <c r="OR10" s="207"/>
      <c r="OS10" s="207">
        <v>6</v>
      </c>
      <c r="OT10" s="207"/>
      <c r="OU10" s="207"/>
      <c r="OV10" s="207">
        <v>6</v>
      </c>
      <c r="OW10" s="207"/>
      <c r="OX10" s="207"/>
      <c r="OY10" s="207"/>
      <c r="OZ10" s="207"/>
      <c r="PA10" s="207"/>
      <c r="PB10" s="207"/>
      <c r="PC10" s="207"/>
      <c r="PD10" s="207"/>
      <c r="PE10" s="207"/>
      <c r="PF10" s="207"/>
      <c r="PG10" s="207"/>
      <c r="PH10" s="207"/>
      <c r="PI10" s="207"/>
      <c r="PJ10" s="207"/>
      <c r="PK10" s="207"/>
      <c r="PL10" s="207"/>
      <c r="PM10" s="207"/>
      <c r="PN10" s="207"/>
      <c r="PO10" s="207"/>
      <c r="PP10" s="207"/>
      <c r="PQ10" s="207"/>
      <c r="PR10" s="207"/>
      <c r="PS10" s="207"/>
      <c r="PT10" s="207"/>
      <c r="PU10" s="207"/>
      <c r="PV10" s="207"/>
      <c r="PW10" s="207"/>
      <c r="PX10" s="207"/>
      <c r="PY10" s="207"/>
      <c r="PZ10" s="207"/>
      <c r="QA10" s="207"/>
      <c r="QB10" s="207"/>
      <c r="QC10" s="207"/>
      <c r="QD10" s="207"/>
      <c r="QE10" s="207"/>
      <c r="QF10" s="207"/>
      <c r="QG10" s="207"/>
      <c r="QH10" s="207"/>
      <c r="QI10" s="207"/>
      <c r="QJ10" s="207"/>
      <c r="QK10" s="207"/>
      <c r="QL10" s="207"/>
      <c r="QM10" s="207"/>
      <c r="QN10" s="207"/>
      <c r="QO10" s="207"/>
      <c r="QP10" s="207"/>
      <c r="QQ10" s="207"/>
      <c r="QR10" s="207"/>
      <c r="QS10" s="207"/>
      <c r="QT10" s="207"/>
      <c r="QU10" s="207"/>
      <c r="QV10" s="207"/>
      <c r="QW10" s="207"/>
      <c r="QX10" s="207"/>
      <c r="QY10" s="207"/>
      <c r="QZ10" s="207"/>
      <c r="RA10" s="207"/>
    </row>
    <row r="11" spans="1:469" x14ac:dyDescent="0.25">
      <c r="A11" t="s">
        <v>197</v>
      </c>
      <c r="B11" s="205" t="s">
        <v>13</v>
      </c>
      <c r="C11" s="207"/>
      <c r="D11" s="207"/>
      <c r="E11" s="207"/>
      <c r="F11" s="207">
        <v>5</v>
      </c>
      <c r="G11" s="207">
        <v>1</v>
      </c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7"/>
      <c r="BO11" s="207"/>
      <c r="BP11" s="207"/>
      <c r="BQ11" s="207"/>
      <c r="BR11" s="207"/>
      <c r="BS11" s="207"/>
      <c r="BT11" s="207"/>
      <c r="BU11" s="207"/>
      <c r="BV11" s="207"/>
      <c r="BW11" s="207"/>
      <c r="BX11" s="207"/>
      <c r="BY11" s="207"/>
      <c r="BZ11" s="207"/>
      <c r="CA11" s="207"/>
      <c r="CB11" s="207"/>
      <c r="CC11" s="207"/>
      <c r="CD11" s="207"/>
      <c r="CE11" s="207"/>
      <c r="CF11" s="207"/>
      <c r="CG11" s="207"/>
      <c r="CH11" s="207"/>
      <c r="CI11" s="207"/>
      <c r="CJ11" s="207"/>
      <c r="CK11" s="207"/>
      <c r="CL11" s="207"/>
      <c r="CM11" s="207"/>
      <c r="CN11" s="207"/>
      <c r="CO11" s="207"/>
      <c r="CP11" s="207"/>
      <c r="CQ11" s="207"/>
      <c r="CR11" s="207"/>
      <c r="CS11" s="207"/>
      <c r="CT11" s="207"/>
      <c r="CU11" s="207"/>
      <c r="CV11" s="207"/>
      <c r="CW11" s="207"/>
      <c r="CX11" s="207"/>
      <c r="CY11" s="207"/>
      <c r="CZ11" s="207"/>
      <c r="DA11" s="207"/>
      <c r="DB11" s="207"/>
      <c r="DC11" s="207"/>
      <c r="DD11" s="207"/>
      <c r="DE11" s="207"/>
      <c r="DF11" s="207"/>
      <c r="DG11" s="207"/>
      <c r="DH11" s="207"/>
      <c r="DI11" s="207"/>
      <c r="DJ11" s="207"/>
      <c r="DK11" s="207"/>
      <c r="DL11" s="207"/>
      <c r="DM11" s="207"/>
      <c r="DN11" s="207"/>
      <c r="DO11" s="207"/>
      <c r="DP11" s="207"/>
      <c r="DQ11" s="207"/>
      <c r="DR11" s="207"/>
      <c r="DS11" s="207"/>
      <c r="DT11" s="207"/>
      <c r="DU11" s="207"/>
      <c r="DV11" s="207"/>
      <c r="DW11" s="207"/>
      <c r="DX11" s="207"/>
      <c r="DY11" s="207"/>
      <c r="DZ11" s="207"/>
      <c r="EA11" s="207"/>
      <c r="EB11" s="207"/>
      <c r="EC11" s="207"/>
      <c r="ED11" s="207"/>
      <c r="EE11" s="207"/>
      <c r="EF11" s="207"/>
      <c r="EG11" s="207"/>
      <c r="EH11" s="207"/>
      <c r="EI11" s="207"/>
      <c r="EJ11" s="207"/>
      <c r="EK11" s="207"/>
      <c r="EL11" s="207"/>
      <c r="EM11" s="207"/>
      <c r="EN11" s="207"/>
      <c r="EO11" s="207"/>
      <c r="EP11" s="207"/>
      <c r="EQ11" s="207"/>
      <c r="ER11" s="207"/>
      <c r="ES11" s="207"/>
      <c r="ET11" s="207"/>
      <c r="EU11" s="207"/>
      <c r="EV11" s="207"/>
      <c r="EW11" s="207"/>
      <c r="EX11" s="207"/>
      <c r="EY11" s="207"/>
      <c r="EZ11" s="207"/>
      <c r="FA11" s="207"/>
      <c r="FB11" s="207"/>
      <c r="FC11" s="207"/>
      <c r="FD11" s="207"/>
      <c r="FE11" s="207"/>
      <c r="FF11" s="207"/>
      <c r="FG11" s="207"/>
      <c r="FH11" s="207"/>
      <c r="FI11" s="207"/>
      <c r="FJ11" s="207"/>
      <c r="FK11" s="207"/>
      <c r="FL11" s="207"/>
      <c r="FM11" s="207"/>
      <c r="FN11" s="207"/>
      <c r="FO11" s="207"/>
      <c r="FP11" s="207"/>
      <c r="FQ11" s="207"/>
      <c r="FR11" s="207"/>
      <c r="FS11" s="207"/>
      <c r="FT11" s="207"/>
      <c r="FU11" s="207"/>
      <c r="FV11" s="207"/>
      <c r="FW11" s="207"/>
      <c r="FX11" s="207"/>
      <c r="FY11" s="207"/>
      <c r="FZ11" s="207"/>
      <c r="GA11" s="207"/>
      <c r="GB11" s="207"/>
      <c r="GC11" s="207"/>
      <c r="GD11" s="207"/>
      <c r="GE11" s="207"/>
      <c r="GF11" s="207"/>
      <c r="GG11" s="207"/>
      <c r="GH11" s="207"/>
      <c r="GI11" s="207"/>
      <c r="GJ11" s="207"/>
      <c r="GK11" s="207"/>
      <c r="GL11" s="207"/>
      <c r="GM11" s="207"/>
      <c r="GN11" s="207"/>
      <c r="GO11" s="207"/>
      <c r="GP11" s="207"/>
      <c r="GQ11" s="207"/>
      <c r="GR11" s="207"/>
      <c r="GS11" s="207"/>
      <c r="GT11" s="207"/>
      <c r="GU11" s="207"/>
      <c r="GV11" s="207"/>
      <c r="GW11" s="207"/>
      <c r="GX11" s="207"/>
      <c r="GY11" s="207"/>
      <c r="GZ11" s="207"/>
      <c r="HA11" s="207"/>
      <c r="HB11" s="207"/>
      <c r="HC11" s="207"/>
      <c r="HD11" s="207"/>
      <c r="HE11" s="207"/>
      <c r="HF11" s="207"/>
      <c r="HG11" s="207"/>
      <c r="HH11" s="207"/>
      <c r="HI11" s="207"/>
      <c r="HJ11" s="207"/>
      <c r="HK11" s="207"/>
      <c r="HL11" s="207"/>
      <c r="HM11" s="207"/>
      <c r="HN11" s="207"/>
      <c r="HO11" s="207"/>
      <c r="HP11" s="207"/>
      <c r="HQ11" s="207"/>
      <c r="HR11" s="207"/>
      <c r="HS11" s="207"/>
      <c r="HT11" s="207"/>
      <c r="HU11" s="207"/>
      <c r="HV11" s="207"/>
      <c r="HW11" s="207"/>
      <c r="HX11" s="207"/>
      <c r="HY11" s="207"/>
      <c r="HZ11" s="207"/>
      <c r="IA11" s="207"/>
      <c r="IB11" s="207"/>
      <c r="IC11" s="207"/>
      <c r="ID11" s="207"/>
      <c r="IE11" s="207"/>
      <c r="IF11" s="207"/>
      <c r="IG11" s="207"/>
      <c r="IH11" s="207"/>
      <c r="II11" s="207"/>
      <c r="IJ11" s="207"/>
      <c r="IK11" s="207"/>
      <c r="IL11" s="207"/>
      <c r="IM11" s="207"/>
      <c r="IN11" s="207"/>
      <c r="IO11" s="207"/>
      <c r="IP11" s="207"/>
      <c r="IQ11" s="207"/>
      <c r="IR11" s="207"/>
      <c r="IS11" s="207"/>
      <c r="IT11" s="207"/>
      <c r="IU11" s="207"/>
      <c r="IV11" s="207"/>
      <c r="IW11" s="207"/>
      <c r="IX11" s="207"/>
      <c r="IY11" s="207"/>
      <c r="IZ11" s="207"/>
      <c r="JA11" s="207"/>
      <c r="JB11" s="207"/>
      <c r="JC11" s="207"/>
      <c r="JD11" s="207"/>
      <c r="JE11" s="207"/>
      <c r="JF11" s="207"/>
      <c r="JG11" s="207"/>
      <c r="JH11" s="207"/>
      <c r="JI11" s="207"/>
      <c r="JJ11" s="207"/>
      <c r="JK11" s="207"/>
      <c r="JL11" s="207"/>
      <c r="JM11" s="207"/>
      <c r="JN11" s="207"/>
      <c r="JO11" s="207"/>
      <c r="JP11" s="207"/>
      <c r="JQ11" s="207"/>
      <c r="JR11" s="207"/>
      <c r="JS11" s="207"/>
      <c r="JT11" s="207"/>
      <c r="JU11" s="207"/>
      <c r="JV11" s="207"/>
      <c r="JW11" s="207"/>
      <c r="JX11" s="207"/>
      <c r="JY11" s="207"/>
      <c r="JZ11" s="207"/>
      <c r="KA11" s="207"/>
      <c r="KB11" s="207"/>
      <c r="KC11" s="207"/>
      <c r="KD11" s="207"/>
      <c r="KE11" s="207"/>
      <c r="KF11" s="207"/>
      <c r="KG11" s="207"/>
      <c r="KH11" s="207"/>
      <c r="KI11" s="207"/>
      <c r="KJ11" s="207"/>
      <c r="KK11" s="207"/>
      <c r="KL11" s="207"/>
      <c r="KM11" s="207"/>
      <c r="KN11" s="207"/>
      <c r="KO11" s="207"/>
      <c r="KP11" s="207"/>
      <c r="KQ11" s="207"/>
      <c r="KR11" s="207"/>
      <c r="KS11" s="207"/>
      <c r="KT11" s="207"/>
      <c r="KU11" s="207"/>
      <c r="KV11" s="207"/>
      <c r="KW11" s="207"/>
      <c r="KX11" s="207"/>
      <c r="KY11" s="207"/>
      <c r="KZ11" s="207"/>
      <c r="LA11" s="207"/>
      <c r="LB11" s="207"/>
      <c r="LC11" s="207"/>
      <c r="LD11" s="207"/>
      <c r="LE11" s="207"/>
      <c r="LF11" s="207"/>
      <c r="LG11" s="207"/>
      <c r="LH11" s="207"/>
      <c r="LI11" s="207"/>
      <c r="LJ11" s="207"/>
      <c r="LK11" s="207"/>
      <c r="LL11" s="207"/>
      <c r="LM11" s="207"/>
      <c r="LN11" s="207"/>
      <c r="LO11" s="207"/>
      <c r="LP11" s="207"/>
      <c r="LQ11" s="207"/>
      <c r="LR11" s="207"/>
      <c r="LS11" s="207"/>
      <c r="LT11" s="207"/>
      <c r="LU11" s="207"/>
      <c r="LV11" s="207"/>
      <c r="LW11" s="207"/>
      <c r="LX11" s="207"/>
      <c r="LY11" s="207"/>
      <c r="LZ11" s="207"/>
      <c r="MA11" s="207"/>
      <c r="MB11" s="207"/>
      <c r="MC11" s="207"/>
      <c r="MD11" s="207"/>
      <c r="ME11" s="207"/>
      <c r="MF11" s="207"/>
      <c r="MG11" s="207"/>
      <c r="MH11" s="207"/>
      <c r="MI11" s="207"/>
      <c r="MJ11" s="207"/>
      <c r="MK11" s="207"/>
      <c r="ML11" s="207"/>
      <c r="MM11" s="207"/>
      <c r="MN11" s="207"/>
      <c r="MO11" s="207"/>
      <c r="MP11" s="207"/>
      <c r="MQ11" s="207"/>
      <c r="MR11" s="207"/>
      <c r="MS11" s="207"/>
      <c r="MT11" s="207"/>
      <c r="MU11" s="207"/>
      <c r="MV11" s="207"/>
      <c r="MW11" s="207"/>
      <c r="MX11" s="207"/>
      <c r="MY11" s="207"/>
      <c r="MZ11" s="207"/>
      <c r="NA11" s="207"/>
      <c r="NB11" s="207"/>
      <c r="NC11" s="207"/>
      <c r="ND11" s="207"/>
      <c r="NE11" s="207"/>
      <c r="NF11" s="207"/>
      <c r="NG11" s="207"/>
      <c r="NH11" s="207"/>
      <c r="NI11" s="207"/>
      <c r="NJ11" s="207"/>
      <c r="NK11" s="207"/>
      <c r="NL11" s="207"/>
      <c r="NM11" s="207"/>
      <c r="NN11" s="207"/>
      <c r="NO11" s="207"/>
      <c r="NP11" s="207"/>
      <c r="NQ11" s="207"/>
      <c r="NR11" s="207"/>
      <c r="NS11" s="207"/>
      <c r="NT11" s="207"/>
      <c r="NU11" s="207"/>
      <c r="NV11" s="207"/>
      <c r="NW11" s="207"/>
      <c r="NX11" s="207"/>
      <c r="NY11" s="207"/>
      <c r="NZ11" s="207"/>
      <c r="OA11" s="207"/>
      <c r="OB11" s="207"/>
      <c r="OC11" s="207"/>
      <c r="OD11" s="207"/>
      <c r="OE11" s="207"/>
      <c r="OF11" s="207"/>
      <c r="OG11" s="207"/>
      <c r="OH11" s="207"/>
      <c r="OI11" s="207"/>
      <c r="OJ11" s="207"/>
      <c r="OK11" s="207"/>
      <c r="OL11" s="207"/>
      <c r="OM11" s="207"/>
      <c r="ON11" s="207"/>
      <c r="OO11" s="207"/>
      <c r="OP11" s="207"/>
      <c r="OQ11" s="207"/>
      <c r="OR11" s="207"/>
      <c r="OS11" s="207"/>
      <c r="OT11" s="207"/>
      <c r="OU11" s="207"/>
      <c r="OV11" s="207"/>
      <c r="OW11" s="207"/>
      <c r="OX11" s="207"/>
      <c r="OY11" s="207"/>
      <c r="OZ11" s="207"/>
      <c r="PA11" s="207"/>
      <c r="PB11" s="207"/>
      <c r="PC11" s="207"/>
      <c r="PD11" s="207"/>
      <c r="PE11" s="207"/>
      <c r="PF11" s="207"/>
      <c r="PG11" s="207"/>
      <c r="PH11" s="207"/>
      <c r="PI11" s="207"/>
      <c r="PJ11" s="207"/>
      <c r="PK11" s="207"/>
      <c r="PL11" s="207"/>
      <c r="PM11" s="207"/>
      <c r="PN11" s="207"/>
      <c r="PO11" s="207"/>
      <c r="PP11" s="207"/>
      <c r="PQ11" s="207"/>
      <c r="PR11" s="207"/>
      <c r="PS11" s="207"/>
      <c r="PT11" s="207"/>
      <c r="PU11" s="207"/>
      <c r="PV11" s="207"/>
      <c r="PW11" s="207"/>
      <c r="PX11" s="207"/>
      <c r="PY11" s="207">
        <v>2</v>
      </c>
      <c r="PZ11" s="207"/>
      <c r="QA11" s="207"/>
      <c r="QB11" s="207"/>
      <c r="QC11" s="207"/>
      <c r="QD11" s="207"/>
      <c r="QE11" s="207"/>
      <c r="QF11" s="207"/>
      <c r="QG11" s="207">
        <v>2</v>
      </c>
      <c r="QH11" s="207"/>
      <c r="QI11" s="207"/>
      <c r="QJ11" s="207"/>
      <c r="QK11" s="207"/>
      <c r="QL11" s="207"/>
      <c r="QM11" s="207"/>
      <c r="QN11" s="207"/>
      <c r="QO11" s="207"/>
      <c r="QP11" s="207"/>
      <c r="QQ11" s="207">
        <v>1</v>
      </c>
      <c r="QR11" s="207"/>
      <c r="QS11" s="207"/>
      <c r="QT11" s="207"/>
      <c r="QU11" s="207"/>
      <c r="QV11" s="207">
        <v>1</v>
      </c>
      <c r="QW11" s="207">
        <v>1</v>
      </c>
      <c r="QX11" s="207"/>
      <c r="QY11" s="207">
        <v>1</v>
      </c>
      <c r="QZ11" s="207"/>
      <c r="RA11" s="207"/>
    </row>
    <row r="12" spans="1:469" x14ac:dyDescent="0.25">
      <c r="A12" t="s">
        <v>197</v>
      </c>
      <c r="B12" s="205" t="s">
        <v>14</v>
      </c>
      <c r="C12" s="207"/>
      <c r="D12" s="207">
        <v>4</v>
      </c>
      <c r="E12" s="207"/>
      <c r="F12" s="207">
        <v>1</v>
      </c>
      <c r="G12" s="207">
        <v>1</v>
      </c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7"/>
      <c r="AU12" s="207"/>
      <c r="AV12" s="207"/>
      <c r="AW12" s="207"/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  <c r="BM12" s="207"/>
      <c r="BN12" s="207"/>
      <c r="BO12" s="207"/>
      <c r="BP12" s="207"/>
      <c r="BQ12" s="207"/>
      <c r="BR12" s="207"/>
      <c r="BS12" s="207"/>
      <c r="BT12" s="207"/>
      <c r="BU12" s="207"/>
      <c r="BV12" s="207"/>
      <c r="BW12" s="207"/>
      <c r="BX12" s="207"/>
      <c r="BY12" s="207"/>
      <c r="BZ12" s="207"/>
      <c r="CA12" s="207"/>
      <c r="CB12" s="207"/>
      <c r="CC12" s="207"/>
      <c r="CD12" s="207"/>
      <c r="CE12" s="207"/>
      <c r="CF12" s="207"/>
      <c r="CG12" s="207"/>
      <c r="CH12" s="207"/>
      <c r="CI12" s="207"/>
      <c r="CJ12" s="207"/>
      <c r="CK12" s="207"/>
      <c r="CL12" s="207"/>
      <c r="CM12" s="207"/>
      <c r="CN12" s="207"/>
      <c r="CO12" s="207"/>
      <c r="CP12" s="207"/>
      <c r="CQ12" s="207"/>
      <c r="CR12" s="207"/>
      <c r="CS12" s="207"/>
      <c r="CT12" s="207"/>
      <c r="CU12" s="207"/>
      <c r="CV12" s="207"/>
      <c r="CW12" s="207"/>
      <c r="CX12" s="207"/>
      <c r="CY12" s="207"/>
      <c r="CZ12" s="207"/>
      <c r="DA12" s="207"/>
      <c r="DB12" s="207"/>
      <c r="DC12" s="207"/>
      <c r="DD12" s="207"/>
      <c r="DE12" s="207"/>
      <c r="DF12" s="207"/>
      <c r="DG12" s="207"/>
      <c r="DH12" s="207"/>
      <c r="DI12" s="207"/>
      <c r="DJ12" s="207"/>
      <c r="DK12" s="207"/>
      <c r="DL12" s="207"/>
      <c r="DM12" s="207"/>
      <c r="DN12" s="207"/>
      <c r="DO12" s="207"/>
      <c r="DP12" s="207"/>
      <c r="DQ12" s="207"/>
      <c r="DR12" s="207"/>
      <c r="DS12" s="207"/>
      <c r="DT12" s="207"/>
      <c r="DU12" s="207"/>
      <c r="DV12" s="207"/>
      <c r="DW12" s="207"/>
      <c r="DX12" s="207"/>
      <c r="DY12" s="207"/>
      <c r="DZ12" s="207"/>
      <c r="EA12" s="207"/>
      <c r="EB12" s="207"/>
      <c r="EC12" s="207"/>
      <c r="ED12" s="207"/>
      <c r="EE12" s="207"/>
      <c r="EF12" s="207"/>
      <c r="EG12" s="207"/>
      <c r="EH12" s="207"/>
      <c r="EI12" s="207"/>
      <c r="EJ12" s="207"/>
      <c r="EK12" s="207"/>
      <c r="EL12" s="207"/>
      <c r="EM12" s="207"/>
      <c r="EN12" s="207"/>
      <c r="EO12" s="207"/>
      <c r="EP12" s="207"/>
      <c r="EQ12" s="207"/>
      <c r="ER12" s="207"/>
      <c r="ES12" s="207"/>
      <c r="ET12" s="207"/>
      <c r="EU12" s="207"/>
      <c r="EV12" s="207"/>
      <c r="EW12" s="207"/>
      <c r="EX12" s="207"/>
      <c r="EY12" s="207"/>
      <c r="EZ12" s="207"/>
      <c r="FA12" s="207"/>
      <c r="FB12" s="207"/>
      <c r="FC12" s="207"/>
      <c r="FD12" s="207"/>
      <c r="FE12" s="207"/>
      <c r="FF12" s="207"/>
      <c r="FG12" s="207"/>
      <c r="FH12" s="207"/>
      <c r="FI12" s="207"/>
      <c r="FJ12" s="207"/>
      <c r="FK12" s="207"/>
      <c r="FL12" s="207"/>
      <c r="FM12" s="207"/>
      <c r="FN12" s="207"/>
      <c r="FO12" s="207"/>
      <c r="FP12" s="207"/>
      <c r="FQ12" s="207"/>
      <c r="FR12" s="207"/>
      <c r="FS12" s="207"/>
      <c r="FT12" s="207"/>
      <c r="FU12" s="207"/>
      <c r="FV12" s="207"/>
      <c r="FW12" s="207"/>
      <c r="FX12" s="207"/>
      <c r="FY12" s="207"/>
      <c r="FZ12" s="207"/>
      <c r="GA12" s="207"/>
      <c r="GB12" s="207"/>
      <c r="GC12" s="207"/>
      <c r="GD12" s="207"/>
      <c r="GE12" s="207"/>
      <c r="GF12" s="207"/>
      <c r="GG12" s="207"/>
      <c r="GH12" s="207"/>
      <c r="GI12" s="207"/>
      <c r="GJ12" s="207"/>
      <c r="GK12" s="207"/>
      <c r="GL12" s="207"/>
      <c r="GM12" s="207"/>
      <c r="GN12" s="207"/>
      <c r="GO12" s="207"/>
      <c r="GP12" s="207"/>
      <c r="GQ12" s="207"/>
      <c r="GR12" s="207"/>
      <c r="GS12" s="207"/>
      <c r="GT12" s="207"/>
      <c r="GU12" s="207"/>
      <c r="GV12" s="207"/>
      <c r="GW12" s="207"/>
      <c r="GX12" s="207"/>
      <c r="GY12" s="207"/>
      <c r="GZ12" s="207"/>
      <c r="HA12" s="207"/>
      <c r="HB12" s="207"/>
      <c r="HC12" s="207"/>
      <c r="HD12" s="207"/>
      <c r="HE12" s="207"/>
      <c r="HF12" s="207"/>
      <c r="HG12" s="207"/>
      <c r="HH12" s="207"/>
      <c r="HI12" s="207"/>
      <c r="HJ12" s="207"/>
      <c r="HK12" s="207"/>
      <c r="HL12" s="207"/>
      <c r="HM12" s="207"/>
      <c r="HN12" s="207"/>
      <c r="HO12" s="207"/>
      <c r="HP12" s="207"/>
      <c r="HQ12" s="207"/>
      <c r="HR12" s="207"/>
      <c r="HS12" s="207"/>
      <c r="HT12" s="207"/>
      <c r="HU12" s="207"/>
      <c r="HV12" s="207"/>
      <c r="HW12" s="207"/>
      <c r="HX12" s="207"/>
      <c r="HY12" s="207"/>
      <c r="HZ12" s="207"/>
      <c r="IA12" s="207"/>
      <c r="IB12" s="207"/>
      <c r="IC12" s="207"/>
      <c r="ID12" s="207"/>
      <c r="IE12" s="207"/>
      <c r="IF12" s="207"/>
      <c r="IG12" s="207"/>
      <c r="IH12" s="207"/>
      <c r="II12" s="207"/>
      <c r="IJ12" s="207"/>
      <c r="IK12" s="207"/>
      <c r="IL12" s="207"/>
      <c r="IM12" s="207"/>
      <c r="IN12" s="207"/>
      <c r="IO12" s="207"/>
      <c r="IP12" s="207"/>
      <c r="IQ12" s="207"/>
      <c r="IR12" s="207"/>
      <c r="IS12" s="207"/>
      <c r="IT12" s="207"/>
      <c r="IU12" s="207"/>
      <c r="IV12" s="207"/>
      <c r="IW12" s="207"/>
      <c r="IX12" s="207"/>
      <c r="IY12" s="207"/>
      <c r="IZ12" s="207"/>
      <c r="JA12" s="207"/>
      <c r="JB12" s="207"/>
      <c r="JC12" s="207"/>
      <c r="JD12" s="207"/>
      <c r="JE12" s="207"/>
      <c r="JF12" s="207"/>
      <c r="JG12" s="207"/>
      <c r="JH12" s="207"/>
      <c r="JI12" s="207"/>
      <c r="JJ12" s="207"/>
      <c r="JK12" s="207"/>
      <c r="JL12" s="207"/>
      <c r="JM12" s="207"/>
      <c r="JN12" s="207"/>
      <c r="JO12" s="207"/>
      <c r="JP12" s="207"/>
      <c r="JQ12" s="207"/>
      <c r="JR12" s="207"/>
      <c r="JS12" s="207"/>
      <c r="JT12" s="207"/>
      <c r="JU12" s="207"/>
      <c r="JV12" s="207"/>
      <c r="JW12" s="207"/>
      <c r="JX12" s="207"/>
      <c r="JY12" s="207"/>
      <c r="JZ12" s="207"/>
      <c r="KA12" s="207"/>
      <c r="KB12" s="207"/>
      <c r="KC12" s="207"/>
      <c r="KD12" s="207"/>
      <c r="KE12" s="207"/>
      <c r="KF12" s="207"/>
      <c r="KG12" s="207"/>
      <c r="KH12" s="207"/>
      <c r="KI12" s="207"/>
      <c r="KJ12" s="207"/>
      <c r="KK12" s="207"/>
      <c r="KL12" s="207"/>
      <c r="KM12" s="207"/>
      <c r="KN12" s="207"/>
      <c r="KO12" s="207"/>
      <c r="KP12" s="207"/>
      <c r="KQ12" s="207"/>
      <c r="KR12" s="207"/>
      <c r="KS12" s="207"/>
      <c r="KT12" s="207"/>
      <c r="KU12" s="207"/>
      <c r="KV12" s="207"/>
      <c r="KW12" s="207"/>
      <c r="KX12" s="207"/>
      <c r="KY12" s="207"/>
      <c r="KZ12" s="207"/>
      <c r="LA12" s="207"/>
      <c r="LB12" s="207"/>
      <c r="LC12" s="207"/>
      <c r="LD12" s="207"/>
      <c r="LE12" s="207"/>
      <c r="LF12" s="207"/>
      <c r="LG12" s="207"/>
      <c r="LH12" s="207"/>
      <c r="LI12" s="207"/>
      <c r="LJ12" s="207"/>
      <c r="LK12" s="207"/>
      <c r="LL12" s="207"/>
      <c r="LM12" s="207"/>
      <c r="LN12" s="207"/>
      <c r="LO12" s="207"/>
      <c r="LP12" s="207"/>
      <c r="LQ12" s="207"/>
      <c r="LR12" s="207"/>
      <c r="LS12" s="207"/>
      <c r="LT12" s="207"/>
      <c r="LU12" s="207"/>
      <c r="LV12" s="207"/>
      <c r="LW12" s="207"/>
      <c r="LX12" s="207"/>
      <c r="LY12" s="207"/>
      <c r="LZ12" s="207"/>
      <c r="MA12" s="207"/>
      <c r="MB12" s="207"/>
      <c r="MC12" s="207"/>
      <c r="MD12" s="207"/>
      <c r="ME12" s="207"/>
      <c r="MF12" s="207"/>
      <c r="MG12" s="207"/>
      <c r="MH12" s="207"/>
      <c r="MI12" s="207"/>
      <c r="MJ12" s="207"/>
      <c r="MK12" s="207"/>
      <c r="ML12" s="207"/>
      <c r="MM12" s="207"/>
      <c r="MN12" s="207"/>
      <c r="MO12" s="207"/>
      <c r="MP12" s="207"/>
      <c r="MQ12" s="207"/>
      <c r="MR12" s="207"/>
      <c r="MS12" s="207"/>
      <c r="MT12" s="207"/>
      <c r="MU12" s="207"/>
      <c r="MV12" s="207"/>
      <c r="MW12" s="207"/>
      <c r="MX12" s="207"/>
      <c r="MY12" s="207"/>
      <c r="MZ12" s="207"/>
      <c r="NA12" s="207"/>
      <c r="NB12" s="207"/>
      <c r="NC12" s="207"/>
      <c r="ND12" s="207"/>
      <c r="NE12" s="207"/>
      <c r="NF12" s="207"/>
      <c r="NG12" s="207"/>
      <c r="NH12" s="207"/>
      <c r="NI12" s="207"/>
      <c r="NJ12" s="207"/>
      <c r="NK12" s="207"/>
      <c r="NL12" s="207"/>
      <c r="NM12" s="207"/>
      <c r="NN12" s="207"/>
      <c r="NO12" s="207"/>
      <c r="NP12" s="207"/>
      <c r="NQ12" s="207"/>
      <c r="NR12" s="207"/>
      <c r="NS12" s="207"/>
      <c r="NT12" s="207"/>
      <c r="NU12" s="207"/>
      <c r="NV12" s="207"/>
      <c r="NW12" s="207"/>
      <c r="NX12" s="207"/>
      <c r="NY12" s="207"/>
      <c r="NZ12" s="207"/>
      <c r="OA12" s="207"/>
      <c r="OB12" s="207"/>
      <c r="OC12" s="207"/>
      <c r="OD12" s="207"/>
      <c r="OE12" s="207"/>
      <c r="OF12" s="207"/>
      <c r="OG12" s="207"/>
      <c r="OH12" s="207"/>
      <c r="OI12" s="207"/>
      <c r="OJ12" s="207"/>
      <c r="OK12" s="207"/>
      <c r="OL12" s="207"/>
      <c r="OM12" s="207"/>
      <c r="ON12" s="207"/>
      <c r="OO12" s="207"/>
      <c r="OP12" s="207"/>
      <c r="OQ12" s="207"/>
      <c r="OR12" s="207"/>
      <c r="OS12" s="207"/>
      <c r="OT12" s="207"/>
      <c r="OU12" s="207"/>
      <c r="OV12" s="207"/>
      <c r="OW12" s="207"/>
      <c r="OX12" s="207"/>
      <c r="OY12" s="207"/>
      <c r="OZ12" s="207"/>
      <c r="PA12" s="207"/>
      <c r="PB12" s="207"/>
      <c r="PC12" s="207"/>
      <c r="PD12" s="207"/>
      <c r="PE12" s="207"/>
      <c r="PF12" s="207"/>
      <c r="PG12" s="207"/>
      <c r="PH12" s="207"/>
      <c r="PI12" s="207"/>
      <c r="PJ12" s="207"/>
      <c r="PK12" s="207"/>
      <c r="PL12" s="207"/>
      <c r="PM12" s="207"/>
      <c r="PN12" s="207"/>
      <c r="PO12" s="207"/>
      <c r="PP12" s="207"/>
      <c r="PQ12" s="207"/>
      <c r="PR12" s="207"/>
      <c r="PS12" s="207"/>
      <c r="PT12" s="207"/>
      <c r="PU12" s="207"/>
      <c r="PV12" s="207"/>
      <c r="PW12" s="207"/>
      <c r="PX12" s="207"/>
      <c r="PY12" s="207"/>
      <c r="PZ12" s="207"/>
      <c r="QA12" s="207"/>
      <c r="QB12" s="207"/>
      <c r="QC12" s="207"/>
      <c r="QD12" s="207"/>
      <c r="QE12" s="207"/>
      <c r="QF12" s="207"/>
      <c r="QG12" s="207"/>
      <c r="QH12" s="207"/>
      <c r="QI12" s="207"/>
      <c r="QJ12" s="207"/>
      <c r="QK12" s="207"/>
      <c r="QL12" s="207"/>
      <c r="QM12" s="207"/>
      <c r="QN12" s="207"/>
      <c r="QO12" s="207"/>
      <c r="QP12" s="207"/>
      <c r="QQ12" s="207"/>
      <c r="QR12" s="207"/>
      <c r="QS12" s="207"/>
      <c r="QT12" s="207"/>
      <c r="QU12" s="207"/>
      <c r="QV12" s="207"/>
      <c r="QW12" s="207"/>
      <c r="QX12" s="207"/>
      <c r="QY12" s="207"/>
      <c r="QZ12" s="207"/>
      <c r="RA12" s="207"/>
    </row>
    <row r="13" spans="1:469" x14ac:dyDescent="0.25">
      <c r="A13" t="s">
        <v>197</v>
      </c>
      <c r="B13" s="205" t="s">
        <v>259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>
        <v>100</v>
      </c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</row>
    <row r="14" spans="1:469" x14ac:dyDescent="0.25">
      <c r="A14" t="s">
        <v>197</v>
      </c>
      <c r="B14" s="205" t="s">
        <v>260</v>
      </c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207"/>
      <c r="BO14" s="207"/>
      <c r="BP14" s="207"/>
      <c r="BQ14" s="207"/>
      <c r="BR14" s="207"/>
      <c r="BS14" s="207"/>
      <c r="BT14" s="207"/>
      <c r="BU14" s="207"/>
      <c r="BV14" s="207"/>
      <c r="BW14" s="207"/>
      <c r="BX14" s="207"/>
      <c r="BY14" s="207"/>
      <c r="BZ14" s="207"/>
      <c r="CA14" s="207"/>
      <c r="CB14" s="207"/>
      <c r="CC14" s="207"/>
      <c r="CD14" s="207"/>
      <c r="CE14" s="207"/>
      <c r="CF14" s="207"/>
      <c r="CG14" s="207"/>
      <c r="CH14" s="207"/>
      <c r="CI14" s="207"/>
      <c r="CJ14" s="207"/>
      <c r="CK14" s="207"/>
      <c r="CL14" s="207"/>
      <c r="CM14" s="207"/>
      <c r="CN14" s="207"/>
      <c r="CO14" s="207"/>
      <c r="CP14" s="207"/>
      <c r="CQ14" s="207"/>
      <c r="CR14" s="207"/>
      <c r="CS14" s="207"/>
      <c r="CT14" s="207"/>
      <c r="CU14" s="207"/>
      <c r="CV14" s="207"/>
      <c r="CW14" s="207"/>
      <c r="CX14" s="207"/>
      <c r="CY14" s="207"/>
      <c r="CZ14" s="207"/>
      <c r="DA14" s="207"/>
      <c r="DB14" s="207"/>
      <c r="DC14" s="207"/>
      <c r="DD14" s="207"/>
      <c r="DE14" s="207"/>
      <c r="DF14" s="207"/>
      <c r="DG14" s="207"/>
      <c r="DH14" s="207"/>
      <c r="DI14" s="207"/>
      <c r="DJ14" s="207"/>
      <c r="DK14" s="207"/>
      <c r="DL14" s="207"/>
      <c r="DM14" s="207"/>
      <c r="DN14" s="207"/>
      <c r="DO14" s="207"/>
      <c r="DP14" s="207"/>
      <c r="DQ14" s="207"/>
      <c r="DR14" s="207"/>
      <c r="DS14" s="207"/>
      <c r="DT14" s="207"/>
      <c r="DU14" s="207"/>
      <c r="DV14" s="207"/>
      <c r="DW14" s="207"/>
      <c r="DX14" s="207"/>
      <c r="DY14" s="207"/>
      <c r="DZ14" s="207"/>
      <c r="EA14" s="207"/>
      <c r="EB14" s="207"/>
      <c r="EC14" s="207"/>
      <c r="ED14" s="207"/>
      <c r="EE14" s="207"/>
      <c r="EF14" s="207"/>
      <c r="EG14" s="207"/>
      <c r="EH14" s="207"/>
      <c r="EI14" s="207"/>
      <c r="EJ14" s="207"/>
      <c r="EK14" s="207"/>
      <c r="EL14" s="207"/>
      <c r="EM14" s="207"/>
      <c r="EN14" s="207"/>
      <c r="EO14" s="207"/>
      <c r="EP14" s="207"/>
      <c r="EQ14" s="207"/>
      <c r="ER14" s="207"/>
      <c r="ES14" s="207"/>
      <c r="ET14" s="207"/>
      <c r="EU14" s="207"/>
      <c r="EV14" s="207"/>
      <c r="EW14" s="207"/>
      <c r="EX14" s="207"/>
      <c r="EY14" s="207"/>
      <c r="EZ14" s="207"/>
      <c r="FA14" s="207"/>
      <c r="FB14" s="207"/>
      <c r="FC14" s="207"/>
      <c r="FD14" s="207"/>
      <c r="FE14" s="207"/>
      <c r="FF14" s="207"/>
      <c r="FG14" s="207"/>
      <c r="FH14" s="207"/>
      <c r="FI14" s="207"/>
      <c r="FJ14" s="207"/>
      <c r="FK14" s="207"/>
      <c r="FL14" s="207"/>
      <c r="FM14" s="207"/>
      <c r="FN14" s="207"/>
      <c r="FO14" s="207"/>
      <c r="FP14" s="207"/>
      <c r="FQ14" s="207"/>
      <c r="FR14" s="207"/>
      <c r="FS14" s="207"/>
      <c r="FT14" s="207"/>
      <c r="FU14" s="207"/>
      <c r="FV14" s="207"/>
      <c r="FW14" s="207"/>
      <c r="FX14" s="207"/>
      <c r="FY14" s="207"/>
      <c r="FZ14" s="207"/>
      <c r="GA14" s="207"/>
      <c r="GB14" s="207"/>
      <c r="GC14" s="207"/>
      <c r="GD14" s="207"/>
      <c r="GE14" s="207"/>
      <c r="GF14" s="207"/>
      <c r="GG14" s="207"/>
      <c r="GH14" s="207"/>
      <c r="GI14" s="207"/>
      <c r="GJ14" s="207"/>
      <c r="GK14" s="207"/>
      <c r="GL14" s="207"/>
      <c r="GM14" s="207"/>
      <c r="GN14" s="207"/>
      <c r="GO14" s="207"/>
      <c r="GP14" s="207"/>
      <c r="GQ14" s="207"/>
      <c r="GR14" s="207"/>
      <c r="GS14" s="207"/>
      <c r="GT14" s="207"/>
      <c r="GU14" s="207"/>
      <c r="GV14" s="207"/>
      <c r="GW14" s="207"/>
      <c r="GX14" s="207"/>
      <c r="GY14" s="207"/>
      <c r="GZ14" s="207"/>
      <c r="HA14" s="207"/>
      <c r="HB14" s="207"/>
      <c r="HC14" s="207"/>
      <c r="HD14" s="207"/>
      <c r="HE14" s="207"/>
      <c r="HF14" s="207"/>
      <c r="HG14" s="207"/>
      <c r="HH14" s="207"/>
      <c r="HI14" s="207"/>
      <c r="HJ14" s="207"/>
      <c r="HK14" s="207"/>
      <c r="HL14" s="207"/>
      <c r="HM14" s="207"/>
      <c r="HN14" s="207"/>
      <c r="HO14" s="207"/>
      <c r="HP14" s="207"/>
      <c r="HQ14" s="207"/>
      <c r="HR14" s="207"/>
      <c r="HS14" s="207"/>
      <c r="HT14" s="207"/>
      <c r="HU14" s="207"/>
      <c r="HV14" s="207"/>
      <c r="HW14" s="207"/>
      <c r="HX14" s="207"/>
      <c r="HY14" s="207"/>
      <c r="HZ14" s="207"/>
      <c r="IA14" s="207"/>
      <c r="IB14" s="207"/>
      <c r="IC14" s="207"/>
      <c r="ID14" s="207"/>
      <c r="IE14" s="207"/>
      <c r="IF14" s="207"/>
      <c r="IG14" s="207"/>
      <c r="IH14" s="207"/>
      <c r="II14" s="207"/>
      <c r="IJ14" s="207"/>
      <c r="IK14" s="207"/>
      <c r="IL14" s="207"/>
      <c r="IM14" s="207"/>
      <c r="IN14" s="207"/>
      <c r="IO14" s="207"/>
      <c r="IP14" s="207"/>
      <c r="IQ14" s="207"/>
      <c r="IR14" s="207"/>
      <c r="IS14" s="207"/>
      <c r="IT14" s="207"/>
      <c r="IU14" s="207"/>
      <c r="IV14" s="207"/>
      <c r="IW14" s="207"/>
      <c r="IX14" s="207"/>
      <c r="IY14" s="207"/>
      <c r="IZ14" s="207"/>
      <c r="JA14" s="207"/>
      <c r="JB14" s="207"/>
      <c r="JC14" s="207"/>
      <c r="JD14" s="207"/>
      <c r="JE14" s="207"/>
      <c r="JF14" s="207"/>
      <c r="JG14" s="207"/>
      <c r="JH14" s="207"/>
      <c r="JI14" s="207"/>
      <c r="JJ14" s="207"/>
      <c r="JK14" s="207"/>
      <c r="JL14" s="207"/>
      <c r="JM14" s="207"/>
      <c r="JN14" s="207"/>
      <c r="JO14" s="207"/>
      <c r="JP14" s="207"/>
      <c r="JQ14" s="207"/>
      <c r="JR14" s="207"/>
      <c r="JS14" s="207"/>
      <c r="JT14" s="207"/>
      <c r="JU14" s="207"/>
      <c r="JV14" s="207"/>
      <c r="JW14" s="207"/>
      <c r="JX14" s="207"/>
      <c r="JY14" s="207"/>
      <c r="JZ14" s="207"/>
      <c r="KA14" s="207"/>
      <c r="KB14" s="207"/>
      <c r="KC14" s="207"/>
      <c r="KD14" s="207"/>
      <c r="KE14" s="207"/>
      <c r="KF14" s="207"/>
      <c r="KG14" s="207"/>
      <c r="KH14" s="207"/>
      <c r="KI14" s="207"/>
      <c r="KJ14" s="207"/>
      <c r="KK14" s="207"/>
      <c r="KL14" s="207"/>
      <c r="KM14" s="207"/>
      <c r="KN14" s="207"/>
      <c r="KO14" s="207"/>
      <c r="KP14" s="207"/>
      <c r="KQ14" s="207"/>
      <c r="KR14" s="207"/>
      <c r="KS14" s="207"/>
      <c r="KT14" s="207"/>
      <c r="KU14" s="207"/>
      <c r="KV14" s="207"/>
      <c r="KW14" s="207"/>
      <c r="KX14" s="207"/>
      <c r="KY14" s="207"/>
      <c r="KZ14" s="207"/>
      <c r="LA14" s="207"/>
      <c r="LB14" s="207"/>
      <c r="LC14" s="207"/>
      <c r="LD14" s="207"/>
      <c r="LE14" s="207"/>
      <c r="LF14" s="207"/>
      <c r="LG14" s="207"/>
      <c r="LH14" s="207"/>
      <c r="LI14" s="207"/>
      <c r="LJ14" s="207"/>
      <c r="LK14" s="207"/>
      <c r="LL14" s="207"/>
      <c r="LM14" s="207"/>
      <c r="LN14" s="207"/>
      <c r="LO14" s="207"/>
      <c r="LP14" s="207"/>
      <c r="LQ14" s="207"/>
      <c r="LR14" s="207"/>
      <c r="LS14" s="207"/>
      <c r="LT14" s="207"/>
      <c r="LU14" s="207"/>
      <c r="LV14" s="207"/>
      <c r="LW14" s="207"/>
      <c r="LX14" s="207"/>
      <c r="LY14" s="207"/>
      <c r="LZ14" s="207"/>
      <c r="MA14" s="207"/>
      <c r="MB14" s="207"/>
      <c r="MC14" s="207"/>
      <c r="MD14" s="207"/>
      <c r="ME14" s="207"/>
      <c r="MF14" s="207"/>
      <c r="MG14" s="207"/>
      <c r="MH14" s="207"/>
      <c r="MI14" s="207"/>
      <c r="MJ14" s="207"/>
      <c r="MK14" s="207"/>
      <c r="ML14" s="207"/>
      <c r="MM14" s="207"/>
      <c r="MN14" s="207"/>
      <c r="MO14" s="207"/>
      <c r="MP14" s="207"/>
      <c r="MQ14" s="207"/>
      <c r="MR14" s="207"/>
      <c r="MS14" s="207"/>
      <c r="MT14" s="207"/>
      <c r="MU14" s="207"/>
      <c r="MV14" s="207"/>
      <c r="MW14" s="207"/>
      <c r="MX14" s="207"/>
      <c r="MY14" s="207"/>
      <c r="MZ14" s="207"/>
      <c r="NA14" s="207"/>
      <c r="NB14" s="207"/>
      <c r="NC14" s="207"/>
      <c r="ND14" s="207"/>
      <c r="NE14" s="207"/>
      <c r="NF14" s="207"/>
      <c r="NG14" s="207"/>
      <c r="NH14" s="207"/>
      <c r="NI14" s="207"/>
      <c r="NJ14" s="207"/>
      <c r="NK14" s="207"/>
      <c r="NL14" s="207"/>
      <c r="NM14" s="207"/>
      <c r="NN14" s="207"/>
      <c r="NO14" s="207"/>
      <c r="NP14" s="207"/>
      <c r="NQ14" s="207"/>
      <c r="NR14" s="207"/>
      <c r="NS14" s="207"/>
      <c r="NT14" s="207"/>
      <c r="NU14" s="207"/>
      <c r="NV14" s="207"/>
      <c r="NW14" s="207"/>
      <c r="NX14" s="207"/>
      <c r="NY14" s="207"/>
      <c r="NZ14" s="207"/>
      <c r="OA14" s="207"/>
      <c r="OB14" s="207"/>
      <c r="OC14" s="207"/>
      <c r="OD14" s="207"/>
      <c r="OE14" s="207"/>
      <c r="OF14" s="207"/>
      <c r="OG14" s="207"/>
      <c r="OH14" s="207"/>
      <c r="OI14" s="207"/>
      <c r="OJ14" s="207"/>
      <c r="OK14" s="207"/>
      <c r="OL14" s="207"/>
      <c r="OM14" s="207"/>
      <c r="ON14" s="207"/>
      <c r="OO14" s="207"/>
      <c r="OP14" s="207"/>
      <c r="OQ14" s="207"/>
      <c r="OR14" s="207"/>
      <c r="OS14" s="207">
        <v>100</v>
      </c>
      <c r="OT14" s="207"/>
      <c r="OU14" s="207"/>
      <c r="OV14" s="207"/>
      <c r="OW14" s="207"/>
      <c r="OX14" s="207"/>
      <c r="OY14" s="207"/>
      <c r="OZ14" s="207"/>
      <c r="PA14" s="207"/>
      <c r="PB14" s="207"/>
      <c r="PC14" s="207"/>
      <c r="PD14" s="207"/>
      <c r="PE14" s="207"/>
      <c r="PF14" s="207"/>
      <c r="PG14" s="207"/>
      <c r="PH14" s="207"/>
      <c r="PI14" s="207"/>
      <c r="PJ14" s="207"/>
      <c r="PK14" s="207"/>
      <c r="PL14" s="207"/>
      <c r="PM14" s="207"/>
      <c r="PN14" s="207"/>
      <c r="PO14" s="207"/>
      <c r="PP14" s="207"/>
      <c r="PQ14" s="207"/>
      <c r="PR14" s="207"/>
      <c r="PS14" s="207"/>
      <c r="PT14" s="207"/>
      <c r="PU14" s="207"/>
      <c r="PV14" s="207"/>
      <c r="PW14" s="207"/>
      <c r="PX14" s="207"/>
      <c r="PY14" s="207"/>
      <c r="PZ14" s="207"/>
      <c r="QA14" s="207"/>
      <c r="QB14" s="207"/>
      <c r="QC14" s="207"/>
      <c r="QD14" s="207"/>
      <c r="QE14" s="207"/>
      <c r="QF14" s="207"/>
      <c r="QG14" s="207"/>
      <c r="QH14" s="207"/>
      <c r="QI14" s="207"/>
      <c r="QJ14" s="207"/>
      <c r="QK14" s="207"/>
      <c r="QL14" s="207"/>
      <c r="QM14" s="207"/>
      <c r="QN14" s="207"/>
      <c r="QO14" s="207"/>
      <c r="QP14" s="207"/>
      <c r="QQ14" s="207"/>
      <c r="QR14" s="207"/>
      <c r="QS14" s="207"/>
      <c r="QT14" s="207"/>
      <c r="QU14" s="207"/>
      <c r="QV14" s="207"/>
      <c r="QW14" s="207">
        <v>100</v>
      </c>
      <c r="QX14" s="207"/>
      <c r="QY14" s="207"/>
      <c r="QZ14" s="207"/>
      <c r="RA14" s="207"/>
    </row>
    <row r="15" spans="1:469" x14ac:dyDescent="0.25">
      <c r="A15" t="s">
        <v>197</v>
      </c>
      <c r="B15" s="205" t="s">
        <v>173</v>
      </c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  <c r="BM15" s="207"/>
      <c r="BN15" s="207"/>
      <c r="BO15" s="207"/>
      <c r="BP15" s="207"/>
      <c r="BQ15" s="207"/>
      <c r="BR15" s="207"/>
      <c r="BS15" s="207"/>
      <c r="BT15" s="207"/>
      <c r="BU15" s="207"/>
      <c r="BV15" s="207"/>
      <c r="BW15" s="207"/>
      <c r="BX15" s="207"/>
      <c r="BY15" s="207"/>
      <c r="BZ15" s="207"/>
      <c r="CA15" s="207"/>
      <c r="CB15" s="207"/>
      <c r="CC15" s="207"/>
      <c r="CD15" s="207"/>
      <c r="CE15" s="207"/>
      <c r="CF15" s="207"/>
      <c r="CG15" s="207"/>
      <c r="CH15" s="207"/>
      <c r="CI15" s="207"/>
      <c r="CJ15" s="207"/>
      <c r="CK15" s="207"/>
      <c r="CL15" s="207"/>
      <c r="CM15" s="207"/>
      <c r="CN15" s="207"/>
      <c r="CO15" s="207"/>
      <c r="CP15" s="207"/>
      <c r="CQ15" s="207"/>
      <c r="CR15" s="207"/>
      <c r="CS15" s="207"/>
      <c r="CT15" s="207"/>
      <c r="CU15" s="207"/>
      <c r="CV15" s="207"/>
      <c r="CW15" s="207"/>
      <c r="CX15" s="207"/>
      <c r="CY15" s="207"/>
      <c r="CZ15" s="207"/>
      <c r="DA15" s="207"/>
      <c r="DB15" s="207"/>
      <c r="DC15" s="207"/>
      <c r="DD15" s="207"/>
      <c r="DE15" s="207"/>
      <c r="DF15" s="207"/>
      <c r="DG15" s="207"/>
      <c r="DH15" s="207"/>
      <c r="DI15" s="207"/>
      <c r="DJ15" s="207"/>
      <c r="DK15" s="207"/>
      <c r="DL15" s="207"/>
      <c r="DM15" s="207"/>
      <c r="DN15" s="207"/>
      <c r="DO15" s="207"/>
      <c r="DP15" s="207"/>
      <c r="DQ15" s="207"/>
      <c r="DR15" s="207"/>
      <c r="DS15" s="207"/>
      <c r="DT15" s="207"/>
      <c r="DU15" s="207"/>
      <c r="DV15" s="207"/>
      <c r="DW15" s="207"/>
      <c r="DX15" s="207"/>
      <c r="DY15" s="207"/>
      <c r="DZ15" s="207"/>
      <c r="EA15" s="207"/>
      <c r="EB15" s="207"/>
      <c r="EC15" s="207"/>
      <c r="ED15" s="207"/>
      <c r="EE15" s="207"/>
      <c r="EF15" s="207"/>
      <c r="EG15" s="207"/>
      <c r="EH15" s="207"/>
      <c r="EI15" s="207"/>
      <c r="EJ15" s="207"/>
      <c r="EK15" s="207"/>
      <c r="EL15" s="207"/>
      <c r="EM15" s="207"/>
      <c r="EN15" s="207"/>
      <c r="EO15" s="207"/>
      <c r="EP15" s="207"/>
      <c r="EQ15" s="207"/>
      <c r="ER15" s="207"/>
      <c r="ES15" s="207"/>
      <c r="ET15" s="207"/>
      <c r="EU15" s="207"/>
      <c r="EV15" s="207"/>
      <c r="EW15" s="207"/>
      <c r="EX15" s="207"/>
      <c r="EY15" s="207"/>
      <c r="EZ15" s="207"/>
      <c r="FA15" s="207"/>
      <c r="FB15" s="207"/>
      <c r="FC15" s="207"/>
      <c r="FD15" s="207"/>
      <c r="FE15" s="207"/>
      <c r="FF15" s="207"/>
      <c r="FG15" s="207"/>
      <c r="FH15" s="207"/>
      <c r="FI15" s="207"/>
      <c r="FJ15" s="207"/>
      <c r="FK15" s="207"/>
      <c r="FL15" s="207"/>
      <c r="FM15" s="207"/>
      <c r="FN15" s="207"/>
      <c r="FO15" s="207"/>
      <c r="FP15" s="207"/>
      <c r="FQ15" s="207"/>
      <c r="FR15" s="207"/>
      <c r="FS15" s="207"/>
      <c r="FT15" s="207"/>
      <c r="FU15" s="207"/>
      <c r="FV15" s="207"/>
      <c r="FW15" s="207"/>
      <c r="FX15" s="207"/>
      <c r="FY15" s="207"/>
      <c r="FZ15" s="207"/>
      <c r="GA15" s="207"/>
      <c r="GB15" s="207"/>
      <c r="GC15" s="207"/>
      <c r="GD15" s="207"/>
      <c r="GE15" s="207"/>
      <c r="GF15" s="207"/>
      <c r="GG15" s="207"/>
      <c r="GH15" s="207"/>
      <c r="GI15" s="207"/>
      <c r="GJ15" s="207"/>
      <c r="GK15" s="207"/>
      <c r="GL15" s="207"/>
      <c r="GM15" s="207"/>
      <c r="GN15" s="207"/>
      <c r="GO15" s="207"/>
      <c r="GP15" s="207"/>
      <c r="GQ15" s="207"/>
      <c r="GR15" s="207"/>
      <c r="GS15" s="207"/>
      <c r="GT15" s="207"/>
      <c r="GU15" s="207"/>
      <c r="GV15" s="207"/>
      <c r="GW15" s="207"/>
      <c r="GX15" s="207"/>
      <c r="GY15" s="207"/>
      <c r="GZ15" s="207"/>
      <c r="HA15" s="207"/>
      <c r="HB15" s="207"/>
      <c r="HC15" s="207"/>
      <c r="HD15" s="207"/>
      <c r="HE15" s="207"/>
      <c r="HF15" s="207"/>
      <c r="HG15" s="207"/>
      <c r="HH15" s="207"/>
      <c r="HI15" s="207"/>
      <c r="HJ15" s="207"/>
      <c r="HK15" s="207"/>
      <c r="HL15" s="207"/>
      <c r="HM15" s="207"/>
      <c r="HN15" s="207"/>
      <c r="HO15" s="207"/>
      <c r="HP15" s="207"/>
      <c r="HQ15" s="207"/>
      <c r="HR15" s="207"/>
      <c r="HS15" s="207"/>
      <c r="HT15" s="207"/>
      <c r="HU15" s="207"/>
      <c r="HV15" s="207"/>
      <c r="HW15" s="207"/>
      <c r="HX15" s="207"/>
      <c r="HY15" s="207"/>
      <c r="HZ15" s="207"/>
      <c r="IA15" s="207"/>
      <c r="IB15" s="207"/>
      <c r="IC15" s="207"/>
      <c r="ID15" s="207"/>
      <c r="IE15" s="207"/>
      <c r="IF15" s="207"/>
      <c r="IG15" s="207"/>
      <c r="IH15" s="207"/>
      <c r="II15" s="207"/>
      <c r="IJ15" s="207"/>
      <c r="IK15" s="207"/>
      <c r="IL15" s="207"/>
      <c r="IM15" s="207"/>
      <c r="IN15" s="207"/>
      <c r="IO15" s="207"/>
      <c r="IP15" s="207"/>
      <c r="IQ15" s="207"/>
      <c r="IR15" s="207"/>
      <c r="IS15" s="207"/>
      <c r="IT15" s="207"/>
      <c r="IU15" s="207"/>
      <c r="IV15" s="207"/>
      <c r="IW15" s="207"/>
      <c r="IX15" s="207"/>
      <c r="IY15" s="207"/>
      <c r="IZ15" s="207"/>
      <c r="JA15" s="207"/>
      <c r="JB15" s="207"/>
      <c r="JC15" s="207"/>
      <c r="JD15" s="207"/>
      <c r="JE15" s="207"/>
      <c r="JF15" s="207"/>
      <c r="JG15" s="207"/>
      <c r="JH15" s="207"/>
      <c r="JI15" s="207"/>
      <c r="JJ15" s="207"/>
      <c r="JK15" s="207"/>
      <c r="JL15" s="207"/>
      <c r="JM15" s="207"/>
      <c r="JN15" s="207"/>
      <c r="JO15" s="207"/>
      <c r="JP15" s="207"/>
      <c r="JQ15" s="207"/>
      <c r="JR15" s="207"/>
      <c r="JS15" s="207"/>
      <c r="JT15" s="207"/>
      <c r="JU15" s="207"/>
      <c r="JV15" s="207"/>
      <c r="JW15" s="207"/>
      <c r="JX15" s="207"/>
      <c r="JY15" s="207"/>
      <c r="JZ15" s="207"/>
      <c r="KA15" s="207"/>
      <c r="KB15" s="207"/>
      <c r="KC15" s="207"/>
      <c r="KD15" s="207"/>
      <c r="KE15" s="207"/>
      <c r="KF15" s="207"/>
      <c r="KG15" s="207"/>
      <c r="KH15" s="207"/>
      <c r="KI15" s="207"/>
      <c r="KJ15" s="207"/>
      <c r="KK15" s="207"/>
      <c r="KL15" s="207"/>
      <c r="KM15" s="207"/>
      <c r="KN15" s="207"/>
      <c r="KO15" s="207"/>
      <c r="KP15" s="207"/>
      <c r="KQ15" s="207"/>
      <c r="KR15" s="207"/>
      <c r="KS15" s="207"/>
      <c r="KT15" s="207"/>
      <c r="KU15" s="207"/>
      <c r="KV15" s="207"/>
      <c r="KW15" s="207"/>
      <c r="KX15" s="207"/>
      <c r="KY15" s="207"/>
      <c r="KZ15" s="207"/>
      <c r="LA15" s="207"/>
      <c r="LB15" s="207"/>
      <c r="LC15" s="207"/>
      <c r="LD15" s="207"/>
      <c r="LE15" s="207"/>
      <c r="LF15" s="207"/>
      <c r="LG15" s="207"/>
      <c r="LH15" s="207"/>
      <c r="LI15" s="207"/>
      <c r="LJ15" s="207"/>
      <c r="LK15" s="207"/>
      <c r="LL15" s="207"/>
      <c r="LM15" s="207"/>
      <c r="LN15" s="207"/>
      <c r="LO15" s="207"/>
      <c r="LP15" s="207"/>
      <c r="LQ15" s="207"/>
      <c r="LR15" s="207"/>
      <c r="LS15" s="207"/>
      <c r="LT15" s="207"/>
      <c r="LU15" s="207"/>
      <c r="LV15" s="207"/>
      <c r="LW15" s="207"/>
      <c r="LX15" s="207"/>
      <c r="LY15" s="207"/>
      <c r="LZ15" s="207"/>
      <c r="MA15" s="207"/>
      <c r="MB15" s="207"/>
      <c r="MC15" s="207"/>
      <c r="MD15" s="207"/>
      <c r="ME15" s="207"/>
      <c r="MF15" s="207"/>
      <c r="MG15" s="207"/>
      <c r="MH15" s="207"/>
      <c r="MI15" s="207"/>
      <c r="MJ15" s="207"/>
      <c r="MK15" s="207"/>
      <c r="ML15" s="207"/>
      <c r="MM15" s="207"/>
      <c r="MN15" s="207"/>
      <c r="MO15" s="207"/>
      <c r="MP15" s="207"/>
      <c r="MQ15" s="207"/>
      <c r="MR15" s="207"/>
      <c r="MS15" s="207"/>
      <c r="MT15" s="207"/>
      <c r="MU15" s="207"/>
      <c r="MV15" s="207"/>
      <c r="MW15" s="207"/>
      <c r="MX15" s="207"/>
      <c r="MY15" s="207"/>
      <c r="MZ15" s="207"/>
      <c r="NA15" s="207"/>
      <c r="NB15" s="207"/>
      <c r="NC15" s="207"/>
      <c r="ND15" s="207"/>
      <c r="NE15" s="207"/>
      <c r="NF15" s="207"/>
      <c r="NG15" s="207"/>
      <c r="NH15" s="207"/>
      <c r="NI15" s="207"/>
      <c r="NJ15" s="207"/>
      <c r="NK15" s="207"/>
      <c r="NL15" s="207"/>
      <c r="NM15" s="207"/>
      <c r="NN15" s="207"/>
      <c r="NO15" s="207"/>
      <c r="NP15" s="207"/>
      <c r="NQ15" s="207"/>
      <c r="NR15" s="207"/>
      <c r="NS15" s="207"/>
      <c r="NT15" s="207"/>
      <c r="NU15" s="207"/>
      <c r="NV15" s="207"/>
      <c r="NW15" s="207"/>
      <c r="NX15" s="207"/>
      <c r="NY15" s="207">
        <v>6</v>
      </c>
      <c r="NZ15" s="207"/>
      <c r="OA15" s="207"/>
      <c r="OB15" s="207"/>
      <c r="OC15" s="207"/>
      <c r="OD15" s="207"/>
      <c r="OE15" s="207"/>
      <c r="OF15" s="207"/>
      <c r="OG15" s="207"/>
      <c r="OH15" s="207"/>
      <c r="OI15" s="207"/>
      <c r="OJ15" s="207"/>
      <c r="OK15" s="207"/>
      <c r="OL15" s="207"/>
      <c r="OM15" s="207"/>
      <c r="ON15" s="207"/>
      <c r="OO15" s="207"/>
      <c r="OP15" s="207"/>
      <c r="OQ15" s="207"/>
      <c r="OR15" s="207"/>
      <c r="OS15" s="207"/>
      <c r="OT15" s="207"/>
      <c r="OU15" s="207"/>
      <c r="OV15" s="207"/>
      <c r="OW15" s="207"/>
      <c r="OX15" s="207"/>
      <c r="OY15" s="207"/>
      <c r="OZ15" s="207"/>
      <c r="PA15" s="207"/>
      <c r="PB15" s="207"/>
      <c r="PC15" s="207"/>
      <c r="PD15" s="207"/>
      <c r="PE15" s="207"/>
      <c r="PF15" s="207"/>
      <c r="PG15" s="207"/>
      <c r="PH15" s="207"/>
      <c r="PI15" s="207"/>
      <c r="PJ15" s="207"/>
      <c r="PK15" s="207"/>
      <c r="PL15" s="207"/>
      <c r="PM15" s="207"/>
      <c r="PN15" s="207"/>
      <c r="PO15" s="207"/>
      <c r="PP15" s="207"/>
      <c r="PQ15" s="207"/>
      <c r="PR15" s="207"/>
      <c r="PS15" s="207"/>
      <c r="PT15" s="207"/>
      <c r="PU15" s="207"/>
      <c r="PV15" s="207"/>
      <c r="PW15" s="207"/>
      <c r="PX15" s="207"/>
      <c r="PY15" s="207"/>
      <c r="PZ15" s="207"/>
      <c r="QA15" s="207"/>
      <c r="QB15" s="207"/>
      <c r="QC15" s="207"/>
      <c r="QD15" s="207"/>
      <c r="QE15" s="207"/>
      <c r="QF15" s="207"/>
      <c r="QG15" s="207"/>
      <c r="QH15" s="207"/>
      <c r="QI15" s="207"/>
      <c r="QJ15" s="207"/>
      <c r="QK15" s="207"/>
      <c r="QL15" s="207"/>
      <c r="QM15" s="207"/>
      <c r="QN15" s="207"/>
      <c r="QO15" s="207"/>
      <c r="QP15" s="207"/>
      <c r="QQ15" s="207"/>
      <c r="QR15" s="207"/>
      <c r="QS15" s="207"/>
      <c r="QT15" s="207"/>
      <c r="QU15" s="207"/>
      <c r="QV15" s="207"/>
      <c r="QW15" s="207"/>
      <c r="QX15" s="207"/>
      <c r="QY15" s="207"/>
      <c r="QZ15" s="207"/>
      <c r="RA15" s="207"/>
    </row>
    <row r="16" spans="1:469" x14ac:dyDescent="0.25">
      <c r="A16" t="s">
        <v>197</v>
      </c>
      <c r="B16" s="205" t="s">
        <v>16</v>
      </c>
      <c r="C16" s="207"/>
      <c r="D16" s="207"/>
      <c r="E16" s="207">
        <v>6</v>
      </c>
      <c r="F16" s="207"/>
      <c r="G16" s="207"/>
      <c r="H16" s="207">
        <v>6</v>
      </c>
      <c r="I16" s="207"/>
      <c r="J16" s="207"/>
      <c r="K16" s="207"/>
      <c r="L16" s="207">
        <v>24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  <c r="BM16" s="207"/>
      <c r="BN16" s="207"/>
      <c r="BO16" s="207"/>
      <c r="BP16" s="207"/>
      <c r="BQ16" s="207"/>
      <c r="BR16" s="207"/>
      <c r="BS16" s="207"/>
      <c r="BT16" s="207"/>
      <c r="BU16" s="207"/>
      <c r="BV16" s="207"/>
      <c r="BW16" s="207"/>
      <c r="BX16" s="207"/>
      <c r="BY16" s="207">
        <v>6</v>
      </c>
      <c r="BZ16" s="207"/>
      <c r="CA16" s="207"/>
      <c r="CB16" s="207"/>
      <c r="CC16" s="207"/>
      <c r="CD16" s="207"/>
      <c r="CE16" s="207"/>
      <c r="CF16" s="207"/>
      <c r="CG16" s="207"/>
      <c r="CH16" s="207"/>
      <c r="CI16" s="207"/>
      <c r="CJ16" s="207"/>
      <c r="CK16" s="207"/>
      <c r="CL16" s="207"/>
      <c r="CM16" s="207"/>
      <c r="CN16" s="207"/>
      <c r="CO16" s="207"/>
      <c r="CP16" s="207"/>
      <c r="CQ16" s="207"/>
      <c r="CR16" s="207"/>
      <c r="CS16" s="207"/>
      <c r="CT16" s="207"/>
      <c r="CU16" s="207"/>
      <c r="CV16" s="207"/>
      <c r="CW16" s="207"/>
      <c r="CX16" s="207"/>
      <c r="CY16" s="207"/>
      <c r="CZ16" s="207"/>
      <c r="DA16" s="207"/>
      <c r="DB16" s="207"/>
      <c r="DC16" s="207"/>
      <c r="DD16" s="207"/>
      <c r="DE16" s="207"/>
      <c r="DF16" s="207"/>
      <c r="DG16" s="207"/>
      <c r="DH16" s="207"/>
      <c r="DI16" s="207"/>
      <c r="DJ16" s="207"/>
      <c r="DK16" s="207"/>
      <c r="DL16" s="207"/>
      <c r="DM16" s="207"/>
      <c r="DN16" s="207"/>
      <c r="DO16" s="207"/>
      <c r="DP16" s="207"/>
      <c r="DQ16" s="207"/>
      <c r="DR16" s="207"/>
      <c r="DS16" s="207"/>
      <c r="DT16" s="207"/>
      <c r="DU16" s="207"/>
      <c r="DV16" s="207"/>
      <c r="DW16" s="207"/>
      <c r="DX16" s="207"/>
      <c r="DY16" s="207"/>
      <c r="DZ16" s="207"/>
      <c r="EA16" s="207"/>
      <c r="EB16" s="207"/>
      <c r="EC16" s="207"/>
      <c r="ED16" s="207"/>
      <c r="EE16" s="207"/>
      <c r="EF16" s="207"/>
      <c r="EG16" s="207"/>
      <c r="EH16" s="207"/>
      <c r="EI16" s="207">
        <v>12</v>
      </c>
      <c r="EJ16" s="207"/>
      <c r="EK16" s="207"/>
      <c r="EL16" s="207"/>
      <c r="EM16" s="207"/>
      <c r="EN16" s="207"/>
      <c r="EO16" s="207"/>
      <c r="EP16" s="207"/>
      <c r="EQ16" s="207"/>
      <c r="ER16" s="207"/>
      <c r="ES16" s="207"/>
      <c r="ET16" s="207"/>
      <c r="EU16" s="207">
        <v>6</v>
      </c>
      <c r="EV16" s="207"/>
      <c r="EW16" s="207"/>
      <c r="EX16" s="207"/>
      <c r="EY16" s="207"/>
      <c r="EZ16" s="207"/>
      <c r="FA16" s="207">
        <v>54</v>
      </c>
      <c r="FB16" s="207"/>
      <c r="FC16" s="207"/>
      <c r="FD16" s="207"/>
      <c r="FE16" s="207"/>
      <c r="FF16" s="207"/>
      <c r="FG16" s="207"/>
      <c r="FH16" s="207"/>
      <c r="FI16" s="207"/>
      <c r="FJ16" s="207"/>
      <c r="FK16" s="207"/>
      <c r="FL16" s="207"/>
      <c r="FM16" s="207"/>
      <c r="FN16" s="207"/>
      <c r="FO16" s="207"/>
      <c r="FP16" s="207"/>
      <c r="FQ16" s="207"/>
      <c r="FR16" s="207"/>
      <c r="FS16" s="207"/>
      <c r="FT16" s="207"/>
      <c r="FU16" s="207"/>
      <c r="FV16" s="207"/>
      <c r="FW16" s="207"/>
      <c r="FX16" s="207"/>
      <c r="FY16" s="207"/>
      <c r="FZ16" s="207"/>
      <c r="GA16" s="207"/>
      <c r="GB16" s="207"/>
      <c r="GC16" s="207"/>
      <c r="GD16" s="207"/>
      <c r="GE16" s="207"/>
      <c r="GF16" s="207"/>
      <c r="GG16" s="207"/>
      <c r="GH16" s="207"/>
      <c r="GI16" s="207"/>
      <c r="GJ16" s="207"/>
      <c r="GK16" s="207"/>
      <c r="GL16" s="207"/>
      <c r="GM16" s="207"/>
      <c r="GN16" s="207"/>
      <c r="GO16" s="207"/>
      <c r="GP16" s="207"/>
      <c r="GQ16" s="207"/>
      <c r="GR16" s="207"/>
      <c r="GS16" s="207"/>
      <c r="GT16" s="207"/>
      <c r="GU16" s="207"/>
      <c r="GV16" s="207"/>
      <c r="GW16" s="207"/>
      <c r="GX16" s="207"/>
      <c r="GY16" s="207"/>
      <c r="GZ16" s="207"/>
      <c r="HA16" s="207"/>
      <c r="HB16" s="207"/>
      <c r="HC16" s="207"/>
      <c r="HD16" s="207"/>
      <c r="HE16" s="207"/>
      <c r="HF16" s="207"/>
      <c r="HG16" s="207"/>
      <c r="HH16" s="207"/>
      <c r="HI16" s="207"/>
      <c r="HJ16" s="207"/>
      <c r="HK16" s="207"/>
      <c r="HL16" s="207"/>
      <c r="HM16" s="207"/>
      <c r="HN16" s="207"/>
      <c r="HO16" s="207"/>
      <c r="HP16" s="207"/>
      <c r="HQ16" s="207"/>
      <c r="HR16" s="207"/>
      <c r="HS16" s="207"/>
      <c r="HT16" s="207"/>
      <c r="HU16" s="207"/>
      <c r="HV16" s="207"/>
      <c r="HW16" s="207"/>
      <c r="HX16" s="207"/>
      <c r="HY16" s="207"/>
      <c r="HZ16" s="207"/>
      <c r="IA16" s="207"/>
      <c r="IB16" s="207"/>
      <c r="IC16" s="207"/>
      <c r="ID16" s="207"/>
      <c r="IE16" s="207"/>
      <c r="IF16" s="207"/>
      <c r="IG16" s="207"/>
      <c r="IH16" s="207"/>
      <c r="II16" s="207"/>
      <c r="IJ16" s="207"/>
      <c r="IK16" s="207"/>
      <c r="IL16" s="207"/>
      <c r="IM16" s="207"/>
      <c r="IN16" s="207"/>
      <c r="IO16" s="207"/>
      <c r="IP16" s="207"/>
      <c r="IQ16" s="207"/>
      <c r="IR16" s="207"/>
      <c r="IS16" s="207"/>
      <c r="IT16" s="207"/>
      <c r="IU16" s="207"/>
      <c r="IV16" s="207"/>
      <c r="IW16" s="207"/>
      <c r="IX16" s="207"/>
      <c r="IY16" s="207"/>
      <c r="IZ16" s="207"/>
      <c r="JA16" s="207"/>
      <c r="JB16" s="207"/>
      <c r="JC16" s="207"/>
      <c r="JD16" s="207"/>
      <c r="JE16" s="207"/>
      <c r="JF16" s="207"/>
      <c r="JG16" s="207"/>
      <c r="JH16" s="207"/>
      <c r="JI16" s="207"/>
      <c r="JJ16" s="207"/>
      <c r="JK16" s="207">
        <v>6</v>
      </c>
      <c r="JL16" s="207"/>
      <c r="JM16" s="207"/>
      <c r="JN16" s="207"/>
      <c r="JO16" s="207"/>
      <c r="JP16" s="207"/>
      <c r="JQ16" s="207"/>
      <c r="JR16" s="207"/>
      <c r="JS16" s="207"/>
      <c r="JT16" s="207"/>
      <c r="JU16" s="207"/>
      <c r="JV16" s="207"/>
      <c r="JW16" s="207"/>
      <c r="JX16" s="207"/>
      <c r="JY16" s="207"/>
      <c r="JZ16" s="207"/>
      <c r="KA16" s="207"/>
      <c r="KB16" s="207"/>
      <c r="KC16" s="207"/>
      <c r="KD16" s="207"/>
      <c r="KE16" s="207"/>
      <c r="KF16" s="207"/>
      <c r="KG16" s="207"/>
      <c r="KH16" s="207"/>
      <c r="KI16" s="207"/>
      <c r="KJ16" s="207"/>
      <c r="KK16" s="207">
        <v>6</v>
      </c>
      <c r="KL16" s="207"/>
      <c r="KM16" s="207"/>
      <c r="KN16" s="207"/>
      <c r="KO16" s="207"/>
      <c r="KP16" s="207">
        <v>6</v>
      </c>
      <c r="KQ16" s="207"/>
      <c r="KR16" s="207"/>
      <c r="KS16" s="207"/>
      <c r="KT16" s="207"/>
      <c r="KU16" s="207"/>
      <c r="KV16" s="207"/>
      <c r="KW16" s="207"/>
      <c r="KX16" s="207"/>
      <c r="KY16" s="207"/>
      <c r="KZ16" s="207"/>
      <c r="LA16" s="207"/>
      <c r="LB16" s="207"/>
      <c r="LC16" s="207"/>
      <c r="LD16" s="207"/>
      <c r="LE16" s="207"/>
      <c r="LF16" s="207"/>
      <c r="LG16" s="207"/>
      <c r="LH16" s="207"/>
      <c r="LI16" s="207"/>
      <c r="LJ16" s="207"/>
      <c r="LK16" s="207"/>
      <c r="LL16" s="207"/>
      <c r="LM16" s="207"/>
      <c r="LN16" s="207"/>
      <c r="LO16" s="207"/>
      <c r="LP16" s="207"/>
      <c r="LQ16" s="207"/>
      <c r="LR16" s="207"/>
      <c r="LS16" s="207"/>
      <c r="LT16" s="207"/>
      <c r="LU16" s="207"/>
      <c r="LV16" s="207"/>
      <c r="LW16" s="207"/>
      <c r="LX16" s="207"/>
      <c r="LY16" s="207"/>
      <c r="LZ16" s="207"/>
      <c r="MA16" s="207"/>
      <c r="MB16" s="207"/>
      <c r="MC16" s="207"/>
      <c r="MD16" s="207"/>
      <c r="ME16" s="207"/>
      <c r="MF16" s="207"/>
      <c r="MG16" s="207"/>
      <c r="MH16" s="207"/>
      <c r="MI16" s="207"/>
      <c r="MJ16" s="207"/>
      <c r="MK16" s="207"/>
      <c r="ML16" s="207"/>
      <c r="MM16" s="207"/>
      <c r="MN16" s="207"/>
      <c r="MO16" s="207"/>
      <c r="MP16" s="207"/>
      <c r="MQ16" s="207"/>
      <c r="MR16" s="207"/>
      <c r="MS16" s="207"/>
      <c r="MT16" s="207"/>
      <c r="MU16" s="207"/>
      <c r="MV16" s="207"/>
      <c r="MW16" s="207"/>
      <c r="MX16" s="207">
        <v>6</v>
      </c>
      <c r="MY16" s="207"/>
      <c r="MZ16" s="207"/>
      <c r="NA16" s="207"/>
      <c r="NB16" s="207"/>
      <c r="NC16" s="207"/>
      <c r="ND16" s="207"/>
      <c r="NE16" s="207"/>
      <c r="NF16" s="207"/>
      <c r="NG16" s="207"/>
      <c r="NH16" s="207"/>
      <c r="NI16" s="207"/>
      <c r="NJ16" s="207"/>
      <c r="NK16" s="207"/>
      <c r="NL16" s="207"/>
      <c r="NM16" s="207"/>
      <c r="NN16" s="207"/>
      <c r="NO16" s="207"/>
      <c r="NP16" s="207"/>
      <c r="NQ16" s="207"/>
      <c r="NR16" s="207"/>
      <c r="NS16" s="207"/>
      <c r="NT16" s="207"/>
      <c r="NU16" s="207"/>
      <c r="NV16" s="207"/>
      <c r="NW16" s="207"/>
      <c r="NX16" s="207"/>
      <c r="NY16" s="207"/>
      <c r="NZ16" s="207"/>
      <c r="OA16" s="207"/>
      <c r="OB16" s="207"/>
      <c r="OC16" s="207"/>
      <c r="OD16" s="207"/>
      <c r="OE16" s="207"/>
      <c r="OF16" s="207"/>
      <c r="OG16" s="207"/>
      <c r="OH16" s="207"/>
      <c r="OI16" s="207"/>
      <c r="OJ16" s="207"/>
      <c r="OK16" s="207"/>
      <c r="OL16" s="207"/>
      <c r="OM16" s="207"/>
      <c r="ON16" s="207"/>
      <c r="OO16" s="207"/>
      <c r="OP16" s="207"/>
      <c r="OQ16" s="207"/>
      <c r="OR16" s="207"/>
      <c r="OS16" s="207"/>
      <c r="OT16" s="207"/>
      <c r="OU16" s="207"/>
      <c r="OV16" s="207"/>
      <c r="OW16" s="207"/>
      <c r="OX16" s="207"/>
      <c r="OY16" s="207"/>
      <c r="OZ16" s="207"/>
      <c r="PA16" s="207"/>
      <c r="PB16" s="207"/>
      <c r="PC16" s="207"/>
      <c r="PD16" s="207"/>
      <c r="PE16" s="207"/>
      <c r="PF16" s="207"/>
      <c r="PG16" s="207"/>
      <c r="PH16" s="207"/>
      <c r="PI16" s="207"/>
      <c r="PJ16" s="207"/>
      <c r="PK16" s="207"/>
      <c r="PL16" s="207"/>
      <c r="PM16" s="207"/>
      <c r="PN16" s="207"/>
      <c r="PO16" s="207"/>
      <c r="PP16" s="207"/>
      <c r="PQ16" s="207"/>
      <c r="PR16" s="207"/>
      <c r="PS16" s="207"/>
      <c r="PT16" s="207"/>
      <c r="PU16" s="207"/>
      <c r="PV16" s="207"/>
      <c r="PW16" s="207"/>
      <c r="PX16" s="207"/>
      <c r="PY16" s="207"/>
      <c r="PZ16" s="207"/>
      <c r="QA16" s="207"/>
      <c r="QB16" s="207"/>
      <c r="QC16" s="207"/>
      <c r="QD16" s="207"/>
      <c r="QE16" s="207"/>
      <c r="QF16" s="207"/>
      <c r="QG16" s="207"/>
      <c r="QH16" s="207"/>
      <c r="QI16" s="207"/>
      <c r="QJ16" s="207"/>
      <c r="QK16" s="207"/>
      <c r="QL16" s="207"/>
      <c r="QM16" s="207"/>
      <c r="QN16" s="207"/>
      <c r="QO16" s="207"/>
      <c r="QP16" s="207"/>
      <c r="QQ16" s="207"/>
      <c r="QR16" s="207"/>
      <c r="QS16" s="207"/>
      <c r="QT16" s="207"/>
      <c r="QU16" s="207"/>
      <c r="QV16" s="207"/>
      <c r="QW16" s="207"/>
      <c r="QX16" s="207"/>
      <c r="QY16" s="207"/>
      <c r="QZ16" s="207"/>
      <c r="RA16" s="207"/>
    </row>
    <row r="17" spans="1:469" x14ac:dyDescent="0.25">
      <c r="A17" t="s">
        <v>197</v>
      </c>
      <c r="B17" s="205" t="s">
        <v>156</v>
      </c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207"/>
      <c r="BN17" s="207"/>
      <c r="BO17" s="207"/>
      <c r="BP17" s="207"/>
      <c r="BQ17" s="207"/>
      <c r="BR17" s="207"/>
      <c r="BS17" s="207"/>
      <c r="BT17" s="207"/>
      <c r="BU17" s="207"/>
      <c r="BV17" s="207"/>
      <c r="BW17" s="207"/>
      <c r="BX17" s="207"/>
      <c r="BY17" s="207"/>
      <c r="BZ17" s="207"/>
      <c r="CA17" s="207"/>
      <c r="CB17" s="207"/>
      <c r="CC17" s="207"/>
      <c r="CD17" s="207"/>
      <c r="CE17" s="207"/>
      <c r="CF17" s="207"/>
      <c r="CG17" s="207"/>
      <c r="CH17" s="207"/>
      <c r="CI17" s="207"/>
      <c r="CJ17" s="207"/>
      <c r="CK17" s="207"/>
      <c r="CL17" s="207"/>
      <c r="CM17" s="207"/>
      <c r="CN17" s="207"/>
      <c r="CO17" s="207"/>
      <c r="CP17" s="207"/>
      <c r="CQ17" s="207"/>
      <c r="CR17" s="207"/>
      <c r="CS17" s="207"/>
      <c r="CT17" s="207"/>
      <c r="CU17" s="207"/>
      <c r="CV17" s="207"/>
      <c r="CW17" s="207"/>
      <c r="CX17" s="207"/>
      <c r="CY17" s="207"/>
      <c r="CZ17" s="207"/>
      <c r="DA17" s="207"/>
      <c r="DB17" s="207"/>
      <c r="DC17" s="207"/>
      <c r="DD17" s="207"/>
      <c r="DE17" s="207"/>
      <c r="DF17" s="207"/>
      <c r="DG17" s="207"/>
      <c r="DH17" s="207"/>
      <c r="DI17" s="207"/>
      <c r="DJ17" s="207"/>
      <c r="DK17" s="207"/>
      <c r="DL17" s="207"/>
      <c r="DM17" s="207"/>
      <c r="DN17" s="207"/>
      <c r="DO17" s="207"/>
      <c r="DP17" s="207"/>
      <c r="DQ17" s="207"/>
      <c r="DR17" s="207"/>
      <c r="DS17" s="207"/>
      <c r="DT17" s="207"/>
      <c r="DU17" s="207"/>
      <c r="DV17" s="207"/>
      <c r="DW17" s="207"/>
      <c r="DX17" s="207"/>
      <c r="DY17" s="207"/>
      <c r="DZ17" s="207"/>
      <c r="EA17" s="207"/>
      <c r="EB17" s="207"/>
      <c r="EC17" s="207"/>
      <c r="ED17" s="207"/>
      <c r="EE17" s="207"/>
      <c r="EF17" s="207"/>
      <c r="EG17" s="207"/>
      <c r="EH17" s="207"/>
      <c r="EI17" s="207"/>
      <c r="EJ17" s="207"/>
      <c r="EK17" s="207"/>
      <c r="EL17" s="207"/>
      <c r="EM17" s="207"/>
      <c r="EN17" s="207"/>
      <c r="EO17" s="207"/>
      <c r="EP17" s="207"/>
      <c r="EQ17" s="207"/>
      <c r="ER17" s="207"/>
      <c r="ES17" s="207"/>
      <c r="ET17" s="207"/>
      <c r="EU17" s="207"/>
      <c r="EV17" s="207"/>
      <c r="EW17" s="207"/>
      <c r="EX17" s="207"/>
      <c r="EY17" s="207"/>
      <c r="EZ17" s="207"/>
      <c r="FA17" s="207"/>
      <c r="FB17" s="207"/>
      <c r="FC17" s="207"/>
      <c r="FD17" s="207"/>
      <c r="FE17" s="207"/>
      <c r="FF17" s="207"/>
      <c r="FG17" s="207"/>
      <c r="FH17" s="207"/>
      <c r="FI17" s="207"/>
      <c r="FJ17" s="207"/>
      <c r="FK17" s="207"/>
      <c r="FL17" s="207"/>
      <c r="FM17" s="207"/>
      <c r="FN17" s="207"/>
      <c r="FO17" s="207"/>
      <c r="FP17" s="207"/>
      <c r="FQ17" s="207"/>
      <c r="FR17" s="207"/>
      <c r="FS17" s="207"/>
      <c r="FT17" s="207"/>
      <c r="FU17" s="207"/>
      <c r="FV17" s="207"/>
      <c r="FW17" s="207"/>
      <c r="FX17" s="207"/>
      <c r="FY17" s="207"/>
      <c r="FZ17" s="207"/>
      <c r="GA17" s="207"/>
      <c r="GB17" s="207"/>
      <c r="GC17" s="207"/>
      <c r="GD17" s="207"/>
      <c r="GE17" s="207"/>
      <c r="GF17" s="207"/>
      <c r="GG17" s="207"/>
      <c r="GH17" s="207"/>
      <c r="GI17" s="207"/>
      <c r="GJ17" s="207"/>
      <c r="GK17" s="207"/>
      <c r="GL17" s="207"/>
      <c r="GM17" s="207"/>
      <c r="GN17" s="207"/>
      <c r="GO17" s="207"/>
      <c r="GP17" s="207"/>
      <c r="GQ17" s="207"/>
      <c r="GR17" s="207"/>
      <c r="GS17" s="207"/>
      <c r="GT17" s="207"/>
      <c r="GU17" s="207"/>
      <c r="GV17" s="207"/>
      <c r="GW17" s="207"/>
      <c r="GX17" s="207"/>
      <c r="GY17" s="207"/>
      <c r="GZ17" s="207"/>
      <c r="HA17" s="207"/>
      <c r="HB17" s="207"/>
      <c r="HC17" s="207"/>
      <c r="HD17" s="207"/>
      <c r="HE17" s="207"/>
      <c r="HF17" s="207"/>
      <c r="HG17" s="207"/>
      <c r="HH17" s="207"/>
      <c r="HI17" s="207"/>
      <c r="HJ17" s="207"/>
      <c r="HK17" s="207"/>
      <c r="HL17" s="207"/>
      <c r="HM17" s="207"/>
      <c r="HN17" s="207"/>
      <c r="HO17" s="207"/>
      <c r="HP17" s="207"/>
      <c r="HQ17" s="207"/>
      <c r="HR17" s="207"/>
      <c r="HS17" s="207"/>
      <c r="HT17" s="207"/>
      <c r="HU17" s="207"/>
      <c r="HV17" s="207"/>
      <c r="HW17" s="207"/>
      <c r="HX17" s="207"/>
      <c r="HY17" s="207"/>
      <c r="HZ17" s="207"/>
      <c r="IA17" s="207"/>
      <c r="IB17" s="207"/>
      <c r="IC17" s="207"/>
      <c r="ID17" s="207"/>
      <c r="IE17" s="207"/>
      <c r="IF17" s="207"/>
      <c r="IG17" s="207"/>
      <c r="IH17" s="207"/>
      <c r="II17" s="207"/>
      <c r="IJ17" s="207"/>
      <c r="IK17" s="207"/>
      <c r="IL17" s="207"/>
      <c r="IM17" s="207"/>
      <c r="IN17" s="207"/>
      <c r="IO17" s="207"/>
      <c r="IP17" s="207"/>
      <c r="IQ17" s="207"/>
      <c r="IR17" s="207"/>
      <c r="IS17" s="207"/>
      <c r="IT17" s="207"/>
      <c r="IU17" s="207"/>
      <c r="IV17" s="207"/>
      <c r="IW17" s="207"/>
      <c r="IX17" s="207"/>
      <c r="IY17" s="207"/>
      <c r="IZ17" s="207"/>
      <c r="JA17" s="207"/>
      <c r="JB17" s="207">
        <v>6</v>
      </c>
      <c r="JC17" s="207"/>
      <c r="JD17" s="207"/>
      <c r="JE17" s="207"/>
      <c r="JF17" s="207"/>
      <c r="JG17" s="207"/>
      <c r="JH17" s="207"/>
      <c r="JI17" s="207"/>
      <c r="JJ17" s="207"/>
      <c r="JK17" s="207"/>
      <c r="JL17" s="207"/>
      <c r="JM17" s="207"/>
      <c r="JN17" s="207"/>
      <c r="JO17" s="207"/>
      <c r="JP17" s="207"/>
      <c r="JQ17" s="207"/>
      <c r="JR17" s="207"/>
      <c r="JS17" s="207"/>
      <c r="JT17" s="207"/>
      <c r="JU17" s="207"/>
      <c r="JV17" s="207"/>
      <c r="JW17" s="207"/>
      <c r="JX17" s="207"/>
      <c r="JY17" s="207"/>
      <c r="JZ17" s="207"/>
      <c r="KA17" s="207"/>
      <c r="KB17" s="207"/>
      <c r="KC17" s="207"/>
      <c r="KD17" s="207">
        <v>6</v>
      </c>
      <c r="KE17" s="207"/>
      <c r="KF17" s="207"/>
      <c r="KG17" s="207"/>
      <c r="KH17" s="207"/>
      <c r="KI17" s="207">
        <v>6</v>
      </c>
      <c r="KJ17" s="207"/>
      <c r="KK17" s="207"/>
      <c r="KL17" s="207"/>
      <c r="KM17" s="207"/>
      <c r="KN17" s="207"/>
      <c r="KO17" s="207"/>
      <c r="KP17" s="207"/>
      <c r="KQ17" s="207"/>
      <c r="KR17" s="207"/>
      <c r="KS17" s="207"/>
      <c r="KT17" s="207"/>
      <c r="KU17" s="207"/>
      <c r="KV17" s="207"/>
      <c r="KW17" s="207"/>
      <c r="KX17" s="207"/>
      <c r="KY17" s="207"/>
      <c r="KZ17" s="207"/>
      <c r="LA17" s="207"/>
      <c r="LB17" s="207"/>
      <c r="LC17" s="207"/>
      <c r="LD17" s="207"/>
      <c r="LE17" s="207"/>
      <c r="LF17" s="207"/>
      <c r="LG17" s="207"/>
      <c r="LH17" s="207"/>
      <c r="LI17" s="207"/>
      <c r="LJ17" s="207"/>
      <c r="LK17" s="207"/>
      <c r="LL17" s="207"/>
      <c r="LM17" s="207"/>
      <c r="LN17" s="207"/>
      <c r="LO17" s="207"/>
      <c r="LP17" s="207"/>
      <c r="LQ17" s="207">
        <v>6</v>
      </c>
      <c r="LR17" s="207"/>
      <c r="LS17" s="207"/>
      <c r="LT17" s="207"/>
      <c r="LU17" s="207"/>
      <c r="LV17" s="207"/>
      <c r="LW17" s="207"/>
      <c r="LX17" s="207"/>
      <c r="LY17" s="207"/>
      <c r="LZ17" s="207"/>
      <c r="MA17" s="207"/>
      <c r="MB17" s="207"/>
      <c r="MC17" s="207"/>
      <c r="MD17" s="207"/>
      <c r="ME17" s="207"/>
      <c r="MF17" s="207"/>
      <c r="MG17" s="207"/>
      <c r="MH17" s="207"/>
      <c r="MI17" s="207"/>
      <c r="MJ17" s="207"/>
      <c r="MK17" s="207"/>
      <c r="ML17" s="207"/>
      <c r="MM17" s="207"/>
      <c r="MN17" s="207"/>
      <c r="MO17" s="207"/>
      <c r="MP17" s="207"/>
      <c r="MQ17" s="207"/>
      <c r="MR17" s="207"/>
      <c r="MS17" s="207"/>
      <c r="MT17" s="207"/>
      <c r="MU17" s="207"/>
      <c r="MV17" s="207"/>
      <c r="MW17" s="207"/>
      <c r="MX17" s="207"/>
      <c r="MY17" s="207"/>
      <c r="MZ17" s="207"/>
      <c r="NA17" s="207"/>
      <c r="NB17" s="207"/>
      <c r="NC17" s="207"/>
      <c r="ND17" s="207"/>
      <c r="NE17" s="207"/>
      <c r="NF17" s="207"/>
      <c r="NG17" s="207"/>
      <c r="NH17" s="207"/>
      <c r="NI17" s="207"/>
      <c r="NJ17" s="207"/>
      <c r="NK17" s="207"/>
      <c r="NL17" s="207"/>
      <c r="NM17" s="207"/>
      <c r="NN17" s="207"/>
      <c r="NO17" s="207"/>
      <c r="NP17" s="207"/>
      <c r="NQ17" s="207"/>
      <c r="NR17" s="207"/>
      <c r="NS17" s="207"/>
      <c r="NT17" s="207"/>
      <c r="NU17" s="207"/>
      <c r="NV17" s="207"/>
      <c r="NW17" s="207"/>
      <c r="NX17" s="207"/>
      <c r="NY17" s="207"/>
      <c r="NZ17" s="207"/>
      <c r="OA17" s="207"/>
      <c r="OB17" s="207"/>
      <c r="OC17" s="207"/>
      <c r="OD17" s="207"/>
      <c r="OE17" s="207"/>
      <c r="OF17" s="207"/>
      <c r="OG17" s="207"/>
      <c r="OH17" s="207"/>
      <c r="OI17" s="207"/>
      <c r="OJ17" s="207"/>
      <c r="OK17" s="207"/>
      <c r="OL17" s="207"/>
      <c r="OM17" s="207"/>
      <c r="ON17" s="207"/>
      <c r="OO17" s="207"/>
      <c r="OP17" s="207"/>
      <c r="OQ17" s="207"/>
      <c r="OR17" s="207"/>
      <c r="OS17" s="207"/>
      <c r="OT17" s="207"/>
      <c r="OU17" s="207"/>
      <c r="OV17" s="207"/>
      <c r="OW17" s="207"/>
      <c r="OX17" s="207"/>
      <c r="OY17" s="207"/>
      <c r="OZ17" s="207"/>
      <c r="PA17" s="207"/>
      <c r="PB17" s="207"/>
      <c r="PC17" s="207"/>
      <c r="PD17" s="207"/>
      <c r="PE17" s="207"/>
      <c r="PF17" s="207"/>
      <c r="PG17" s="207"/>
      <c r="PH17" s="207"/>
      <c r="PI17" s="207"/>
      <c r="PJ17" s="207"/>
      <c r="PK17" s="207"/>
      <c r="PL17" s="207"/>
      <c r="PM17" s="207"/>
      <c r="PN17" s="207"/>
      <c r="PO17" s="207"/>
      <c r="PP17" s="207"/>
      <c r="PQ17" s="207"/>
      <c r="PR17" s="207"/>
      <c r="PS17" s="207"/>
      <c r="PT17" s="207"/>
      <c r="PU17" s="207"/>
      <c r="PV17" s="207"/>
      <c r="PW17" s="207"/>
      <c r="PX17" s="207"/>
      <c r="PY17" s="207"/>
      <c r="PZ17" s="207"/>
      <c r="QA17" s="207"/>
      <c r="QB17" s="207"/>
      <c r="QC17" s="207"/>
      <c r="QD17" s="207"/>
      <c r="QE17" s="207"/>
      <c r="QF17" s="207"/>
      <c r="QG17" s="207"/>
      <c r="QH17" s="207"/>
      <c r="QI17" s="207"/>
      <c r="QJ17" s="207"/>
      <c r="QK17" s="207"/>
      <c r="QL17" s="207"/>
      <c r="QM17" s="207"/>
      <c r="QN17" s="207"/>
      <c r="QO17" s="207"/>
      <c r="QP17" s="207"/>
      <c r="QQ17" s="207"/>
      <c r="QR17" s="207"/>
      <c r="QS17" s="207"/>
      <c r="QT17" s="207"/>
      <c r="QU17" s="207"/>
      <c r="QV17" s="207"/>
      <c r="QW17" s="207"/>
      <c r="QX17" s="207"/>
      <c r="QY17" s="207"/>
      <c r="QZ17" s="207"/>
      <c r="RA17" s="207"/>
    </row>
    <row r="18" spans="1:469" x14ac:dyDescent="0.25">
      <c r="A18" t="s">
        <v>197</v>
      </c>
      <c r="B18" s="205" t="s">
        <v>159</v>
      </c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207"/>
      <c r="BN18" s="207"/>
      <c r="BO18" s="207"/>
      <c r="BP18" s="207"/>
      <c r="BQ18" s="207"/>
      <c r="BR18" s="207"/>
      <c r="BS18" s="207"/>
      <c r="BT18" s="207"/>
      <c r="BU18" s="207"/>
      <c r="BV18" s="207"/>
      <c r="BW18" s="207"/>
      <c r="BX18" s="207"/>
      <c r="BY18" s="207"/>
      <c r="BZ18" s="207"/>
      <c r="CA18" s="207"/>
      <c r="CB18" s="207"/>
      <c r="CC18" s="207"/>
      <c r="CD18" s="207"/>
      <c r="CE18" s="207"/>
      <c r="CF18" s="207"/>
      <c r="CG18" s="207"/>
      <c r="CH18" s="207"/>
      <c r="CI18" s="207"/>
      <c r="CJ18" s="207"/>
      <c r="CK18" s="207"/>
      <c r="CL18" s="207"/>
      <c r="CM18" s="207"/>
      <c r="CN18" s="207"/>
      <c r="CO18" s="207"/>
      <c r="CP18" s="207"/>
      <c r="CQ18" s="207"/>
      <c r="CR18" s="207"/>
      <c r="CS18" s="207"/>
      <c r="CT18" s="207"/>
      <c r="CU18" s="207"/>
      <c r="CV18" s="207"/>
      <c r="CW18" s="207"/>
      <c r="CX18" s="207"/>
      <c r="CY18" s="207"/>
      <c r="CZ18" s="207"/>
      <c r="DA18" s="207"/>
      <c r="DB18" s="207"/>
      <c r="DC18" s="207"/>
      <c r="DD18" s="207"/>
      <c r="DE18" s="207"/>
      <c r="DF18" s="207"/>
      <c r="DG18" s="207"/>
      <c r="DH18" s="207"/>
      <c r="DI18" s="207"/>
      <c r="DJ18" s="207"/>
      <c r="DK18" s="207"/>
      <c r="DL18" s="207"/>
      <c r="DM18" s="207"/>
      <c r="DN18" s="207"/>
      <c r="DO18" s="207"/>
      <c r="DP18" s="207"/>
      <c r="DQ18" s="207"/>
      <c r="DR18" s="207"/>
      <c r="DS18" s="207"/>
      <c r="DT18" s="207"/>
      <c r="DU18" s="207"/>
      <c r="DV18" s="207"/>
      <c r="DW18" s="207"/>
      <c r="DX18" s="207"/>
      <c r="DY18" s="207"/>
      <c r="DZ18" s="207"/>
      <c r="EA18" s="207"/>
      <c r="EB18" s="207"/>
      <c r="EC18" s="207"/>
      <c r="ED18" s="207"/>
      <c r="EE18" s="207"/>
      <c r="EF18" s="207"/>
      <c r="EG18" s="207"/>
      <c r="EH18" s="207"/>
      <c r="EI18" s="207"/>
      <c r="EJ18" s="207"/>
      <c r="EK18" s="207"/>
      <c r="EL18" s="207"/>
      <c r="EM18" s="207"/>
      <c r="EN18" s="207"/>
      <c r="EO18" s="207"/>
      <c r="EP18" s="207"/>
      <c r="EQ18" s="207"/>
      <c r="ER18" s="207"/>
      <c r="ES18" s="207"/>
      <c r="ET18" s="207"/>
      <c r="EU18" s="207"/>
      <c r="EV18" s="207"/>
      <c r="EW18" s="207"/>
      <c r="EX18" s="207"/>
      <c r="EY18" s="207"/>
      <c r="EZ18" s="207"/>
      <c r="FA18" s="207"/>
      <c r="FB18" s="207"/>
      <c r="FC18" s="207"/>
      <c r="FD18" s="207"/>
      <c r="FE18" s="207"/>
      <c r="FF18" s="207"/>
      <c r="FG18" s="207"/>
      <c r="FH18" s="207"/>
      <c r="FI18" s="207"/>
      <c r="FJ18" s="207"/>
      <c r="FK18" s="207"/>
      <c r="FL18" s="207"/>
      <c r="FM18" s="207"/>
      <c r="FN18" s="207"/>
      <c r="FO18" s="207"/>
      <c r="FP18" s="207"/>
      <c r="FQ18" s="207"/>
      <c r="FR18" s="207"/>
      <c r="FS18" s="207"/>
      <c r="FT18" s="207"/>
      <c r="FU18" s="207"/>
      <c r="FV18" s="207"/>
      <c r="FW18" s="207"/>
      <c r="FX18" s="207"/>
      <c r="FY18" s="207"/>
      <c r="FZ18" s="207"/>
      <c r="GA18" s="207"/>
      <c r="GB18" s="207"/>
      <c r="GC18" s="207"/>
      <c r="GD18" s="207"/>
      <c r="GE18" s="207"/>
      <c r="GF18" s="207"/>
      <c r="GG18" s="207"/>
      <c r="GH18" s="207"/>
      <c r="GI18" s="207"/>
      <c r="GJ18" s="207"/>
      <c r="GK18" s="207"/>
      <c r="GL18" s="207"/>
      <c r="GM18" s="207"/>
      <c r="GN18" s="207"/>
      <c r="GO18" s="207"/>
      <c r="GP18" s="207"/>
      <c r="GQ18" s="207"/>
      <c r="GR18" s="207"/>
      <c r="GS18" s="207"/>
      <c r="GT18" s="207"/>
      <c r="GU18" s="207"/>
      <c r="GV18" s="207"/>
      <c r="GW18" s="207"/>
      <c r="GX18" s="207"/>
      <c r="GY18" s="207"/>
      <c r="GZ18" s="207"/>
      <c r="HA18" s="207"/>
      <c r="HB18" s="207"/>
      <c r="HC18" s="207"/>
      <c r="HD18" s="207"/>
      <c r="HE18" s="207"/>
      <c r="HF18" s="207"/>
      <c r="HG18" s="207"/>
      <c r="HH18" s="207"/>
      <c r="HI18" s="207"/>
      <c r="HJ18" s="207"/>
      <c r="HK18" s="207"/>
      <c r="HL18" s="207"/>
      <c r="HM18" s="207"/>
      <c r="HN18" s="207"/>
      <c r="HO18" s="207"/>
      <c r="HP18" s="207"/>
      <c r="HQ18" s="207"/>
      <c r="HR18" s="207"/>
      <c r="HS18" s="207"/>
      <c r="HT18" s="207"/>
      <c r="HU18" s="207"/>
      <c r="HV18" s="207"/>
      <c r="HW18" s="207"/>
      <c r="HX18" s="207"/>
      <c r="HY18" s="207"/>
      <c r="HZ18" s="207"/>
      <c r="IA18" s="207"/>
      <c r="IB18" s="207"/>
      <c r="IC18" s="207"/>
      <c r="ID18" s="207"/>
      <c r="IE18" s="207"/>
      <c r="IF18" s="207"/>
      <c r="IG18" s="207"/>
      <c r="IH18" s="207"/>
      <c r="II18" s="207"/>
      <c r="IJ18" s="207"/>
      <c r="IK18" s="207"/>
      <c r="IL18" s="207"/>
      <c r="IM18" s="207"/>
      <c r="IN18" s="207"/>
      <c r="IO18" s="207"/>
      <c r="IP18" s="207"/>
      <c r="IQ18" s="207"/>
      <c r="IR18" s="207"/>
      <c r="IS18" s="207"/>
      <c r="IT18" s="207"/>
      <c r="IU18" s="207"/>
      <c r="IV18" s="207"/>
      <c r="IW18" s="207"/>
      <c r="IX18" s="207"/>
      <c r="IY18" s="207"/>
      <c r="IZ18" s="207"/>
      <c r="JA18" s="207"/>
      <c r="JB18" s="207">
        <v>6</v>
      </c>
      <c r="JC18" s="207"/>
      <c r="JD18" s="207"/>
      <c r="JE18" s="207"/>
      <c r="JF18" s="207"/>
      <c r="JG18" s="207"/>
      <c r="JH18" s="207"/>
      <c r="JI18" s="207"/>
      <c r="JJ18" s="207"/>
      <c r="JK18" s="207"/>
      <c r="JL18" s="207"/>
      <c r="JM18" s="207"/>
      <c r="JN18" s="207"/>
      <c r="JO18" s="207"/>
      <c r="JP18" s="207"/>
      <c r="JQ18" s="207"/>
      <c r="JR18" s="207"/>
      <c r="JS18" s="207"/>
      <c r="JT18" s="207"/>
      <c r="JU18" s="207"/>
      <c r="JV18" s="207"/>
      <c r="JW18" s="207"/>
      <c r="JX18" s="207"/>
      <c r="JY18" s="207"/>
      <c r="JZ18" s="207"/>
      <c r="KA18" s="207"/>
      <c r="KB18" s="207"/>
      <c r="KC18" s="207"/>
      <c r="KD18" s="207"/>
      <c r="KE18" s="207"/>
      <c r="KF18" s="207"/>
      <c r="KG18" s="207"/>
      <c r="KH18" s="207"/>
      <c r="KI18" s="207"/>
      <c r="KJ18" s="207"/>
      <c r="KK18" s="207"/>
      <c r="KL18" s="207"/>
      <c r="KM18" s="207"/>
      <c r="KN18" s="207"/>
      <c r="KO18" s="207"/>
      <c r="KP18" s="207"/>
      <c r="KQ18" s="207"/>
      <c r="KR18" s="207"/>
      <c r="KS18" s="207"/>
      <c r="KT18" s="207"/>
      <c r="KU18" s="207"/>
      <c r="KV18" s="207"/>
      <c r="KW18" s="207"/>
      <c r="KX18" s="207"/>
      <c r="KY18" s="207"/>
      <c r="KZ18" s="207"/>
      <c r="LA18" s="207"/>
      <c r="LB18" s="207"/>
      <c r="LC18" s="207">
        <v>6</v>
      </c>
      <c r="LD18" s="207"/>
      <c r="LE18" s="207"/>
      <c r="LF18" s="207"/>
      <c r="LG18" s="207"/>
      <c r="LH18" s="207"/>
      <c r="LI18" s="207"/>
      <c r="LJ18" s="207"/>
      <c r="LK18" s="207"/>
      <c r="LL18" s="207">
        <v>6</v>
      </c>
      <c r="LM18" s="207"/>
      <c r="LN18" s="207"/>
      <c r="LO18" s="207"/>
      <c r="LP18" s="207"/>
      <c r="LQ18" s="207">
        <v>6</v>
      </c>
      <c r="LR18" s="207"/>
      <c r="LS18" s="207"/>
      <c r="LT18" s="207"/>
      <c r="LU18" s="207"/>
      <c r="LV18" s="207"/>
      <c r="LW18" s="207"/>
      <c r="LX18" s="207"/>
      <c r="LY18" s="207"/>
      <c r="LZ18" s="207"/>
      <c r="MA18" s="207"/>
      <c r="MB18" s="207"/>
      <c r="MC18" s="207"/>
      <c r="MD18" s="207"/>
      <c r="ME18" s="207"/>
      <c r="MF18" s="207"/>
      <c r="MG18" s="207"/>
      <c r="MH18" s="207"/>
      <c r="MI18" s="207"/>
      <c r="MJ18" s="207"/>
      <c r="MK18" s="207"/>
      <c r="ML18" s="207"/>
      <c r="MM18" s="207"/>
      <c r="MN18" s="207"/>
      <c r="MO18" s="207"/>
      <c r="MP18" s="207"/>
      <c r="MQ18" s="207"/>
      <c r="MR18" s="207"/>
      <c r="MS18" s="207"/>
      <c r="MT18" s="207"/>
      <c r="MU18" s="207"/>
      <c r="MV18" s="207"/>
      <c r="MW18" s="207"/>
      <c r="MX18" s="207"/>
      <c r="MY18" s="207"/>
      <c r="MZ18" s="207"/>
      <c r="NA18" s="207"/>
      <c r="NB18" s="207"/>
      <c r="NC18" s="207"/>
      <c r="ND18" s="207"/>
      <c r="NE18" s="207"/>
      <c r="NF18" s="207"/>
      <c r="NG18" s="207"/>
      <c r="NH18" s="207"/>
      <c r="NI18" s="207"/>
      <c r="NJ18" s="207"/>
      <c r="NK18" s="207"/>
      <c r="NL18" s="207"/>
      <c r="NM18" s="207"/>
      <c r="NN18" s="207"/>
      <c r="NO18" s="207"/>
      <c r="NP18" s="207"/>
      <c r="NQ18" s="207"/>
      <c r="NR18" s="207"/>
      <c r="NS18" s="207"/>
      <c r="NT18" s="207"/>
      <c r="NU18" s="207"/>
      <c r="NV18" s="207"/>
      <c r="NW18" s="207"/>
      <c r="NX18" s="207"/>
      <c r="NY18" s="207"/>
      <c r="NZ18" s="207"/>
      <c r="OA18" s="207"/>
      <c r="OB18" s="207"/>
      <c r="OC18" s="207"/>
      <c r="OD18" s="207"/>
      <c r="OE18" s="207"/>
      <c r="OF18" s="207"/>
      <c r="OG18" s="207"/>
      <c r="OH18" s="207"/>
      <c r="OI18" s="207"/>
      <c r="OJ18" s="207"/>
      <c r="OK18" s="207"/>
      <c r="OL18" s="207"/>
      <c r="OM18" s="207"/>
      <c r="ON18" s="207"/>
      <c r="OO18" s="207"/>
      <c r="OP18" s="207"/>
      <c r="OQ18" s="207"/>
      <c r="OR18" s="207"/>
      <c r="OS18" s="207"/>
      <c r="OT18" s="207"/>
      <c r="OU18" s="207"/>
      <c r="OV18" s="207"/>
      <c r="OW18" s="207"/>
      <c r="OX18" s="207"/>
      <c r="OY18" s="207"/>
      <c r="OZ18" s="207"/>
      <c r="PA18" s="207"/>
      <c r="PB18" s="207"/>
      <c r="PC18" s="207"/>
      <c r="PD18" s="207"/>
      <c r="PE18" s="207"/>
      <c r="PF18" s="207"/>
      <c r="PG18" s="207"/>
      <c r="PH18" s="207"/>
      <c r="PI18" s="207"/>
      <c r="PJ18" s="207"/>
      <c r="PK18" s="207"/>
      <c r="PL18" s="207"/>
      <c r="PM18" s="207"/>
      <c r="PN18" s="207"/>
      <c r="PO18" s="207"/>
      <c r="PP18" s="207"/>
      <c r="PQ18" s="207"/>
      <c r="PR18" s="207"/>
      <c r="PS18" s="207"/>
      <c r="PT18" s="207"/>
      <c r="PU18" s="207"/>
      <c r="PV18" s="207"/>
      <c r="PW18" s="207"/>
      <c r="PX18" s="207"/>
      <c r="PY18" s="207"/>
      <c r="PZ18" s="207"/>
      <c r="QA18" s="207"/>
      <c r="QB18" s="207"/>
      <c r="QC18" s="207"/>
      <c r="QD18" s="207"/>
      <c r="QE18" s="207"/>
      <c r="QF18" s="207"/>
      <c r="QG18" s="207"/>
      <c r="QH18" s="207"/>
      <c r="QI18" s="207"/>
      <c r="QJ18" s="207"/>
      <c r="QK18" s="207"/>
      <c r="QL18" s="207"/>
      <c r="QM18" s="207"/>
      <c r="QN18" s="207"/>
      <c r="QO18" s="207"/>
      <c r="QP18" s="207"/>
      <c r="QQ18" s="207"/>
      <c r="QR18" s="207"/>
      <c r="QS18" s="207"/>
      <c r="QT18" s="207"/>
      <c r="QU18" s="207"/>
      <c r="QV18" s="207"/>
      <c r="QW18" s="207"/>
      <c r="QX18" s="207"/>
      <c r="QY18" s="207"/>
      <c r="QZ18" s="207"/>
      <c r="RA18" s="207"/>
    </row>
    <row r="19" spans="1:469" x14ac:dyDescent="0.25">
      <c r="A19" t="s">
        <v>197</v>
      </c>
      <c r="B19" s="205" t="s">
        <v>25</v>
      </c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  <c r="BE19" s="207"/>
      <c r="BF19" s="207"/>
      <c r="BG19" s="207"/>
      <c r="BH19" s="207"/>
      <c r="BI19" s="207"/>
      <c r="BJ19" s="207"/>
      <c r="BK19" s="207"/>
      <c r="BL19" s="207"/>
      <c r="BM19" s="207"/>
      <c r="BN19" s="207"/>
      <c r="BO19" s="207"/>
      <c r="BP19" s="207"/>
      <c r="BQ19" s="207"/>
      <c r="BR19" s="207"/>
      <c r="BS19" s="207"/>
      <c r="BT19" s="207"/>
      <c r="BU19" s="207"/>
      <c r="BV19" s="207"/>
      <c r="BW19" s="207"/>
      <c r="BX19" s="207"/>
      <c r="BY19" s="207"/>
      <c r="BZ19" s="207"/>
      <c r="CA19" s="207"/>
      <c r="CB19" s="207"/>
      <c r="CC19" s="207"/>
      <c r="CD19" s="207"/>
      <c r="CE19" s="207"/>
      <c r="CF19" s="207"/>
      <c r="CG19" s="207"/>
      <c r="CH19" s="207"/>
      <c r="CI19" s="207"/>
      <c r="CJ19" s="207"/>
      <c r="CK19" s="207"/>
      <c r="CL19" s="207"/>
      <c r="CM19" s="207"/>
      <c r="CN19" s="207"/>
      <c r="CO19" s="207"/>
      <c r="CP19" s="207"/>
      <c r="CQ19" s="207"/>
      <c r="CR19" s="207"/>
      <c r="CS19" s="207"/>
      <c r="CT19" s="207"/>
      <c r="CU19" s="207"/>
      <c r="CV19" s="207"/>
      <c r="CW19" s="207"/>
      <c r="CX19" s="207"/>
      <c r="CY19" s="207"/>
      <c r="CZ19" s="207"/>
      <c r="DA19" s="207"/>
      <c r="DB19" s="207"/>
      <c r="DC19" s="207"/>
      <c r="DD19" s="207"/>
      <c r="DE19" s="207"/>
      <c r="DF19" s="207"/>
      <c r="DG19" s="207"/>
      <c r="DH19" s="207"/>
      <c r="DI19" s="207"/>
      <c r="DJ19" s="207"/>
      <c r="DK19" s="207"/>
      <c r="DL19" s="207"/>
      <c r="DM19" s="207"/>
      <c r="DN19" s="207"/>
      <c r="DO19" s="207"/>
      <c r="DP19" s="207"/>
      <c r="DQ19" s="207"/>
      <c r="DR19" s="207"/>
      <c r="DS19" s="207"/>
      <c r="DT19" s="207"/>
      <c r="DU19" s="207"/>
      <c r="DV19" s="207"/>
      <c r="DW19" s="207"/>
      <c r="DX19" s="207"/>
      <c r="DY19" s="207"/>
      <c r="DZ19" s="207"/>
      <c r="EA19" s="207"/>
      <c r="EB19" s="207"/>
      <c r="EC19" s="207"/>
      <c r="ED19" s="207">
        <v>6</v>
      </c>
      <c r="EE19" s="207"/>
      <c r="EF19" s="207"/>
      <c r="EG19" s="207"/>
      <c r="EH19" s="207"/>
      <c r="EI19" s="207"/>
      <c r="EJ19" s="207"/>
      <c r="EK19" s="207"/>
      <c r="EL19" s="207">
        <v>6</v>
      </c>
      <c r="EM19" s="207"/>
      <c r="EN19" s="207"/>
      <c r="EO19" s="207">
        <v>6</v>
      </c>
      <c r="EP19" s="207"/>
      <c r="EQ19" s="207"/>
      <c r="ER19" s="207"/>
      <c r="ES19" s="207"/>
      <c r="ET19" s="207"/>
      <c r="EU19" s="207"/>
      <c r="EV19" s="207"/>
      <c r="EW19" s="207"/>
      <c r="EX19" s="207"/>
      <c r="EY19" s="207"/>
      <c r="EZ19" s="207"/>
      <c r="FA19" s="207"/>
      <c r="FB19" s="207"/>
      <c r="FC19" s="207"/>
      <c r="FD19" s="207"/>
      <c r="FE19" s="207"/>
      <c r="FF19" s="207"/>
      <c r="FG19" s="207"/>
      <c r="FH19" s="207"/>
      <c r="FI19" s="207"/>
      <c r="FJ19" s="207"/>
      <c r="FK19" s="207"/>
      <c r="FL19" s="207"/>
      <c r="FM19" s="207"/>
      <c r="FN19" s="207"/>
      <c r="FO19" s="207"/>
      <c r="FP19" s="207"/>
      <c r="FQ19" s="207"/>
      <c r="FR19" s="207"/>
      <c r="FS19" s="207"/>
      <c r="FT19" s="207"/>
      <c r="FU19" s="207"/>
      <c r="FV19" s="207"/>
      <c r="FW19" s="207"/>
      <c r="FX19" s="207"/>
      <c r="FY19" s="207"/>
      <c r="FZ19" s="207"/>
      <c r="GA19" s="207"/>
      <c r="GB19" s="207"/>
      <c r="GC19" s="207"/>
      <c r="GD19" s="207"/>
      <c r="GE19" s="207"/>
      <c r="GF19" s="207"/>
      <c r="GG19" s="207"/>
      <c r="GH19" s="207"/>
      <c r="GI19" s="207"/>
      <c r="GJ19" s="207"/>
      <c r="GK19" s="207"/>
      <c r="GL19" s="207"/>
      <c r="GM19" s="207"/>
      <c r="GN19" s="207"/>
      <c r="GO19" s="207"/>
      <c r="GP19" s="207"/>
      <c r="GQ19" s="207"/>
      <c r="GR19" s="207"/>
      <c r="GS19" s="207"/>
      <c r="GT19" s="207"/>
      <c r="GU19" s="207"/>
      <c r="GV19" s="207"/>
      <c r="GW19" s="207"/>
      <c r="GX19" s="207"/>
      <c r="GY19" s="207"/>
      <c r="GZ19" s="207"/>
      <c r="HA19" s="207"/>
      <c r="HB19" s="207"/>
      <c r="HC19" s="207"/>
      <c r="HD19" s="207"/>
      <c r="HE19" s="207"/>
      <c r="HF19" s="207"/>
      <c r="HG19" s="207"/>
      <c r="HH19" s="207"/>
      <c r="HI19" s="207"/>
      <c r="HJ19" s="207"/>
      <c r="HK19" s="207"/>
      <c r="HL19" s="207"/>
      <c r="HM19" s="207"/>
      <c r="HN19" s="207"/>
      <c r="HO19" s="207"/>
      <c r="HP19" s="207"/>
      <c r="HQ19" s="207"/>
      <c r="HR19" s="207"/>
      <c r="HS19" s="207"/>
      <c r="HT19" s="207"/>
      <c r="HU19" s="207"/>
      <c r="HV19" s="207"/>
      <c r="HW19" s="207"/>
      <c r="HX19" s="207"/>
      <c r="HY19" s="207"/>
      <c r="HZ19" s="207"/>
      <c r="IA19" s="207"/>
      <c r="IB19" s="207"/>
      <c r="IC19" s="207"/>
      <c r="ID19" s="207"/>
      <c r="IE19" s="207"/>
      <c r="IF19" s="207"/>
      <c r="IG19" s="207"/>
      <c r="IH19" s="207"/>
      <c r="II19" s="207"/>
      <c r="IJ19" s="207"/>
      <c r="IK19" s="207"/>
      <c r="IL19" s="207"/>
      <c r="IM19" s="207"/>
      <c r="IN19" s="207"/>
      <c r="IO19" s="207"/>
      <c r="IP19" s="207"/>
      <c r="IQ19" s="207"/>
      <c r="IR19" s="207"/>
      <c r="IS19" s="207"/>
      <c r="IT19" s="207"/>
      <c r="IU19" s="207"/>
      <c r="IV19" s="207"/>
      <c r="IW19" s="207"/>
      <c r="IX19" s="207"/>
      <c r="IY19" s="207"/>
      <c r="IZ19" s="207"/>
      <c r="JA19" s="207"/>
      <c r="JB19" s="207"/>
      <c r="JC19" s="207"/>
      <c r="JD19" s="207"/>
      <c r="JE19" s="207"/>
      <c r="JF19" s="207"/>
      <c r="JG19" s="207"/>
      <c r="JH19" s="207"/>
      <c r="JI19" s="207"/>
      <c r="JJ19" s="207"/>
      <c r="JK19" s="207">
        <v>6</v>
      </c>
      <c r="JL19" s="207"/>
      <c r="JM19" s="207"/>
      <c r="JN19" s="207"/>
      <c r="JO19" s="207"/>
      <c r="JP19" s="207"/>
      <c r="JQ19" s="207"/>
      <c r="JR19" s="207"/>
      <c r="JS19" s="207"/>
      <c r="JT19" s="207"/>
      <c r="JU19" s="207"/>
      <c r="JV19" s="207"/>
      <c r="JW19" s="207"/>
      <c r="JX19" s="207">
        <v>6</v>
      </c>
      <c r="JY19" s="207"/>
      <c r="JZ19" s="207"/>
      <c r="KA19" s="207"/>
      <c r="KB19" s="207"/>
      <c r="KC19" s="207"/>
      <c r="KD19" s="207"/>
      <c r="KE19" s="207"/>
      <c r="KF19" s="207"/>
      <c r="KG19" s="207"/>
      <c r="KH19" s="207"/>
      <c r="KI19" s="207"/>
      <c r="KJ19" s="207"/>
      <c r="KK19" s="207"/>
      <c r="KL19" s="207"/>
      <c r="KM19" s="207"/>
      <c r="KN19" s="207"/>
      <c r="KO19" s="207"/>
      <c r="KP19" s="207"/>
      <c r="KQ19" s="207"/>
      <c r="KR19" s="207"/>
      <c r="KS19" s="207"/>
      <c r="KT19" s="207"/>
      <c r="KU19" s="207"/>
      <c r="KV19" s="207"/>
      <c r="KW19" s="207"/>
      <c r="KX19" s="207"/>
      <c r="KY19" s="207"/>
      <c r="KZ19" s="207"/>
      <c r="LA19" s="207"/>
      <c r="LB19" s="207"/>
      <c r="LC19" s="207"/>
      <c r="LD19" s="207"/>
      <c r="LE19" s="207"/>
      <c r="LF19" s="207"/>
      <c r="LG19" s="207"/>
      <c r="LH19" s="207"/>
      <c r="LI19" s="207"/>
      <c r="LJ19" s="207"/>
      <c r="LK19" s="207"/>
      <c r="LL19" s="207"/>
      <c r="LM19" s="207"/>
      <c r="LN19" s="207"/>
      <c r="LO19" s="207"/>
      <c r="LP19" s="207"/>
      <c r="LQ19" s="207"/>
      <c r="LR19" s="207"/>
      <c r="LS19" s="207"/>
      <c r="LT19" s="207"/>
      <c r="LU19" s="207"/>
      <c r="LV19" s="207"/>
      <c r="LW19" s="207"/>
      <c r="LX19" s="207"/>
      <c r="LY19" s="207"/>
      <c r="LZ19" s="207"/>
      <c r="MA19" s="207"/>
      <c r="MB19" s="207"/>
      <c r="MC19" s="207"/>
      <c r="MD19" s="207"/>
      <c r="ME19" s="207"/>
      <c r="MF19" s="207"/>
      <c r="MG19" s="207"/>
      <c r="MH19" s="207">
        <v>6</v>
      </c>
      <c r="MI19" s="207"/>
      <c r="MJ19" s="207"/>
      <c r="MK19" s="207"/>
      <c r="ML19" s="207"/>
      <c r="MM19" s="207"/>
      <c r="MN19" s="207"/>
      <c r="MO19" s="207"/>
      <c r="MP19" s="207"/>
      <c r="MQ19" s="207"/>
      <c r="MR19" s="207"/>
      <c r="MS19" s="207"/>
      <c r="MT19" s="207"/>
      <c r="MU19" s="207"/>
      <c r="MV19" s="207"/>
      <c r="MW19" s="207"/>
      <c r="MX19" s="207"/>
      <c r="MY19" s="207"/>
      <c r="MZ19" s="207"/>
      <c r="NA19" s="207"/>
      <c r="NB19" s="207"/>
      <c r="NC19" s="207"/>
      <c r="ND19" s="207"/>
      <c r="NE19" s="207"/>
      <c r="NF19" s="207"/>
      <c r="NG19" s="207"/>
      <c r="NH19" s="207"/>
      <c r="NI19" s="207"/>
      <c r="NJ19" s="207"/>
      <c r="NK19" s="207"/>
      <c r="NL19" s="207"/>
      <c r="NM19" s="207"/>
      <c r="NN19" s="207"/>
      <c r="NO19" s="207"/>
      <c r="NP19" s="207"/>
      <c r="NQ19" s="207"/>
      <c r="NR19" s="207"/>
      <c r="NS19" s="207"/>
      <c r="NT19" s="207"/>
      <c r="NU19" s="207"/>
      <c r="NV19" s="207"/>
      <c r="NW19" s="207"/>
      <c r="NX19" s="207"/>
      <c r="NY19" s="207"/>
      <c r="NZ19" s="207"/>
      <c r="OA19" s="207"/>
      <c r="OB19" s="207"/>
      <c r="OC19" s="207"/>
      <c r="OD19" s="207"/>
      <c r="OE19" s="207"/>
      <c r="OF19" s="207"/>
      <c r="OG19" s="207"/>
      <c r="OH19" s="207"/>
      <c r="OI19" s="207"/>
      <c r="OJ19" s="207"/>
      <c r="OK19" s="207"/>
      <c r="OL19" s="207"/>
      <c r="OM19" s="207"/>
      <c r="ON19" s="207"/>
      <c r="OO19" s="207"/>
      <c r="OP19" s="207"/>
      <c r="OQ19" s="207"/>
      <c r="OR19" s="207"/>
      <c r="OS19" s="207"/>
      <c r="OT19" s="207"/>
      <c r="OU19" s="207"/>
      <c r="OV19" s="207"/>
      <c r="OW19" s="207"/>
      <c r="OX19" s="207"/>
      <c r="OY19" s="207"/>
      <c r="OZ19" s="207"/>
      <c r="PA19" s="207"/>
      <c r="PB19" s="207"/>
      <c r="PC19" s="207"/>
      <c r="PD19" s="207"/>
      <c r="PE19" s="207"/>
      <c r="PF19" s="207"/>
      <c r="PG19" s="207"/>
      <c r="PH19" s="207"/>
      <c r="PI19" s="207"/>
      <c r="PJ19" s="207"/>
      <c r="PK19" s="207"/>
      <c r="PL19" s="207"/>
      <c r="PM19" s="207"/>
      <c r="PN19" s="207"/>
      <c r="PO19" s="207"/>
      <c r="PP19" s="207"/>
      <c r="PQ19" s="207"/>
      <c r="PR19" s="207"/>
      <c r="PS19" s="207"/>
      <c r="PT19" s="207"/>
      <c r="PU19" s="207"/>
      <c r="PV19" s="207"/>
      <c r="PW19" s="207"/>
      <c r="PX19" s="207"/>
      <c r="PY19" s="207"/>
      <c r="PZ19" s="207"/>
      <c r="QA19" s="207"/>
      <c r="QB19" s="207"/>
      <c r="QC19" s="207"/>
      <c r="QD19" s="207"/>
      <c r="QE19" s="207"/>
      <c r="QF19" s="207"/>
      <c r="QG19" s="207"/>
      <c r="QH19" s="207"/>
      <c r="QI19" s="207"/>
      <c r="QJ19" s="207"/>
      <c r="QK19" s="207"/>
      <c r="QL19" s="207"/>
      <c r="QM19" s="207"/>
      <c r="QN19" s="207"/>
      <c r="QO19" s="207"/>
      <c r="QP19" s="207"/>
      <c r="QQ19" s="207"/>
      <c r="QR19" s="207"/>
      <c r="QS19" s="207"/>
      <c r="QT19" s="207"/>
      <c r="QU19" s="207"/>
      <c r="QV19" s="207"/>
      <c r="QW19" s="207"/>
      <c r="QX19" s="207"/>
      <c r="QY19" s="207"/>
      <c r="QZ19" s="207"/>
      <c r="RA19" s="207"/>
    </row>
    <row r="20" spans="1:469" x14ac:dyDescent="0.25">
      <c r="A20" t="s">
        <v>197</v>
      </c>
      <c r="B20" s="205" t="s">
        <v>143</v>
      </c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7"/>
      <c r="BC20" s="207"/>
      <c r="BD20" s="207"/>
      <c r="BE20" s="207"/>
      <c r="BF20" s="207"/>
      <c r="BG20" s="207"/>
      <c r="BH20" s="207"/>
      <c r="BI20" s="207"/>
      <c r="BJ20" s="207"/>
      <c r="BK20" s="207"/>
      <c r="BL20" s="207"/>
      <c r="BM20" s="207"/>
      <c r="BN20" s="207"/>
      <c r="BO20" s="207"/>
      <c r="BP20" s="207"/>
      <c r="BQ20" s="207"/>
      <c r="BR20" s="207"/>
      <c r="BS20" s="207"/>
      <c r="BT20" s="207"/>
      <c r="BU20" s="207"/>
      <c r="BV20" s="207"/>
      <c r="BW20" s="207"/>
      <c r="BX20" s="207"/>
      <c r="BY20" s="207"/>
      <c r="BZ20" s="207"/>
      <c r="CA20" s="207"/>
      <c r="CB20" s="207"/>
      <c r="CC20" s="207"/>
      <c r="CD20" s="207"/>
      <c r="CE20" s="207"/>
      <c r="CF20" s="207"/>
      <c r="CG20" s="207"/>
      <c r="CH20" s="207"/>
      <c r="CI20" s="207"/>
      <c r="CJ20" s="207"/>
      <c r="CK20" s="207"/>
      <c r="CL20" s="207"/>
      <c r="CM20" s="207"/>
      <c r="CN20" s="207"/>
      <c r="CO20" s="207"/>
      <c r="CP20" s="207"/>
      <c r="CQ20" s="207"/>
      <c r="CR20" s="207"/>
      <c r="CS20" s="207"/>
      <c r="CT20" s="207"/>
      <c r="CU20" s="207"/>
      <c r="CV20" s="207"/>
      <c r="CW20" s="207"/>
      <c r="CX20" s="207"/>
      <c r="CY20" s="207"/>
      <c r="CZ20" s="207"/>
      <c r="DA20" s="207"/>
      <c r="DB20" s="207"/>
      <c r="DC20" s="207"/>
      <c r="DD20" s="207"/>
      <c r="DE20" s="207"/>
      <c r="DF20" s="207"/>
      <c r="DG20" s="207"/>
      <c r="DH20" s="207"/>
      <c r="DI20" s="207"/>
      <c r="DJ20" s="207"/>
      <c r="DK20" s="207"/>
      <c r="DL20" s="207"/>
      <c r="DM20" s="207"/>
      <c r="DN20" s="207"/>
      <c r="DO20" s="207"/>
      <c r="DP20" s="207"/>
      <c r="DQ20" s="207"/>
      <c r="DR20" s="207"/>
      <c r="DS20" s="207"/>
      <c r="DT20" s="207"/>
      <c r="DU20" s="207"/>
      <c r="DV20" s="207"/>
      <c r="DW20" s="207"/>
      <c r="DX20" s="207"/>
      <c r="DY20" s="207"/>
      <c r="DZ20" s="207"/>
      <c r="EA20" s="207"/>
      <c r="EB20" s="207"/>
      <c r="EC20" s="207"/>
      <c r="ED20" s="207"/>
      <c r="EE20" s="207"/>
      <c r="EF20" s="207"/>
      <c r="EG20" s="207"/>
      <c r="EH20" s="207"/>
      <c r="EI20" s="207"/>
      <c r="EJ20" s="207"/>
      <c r="EK20" s="207"/>
      <c r="EL20" s="207"/>
      <c r="EM20" s="207"/>
      <c r="EN20" s="207"/>
      <c r="EO20" s="207"/>
      <c r="EP20" s="207"/>
      <c r="EQ20" s="207"/>
      <c r="ER20" s="207"/>
      <c r="ES20" s="207"/>
      <c r="ET20" s="207"/>
      <c r="EU20" s="207"/>
      <c r="EV20" s="207"/>
      <c r="EW20" s="207"/>
      <c r="EX20" s="207"/>
      <c r="EY20" s="207"/>
      <c r="EZ20" s="207"/>
      <c r="FA20" s="207"/>
      <c r="FB20" s="207"/>
      <c r="FC20" s="207"/>
      <c r="FD20" s="207"/>
      <c r="FE20" s="207"/>
      <c r="FF20" s="207"/>
      <c r="FG20" s="207"/>
      <c r="FH20" s="207"/>
      <c r="FI20" s="207"/>
      <c r="FJ20" s="207"/>
      <c r="FK20" s="207"/>
      <c r="FL20" s="207"/>
      <c r="FM20" s="207"/>
      <c r="FN20" s="207"/>
      <c r="FO20" s="207"/>
      <c r="FP20" s="207"/>
      <c r="FQ20" s="207"/>
      <c r="FR20" s="207"/>
      <c r="FS20" s="207"/>
      <c r="FT20" s="207"/>
      <c r="FU20" s="207"/>
      <c r="FV20" s="207"/>
      <c r="FW20" s="207"/>
      <c r="FX20" s="207"/>
      <c r="FY20" s="207"/>
      <c r="FZ20" s="207"/>
      <c r="GA20" s="207"/>
      <c r="GB20" s="207"/>
      <c r="GC20" s="207"/>
      <c r="GD20" s="207"/>
      <c r="GE20" s="207"/>
      <c r="GF20" s="207"/>
      <c r="GG20" s="207"/>
      <c r="GH20" s="207"/>
      <c r="GI20" s="207"/>
      <c r="GJ20" s="207"/>
      <c r="GK20" s="207"/>
      <c r="GL20" s="207"/>
      <c r="GM20" s="207"/>
      <c r="GN20" s="207"/>
      <c r="GO20" s="207"/>
      <c r="GP20" s="207"/>
      <c r="GQ20" s="207"/>
      <c r="GR20" s="207">
        <v>30</v>
      </c>
      <c r="GS20" s="207"/>
      <c r="GT20" s="207"/>
      <c r="GU20" s="207"/>
      <c r="GV20" s="207"/>
      <c r="GW20" s="207"/>
      <c r="GX20" s="207"/>
      <c r="GY20" s="207"/>
      <c r="GZ20" s="207"/>
      <c r="HA20" s="207"/>
      <c r="HB20" s="207"/>
      <c r="HC20" s="207"/>
      <c r="HD20" s="207"/>
      <c r="HE20" s="207"/>
      <c r="HF20" s="207"/>
      <c r="HG20" s="207"/>
      <c r="HH20" s="207"/>
      <c r="HI20" s="207"/>
      <c r="HJ20" s="207"/>
      <c r="HK20" s="207"/>
      <c r="HL20" s="207"/>
      <c r="HM20" s="207"/>
      <c r="HN20" s="207"/>
      <c r="HO20" s="207"/>
      <c r="HP20" s="207"/>
      <c r="HQ20" s="207"/>
      <c r="HR20" s="207"/>
      <c r="HS20" s="207"/>
      <c r="HT20" s="207"/>
      <c r="HU20" s="207"/>
      <c r="HV20" s="207"/>
      <c r="HW20" s="207"/>
      <c r="HX20" s="207"/>
      <c r="HY20" s="207"/>
      <c r="HZ20" s="207"/>
      <c r="IA20" s="207"/>
      <c r="IB20" s="207"/>
      <c r="IC20" s="207"/>
      <c r="ID20" s="207"/>
      <c r="IE20" s="207"/>
      <c r="IF20" s="207"/>
      <c r="IG20" s="207"/>
      <c r="IH20" s="207"/>
      <c r="II20" s="207"/>
      <c r="IJ20" s="207"/>
      <c r="IK20" s="207"/>
      <c r="IL20" s="207"/>
      <c r="IM20" s="207"/>
      <c r="IN20" s="207"/>
      <c r="IO20" s="207"/>
      <c r="IP20" s="207"/>
      <c r="IQ20" s="207"/>
      <c r="IR20" s="207"/>
      <c r="IS20" s="207"/>
      <c r="IT20" s="207"/>
      <c r="IU20" s="207"/>
      <c r="IV20" s="207"/>
      <c r="IW20" s="207"/>
      <c r="IX20" s="207"/>
      <c r="IY20" s="207"/>
      <c r="IZ20" s="207"/>
      <c r="JA20" s="207"/>
      <c r="JB20" s="207"/>
      <c r="JC20" s="207"/>
      <c r="JD20" s="207"/>
      <c r="JE20" s="207"/>
      <c r="JF20" s="207"/>
      <c r="JG20" s="207"/>
      <c r="JH20" s="207"/>
      <c r="JI20" s="207"/>
      <c r="JJ20" s="207"/>
      <c r="JK20" s="207"/>
      <c r="JL20" s="207"/>
      <c r="JM20" s="207"/>
      <c r="JN20" s="207"/>
      <c r="JO20" s="207"/>
      <c r="JP20" s="207"/>
      <c r="JQ20" s="207"/>
      <c r="JR20" s="207"/>
      <c r="JS20" s="207"/>
      <c r="JT20" s="207"/>
      <c r="JU20" s="207"/>
      <c r="JV20" s="207"/>
      <c r="JW20" s="207"/>
      <c r="JX20" s="207"/>
      <c r="JY20" s="207"/>
      <c r="JZ20" s="207"/>
      <c r="KA20" s="207"/>
      <c r="KB20" s="207"/>
      <c r="KC20" s="207"/>
      <c r="KD20" s="207"/>
      <c r="KE20" s="207"/>
      <c r="KF20" s="207"/>
      <c r="KG20" s="207"/>
      <c r="KH20" s="207"/>
      <c r="KI20" s="207"/>
      <c r="KJ20" s="207"/>
      <c r="KK20" s="207"/>
      <c r="KL20" s="207"/>
      <c r="KM20" s="207"/>
      <c r="KN20" s="207"/>
      <c r="KO20" s="207"/>
      <c r="KP20" s="207"/>
      <c r="KQ20" s="207"/>
      <c r="KR20" s="207"/>
      <c r="KS20" s="207"/>
      <c r="KT20" s="207"/>
      <c r="KU20" s="207"/>
      <c r="KV20" s="207"/>
      <c r="KW20" s="207"/>
      <c r="KX20" s="207"/>
      <c r="KY20" s="207"/>
      <c r="KZ20" s="207"/>
      <c r="LA20" s="207"/>
      <c r="LB20" s="207"/>
      <c r="LC20" s="207"/>
      <c r="LD20" s="207"/>
      <c r="LE20" s="207"/>
      <c r="LF20" s="207"/>
      <c r="LG20" s="207"/>
      <c r="LH20" s="207"/>
      <c r="LI20" s="207"/>
      <c r="LJ20" s="207"/>
      <c r="LK20" s="207"/>
      <c r="LL20" s="207"/>
      <c r="LM20" s="207"/>
      <c r="LN20" s="207"/>
      <c r="LO20" s="207"/>
      <c r="LP20" s="207"/>
      <c r="LQ20" s="207"/>
      <c r="LR20" s="207"/>
      <c r="LS20" s="207"/>
      <c r="LT20" s="207"/>
      <c r="LU20" s="207"/>
      <c r="LV20" s="207"/>
      <c r="LW20" s="207"/>
      <c r="LX20" s="207"/>
      <c r="LY20" s="207"/>
      <c r="LZ20" s="207"/>
      <c r="MA20" s="207"/>
      <c r="MB20" s="207"/>
      <c r="MC20" s="207"/>
      <c r="MD20" s="207"/>
      <c r="ME20" s="207"/>
      <c r="MF20" s="207"/>
      <c r="MG20" s="207"/>
      <c r="MH20" s="207"/>
      <c r="MI20" s="207"/>
      <c r="MJ20" s="207"/>
      <c r="MK20" s="207"/>
      <c r="ML20" s="207"/>
      <c r="MM20" s="207"/>
      <c r="MN20" s="207"/>
      <c r="MO20" s="207"/>
      <c r="MP20" s="207"/>
      <c r="MQ20" s="207"/>
      <c r="MR20" s="207"/>
      <c r="MS20" s="207"/>
      <c r="MT20" s="207"/>
      <c r="MU20" s="207"/>
      <c r="MV20" s="207"/>
      <c r="MW20" s="207"/>
      <c r="MX20" s="207"/>
      <c r="MY20" s="207"/>
      <c r="MZ20" s="207"/>
      <c r="NA20" s="207"/>
      <c r="NB20" s="207"/>
      <c r="NC20" s="207"/>
      <c r="ND20" s="207"/>
      <c r="NE20" s="207"/>
      <c r="NF20" s="207"/>
      <c r="NG20" s="207"/>
      <c r="NH20" s="207"/>
      <c r="NI20" s="207"/>
      <c r="NJ20" s="207"/>
      <c r="NK20" s="207"/>
      <c r="NL20" s="207"/>
      <c r="NM20" s="207"/>
      <c r="NN20" s="207"/>
      <c r="NO20" s="207"/>
      <c r="NP20" s="207"/>
      <c r="NQ20" s="207"/>
      <c r="NR20" s="207"/>
      <c r="NS20" s="207"/>
      <c r="NT20" s="207"/>
      <c r="NU20" s="207"/>
      <c r="NV20" s="207"/>
      <c r="NW20" s="207"/>
      <c r="NX20" s="207"/>
      <c r="NY20" s="207"/>
      <c r="NZ20" s="207"/>
      <c r="OA20" s="207"/>
      <c r="OB20" s="207"/>
      <c r="OC20" s="207"/>
      <c r="OD20" s="207"/>
      <c r="OE20" s="207"/>
      <c r="OF20" s="207"/>
      <c r="OG20" s="207"/>
      <c r="OH20" s="207"/>
      <c r="OI20" s="207"/>
      <c r="OJ20" s="207"/>
      <c r="OK20" s="207"/>
      <c r="OL20" s="207"/>
      <c r="OM20" s="207"/>
      <c r="ON20" s="207"/>
      <c r="OO20" s="207"/>
      <c r="OP20" s="207"/>
      <c r="OQ20" s="207"/>
      <c r="OR20" s="207"/>
      <c r="OS20" s="207"/>
      <c r="OT20" s="207"/>
      <c r="OU20" s="207"/>
      <c r="OV20" s="207"/>
      <c r="OW20" s="207"/>
      <c r="OX20" s="207"/>
      <c r="OY20" s="207"/>
      <c r="OZ20" s="207"/>
      <c r="PA20" s="207"/>
      <c r="PB20" s="207"/>
      <c r="PC20" s="207"/>
      <c r="PD20" s="207"/>
      <c r="PE20" s="207"/>
      <c r="PF20" s="207"/>
      <c r="PG20" s="207"/>
      <c r="PH20" s="207"/>
      <c r="PI20" s="207"/>
      <c r="PJ20" s="207"/>
      <c r="PK20" s="207"/>
      <c r="PL20" s="207"/>
      <c r="PM20" s="207"/>
      <c r="PN20" s="207"/>
      <c r="PO20" s="207"/>
      <c r="PP20" s="207"/>
      <c r="PQ20" s="207"/>
      <c r="PR20" s="207"/>
      <c r="PS20" s="207"/>
      <c r="PT20" s="207"/>
      <c r="PU20" s="207"/>
      <c r="PV20" s="207"/>
      <c r="PW20" s="207"/>
      <c r="PX20" s="207"/>
      <c r="PY20" s="207"/>
      <c r="PZ20" s="207"/>
      <c r="QA20" s="207"/>
      <c r="QB20" s="207"/>
      <c r="QC20" s="207"/>
      <c r="QD20" s="207"/>
      <c r="QE20" s="207"/>
      <c r="QF20" s="207"/>
      <c r="QG20" s="207"/>
      <c r="QH20" s="207"/>
      <c r="QI20" s="207"/>
      <c r="QJ20" s="207"/>
      <c r="QK20" s="207"/>
      <c r="QL20" s="207"/>
      <c r="QM20" s="207"/>
      <c r="QN20" s="207"/>
      <c r="QO20" s="207"/>
      <c r="QP20" s="207"/>
      <c r="QQ20" s="207"/>
      <c r="QR20" s="207"/>
      <c r="QS20" s="207"/>
      <c r="QT20" s="207"/>
      <c r="QU20" s="207"/>
      <c r="QV20" s="207"/>
      <c r="QW20" s="207"/>
      <c r="QX20" s="207"/>
      <c r="QY20" s="207"/>
      <c r="QZ20" s="207"/>
      <c r="RA20" s="207"/>
    </row>
    <row r="21" spans="1:469" x14ac:dyDescent="0.25">
      <c r="A21" t="s">
        <v>197</v>
      </c>
      <c r="B21" s="205" t="s">
        <v>142</v>
      </c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7"/>
      <c r="BB21" s="207"/>
      <c r="BC21" s="207"/>
      <c r="BD21" s="207"/>
      <c r="BE21" s="207"/>
      <c r="BF21" s="207"/>
      <c r="BG21" s="207"/>
      <c r="BH21" s="207"/>
      <c r="BI21" s="207"/>
      <c r="BJ21" s="207"/>
      <c r="BK21" s="207"/>
      <c r="BL21" s="207"/>
      <c r="BM21" s="207"/>
      <c r="BN21" s="207"/>
      <c r="BO21" s="207"/>
      <c r="BP21" s="207"/>
      <c r="BQ21" s="207"/>
      <c r="BR21" s="207"/>
      <c r="BS21" s="207"/>
      <c r="BT21" s="207"/>
      <c r="BU21" s="207"/>
      <c r="BV21" s="207"/>
      <c r="BW21" s="207"/>
      <c r="BX21" s="207"/>
      <c r="BY21" s="207"/>
      <c r="BZ21" s="207"/>
      <c r="CA21" s="207"/>
      <c r="CB21" s="207"/>
      <c r="CC21" s="207"/>
      <c r="CD21" s="207"/>
      <c r="CE21" s="207"/>
      <c r="CF21" s="207"/>
      <c r="CG21" s="207"/>
      <c r="CH21" s="207"/>
      <c r="CI21" s="207"/>
      <c r="CJ21" s="207"/>
      <c r="CK21" s="207"/>
      <c r="CL21" s="207"/>
      <c r="CM21" s="207"/>
      <c r="CN21" s="207"/>
      <c r="CO21" s="207"/>
      <c r="CP21" s="207"/>
      <c r="CQ21" s="207"/>
      <c r="CR21" s="207"/>
      <c r="CS21" s="207"/>
      <c r="CT21" s="207"/>
      <c r="CU21" s="207"/>
      <c r="CV21" s="207"/>
      <c r="CW21" s="207"/>
      <c r="CX21" s="207"/>
      <c r="CY21" s="207"/>
      <c r="CZ21" s="207"/>
      <c r="DA21" s="207"/>
      <c r="DB21" s="207"/>
      <c r="DC21" s="207"/>
      <c r="DD21" s="207"/>
      <c r="DE21" s="207"/>
      <c r="DF21" s="207"/>
      <c r="DG21" s="207"/>
      <c r="DH21" s="207"/>
      <c r="DI21" s="207"/>
      <c r="DJ21" s="207"/>
      <c r="DK21" s="207"/>
      <c r="DL21" s="207"/>
      <c r="DM21" s="207"/>
      <c r="DN21" s="207"/>
      <c r="DO21" s="207"/>
      <c r="DP21" s="207"/>
      <c r="DQ21" s="207"/>
      <c r="DR21" s="207"/>
      <c r="DS21" s="207"/>
      <c r="DT21" s="207"/>
      <c r="DU21" s="207"/>
      <c r="DV21" s="207"/>
      <c r="DW21" s="207"/>
      <c r="DX21" s="207"/>
      <c r="DY21" s="207"/>
      <c r="DZ21" s="207"/>
      <c r="EA21" s="207"/>
      <c r="EB21" s="207"/>
      <c r="EC21" s="207"/>
      <c r="ED21" s="207"/>
      <c r="EE21" s="207"/>
      <c r="EF21" s="207"/>
      <c r="EG21" s="207"/>
      <c r="EH21" s="207"/>
      <c r="EI21" s="207"/>
      <c r="EJ21" s="207"/>
      <c r="EK21" s="207"/>
      <c r="EL21" s="207"/>
      <c r="EM21" s="207"/>
      <c r="EN21" s="207"/>
      <c r="EO21" s="207"/>
      <c r="EP21" s="207"/>
      <c r="EQ21" s="207"/>
      <c r="ER21" s="207"/>
      <c r="ES21" s="207"/>
      <c r="ET21" s="207"/>
      <c r="EU21" s="207"/>
      <c r="EV21" s="207"/>
      <c r="EW21" s="207"/>
      <c r="EX21" s="207"/>
      <c r="EY21" s="207"/>
      <c r="EZ21" s="207"/>
      <c r="FA21" s="207"/>
      <c r="FB21" s="207"/>
      <c r="FC21" s="207"/>
      <c r="FD21" s="207"/>
      <c r="FE21" s="207"/>
      <c r="FF21" s="207"/>
      <c r="FG21" s="207"/>
      <c r="FH21" s="207"/>
      <c r="FI21" s="207"/>
      <c r="FJ21" s="207"/>
      <c r="FK21" s="207"/>
      <c r="FL21" s="207"/>
      <c r="FM21" s="207"/>
      <c r="FN21" s="207"/>
      <c r="FO21" s="207"/>
      <c r="FP21" s="207"/>
      <c r="FQ21" s="207"/>
      <c r="FR21" s="207"/>
      <c r="FS21" s="207"/>
      <c r="FT21" s="207"/>
      <c r="FU21" s="207"/>
      <c r="FV21" s="207"/>
      <c r="FW21" s="207"/>
      <c r="FX21" s="207"/>
      <c r="FY21" s="207"/>
      <c r="FZ21" s="207"/>
      <c r="GA21" s="207"/>
      <c r="GB21" s="207"/>
      <c r="GC21" s="207"/>
      <c r="GD21" s="207"/>
      <c r="GE21" s="207"/>
      <c r="GF21" s="207"/>
      <c r="GG21" s="207"/>
      <c r="GH21" s="207"/>
      <c r="GI21" s="207"/>
      <c r="GJ21" s="207"/>
      <c r="GK21" s="207"/>
      <c r="GL21" s="207"/>
      <c r="GM21" s="207"/>
      <c r="GN21" s="207"/>
      <c r="GO21" s="207"/>
      <c r="GP21" s="207"/>
      <c r="GQ21" s="207"/>
      <c r="GR21" s="207">
        <v>30</v>
      </c>
      <c r="GS21" s="207"/>
      <c r="GT21" s="207"/>
      <c r="GU21" s="207"/>
      <c r="GV21" s="207"/>
      <c r="GW21" s="207"/>
      <c r="GX21" s="207"/>
      <c r="GY21" s="207"/>
      <c r="GZ21" s="207"/>
      <c r="HA21" s="207"/>
      <c r="HB21" s="207"/>
      <c r="HC21" s="207"/>
      <c r="HD21" s="207"/>
      <c r="HE21" s="207"/>
      <c r="HF21" s="207"/>
      <c r="HG21" s="207"/>
      <c r="HH21" s="207"/>
      <c r="HI21" s="207"/>
      <c r="HJ21" s="207"/>
      <c r="HK21" s="207"/>
      <c r="HL21" s="207"/>
      <c r="HM21" s="207"/>
      <c r="HN21" s="207"/>
      <c r="HO21" s="207"/>
      <c r="HP21" s="207"/>
      <c r="HQ21" s="207"/>
      <c r="HR21" s="207"/>
      <c r="HS21" s="207"/>
      <c r="HT21" s="207"/>
      <c r="HU21" s="207"/>
      <c r="HV21" s="207"/>
      <c r="HW21" s="207"/>
      <c r="HX21" s="207"/>
      <c r="HY21" s="207"/>
      <c r="HZ21" s="207"/>
      <c r="IA21" s="207"/>
      <c r="IB21" s="207"/>
      <c r="IC21" s="207"/>
      <c r="ID21" s="207"/>
      <c r="IE21" s="207"/>
      <c r="IF21" s="207"/>
      <c r="IG21" s="207"/>
      <c r="IH21" s="207"/>
      <c r="II21" s="207"/>
      <c r="IJ21" s="207"/>
      <c r="IK21" s="207"/>
      <c r="IL21" s="207"/>
      <c r="IM21" s="207"/>
      <c r="IN21" s="207"/>
      <c r="IO21" s="207"/>
      <c r="IP21" s="207"/>
      <c r="IQ21" s="207"/>
      <c r="IR21" s="207"/>
      <c r="IS21" s="207"/>
      <c r="IT21" s="207"/>
      <c r="IU21" s="207"/>
      <c r="IV21" s="207"/>
      <c r="IW21" s="207"/>
      <c r="IX21" s="207"/>
      <c r="IY21" s="207"/>
      <c r="IZ21" s="207"/>
      <c r="JA21" s="207"/>
      <c r="JB21" s="207"/>
      <c r="JC21" s="207"/>
      <c r="JD21" s="207"/>
      <c r="JE21" s="207"/>
      <c r="JF21" s="207"/>
      <c r="JG21" s="207"/>
      <c r="JH21" s="207"/>
      <c r="JI21" s="207"/>
      <c r="JJ21" s="207"/>
      <c r="JK21" s="207"/>
      <c r="JL21" s="207"/>
      <c r="JM21" s="207"/>
      <c r="JN21" s="207"/>
      <c r="JO21" s="207"/>
      <c r="JP21" s="207"/>
      <c r="JQ21" s="207"/>
      <c r="JR21" s="207"/>
      <c r="JS21" s="207"/>
      <c r="JT21" s="207"/>
      <c r="JU21" s="207"/>
      <c r="JV21" s="207"/>
      <c r="JW21" s="207"/>
      <c r="JX21" s="207"/>
      <c r="JY21" s="207"/>
      <c r="JZ21" s="207"/>
      <c r="KA21" s="207"/>
      <c r="KB21" s="207"/>
      <c r="KC21" s="207"/>
      <c r="KD21" s="207"/>
      <c r="KE21" s="207"/>
      <c r="KF21" s="207"/>
      <c r="KG21" s="207"/>
      <c r="KH21" s="207"/>
      <c r="KI21" s="207"/>
      <c r="KJ21" s="207"/>
      <c r="KK21" s="207"/>
      <c r="KL21" s="207"/>
      <c r="KM21" s="207"/>
      <c r="KN21" s="207"/>
      <c r="KO21" s="207"/>
      <c r="KP21" s="207"/>
      <c r="KQ21" s="207"/>
      <c r="KR21" s="207"/>
      <c r="KS21" s="207"/>
      <c r="KT21" s="207"/>
      <c r="KU21" s="207"/>
      <c r="KV21" s="207"/>
      <c r="KW21" s="207"/>
      <c r="KX21" s="207"/>
      <c r="KY21" s="207"/>
      <c r="KZ21" s="207"/>
      <c r="LA21" s="207"/>
      <c r="LB21" s="207"/>
      <c r="LC21" s="207"/>
      <c r="LD21" s="207"/>
      <c r="LE21" s="207"/>
      <c r="LF21" s="207"/>
      <c r="LG21" s="207"/>
      <c r="LH21" s="207"/>
      <c r="LI21" s="207"/>
      <c r="LJ21" s="207"/>
      <c r="LK21" s="207"/>
      <c r="LL21" s="207"/>
      <c r="LM21" s="207"/>
      <c r="LN21" s="207"/>
      <c r="LO21" s="207"/>
      <c r="LP21" s="207"/>
      <c r="LQ21" s="207"/>
      <c r="LR21" s="207"/>
      <c r="LS21" s="207"/>
      <c r="LT21" s="207"/>
      <c r="LU21" s="207"/>
      <c r="LV21" s="207"/>
      <c r="LW21" s="207"/>
      <c r="LX21" s="207"/>
      <c r="LY21" s="207"/>
      <c r="LZ21" s="207"/>
      <c r="MA21" s="207"/>
      <c r="MB21" s="207"/>
      <c r="MC21" s="207"/>
      <c r="MD21" s="207"/>
      <c r="ME21" s="207"/>
      <c r="MF21" s="207"/>
      <c r="MG21" s="207"/>
      <c r="MH21" s="207"/>
      <c r="MI21" s="207"/>
      <c r="MJ21" s="207"/>
      <c r="MK21" s="207"/>
      <c r="ML21" s="207"/>
      <c r="MM21" s="207"/>
      <c r="MN21" s="207"/>
      <c r="MO21" s="207"/>
      <c r="MP21" s="207"/>
      <c r="MQ21" s="207"/>
      <c r="MR21" s="207"/>
      <c r="MS21" s="207"/>
      <c r="MT21" s="207"/>
      <c r="MU21" s="207"/>
      <c r="MV21" s="207"/>
      <c r="MW21" s="207"/>
      <c r="MX21" s="207"/>
      <c r="MY21" s="207"/>
      <c r="MZ21" s="207"/>
      <c r="NA21" s="207"/>
      <c r="NB21" s="207"/>
      <c r="NC21" s="207"/>
      <c r="ND21" s="207"/>
      <c r="NE21" s="207"/>
      <c r="NF21" s="207"/>
      <c r="NG21" s="207"/>
      <c r="NH21" s="207"/>
      <c r="NI21" s="207"/>
      <c r="NJ21" s="207"/>
      <c r="NK21" s="207"/>
      <c r="NL21" s="207"/>
      <c r="NM21" s="207"/>
      <c r="NN21" s="207"/>
      <c r="NO21" s="207"/>
      <c r="NP21" s="207"/>
      <c r="NQ21" s="207"/>
      <c r="NR21" s="207"/>
      <c r="NS21" s="207"/>
      <c r="NT21" s="207"/>
      <c r="NU21" s="207"/>
      <c r="NV21" s="207"/>
      <c r="NW21" s="207"/>
      <c r="NX21" s="207"/>
      <c r="NY21" s="207"/>
      <c r="NZ21" s="207"/>
      <c r="OA21" s="207"/>
      <c r="OB21" s="207"/>
      <c r="OC21" s="207"/>
      <c r="OD21" s="207"/>
      <c r="OE21" s="207"/>
      <c r="OF21" s="207"/>
      <c r="OG21" s="207"/>
      <c r="OH21" s="207"/>
      <c r="OI21" s="207"/>
      <c r="OJ21" s="207"/>
      <c r="OK21" s="207"/>
      <c r="OL21" s="207"/>
      <c r="OM21" s="207"/>
      <c r="ON21" s="207"/>
      <c r="OO21" s="207"/>
      <c r="OP21" s="207"/>
      <c r="OQ21" s="207"/>
      <c r="OR21" s="207"/>
      <c r="OS21" s="207"/>
      <c r="OT21" s="207"/>
      <c r="OU21" s="207"/>
      <c r="OV21" s="207"/>
      <c r="OW21" s="207"/>
      <c r="OX21" s="207"/>
      <c r="OY21" s="207"/>
      <c r="OZ21" s="207"/>
      <c r="PA21" s="207"/>
      <c r="PB21" s="207"/>
      <c r="PC21" s="207"/>
      <c r="PD21" s="207"/>
      <c r="PE21" s="207"/>
      <c r="PF21" s="207"/>
      <c r="PG21" s="207"/>
      <c r="PH21" s="207"/>
      <c r="PI21" s="207"/>
      <c r="PJ21" s="207"/>
      <c r="PK21" s="207"/>
      <c r="PL21" s="207"/>
      <c r="PM21" s="207"/>
      <c r="PN21" s="207"/>
      <c r="PO21" s="207"/>
      <c r="PP21" s="207"/>
      <c r="PQ21" s="207"/>
      <c r="PR21" s="207"/>
      <c r="PS21" s="207"/>
      <c r="PT21" s="207"/>
      <c r="PU21" s="207"/>
      <c r="PV21" s="207"/>
      <c r="PW21" s="207"/>
      <c r="PX21" s="207"/>
      <c r="PY21" s="207"/>
      <c r="PZ21" s="207"/>
      <c r="QA21" s="207"/>
      <c r="QB21" s="207"/>
      <c r="QC21" s="207"/>
      <c r="QD21" s="207"/>
      <c r="QE21" s="207"/>
      <c r="QF21" s="207"/>
      <c r="QG21" s="207"/>
      <c r="QH21" s="207"/>
      <c r="QI21" s="207"/>
      <c r="QJ21" s="207"/>
      <c r="QK21" s="207"/>
      <c r="QL21" s="207"/>
      <c r="QM21" s="207"/>
      <c r="QN21" s="207"/>
      <c r="QO21" s="207"/>
      <c r="QP21" s="207"/>
      <c r="QQ21" s="207"/>
      <c r="QR21" s="207"/>
      <c r="QS21" s="207"/>
      <c r="QT21" s="207"/>
      <c r="QU21" s="207"/>
      <c r="QV21" s="207"/>
      <c r="QW21" s="207"/>
      <c r="QX21" s="207"/>
      <c r="QY21" s="207"/>
      <c r="QZ21" s="207"/>
      <c r="RA21" s="207"/>
    </row>
    <row r="22" spans="1:469" x14ac:dyDescent="0.25">
      <c r="A22" t="s">
        <v>197</v>
      </c>
      <c r="B22" s="205" t="s">
        <v>141</v>
      </c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7"/>
      <c r="BC22" s="207"/>
      <c r="BD22" s="207"/>
      <c r="BE22" s="207"/>
      <c r="BF22" s="207"/>
      <c r="BG22" s="207"/>
      <c r="BH22" s="207"/>
      <c r="BI22" s="207"/>
      <c r="BJ22" s="207"/>
      <c r="BK22" s="207"/>
      <c r="BL22" s="207"/>
      <c r="BM22" s="207"/>
      <c r="BN22" s="207"/>
      <c r="BO22" s="207"/>
      <c r="BP22" s="207"/>
      <c r="BQ22" s="207"/>
      <c r="BR22" s="207"/>
      <c r="BS22" s="207"/>
      <c r="BT22" s="207"/>
      <c r="BU22" s="207"/>
      <c r="BV22" s="207"/>
      <c r="BW22" s="207"/>
      <c r="BX22" s="207"/>
      <c r="BY22" s="207"/>
      <c r="BZ22" s="207"/>
      <c r="CA22" s="207"/>
      <c r="CB22" s="207"/>
      <c r="CC22" s="207"/>
      <c r="CD22" s="207"/>
      <c r="CE22" s="207"/>
      <c r="CF22" s="207"/>
      <c r="CG22" s="207"/>
      <c r="CH22" s="207"/>
      <c r="CI22" s="207"/>
      <c r="CJ22" s="207"/>
      <c r="CK22" s="207"/>
      <c r="CL22" s="207"/>
      <c r="CM22" s="207"/>
      <c r="CN22" s="207"/>
      <c r="CO22" s="207"/>
      <c r="CP22" s="207"/>
      <c r="CQ22" s="207"/>
      <c r="CR22" s="207"/>
      <c r="CS22" s="207"/>
      <c r="CT22" s="207"/>
      <c r="CU22" s="207"/>
      <c r="CV22" s="207"/>
      <c r="CW22" s="207"/>
      <c r="CX22" s="207"/>
      <c r="CY22" s="207"/>
      <c r="CZ22" s="207"/>
      <c r="DA22" s="207"/>
      <c r="DB22" s="207"/>
      <c r="DC22" s="207"/>
      <c r="DD22" s="207"/>
      <c r="DE22" s="207"/>
      <c r="DF22" s="207"/>
      <c r="DG22" s="207"/>
      <c r="DH22" s="207"/>
      <c r="DI22" s="207"/>
      <c r="DJ22" s="207"/>
      <c r="DK22" s="207"/>
      <c r="DL22" s="207"/>
      <c r="DM22" s="207"/>
      <c r="DN22" s="207"/>
      <c r="DO22" s="207"/>
      <c r="DP22" s="207"/>
      <c r="DQ22" s="207"/>
      <c r="DR22" s="207"/>
      <c r="DS22" s="207"/>
      <c r="DT22" s="207"/>
      <c r="DU22" s="207"/>
      <c r="DV22" s="207"/>
      <c r="DW22" s="207"/>
      <c r="DX22" s="207"/>
      <c r="DY22" s="207"/>
      <c r="DZ22" s="207"/>
      <c r="EA22" s="207"/>
      <c r="EB22" s="207"/>
      <c r="EC22" s="207"/>
      <c r="ED22" s="207"/>
      <c r="EE22" s="207"/>
      <c r="EF22" s="207"/>
      <c r="EG22" s="207"/>
      <c r="EH22" s="207"/>
      <c r="EI22" s="207"/>
      <c r="EJ22" s="207"/>
      <c r="EK22" s="207"/>
      <c r="EL22" s="207"/>
      <c r="EM22" s="207"/>
      <c r="EN22" s="207"/>
      <c r="EO22" s="207"/>
      <c r="EP22" s="207"/>
      <c r="EQ22" s="207"/>
      <c r="ER22" s="207"/>
      <c r="ES22" s="207"/>
      <c r="ET22" s="207"/>
      <c r="EU22" s="207"/>
      <c r="EV22" s="207"/>
      <c r="EW22" s="207"/>
      <c r="EX22" s="207"/>
      <c r="EY22" s="207"/>
      <c r="EZ22" s="207"/>
      <c r="FA22" s="207"/>
      <c r="FB22" s="207"/>
      <c r="FC22" s="207"/>
      <c r="FD22" s="207"/>
      <c r="FE22" s="207"/>
      <c r="FF22" s="207"/>
      <c r="FG22" s="207"/>
      <c r="FH22" s="207"/>
      <c r="FI22" s="207"/>
      <c r="FJ22" s="207"/>
      <c r="FK22" s="207"/>
      <c r="FL22" s="207"/>
      <c r="FM22" s="207"/>
      <c r="FN22" s="207"/>
      <c r="FO22" s="207"/>
      <c r="FP22" s="207"/>
      <c r="FQ22" s="207"/>
      <c r="FR22" s="207"/>
      <c r="FS22" s="207"/>
      <c r="FT22" s="207"/>
      <c r="FU22" s="207"/>
      <c r="FV22" s="207"/>
      <c r="FW22" s="207"/>
      <c r="FX22" s="207"/>
      <c r="FY22" s="207"/>
      <c r="FZ22" s="207"/>
      <c r="GA22" s="207"/>
      <c r="GB22" s="207"/>
      <c r="GC22" s="207"/>
      <c r="GD22" s="207"/>
      <c r="GE22" s="207"/>
      <c r="GF22" s="207"/>
      <c r="GG22" s="207"/>
      <c r="GH22" s="207"/>
      <c r="GI22" s="207"/>
      <c r="GJ22" s="207"/>
      <c r="GK22" s="207"/>
      <c r="GL22" s="207"/>
      <c r="GM22" s="207"/>
      <c r="GN22" s="207"/>
      <c r="GO22" s="207"/>
      <c r="GP22" s="207"/>
      <c r="GQ22" s="207"/>
      <c r="GR22" s="207">
        <v>30</v>
      </c>
      <c r="GS22" s="207"/>
      <c r="GT22" s="207"/>
      <c r="GU22" s="207"/>
      <c r="GV22" s="207"/>
      <c r="GW22" s="207"/>
      <c r="GX22" s="207"/>
      <c r="GY22" s="207"/>
      <c r="GZ22" s="207"/>
      <c r="HA22" s="207"/>
      <c r="HB22" s="207"/>
      <c r="HC22" s="207"/>
      <c r="HD22" s="207"/>
      <c r="HE22" s="207"/>
      <c r="HF22" s="207"/>
      <c r="HG22" s="207"/>
      <c r="HH22" s="207"/>
      <c r="HI22" s="207"/>
      <c r="HJ22" s="207"/>
      <c r="HK22" s="207"/>
      <c r="HL22" s="207"/>
      <c r="HM22" s="207"/>
      <c r="HN22" s="207"/>
      <c r="HO22" s="207"/>
      <c r="HP22" s="207"/>
      <c r="HQ22" s="207"/>
      <c r="HR22" s="207"/>
      <c r="HS22" s="207"/>
      <c r="HT22" s="207"/>
      <c r="HU22" s="207"/>
      <c r="HV22" s="207"/>
      <c r="HW22" s="207"/>
      <c r="HX22" s="207"/>
      <c r="HY22" s="207"/>
      <c r="HZ22" s="207"/>
      <c r="IA22" s="207"/>
      <c r="IB22" s="207"/>
      <c r="IC22" s="207"/>
      <c r="ID22" s="207"/>
      <c r="IE22" s="207"/>
      <c r="IF22" s="207"/>
      <c r="IG22" s="207"/>
      <c r="IH22" s="207"/>
      <c r="II22" s="207"/>
      <c r="IJ22" s="207"/>
      <c r="IK22" s="207"/>
      <c r="IL22" s="207"/>
      <c r="IM22" s="207"/>
      <c r="IN22" s="207"/>
      <c r="IO22" s="207"/>
      <c r="IP22" s="207"/>
      <c r="IQ22" s="207"/>
      <c r="IR22" s="207"/>
      <c r="IS22" s="207"/>
      <c r="IT22" s="207"/>
      <c r="IU22" s="207"/>
      <c r="IV22" s="207"/>
      <c r="IW22" s="207"/>
      <c r="IX22" s="207"/>
      <c r="IY22" s="207"/>
      <c r="IZ22" s="207"/>
      <c r="JA22" s="207"/>
      <c r="JB22" s="207"/>
      <c r="JC22" s="207"/>
      <c r="JD22" s="207"/>
      <c r="JE22" s="207"/>
      <c r="JF22" s="207"/>
      <c r="JG22" s="207"/>
      <c r="JH22" s="207"/>
      <c r="JI22" s="207"/>
      <c r="JJ22" s="207"/>
      <c r="JK22" s="207"/>
      <c r="JL22" s="207"/>
      <c r="JM22" s="207"/>
      <c r="JN22" s="207"/>
      <c r="JO22" s="207"/>
      <c r="JP22" s="207"/>
      <c r="JQ22" s="207"/>
      <c r="JR22" s="207"/>
      <c r="JS22" s="207"/>
      <c r="JT22" s="207"/>
      <c r="JU22" s="207"/>
      <c r="JV22" s="207"/>
      <c r="JW22" s="207"/>
      <c r="JX22" s="207"/>
      <c r="JY22" s="207"/>
      <c r="JZ22" s="207"/>
      <c r="KA22" s="207"/>
      <c r="KB22" s="207"/>
      <c r="KC22" s="207"/>
      <c r="KD22" s="207"/>
      <c r="KE22" s="207"/>
      <c r="KF22" s="207"/>
      <c r="KG22" s="207"/>
      <c r="KH22" s="207"/>
      <c r="KI22" s="207"/>
      <c r="KJ22" s="207"/>
      <c r="KK22" s="207"/>
      <c r="KL22" s="207"/>
      <c r="KM22" s="207"/>
      <c r="KN22" s="207"/>
      <c r="KO22" s="207"/>
      <c r="KP22" s="207"/>
      <c r="KQ22" s="207"/>
      <c r="KR22" s="207"/>
      <c r="KS22" s="207"/>
      <c r="KT22" s="207"/>
      <c r="KU22" s="207"/>
      <c r="KV22" s="207"/>
      <c r="KW22" s="207"/>
      <c r="KX22" s="207"/>
      <c r="KY22" s="207"/>
      <c r="KZ22" s="207"/>
      <c r="LA22" s="207"/>
      <c r="LB22" s="207"/>
      <c r="LC22" s="207"/>
      <c r="LD22" s="207"/>
      <c r="LE22" s="207"/>
      <c r="LF22" s="207"/>
      <c r="LG22" s="207"/>
      <c r="LH22" s="207"/>
      <c r="LI22" s="207"/>
      <c r="LJ22" s="207"/>
      <c r="LK22" s="207"/>
      <c r="LL22" s="207"/>
      <c r="LM22" s="207"/>
      <c r="LN22" s="207"/>
      <c r="LO22" s="207"/>
      <c r="LP22" s="207"/>
      <c r="LQ22" s="207"/>
      <c r="LR22" s="207"/>
      <c r="LS22" s="207"/>
      <c r="LT22" s="207"/>
      <c r="LU22" s="207"/>
      <c r="LV22" s="207"/>
      <c r="LW22" s="207"/>
      <c r="LX22" s="207"/>
      <c r="LY22" s="207"/>
      <c r="LZ22" s="207"/>
      <c r="MA22" s="207"/>
      <c r="MB22" s="207"/>
      <c r="MC22" s="207"/>
      <c r="MD22" s="207"/>
      <c r="ME22" s="207"/>
      <c r="MF22" s="207"/>
      <c r="MG22" s="207"/>
      <c r="MH22" s="207"/>
      <c r="MI22" s="207"/>
      <c r="MJ22" s="207"/>
      <c r="MK22" s="207"/>
      <c r="ML22" s="207"/>
      <c r="MM22" s="207"/>
      <c r="MN22" s="207"/>
      <c r="MO22" s="207"/>
      <c r="MP22" s="207"/>
      <c r="MQ22" s="207"/>
      <c r="MR22" s="207"/>
      <c r="MS22" s="207"/>
      <c r="MT22" s="207"/>
      <c r="MU22" s="207"/>
      <c r="MV22" s="207"/>
      <c r="MW22" s="207"/>
      <c r="MX22" s="207"/>
      <c r="MY22" s="207"/>
      <c r="MZ22" s="207"/>
      <c r="NA22" s="207"/>
      <c r="NB22" s="207"/>
      <c r="NC22" s="207"/>
      <c r="ND22" s="207"/>
      <c r="NE22" s="207"/>
      <c r="NF22" s="207"/>
      <c r="NG22" s="207"/>
      <c r="NH22" s="207"/>
      <c r="NI22" s="207"/>
      <c r="NJ22" s="207"/>
      <c r="NK22" s="207"/>
      <c r="NL22" s="207"/>
      <c r="NM22" s="207"/>
      <c r="NN22" s="207"/>
      <c r="NO22" s="207"/>
      <c r="NP22" s="207"/>
      <c r="NQ22" s="207"/>
      <c r="NR22" s="207"/>
      <c r="NS22" s="207"/>
      <c r="NT22" s="207"/>
      <c r="NU22" s="207"/>
      <c r="NV22" s="207"/>
      <c r="NW22" s="207"/>
      <c r="NX22" s="207"/>
      <c r="NY22" s="207"/>
      <c r="NZ22" s="207"/>
      <c r="OA22" s="207"/>
      <c r="OB22" s="207"/>
      <c r="OC22" s="207"/>
      <c r="OD22" s="207"/>
      <c r="OE22" s="207"/>
      <c r="OF22" s="207"/>
      <c r="OG22" s="207"/>
      <c r="OH22" s="207"/>
      <c r="OI22" s="207"/>
      <c r="OJ22" s="207"/>
      <c r="OK22" s="207"/>
      <c r="OL22" s="207"/>
      <c r="OM22" s="207"/>
      <c r="ON22" s="207"/>
      <c r="OO22" s="207"/>
      <c r="OP22" s="207"/>
      <c r="OQ22" s="207"/>
      <c r="OR22" s="207"/>
      <c r="OS22" s="207"/>
      <c r="OT22" s="207"/>
      <c r="OU22" s="207"/>
      <c r="OV22" s="207"/>
      <c r="OW22" s="207"/>
      <c r="OX22" s="207"/>
      <c r="OY22" s="207"/>
      <c r="OZ22" s="207"/>
      <c r="PA22" s="207"/>
      <c r="PB22" s="207"/>
      <c r="PC22" s="207"/>
      <c r="PD22" s="207"/>
      <c r="PE22" s="207"/>
      <c r="PF22" s="207"/>
      <c r="PG22" s="207"/>
      <c r="PH22" s="207"/>
      <c r="PI22" s="207"/>
      <c r="PJ22" s="207"/>
      <c r="PK22" s="207"/>
      <c r="PL22" s="207"/>
      <c r="PM22" s="207"/>
      <c r="PN22" s="207"/>
      <c r="PO22" s="207"/>
      <c r="PP22" s="207"/>
      <c r="PQ22" s="207"/>
      <c r="PR22" s="207"/>
      <c r="PS22" s="207"/>
      <c r="PT22" s="207"/>
      <c r="PU22" s="207"/>
      <c r="PV22" s="207"/>
      <c r="PW22" s="207"/>
      <c r="PX22" s="207"/>
      <c r="PY22" s="207"/>
      <c r="PZ22" s="207"/>
      <c r="QA22" s="207"/>
      <c r="QB22" s="207"/>
      <c r="QC22" s="207"/>
      <c r="QD22" s="207"/>
      <c r="QE22" s="207"/>
      <c r="QF22" s="207"/>
      <c r="QG22" s="207"/>
      <c r="QH22" s="207"/>
      <c r="QI22" s="207"/>
      <c r="QJ22" s="207"/>
      <c r="QK22" s="207"/>
      <c r="QL22" s="207"/>
      <c r="QM22" s="207"/>
      <c r="QN22" s="207"/>
      <c r="QO22" s="207"/>
      <c r="QP22" s="207"/>
      <c r="QQ22" s="207"/>
      <c r="QR22" s="207"/>
      <c r="QS22" s="207"/>
      <c r="QT22" s="207"/>
      <c r="QU22" s="207"/>
      <c r="QV22" s="207"/>
      <c r="QW22" s="207"/>
      <c r="QX22" s="207"/>
      <c r="QY22" s="207"/>
      <c r="QZ22" s="207"/>
      <c r="RA22" s="207"/>
    </row>
    <row r="23" spans="1:469" x14ac:dyDescent="0.25">
      <c r="A23" t="s">
        <v>197</v>
      </c>
      <c r="B23" s="205" t="s">
        <v>147</v>
      </c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  <c r="BE23" s="207"/>
      <c r="BF23" s="207"/>
      <c r="BG23" s="207"/>
      <c r="BH23" s="207"/>
      <c r="BI23" s="207"/>
      <c r="BJ23" s="207"/>
      <c r="BK23" s="207"/>
      <c r="BL23" s="207"/>
      <c r="BM23" s="207"/>
      <c r="BN23" s="207"/>
      <c r="BO23" s="207"/>
      <c r="BP23" s="207"/>
      <c r="BQ23" s="207"/>
      <c r="BR23" s="207"/>
      <c r="BS23" s="207"/>
      <c r="BT23" s="207"/>
      <c r="BU23" s="207"/>
      <c r="BV23" s="207"/>
      <c r="BW23" s="207"/>
      <c r="BX23" s="207"/>
      <c r="BY23" s="207"/>
      <c r="BZ23" s="207"/>
      <c r="CA23" s="207"/>
      <c r="CB23" s="207"/>
      <c r="CC23" s="207"/>
      <c r="CD23" s="207"/>
      <c r="CE23" s="207"/>
      <c r="CF23" s="207"/>
      <c r="CG23" s="207"/>
      <c r="CH23" s="207"/>
      <c r="CI23" s="207"/>
      <c r="CJ23" s="207"/>
      <c r="CK23" s="207"/>
      <c r="CL23" s="207"/>
      <c r="CM23" s="207"/>
      <c r="CN23" s="207"/>
      <c r="CO23" s="207"/>
      <c r="CP23" s="207"/>
      <c r="CQ23" s="207"/>
      <c r="CR23" s="207"/>
      <c r="CS23" s="207"/>
      <c r="CT23" s="207"/>
      <c r="CU23" s="207"/>
      <c r="CV23" s="207"/>
      <c r="CW23" s="207"/>
      <c r="CX23" s="207"/>
      <c r="CY23" s="207"/>
      <c r="CZ23" s="207"/>
      <c r="DA23" s="207"/>
      <c r="DB23" s="207"/>
      <c r="DC23" s="207"/>
      <c r="DD23" s="207"/>
      <c r="DE23" s="207"/>
      <c r="DF23" s="207"/>
      <c r="DG23" s="207"/>
      <c r="DH23" s="207"/>
      <c r="DI23" s="207"/>
      <c r="DJ23" s="207"/>
      <c r="DK23" s="207"/>
      <c r="DL23" s="207"/>
      <c r="DM23" s="207"/>
      <c r="DN23" s="207"/>
      <c r="DO23" s="207"/>
      <c r="DP23" s="207"/>
      <c r="DQ23" s="207"/>
      <c r="DR23" s="207"/>
      <c r="DS23" s="207"/>
      <c r="DT23" s="207"/>
      <c r="DU23" s="207"/>
      <c r="DV23" s="207"/>
      <c r="DW23" s="207"/>
      <c r="DX23" s="207"/>
      <c r="DY23" s="207"/>
      <c r="DZ23" s="207"/>
      <c r="EA23" s="207"/>
      <c r="EB23" s="207"/>
      <c r="EC23" s="207"/>
      <c r="ED23" s="207"/>
      <c r="EE23" s="207"/>
      <c r="EF23" s="207"/>
      <c r="EG23" s="207"/>
      <c r="EH23" s="207"/>
      <c r="EI23" s="207"/>
      <c r="EJ23" s="207"/>
      <c r="EK23" s="207"/>
      <c r="EL23" s="207"/>
      <c r="EM23" s="207"/>
      <c r="EN23" s="207"/>
      <c r="EO23" s="207"/>
      <c r="EP23" s="207"/>
      <c r="EQ23" s="207"/>
      <c r="ER23" s="207"/>
      <c r="ES23" s="207"/>
      <c r="ET23" s="207"/>
      <c r="EU23" s="207"/>
      <c r="EV23" s="207"/>
      <c r="EW23" s="207"/>
      <c r="EX23" s="207"/>
      <c r="EY23" s="207"/>
      <c r="EZ23" s="207"/>
      <c r="FA23" s="207"/>
      <c r="FB23" s="207"/>
      <c r="FC23" s="207"/>
      <c r="FD23" s="207"/>
      <c r="FE23" s="207"/>
      <c r="FF23" s="207"/>
      <c r="FG23" s="207"/>
      <c r="FH23" s="207"/>
      <c r="FI23" s="207"/>
      <c r="FJ23" s="207"/>
      <c r="FK23" s="207"/>
      <c r="FL23" s="207"/>
      <c r="FM23" s="207"/>
      <c r="FN23" s="207"/>
      <c r="FO23" s="207"/>
      <c r="FP23" s="207"/>
      <c r="FQ23" s="207"/>
      <c r="FR23" s="207"/>
      <c r="FS23" s="207"/>
      <c r="FT23" s="207"/>
      <c r="FU23" s="207"/>
      <c r="FV23" s="207"/>
      <c r="FW23" s="207"/>
      <c r="FX23" s="207"/>
      <c r="FY23" s="207"/>
      <c r="FZ23" s="207"/>
      <c r="GA23" s="207"/>
      <c r="GB23" s="207"/>
      <c r="GC23" s="207"/>
      <c r="GD23" s="207"/>
      <c r="GE23" s="207"/>
      <c r="GF23" s="207"/>
      <c r="GG23" s="207"/>
      <c r="GH23" s="207"/>
      <c r="GI23" s="207"/>
      <c r="GJ23" s="207"/>
      <c r="GK23" s="207"/>
      <c r="GL23" s="207"/>
      <c r="GM23" s="207"/>
      <c r="GN23" s="207"/>
      <c r="GO23" s="207"/>
      <c r="GP23" s="207"/>
      <c r="GQ23" s="207"/>
      <c r="GR23" s="207"/>
      <c r="GS23" s="207"/>
      <c r="GT23" s="207"/>
      <c r="GU23" s="207"/>
      <c r="GV23" s="207"/>
      <c r="GW23" s="207"/>
      <c r="GX23" s="207"/>
      <c r="GY23" s="207"/>
      <c r="GZ23" s="207"/>
      <c r="HA23" s="207"/>
      <c r="HB23" s="207"/>
      <c r="HC23" s="207"/>
      <c r="HD23" s="207"/>
      <c r="HE23" s="207"/>
      <c r="HF23" s="207"/>
      <c r="HG23" s="207"/>
      <c r="HH23" s="207"/>
      <c r="HI23" s="207"/>
      <c r="HJ23" s="207">
        <v>100</v>
      </c>
      <c r="HK23" s="207"/>
      <c r="HL23" s="207"/>
      <c r="HM23" s="207"/>
      <c r="HN23" s="207"/>
      <c r="HO23" s="207"/>
      <c r="HP23" s="207"/>
      <c r="HQ23" s="207">
        <v>100</v>
      </c>
      <c r="HR23" s="207"/>
      <c r="HS23" s="207"/>
      <c r="HT23" s="207"/>
      <c r="HU23" s="207"/>
      <c r="HV23" s="207"/>
      <c r="HW23" s="207"/>
      <c r="HX23" s="207"/>
      <c r="HY23" s="207"/>
      <c r="HZ23" s="207"/>
      <c r="IA23" s="207"/>
      <c r="IB23" s="207"/>
      <c r="IC23" s="207"/>
      <c r="ID23" s="207"/>
      <c r="IE23" s="207"/>
      <c r="IF23" s="207"/>
      <c r="IG23" s="207"/>
      <c r="IH23" s="207"/>
      <c r="II23" s="207"/>
      <c r="IJ23" s="207"/>
      <c r="IK23" s="207"/>
      <c r="IL23" s="207"/>
      <c r="IM23" s="207"/>
      <c r="IN23" s="207"/>
      <c r="IO23" s="207"/>
      <c r="IP23" s="207"/>
      <c r="IQ23" s="207"/>
      <c r="IR23" s="207"/>
      <c r="IS23" s="207">
        <v>100</v>
      </c>
      <c r="IT23" s="207"/>
      <c r="IU23" s="207"/>
      <c r="IV23" s="207"/>
      <c r="IW23" s="207"/>
      <c r="IX23" s="207"/>
      <c r="IY23" s="207"/>
      <c r="IZ23" s="207"/>
      <c r="JA23" s="207"/>
      <c r="JB23" s="207"/>
      <c r="JC23" s="207"/>
      <c r="JD23" s="207"/>
      <c r="JE23" s="207"/>
      <c r="JF23" s="207"/>
      <c r="JG23" s="207"/>
      <c r="JH23" s="207"/>
      <c r="JI23" s="207"/>
      <c r="JJ23" s="207"/>
      <c r="JK23" s="207"/>
      <c r="JL23" s="207"/>
      <c r="JM23" s="207"/>
      <c r="JN23" s="207"/>
      <c r="JO23" s="207"/>
      <c r="JP23" s="207"/>
      <c r="JQ23" s="207"/>
      <c r="JR23" s="207">
        <v>100</v>
      </c>
      <c r="JS23" s="207"/>
      <c r="JT23" s="207"/>
      <c r="JU23" s="207"/>
      <c r="JV23" s="207"/>
      <c r="JW23" s="207"/>
      <c r="JX23" s="207"/>
      <c r="JY23" s="207"/>
      <c r="JZ23" s="207"/>
      <c r="KA23" s="207"/>
      <c r="KB23" s="207"/>
      <c r="KC23" s="207"/>
      <c r="KD23" s="207"/>
      <c r="KE23" s="207"/>
      <c r="KF23" s="207"/>
      <c r="KG23" s="207"/>
      <c r="KH23" s="207"/>
      <c r="KI23" s="207"/>
      <c r="KJ23" s="207"/>
      <c r="KK23" s="207"/>
      <c r="KL23" s="207"/>
      <c r="KM23" s="207"/>
      <c r="KN23" s="207"/>
      <c r="KO23" s="207"/>
      <c r="KP23" s="207"/>
      <c r="KQ23" s="207"/>
      <c r="KR23" s="207"/>
      <c r="KS23" s="207"/>
      <c r="KT23" s="207"/>
      <c r="KU23" s="207"/>
      <c r="KV23" s="207"/>
      <c r="KW23" s="207"/>
      <c r="KX23" s="207"/>
      <c r="KY23" s="207">
        <v>100</v>
      </c>
      <c r="KZ23" s="207"/>
      <c r="LA23" s="207"/>
      <c r="LB23" s="207"/>
      <c r="LC23" s="207"/>
      <c r="LD23" s="207"/>
      <c r="LE23" s="207"/>
      <c r="LF23" s="207"/>
      <c r="LG23" s="207"/>
      <c r="LH23" s="207"/>
      <c r="LI23" s="207"/>
      <c r="LJ23" s="207"/>
      <c r="LK23" s="207"/>
      <c r="LL23" s="207"/>
      <c r="LM23" s="207"/>
      <c r="LN23" s="207"/>
      <c r="LO23" s="207"/>
      <c r="LP23" s="207"/>
      <c r="LQ23" s="207">
        <v>100</v>
      </c>
      <c r="LR23" s="207"/>
      <c r="LS23" s="207"/>
      <c r="LT23" s="207"/>
      <c r="LU23" s="207"/>
      <c r="LV23" s="207">
        <v>100</v>
      </c>
      <c r="LW23" s="207"/>
      <c r="LX23" s="207"/>
      <c r="LY23" s="207"/>
      <c r="LZ23" s="207">
        <v>100</v>
      </c>
      <c r="MA23" s="207"/>
      <c r="MB23" s="207"/>
      <c r="MC23" s="207"/>
      <c r="MD23" s="207"/>
      <c r="ME23" s="207"/>
      <c r="MF23" s="207"/>
      <c r="MG23" s="207"/>
      <c r="MH23" s="207"/>
      <c r="MI23" s="207"/>
      <c r="MJ23" s="207"/>
      <c r="MK23" s="207"/>
      <c r="ML23" s="207"/>
      <c r="MM23" s="207"/>
      <c r="MN23" s="207"/>
      <c r="MO23" s="207"/>
      <c r="MP23" s="207"/>
      <c r="MQ23" s="207"/>
      <c r="MR23" s="207"/>
      <c r="MS23" s="207"/>
      <c r="MT23" s="207"/>
      <c r="MU23" s="207"/>
      <c r="MV23" s="207"/>
      <c r="MW23" s="207"/>
      <c r="MX23" s="207"/>
      <c r="MY23" s="207"/>
      <c r="MZ23" s="207"/>
      <c r="NA23" s="207"/>
      <c r="NB23" s="207"/>
      <c r="NC23" s="207"/>
      <c r="ND23" s="207"/>
      <c r="NE23" s="207"/>
      <c r="NF23" s="207"/>
      <c r="NG23" s="207"/>
      <c r="NH23" s="207"/>
      <c r="NI23" s="207"/>
      <c r="NJ23" s="207"/>
      <c r="NK23" s="207"/>
      <c r="NL23" s="207"/>
      <c r="NM23" s="207"/>
      <c r="NN23" s="207"/>
      <c r="NO23" s="207"/>
      <c r="NP23" s="207"/>
      <c r="NQ23" s="207"/>
      <c r="NR23" s="207"/>
      <c r="NS23" s="207"/>
      <c r="NT23" s="207"/>
      <c r="NU23" s="207"/>
      <c r="NV23" s="207"/>
      <c r="NW23" s="207"/>
      <c r="NX23" s="207"/>
      <c r="NY23" s="207">
        <v>100</v>
      </c>
      <c r="NZ23" s="207"/>
      <c r="OA23" s="207"/>
      <c r="OB23" s="207"/>
      <c r="OC23" s="207"/>
      <c r="OD23" s="207"/>
      <c r="OE23" s="207"/>
      <c r="OF23" s="207"/>
      <c r="OG23" s="207"/>
      <c r="OH23" s="207"/>
      <c r="OI23" s="207"/>
      <c r="OJ23" s="207"/>
      <c r="OK23" s="207"/>
      <c r="OL23" s="207">
        <v>100</v>
      </c>
      <c r="OM23" s="207"/>
      <c r="ON23" s="207"/>
      <c r="OO23" s="207"/>
      <c r="OP23" s="207"/>
      <c r="OQ23" s="207"/>
      <c r="OR23" s="207"/>
      <c r="OS23" s="207"/>
      <c r="OT23" s="207"/>
      <c r="OU23" s="207"/>
      <c r="OV23" s="207"/>
      <c r="OW23" s="207"/>
      <c r="OX23" s="207"/>
      <c r="OY23" s="207"/>
      <c r="OZ23" s="207"/>
      <c r="PA23" s="207"/>
      <c r="PB23" s="207"/>
      <c r="PC23" s="207"/>
      <c r="PD23" s="207"/>
      <c r="PE23" s="207"/>
      <c r="PF23" s="207"/>
      <c r="PG23" s="207"/>
      <c r="PH23" s="207"/>
      <c r="PI23" s="207"/>
      <c r="PJ23" s="207"/>
      <c r="PK23" s="207"/>
      <c r="PL23" s="207"/>
      <c r="PM23" s="207"/>
      <c r="PN23" s="207"/>
      <c r="PO23" s="207"/>
      <c r="PP23" s="207"/>
      <c r="PQ23" s="207"/>
      <c r="PR23" s="207"/>
      <c r="PS23" s="207"/>
      <c r="PT23" s="207"/>
      <c r="PU23" s="207"/>
      <c r="PV23" s="207"/>
      <c r="PW23" s="207"/>
      <c r="PX23" s="207"/>
      <c r="PY23" s="207"/>
      <c r="PZ23" s="207"/>
      <c r="QA23" s="207"/>
      <c r="QB23" s="207"/>
      <c r="QC23" s="207"/>
      <c r="QD23" s="207"/>
      <c r="QE23" s="207"/>
      <c r="QF23" s="207"/>
      <c r="QG23" s="207"/>
      <c r="QH23" s="207"/>
      <c r="QI23" s="207"/>
      <c r="QJ23" s="207"/>
      <c r="QK23" s="207"/>
      <c r="QL23" s="207"/>
      <c r="QM23" s="207"/>
      <c r="QN23" s="207"/>
      <c r="QO23" s="207"/>
      <c r="QP23" s="207"/>
      <c r="QQ23" s="207"/>
      <c r="QR23" s="207"/>
      <c r="QS23" s="207"/>
      <c r="QT23" s="207"/>
      <c r="QU23" s="207"/>
      <c r="QV23" s="207"/>
      <c r="QW23" s="207"/>
      <c r="QX23" s="207"/>
      <c r="QY23" s="207"/>
      <c r="QZ23" s="207"/>
      <c r="RA23" s="207"/>
    </row>
    <row r="24" spans="1:469" x14ac:dyDescent="0.25">
      <c r="A24" t="s">
        <v>197</v>
      </c>
      <c r="B24" s="205" t="s">
        <v>19</v>
      </c>
      <c r="C24" s="207"/>
      <c r="D24" s="207">
        <v>4</v>
      </c>
      <c r="E24" s="207"/>
      <c r="F24" s="207">
        <v>1</v>
      </c>
      <c r="G24" s="207">
        <v>1</v>
      </c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7"/>
      <c r="BD24" s="207"/>
      <c r="BE24" s="207"/>
      <c r="BF24" s="207"/>
      <c r="BG24" s="207"/>
      <c r="BH24" s="207"/>
      <c r="BI24" s="207"/>
      <c r="BJ24" s="207"/>
      <c r="BK24" s="207"/>
      <c r="BL24" s="207"/>
      <c r="BM24" s="207"/>
      <c r="BN24" s="207"/>
      <c r="BO24" s="207"/>
      <c r="BP24" s="207"/>
      <c r="BQ24" s="207"/>
      <c r="BR24" s="207"/>
      <c r="BS24" s="207"/>
      <c r="BT24" s="207"/>
      <c r="BU24" s="207"/>
      <c r="BV24" s="207"/>
      <c r="BW24" s="207"/>
      <c r="BX24" s="207"/>
      <c r="BY24" s="207"/>
      <c r="BZ24" s="207"/>
      <c r="CA24" s="207"/>
      <c r="CB24" s="207"/>
      <c r="CC24" s="207"/>
      <c r="CD24" s="207"/>
      <c r="CE24" s="207"/>
      <c r="CF24" s="207"/>
      <c r="CG24" s="207"/>
      <c r="CH24" s="207"/>
      <c r="CI24" s="207"/>
      <c r="CJ24" s="207"/>
      <c r="CK24" s="207"/>
      <c r="CL24" s="207"/>
      <c r="CM24" s="207"/>
      <c r="CN24" s="207"/>
      <c r="CO24" s="207"/>
      <c r="CP24" s="207"/>
      <c r="CQ24" s="207"/>
      <c r="CR24" s="207"/>
      <c r="CS24" s="207"/>
      <c r="CT24" s="207"/>
      <c r="CU24" s="207"/>
      <c r="CV24" s="207"/>
      <c r="CW24" s="207"/>
      <c r="CX24" s="207"/>
      <c r="CY24" s="207"/>
      <c r="CZ24" s="207"/>
      <c r="DA24" s="207"/>
      <c r="DB24" s="207"/>
      <c r="DC24" s="207"/>
      <c r="DD24" s="207"/>
      <c r="DE24" s="207"/>
      <c r="DF24" s="207"/>
      <c r="DG24" s="207"/>
      <c r="DH24" s="207"/>
      <c r="DI24" s="207"/>
      <c r="DJ24" s="207"/>
      <c r="DK24" s="207"/>
      <c r="DL24" s="207"/>
      <c r="DM24" s="207"/>
      <c r="DN24" s="207"/>
      <c r="DO24" s="207"/>
      <c r="DP24" s="207"/>
      <c r="DQ24" s="207"/>
      <c r="DR24" s="207"/>
      <c r="DS24" s="207"/>
      <c r="DT24" s="207"/>
      <c r="DU24" s="207"/>
      <c r="DV24" s="207"/>
      <c r="DW24" s="207"/>
      <c r="DX24" s="207"/>
      <c r="DY24" s="207"/>
      <c r="DZ24" s="207"/>
      <c r="EA24" s="207"/>
      <c r="EB24" s="207"/>
      <c r="EC24" s="207"/>
      <c r="ED24" s="207"/>
      <c r="EE24" s="207"/>
      <c r="EF24" s="207"/>
      <c r="EG24" s="207"/>
      <c r="EH24" s="207"/>
      <c r="EI24" s="207"/>
      <c r="EJ24" s="207"/>
      <c r="EK24" s="207"/>
      <c r="EL24" s="207"/>
      <c r="EM24" s="207"/>
      <c r="EN24" s="207"/>
      <c r="EO24" s="207"/>
      <c r="EP24" s="207"/>
      <c r="EQ24" s="207"/>
      <c r="ER24" s="207"/>
      <c r="ES24" s="207"/>
      <c r="ET24" s="207"/>
      <c r="EU24" s="207"/>
      <c r="EV24" s="207"/>
      <c r="EW24" s="207"/>
      <c r="EX24" s="207"/>
      <c r="EY24" s="207"/>
      <c r="EZ24" s="207"/>
      <c r="FA24" s="207"/>
      <c r="FB24" s="207"/>
      <c r="FC24" s="207"/>
      <c r="FD24" s="207"/>
      <c r="FE24" s="207"/>
      <c r="FF24" s="207"/>
      <c r="FG24" s="207"/>
      <c r="FH24" s="207"/>
      <c r="FI24" s="207"/>
      <c r="FJ24" s="207"/>
      <c r="FK24" s="207"/>
      <c r="FL24" s="207"/>
      <c r="FM24" s="207"/>
      <c r="FN24" s="207"/>
      <c r="FO24" s="207"/>
      <c r="FP24" s="207"/>
      <c r="FQ24" s="207"/>
      <c r="FR24" s="207"/>
      <c r="FS24" s="207"/>
      <c r="FT24" s="207"/>
      <c r="FU24" s="207"/>
      <c r="FV24" s="207"/>
      <c r="FW24" s="207"/>
      <c r="FX24" s="207"/>
      <c r="FY24" s="207"/>
      <c r="FZ24" s="207"/>
      <c r="GA24" s="207"/>
      <c r="GB24" s="207"/>
      <c r="GC24" s="207"/>
      <c r="GD24" s="207"/>
      <c r="GE24" s="207"/>
      <c r="GF24" s="207"/>
      <c r="GG24" s="207"/>
      <c r="GH24" s="207"/>
      <c r="GI24" s="207"/>
      <c r="GJ24" s="207"/>
      <c r="GK24" s="207"/>
      <c r="GL24" s="207"/>
      <c r="GM24" s="207"/>
      <c r="GN24" s="207"/>
      <c r="GO24" s="207"/>
      <c r="GP24" s="207"/>
      <c r="GQ24" s="207"/>
      <c r="GR24" s="207"/>
      <c r="GS24" s="207"/>
      <c r="GT24" s="207"/>
      <c r="GU24" s="207"/>
      <c r="GV24" s="207"/>
      <c r="GW24" s="207"/>
      <c r="GX24" s="207"/>
      <c r="GY24" s="207"/>
      <c r="GZ24" s="207"/>
      <c r="HA24" s="207"/>
      <c r="HB24" s="207"/>
      <c r="HC24" s="207"/>
      <c r="HD24" s="207"/>
      <c r="HE24" s="207"/>
      <c r="HF24" s="207"/>
      <c r="HG24" s="207"/>
      <c r="HH24" s="207"/>
      <c r="HI24" s="207"/>
      <c r="HJ24" s="207"/>
      <c r="HK24" s="207"/>
      <c r="HL24" s="207"/>
      <c r="HM24" s="207"/>
      <c r="HN24" s="207"/>
      <c r="HO24" s="207"/>
      <c r="HP24" s="207"/>
      <c r="HQ24" s="207"/>
      <c r="HR24" s="207"/>
      <c r="HS24" s="207"/>
      <c r="HT24" s="207"/>
      <c r="HU24" s="207"/>
      <c r="HV24" s="207"/>
      <c r="HW24" s="207"/>
      <c r="HX24" s="207"/>
      <c r="HY24" s="207"/>
      <c r="HZ24" s="207"/>
      <c r="IA24" s="207"/>
      <c r="IB24" s="207"/>
      <c r="IC24" s="207"/>
      <c r="ID24" s="207"/>
      <c r="IE24" s="207"/>
      <c r="IF24" s="207"/>
      <c r="IG24" s="207"/>
      <c r="IH24" s="207"/>
      <c r="II24" s="207"/>
      <c r="IJ24" s="207"/>
      <c r="IK24" s="207"/>
      <c r="IL24" s="207"/>
      <c r="IM24" s="207"/>
      <c r="IN24" s="207"/>
      <c r="IO24" s="207"/>
      <c r="IP24" s="207"/>
      <c r="IQ24" s="207"/>
      <c r="IR24" s="207"/>
      <c r="IS24" s="207"/>
      <c r="IT24" s="207"/>
      <c r="IU24" s="207"/>
      <c r="IV24" s="207"/>
      <c r="IW24" s="207"/>
      <c r="IX24" s="207"/>
      <c r="IY24" s="207"/>
      <c r="IZ24" s="207"/>
      <c r="JA24" s="207"/>
      <c r="JB24" s="207"/>
      <c r="JC24" s="207"/>
      <c r="JD24" s="207"/>
      <c r="JE24" s="207"/>
      <c r="JF24" s="207"/>
      <c r="JG24" s="207"/>
      <c r="JH24" s="207"/>
      <c r="JI24" s="207"/>
      <c r="JJ24" s="207"/>
      <c r="JK24" s="207"/>
      <c r="JL24" s="207"/>
      <c r="JM24" s="207"/>
      <c r="JN24" s="207"/>
      <c r="JO24" s="207"/>
      <c r="JP24" s="207"/>
      <c r="JQ24" s="207"/>
      <c r="JR24" s="207"/>
      <c r="JS24" s="207"/>
      <c r="JT24" s="207"/>
      <c r="JU24" s="207"/>
      <c r="JV24" s="207"/>
      <c r="JW24" s="207"/>
      <c r="JX24" s="207"/>
      <c r="JY24" s="207"/>
      <c r="JZ24" s="207"/>
      <c r="KA24" s="207"/>
      <c r="KB24" s="207"/>
      <c r="KC24" s="207"/>
      <c r="KD24" s="207"/>
      <c r="KE24" s="207"/>
      <c r="KF24" s="207"/>
      <c r="KG24" s="207"/>
      <c r="KH24" s="207"/>
      <c r="KI24" s="207"/>
      <c r="KJ24" s="207"/>
      <c r="KK24" s="207"/>
      <c r="KL24" s="207"/>
      <c r="KM24" s="207"/>
      <c r="KN24" s="207"/>
      <c r="KO24" s="207"/>
      <c r="KP24" s="207"/>
      <c r="KQ24" s="207"/>
      <c r="KR24" s="207"/>
      <c r="KS24" s="207"/>
      <c r="KT24" s="207"/>
      <c r="KU24" s="207"/>
      <c r="KV24" s="207"/>
      <c r="KW24" s="207"/>
      <c r="KX24" s="207"/>
      <c r="KY24" s="207"/>
      <c r="KZ24" s="207"/>
      <c r="LA24" s="207"/>
      <c r="LB24" s="207"/>
      <c r="LC24" s="207"/>
      <c r="LD24" s="207"/>
      <c r="LE24" s="207"/>
      <c r="LF24" s="207"/>
      <c r="LG24" s="207"/>
      <c r="LH24" s="207"/>
      <c r="LI24" s="207"/>
      <c r="LJ24" s="207"/>
      <c r="LK24" s="207"/>
      <c r="LL24" s="207"/>
      <c r="LM24" s="207"/>
      <c r="LN24" s="207"/>
      <c r="LO24" s="207"/>
      <c r="LP24" s="207"/>
      <c r="LQ24" s="207"/>
      <c r="LR24" s="207"/>
      <c r="LS24" s="207"/>
      <c r="LT24" s="207"/>
      <c r="LU24" s="207"/>
      <c r="LV24" s="207"/>
      <c r="LW24" s="207"/>
      <c r="LX24" s="207"/>
      <c r="LY24" s="207"/>
      <c r="LZ24" s="207"/>
      <c r="MA24" s="207"/>
      <c r="MB24" s="207"/>
      <c r="MC24" s="207"/>
      <c r="MD24" s="207"/>
      <c r="ME24" s="207"/>
      <c r="MF24" s="207"/>
      <c r="MG24" s="207"/>
      <c r="MH24" s="207"/>
      <c r="MI24" s="207"/>
      <c r="MJ24" s="207"/>
      <c r="MK24" s="207"/>
      <c r="ML24" s="207"/>
      <c r="MM24" s="207"/>
      <c r="MN24" s="207"/>
      <c r="MO24" s="207"/>
      <c r="MP24" s="207"/>
      <c r="MQ24" s="207"/>
      <c r="MR24" s="207"/>
      <c r="MS24" s="207"/>
      <c r="MT24" s="207"/>
      <c r="MU24" s="207"/>
      <c r="MV24" s="207"/>
      <c r="MW24" s="207"/>
      <c r="MX24" s="207"/>
      <c r="MY24" s="207"/>
      <c r="MZ24" s="207"/>
      <c r="NA24" s="207"/>
      <c r="NB24" s="207"/>
      <c r="NC24" s="207"/>
      <c r="ND24" s="207"/>
      <c r="NE24" s="207"/>
      <c r="NF24" s="207"/>
      <c r="NG24" s="207"/>
      <c r="NH24" s="207"/>
      <c r="NI24" s="207"/>
      <c r="NJ24" s="207"/>
      <c r="NK24" s="207"/>
      <c r="NL24" s="207"/>
      <c r="NM24" s="207"/>
      <c r="NN24" s="207"/>
      <c r="NO24" s="207"/>
      <c r="NP24" s="207"/>
      <c r="NQ24" s="207"/>
      <c r="NR24" s="207"/>
      <c r="NS24" s="207"/>
      <c r="NT24" s="207"/>
      <c r="NU24" s="207"/>
      <c r="NV24" s="207"/>
      <c r="NW24" s="207"/>
      <c r="NX24" s="207"/>
      <c r="NY24" s="207"/>
      <c r="NZ24" s="207"/>
      <c r="OA24" s="207"/>
      <c r="OB24" s="207"/>
      <c r="OC24" s="207"/>
      <c r="OD24" s="207"/>
      <c r="OE24" s="207"/>
      <c r="OF24" s="207"/>
      <c r="OG24" s="207"/>
      <c r="OH24" s="207"/>
      <c r="OI24" s="207"/>
      <c r="OJ24" s="207"/>
      <c r="OK24" s="207"/>
      <c r="OL24" s="207"/>
      <c r="OM24" s="207"/>
      <c r="ON24" s="207"/>
      <c r="OO24" s="207"/>
      <c r="OP24" s="207"/>
      <c r="OQ24" s="207"/>
      <c r="OR24" s="207"/>
      <c r="OS24" s="207"/>
      <c r="OT24" s="207"/>
      <c r="OU24" s="207"/>
      <c r="OV24" s="207"/>
      <c r="OW24" s="207"/>
      <c r="OX24" s="207"/>
      <c r="OY24" s="207"/>
      <c r="OZ24" s="207"/>
      <c r="PA24" s="207"/>
      <c r="PB24" s="207"/>
      <c r="PC24" s="207"/>
      <c r="PD24" s="207"/>
      <c r="PE24" s="207"/>
      <c r="PF24" s="207"/>
      <c r="PG24" s="207"/>
      <c r="PH24" s="207"/>
      <c r="PI24" s="207"/>
      <c r="PJ24" s="207"/>
      <c r="PK24" s="207"/>
      <c r="PL24" s="207"/>
      <c r="PM24" s="207"/>
      <c r="PN24" s="207"/>
      <c r="PO24" s="207"/>
      <c r="PP24" s="207"/>
      <c r="PQ24" s="207"/>
      <c r="PR24" s="207"/>
      <c r="PS24" s="207">
        <v>1</v>
      </c>
      <c r="PT24" s="207"/>
      <c r="PU24" s="207"/>
      <c r="PV24" s="207"/>
      <c r="PW24" s="207"/>
      <c r="PX24" s="207"/>
      <c r="PY24" s="207"/>
      <c r="PZ24" s="207"/>
      <c r="QA24" s="207"/>
      <c r="QB24" s="207"/>
      <c r="QC24" s="207"/>
      <c r="QD24" s="207"/>
      <c r="QE24" s="207"/>
      <c r="QF24" s="207"/>
      <c r="QG24" s="207"/>
      <c r="QH24" s="207"/>
      <c r="QI24" s="207"/>
      <c r="QJ24" s="207"/>
      <c r="QK24" s="207"/>
      <c r="QL24" s="207"/>
      <c r="QM24" s="207"/>
      <c r="QN24" s="207"/>
      <c r="QO24" s="207"/>
      <c r="QP24" s="207"/>
      <c r="QQ24" s="207"/>
      <c r="QR24" s="207"/>
      <c r="QS24" s="207"/>
      <c r="QT24" s="207"/>
      <c r="QU24" s="207"/>
      <c r="QV24" s="207"/>
      <c r="QW24" s="207"/>
      <c r="QX24" s="207"/>
      <c r="QY24" s="207"/>
      <c r="QZ24" s="207"/>
      <c r="RA24" s="207"/>
    </row>
    <row r="25" spans="1:469" x14ac:dyDescent="0.25">
      <c r="A25" t="s">
        <v>197</v>
      </c>
      <c r="B25" s="205" t="s">
        <v>20</v>
      </c>
      <c r="C25" s="207"/>
      <c r="D25" s="207">
        <v>3</v>
      </c>
      <c r="E25" s="207"/>
      <c r="F25" s="207">
        <v>1</v>
      </c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07"/>
      <c r="BG25" s="207"/>
      <c r="BH25" s="207"/>
      <c r="BI25" s="207"/>
      <c r="BJ25" s="207"/>
      <c r="BK25" s="207"/>
      <c r="BL25" s="207"/>
      <c r="BM25" s="207"/>
      <c r="BN25" s="207"/>
      <c r="BO25" s="207"/>
      <c r="BP25" s="207"/>
      <c r="BQ25" s="207"/>
      <c r="BR25" s="207"/>
      <c r="BS25" s="207"/>
      <c r="BT25" s="207"/>
      <c r="BU25" s="207"/>
      <c r="BV25" s="207"/>
      <c r="BW25" s="207"/>
      <c r="BX25" s="207"/>
      <c r="BY25" s="207"/>
      <c r="BZ25" s="207"/>
      <c r="CA25" s="207"/>
      <c r="CB25" s="207"/>
      <c r="CC25" s="207"/>
      <c r="CD25" s="207"/>
      <c r="CE25" s="207"/>
      <c r="CF25" s="207"/>
      <c r="CG25" s="207"/>
      <c r="CH25" s="207"/>
      <c r="CI25" s="207"/>
      <c r="CJ25" s="207"/>
      <c r="CK25" s="207"/>
      <c r="CL25" s="207"/>
      <c r="CM25" s="207"/>
      <c r="CN25" s="207"/>
      <c r="CO25" s="207"/>
      <c r="CP25" s="207"/>
      <c r="CQ25" s="207"/>
      <c r="CR25" s="207"/>
      <c r="CS25" s="207"/>
      <c r="CT25" s="207"/>
      <c r="CU25" s="207"/>
      <c r="CV25" s="207"/>
      <c r="CW25" s="207"/>
      <c r="CX25" s="207"/>
      <c r="CY25" s="207"/>
      <c r="CZ25" s="207"/>
      <c r="DA25" s="207"/>
      <c r="DB25" s="207"/>
      <c r="DC25" s="207"/>
      <c r="DD25" s="207"/>
      <c r="DE25" s="207"/>
      <c r="DF25" s="207"/>
      <c r="DG25" s="207"/>
      <c r="DH25" s="207"/>
      <c r="DI25" s="207"/>
      <c r="DJ25" s="207"/>
      <c r="DK25" s="207"/>
      <c r="DL25" s="207"/>
      <c r="DM25" s="207"/>
      <c r="DN25" s="207"/>
      <c r="DO25" s="207"/>
      <c r="DP25" s="207"/>
      <c r="DQ25" s="207"/>
      <c r="DR25" s="207"/>
      <c r="DS25" s="207"/>
      <c r="DT25" s="207"/>
      <c r="DU25" s="207"/>
      <c r="DV25" s="207"/>
      <c r="DW25" s="207"/>
      <c r="DX25" s="207"/>
      <c r="DY25" s="207"/>
      <c r="DZ25" s="207"/>
      <c r="EA25" s="207"/>
      <c r="EB25" s="207"/>
      <c r="EC25" s="207"/>
      <c r="ED25" s="207"/>
      <c r="EE25" s="207"/>
      <c r="EF25" s="207"/>
      <c r="EG25" s="207"/>
      <c r="EH25" s="207"/>
      <c r="EI25" s="207"/>
      <c r="EJ25" s="207"/>
      <c r="EK25" s="207"/>
      <c r="EL25" s="207"/>
      <c r="EM25" s="207"/>
      <c r="EN25" s="207"/>
      <c r="EO25" s="207"/>
      <c r="EP25" s="207"/>
      <c r="EQ25" s="207"/>
      <c r="ER25" s="207"/>
      <c r="ES25" s="207"/>
      <c r="ET25" s="207"/>
      <c r="EU25" s="207"/>
      <c r="EV25" s="207"/>
      <c r="EW25" s="207"/>
      <c r="EX25" s="207"/>
      <c r="EY25" s="207"/>
      <c r="EZ25" s="207"/>
      <c r="FA25" s="207"/>
      <c r="FB25" s="207"/>
      <c r="FC25" s="207"/>
      <c r="FD25" s="207"/>
      <c r="FE25" s="207"/>
      <c r="FF25" s="207"/>
      <c r="FG25" s="207"/>
      <c r="FH25" s="207"/>
      <c r="FI25" s="207"/>
      <c r="FJ25" s="207"/>
      <c r="FK25" s="207"/>
      <c r="FL25" s="207"/>
      <c r="FM25" s="207"/>
      <c r="FN25" s="207"/>
      <c r="FO25" s="207"/>
      <c r="FP25" s="207"/>
      <c r="FQ25" s="207"/>
      <c r="FR25" s="207"/>
      <c r="FS25" s="207"/>
      <c r="FT25" s="207"/>
      <c r="FU25" s="207"/>
      <c r="FV25" s="207"/>
      <c r="FW25" s="207"/>
      <c r="FX25" s="207"/>
      <c r="FY25" s="207"/>
      <c r="FZ25" s="207"/>
      <c r="GA25" s="207"/>
      <c r="GB25" s="207"/>
      <c r="GC25" s="207"/>
      <c r="GD25" s="207"/>
      <c r="GE25" s="207"/>
      <c r="GF25" s="207">
        <v>1</v>
      </c>
      <c r="GG25" s="207"/>
      <c r="GH25" s="207"/>
      <c r="GI25" s="207"/>
      <c r="GJ25" s="207"/>
      <c r="GK25" s="207"/>
      <c r="GL25" s="207"/>
      <c r="GM25" s="207"/>
      <c r="GN25" s="207"/>
      <c r="GO25" s="207"/>
      <c r="GP25" s="207"/>
      <c r="GQ25" s="207"/>
      <c r="GR25" s="207">
        <v>1</v>
      </c>
      <c r="GS25" s="207"/>
      <c r="GT25" s="207"/>
      <c r="GU25" s="207"/>
      <c r="GV25" s="207"/>
      <c r="GW25" s="207"/>
      <c r="GX25" s="207"/>
      <c r="GY25" s="207"/>
      <c r="GZ25" s="207"/>
      <c r="HA25" s="207"/>
      <c r="HB25" s="207"/>
      <c r="HC25" s="207"/>
      <c r="HD25" s="207"/>
      <c r="HE25" s="207"/>
      <c r="HF25" s="207"/>
      <c r="HG25" s="207"/>
      <c r="HH25" s="207"/>
      <c r="HI25" s="207"/>
      <c r="HJ25" s="207"/>
      <c r="HK25" s="207"/>
      <c r="HL25" s="207"/>
      <c r="HM25" s="207"/>
      <c r="HN25" s="207"/>
      <c r="HO25" s="207"/>
      <c r="HP25" s="207"/>
      <c r="HQ25" s="207"/>
      <c r="HR25" s="207"/>
      <c r="HS25" s="207"/>
      <c r="HT25" s="207"/>
      <c r="HU25" s="207"/>
      <c r="HV25" s="207"/>
      <c r="HW25" s="207"/>
      <c r="HX25" s="207"/>
      <c r="HY25" s="207"/>
      <c r="HZ25" s="207"/>
      <c r="IA25" s="207"/>
      <c r="IB25" s="207"/>
      <c r="IC25" s="207"/>
      <c r="ID25" s="207"/>
      <c r="IE25" s="207"/>
      <c r="IF25" s="207"/>
      <c r="IG25" s="207"/>
      <c r="IH25" s="207"/>
      <c r="II25" s="207"/>
      <c r="IJ25" s="207"/>
      <c r="IK25" s="207"/>
      <c r="IL25" s="207"/>
      <c r="IM25" s="207"/>
      <c r="IN25" s="207"/>
      <c r="IO25" s="207"/>
      <c r="IP25" s="207"/>
      <c r="IQ25" s="207"/>
      <c r="IR25" s="207"/>
      <c r="IS25" s="207"/>
      <c r="IT25" s="207"/>
      <c r="IU25" s="207"/>
      <c r="IV25" s="207"/>
      <c r="IW25" s="207"/>
      <c r="IX25" s="207"/>
      <c r="IY25" s="207"/>
      <c r="IZ25" s="207"/>
      <c r="JA25" s="207"/>
      <c r="JB25" s="207"/>
      <c r="JC25" s="207"/>
      <c r="JD25" s="207"/>
      <c r="JE25" s="207"/>
      <c r="JF25" s="207"/>
      <c r="JG25" s="207"/>
      <c r="JH25" s="207"/>
      <c r="JI25" s="207"/>
      <c r="JJ25" s="207"/>
      <c r="JK25" s="207"/>
      <c r="JL25" s="207"/>
      <c r="JM25" s="207"/>
      <c r="JN25" s="207"/>
      <c r="JO25" s="207"/>
      <c r="JP25" s="207"/>
      <c r="JQ25" s="207"/>
      <c r="JR25" s="207"/>
      <c r="JS25" s="207"/>
      <c r="JT25" s="207"/>
      <c r="JU25" s="207"/>
      <c r="JV25" s="207"/>
      <c r="JW25" s="207"/>
      <c r="JX25" s="207"/>
      <c r="JY25" s="207"/>
      <c r="JZ25" s="207"/>
      <c r="KA25" s="207"/>
      <c r="KB25" s="207"/>
      <c r="KC25" s="207"/>
      <c r="KD25" s="207"/>
      <c r="KE25" s="207"/>
      <c r="KF25" s="207"/>
      <c r="KG25" s="207"/>
      <c r="KH25" s="207"/>
      <c r="KI25" s="207"/>
      <c r="KJ25" s="207"/>
      <c r="KK25" s="207"/>
      <c r="KL25" s="207"/>
      <c r="KM25" s="207"/>
      <c r="KN25" s="207"/>
      <c r="KO25" s="207"/>
      <c r="KP25" s="207"/>
      <c r="KQ25" s="207"/>
      <c r="KR25" s="207"/>
      <c r="KS25" s="207"/>
      <c r="KT25" s="207"/>
      <c r="KU25" s="207"/>
      <c r="KV25" s="207"/>
      <c r="KW25" s="207"/>
      <c r="KX25" s="207"/>
      <c r="KY25" s="207"/>
      <c r="KZ25" s="207"/>
      <c r="LA25" s="207"/>
      <c r="LB25" s="207"/>
      <c r="LC25" s="207"/>
      <c r="LD25" s="207"/>
      <c r="LE25" s="207"/>
      <c r="LF25" s="207"/>
      <c r="LG25" s="207"/>
      <c r="LH25" s="207"/>
      <c r="LI25" s="207"/>
      <c r="LJ25" s="207"/>
      <c r="LK25" s="207"/>
      <c r="LL25" s="207"/>
      <c r="LM25" s="207"/>
      <c r="LN25" s="207"/>
      <c r="LO25" s="207"/>
      <c r="LP25" s="207"/>
      <c r="LQ25" s="207"/>
      <c r="LR25" s="207"/>
      <c r="LS25" s="207"/>
      <c r="LT25" s="207"/>
      <c r="LU25" s="207"/>
      <c r="LV25" s="207"/>
      <c r="LW25" s="207"/>
      <c r="LX25" s="207"/>
      <c r="LY25" s="207"/>
      <c r="LZ25" s="207"/>
      <c r="MA25" s="207"/>
      <c r="MB25" s="207"/>
      <c r="MC25" s="207"/>
      <c r="MD25" s="207"/>
      <c r="ME25" s="207"/>
      <c r="MF25" s="207"/>
      <c r="MG25" s="207"/>
      <c r="MH25" s="207"/>
      <c r="MI25" s="207"/>
      <c r="MJ25" s="207"/>
      <c r="MK25" s="207"/>
      <c r="ML25" s="207"/>
      <c r="MM25" s="207"/>
      <c r="MN25" s="207"/>
      <c r="MO25" s="207"/>
      <c r="MP25" s="207"/>
      <c r="MQ25" s="207"/>
      <c r="MR25" s="207"/>
      <c r="MS25" s="207"/>
      <c r="MT25" s="207"/>
      <c r="MU25" s="207"/>
      <c r="MV25" s="207"/>
      <c r="MW25" s="207"/>
      <c r="MX25" s="207"/>
      <c r="MY25" s="207"/>
      <c r="MZ25" s="207"/>
      <c r="NA25" s="207"/>
      <c r="NB25" s="207"/>
      <c r="NC25" s="207"/>
      <c r="ND25" s="207"/>
      <c r="NE25" s="207"/>
      <c r="NF25" s="207"/>
      <c r="NG25" s="207"/>
      <c r="NH25" s="207"/>
      <c r="NI25" s="207"/>
      <c r="NJ25" s="207"/>
      <c r="NK25" s="207"/>
      <c r="NL25" s="207"/>
      <c r="NM25" s="207"/>
      <c r="NN25" s="207"/>
      <c r="NO25" s="207"/>
      <c r="NP25" s="207"/>
      <c r="NQ25" s="207"/>
      <c r="NR25" s="207"/>
      <c r="NS25" s="207"/>
      <c r="NT25" s="207"/>
      <c r="NU25" s="207"/>
      <c r="NV25" s="207"/>
      <c r="NW25" s="207"/>
      <c r="NX25" s="207"/>
      <c r="NY25" s="207"/>
      <c r="NZ25" s="207"/>
      <c r="OA25" s="207"/>
      <c r="OB25" s="207"/>
      <c r="OC25" s="207"/>
      <c r="OD25" s="207"/>
      <c r="OE25" s="207"/>
      <c r="OF25" s="207"/>
      <c r="OG25" s="207"/>
      <c r="OH25" s="207"/>
      <c r="OI25" s="207"/>
      <c r="OJ25" s="207"/>
      <c r="OK25" s="207"/>
      <c r="OL25" s="207"/>
      <c r="OM25" s="207"/>
      <c r="ON25" s="207"/>
      <c r="OO25" s="207"/>
      <c r="OP25" s="207"/>
      <c r="OQ25" s="207"/>
      <c r="OR25" s="207"/>
      <c r="OS25" s="207"/>
      <c r="OT25" s="207"/>
      <c r="OU25" s="207"/>
      <c r="OV25" s="207"/>
      <c r="OW25" s="207"/>
      <c r="OX25" s="207"/>
      <c r="OY25" s="207"/>
      <c r="OZ25" s="207"/>
      <c r="PA25" s="207"/>
      <c r="PB25" s="207"/>
      <c r="PC25" s="207"/>
      <c r="PD25" s="207"/>
      <c r="PE25" s="207"/>
      <c r="PF25" s="207"/>
      <c r="PG25" s="207"/>
      <c r="PH25" s="207"/>
      <c r="PI25" s="207"/>
      <c r="PJ25" s="207"/>
      <c r="PK25" s="207"/>
      <c r="PL25" s="207"/>
      <c r="PM25" s="207"/>
      <c r="PN25" s="207"/>
      <c r="PO25" s="207"/>
      <c r="PP25" s="207"/>
      <c r="PQ25" s="207"/>
      <c r="PR25" s="207"/>
      <c r="PS25" s="207"/>
      <c r="PT25" s="207"/>
      <c r="PU25" s="207"/>
      <c r="PV25" s="207"/>
      <c r="PW25" s="207"/>
      <c r="PX25" s="207"/>
      <c r="PY25" s="207"/>
      <c r="PZ25" s="207"/>
      <c r="QA25" s="207"/>
      <c r="QB25" s="207"/>
      <c r="QC25" s="207"/>
      <c r="QD25" s="207"/>
      <c r="QE25" s="207"/>
      <c r="QF25" s="207"/>
      <c r="QG25" s="207"/>
      <c r="QH25" s="207"/>
      <c r="QI25" s="207"/>
      <c r="QJ25" s="207"/>
      <c r="QK25" s="207"/>
      <c r="QL25" s="207"/>
      <c r="QM25" s="207"/>
      <c r="QN25" s="207"/>
      <c r="QO25" s="207"/>
      <c r="QP25" s="207"/>
      <c r="QQ25" s="207"/>
      <c r="QR25" s="207"/>
      <c r="QS25" s="207"/>
      <c r="QT25" s="207"/>
      <c r="QU25" s="207"/>
      <c r="QV25" s="207"/>
      <c r="QW25" s="207"/>
      <c r="QX25" s="207"/>
      <c r="QY25" s="207"/>
      <c r="QZ25" s="207"/>
      <c r="RA25" s="207"/>
    </row>
    <row r="26" spans="1:469" x14ac:dyDescent="0.25">
      <c r="A26" t="s">
        <v>197</v>
      </c>
      <c r="B26" s="205" t="s">
        <v>59</v>
      </c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7"/>
      <c r="BF26" s="207"/>
      <c r="BG26" s="207"/>
      <c r="BH26" s="207"/>
      <c r="BI26" s="207"/>
      <c r="BJ26" s="207"/>
      <c r="BK26" s="207"/>
      <c r="BL26" s="207"/>
      <c r="BM26" s="207"/>
      <c r="BN26" s="207"/>
      <c r="BO26" s="207"/>
      <c r="BP26" s="207"/>
      <c r="BQ26" s="207"/>
      <c r="BR26" s="207"/>
      <c r="BS26" s="207"/>
      <c r="BT26" s="207"/>
      <c r="BU26" s="207"/>
      <c r="BV26" s="207"/>
      <c r="BW26" s="207"/>
      <c r="BX26" s="207"/>
      <c r="BY26" s="207"/>
      <c r="BZ26" s="207"/>
      <c r="CA26" s="207"/>
      <c r="CB26" s="207"/>
      <c r="CC26" s="207"/>
      <c r="CD26" s="207"/>
      <c r="CE26" s="207"/>
      <c r="CF26" s="207"/>
      <c r="CG26" s="207"/>
      <c r="CH26" s="207"/>
      <c r="CI26" s="207"/>
      <c r="CJ26" s="207"/>
      <c r="CK26" s="207"/>
      <c r="CL26" s="207"/>
      <c r="CM26" s="207"/>
      <c r="CN26" s="207"/>
      <c r="CO26" s="207"/>
      <c r="CP26" s="207"/>
      <c r="CQ26" s="207"/>
      <c r="CR26" s="207"/>
      <c r="CS26" s="207"/>
      <c r="CT26" s="207"/>
      <c r="CU26" s="207"/>
      <c r="CV26" s="207"/>
      <c r="CW26" s="207"/>
      <c r="CX26" s="207"/>
      <c r="CY26" s="207"/>
      <c r="CZ26" s="207"/>
      <c r="DA26" s="207"/>
      <c r="DB26" s="207"/>
      <c r="DC26" s="207"/>
      <c r="DD26" s="207"/>
      <c r="DE26" s="207"/>
      <c r="DF26" s="207"/>
      <c r="DG26" s="207"/>
      <c r="DH26" s="207"/>
      <c r="DI26" s="207"/>
      <c r="DJ26" s="207"/>
      <c r="DK26" s="207"/>
      <c r="DL26" s="207"/>
      <c r="DM26" s="207"/>
      <c r="DN26" s="207"/>
      <c r="DO26" s="207"/>
      <c r="DP26" s="207"/>
      <c r="DQ26" s="207"/>
      <c r="DR26" s="207"/>
      <c r="DS26" s="207"/>
      <c r="DT26" s="207"/>
      <c r="DU26" s="207"/>
      <c r="DV26" s="207"/>
      <c r="DW26" s="207"/>
      <c r="DX26" s="207"/>
      <c r="DY26" s="207"/>
      <c r="DZ26" s="207"/>
      <c r="EA26" s="207"/>
      <c r="EB26" s="207"/>
      <c r="EC26" s="207"/>
      <c r="ED26" s="207"/>
      <c r="EE26" s="207"/>
      <c r="EF26" s="207"/>
      <c r="EG26" s="207"/>
      <c r="EH26" s="207"/>
      <c r="EI26" s="207"/>
      <c r="EJ26" s="207"/>
      <c r="EK26" s="207"/>
      <c r="EL26" s="207"/>
      <c r="EM26" s="207"/>
      <c r="EN26" s="207"/>
      <c r="EO26" s="207"/>
      <c r="EP26" s="207"/>
      <c r="EQ26" s="207"/>
      <c r="ER26" s="207"/>
      <c r="ES26" s="207"/>
      <c r="ET26" s="207"/>
      <c r="EU26" s="207"/>
      <c r="EV26" s="207"/>
      <c r="EW26" s="207"/>
      <c r="EX26" s="207"/>
      <c r="EY26" s="207"/>
      <c r="EZ26" s="207"/>
      <c r="FA26" s="207"/>
      <c r="FB26" s="207"/>
      <c r="FC26" s="207"/>
      <c r="FD26" s="207"/>
      <c r="FE26" s="207"/>
      <c r="FF26" s="207"/>
      <c r="FG26" s="207"/>
      <c r="FH26" s="207"/>
      <c r="FI26" s="207"/>
      <c r="FJ26" s="207"/>
      <c r="FK26" s="207"/>
      <c r="FL26" s="207"/>
      <c r="FM26" s="207"/>
      <c r="FN26" s="207"/>
      <c r="FO26" s="207"/>
      <c r="FP26" s="207"/>
      <c r="FQ26" s="207"/>
      <c r="FR26" s="207"/>
      <c r="FS26" s="207"/>
      <c r="FT26" s="207"/>
      <c r="FU26" s="207"/>
      <c r="FV26" s="207"/>
      <c r="FW26" s="207"/>
      <c r="FX26" s="207"/>
      <c r="FY26" s="207"/>
      <c r="FZ26" s="207"/>
      <c r="GA26" s="207"/>
      <c r="GB26" s="207"/>
      <c r="GC26" s="207"/>
      <c r="GD26" s="207"/>
      <c r="GE26" s="207"/>
      <c r="GF26" s="207"/>
      <c r="GG26" s="207"/>
      <c r="GH26" s="207"/>
      <c r="GI26" s="207"/>
      <c r="GJ26" s="207"/>
      <c r="GK26" s="207"/>
      <c r="GL26" s="207"/>
      <c r="GM26" s="207"/>
      <c r="GN26" s="207"/>
      <c r="GO26" s="207"/>
      <c r="GP26" s="207"/>
      <c r="GQ26" s="207"/>
      <c r="GR26" s="207"/>
      <c r="GS26" s="207"/>
      <c r="GT26" s="207"/>
      <c r="GU26" s="207">
        <v>240</v>
      </c>
      <c r="GV26" s="207"/>
      <c r="GW26" s="207"/>
      <c r="GX26" s="207"/>
      <c r="GY26" s="207"/>
      <c r="GZ26" s="207"/>
      <c r="HA26" s="207"/>
      <c r="HB26" s="207"/>
      <c r="HC26" s="207"/>
      <c r="HD26" s="207"/>
      <c r="HE26" s="207"/>
      <c r="HF26" s="207"/>
      <c r="HG26" s="207"/>
      <c r="HH26" s="207"/>
      <c r="HI26" s="207"/>
      <c r="HJ26" s="207"/>
      <c r="HK26" s="207"/>
      <c r="HL26" s="207"/>
      <c r="HM26" s="207"/>
      <c r="HN26" s="207"/>
      <c r="HO26" s="207"/>
      <c r="HP26" s="207"/>
      <c r="HQ26" s="207"/>
      <c r="HR26" s="207"/>
      <c r="HS26" s="207"/>
      <c r="HT26" s="207"/>
      <c r="HU26" s="207"/>
      <c r="HV26" s="207"/>
      <c r="HW26" s="207"/>
      <c r="HX26" s="207"/>
      <c r="HY26" s="207"/>
      <c r="HZ26" s="207"/>
      <c r="IA26" s="207"/>
      <c r="IB26" s="207"/>
      <c r="IC26" s="207"/>
      <c r="ID26" s="207"/>
      <c r="IE26" s="207"/>
      <c r="IF26" s="207"/>
      <c r="IG26" s="207"/>
      <c r="IH26" s="207"/>
      <c r="II26" s="207"/>
      <c r="IJ26" s="207"/>
      <c r="IK26" s="207"/>
      <c r="IL26" s="207"/>
      <c r="IM26" s="207"/>
      <c r="IN26" s="207"/>
      <c r="IO26" s="207"/>
      <c r="IP26" s="207"/>
      <c r="IQ26" s="207"/>
      <c r="IR26" s="207"/>
      <c r="IS26" s="207"/>
      <c r="IT26" s="207"/>
      <c r="IU26" s="207"/>
      <c r="IV26" s="207"/>
      <c r="IW26" s="207"/>
      <c r="IX26" s="207"/>
      <c r="IY26" s="207"/>
      <c r="IZ26" s="207"/>
      <c r="JA26" s="207"/>
      <c r="JB26" s="207"/>
      <c r="JC26" s="207"/>
      <c r="JD26" s="207"/>
      <c r="JE26" s="207"/>
      <c r="JF26" s="207"/>
      <c r="JG26" s="207"/>
      <c r="JH26" s="207"/>
      <c r="JI26" s="207"/>
      <c r="JJ26" s="207"/>
      <c r="JK26" s="207"/>
      <c r="JL26" s="207"/>
      <c r="JM26" s="207"/>
      <c r="JN26" s="207"/>
      <c r="JO26" s="207"/>
      <c r="JP26" s="207"/>
      <c r="JQ26" s="207"/>
      <c r="JR26" s="207"/>
      <c r="JS26" s="207"/>
      <c r="JT26" s="207"/>
      <c r="JU26" s="207"/>
      <c r="JV26" s="207"/>
      <c r="JW26" s="207"/>
      <c r="JX26" s="207"/>
      <c r="JY26" s="207"/>
      <c r="JZ26" s="207"/>
      <c r="KA26" s="207"/>
      <c r="KB26" s="207"/>
      <c r="KC26" s="207"/>
      <c r="KD26" s="207"/>
      <c r="KE26" s="207"/>
      <c r="KF26" s="207"/>
      <c r="KG26" s="207"/>
      <c r="KH26" s="207"/>
      <c r="KI26" s="207"/>
      <c r="KJ26" s="207"/>
      <c r="KK26" s="207"/>
      <c r="KL26" s="207"/>
      <c r="KM26" s="207"/>
      <c r="KN26" s="207"/>
      <c r="KO26" s="207"/>
      <c r="KP26" s="207"/>
      <c r="KQ26" s="207"/>
      <c r="KR26" s="207"/>
      <c r="KS26" s="207"/>
      <c r="KT26" s="207"/>
      <c r="KU26" s="207"/>
      <c r="KV26" s="207"/>
      <c r="KW26" s="207"/>
      <c r="KX26" s="207"/>
      <c r="KY26" s="207"/>
      <c r="KZ26" s="207"/>
      <c r="LA26" s="207"/>
      <c r="LB26" s="207"/>
      <c r="LC26" s="207">
        <v>120</v>
      </c>
      <c r="LD26" s="207"/>
      <c r="LE26" s="207"/>
      <c r="LF26" s="207"/>
      <c r="LG26" s="207"/>
      <c r="LH26" s="207"/>
      <c r="LI26" s="207"/>
      <c r="LJ26" s="207"/>
      <c r="LK26" s="207"/>
      <c r="LL26" s="207"/>
      <c r="LM26" s="207"/>
      <c r="LN26" s="207"/>
      <c r="LO26" s="207"/>
      <c r="LP26" s="207"/>
      <c r="LQ26" s="207"/>
      <c r="LR26" s="207"/>
      <c r="LS26" s="207"/>
      <c r="LT26" s="207"/>
      <c r="LU26" s="207"/>
      <c r="LV26" s="207"/>
      <c r="LW26" s="207"/>
      <c r="LX26" s="207"/>
      <c r="LY26" s="207"/>
      <c r="LZ26" s="207"/>
      <c r="MA26" s="207"/>
      <c r="MB26" s="207"/>
      <c r="MC26" s="207"/>
      <c r="MD26" s="207"/>
      <c r="ME26" s="207"/>
      <c r="MF26" s="207"/>
      <c r="MG26" s="207"/>
      <c r="MH26" s="207"/>
      <c r="MI26" s="207"/>
      <c r="MJ26" s="207"/>
      <c r="MK26" s="207"/>
      <c r="ML26" s="207"/>
      <c r="MM26" s="207"/>
      <c r="MN26" s="207"/>
      <c r="MO26" s="207"/>
      <c r="MP26" s="207"/>
      <c r="MQ26" s="207"/>
      <c r="MR26" s="207"/>
      <c r="MS26" s="207"/>
      <c r="MT26" s="207"/>
      <c r="MU26" s="207"/>
      <c r="MV26" s="207"/>
      <c r="MW26" s="207"/>
      <c r="MX26" s="207">
        <v>120</v>
      </c>
      <c r="MY26" s="207"/>
      <c r="MZ26" s="207"/>
      <c r="NA26" s="207"/>
      <c r="NB26" s="207"/>
      <c r="NC26" s="207"/>
      <c r="ND26" s="207"/>
      <c r="NE26" s="207"/>
      <c r="NF26" s="207"/>
      <c r="NG26" s="207"/>
      <c r="NH26" s="207"/>
      <c r="NI26" s="207"/>
      <c r="NJ26" s="207"/>
      <c r="NK26" s="207"/>
      <c r="NL26" s="207"/>
      <c r="NM26" s="207"/>
      <c r="NN26" s="207"/>
      <c r="NO26" s="207"/>
      <c r="NP26" s="207"/>
      <c r="NQ26" s="207"/>
      <c r="NR26" s="207"/>
      <c r="NS26" s="207"/>
      <c r="NT26" s="207"/>
      <c r="NU26" s="207"/>
      <c r="NV26" s="207"/>
      <c r="NW26" s="207"/>
      <c r="NX26" s="207"/>
      <c r="NY26" s="207">
        <v>120</v>
      </c>
      <c r="NZ26" s="207"/>
      <c r="OA26" s="207"/>
      <c r="OB26" s="207"/>
      <c r="OC26" s="207"/>
      <c r="OD26" s="207"/>
      <c r="OE26" s="207"/>
      <c r="OF26" s="207"/>
      <c r="OG26" s="207"/>
      <c r="OH26" s="207"/>
      <c r="OI26" s="207"/>
      <c r="OJ26" s="207"/>
      <c r="OK26" s="207"/>
      <c r="OL26" s="207"/>
      <c r="OM26" s="207"/>
      <c r="ON26" s="207"/>
      <c r="OO26" s="207"/>
      <c r="OP26" s="207"/>
      <c r="OQ26" s="207"/>
      <c r="OR26" s="207"/>
      <c r="OS26" s="207"/>
      <c r="OT26" s="207"/>
      <c r="OU26" s="207"/>
      <c r="OV26" s="207"/>
      <c r="OW26" s="207"/>
      <c r="OX26" s="207"/>
      <c r="OY26" s="207"/>
      <c r="OZ26" s="207"/>
      <c r="PA26" s="207"/>
      <c r="PB26" s="207"/>
      <c r="PC26" s="207"/>
      <c r="PD26" s="207"/>
      <c r="PE26" s="207"/>
      <c r="PF26" s="207"/>
      <c r="PG26" s="207"/>
      <c r="PH26" s="207"/>
      <c r="PI26" s="207"/>
      <c r="PJ26" s="207"/>
      <c r="PK26" s="207"/>
      <c r="PL26" s="207"/>
      <c r="PM26" s="207"/>
      <c r="PN26" s="207"/>
      <c r="PO26" s="207"/>
      <c r="PP26" s="207"/>
      <c r="PQ26" s="207"/>
      <c r="PR26" s="207"/>
      <c r="PS26" s="207"/>
      <c r="PT26" s="207"/>
      <c r="PU26" s="207"/>
      <c r="PV26" s="207"/>
      <c r="PW26" s="207"/>
      <c r="PX26" s="207"/>
      <c r="PY26" s="207"/>
      <c r="PZ26" s="207"/>
      <c r="QA26" s="207"/>
      <c r="QB26" s="207"/>
      <c r="QC26" s="207"/>
      <c r="QD26" s="207"/>
      <c r="QE26" s="207"/>
      <c r="QF26" s="207"/>
      <c r="QG26" s="207"/>
      <c r="QH26" s="207"/>
      <c r="QI26" s="207"/>
      <c r="QJ26" s="207"/>
      <c r="QK26" s="207"/>
      <c r="QL26" s="207"/>
      <c r="QM26" s="207"/>
      <c r="QN26" s="207"/>
      <c r="QO26" s="207"/>
      <c r="QP26" s="207"/>
      <c r="QQ26" s="207"/>
      <c r="QR26" s="207"/>
      <c r="QS26" s="207"/>
      <c r="QT26" s="207"/>
      <c r="QU26" s="207"/>
      <c r="QV26" s="207"/>
      <c r="QW26" s="207"/>
      <c r="QX26" s="207"/>
      <c r="QY26" s="207"/>
      <c r="QZ26" s="207"/>
      <c r="RA26" s="207"/>
    </row>
    <row r="27" spans="1:469" x14ac:dyDescent="0.25">
      <c r="A27" t="s">
        <v>197</v>
      </c>
      <c r="B27" s="205" t="s">
        <v>57</v>
      </c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7"/>
      <c r="BG27" s="207"/>
      <c r="BH27" s="207"/>
      <c r="BI27" s="207"/>
      <c r="BJ27" s="207"/>
      <c r="BK27" s="207"/>
      <c r="BL27" s="207"/>
      <c r="BM27" s="207"/>
      <c r="BN27" s="207"/>
      <c r="BO27" s="207"/>
      <c r="BP27" s="207"/>
      <c r="BQ27" s="207"/>
      <c r="BR27" s="207"/>
      <c r="BS27" s="207"/>
      <c r="BT27" s="207"/>
      <c r="BU27" s="207"/>
      <c r="BV27" s="207"/>
      <c r="BW27" s="207"/>
      <c r="BX27" s="207"/>
      <c r="BY27" s="207"/>
      <c r="BZ27" s="207"/>
      <c r="CA27" s="207"/>
      <c r="CB27" s="207"/>
      <c r="CC27" s="207"/>
      <c r="CD27" s="207"/>
      <c r="CE27" s="207"/>
      <c r="CF27" s="207"/>
      <c r="CG27" s="207"/>
      <c r="CH27" s="207"/>
      <c r="CI27" s="207"/>
      <c r="CJ27" s="207"/>
      <c r="CK27" s="207"/>
      <c r="CL27" s="207"/>
      <c r="CM27" s="207"/>
      <c r="CN27" s="207"/>
      <c r="CO27" s="207"/>
      <c r="CP27" s="207"/>
      <c r="CQ27" s="207"/>
      <c r="CR27" s="207"/>
      <c r="CS27" s="207"/>
      <c r="CT27" s="207"/>
      <c r="CU27" s="207"/>
      <c r="CV27" s="207"/>
      <c r="CW27" s="207"/>
      <c r="CX27" s="207"/>
      <c r="CY27" s="207"/>
      <c r="CZ27" s="207"/>
      <c r="DA27" s="207"/>
      <c r="DB27" s="207"/>
      <c r="DC27" s="207"/>
      <c r="DD27" s="207"/>
      <c r="DE27" s="207"/>
      <c r="DF27" s="207"/>
      <c r="DG27" s="207"/>
      <c r="DH27" s="207"/>
      <c r="DI27" s="207"/>
      <c r="DJ27" s="207"/>
      <c r="DK27" s="207"/>
      <c r="DL27" s="207"/>
      <c r="DM27" s="207"/>
      <c r="DN27" s="207"/>
      <c r="DO27" s="207"/>
      <c r="DP27" s="207"/>
      <c r="DQ27" s="207"/>
      <c r="DR27" s="207"/>
      <c r="DS27" s="207"/>
      <c r="DT27" s="207"/>
      <c r="DU27" s="207"/>
      <c r="DV27" s="207"/>
      <c r="DW27" s="207"/>
      <c r="DX27" s="207"/>
      <c r="DY27" s="207"/>
      <c r="DZ27" s="207"/>
      <c r="EA27" s="207"/>
      <c r="EB27" s="207"/>
      <c r="EC27" s="207"/>
      <c r="ED27" s="207"/>
      <c r="EE27" s="207"/>
      <c r="EF27" s="207"/>
      <c r="EG27" s="207"/>
      <c r="EH27" s="207"/>
      <c r="EI27" s="207"/>
      <c r="EJ27" s="207"/>
      <c r="EK27" s="207"/>
      <c r="EL27" s="207"/>
      <c r="EM27" s="207"/>
      <c r="EN27" s="207"/>
      <c r="EO27" s="207"/>
      <c r="EP27" s="207"/>
      <c r="EQ27" s="207"/>
      <c r="ER27" s="207"/>
      <c r="ES27" s="207"/>
      <c r="ET27" s="207"/>
      <c r="EU27" s="207"/>
      <c r="EV27" s="207"/>
      <c r="EW27" s="207"/>
      <c r="EX27" s="207"/>
      <c r="EY27" s="207"/>
      <c r="EZ27" s="207"/>
      <c r="FA27" s="207"/>
      <c r="FB27" s="207"/>
      <c r="FC27" s="207"/>
      <c r="FD27" s="207"/>
      <c r="FE27" s="207"/>
      <c r="FF27" s="207"/>
      <c r="FG27" s="207"/>
      <c r="FH27" s="207"/>
      <c r="FI27" s="207"/>
      <c r="FJ27" s="207"/>
      <c r="FK27" s="207"/>
      <c r="FL27" s="207"/>
      <c r="FM27" s="207"/>
      <c r="FN27" s="207"/>
      <c r="FO27" s="207"/>
      <c r="FP27" s="207"/>
      <c r="FQ27" s="207"/>
      <c r="FR27" s="207"/>
      <c r="FS27" s="207"/>
      <c r="FT27" s="207"/>
      <c r="FU27" s="207"/>
      <c r="FV27" s="207"/>
      <c r="FW27" s="207"/>
      <c r="FX27" s="207"/>
      <c r="FY27" s="207"/>
      <c r="FZ27" s="207"/>
      <c r="GA27" s="207"/>
      <c r="GB27" s="207"/>
      <c r="GC27" s="207"/>
      <c r="GD27" s="207"/>
      <c r="GE27" s="207"/>
      <c r="GF27" s="207"/>
      <c r="GG27" s="207"/>
      <c r="GH27" s="207"/>
      <c r="GI27" s="207"/>
      <c r="GJ27" s="207"/>
      <c r="GK27" s="207"/>
      <c r="GL27" s="207"/>
      <c r="GM27" s="207"/>
      <c r="GN27" s="207"/>
      <c r="GO27" s="207"/>
      <c r="GP27" s="207"/>
      <c r="GQ27" s="207"/>
      <c r="GR27" s="207"/>
      <c r="GS27" s="207"/>
      <c r="GT27" s="207"/>
      <c r="GU27" s="207"/>
      <c r="GV27" s="207"/>
      <c r="GW27" s="207"/>
      <c r="GX27" s="207"/>
      <c r="GY27" s="207"/>
      <c r="GZ27" s="207"/>
      <c r="HA27" s="207"/>
      <c r="HB27" s="207"/>
      <c r="HC27" s="207"/>
      <c r="HD27" s="207"/>
      <c r="HE27" s="207"/>
      <c r="HF27" s="207"/>
      <c r="HG27" s="207"/>
      <c r="HH27" s="207"/>
      <c r="HI27" s="207"/>
      <c r="HJ27" s="207"/>
      <c r="HK27" s="207"/>
      <c r="HL27" s="207"/>
      <c r="HM27" s="207"/>
      <c r="HN27" s="207"/>
      <c r="HO27" s="207"/>
      <c r="HP27" s="207"/>
      <c r="HQ27" s="207"/>
      <c r="HR27" s="207"/>
      <c r="HS27" s="207"/>
      <c r="HT27" s="207"/>
      <c r="HU27" s="207"/>
      <c r="HV27" s="207"/>
      <c r="HW27" s="207"/>
      <c r="HX27" s="207"/>
      <c r="HY27" s="207"/>
      <c r="HZ27" s="207"/>
      <c r="IA27" s="207"/>
      <c r="IB27" s="207"/>
      <c r="IC27" s="207"/>
      <c r="ID27" s="207"/>
      <c r="IE27" s="207"/>
      <c r="IF27" s="207"/>
      <c r="IG27" s="207"/>
      <c r="IH27" s="207"/>
      <c r="II27" s="207"/>
      <c r="IJ27" s="207"/>
      <c r="IK27" s="207"/>
      <c r="IL27" s="207"/>
      <c r="IM27" s="207"/>
      <c r="IN27" s="207"/>
      <c r="IO27" s="207"/>
      <c r="IP27" s="207"/>
      <c r="IQ27" s="207"/>
      <c r="IR27" s="207"/>
      <c r="IS27" s="207"/>
      <c r="IT27" s="207"/>
      <c r="IU27" s="207"/>
      <c r="IV27" s="207"/>
      <c r="IW27" s="207">
        <v>120</v>
      </c>
      <c r="IX27" s="207"/>
      <c r="IY27" s="207"/>
      <c r="IZ27" s="207"/>
      <c r="JA27" s="207"/>
      <c r="JB27" s="207"/>
      <c r="JC27" s="207"/>
      <c r="JD27" s="207"/>
      <c r="JE27" s="207"/>
      <c r="JF27" s="207"/>
      <c r="JG27" s="207"/>
      <c r="JH27" s="207"/>
      <c r="JI27" s="207"/>
      <c r="JJ27" s="207"/>
      <c r="JK27" s="207"/>
      <c r="JL27" s="207"/>
      <c r="JM27" s="207"/>
      <c r="JN27" s="207"/>
      <c r="JO27" s="207"/>
      <c r="JP27" s="207"/>
      <c r="JQ27" s="207"/>
      <c r="JR27" s="207"/>
      <c r="JS27" s="207"/>
      <c r="JT27" s="207"/>
      <c r="JU27" s="207"/>
      <c r="JV27" s="207"/>
      <c r="JW27" s="207"/>
      <c r="JX27" s="207"/>
      <c r="JY27" s="207"/>
      <c r="JZ27" s="207"/>
      <c r="KA27" s="207"/>
      <c r="KB27" s="207">
        <v>120</v>
      </c>
      <c r="KC27" s="207"/>
      <c r="KD27" s="207"/>
      <c r="KE27" s="207"/>
      <c r="KF27" s="207"/>
      <c r="KG27" s="207"/>
      <c r="KH27" s="207"/>
      <c r="KI27" s="207"/>
      <c r="KJ27" s="207"/>
      <c r="KK27" s="207"/>
      <c r="KL27" s="207"/>
      <c r="KM27" s="207"/>
      <c r="KN27" s="207"/>
      <c r="KO27" s="207"/>
      <c r="KP27" s="207"/>
      <c r="KQ27" s="207"/>
      <c r="KR27" s="207"/>
      <c r="KS27" s="207"/>
      <c r="KT27" s="207"/>
      <c r="KU27" s="207"/>
      <c r="KV27" s="207"/>
      <c r="KW27" s="207"/>
      <c r="KX27" s="207"/>
      <c r="KY27" s="207"/>
      <c r="KZ27" s="207"/>
      <c r="LA27" s="207"/>
      <c r="LB27" s="207"/>
      <c r="LC27" s="207"/>
      <c r="LD27" s="207"/>
      <c r="LE27" s="207"/>
      <c r="LF27" s="207"/>
      <c r="LG27" s="207"/>
      <c r="LH27" s="207"/>
      <c r="LI27" s="207"/>
      <c r="LJ27" s="207"/>
      <c r="LK27" s="207"/>
      <c r="LL27" s="207"/>
      <c r="LM27" s="207"/>
      <c r="LN27" s="207"/>
      <c r="LO27" s="207"/>
      <c r="LP27" s="207"/>
      <c r="LQ27" s="207"/>
      <c r="LR27" s="207"/>
      <c r="LS27" s="207"/>
      <c r="LT27" s="207"/>
      <c r="LU27" s="207"/>
      <c r="LV27" s="207"/>
      <c r="LW27" s="207"/>
      <c r="LX27" s="207"/>
      <c r="LY27" s="207"/>
      <c r="LZ27" s="207"/>
      <c r="MA27" s="207"/>
      <c r="MB27" s="207"/>
      <c r="MC27" s="207"/>
      <c r="MD27" s="207"/>
      <c r="ME27" s="207"/>
      <c r="MF27" s="207"/>
      <c r="MG27" s="207"/>
      <c r="MH27" s="207"/>
      <c r="MI27" s="207"/>
      <c r="MJ27" s="207"/>
      <c r="MK27" s="207"/>
      <c r="ML27" s="207"/>
      <c r="MM27" s="207"/>
      <c r="MN27" s="207"/>
      <c r="MO27" s="207"/>
      <c r="MP27" s="207"/>
      <c r="MQ27" s="207"/>
      <c r="MR27" s="207"/>
      <c r="MS27" s="207"/>
      <c r="MT27" s="207"/>
      <c r="MU27" s="207"/>
      <c r="MV27" s="207"/>
      <c r="MW27" s="207"/>
      <c r="MX27" s="207">
        <v>120</v>
      </c>
      <c r="MY27" s="207"/>
      <c r="MZ27" s="207"/>
      <c r="NA27" s="207"/>
      <c r="NB27" s="207"/>
      <c r="NC27" s="207"/>
      <c r="ND27" s="207"/>
      <c r="NE27" s="207"/>
      <c r="NF27" s="207"/>
      <c r="NG27" s="207"/>
      <c r="NH27" s="207"/>
      <c r="NI27" s="207"/>
      <c r="NJ27" s="207"/>
      <c r="NK27" s="207"/>
      <c r="NL27" s="207"/>
      <c r="NM27" s="207"/>
      <c r="NN27" s="207"/>
      <c r="NO27" s="207"/>
      <c r="NP27" s="207"/>
      <c r="NQ27" s="207"/>
      <c r="NR27" s="207"/>
      <c r="NS27" s="207"/>
      <c r="NT27" s="207"/>
      <c r="NU27" s="207"/>
      <c r="NV27" s="207"/>
      <c r="NW27" s="207"/>
      <c r="NX27" s="207"/>
      <c r="NY27" s="207"/>
      <c r="NZ27" s="207"/>
      <c r="OA27" s="207"/>
      <c r="OB27" s="207"/>
      <c r="OC27" s="207"/>
      <c r="OD27" s="207"/>
      <c r="OE27" s="207"/>
      <c r="OF27" s="207"/>
      <c r="OG27" s="207"/>
      <c r="OH27" s="207"/>
      <c r="OI27" s="207"/>
      <c r="OJ27" s="207"/>
      <c r="OK27" s="207"/>
      <c r="OL27" s="207"/>
      <c r="OM27" s="207">
        <v>120</v>
      </c>
      <c r="ON27" s="207"/>
      <c r="OO27" s="207"/>
      <c r="OP27" s="207"/>
      <c r="OQ27" s="207"/>
      <c r="OR27" s="207"/>
      <c r="OS27" s="207"/>
      <c r="OT27" s="207"/>
      <c r="OU27" s="207"/>
      <c r="OV27" s="207"/>
      <c r="OW27" s="207"/>
      <c r="OX27" s="207"/>
      <c r="OY27" s="207"/>
      <c r="OZ27" s="207"/>
      <c r="PA27" s="207"/>
      <c r="PB27" s="207"/>
      <c r="PC27" s="207"/>
      <c r="PD27" s="207"/>
      <c r="PE27" s="207"/>
      <c r="PF27" s="207"/>
      <c r="PG27" s="207"/>
      <c r="PH27" s="207"/>
      <c r="PI27" s="207"/>
      <c r="PJ27" s="207"/>
      <c r="PK27" s="207"/>
      <c r="PL27" s="207"/>
      <c r="PM27" s="207"/>
      <c r="PN27" s="207"/>
      <c r="PO27" s="207"/>
      <c r="PP27" s="207"/>
      <c r="PQ27" s="207"/>
      <c r="PR27" s="207"/>
      <c r="PS27" s="207"/>
      <c r="PT27" s="207"/>
      <c r="PU27" s="207"/>
      <c r="PV27" s="207"/>
      <c r="PW27" s="207"/>
      <c r="PX27" s="207"/>
      <c r="PY27" s="207"/>
      <c r="PZ27" s="207"/>
      <c r="QA27" s="207"/>
      <c r="QB27" s="207"/>
      <c r="QC27" s="207"/>
      <c r="QD27" s="207"/>
      <c r="QE27" s="207"/>
      <c r="QF27" s="207"/>
      <c r="QG27" s="207"/>
      <c r="QH27" s="207"/>
      <c r="QI27" s="207"/>
      <c r="QJ27" s="207"/>
      <c r="QK27" s="207"/>
      <c r="QL27" s="207"/>
      <c r="QM27" s="207"/>
      <c r="QN27" s="207"/>
      <c r="QO27" s="207"/>
      <c r="QP27" s="207"/>
      <c r="QQ27" s="207"/>
      <c r="QR27" s="207"/>
      <c r="QS27" s="207"/>
      <c r="QT27" s="207"/>
      <c r="QU27" s="207"/>
      <c r="QV27" s="207"/>
      <c r="QW27" s="207"/>
      <c r="QX27" s="207"/>
      <c r="QY27" s="207"/>
      <c r="QZ27" s="207"/>
      <c r="RA27" s="207"/>
    </row>
    <row r="28" spans="1:469" x14ac:dyDescent="0.25">
      <c r="A28" t="s">
        <v>197</v>
      </c>
      <c r="B28" s="205" t="s">
        <v>58</v>
      </c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7"/>
      <c r="BH28" s="207"/>
      <c r="BI28" s="207"/>
      <c r="BJ28" s="207"/>
      <c r="BK28" s="207"/>
      <c r="BL28" s="207"/>
      <c r="BM28" s="207"/>
      <c r="BN28" s="207"/>
      <c r="BO28" s="207"/>
      <c r="BP28" s="207"/>
      <c r="BQ28" s="207"/>
      <c r="BR28" s="207"/>
      <c r="BS28" s="207"/>
      <c r="BT28" s="207"/>
      <c r="BU28" s="207"/>
      <c r="BV28" s="207"/>
      <c r="BW28" s="207"/>
      <c r="BX28" s="207"/>
      <c r="BY28" s="207"/>
      <c r="BZ28" s="207"/>
      <c r="CA28" s="207"/>
      <c r="CB28" s="207"/>
      <c r="CC28" s="207"/>
      <c r="CD28" s="207"/>
      <c r="CE28" s="207"/>
      <c r="CF28" s="207"/>
      <c r="CG28" s="207"/>
      <c r="CH28" s="207"/>
      <c r="CI28" s="207"/>
      <c r="CJ28" s="207"/>
      <c r="CK28" s="207"/>
      <c r="CL28" s="207"/>
      <c r="CM28" s="207"/>
      <c r="CN28" s="207"/>
      <c r="CO28" s="207"/>
      <c r="CP28" s="207"/>
      <c r="CQ28" s="207"/>
      <c r="CR28" s="207"/>
      <c r="CS28" s="207"/>
      <c r="CT28" s="207"/>
      <c r="CU28" s="207"/>
      <c r="CV28" s="207"/>
      <c r="CW28" s="207"/>
      <c r="CX28" s="207"/>
      <c r="CY28" s="207"/>
      <c r="CZ28" s="207"/>
      <c r="DA28" s="207"/>
      <c r="DB28" s="207"/>
      <c r="DC28" s="207"/>
      <c r="DD28" s="207"/>
      <c r="DE28" s="207"/>
      <c r="DF28" s="207"/>
      <c r="DG28" s="207"/>
      <c r="DH28" s="207"/>
      <c r="DI28" s="207"/>
      <c r="DJ28" s="207"/>
      <c r="DK28" s="207"/>
      <c r="DL28" s="207"/>
      <c r="DM28" s="207"/>
      <c r="DN28" s="207"/>
      <c r="DO28" s="207"/>
      <c r="DP28" s="207"/>
      <c r="DQ28" s="207"/>
      <c r="DR28" s="207"/>
      <c r="DS28" s="207"/>
      <c r="DT28" s="207"/>
      <c r="DU28" s="207"/>
      <c r="DV28" s="207"/>
      <c r="DW28" s="207"/>
      <c r="DX28" s="207"/>
      <c r="DY28" s="207"/>
      <c r="DZ28" s="207"/>
      <c r="EA28" s="207"/>
      <c r="EB28" s="207"/>
      <c r="EC28" s="207"/>
      <c r="ED28" s="207"/>
      <c r="EE28" s="207"/>
      <c r="EF28" s="207"/>
      <c r="EG28" s="207"/>
      <c r="EH28" s="207"/>
      <c r="EI28" s="207"/>
      <c r="EJ28" s="207"/>
      <c r="EK28" s="207"/>
      <c r="EL28" s="207"/>
      <c r="EM28" s="207"/>
      <c r="EN28" s="207"/>
      <c r="EO28" s="207"/>
      <c r="EP28" s="207"/>
      <c r="EQ28" s="207"/>
      <c r="ER28" s="207"/>
      <c r="ES28" s="207"/>
      <c r="ET28" s="207"/>
      <c r="EU28" s="207"/>
      <c r="EV28" s="207"/>
      <c r="EW28" s="207"/>
      <c r="EX28" s="207"/>
      <c r="EY28" s="207"/>
      <c r="EZ28" s="207"/>
      <c r="FA28" s="207"/>
      <c r="FB28" s="207"/>
      <c r="FC28" s="207"/>
      <c r="FD28" s="207"/>
      <c r="FE28" s="207"/>
      <c r="FF28" s="207"/>
      <c r="FG28" s="207"/>
      <c r="FH28" s="207"/>
      <c r="FI28" s="207"/>
      <c r="FJ28" s="207"/>
      <c r="FK28" s="207"/>
      <c r="FL28" s="207"/>
      <c r="FM28" s="207"/>
      <c r="FN28" s="207"/>
      <c r="FO28" s="207">
        <v>720</v>
      </c>
      <c r="FP28" s="207"/>
      <c r="FQ28" s="207"/>
      <c r="FR28" s="207"/>
      <c r="FS28" s="207"/>
      <c r="FT28" s="207"/>
      <c r="FU28" s="207"/>
      <c r="FV28" s="207"/>
      <c r="FW28" s="207"/>
      <c r="FX28" s="207"/>
      <c r="FY28" s="207"/>
      <c r="FZ28" s="207"/>
      <c r="GA28" s="207"/>
      <c r="GB28" s="207"/>
      <c r="GC28" s="207"/>
      <c r="GD28" s="207"/>
      <c r="GE28" s="207"/>
      <c r="GF28" s="207"/>
      <c r="GG28" s="207"/>
      <c r="GH28" s="207"/>
      <c r="GI28" s="207"/>
      <c r="GJ28" s="207"/>
      <c r="GK28" s="207"/>
      <c r="GL28" s="207"/>
      <c r="GM28" s="207"/>
      <c r="GN28" s="207"/>
      <c r="GO28" s="207"/>
      <c r="GP28" s="207"/>
      <c r="GQ28" s="207"/>
      <c r="GR28" s="207"/>
      <c r="GS28" s="207"/>
      <c r="GT28" s="207"/>
      <c r="GU28" s="207"/>
      <c r="GV28" s="207"/>
      <c r="GW28" s="207"/>
      <c r="GX28" s="207"/>
      <c r="GY28" s="207"/>
      <c r="GZ28" s="207"/>
      <c r="HA28" s="207"/>
      <c r="HB28" s="207"/>
      <c r="HC28" s="207"/>
      <c r="HD28" s="207"/>
      <c r="HE28" s="207"/>
      <c r="HF28" s="207"/>
      <c r="HG28" s="207"/>
      <c r="HH28" s="207"/>
      <c r="HI28" s="207"/>
      <c r="HJ28" s="207"/>
      <c r="HK28" s="207"/>
      <c r="HL28" s="207"/>
      <c r="HM28" s="207"/>
      <c r="HN28" s="207"/>
      <c r="HO28" s="207"/>
      <c r="HP28" s="207"/>
      <c r="HQ28" s="207"/>
      <c r="HR28" s="207"/>
      <c r="HS28" s="207"/>
      <c r="HT28" s="207"/>
      <c r="HU28" s="207"/>
      <c r="HV28" s="207"/>
      <c r="HW28" s="207"/>
      <c r="HX28" s="207"/>
      <c r="HY28" s="207"/>
      <c r="HZ28" s="207"/>
      <c r="IA28" s="207"/>
      <c r="IB28" s="207"/>
      <c r="IC28" s="207"/>
      <c r="ID28" s="207"/>
      <c r="IE28" s="207"/>
      <c r="IF28" s="207"/>
      <c r="IG28" s="207"/>
      <c r="IH28" s="207"/>
      <c r="II28" s="207"/>
      <c r="IJ28" s="207"/>
      <c r="IK28" s="207"/>
      <c r="IL28" s="207"/>
      <c r="IM28" s="207"/>
      <c r="IN28" s="207"/>
      <c r="IO28" s="207"/>
      <c r="IP28" s="207"/>
      <c r="IQ28" s="207"/>
      <c r="IR28" s="207"/>
      <c r="IS28" s="207"/>
      <c r="IT28" s="207"/>
      <c r="IU28" s="207"/>
      <c r="IV28" s="207"/>
      <c r="IW28" s="207"/>
      <c r="IX28" s="207"/>
      <c r="IY28" s="207"/>
      <c r="IZ28" s="207"/>
      <c r="JA28" s="207"/>
      <c r="JB28" s="207"/>
      <c r="JC28" s="207"/>
      <c r="JD28" s="207"/>
      <c r="JE28" s="207"/>
      <c r="JF28" s="207"/>
      <c r="JG28" s="207"/>
      <c r="JH28" s="207"/>
      <c r="JI28" s="207"/>
      <c r="JJ28" s="207"/>
      <c r="JK28" s="207"/>
      <c r="JL28" s="207"/>
      <c r="JM28" s="207"/>
      <c r="JN28" s="207"/>
      <c r="JO28" s="207"/>
      <c r="JP28" s="207"/>
      <c r="JQ28" s="207"/>
      <c r="JR28" s="207"/>
      <c r="JS28" s="207"/>
      <c r="JT28" s="207"/>
      <c r="JU28" s="207"/>
      <c r="JV28" s="207"/>
      <c r="JW28" s="207"/>
      <c r="JX28" s="207"/>
      <c r="JY28" s="207"/>
      <c r="JZ28" s="207"/>
      <c r="KA28" s="207"/>
      <c r="KB28" s="207"/>
      <c r="KC28" s="207"/>
      <c r="KD28" s="207"/>
      <c r="KE28" s="207"/>
      <c r="KF28" s="207"/>
      <c r="KG28" s="207"/>
      <c r="KH28" s="207"/>
      <c r="KI28" s="207"/>
      <c r="KJ28" s="207"/>
      <c r="KK28" s="207"/>
      <c r="KL28" s="207"/>
      <c r="KM28" s="207"/>
      <c r="KN28" s="207"/>
      <c r="KO28" s="207"/>
      <c r="KP28" s="207"/>
      <c r="KQ28" s="207"/>
      <c r="KR28" s="207"/>
      <c r="KS28" s="207"/>
      <c r="KT28" s="207"/>
      <c r="KU28" s="207"/>
      <c r="KV28" s="207"/>
      <c r="KW28" s="207"/>
      <c r="KX28" s="207"/>
      <c r="KY28" s="207"/>
      <c r="KZ28" s="207"/>
      <c r="LA28" s="207"/>
      <c r="LB28" s="207"/>
      <c r="LC28" s="207"/>
      <c r="LD28" s="207"/>
      <c r="LE28" s="207"/>
      <c r="LF28" s="207"/>
      <c r="LG28" s="207"/>
      <c r="LH28" s="207"/>
      <c r="LI28" s="207"/>
      <c r="LJ28" s="207"/>
      <c r="LK28" s="207"/>
      <c r="LL28" s="207"/>
      <c r="LM28" s="207"/>
      <c r="LN28" s="207"/>
      <c r="LO28" s="207"/>
      <c r="LP28" s="207"/>
      <c r="LQ28" s="207"/>
      <c r="LR28" s="207"/>
      <c r="LS28" s="207"/>
      <c r="LT28" s="207"/>
      <c r="LU28" s="207"/>
      <c r="LV28" s="207"/>
      <c r="LW28" s="207"/>
      <c r="LX28" s="207"/>
      <c r="LY28" s="207"/>
      <c r="LZ28" s="207"/>
      <c r="MA28" s="207"/>
      <c r="MB28" s="207"/>
      <c r="MC28" s="207"/>
      <c r="MD28" s="207"/>
      <c r="ME28" s="207"/>
      <c r="MF28" s="207"/>
      <c r="MG28" s="207"/>
      <c r="MH28" s="207"/>
      <c r="MI28" s="207"/>
      <c r="MJ28" s="207"/>
      <c r="MK28" s="207"/>
      <c r="ML28" s="207"/>
      <c r="MM28" s="207"/>
      <c r="MN28" s="207"/>
      <c r="MO28" s="207"/>
      <c r="MP28" s="207"/>
      <c r="MQ28" s="207"/>
      <c r="MR28" s="207"/>
      <c r="MS28" s="207"/>
      <c r="MT28" s="207"/>
      <c r="MU28" s="207"/>
      <c r="MV28" s="207"/>
      <c r="MW28" s="207"/>
      <c r="MX28" s="207"/>
      <c r="MY28" s="207"/>
      <c r="MZ28" s="207"/>
      <c r="NA28" s="207"/>
      <c r="NB28" s="207"/>
      <c r="NC28" s="207"/>
      <c r="ND28" s="207"/>
      <c r="NE28" s="207"/>
      <c r="NF28" s="207"/>
      <c r="NG28" s="207"/>
      <c r="NH28" s="207"/>
      <c r="NI28" s="207"/>
      <c r="NJ28" s="207"/>
      <c r="NK28" s="207"/>
      <c r="NL28" s="207"/>
      <c r="NM28" s="207"/>
      <c r="NN28" s="207"/>
      <c r="NO28" s="207"/>
      <c r="NP28" s="207"/>
      <c r="NQ28" s="207"/>
      <c r="NR28" s="207"/>
      <c r="NS28" s="207"/>
      <c r="NT28" s="207"/>
      <c r="NU28" s="207"/>
      <c r="NV28" s="207"/>
      <c r="NW28" s="207"/>
      <c r="NX28" s="207"/>
      <c r="NY28" s="207"/>
      <c r="NZ28" s="207"/>
      <c r="OA28" s="207"/>
      <c r="OB28" s="207"/>
      <c r="OC28" s="207"/>
      <c r="OD28" s="207"/>
      <c r="OE28" s="207"/>
      <c r="OF28" s="207"/>
      <c r="OG28" s="207"/>
      <c r="OH28" s="207"/>
      <c r="OI28" s="207"/>
      <c r="OJ28" s="207"/>
      <c r="OK28" s="207"/>
      <c r="OL28" s="207"/>
      <c r="OM28" s="207"/>
      <c r="ON28" s="207"/>
      <c r="OO28" s="207"/>
      <c r="OP28" s="207"/>
      <c r="OQ28" s="207"/>
      <c r="OR28" s="207"/>
      <c r="OS28" s="207"/>
      <c r="OT28" s="207"/>
      <c r="OU28" s="207"/>
      <c r="OV28" s="207"/>
      <c r="OW28" s="207"/>
      <c r="OX28" s="207"/>
      <c r="OY28" s="207"/>
      <c r="OZ28" s="207"/>
      <c r="PA28" s="207"/>
      <c r="PB28" s="207"/>
      <c r="PC28" s="207"/>
      <c r="PD28" s="207"/>
      <c r="PE28" s="207"/>
      <c r="PF28" s="207"/>
      <c r="PG28" s="207"/>
      <c r="PH28" s="207"/>
      <c r="PI28" s="207"/>
      <c r="PJ28" s="207"/>
      <c r="PK28" s="207"/>
      <c r="PL28" s="207"/>
      <c r="PM28" s="207"/>
      <c r="PN28" s="207"/>
      <c r="PO28" s="207"/>
      <c r="PP28" s="207"/>
      <c r="PQ28" s="207"/>
      <c r="PR28" s="207"/>
      <c r="PS28" s="207"/>
      <c r="PT28" s="207"/>
      <c r="PU28" s="207"/>
      <c r="PV28" s="207"/>
      <c r="PW28" s="207"/>
      <c r="PX28" s="207"/>
      <c r="PY28" s="207"/>
      <c r="PZ28" s="207"/>
      <c r="QA28" s="207"/>
      <c r="QB28" s="207"/>
      <c r="QC28" s="207"/>
      <c r="QD28" s="207"/>
      <c r="QE28" s="207"/>
      <c r="QF28" s="207"/>
      <c r="QG28" s="207"/>
      <c r="QH28" s="207"/>
      <c r="QI28" s="207"/>
      <c r="QJ28" s="207"/>
      <c r="QK28" s="207"/>
      <c r="QL28" s="207"/>
      <c r="QM28" s="207"/>
      <c r="QN28" s="207"/>
      <c r="QO28" s="207"/>
      <c r="QP28" s="207"/>
      <c r="QQ28" s="207"/>
      <c r="QR28" s="207"/>
      <c r="QS28" s="207"/>
      <c r="QT28" s="207"/>
      <c r="QU28" s="207"/>
      <c r="QV28" s="207"/>
      <c r="QW28" s="207"/>
      <c r="QX28" s="207"/>
      <c r="QY28" s="207"/>
      <c r="QZ28" s="207"/>
      <c r="RA28" s="207"/>
    </row>
    <row r="29" spans="1:469" x14ac:dyDescent="0.25">
      <c r="A29" t="s">
        <v>197</v>
      </c>
      <c r="B29" s="205" t="s">
        <v>21</v>
      </c>
      <c r="C29" s="207"/>
      <c r="D29" s="207"/>
      <c r="E29" s="207"/>
      <c r="F29" s="207"/>
      <c r="G29" s="207">
        <v>240</v>
      </c>
      <c r="H29" s="207"/>
      <c r="I29" s="207">
        <v>240</v>
      </c>
      <c r="J29" s="207"/>
      <c r="K29" s="207"/>
      <c r="L29" s="207"/>
      <c r="M29" s="207"/>
      <c r="N29" s="207"/>
      <c r="O29" s="207"/>
      <c r="P29" s="207"/>
      <c r="Q29" s="207"/>
      <c r="R29" s="207">
        <v>240</v>
      </c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>
        <v>240</v>
      </c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>
        <v>240</v>
      </c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>
        <v>240</v>
      </c>
      <c r="BH29" s="207"/>
      <c r="BI29" s="207"/>
      <c r="BJ29" s="207"/>
      <c r="BK29" s="207">
        <v>480</v>
      </c>
      <c r="BL29" s="207"/>
      <c r="BM29" s="207"/>
      <c r="BN29" s="207"/>
      <c r="BO29" s="207"/>
      <c r="BP29" s="207"/>
      <c r="BQ29" s="207"/>
      <c r="BR29" s="207"/>
      <c r="BS29" s="207"/>
      <c r="BT29" s="207"/>
      <c r="BU29" s="207"/>
      <c r="BV29" s="207">
        <v>240</v>
      </c>
      <c r="BW29" s="207"/>
      <c r="BX29" s="207"/>
      <c r="BY29" s="207"/>
      <c r="BZ29" s="207"/>
      <c r="CA29" s="207"/>
      <c r="CB29" s="207"/>
      <c r="CC29" s="207"/>
      <c r="CD29" s="207"/>
      <c r="CE29" s="207"/>
      <c r="CF29" s="207"/>
      <c r="CG29" s="207"/>
      <c r="CH29" s="207"/>
      <c r="CI29" s="207"/>
      <c r="CJ29" s="207"/>
      <c r="CK29" s="207"/>
      <c r="CL29" s="207"/>
      <c r="CM29" s="207"/>
      <c r="CN29" s="207"/>
      <c r="CO29" s="207"/>
      <c r="CP29" s="207"/>
      <c r="CQ29" s="207"/>
      <c r="CR29" s="207"/>
      <c r="CS29" s="207"/>
      <c r="CT29" s="207"/>
      <c r="CU29" s="207"/>
      <c r="CV29" s="207"/>
      <c r="CW29" s="207"/>
      <c r="CX29" s="207"/>
      <c r="CY29" s="207"/>
      <c r="CZ29" s="207"/>
      <c r="DA29" s="207"/>
      <c r="DB29" s="207"/>
      <c r="DC29" s="207"/>
      <c r="DD29" s="207"/>
      <c r="DE29" s="207"/>
      <c r="DF29" s="207"/>
      <c r="DG29" s="207"/>
      <c r="DH29" s="207"/>
      <c r="DI29" s="207"/>
      <c r="DJ29" s="207"/>
      <c r="DK29" s="207"/>
      <c r="DL29" s="207"/>
      <c r="DM29" s="207"/>
      <c r="DN29" s="207"/>
      <c r="DO29" s="207"/>
      <c r="DP29" s="207"/>
      <c r="DQ29" s="207"/>
      <c r="DR29" s="207"/>
      <c r="DS29" s="207"/>
      <c r="DT29" s="207"/>
      <c r="DU29" s="207">
        <v>240</v>
      </c>
      <c r="DV29" s="207"/>
      <c r="DW29" s="207"/>
      <c r="DX29" s="207"/>
      <c r="DY29" s="207"/>
      <c r="DZ29" s="207"/>
      <c r="EA29" s="207"/>
      <c r="EB29" s="207"/>
      <c r="EC29" s="207"/>
      <c r="ED29" s="207"/>
      <c r="EE29" s="207"/>
      <c r="EF29" s="207"/>
      <c r="EG29" s="207"/>
      <c r="EH29" s="207"/>
      <c r="EI29" s="207"/>
      <c r="EJ29" s="207"/>
      <c r="EK29" s="207"/>
      <c r="EL29" s="207"/>
      <c r="EM29" s="207"/>
      <c r="EN29" s="207"/>
      <c r="EO29" s="207"/>
      <c r="EP29" s="207"/>
      <c r="EQ29" s="207"/>
      <c r="ER29" s="207"/>
      <c r="ES29" s="207"/>
      <c r="ET29" s="207"/>
      <c r="EU29" s="207"/>
      <c r="EV29" s="207"/>
      <c r="EW29" s="207"/>
      <c r="EX29" s="207"/>
      <c r="EY29" s="207">
        <v>240</v>
      </c>
      <c r="EZ29" s="207"/>
      <c r="FA29" s="207"/>
      <c r="FB29" s="207"/>
      <c r="FC29" s="207"/>
      <c r="FD29" s="207"/>
      <c r="FE29" s="207"/>
      <c r="FF29" s="207"/>
      <c r="FG29" s="207"/>
      <c r="FH29" s="207"/>
      <c r="FI29" s="207"/>
      <c r="FJ29" s="207"/>
      <c r="FK29" s="207"/>
      <c r="FL29" s="207"/>
      <c r="FM29" s="207"/>
      <c r="FN29" s="207"/>
      <c r="FO29" s="207"/>
      <c r="FP29" s="207"/>
      <c r="FQ29" s="207"/>
      <c r="FR29" s="207"/>
      <c r="FS29" s="207"/>
      <c r="FT29" s="207"/>
      <c r="FU29" s="207"/>
      <c r="FV29" s="207"/>
      <c r="FW29" s="207"/>
      <c r="FX29" s="207">
        <v>240</v>
      </c>
      <c r="FY29" s="207"/>
      <c r="FZ29" s="207"/>
      <c r="GA29" s="207"/>
      <c r="GB29" s="207"/>
      <c r="GC29" s="207"/>
      <c r="GD29" s="207"/>
      <c r="GE29" s="207"/>
      <c r="GF29" s="207"/>
      <c r="GG29" s="207"/>
      <c r="GH29" s="207"/>
      <c r="GI29" s="207"/>
      <c r="GJ29" s="207"/>
      <c r="GK29" s="207"/>
      <c r="GL29" s="207"/>
      <c r="GM29" s="207"/>
      <c r="GN29" s="207"/>
      <c r="GO29" s="207"/>
      <c r="GP29" s="207"/>
      <c r="GQ29" s="207"/>
      <c r="GR29" s="207"/>
      <c r="GS29" s="207"/>
      <c r="GT29" s="207"/>
      <c r="GU29" s="207"/>
      <c r="GV29" s="207"/>
      <c r="GW29" s="207"/>
      <c r="GX29" s="207"/>
      <c r="GY29" s="207"/>
      <c r="GZ29" s="207"/>
      <c r="HA29" s="207"/>
      <c r="HB29" s="207"/>
      <c r="HC29" s="207"/>
      <c r="HD29" s="207"/>
      <c r="HE29" s="207"/>
      <c r="HF29" s="207"/>
      <c r="HG29" s="207"/>
      <c r="HH29" s="207"/>
      <c r="HI29" s="207"/>
      <c r="HJ29" s="207"/>
      <c r="HK29" s="207"/>
      <c r="HL29" s="207"/>
      <c r="HM29" s="207"/>
      <c r="HN29" s="207"/>
      <c r="HO29" s="207"/>
      <c r="HP29" s="207"/>
      <c r="HQ29" s="207"/>
      <c r="HR29" s="207"/>
      <c r="HS29" s="207"/>
      <c r="HT29" s="207"/>
      <c r="HU29" s="207">
        <v>240</v>
      </c>
      <c r="HV29" s="207"/>
      <c r="HW29" s="207"/>
      <c r="HX29" s="207"/>
      <c r="HY29" s="207"/>
      <c r="HZ29" s="207"/>
      <c r="IA29" s="207">
        <v>240</v>
      </c>
      <c r="IB29" s="207"/>
      <c r="IC29" s="207"/>
      <c r="ID29" s="207"/>
      <c r="IE29" s="207"/>
      <c r="IF29" s="207"/>
      <c r="IG29" s="207"/>
      <c r="IH29" s="207"/>
      <c r="II29" s="207"/>
      <c r="IJ29" s="207"/>
      <c r="IK29" s="207"/>
      <c r="IL29" s="207"/>
      <c r="IM29" s="207"/>
      <c r="IN29" s="207"/>
      <c r="IO29" s="207"/>
      <c r="IP29" s="207"/>
      <c r="IQ29" s="207"/>
      <c r="IR29" s="207"/>
      <c r="IS29" s="207"/>
      <c r="IT29" s="207"/>
      <c r="IU29" s="207"/>
      <c r="IV29" s="207"/>
      <c r="IW29" s="207"/>
      <c r="IX29" s="207"/>
      <c r="IY29" s="207"/>
      <c r="IZ29" s="207"/>
      <c r="JA29" s="207"/>
      <c r="JB29" s="207"/>
      <c r="JC29" s="207"/>
      <c r="JD29" s="207"/>
      <c r="JE29" s="207">
        <v>240</v>
      </c>
      <c r="JF29" s="207"/>
      <c r="JG29" s="207"/>
      <c r="JH29" s="207"/>
      <c r="JI29" s="207"/>
      <c r="JJ29" s="207"/>
      <c r="JK29" s="207"/>
      <c r="JL29" s="207"/>
      <c r="JM29" s="207"/>
      <c r="JN29" s="207"/>
      <c r="JO29" s="207"/>
      <c r="JP29" s="207"/>
      <c r="JQ29" s="207"/>
      <c r="JR29" s="207">
        <v>240</v>
      </c>
      <c r="JS29" s="207"/>
      <c r="JT29" s="207"/>
      <c r="JU29" s="207"/>
      <c r="JV29" s="207"/>
      <c r="JW29" s="207"/>
      <c r="JX29" s="207"/>
      <c r="JY29" s="207"/>
      <c r="JZ29" s="207"/>
      <c r="KA29" s="207"/>
      <c r="KB29" s="207"/>
      <c r="KC29" s="207"/>
      <c r="KD29" s="207"/>
      <c r="KE29" s="207"/>
      <c r="KF29" s="207"/>
      <c r="KG29" s="207"/>
      <c r="KH29" s="207"/>
      <c r="KI29" s="207"/>
      <c r="KJ29" s="207"/>
      <c r="KK29" s="207"/>
      <c r="KL29" s="207"/>
      <c r="KM29" s="207"/>
      <c r="KN29" s="207"/>
      <c r="KO29" s="207"/>
      <c r="KP29" s="207"/>
      <c r="KQ29" s="207"/>
      <c r="KR29" s="207"/>
      <c r="KS29" s="207"/>
      <c r="KT29" s="207"/>
      <c r="KU29" s="207"/>
      <c r="KV29" s="207"/>
      <c r="KW29" s="207"/>
      <c r="KX29" s="207"/>
      <c r="KY29" s="207"/>
      <c r="KZ29" s="207"/>
      <c r="LA29" s="207"/>
      <c r="LB29" s="207"/>
      <c r="LC29" s="207"/>
      <c r="LD29" s="207"/>
      <c r="LE29" s="207"/>
      <c r="LF29" s="207"/>
      <c r="LG29" s="207"/>
      <c r="LH29" s="207"/>
      <c r="LI29" s="207"/>
      <c r="LJ29" s="207"/>
      <c r="LK29" s="207"/>
      <c r="LL29" s="207">
        <v>240</v>
      </c>
      <c r="LM29" s="207"/>
      <c r="LN29" s="207"/>
      <c r="LO29" s="207"/>
      <c r="LP29" s="207"/>
      <c r="LQ29" s="207"/>
      <c r="LR29" s="207"/>
      <c r="LS29" s="207"/>
      <c r="LT29" s="207"/>
      <c r="LU29" s="207">
        <v>240</v>
      </c>
      <c r="LV29" s="207"/>
      <c r="LW29" s="207"/>
      <c r="LX29" s="207"/>
      <c r="LY29" s="207"/>
      <c r="LZ29" s="207"/>
      <c r="MA29" s="207"/>
      <c r="MB29" s="207"/>
      <c r="MC29" s="207"/>
      <c r="MD29" s="207"/>
      <c r="ME29" s="207"/>
      <c r="MF29" s="207"/>
      <c r="MG29" s="207"/>
      <c r="MH29" s="207"/>
      <c r="MI29" s="207"/>
      <c r="MJ29" s="207"/>
      <c r="MK29" s="207"/>
      <c r="ML29" s="207"/>
      <c r="MM29" s="207"/>
      <c r="MN29" s="207"/>
      <c r="MO29" s="207"/>
      <c r="MP29" s="207"/>
      <c r="MQ29" s="207"/>
      <c r="MR29" s="207"/>
      <c r="MS29" s="207"/>
      <c r="MT29" s="207"/>
      <c r="MU29" s="207"/>
      <c r="MV29" s="207"/>
      <c r="MW29" s="207"/>
      <c r="MX29" s="207"/>
      <c r="MY29" s="207"/>
      <c r="MZ29" s="207"/>
      <c r="NA29" s="207"/>
      <c r="NB29" s="207"/>
      <c r="NC29" s="207"/>
      <c r="ND29" s="207"/>
      <c r="NE29" s="207">
        <v>240</v>
      </c>
      <c r="NF29" s="207"/>
      <c r="NG29" s="207"/>
      <c r="NH29" s="207"/>
      <c r="NI29" s="207"/>
      <c r="NJ29" s="207"/>
      <c r="NK29" s="207"/>
      <c r="NL29" s="207"/>
      <c r="NM29" s="207"/>
      <c r="NN29" s="207"/>
      <c r="NO29" s="207"/>
      <c r="NP29" s="207"/>
      <c r="NQ29" s="207"/>
      <c r="NR29" s="207"/>
      <c r="NS29" s="207"/>
      <c r="NT29" s="207"/>
      <c r="NU29" s="207"/>
      <c r="NV29" s="207"/>
      <c r="NW29" s="207"/>
      <c r="NX29" s="207">
        <v>480</v>
      </c>
      <c r="NY29" s="207"/>
      <c r="NZ29" s="207"/>
      <c r="OA29" s="207"/>
      <c r="OB29" s="207"/>
      <c r="OC29" s="207"/>
      <c r="OD29" s="207"/>
      <c r="OE29" s="207"/>
      <c r="OF29" s="207"/>
      <c r="OG29" s="207"/>
      <c r="OH29" s="207"/>
      <c r="OI29" s="207"/>
      <c r="OJ29" s="207"/>
      <c r="OK29" s="207"/>
      <c r="OL29" s="207"/>
      <c r="OM29" s="207"/>
      <c r="ON29" s="207"/>
      <c r="OO29" s="207"/>
      <c r="OP29" s="207"/>
      <c r="OQ29" s="207"/>
      <c r="OR29" s="207"/>
      <c r="OS29" s="207"/>
      <c r="OT29" s="207"/>
      <c r="OU29" s="207"/>
      <c r="OV29" s="207"/>
      <c r="OW29" s="207"/>
      <c r="OX29" s="207"/>
      <c r="OY29" s="207"/>
      <c r="OZ29" s="207"/>
      <c r="PA29" s="207"/>
      <c r="PB29" s="207"/>
      <c r="PC29" s="207"/>
      <c r="PD29" s="207"/>
      <c r="PE29" s="207"/>
      <c r="PF29" s="207"/>
      <c r="PG29" s="207"/>
      <c r="PH29" s="207"/>
      <c r="PI29" s="207"/>
      <c r="PJ29" s="207"/>
      <c r="PK29" s="207"/>
      <c r="PL29" s="207"/>
      <c r="PM29" s="207"/>
      <c r="PN29" s="207"/>
      <c r="PO29" s="207"/>
      <c r="PP29" s="207"/>
      <c r="PQ29" s="207"/>
      <c r="PR29" s="207"/>
      <c r="PS29" s="207"/>
      <c r="PT29" s="207"/>
      <c r="PU29" s="207"/>
      <c r="PV29" s="207"/>
      <c r="PW29" s="207"/>
      <c r="PX29" s="207"/>
      <c r="PY29" s="207"/>
      <c r="PZ29" s="207"/>
      <c r="QA29" s="207"/>
      <c r="QB29" s="207"/>
      <c r="QC29" s="207"/>
      <c r="QD29" s="207"/>
      <c r="QE29" s="207"/>
      <c r="QF29" s="207"/>
      <c r="QG29" s="207"/>
      <c r="QH29" s="207"/>
      <c r="QI29" s="207"/>
      <c r="QJ29" s="207"/>
      <c r="QK29" s="207"/>
      <c r="QL29" s="207">
        <v>240</v>
      </c>
      <c r="QM29" s="207"/>
      <c r="QN29" s="207"/>
      <c r="QO29" s="207"/>
      <c r="QP29" s="207"/>
      <c r="QQ29" s="207"/>
      <c r="QR29" s="207"/>
      <c r="QS29" s="207"/>
      <c r="QT29" s="207"/>
      <c r="QU29" s="207"/>
      <c r="QV29" s="207"/>
      <c r="QW29" s="207"/>
      <c r="QX29" s="207"/>
      <c r="QY29" s="207"/>
      <c r="QZ29" s="207"/>
      <c r="RA29" s="207"/>
    </row>
    <row r="30" spans="1:469" x14ac:dyDescent="0.25">
      <c r="A30" t="s">
        <v>197</v>
      </c>
      <c r="B30" s="205" t="s">
        <v>22</v>
      </c>
      <c r="C30" s="207"/>
      <c r="D30" s="207"/>
      <c r="E30" s="207"/>
      <c r="F30" s="207"/>
      <c r="G30" s="207">
        <v>240</v>
      </c>
      <c r="H30" s="207"/>
      <c r="I30" s="207"/>
      <c r="J30" s="207"/>
      <c r="K30" s="207"/>
      <c r="L30" s="207"/>
      <c r="M30" s="207">
        <v>240</v>
      </c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>
        <v>240</v>
      </c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7"/>
      <c r="BJ30" s="207"/>
      <c r="BK30" s="207">
        <v>480</v>
      </c>
      <c r="BL30" s="207"/>
      <c r="BM30" s="207"/>
      <c r="BN30" s="207"/>
      <c r="BO30" s="207"/>
      <c r="BP30" s="207"/>
      <c r="BQ30" s="207"/>
      <c r="BR30" s="207"/>
      <c r="BS30" s="207"/>
      <c r="BT30" s="207"/>
      <c r="BU30" s="207"/>
      <c r="BV30" s="207"/>
      <c r="BW30" s="207"/>
      <c r="BX30" s="207"/>
      <c r="BY30" s="207"/>
      <c r="BZ30" s="207"/>
      <c r="CA30" s="207"/>
      <c r="CB30" s="207"/>
      <c r="CC30" s="207"/>
      <c r="CD30" s="207"/>
      <c r="CE30" s="207"/>
      <c r="CF30" s="207"/>
      <c r="CG30" s="207"/>
      <c r="CH30" s="207"/>
      <c r="CI30" s="207">
        <v>240</v>
      </c>
      <c r="CJ30" s="207"/>
      <c r="CK30" s="207"/>
      <c r="CL30" s="207"/>
      <c r="CM30" s="207"/>
      <c r="CN30" s="207"/>
      <c r="CO30" s="207"/>
      <c r="CP30" s="207"/>
      <c r="CQ30" s="207"/>
      <c r="CR30" s="207"/>
      <c r="CS30" s="207"/>
      <c r="CT30" s="207"/>
      <c r="CU30" s="207"/>
      <c r="CV30" s="207"/>
      <c r="CW30" s="207"/>
      <c r="CX30" s="207"/>
      <c r="CY30" s="207"/>
      <c r="CZ30" s="207"/>
      <c r="DA30" s="207"/>
      <c r="DB30" s="207"/>
      <c r="DC30" s="207"/>
      <c r="DD30" s="207"/>
      <c r="DE30" s="207"/>
      <c r="DF30" s="207"/>
      <c r="DG30" s="207"/>
      <c r="DH30" s="207"/>
      <c r="DI30" s="207"/>
      <c r="DJ30" s="207"/>
      <c r="DK30" s="207"/>
      <c r="DL30" s="207"/>
      <c r="DM30" s="207"/>
      <c r="DN30" s="207"/>
      <c r="DO30" s="207"/>
      <c r="DP30" s="207"/>
      <c r="DQ30" s="207"/>
      <c r="DR30" s="207"/>
      <c r="DS30" s="207"/>
      <c r="DT30" s="207"/>
      <c r="DU30" s="207"/>
      <c r="DV30" s="207"/>
      <c r="DW30" s="207"/>
      <c r="DX30" s="207"/>
      <c r="DY30" s="207"/>
      <c r="DZ30" s="207"/>
      <c r="EA30" s="207"/>
      <c r="EB30" s="207"/>
      <c r="EC30" s="207"/>
      <c r="ED30" s="207"/>
      <c r="EE30" s="207"/>
      <c r="EF30" s="207"/>
      <c r="EG30" s="207"/>
      <c r="EH30" s="207"/>
      <c r="EI30" s="207"/>
      <c r="EJ30" s="207"/>
      <c r="EK30" s="207"/>
      <c r="EL30" s="207"/>
      <c r="EM30" s="207"/>
      <c r="EN30" s="207"/>
      <c r="EO30" s="207"/>
      <c r="EP30" s="207"/>
      <c r="EQ30" s="207"/>
      <c r="ER30" s="207"/>
      <c r="ES30" s="207"/>
      <c r="ET30" s="207"/>
      <c r="EU30" s="207"/>
      <c r="EV30" s="207">
        <v>240</v>
      </c>
      <c r="EW30" s="207"/>
      <c r="EX30" s="207"/>
      <c r="EY30" s="207"/>
      <c r="EZ30" s="207"/>
      <c r="FA30" s="207"/>
      <c r="FB30" s="207"/>
      <c r="FC30" s="207"/>
      <c r="FD30" s="207"/>
      <c r="FE30" s="207"/>
      <c r="FF30" s="207"/>
      <c r="FG30" s="207"/>
      <c r="FH30" s="207"/>
      <c r="FI30" s="207"/>
      <c r="FJ30" s="207"/>
      <c r="FK30" s="207"/>
      <c r="FL30" s="207"/>
      <c r="FM30" s="207"/>
      <c r="FN30" s="207"/>
      <c r="FO30" s="207"/>
      <c r="FP30" s="207"/>
      <c r="FQ30" s="207"/>
      <c r="FR30" s="207"/>
      <c r="FS30" s="207"/>
      <c r="FT30" s="207"/>
      <c r="FU30" s="207"/>
      <c r="FV30" s="207"/>
      <c r="FW30" s="207"/>
      <c r="FX30" s="207"/>
      <c r="FY30" s="207"/>
      <c r="FZ30" s="207"/>
      <c r="GA30" s="207">
        <v>240</v>
      </c>
      <c r="GB30" s="207"/>
      <c r="GC30" s="207"/>
      <c r="GD30" s="207"/>
      <c r="GE30" s="207"/>
      <c r="GF30" s="207"/>
      <c r="GG30" s="207"/>
      <c r="GH30" s="207"/>
      <c r="GI30" s="207"/>
      <c r="GJ30" s="207"/>
      <c r="GK30" s="207"/>
      <c r="GL30" s="207"/>
      <c r="GM30" s="207"/>
      <c r="GN30" s="207"/>
      <c r="GO30" s="207"/>
      <c r="GP30" s="207"/>
      <c r="GQ30" s="207"/>
      <c r="GR30" s="207"/>
      <c r="GS30" s="207"/>
      <c r="GT30" s="207"/>
      <c r="GU30" s="207"/>
      <c r="GV30" s="207"/>
      <c r="GW30" s="207"/>
      <c r="GX30" s="207"/>
      <c r="GY30" s="207"/>
      <c r="GZ30" s="207"/>
      <c r="HA30" s="207"/>
      <c r="HB30" s="207"/>
      <c r="HC30" s="207"/>
      <c r="HD30" s="207"/>
      <c r="HE30" s="207"/>
      <c r="HF30" s="207"/>
      <c r="HG30" s="207"/>
      <c r="HH30" s="207"/>
      <c r="HI30" s="207"/>
      <c r="HJ30" s="207"/>
      <c r="HK30" s="207"/>
      <c r="HL30" s="207"/>
      <c r="HM30" s="207"/>
      <c r="HN30" s="207"/>
      <c r="HO30" s="207"/>
      <c r="HP30" s="207"/>
      <c r="HQ30" s="207"/>
      <c r="HR30" s="207"/>
      <c r="HS30" s="207"/>
      <c r="HT30" s="207"/>
      <c r="HU30" s="207"/>
      <c r="HV30" s="207"/>
      <c r="HW30" s="207"/>
      <c r="HX30" s="207">
        <v>240</v>
      </c>
      <c r="HY30" s="207"/>
      <c r="HZ30" s="207"/>
      <c r="IA30" s="207"/>
      <c r="IB30" s="207"/>
      <c r="IC30" s="207"/>
      <c r="ID30" s="207"/>
      <c r="IE30" s="207"/>
      <c r="IF30" s="207"/>
      <c r="IG30" s="207"/>
      <c r="IH30" s="207"/>
      <c r="II30" s="207"/>
      <c r="IJ30" s="207"/>
      <c r="IK30" s="207"/>
      <c r="IL30" s="207"/>
      <c r="IM30" s="207"/>
      <c r="IN30" s="207"/>
      <c r="IO30" s="207"/>
      <c r="IP30" s="207"/>
      <c r="IQ30" s="207"/>
      <c r="IR30" s="207"/>
      <c r="IS30" s="207">
        <v>240</v>
      </c>
      <c r="IT30" s="207"/>
      <c r="IU30" s="207"/>
      <c r="IV30" s="207"/>
      <c r="IW30" s="207"/>
      <c r="IX30" s="207"/>
      <c r="IY30" s="207"/>
      <c r="IZ30" s="207"/>
      <c r="JA30" s="207"/>
      <c r="JB30" s="207"/>
      <c r="JC30" s="207"/>
      <c r="JD30" s="207"/>
      <c r="JE30" s="207"/>
      <c r="JF30" s="207"/>
      <c r="JG30" s="207"/>
      <c r="JH30" s="207">
        <v>240</v>
      </c>
      <c r="JI30" s="207"/>
      <c r="JJ30" s="207"/>
      <c r="JK30" s="207"/>
      <c r="JL30" s="207"/>
      <c r="JM30" s="207"/>
      <c r="JN30" s="207"/>
      <c r="JO30" s="207"/>
      <c r="JP30" s="207"/>
      <c r="JQ30" s="207"/>
      <c r="JR30" s="207"/>
      <c r="JS30" s="207"/>
      <c r="JT30" s="207"/>
      <c r="JU30" s="207"/>
      <c r="JV30" s="207"/>
      <c r="JW30" s="207"/>
      <c r="JX30" s="207"/>
      <c r="JY30" s="207"/>
      <c r="JZ30" s="207"/>
      <c r="KA30" s="207"/>
      <c r="KB30" s="207"/>
      <c r="KC30" s="207"/>
      <c r="KD30" s="207"/>
      <c r="KE30" s="207"/>
      <c r="KF30" s="207"/>
      <c r="KG30" s="207"/>
      <c r="KH30" s="207"/>
      <c r="KI30" s="207"/>
      <c r="KJ30" s="207"/>
      <c r="KK30" s="207"/>
      <c r="KL30" s="207"/>
      <c r="KM30" s="207"/>
      <c r="KN30" s="207"/>
      <c r="KO30" s="207"/>
      <c r="KP30" s="207"/>
      <c r="KQ30" s="207"/>
      <c r="KR30" s="207"/>
      <c r="KS30" s="207"/>
      <c r="KT30" s="207">
        <v>240</v>
      </c>
      <c r="KU30" s="207"/>
      <c r="KV30" s="207"/>
      <c r="KW30" s="207"/>
      <c r="KX30" s="207"/>
      <c r="KY30" s="207"/>
      <c r="KZ30" s="207"/>
      <c r="LA30" s="207"/>
      <c r="LB30" s="207"/>
      <c r="LC30" s="207"/>
      <c r="LD30" s="207"/>
      <c r="LE30" s="207"/>
      <c r="LF30" s="207"/>
      <c r="LG30" s="207"/>
      <c r="LH30" s="207"/>
      <c r="LI30" s="207"/>
      <c r="LJ30" s="207"/>
      <c r="LK30" s="207"/>
      <c r="LL30" s="207">
        <v>240</v>
      </c>
      <c r="LM30" s="207"/>
      <c r="LN30" s="207"/>
      <c r="LO30" s="207"/>
      <c r="LP30" s="207"/>
      <c r="LQ30" s="207"/>
      <c r="LR30" s="207"/>
      <c r="LS30" s="207"/>
      <c r="LT30" s="207"/>
      <c r="LU30" s="207"/>
      <c r="LV30" s="207"/>
      <c r="LW30" s="207"/>
      <c r="LX30" s="207"/>
      <c r="LY30" s="207"/>
      <c r="LZ30" s="207">
        <v>240</v>
      </c>
      <c r="MA30" s="207"/>
      <c r="MB30" s="207"/>
      <c r="MC30" s="207"/>
      <c r="MD30" s="207"/>
      <c r="ME30" s="207"/>
      <c r="MF30" s="207"/>
      <c r="MG30" s="207"/>
      <c r="MH30" s="207"/>
      <c r="MI30" s="207"/>
      <c r="MJ30" s="207"/>
      <c r="MK30" s="207"/>
      <c r="ML30" s="207"/>
      <c r="MM30" s="207"/>
      <c r="MN30" s="207"/>
      <c r="MO30" s="207"/>
      <c r="MP30" s="207"/>
      <c r="MQ30" s="207"/>
      <c r="MR30" s="207"/>
      <c r="MS30" s="207"/>
      <c r="MT30" s="207"/>
      <c r="MU30" s="207"/>
      <c r="MV30" s="207"/>
      <c r="MW30" s="207"/>
      <c r="MX30" s="207"/>
      <c r="MY30" s="207"/>
      <c r="MZ30" s="207"/>
      <c r="NA30" s="207"/>
      <c r="NB30" s="207"/>
      <c r="NC30" s="207"/>
      <c r="ND30" s="207"/>
      <c r="NE30" s="207"/>
      <c r="NF30" s="207"/>
      <c r="NG30" s="207"/>
      <c r="NH30" s="207"/>
      <c r="NI30" s="207"/>
      <c r="NJ30" s="207"/>
      <c r="NK30" s="207"/>
      <c r="NL30" s="207"/>
      <c r="NM30" s="207"/>
      <c r="NN30" s="207"/>
      <c r="NO30" s="207"/>
      <c r="NP30" s="207"/>
      <c r="NQ30" s="207"/>
      <c r="NR30" s="207"/>
      <c r="NS30" s="207"/>
      <c r="NT30" s="207"/>
      <c r="NU30" s="207"/>
      <c r="NV30" s="207"/>
      <c r="NW30" s="207"/>
      <c r="NX30" s="207"/>
      <c r="NY30" s="207"/>
      <c r="NZ30" s="207">
        <v>240</v>
      </c>
      <c r="OA30" s="207"/>
      <c r="OB30" s="207"/>
      <c r="OC30" s="207"/>
      <c r="OD30" s="207"/>
      <c r="OE30" s="207"/>
      <c r="OF30" s="207"/>
      <c r="OG30" s="207"/>
      <c r="OH30" s="207"/>
      <c r="OI30" s="207"/>
      <c r="OJ30" s="207"/>
      <c r="OK30" s="207"/>
      <c r="OL30" s="207"/>
      <c r="OM30" s="207"/>
      <c r="ON30" s="207"/>
      <c r="OO30" s="207"/>
      <c r="OP30" s="207"/>
      <c r="OQ30" s="207"/>
      <c r="OR30" s="207"/>
      <c r="OS30" s="207"/>
      <c r="OT30" s="207"/>
      <c r="OU30" s="207"/>
      <c r="OV30" s="207"/>
      <c r="OW30" s="207"/>
      <c r="OX30" s="207">
        <v>240</v>
      </c>
      <c r="OY30" s="207"/>
      <c r="OZ30" s="207"/>
      <c r="PA30" s="207"/>
      <c r="PB30" s="207"/>
      <c r="PC30" s="207"/>
      <c r="PD30" s="207"/>
      <c r="PE30" s="207"/>
      <c r="PF30" s="207"/>
      <c r="PG30" s="207"/>
      <c r="PH30" s="207"/>
      <c r="PI30" s="207"/>
      <c r="PJ30" s="207"/>
      <c r="PK30" s="207"/>
      <c r="PL30" s="207"/>
      <c r="PM30" s="207"/>
      <c r="PN30" s="207"/>
      <c r="PO30" s="207"/>
      <c r="PP30" s="207"/>
      <c r="PQ30" s="207"/>
      <c r="PR30" s="207"/>
      <c r="PS30" s="207"/>
      <c r="PT30" s="207"/>
      <c r="PU30" s="207"/>
      <c r="PV30" s="207"/>
      <c r="PW30" s="207"/>
      <c r="PX30" s="207"/>
      <c r="PY30" s="207"/>
      <c r="PZ30" s="207"/>
      <c r="QA30" s="207"/>
      <c r="QB30" s="207"/>
      <c r="QC30" s="207"/>
      <c r="QD30" s="207"/>
      <c r="QE30" s="207"/>
      <c r="QF30" s="207"/>
      <c r="QG30" s="207"/>
      <c r="QH30" s="207"/>
      <c r="QI30" s="207"/>
      <c r="QJ30" s="207"/>
      <c r="QK30" s="207"/>
      <c r="QL30" s="207"/>
      <c r="QM30" s="207"/>
      <c r="QN30" s="207">
        <v>240</v>
      </c>
      <c r="QO30" s="207"/>
      <c r="QP30" s="207"/>
      <c r="QQ30" s="207"/>
      <c r="QR30" s="207"/>
      <c r="QS30" s="207"/>
      <c r="QT30" s="207"/>
      <c r="QU30" s="207"/>
      <c r="QV30" s="207"/>
      <c r="QW30" s="207"/>
      <c r="QX30" s="207"/>
      <c r="QY30" s="207"/>
      <c r="QZ30" s="207"/>
      <c r="RA30" s="207"/>
    </row>
    <row r="31" spans="1:469" x14ac:dyDescent="0.25">
      <c r="A31" t="s">
        <v>197</v>
      </c>
      <c r="B31" s="205" t="s">
        <v>23</v>
      </c>
      <c r="C31" s="207"/>
      <c r="D31" s="207"/>
      <c r="E31" s="207"/>
      <c r="F31" s="207"/>
      <c r="G31" s="207">
        <v>240</v>
      </c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7"/>
      <c r="BK31" s="207"/>
      <c r="BL31" s="207"/>
      <c r="BM31" s="207"/>
      <c r="BN31" s="207"/>
      <c r="BO31" s="207"/>
      <c r="BP31" s="207"/>
      <c r="BQ31" s="207"/>
      <c r="BR31" s="207"/>
      <c r="BS31" s="207"/>
      <c r="BT31" s="207"/>
      <c r="BU31" s="207"/>
      <c r="BV31" s="207"/>
      <c r="BW31" s="207"/>
      <c r="BX31" s="207"/>
      <c r="BY31" s="207"/>
      <c r="BZ31" s="207"/>
      <c r="CA31" s="207"/>
      <c r="CB31" s="207"/>
      <c r="CC31" s="207"/>
      <c r="CD31" s="207"/>
      <c r="CE31" s="207"/>
      <c r="CF31" s="207"/>
      <c r="CG31" s="207"/>
      <c r="CH31" s="207"/>
      <c r="CI31" s="207"/>
      <c r="CJ31" s="207"/>
      <c r="CK31" s="207"/>
      <c r="CL31" s="207"/>
      <c r="CM31" s="207"/>
      <c r="CN31" s="207"/>
      <c r="CO31" s="207"/>
      <c r="CP31" s="207"/>
      <c r="CQ31" s="207"/>
      <c r="CR31" s="207"/>
      <c r="CS31" s="207"/>
      <c r="CT31" s="207"/>
      <c r="CU31" s="207"/>
      <c r="CV31" s="207"/>
      <c r="CW31" s="207"/>
      <c r="CX31" s="207"/>
      <c r="CY31" s="207"/>
      <c r="CZ31" s="207"/>
      <c r="DA31" s="207"/>
      <c r="DB31" s="207"/>
      <c r="DC31" s="207"/>
      <c r="DD31" s="207"/>
      <c r="DE31" s="207"/>
      <c r="DF31" s="207"/>
      <c r="DG31" s="207"/>
      <c r="DH31" s="207"/>
      <c r="DI31" s="207"/>
      <c r="DJ31" s="207"/>
      <c r="DK31" s="207"/>
      <c r="DL31" s="207"/>
      <c r="DM31" s="207"/>
      <c r="DN31" s="207"/>
      <c r="DO31" s="207"/>
      <c r="DP31" s="207"/>
      <c r="DQ31" s="207"/>
      <c r="DR31" s="207"/>
      <c r="DS31" s="207"/>
      <c r="DT31" s="207"/>
      <c r="DU31" s="207">
        <v>240</v>
      </c>
      <c r="DV31" s="207"/>
      <c r="DW31" s="207"/>
      <c r="DX31" s="207"/>
      <c r="DY31" s="207"/>
      <c r="DZ31" s="207"/>
      <c r="EA31" s="207"/>
      <c r="EB31" s="207"/>
      <c r="EC31" s="207"/>
      <c r="ED31" s="207"/>
      <c r="EE31" s="207"/>
      <c r="EF31" s="207"/>
      <c r="EG31" s="207"/>
      <c r="EH31" s="207"/>
      <c r="EI31" s="207"/>
      <c r="EJ31" s="207"/>
      <c r="EK31" s="207"/>
      <c r="EL31" s="207"/>
      <c r="EM31" s="207"/>
      <c r="EN31" s="207"/>
      <c r="EO31" s="207"/>
      <c r="EP31" s="207"/>
      <c r="EQ31" s="207"/>
      <c r="ER31" s="207"/>
      <c r="ES31" s="207"/>
      <c r="ET31" s="207"/>
      <c r="EU31" s="207"/>
      <c r="EV31" s="207"/>
      <c r="EW31" s="207"/>
      <c r="EX31" s="207"/>
      <c r="EY31" s="207"/>
      <c r="EZ31" s="207"/>
      <c r="FA31" s="207"/>
      <c r="FB31" s="207"/>
      <c r="FC31" s="207"/>
      <c r="FD31" s="207"/>
      <c r="FE31" s="207"/>
      <c r="FF31" s="207"/>
      <c r="FG31" s="207"/>
      <c r="FH31" s="207"/>
      <c r="FI31" s="207"/>
      <c r="FJ31" s="207"/>
      <c r="FK31" s="207"/>
      <c r="FL31" s="207"/>
      <c r="FM31" s="207"/>
      <c r="FN31" s="207"/>
      <c r="FO31" s="207"/>
      <c r="FP31" s="207"/>
      <c r="FQ31" s="207"/>
      <c r="FR31" s="207"/>
      <c r="FS31" s="207"/>
      <c r="FT31" s="207"/>
      <c r="FU31" s="207"/>
      <c r="FV31" s="207"/>
      <c r="FW31" s="207"/>
      <c r="FX31" s="207"/>
      <c r="FY31" s="207"/>
      <c r="FZ31" s="207"/>
      <c r="GA31" s="207"/>
      <c r="GB31" s="207"/>
      <c r="GC31" s="207"/>
      <c r="GD31" s="207"/>
      <c r="GE31" s="207"/>
      <c r="GF31" s="207"/>
      <c r="GG31" s="207"/>
      <c r="GH31" s="207"/>
      <c r="GI31" s="207"/>
      <c r="GJ31" s="207"/>
      <c r="GK31" s="207"/>
      <c r="GL31" s="207"/>
      <c r="GM31" s="207"/>
      <c r="GN31" s="207"/>
      <c r="GO31" s="207"/>
      <c r="GP31" s="207"/>
      <c r="GQ31" s="207"/>
      <c r="GR31" s="207"/>
      <c r="GS31" s="207"/>
      <c r="GT31" s="207"/>
      <c r="GU31" s="207"/>
      <c r="GV31" s="207"/>
      <c r="GW31" s="207"/>
      <c r="GX31" s="207"/>
      <c r="GY31" s="207"/>
      <c r="GZ31" s="207"/>
      <c r="HA31" s="207"/>
      <c r="HB31" s="207"/>
      <c r="HC31" s="207"/>
      <c r="HD31" s="207"/>
      <c r="HE31" s="207"/>
      <c r="HF31" s="207"/>
      <c r="HG31" s="207"/>
      <c r="HH31" s="207"/>
      <c r="HI31" s="207"/>
      <c r="HJ31" s="207"/>
      <c r="HK31" s="207"/>
      <c r="HL31" s="207"/>
      <c r="HM31" s="207"/>
      <c r="HN31" s="207"/>
      <c r="HO31" s="207"/>
      <c r="HP31" s="207"/>
      <c r="HQ31" s="207"/>
      <c r="HR31" s="207"/>
      <c r="HS31" s="207"/>
      <c r="HT31" s="207"/>
      <c r="HU31" s="207"/>
      <c r="HV31" s="207"/>
      <c r="HW31" s="207"/>
      <c r="HX31" s="207"/>
      <c r="HY31" s="207"/>
      <c r="HZ31" s="207"/>
      <c r="IA31" s="207"/>
      <c r="IB31" s="207"/>
      <c r="IC31" s="207"/>
      <c r="ID31" s="207"/>
      <c r="IE31" s="207"/>
      <c r="IF31" s="207"/>
      <c r="IG31" s="207"/>
      <c r="IH31" s="207"/>
      <c r="II31" s="207"/>
      <c r="IJ31" s="207"/>
      <c r="IK31" s="207"/>
      <c r="IL31" s="207"/>
      <c r="IM31" s="207"/>
      <c r="IN31" s="207"/>
      <c r="IO31" s="207"/>
      <c r="IP31" s="207"/>
      <c r="IQ31" s="207"/>
      <c r="IR31" s="207"/>
      <c r="IS31" s="207">
        <v>240</v>
      </c>
      <c r="IT31" s="207"/>
      <c r="IU31" s="207"/>
      <c r="IV31" s="207"/>
      <c r="IW31" s="207"/>
      <c r="IX31" s="207"/>
      <c r="IY31" s="207"/>
      <c r="IZ31" s="207"/>
      <c r="JA31" s="207"/>
      <c r="JB31" s="207"/>
      <c r="JC31" s="207"/>
      <c r="JD31" s="207"/>
      <c r="JE31" s="207"/>
      <c r="JF31" s="207"/>
      <c r="JG31" s="207"/>
      <c r="JH31" s="207"/>
      <c r="JI31" s="207"/>
      <c r="JJ31" s="207"/>
      <c r="JK31" s="207"/>
      <c r="JL31" s="207"/>
      <c r="JM31" s="207"/>
      <c r="JN31" s="207"/>
      <c r="JO31" s="207"/>
      <c r="JP31" s="207"/>
      <c r="JQ31" s="207"/>
      <c r="JR31" s="207"/>
      <c r="JS31" s="207"/>
      <c r="JT31" s="207"/>
      <c r="JU31" s="207"/>
      <c r="JV31" s="207"/>
      <c r="JW31" s="207"/>
      <c r="JX31" s="207"/>
      <c r="JY31" s="207"/>
      <c r="JZ31" s="207"/>
      <c r="KA31" s="207"/>
      <c r="KB31" s="207"/>
      <c r="KC31" s="207"/>
      <c r="KD31" s="207"/>
      <c r="KE31" s="207"/>
      <c r="KF31" s="207"/>
      <c r="KG31" s="207"/>
      <c r="KH31" s="207"/>
      <c r="KI31" s="207"/>
      <c r="KJ31" s="207"/>
      <c r="KK31" s="207"/>
      <c r="KL31" s="207"/>
      <c r="KM31" s="207"/>
      <c r="KN31" s="207"/>
      <c r="KO31" s="207"/>
      <c r="KP31" s="207"/>
      <c r="KQ31" s="207"/>
      <c r="KR31" s="207"/>
      <c r="KS31" s="207"/>
      <c r="KT31" s="207"/>
      <c r="KU31" s="207"/>
      <c r="KV31" s="207"/>
      <c r="KW31" s="207"/>
      <c r="KX31" s="207"/>
      <c r="KY31" s="207"/>
      <c r="KZ31" s="207"/>
      <c r="LA31" s="207"/>
      <c r="LB31" s="207"/>
      <c r="LC31" s="207"/>
      <c r="LD31" s="207"/>
      <c r="LE31" s="207"/>
      <c r="LF31" s="207"/>
      <c r="LG31" s="207"/>
      <c r="LH31" s="207"/>
      <c r="LI31" s="207"/>
      <c r="LJ31" s="207"/>
      <c r="LK31" s="207"/>
      <c r="LL31" s="207">
        <v>240</v>
      </c>
      <c r="LM31" s="207"/>
      <c r="LN31" s="207"/>
      <c r="LO31" s="207"/>
      <c r="LP31" s="207"/>
      <c r="LQ31" s="207"/>
      <c r="LR31" s="207"/>
      <c r="LS31" s="207"/>
      <c r="LT31" s="207"/>
      <c r="LU31" s="207"/>
      <c r="LV31" s="207"/>
      <c r="LW31" s="207"/>
      <c r="LX31" s="207"/>
      <c r="LY31" s="207"/>
      <c r="LZ31" s="207"/>
      <c r="MA31" s="207"/>
      <c r="MB31" s="207"/>
      <c r="MC31" s="207"/>
      <c r="MD31" s="207"/>
      <c r="ME31" s="207"/>
      <c r="MF31" s="207"/>
      <c r="MG31" s="207"/>
      <c r="MH31" s="207"/>
      <c r="MI31" s="207"/>
      <c r="MJ31" s="207"/>
      <c r="MK31" s="207"/>
      <c r="ML31" s="207"/>
      <c r="MM31" s="207"/>
      <c r="MN31" s="207"/>
      <c r="MO31" s="207"/>
      <c r="MP31" s="207"/>
      <c r="MQ31" s="207"/>
      <c r="MR31" s="207"/>
      <c r="MS31" s="207"/>
      <c r="MT31" s="207"/>
      <c r="MU31" s="207"/>
      <c r="MV31" s="207"/>
      <c r="MW31" s="207"/>
      <c r="MX31" s="207"/>
      <c r="MY31" s="207"/>
      <c r="MZ31" s="207"/>
      <c r="NA31" s="207"/>
      <c r="NB31" s="207"/>
      <c r="NC31" s="207"/>
      <c r="ND31" s="207"/>
      <c r="NE31" s="207"/>
      <c r="NF31" s="207"/>
      <c r="NG31" s="207"/>
      <c r="NH31" s="207"/>
      <c r="NI31" s="207"/>
      <c r="NJ31" s="207"/>
      <c r="NK31" s="207"/>
      <c r="NL31" s="207"/>
      <c r="NM31" s="207"/>
      <c r="NN31" s="207"/>
      <c r="NO31" s="207"/>
      <c r="NP31" s="207"/>
      <c r="NQ31" s="207"/>
      <c r="NR31" s="207"/>
      <c r="NS31" s="207"/>
      <c r="NT31" s="207"/>
      <c r="NU31" s="207"/>
      <c r="NV31" s="207"/>
      <c r="NW31" s="207"/>
      <c r="NX31" s="207"/>
      <c r="NY31" s="207"/>
      <c r="NZ31" s="207"/>
      <c r="OA31" s="207"/>
      <c r="OB31" s="207"/>
      <c r="OC31" s="207"/>
      <c r="OD31" s="207"/>
      <c r="OE31" s="207"/>
      <c r="OF31" s="207"/>
      <c r="OG31" s="207"/>
      <c r="OH31" s="207"/>
      <c r="OI31" s="207"/>
      <c r="OJ31" s="207">
        <v>240</v>
      </c>
      <c r="OK31" s="207"/>
      <c r="OL31" s="207"/>
      <c r="OM31" s="207"/>
      <c r="ON31" s="207"/>
      <c r="OO31" s="207"/>
      <c r="OP31" s="207"/>
      <c r="OQ31" s="207"/>
      <c r="OR31" s="207"/>
      <c r="OS31" s="207"/>
      <c r="OT31" s="207"/>
      <c r="OU31" s="207"/>
      <c r="OV31" s="207"/>
      <c r="OW31" s="207"/>
      <c r="OX31" s="207"/>
      <c r="OY31" s="207"/>
      <c r="OZ31" s="207"/>
      <c r="PA31" s="207"/>
      <c r="PB31" s="207"/>
      <c r="PC31" s="207"/>
      <c r="PD31" s="207"/>
      <c r="PE31" s="207"/>
      <c r="PF31" s="207"/>
      <c r="PG31" s="207"/>
      <c r="PH31" s="207"/>
      <c r="PI31" s="207"/>
      <c r="PJ31" s="207"/>
      <c r="PK31" s="207"/>
      <c r="PL31" s="207"/>
      <c r="PM31" s="207"/>
      <c r="PN31" s="207"/>
      <c r="PO31" s="207"/>
      <c r="PP31" s="207"/>
      <c r="PQ31" s="207"/>
      <c r="PR31" s="207"/>
      <c r="PS31" s="207"/>
      <c r="PT31" s="207"/>
      <c r="PU31" s="207"/>
      <c r="PV31" s="207"/>
      <c r="PW31" s="207"/>
      <c r="PX31" s="207"/>
      <c r="PY31" s="207"/>
      <c r="PZ31" s="207">
        <v>240</v>
      </c>
      <c r="QA31" s="207"/>
      <c r="QB31" s="207"/>
      <c r="QC31" s="207"/>
      <c r="QD31" s="207"/>
      <c r="QE31" s="207"/>
      <c r="QF31" s="207"/>
      <c r="QG31" s="207"/>
      <c r="QH31" s="207"/>
      <c r="QI31" s="207"/>
      <c r="QJ31" s="207"/>
      <c r="QK31" s="207"/>
      <c r="QL31" s="207">
        <v>240</v>
      </c>
      <c r="QM31" s="207"/>
      <c r="QN31" s="207">
        <v>240</v>
      </c>
      <c r="QO31" s="207"/>
      <c r="QP31" s="207"/>
      <c r="QQ31" s="207"/>
      <c r="QR31" s="207"/>
      <c r="QS31" s="207"/>
      <c r="QT31" s="207">
        <v>240</v>
      </c>
      <c r="QU31" s="207"/>
      <c r="QV31" s="207"/>
      <c r="QW31" s="207"/>
      <c r="QX31" s="207"/>
      <c r="QY31" s="207"/>
      <c r="QZ31" s="207"/>
      <c r="RA31" s="207"/>
    </row>
    <row r="32" spans="1:469" x14ac:dyDescent="0.25">
      <c r="A32" t="s">
        <v>197</v>
      </c>
      <c r="B32" s="205" t="s">
        <v>24</v>
      </c>
      <c r="C32" s="207"/>
      <c r="D32" s="207"/>
      <c r="E32" s="207"/>
      <c r="F32" s="207"/>
      <c r="G32" s="207">
        <v>240</v>
      </c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7"/>
      <c r="BL32" s="207"/>
      <c r="BM32" s="207"/>
      <c r="BN32" s="207"/>
      <c r="BO32" s="207"/>
      <c r="BP32" s="207"/>
      <c r="BQ32" s="207"/>
      <c r="BR32" s="207"/>
      <c r="BS32" s="207"/>
      <c r="BT32" s="207"/>
      <c r="BU32" s="207"/>
      <c r="BV32" s="207"/>
      <c r="BW32" s="207"/>
      <c r="BX32" s="207"/>
      <c r="BY32" s="207"/>
      <c r="BZ32" s="207"/>
      <c r="CA32" s="207"/>
      <c r="CB32" s="207"/>
      <c r="CC32" s="207"/>
      <c r="CD32" s="207"/>
      <c r="CE32" s="207"/>
      <c r="CF32" s="207"/>
      <c r="CG32" s="207"/>
      <c r="CH32" s="207"/>
      <c r="CI32" s="207"/>
      <c r="CJ32" s="207"/>
      <c r="CK32" s="207"/>
      <c r="CL32" s="207"/>
      <c r="CM32" s="207"/>
      <c r="CN32" s="207"/>
      <c r="CO32" s="207"/>
      <c r="CP32" s="207"/>
      <c r="CQ32" s="207"/>
      <c r="CR32" s="207"/>
      <c r="CS32" s="207"/>
      <c r="CT32" s="207"/>
      <c r="CU32" s="207"/>
      <c r="CV32" s="207"/>
      <c r="CW32" s="207"/>
      <c r="CX32" s="207"/>
      <c r="CY32" s="207"/>
      <c r="CZ32" s="207"/>
      <c r="DA32" s="207"/>
      <c r="DB32" s="207"/>
      <c r="DC32" s="207"/>
      <c r="DD32" s="207"/>
      <c r="DE32" s="207"/>
      <c r="DF32" s="207"/>
      <c r="DG32" s="207"/>
      <c r="DH32" s="207"/>
      <c r="DI32" s="207"/>
      <c r="DJ32" s="207"/>
      <c r="DK32" s="207"/>
      <c r="DL32" s="207"/>
      <c r="DM32" s="207"/>
      <c r="DN32" s="207"/>
      <c r="DO32" s="207"/>
      <c r="DP32" s="207"/>
      <c r="DQ32" s="207"/>
      <c r="DR32" s="207"/>
      <c r="DS32" s="207"/>
      <c r="DT32" s="207"/>
      <c r="DU32" s="207"/>
      <c r="DV32" s="207"/>
      <c r="DW32" s="207"/>
      <c r="DX32" s="207"/>
      <c r="DY32" s="207"/>
      <c r="DZ32" s="207"/>
      <c r="EA32" s="207"/>
      <c r="EB32" s="207"/>
      <c r="EC32" s="207"/>
      <c r="ED32" s="207"/>
      <c r="EE32" s="207"/>
      <c r="EF32" s="207"/>
      <c r="EG32" s="207"/>
      <c r="EH32" s="207"/>
      <c r="EI32" s="207"/>
      <c r="EJ32" s="207"/>
      <c r="EK32" s="207"/>
      <c r="EL32" s="207"/>
      <c r="EM32" s="207"/>
      <c r="EN32" s="207"/>
      <c r="EO32" s="207"/>
      <c r="EP32" s="207"/>
      <c r="EQ32" s="207"/>
      <c r="ER32" s="207"/>
      <c r="ES32" s="207"/>
      <c r="ET32" s="207"/>
      <c r="EU32" s="207"/>
      <c r="EV32" s="207"/>
      <c r="EW32" s="207"/>
      <c r="EX32" s="207"/>
      <c r="EY32" s="207"/>
      <c r="EZ32" s="207"/>
      <c r="FA32" s="207"/>
      <c r="FB32" s="207"/>
      <c r="FC32" s="207"/>
      <c r="FD32" s="207"/>
      <c r="FE32" s="207"/>
      <c r="FF32" s="207">
        <v>240</v>
      </c>
      <c r="FG32" s="207"/>
      <c r="FH32" s="207"/>
      <c r="FI32" s="207"/>
      <c r="FJ32" s="207"/>
      <c r="FK32" s="207"/>
      <c r="FL32" s="207"/>
      <c r="FM32" s="207"/>
      <c r="FN32" s="207"/>
      <c r="FO32" s="207"/>
      <c r="FP32" s="207"/>
      <c r="FQ32" s="207"/>
      <c r="FR32" s="207"/>
      <c r="FS32" s="207"/>
      <c r="FT32" s="207"/>
      <c r="FU32" s="207"/>
      <c r="FV32" s="207"/>
      <c r="FW32" s="207"/>
      <c r="FX32" s="207"/>
      <c r="FY32" s="207"/>
      <c r="FZ32" s="207"/>
      <c r="GA32" s="207"/>
      <c r="GB32" s="207"/>
      <c r="GC32" s="207"/>
      <c r="GD32" s="207"/>
      <c r="GE32" s="207"/>
      <c r="GF32" s="207"/>
      <c r="GG32" s="207"/>
      <c r="GH32" s="207"/>
      <c r="GI32" s="207"/>
      <c r="GJ32" s="207"/>
      <c r="GK32" s="207"/>
      <c r="GL32" s="207"/>
      <c r="GM32" s="207"/>
      <c r="GN32" s="207"/>
      <c r="GO32" s="207"/>
      <c r="GP32" s="207"/>
      <c r="GQ32" s="207"/>
      <c r="GR32" s="207"/>
      <c r="GS32" s="207"/>
      <c r="GT32" s="207"/>
      <c r="GU32" s="207"/>
      <c r="GV32" s="207"/>
      <c r="GW32" s="207"/>
      <c r="GX32" s="207"/>
      <c r="GY32" s="207"/>
      <c r="GZ32" s="207"/>
      <c r="HA32" s="207"/>
      <c r="HB32" s="207"/>
      <c r="HC32" s="207"/>
      <c r="HD32" s="207"/>
      <c r="HE32" s="207"/>
      <c r="HF32" s="207"/>
      <c r="HG32" s="207"/>
      <c r="HH32" s="207"/>
      <c r="HI32" s="207"/>
      <c r="HJ32" s="207"/>
      <c r="HK32" s="207"/>
      <c r="HL32" s="207"/>
      <c r="HM32" s="207"/>
      <c r="HN32" s="207"/>
      <c r="HO32" s="207"/>
      <c r="HP32" s="207"/>
      <c r="HQ32" s="207"/>
      <c r="HR32" s="207"/>
      <c r="HS32" s="207"/>
      <c r="HT32" s="207"/>
      <c r="HU32" s="207"/>
      <c r="HV32" s="207"/>
      <c r="HW32" s="207"/>
      <c r="HX32" s="207"/>
      <c r="HY32" s="207"/>
      <c r="HZ32" s="207"/>
      <c r="IA32" s="207"/>
      <c r="IB32" s="207"/>
      <c r="IC32" s="207"/>
      <c r="ID32" s="207"/>
      <c r="IE32" s="207"/>
      <c r="IF32" s="207"/>
      <c r="IG32" s="207"/>
      <c r="IH32" s="207"/>
      <c r="II32" s="207"/>
      <c r="IJ32" s="207"/>
      <c r="IK32" s="207"/>
      <c r="IL32" s="207"/>
      <c r="IM32" s="207"/>
      <c r="IN32" s="207"/>
      <c r="IO32" s="207"/>
      <c r="IP32" s="207"/>
      <c r="IQ32" s="207"/>
      <c r="IR32" s="207"/>
      <c r="IS32" s="207"/>
      <c r="IT32" s="207"/>
      <c r="IU32" s="207"/>
      <c r="IV32" s="207"/>
      <c r="IW32" s="207"/>
      <c r="IX32" s="207"/>
      <c r="IY32" s="207"/>
      <c r="IZ32" s="207"/>
      <c r="JA32" s="207"/>
      <c r="JB32" s="207"/>
      <c r="JC32" s="207"/>
      <c r="JD32" s="207"/>
      <c r="JE32" s="207"/>
      <c r="JF32" s="207"/>
      <c r="JG32" s="207"/>
      <c r="JH32" s="207"/>
      <c r="JI32" s="207"/>
      <c r="JJ32" s="207"/>
      <c r="JK32" s="207"/>
      <c r="JL32" s="207"/>
      <c r="JM32" s="207"/>
      <c r="JN32" s="207"/>
      <c r="JO32" s="207"/>
      <c r="JP32" s="207"/>
      <c r="JQ32" s="207"/>
      <c r="JR32" s="207"/>
      <c r="JS32" s="207"/>
      <c r="JT32" s="207"/>
      <c r="JU32" s="207"/>
      <c r="JV32" s="207"/>
      <c r="JW32" s="207"/>
      <c r="JX32" s="207"/>
      <c r="JY32" s="207"/>
      <c r="JZ32" s="207"/>
      <c r="KA32" s="207"/>
      <c r="KB32" s="207"/>
      <c r="KC32" s="207"/>
      <c r="KD32" s="207"/>
      <c r="KE32" s="207"/>
      <c r="KF32" s="207"/>
      <c r="KG32" s="207"/>
      <c r="KH32" s="207"/>
      <c r="KI32" s="207"/>
      <c r="KJ32" s="207"/>
      <c r="KK32" s="207"/>
      <c r="KL32" s="207"/>
      <c r="KM32" s="207"/>
      <c r="KN32" s="207"/>
      <c r="KO32" s="207"/>
      <c r="KP32" s="207"/>
      <c r="KQ32" s="207"/>
      <c r="KR32" s="207"/>
      <c r="KS32" s="207"/>
      <c r="KT32" s="207"/>
      <c r="KU32" s="207"/>
      <c r="KV32" s="207"/>
      <c r="KW32" s="207"/>
      <c r="KX32" s="207"/>
      <c r="KY32" s="207"/>
      <c r="KZ32" s="207"/>
      <c r="LA32" s="207"/>
      <c r="LB32" s="207"/>
      <c r="LC32" s="207">
        <v>240</v>
      </c>
      <c r="LD32" s="207"/>
      <c r="LE32" s="207"/>
      <c r="LF32" s="207"/>
      <c r="LG32" s="207"/>
      <c r="LH32" s="207"/>
      <c r="LI32" s="207"/>
      <c r="LJ32" s="207"/>
      <c r="LK32" s="207"/>
      <c r="LL32" s="207"/>
      <c r="LM32" s="207"/>
      <c r="LN32" s="207"/>
      <c r="LO32" s="207"/>
      <c r="LP32" s="207"/>
      <c r="LQ32" s="207"/>
      <c r="LR32" s="207"/>
      <c r="LS32" s="207"/>
      <c r="LT32" s="207"/>
      <c r="LU32" s="207"/>
      <c r="LV32" s="207"/>
      <c r="LW32" s="207"/>
      <c r="LX32" s="207"/>
      <c r="LY32" s="207"/>
      <c r="LZ32" s="207"/>
      <c r="MA32" s="207"/>
      <c r="MB32" s="207"/>
      <c r="MC32" s="207"/>
      <c r="MD32" s="207"/>
      <c r="ME32" s="207"/>
      <c r="MF32" s="207"/>
      <c r="MG32" s="207"/>
      <c r="MH32" s="207"/>
      <c r="MI32" s="207"/>
      <c r="MJ32" s="207"/>
      <c r="MK32" s="207"/>
      <c r="ML32" s="207"/>
      <c r="MM32" s="207"/>
      <c r="MN32" s="207"/>
      <c r="MO32" s="207"/>
      <c r="MP32" s="207"/>
      <c r="MQ32" s="207"/>
      <c r="MR32" s="207"/>
      <c r="MS32" s="207"/>
      <c r="MT32" s="207"/>
      <c r="MU32" s="207"/>
      <c r="MV32" s="207"/>
      <c r="MW32" s="207"/>
      <c r="MX32" s="207"/>
      <c r="MY32" s="207"/>
      <c r="MZ32" s="207"/>
      <c r="NA32" s="207"/>
      <c r="NB32" s="207"/>
      <c r="NC32" s="207"/>
      <c r="ND32" s="207"/>
      <c r="NE32" s="207"/>
      <c r="NF32" s="207"/>
      <c r="NG32" s="207"/>
      <c r="NH32" s="207"/>
      <c r="NI32" s="207"/>
      <c r="NJ32" s="207"/>
      <c r="NK32" s="207"/>
      <c r="NL32" s="207"/>
      <c r="NM32" s="207"/>
      <c r="NN32" s="207"/>
      <c r="NO32" s="207"/>
      <c r="NP32" s="207"/>
      <c r="NQ32" s="207"/>
      <c r="NR32" s="207"/>
      <c r="NS32" s="207"/>
      <c r="NT32" s="207"/>
      <c r="NU32" s="207"/>
      <c r="NV32" s="207"/>
      <c r="NW32" s="207"/>
      <c r="NX32" s="207"/>
      <c r="NY32" s="207"/>
      <c r="NZ32" s="207"/>
      <c r="OA32" s="207"/>
      <c r="OB32" s="207"/>
      <c r="OC32" s="207"/>
      <c r="OD32" s="207"/>
      <c r="OE32" s="207"/>
      <c r="OF32" s="207"/>
      <c r="OG32" s="207"/>
      <c r="OH32" s="207"/>
      <c r="OI32" s="207"/>
      <c r="OJ32" s="207"/>
      <c r="OK32" s="207"/>
      <c r="OL32" s="207"/>
      <c r="OM32" s="207"/>
      <c r="ON32" s="207"/>
      <c r="OO32" s="207"/>
      <c r="OP32" s="207"/>
      <c r="OQ32" s="207"/>
      <c r="OR32" s="207"/>
      <c r="OS32" s="207"/>
      <c r="OT32" s="207"/>
      <c r="OU32" s="207"/>
      <c r="OV32" s="207"/>
      <c r="OW32" s="207"/>
      <c r="OX32" s="207"/>
      <c r="OY32" s="207"/>
      <c r="OZ32" s="207"/>
      <c r="PA32" s="207"/>
      <c r="PB32" s="207">
        <v>240</v>
      </c>
      <c r="PC32" s="207"/>
      <c r="PD32" s="207"/>
      <c r="PE32" s="207"/>
      <c r="PF32" s="207"/>
      <c r="PG32" s="207"/>
      <c r="PH32" s="207"/>
      <c r="PI32" s="207"/>
      <c r="PJ32" s="207"/>
      <c r="PK32" s="207"/>
      <c r="PL32" s="207"/>
      <c r="PM32" s="207"/>
      <c r="PN32" s="207"/>
      <c r="PO32" s="207"/>
      <c r="PP32" s="207"/>
      <c r="PQ32" s="207"/>
      <c r="PR32" s="207"/>
      <c r="PS32" s="207"/>
      <c r="PT32" s="207"/>
      <c r="PU32" s="207"/>
      <c r="PV32" s="207"/>
      <c r="PW32" s="207"/>
      <c r="PX32" s="207"/>
      <c r="PY32" s="207"/>
      <c r="PZ32" s="207"/>
      <c r="QA32" s="207"/>
      <c r="QB32" s="207"/>
      <c r="QC32" s="207"/>
      <c r="QD32" s="207"/>
      <c r="QE32" s="207"/>
      <c r="QF32" s="207"/>
      <c r="QG32" s="207"/>
      <c r="QH32" s="207"/>
      <c r="QI32" s="207"/>
      <c r="QJ32" s="207"/>
      <c r="QK32" s="207"/>
      <c r="QL32" s="207"/>
      <c r="QM32" s="207"/>
      <c r="QN32" s="207"/>
      <c r="QO32" s="207"/>
      <c r="QP32" s="207"/>
      <c r="QQ32" s="207"/>
      <c r="QR32" s="207"/>
      <c r="QS32" s="207"/>
      <c r="QT32" s="207"/>
      <c r="QU32" s="207"/>
      <c r="QV32" s="207"/>
      <c r="QW32" s="207"/>
      <c r="QX32" s="207"/>
      <c r="QY32" s="207"/>
      <c r="QZ32" s="207"/>
      <c r="RA32" s="207"/>
    </row>
    <row r="33" spans="1:469" x14ac:dyDescent="0.25">
      <c r="A33" t="s">
        <v>210</v>
      </c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7"/>
      <c r="BM33" s="207"/>
      <c r="BN33" s="207"/>
      <c r="BO33" s="207"/>
      <c r="BP33" s="207"/>
      <c r="BQ33" s="207"/>
      <c r="BR33" s="207"/>
      <c r="BS33" s="207"/>
      <c r="BT33" s="207"/>
      <c r="BU33" s="207"/>
      <c r="BV33" s="207"/>
      <c r="BW33" s="207"/>
      <c r="BX33" s="207"/>
      <c r="BY33" s="207"/>
      <c r="BZ33" s="207"/>
      <c r="CA33" s="207"/>
      <c r="CB33" s="207"/>
      <c r="CC33" s="207"/>
      <c r="CD33" s="207"/>
      <c r="CE33" s="207"/>
      <c r="CF33" s="207"/>
      <c r="CG33" s="207"/>
      <c r="CH33" s="207"/>
      <c r="CI33" s="207"/>
      <c r="CJ33" s="207"/>
      <c r="CK33" s="207"/>
      <c r="CL33" s="207"/>
      <c r="CM33" s="207"/>
      <c r="CN33" s="207"/>
      <c r="CO33" s="207"/>
      <c r="CP33" s="207"/>
      <c r="CQ33" s="207"/>
      <c r="CR33" s="207"/>
      <c r="CS33" s="207"/>
      <c r="CT33" s="207"/>
      <c r="CU33" s="207"/>
      <c r="CV33" s="207"/>
      <c r="CW33" s="207"/>
      <c r="CX33" s="207"/>
      <c r="CY33" s="207"/>
      <c r="CZ33" s="207"/>
      <c r="DA33" s="207"/>
      <c r="DB33" s="207"/>
      <c r="DC33" s="207"/>
      <c r="DD33" s="207"/>
      <c r="DE33" s="207"/>
      <c r="DF33" s="207"/>
      <c r="DG33" s="207"/>
      <c r="DH33" s="207"/>
      <c r="DI33" s="207"/>
      <c r="DJ33" s="207"/>
      <c r="DK33" s="207"/>
      <c r="DL33" s="207"/>
      <c r="DM33" s="207"/>
      <c r="DN33" s="207"/>
      <c r="DO33" s="207"/>
      <c r="DP33" s="207"/>
      <c r="DQ33" s="207"/>
      <c r="DR33" s="207"/>
      <c r="DS33" s="207"/>
      <c r="DT33" s="207"/>
      <c r="DU33" s="207"/>
      <c r="DV33" s="207"/>
      <c r="DW33" s="207"/>
      <c r="DX33" s="207"/>
      <c r="DY33" s="207"/>
      <c r="DZ33" s="207"/>
      <c r="EA33" s="207"/>
      <c r="EB33" s="207"/>
      <c r="EC33" s="207"/>
      <c r="ED33" s="207"/>
      <c r="EE33" s="207"/>
      <c r="EF33" s="207"/>
      <c r="EG33" s="207"/>
      <c r="EH33" s="207"/>
      <c r="EI33" s="207"/>
      <c r="EJ33" s="207"/>
      <c r="EK33" s="207"/>
      <c r="EL33" s="207"/>
      <c r="EM33" s="207"/>
      <c r="EN33" s="207"/>
      <c r="EO33" s="207"/>
      <c r="EP33" s="207"/>
      <c r="EQ33" s="207"/>
      <c r="ER33" s="207"/>
      <c r="ES33" s="207"/>
      <c r="ET33" s="207"/>
      <c r="EU33" s="207"/>
      <c r="EV33" s="207"/>
      <c r="EW33" s="207"/>
      <c r="EX33" s="207"/>
      <c r="EY33" s="207"/>
      <c r="EZ33" s="207"/>
      <c r="FA33" s="207"/>
      <c r="FB33" s="207"/>
      <c r="FC33" s="207"/>
      <c r="FD33" s="207"/>
      <c r="FE33" s="207"/>
      <c r="FF33" s="207"/>
      <c r="FG33" s="207"/>
      <c r="FH33" s="207"/>
      <c r="FI33" s="207"/>
      <c r="FJ33" s="207"/>
      <c r="FK33" s="207"/>
      <c r="FL33" s="207"/>
      <c r="FM33" s="207"/>
      <c r="FN33" s="207"/>
      <c r="FO33" s="207"/>
      <c r="FP33" s="207"/>
      <c r="FQ33" s="207"/>
      <c r="FR33" s="207"/>
      <c r="FS33" s="207"/>
      <c r="FT33" s="207"/>
      <c r="FU33" s="207"/>
      <c r="FV33" s="207"/>
      <c r="FW33" s="207"/>
      <c r="FX33" s="207"/>
      <c r="FY33" s="207"/>
      <c r="FZ33" s="207"/>
      <c r="GA33" s="207"/>
      <c r="GB33" s="207"/>
      <c r="GC33" s="207"/>
      <c r="GD33" s="207"/>
      <c r="GE33" s="207"/>
      <c r="GF33" s="207"/>
      <c r="GG33" s="207"/>
      <c r="GH33" s="207"/>
      <c r="GI33" s="207"/>
      <c r="GJ33" s="207"/>
      <c r="GK33" s="207"/>
      <c r="GL33" s="207"/>
      <c r="GM33" s="207"/>
      <c r="GN33" s="207"/>
      <c r="GO33" s="207"/>
      <c r="GP33" s="207"/>
      <c r="GQ33" s="207"/>
      <c r="GR33" s="207"/>
      <c r="GS33" s="207"/>
      <c r="GT33" s="207"/>
      <c r="GU33" s="207"/>
      <c r="GV33" s="207"/>
      <c r="GW33" s="207"/>
      <c r="GX33" s="207"/>
      <c r="GY33" s="207"/>
      <c r="GZ33" s="207"/>
      <c r="HA33" s="207"/>
      <c r="HB33" s="207"/>
      <c r="HC33" s="207"/>
      <c r="HD33" s="207"/>
      <c r="HE33" s="207"/>
      <c r="HF33" s="207"/>
      <c r="HG33" s="207"/>
      <c r="HH33" s="207"/>
      <c r="HI33" s="207"/>
      <c r="HJ33" s="207"/>
      <c r="HK33" s="207"/>
      <c r="HL33" s="207"/>
      <c r="HM33" s="207"/>
      <c r="HN33" s="207"/>
      <c r="HO33" s="207"/>
      <c r="HP33" s="207"/>
      <c r="HQ33" s="207"/>
      <c r="HR33" s="207"/>
      <c r="HS33" s="207"/>
      <c r="HT33" s="207"/>
      <c r="HU33" s="207"/>
      <c r="HV33" s="207"/>
      <c r="HW33" s="207"/>
      <c r="HX33" s="207"/>
      <c r="HY33" s="207"/>
      <c r="HZ33" s="207"/>
      <c r="IA33" s="207"/>
      <c r="IB33" s="207"/>
      <c r="IC33" s="207"/>
      <c r="ID33" s="207"/>
      <c r="IE33" s="207"/>
      <c r="IF33" s="207"/>
      <c r="IG33" s="207"/>
      <c r="IH33" s="207"/>
      <c r="II33" s="207"/>
      <c r="IJ33" s="207"/>
      <c r="IK33" s="207"/>
      <c r="IL33" s="207"/>
      <c r="IM33" s="207"/>
      <c r="IN33" s="207"/>
      <c r="IO33" s="207"/>
      <c r="IP33" s="207"/>
      <c r="IQ33" s="207"/>
      <c r="IR33" s="207"/>
      <c r="IS33" s="207"/>
      <c r="IT33" s="207"/>
      <c r="IU33" s="207"/>
      <c r="IV33" s="207"/>
      <c r="IW33" s="207"/>
      <c r="IX33" s="207"/>
      <c r="IY33" s="207"/>
      <c r="IZ33" s="207"/>
      <c r="JA33" s="207"/>
      <c r="JB33" s="207">
        <v>53</v>
      </c>
      <c r="JC33" s="207"/>
      <c r="JD33" s="207"/>
      <c r="JE33" s="207"/>
      <c r="JF33" s="207"/>
      <c r="JG33" s="207"/>
      <c r="JH33" s="207"/>
      <c r="JI33" s="207"/>
      <c r="JJ33" s="207"/>
      <c r="JK33" s="207"/>
      <c r="JL33" s="207"/>
      <c r="JM33" s="207"/>
      <c r="JN33" s="207"/>
      <c r="JO33" s="207"/>
      <c r="JP33" s="207"/>
      <c r="JQ33" s="207"/>
      <c r="JR33" s="207"/>
      <c r="JS33" s="207"/>
      <c r="JT33" s="207"/>
      <c r="JU33" s="207"/>
      <c r="JV33" s="207"/>
      <c r="JW33" s="207"/>
      <c r="JX33" s="207"/>
      <c r="JY33" s="207"/>
      <c r="JZ33" s="207"/>
      <c r="KA33" s="207"/>
      <c r="KB33" s="207"/>
      <c r="KC33" s="207"/>
      <c r="KD33" s="207"/>
      <c r="KE33" s="207"/>
      <c r="KF33" s="207"/>
      <c r="KG33" s="207"/>
      <c r="KH33" s="207"/>
      <c r="KI33" s="207"/>
      <c r="KJ33" s="207"/>
      <c r="KK33" s="207"/>
      <c r="KL33" s="207"/>
      <c r="KM33" s="207"/>
      <c r="KN33" s="207"/>
      <c r="KO33" s="207"/>
      <c r="KP33" s="207"/>
      <c r="KQ33" s="207"/>
      <c r="KR33" s="207"/>
      <c r="KS33" s="207"/>
      <c r="KT33" s="207"/>
      <c r="KU33" s="207"/>
      <c r="KV33" s="207"/>
      <c r="KW33" s="207"/>
      <c r="KX33" s="207"/>
      <c r="KY33" s="207"/>
      <c r="KZ33" s="207"/>
      <c r="LA33" s="207"/>
      <c r="LB33" s="207"/>
      <c r="LC33" s="207"/>
      <c r="LD33" s="207"/>
      <c r="LE33" s="207"/>
      <c r="LF33" s="207"/>
      <c r="LG33" s="207"/>
      <c r="LH33" s="207"/>
      <c r="LI33" s="207"/>
      <c r="LJ33" s="207"/>
      <c r="LK33" s="207"/>
      <c r="LL33" s="207"/>
      <c r="LM33" s="207"/>
      <c r="LN33" s="207"/>
      <c r="LO33" s="207"/>
      <c r="LP33" s="207"/>
      <c r="LQ33" s="207"/>
      <c r="LR33" s="207"/>
      <c r="LS33" s="207"/>
      <c r="LT33" s="207"/>
      <c r="LU33" s="207"/>
      <c r="LV33" s="207"/>
      <c r="LW33" s="207"/>
      <c r="LX33" s="207"/>
      <c r="LY33" s="207"/>
      <c r="LZ33" s="207"/>
      <c r="MA33" s="207"/>
      <c r="MB33" s="207"/>
      <c r="MC33" s="207"/>
      <c r="MD33" s="207"/>
      <c r="ME33" s="207"/>
      <c r="MF33" s="207"/>
      <c r="MG33" s="207"/>
      <c r="MH33" s="207"/>
      <c r="MI33" s="207"/>
      <c r="MJ33" s="207"/>
      <c r="MK33" s="207"/>
      <c r="ML33" s="207"/>
      <c r="MM33" s="207"/>
      <c r="MN33" s="207"/>
      <c r="MO33" s="207"/>
      <c r="MP33" s="207"/>
      <c r="MQ33" s="207"/>
      <c r="MR33" s="207"/>
      <c r="MS33" s="207"/>
      <c r="MT33" s="207"/>
      <c r="MU33" s="207"/>
      <c r="MV33" s="207"/>
      <c r="MW33" s="207"/>
      <c r="MX33" s="207"/>
      <c r="MY33" s="207"/>
      <c r="MZ33" s="207"/>
      <c r="NA33" s="207"/>
      <c r="NB33" s="207"/>
      <c r="NC33" s="207"/>
      <c r="ND33" s="207"/>
      <c r="NE33" s="207"/>
      <c r="NF33" s="207"/>
      <c r="NG33" s="207"/>
      <c r="NH33" s="207"/>
      <c r="NI33" s="207"/>
      <c r="NJ33" s="207"/>
      <c r="NK33" s="207"/>
      <c r="NL33" s="207"/>
      <c r="NM33" s="207"/>
      <c r="NN33" s="207"/>
      <c r="NO33" s="207"/>
      <c r="NP33" s="207"/>
      <c r="NQ33" s="207"/>
      <c r="NR33" s="207"/>
      <c r="NS33" s="207"/>
      <c r="NT33" s="207"/>
      <c r="NU33" s="207"/>
      <c r="NV33" s="207"/>
      <c r="NW33" s="207"/>
      <c r="NX33" s="207"/>
      <c r="NY33" s="207"/>
      <c r="NZ33" s="207"/>
      <c r="OA33" s="207"/>
      <c r="OB33" s="207"/>
      <c r="OC33" s="207"/>
      <c r="OD33" s="207"/>
      <c r="OE33" s="207"/>
      <c r="OF33" s="207"/>
      <c r="OG33" s="207"/>
      <c r="OH33" s="207"/>
      <c r="OI33" s="207"/>
      <c r="OJ33" s="207"/>
      <c r="OK33" s="207"/>
      <c r="OL33" s="207"/>
      <c r="OM33" s="207"/>
      <c r="ON33" s="207"/>
      <c r="OO33" s="207"/>
      <c r="OP33" s="207"/>
      <c r="OQ33" s="207"/>
      <c r="OR33" s="207"/>
      <c r="OS33" s="207"/>
      <c r="OT33" s="207"/>
      <c r="OU33" s="207"/>
      <c r="OV33" s="207"/>
      <c r="OW33" s="207"/>
      <c r="OX33" s="207"/>
      <c r="OY33" s="207"/>
      <c r="OZ33" s="207"/>
      <c r="PA33" s="207"/>
      <c r="PB33" s="207"/>
      <c r="PC33" s="207"/>
      <c r="PD33" s="207"/>
      <c r="PE33" s="207"/>
      <c r="PF33" s="207"/>
      <c r="PG33" s="207"/>
      <c r="PH33" s="207"/>
      <c r="PI33" s="207"/>
      <c r="PJ33" s="207"/>
      <c r="PK33" s="207"/>
      <c r="PL33" s="207"/>
      <c r="PM33" s="207"/>
      <c r="PN33" s="207"/>
      <c r="PO33" s="207"/>
      <c r="PP33" s="207"/>
      <c r="PQ33" s="207"/>
      <c r="PR33" s="207"/>
      <c r="PS33" s="207"/>
      <c r="PT33" s="207"/>
      <c r="PU33" s="207"/>
      <c r="PV33" s="207"/>
      <c r="PW33" s="207"/>
      <c r="PX33" s="207"/>
      <c r="PY33" s="207"/>
      <c r="PZ33" s="207"/>
      <c r="QA33" s="207"/>
      <c r="QB33" s="207"/>
      <c r="QC33" s="207"/>
      <c r="QD33" s="207"/>
      <c r="QE33" s="207"/>
      <c r="QF33" s="207"/>
      <c r="QG33" s="207"/>
      <c r="QH33" s="207"/>
      <c r="QI33" s="207"/>
      <c r="QJ33" s="207"/>
      <c r="QK33" s="207"/>
      <c r="QL33" s="207"/>
      <c r="QM33" s="207"/>
      <c r="QN33" s="207"/>
      <c r="QO33" s="207"/>
      <c r="QP33" s="207"/>
      <c r="QQ33" s="207"/>
      <c r="QR33" s="207"/>
      <c r="QS33" s="207"/>
      <c r="QT33" s="207"/>
      <c r="QU33" s="207"/>
      <c r="QV33" s="207"/>
      <c r="QW33" s="207"/>
      <c r="QX33" s="207"/>
      <c r="QY33" s="207"/>
      <c r="QZ33" s="207"/>
      <c r="RA33" s="207"/>
    </row>
    <row r="34" spans="1:469" x14ac:dyDescent="0.25">
      <c r="A34" t="s">
        <v>209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207"/>
      <c r="BH34" s="207"/>
      <c r="BI34" s="207"/>
      <c r="BJ34" s="207"/>
      <c r="BK34" s="207"/>
      <c r="BL34" s="207"/>
      <c r="BM34" s="207"/>
      <c r="BN34" s="207"/>
      <c r="BO34" s="207"/>
      <c r="BP34" s="207"/>
      <c r="BQ34" s="207"/>
      <c r="BR34" s="207"/>
      <c r="BS34" s="207"/>
      <c r="BT34" s="207"/>
      <c r="BU34" s="207"/>
      <c r="BV34" s="207"/>
      <c r="BW34" s="207"/>
      <c r="BX34" s="207"/>
      <c r="BY34" s="207"/>
      <c r="BZ34" s="207"/>
      <c r="CA34" s="207"/>
      <c r="CB34" s="207"/>
      <c r="CC34" s="207"/>
      <c r="CD34" s="207"/>
      <c r="CE34" s="207"/>
      <c r="CF34" s="207"/>
      <c r="CG34" s="207"/>
      <c r="CH34" s="207"/>
      <c r="CI34" s="207"/>
      <c r="CJ34" s="207"/>
      <c r="CK34" s="207"/>
      <c r="CL34" s="207"/>
      <c r="CM34" s="207"/>
      <c r="CN34" s="207"/>
      <c r="CO34" s="207"/>
      <c r="CP34" s="207"/>
      <c r="CQ34" s="207"/>
      <c r="CR34" s="207"/>
      <c r="CS34" s="207"/>
      <c r="CT34" s="207"/>
      <c r="CU34" s="207"/>
      <c r="CV34" s="207"/>
      <c r="CW34" s="207"/>
      <c r="CX34" s="207"/>
      <c r="CY34" s="207"/>
      <c r="CZ34" s="207"/>
      <c r="DA34" s="207"/>
      <c r="DB34" s="207"/>
      <c r="DC34" s="207"/>
      <c r="DD34" s="207"/>
      <c r="DE34" s="207"/>
      <c r="DF34" s="207"/>
      <c r="DG34" s="207"/>
      <c r="DH34" s="207"/>
      <c r="DI34" s="207"/>
      <c r="DJ34" s="207"/>
      <c r="DK34" s="207"/>
      <c r="DL34" s="207"/>
      <c r="DM34" s="207"/>
      <c r="DN34" s="207"/>
      <c r="DO34" s="207"/>
      <c r="DP34" s="207"/>
      <c r="DQ34" s="207"/>
      <c r="DR34" s="207"/>
      <c r="DS34" s="207"/>
      <c r="DT34" s="207"/>
      <c r="DU34" s="207"/>
      <c r="DV34" s="207"/>
      <c r="DW34" s="207"/>
      <c r="DX34" s="207"/>
      <c r="DY34" s="207"/>
      <c r="DZ34" s="207"/>
      <c r="EA34" s="207"/>
      <c r="EB34" s="207"/>
      <c r="EC34" s="207"/>
      <c r="ED34" s="207"/>
      <c r="EE34" s="207"/>
      <c r="EF34" s="207"/>
      <c r="EG34" s="207"/>
      <c r="EH34" s="207"/>
      <c r="EI34" s="207"/>
      <c r="EJ34" s="207"/>
      <c r="EK34" s="207"/>
      <c r="EL34" s="207"/>
      <c r="EM34" s="207"/>
      <c r="EN34" s="207"/>
      <c r="EO34" s="207"/>
      <c r="EP34" s="207"/>
      <c r="EQ34" s="207"/>
      <c r="ER34" s="207"/>
      <c r="ES34" s="207"/>
      <c r="ET34" s="207"/>
      <c r="EU34" s="207"/>
      <c r="EV34" s="207"/>
      <c r="EW34" s="207"/>
      <c r="EX34" s="207"/>
      <c r="EY34" s="207"/>
      <c r="EZ34" s="207"/>
      <c r="FA34" s="207"/>
      <c r="FB34" s="207"/>
      <c r="FC34" s="207"/>
      <c r="FD34" s="207"/>
      <c r="FE34" s="207"/>
      <c r="FF34" s="207"/>
      <c r="FG34" s="207"/>
      <c r="FH34" s="207"/>
      <c r="FI34" s="207"/>
      <c r="FJ34" s="207"/>
      <c r="FK34" s="207"/>
      <c r="FL34" s="207"/>
      <c r="FM34" s="207"/>
      <c r="FN34" s="207"/>
      <c r="FO34" s="207"/>
      <c r="FP34" s="207"/>
      <c r="FQ34" s="207"/>
      <c r="FR34" s="207"/>
      <c r="FS34" s="207"/>
      <c r="FT34" s="207"/>
      <c r="FU34" s="207"/>
      <c r="FV34" s="207"/>
      <c r="FW34" s="207"/>
      <c r="FX34" s="207"/>
      <c r="FY34" s="207"/>
      <c r="FZ34" s="207"/>
      <c r="GA34" s="207"/>
      <c r="GB34" s="207"/>
      <c r="GC34" s="207"/>
      <c r="GD34" s="207"/>
      <c r="GE34" s="207"/>
      <c r="GF34" s="207"/>
      <c r="GG34" s="207"/>
      <c r="GH34" s="207"/>
      <c r="GI34" s="207"/>
      <c r="GJ34" s="207"/>
      <c r="GK34" s="207"/>
      <c r="GL34" s="207"/>
      <c r="GM34" s="207"/>
      <c r="GN34" s="207"/>
      <c r="GO34" s="207"/>
      <c r="GP34" s="207"/>
      <c r="GQ34" s="207"/>
      <c r="GR34" s="207"/>
      <c r="GS34" s="207"/>
      <c r="GT34" s="207"/>
      <c r="GU34" s="207"/>
      <c r="GV34" s="207"/>
      <c r="GW34" s="207"/>
      <c r="GX34" s="207"/>
      <c r="GY34" s="207"/>
      <c r="GZ34" s="207"/>
      <c r="HA34" s="207"/>
      <c r="HB34" s="207"/>
      <c r="HC34" s="207"/>
      <c r="HD34" s="207"/>
      <c r="HE34" s="207"/>
      <c r="HF34" s="207"/>
      <c r="HG34" s="207"/>
      <c r="HH34" s="207"/>
      <c r="HI34" s="207"/>
      <c r="HJ34" s="207"/>
      <c r="HK34" s="207"/>
      <c r="HL34" s="207"/>
      <c r="HM34" s="207"/>
      <c r="HN34" s="207"/>
      <c r="HO34" s="207"/>
      <c r="HP34" s="207"/>
      <c r="HQ34" s="207">
        <v>21600</v>
      </c>
      <c r="HR34" s="207"/>
      <c r="HS34" s="207"/>
      <c r="HT34" s="207"/>
      <c r="HU34" s="207"/>
      <c r="HV34" s="207"/>
      <c r="HW34" s="207"/>
      <c r="HX34" s="207"/>
      <c r="HY34" s="207"/>
      <c r="HZ34" s="207"/>
      <c r="IA34" s="207"/>
      <c r="IB34" s="207"/>
      <c r="IC34" s="207"/>
      <c r="ID34" s="207"/>
      <c r="IE34" s="207"/>
      <c r="IF34" s="207"/>
      <c r="IG34" s="207"/>
      <c r="IH34" s="207"/>
      <c r="II34" s="207"/>
      <c r="IJ34" s="207"/>
      <c r="IK34" s="207"/>
      <c r="IL34" s="207"/>
      <c r="IM34" s="207"/>
      <c r="IN34" s="207"/>
      <c r="IO34" s="207"/>
      <c r="IP34" s="207"/>
      <c r="IQ34" s="207"/>
      <c r="IR34" s="207"/>
      <c r="IS34" s="207"/>
      <c r="IT34" s="207"/>
      <c r="IU34" s="207"/>
      <c r="IV34" s="207"/>
      <c r="IW34" s="207"/>
      <c r="IX34" s="207"/>
      <c r="IY34" s="207"/>
      <c r="IZ34" s="207"/>
      <c r="JA34" s="207"/>
      <c r="JB34" s="207"/>
      <c r="JC34" s="207"/>
      <c r="JD34" s="207"/>
      <c r="JE34" s="207"/>
      <c r="JF34" s="207"/>
      <c r="JG34" s="207"/>
      <c r="JH34" s="207"/>
      <c r="JI34" s="207"/>
      <c r="JJ34" s="207"/>
      <c r="JK34" s="207"/>
      <c r="JL34" s="207"/>
      <c r="JM34" s="207"/>
      <c r="JN34" s="207"/>
      <c r="JO34" s="207"/>
      <c r="JP34" s="207"/>
      <c r="JQ34" s="207"/>
      <c r="JR34" s="207"/>
      <c r="JS34" s="207"/>
      <c r="JT34" s="207"/>
      <c r="JU34" s="207"/>
      <c r="JV34" s="207"/>
      <c r="JW34" s="207"/>
      <c r="JX34" s="207"/>
      <c r="JY34" s="207"/>
      <c r="JZ34" s="207"/>
      <c r="KA34" s="207"/>
      <c r="KB34" s="207"/>
      <c r="KC34" s="207"/>
      <c r="KD34" s="207"/>
      <c r="KE34" s="207"/>
      <c r="KF34" s="207"/>
      <c r="KG34" s="207"/>
      <c r="KH34" s="207"/>
      <c r="KI34" s="207"/>
      <c r="KJ34" s="207"/>
      <c r="KK34" s="207"/>
      <c r="KL34" s="207"/>
      <c r="KM34" s="207"/>
      <c r="KN34" s="207"/>
      <c r="KO34" s="207"/>
      <c r="KP34" s="207"/>
      <c r="KQ34" s="207"/>
      <c r="KR34" s="207"/>
      <c r="KS34" s="207"/>
      <c r="KT34" s="207"/>
      <c r="KU34" s="207"/>
      <c r="KV34" s="207"/>
      <c r="KW34" s="207"/>
      <c r="KX34" s="207"/>
      <c r="KY34" s="207"/>
      <c r="KZ34" s="207"/>
      <c r="LA34" s="207"/>
      <c r="LB34" s="207"/>
      <c r="LC34" s="207"/>
      <c r="LD34" s="207"/>
      <c r="LE34" s="207"/>
      <c r="LF34" s="207"/>
      <c r="LG34" s="207"/>
      <c r="LH34" s="207"/>
      <c r="LI34" s="207"/>
      <c r="LJ34" s="207"/>
      <c r="LK34" s="207"/>
      <c r="LL34" s="207"/>
      <c r="LM34" s="207"/>
      <c r="LN34" s="207"/>
      <c r="LO34" s="207"/>
      <c r="LP34" s="207"/>
      <c r="LQ34" s="207"/>
      <c r="LR34" s="207"/>
      <c r="LS34" s="207"/>
      <c r="LT34" s="207"/>
      <c r="LU34" s="207"/>
      <c r="LV34" s="207"/>
      <c r="LW34" s="207"/>
      <c r="LX34" s="207"/>
      <c r="LY34" s="207"/>
      <c r="LZ34" s="207"/>
      <c r="MA34" s="207"/>
      <c r="MB34" s="207"/>
      <c r="MC34" s="207"/>
      <c r="MD34" s="207"/>
      <c r="ME34" s="207"/>
      <c r="MF34" s="207"/>
      <c r="MG34" s="207"/>
      <c r="MH34" s="207"/>
      <c r="MI34" s="207"/>
      <c r="MJ34" s="207"/>
      <c r="MK34" s="207"/>
      <c r="ML34" s="207"/>
      <c r="MM34" s="207"/>
      <c r="MN34" s="207"/>
      <c r="MO34" s="207"/>
      <c r="MP34" s="207"/>
      <c r="MQ34" s="207"/>
      <c r="MR34" s="207"/>
      <c r="MS34" s="207"/>
      <c r="MT34" s="207"/>
      <c r="MU34" s="207"/>
      <c r="MV34" s="207"/>
      <c r="MW34" s="207"/>
      <c r="MX34" s="207"/>
      <c r="MY34" s="207"/>
      <c r="MZ34" s="207"/>
      <c r="NA34" s="207"/>
      <c r="NB34" s="207"/>
      <c r="NC34" s="207"/>
      <c r="ND34" s="207"/>
      <c r="NE34" s="207"/>
      <c r="NF34" s="207"/>
      <c r="NG34" s="207"/>
      <c r="NH34" s="207"/>
      <c r="NI34" s="207"/>
      <c r="NJ34" s="207"/>
      <c r="NK34" s="207"/>
      <c r="NL34" s="207"/>
      <c r="NM34" s="207"/>
      <c r="NN34" s="207"/>
      <c r="NO34" s="207"/>
      <c r="NP34" s="207"/>
      <c r="NQ34" s="207"/>
      <c r="NR34" s="207"/>
      <c r="NS34" s="207"/>
      <c r="NT34" s="207"/>
      <c r="NU34" s="207"/>
      <c r="NV34" s="207"/>
      <c r="NW34" s="207"/>
      <c r="NX34" s="207"/>
      <c r="NY34" s="207"/>
      <c r="NZ34" s="207"/>
      <c r="OA34" s="207"/>
      <c r="OB34" s="207"/>
      <c r="OC34" s="207"/>
      <c r="OD34" s="207"/>
      <c r="OE34" s="207"/>
      <c r="OF34" s="207"/>
      <c r="OG34" s="207"/>
      <c r="OH34" s="207"/>
      <c r="OI34" s="207"/>
      <c r="OJ34" s="207"/>
      <c r="OK34" s="207"/>
      <c r="OL34" s="207"/>
      <c r="OM34" s="207"/>
      <c r="ON34" s="207"/>
      <c r="OO34" s="207"/>
      <c r="OP34" s="207"/>
      <c r="OQ34" s="207"/>
      <c r="OR34" s="207"/>
      <c r="OS34" s="207"/>
      <c r="OT34" s="207"/>
      <c r="OU34" s="207"/>
      <c r="OV34" s="207"/>
      <c r="OW34" s="207"/>
      <c r="OX34" s="207"/>
      <c r="OY34" s="207"/>
      <c r="OZ34" s="207"/>
      <c r="PA34" s="207"/>
      <c r="PB34" s="207"/>
      <c r="PC34" s="207"/>
      <c r="PD34" s="207"/>
      <c r="PE34" s="207"/>
      <c r="PF34" s="207"/>
      <c r="PG34" s="207"/>
      <c r="PH34" s="207"/>
      <c r="PI34" s="207"/>
      <c r="PJ34" s="207"/>
      <c r="PK34" s="207"/>
      <c r="PL34" s="207"/>
      <c r="PM34" s="207"/>
      <c r="PN34" s="207"/>
      <c r="PO34" s="207"/>
      <c r="PP34" s="207"/>
      <c r="PQ34" s="207"/>
      <c r="PR34" s="207"/>
      <c r="PS34" s="207"/>
      <c r="PT34" s="207"/>
      <c r="PU34" s="207"/>
      <c r="PV34" s="207"/>
      <c r="PW34" s="207"/>
      <c r="PX34" s="207"/>
      <c r="PY34" s="207"/>
      <c r="PZ34" s="207"/>
      <c r="QA34" s="207"/>
      <c r="QB34" s="207"/>
      <c r="QC34" s="207"/>
      <c r="QD34" s="207"/>
      <c r="QE34" s="207"/>
      <c r="QF34" s="207"/>
      <c r="QG34" s="207"/>
      <c r="QH34" s="207"/>
      <c r="QI34" s="207"/>
      <c r="QJ34" s="207"/>
      <c r="QK34" s="207"/>
      <c r="QL34" s="207"/>
      <c r="QM34" s="207"/>
      <c r="QN34" s="207"/>
      <c r="QO34" s="207"/>
      <c r="QP34" s="207"/>
      <c r="QQ34" s="207"/>
      <c r="QR34" s="207"/>
      <c r="QS34" s="207"/>
      <c r="QT34" s="207"/>
      <c r="QU34" s="207"/>
      <c r="QV34" s="207"/>
      <c r="QW34" s="207"/>
      <c r="QX34" s="207"/>
      <c r="QY34" s="207"/>
      <c r="QZ34" s="207"/>
      <c r="RA34" s="207"/>
    </row>
    <row r="35" spans="1:469" x14ac:dyDescent="0.25">
      <c r="A35" t="s">
        <v>199</v>
      </c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7"/>
      <c r="BA35" s="207"/>
      <c r="BB35" s="207"/>
      <c r="BC35" s="207"/>
      <c r="BD35" s="207"/>
      <c r="BE35" s="207"/>
      <c r="BF35" s="207"/>
      <c r="BG35" s="207"/>
      <c r="BH35" s="207"/>
      <c r="BI35" s="207"/>
      <c r="BJ35" s="207"/>
      <c r="BK35" s="207"/>
      <c r="BL35" s="207"/>
      <c r="BM35" s="207"/>
      <c r="BN35" s="207"/>
      <c r="BO35" s="207"/>
      <c r="BP35" s="207"/>
      <c r="BQ35" s="207"/>
      <c r="BR35" s="207"/>
      <c r="BS35" s="207"/>
      <c r="BT35" s="207"/>
      <c r="BU35" s="207"/>
      <c r="BV35" s="207"/>
      <c r="BW35" s="207"/>
      <c r="BX35" s="207"/>
      <c r="BY35" s="207"/>
      <c r="BZ35" s="207"/>
      <c r="CA35" s="207"/>
      <c r="CB35" s="207"/>
      <c r="CC35" s="207"/>
      <c r="CD35" s="207"/>
      <c r="CE35" s="207"/>
      <c r="CF35" s="207"/>
      <c r="CG35" s="207"/>
      <c r="CH35" s="207"/>
      <c r="CI35" s="207"/>
      <c r="CJ35" s="207"/>
      <c r="CK35" s="207"/>
      <c r="CL35" s="207"/>
      <c r="CM35" s="207"/>
      <c r="CN35" s="207"/>
      <c r="CO35" s="207"/>
      <c r="CP35" s="207"/>
      <c r="CQ35" s="207"/>
      <c r="CR35" s="207"/>
      <c r="CS35" s="207"/>
      <c r="CT35" s="207"/>
      <c r="CU35" s="207"/>
      <c r="CV35" s="207"/>
      <c r="CW35" s="207"/>
      <c r="CX35" s="207"/>
      <c r="CY35" s="207"/>
      <c r="CZ35" s="207"/>
      <c r="DA35" s="207"/>
      <c r="DB35" s="207"/>
      <c r="DC35" s="207"/>
      <c r="DD35" s="207"/>
      <c r="DE35" s="207"/>
      <c r="DF35" s="207"/>
      <c r="DG35" s="207"/>
      <c r="DH35" s="207"/>
      <c r="DI35" s="207"/>
      <c r="DJ35" s="207"/>
      <c r="DK35" s="207"/>
      <c r="DL35" s="207"/>
      <c r="DM35" s="207"/>
      <c r="DN35" s="207"/>
      <c r="DO35" s="207"/>
      <c r="DP35" s="207"/>
      <c r="DQ35" s="207"/>
      <c r="DR35" s="207"/>
      <c r="DS35" s="207"/>
      <c r="DT35" s="207"/>
      <c r="DU35" s="207"/>
      <c r="DV35" s="207"/>
      <c r="DW35" s="207"/>
      <c r="DX35" s="207"/>
      <c r="DY35" s="207"/>
      <c r="DZ35" s="207"/>
      <c r="EA35" s="207"/>
      <c r="EB35" s="207"/>
      <c r="EC35" s="207"/>
      <c r="ED35" s="207"/>
      <c r="EE35" s="207"/>
      <c r="EF35" s="207"/>
      <c r="EG35" s="207"/>
      <c r="EH35" s="207"/>
      <c r="EI35" s="207"/>
      <c r="EJ35" s="207"/>
      <c r="EK35" s="207"/>
      <c r="EL35" s="207"/>
      <c r="EM35" s="207"/>
      <c r="EN35" s="207"/>
      <c r="EO35" s="207"/>
      <c r="EP35" s="207"/>
      <c r="EQ35" s="207"/>
      <c r="ER35" s="207"/>
      <c r="ES35" s="207"/>
      <c r="ET35" s="207"/>
      <c r="EU35" s="207"/>
      <c r="EV35" s="207"/>
      <c r="EW35" s="207"/>
      <c r="EX35" s="207"/>
      <c r="EY35" s="207"/>
      <c r="EZ35" s="207"/>
      <c r="FA35" s="207"/>
      <c r="FB35" s="207"/>
      <c r="FC35" s="207"/>
      <c r="FD35" s="207"/>
      <c r="FE35" s="207"/>
      <c r="FF35" s="207"/>
      <c r="FG35" s="207"/>
      <c r="FH35" s="207"/>
      <c r="FI35" s="207"/>
      <c r="FJ35" s="207"/>
      <c r="FK35" s="207"/>
      <c r="FL35" s="207"/>
      <c r="FM35" s="207"/>
      <c r="FN35" s="207"/>
      <c r="FO35" s="207"/>
      <c r="FP35" s="207"/>
      <c r="FQ35" s="207"/>
      <c r="FR35" s="207"/>
      <c r="FS35" s="207"/>
      <c r="FT35" s="207"/>
      <c r="FU35" s="207"/>
      <c r="FV35" s="207"/>
      <c r="FW35" s="207"/>
      <c r="FX35" s="207"/>
      <c r="FY35" s="207"/>
      <c r="FZ35" s="207"/>
      <c r="GA35" s="207"/>
      <c r="GB35" s="207"/>
      <c r="GC35" s="207"/>
      <c r="GD35" s="207"/>
      <c r="GE35" s="207"/>
      <c r="GF35" s="207"/>
      <c r="GG35" s="207"/>
      <c r="GH35" s="207"/>
      <c r="GI35" s="207"/>
      <c r="GJ35" s="207"/>
      <c r="GK35" s="207"/>
      <c r="GL35" s="207"/>
      <c r="GM35" s="207"/>
      <c r="GN35" s="207"/>
      <c r="GO35" s="207"/>
      <c r="GP35" s="207"/>
      <c r="GQ35" s="207"/>
      <c r="GR35" s="207"/>
      <c r="GS35" s="207"/>
      <c r="GT35" s="207"/>
      <c r="GU35" s="207"/>
      <c r="GV35" s="207"/>
      <c r="GW35" s="207"/>
      <c r="GX35" s="207"/>
      <c r="GY35" s="207"/>
      <c r="GZ35" s="207"/>
      <c r="HA35" s="207"/>
      <c r="HB35" s="207"/>
      <c r="HC35" s="207"/>
      <c r="HD35" s="207"/>
      <c r="HE35" s="207"/>
      <c r="HF35" s="207"/>
      <c r="HG35" s="207"/>
      <c r="HH35" s="207"/>
      <c r="HI35" s="207"/>
      <c r="HJ35" s="207"/>
      <c r="HK35" s="207"/>
      <c r="HL35" s="207"/>
      <c r="HM35" s="207"/>
      <c r="HN35" s="207"/>
      <c r="HO35" s="207"/>
      <c r="HP35" s="207"/>
      <c r="HQ35" s="207"/>
      <c r="HR35" s="207"/>
      <c r="HS35" s="207"/>
      <c r="HT35" s="207"/>
      <c r="HU35" s="207"/>
      <c r="HV35" s="207"/>
      <c r="HW35" s="207"/>
      <c r="HX35" s="207"/>
      <c r="HY35" s="207"/>
      <c r="HZ35" s="207"/>
      <c r="IA35" s="207"/>
      <c r="IB35" s="207"/>
      <c r="IC35" s="207"/>
      <c r="ID35" s="207"/>
      <c r="IE35" s="207"/>
      <c r="IF35" s="207"/>
      <c r="IG35" s="207"/>
      <c r="IH35" s="207"/>
      <c r="II35" s="207"/>
      <c r="IJ35" s="207"/>
      <c r="IK35" s="207"/>
      <c r="IL35" s="207"/>
      <c r="IM35" s="207"/>
      <c r="IN35" s="207"/>
      <c r="IO35" s="207"/>
      <c r="IP35" s="207"/>
      <c r="IQ35" s="207"/>
      <c r="IR35" s="207">
        <v>1</v>
      </c>
      <c r="IS35" s="207"/>
      <c r="IT35" s="207"/>
      <c r="IU35" s="207"/>
      <c r="IV35" s="207"/>
      <c r="IW35" s="207"/>
      <c r="IX35" s="207"/>
      <c r="IY35" s="207"/>
      <c r="IZ35" s="207"/>
      <c r="JA35" s="207"/>
      <c r="JB35" s="207"/>
      <c r="JC35" s="207"/>
      <c r="JD35" s="207"/>
      <c r="JE35" s="207"/>
      <c r="JF35" s="207"/>
      <c r="JG35" s="207"/>
      <c r="JH35" s="207"/>
      <c r="JI35" s="207"/>
      <c r="JJ35" s="207"/>
      <c r="JK35" s="207"/>
      <c r="JL35" s="207"/>
      <c r="JM35" s="207"/>
      <c r="JN35" s="207"/>
      <c r="JO35" s="207"/>
      <c r="JP35" s="207"/>
      <c r="JQ35" s="207"/>
      <c r="JR35" s="207"/>
      <c r="JS35" s="207"/>
      <c r="JT35" s="207"/>
      <c r="JU35" s="207"/>
      <c r="JV35" s="207"/>
      <c r="JW35" s="207"/>
      <c r="JX35" s="207"/>
      <c r="JY35" s="207"/>
      <c r="JZ35" s="207"/>
      <c r="KA35" s="207"/>
      <c r="KB35" s="207"/>
      <c r="KC35" s="207"/>
      <c r="KD35" s="207"/>
      <c r="KE35" s="207"/>
      <c r="KF35" s="207"/>
      <c r="KG35" s="207"/>
      <c r="KH35" s="207"/>
      <c r="KI35" s="207"/>
      <c r="KJ35" s="207"/>
      <c r="KK35" s="207"/>
      <c r="KL35" s="207"/>
      <c r="KM35" s="207"/>
      <c r="KN35" s="207"/>
      <c r="KO35" s="207"/>
      <c r="KP35" s="207"/>
      <c r="KQ35" s="207"/>
      <c r="KR35" s="207"/>
      <c r="KS35" s="207"/>
      <c r="KT35" s="207"/>
      <c r="KU35" s="207"/>
      <c r="KV35" s="207"/>
      <c r="KW35" s="207"/>
      <c r="KX35" s="207"/>
      <c r="KY35" s="207"/>
      <c r="KZ35" s="207"/>
      <c r="LA35" s="207"/>
      <c r="LB35" s="207"/>
      <c r="LC35" s="207"/>
      <c r="LD35" s="207"/>
      <c r="LE35" s="207"/>
      <c r="LF35" s="207"/>
      <c r="LG35" s="207"/>
      <c r="LH35" s="207"/>
      <c r="LI35" s="207"/>
      <c r="LJ35" s="207"/>
      <c r="LK35" s="207"/>
      <c r="LL35" s="207"/>
      <c r="LM35" s="207"/>
      <c r="LN35" s="207"/>
      <c r="LO35" s="207"/>
      <c r="LP35" s="207"/>
      <c r="LQ35" s="207"/>
      <c r="LR35" s="207"/>
      <c r="LS35" s="207"/>
      <c r="LT35" s="207"/>
      <c r="LU35" s="207"/>
      <c r="LV35" s="207"/>
      <c r="LW35" s="207"/>
      <c r="LX35" s="207"/>
      <c r="LY35" s="207"/>
      <c r="LZ35" s="207"/>
      <c r="MA35" s="207"/>
      <c r="MB35" s="207"/>
      <c r="MC35" s="207"/>
      <c r="MD35" s="207"/>
      <c r="ME35" s="207"/>
      <c r="MF35" s="207"/>
      <c r="MG35" s="207"/>
      <c r="MH35" s="207"/>
      <c r="MI35" s="207"/>
      <c r="MJ35" s="207"/>
      <c r="MK35" s="207"/>
      <c r="ML35" s="207"/>
      <c r="MM35" s="207"/>
      <c r="MN35" s="207"/>
      <c r="MO35" s="207"/>
      <c r="MP35" s="207"/>
      <c r="MQ35" s="207"/>
      <c r="MR35" s="207"/>
      <c r="MS35" s="207"/>
      <c r="MT35" s="207"/>
      <c r="MU35" s="207"/>
      <c r="MV35" s="207"/>
      <c r="MW35" s="207"/>
      <c r="MX35" s="207"/>
      <c r="MY35" s="207"/>
      <c r="MZ35" s="207"/>
      <c r="NA35" s="207"/>
      <c r="NB35" s="207"/>
      <c r="NC35" s="207"/>
      <c r="ND35" s="207"/>
      <c r="NE35" s="207"/>
      <c r="NF35" s="207"/>
      <c r="NG35" s="207"/>
      <c r="NH35" s="207"/>
      <c r="NI35" s="207"/>
      <c r="NJ35" s="207"/>
      <c r="NK35" s="207"/>
      <c r="NL35" s="207"/>
      <c r="NM35" s="207"/>
      <c r="NN35" s="207"/>
      <c r="NO35" s="207"/>
      <c r="NP35" s="207"/>
      <c r="NQ35" s="207"/>
      <c r="NR35" s="207"/>
      <c r="NS35" s="207"/>
      <c r="NT35" s="207"/>
      <c r="NU35" s="207"/>
      <c r="NV35" s="207"/>
      <c r="NW35" s="207"/>
      <c r="NX35" s="207"/>
      <c r="NY35" s="207"/>
      <c r="NZ35" s="207"/>
      <c r="OA35" s="207"/>
      <c r="OB35" s="207"/>
      <c r="OC35" s="207"/>
      <c r="OD35" s="207"/>
      <c r="OE35" s="207"/>
      <c r="OF35" s="207"/>
      <c r="OG35" s="207"/>
      <c r="OH35" s="207"/>
      <c r="OI35" s="207"/>
      <c r="OJ35" s="207"/>
      <c r="OK35" s="207"/>
      <c r="OL35" s="207"/>
      <c r="OM35" s="207"/>
      <c r="ON35" s="207"/>
      <c r="OO35" s="207"/>
      <c r="OP35" s="207"/>
      <c r="OQ35" s="207"/>
      <c r="OR35" s="207"/>
      <c r="OS35" s="207"/>
      <c r="OT35" s="207"/>
      <c r="OU35" s="207"/>
      <c r="OV35" s="207"/>
      <c r="OW35" s="207"/>
      <c r="OX35" s="207"/>
      <c r="OY35" s="207"/>
      <c r="OZ35" s="207"/>
      <c r="PA35" s="207"/>
      <c r="PB35" s="207"/>
      <c r="PC35" s="207"/>
      <c r="PD35" s="207"/>
      <c r="PE35" s="207"/>
      <c r="PF35" s="207"/>
      <c r="PG35" s="207"/>
      <c r="PH35" s="207"/>
      <c r="PI35" s="207"/>
      <c r="PJ35" s="207"/>
      <c r="PK35" s="207"/>
      <c r="PL35" s="207"/>
      <c r="PM35" s="207"/>
      <c r="PN35" s="207"/>
      <c r="PO35" s="207"/>
      <c r="PP35" s="207"/>
      <c r="PQ35" s="207"/>
      <c r="PR35" s="207"/>
      <c r="PS35" s="207"/>
      <c r="PT35" s="207"/>
      <c r="PU35" s="207"/>
      <c r="PV35" s="207"/>
      <c r="PW35" s="207"/>
      <c r="PX35" s="207"/>
      <c r="PY35" s="207"/>
      <c r="PZ35" s="207"/>
      <c r="QA35" s="207"/>
      <c r="QB35" s="207"/>
      <c r="QC35" s="207"/>
      <c r="QD35" s="207"/>
      <c r="QE35" s="207"/>
      <c r="QF35" s="207"/>
      <c r="QG35" s="207"/>
      <c r="QH35" s="207"/>
      <c r="QI35" s="207"/>
      <c r="QJ35" s="207"/>
      <c r="QK35" s="207"/>
      <c r="QL35" s="207"/>
      <c r="QM35" s="207"/>
      <c r="QN35" s="207"/>
      <c r="QO35" s="207"/>
      <c r="QP35" s="207"/>
      <c r="QQ35" s="207"/>
      <c r="QR35" s="207"/>
      <c r="QS35" s="207"/>
      <c r="QT35" s="207"/>
      <c r="QU35" s="207"/>
      <c r="QV35" s="207"/>
      <c r="QW35" s="207"/>
      <c r="QX35" s="207"/>
      <c r="QY35" s="207"/>
      <c r="QZ35" s="207"/>
      <c r="RA35" s="207"/>
    </row>
    <row r="36" spans="1:469" x14ac:dyDescent="0.25">
      <c r="A36" t="s">
        <v>251</v>
      </c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207"/>
      <c r="BN36" s="207"/>
      <c r="BO36" s="207"/>
      <c r="BP36" s="207"/>
      <c r="BQ36" s="207"/>
      <c r="BR36" s="207"/>
      <c r="BS36" s="207"/>
      <c r="BT36" s="207"/>
      <c r="BU36" s="207"/>
      <c r="BV36" s="207"/>
      <c r="BW36" s="207"/>
      <c r="BX36" s="207"/>
      <c r="BY36" s="207"/>
      <c r="BZ36" s="207"/>
      <c r="CA36" s="207"/>
      <c r="CB36" s="207"/>
      <c r="CC36" s="207"/>
      <c r="CD36" s="207"/>
      <c r="CE36" s="207"/>
      <c r="CF36" s="207"/>
      <c r="CG36" s="207"/>
      <c r="CH36" s="207"/>
      <c r="CI36" s="207"/>
      <c r="CJ36" s="207"/>
      <c r="CK36" s="207"/>
      <c r="CL36" s="207"/>
      <c r="CM36" s="207"/>
      <c r="CN36" s="207"/>
      <c r="CO36" s="207"/>
      <c r="CP36" s="207"/>
      <c r="CQ36" s="207"/>
      <c r="CR36" s="207"/>
      <c r="CS36" s="207"/>
      <c r="CT36" s="207"/>
      <c r="CU36" s="207"/>
      <c r="CV36" s="207"/>
      <c r="CW36" s="207"/>
      <c r="CX36" s="207"/>
      <c r="CY36" s="207"/>
      <c r="CZ36" s="207"/>
      <c r="DA36" s="207"/>
      <c r="DB36" s="207"/>
      <c r="DC36" s="207"/>
      <c r="DD36" s="207"/>
      <c r="DE36" s="207"/>
      <c r="DF36" s="207"/>
      <c r="DG36" s="207"/>
      <c r="DH36" s="207"/>
      <c r="DI36" s="207"/>
      <c r="DJ36" s="207"/>
      <c r="DK36" s="207"/>
      <c r="DL36" s="207"/>
      <c r="DM36" s="207"/>
      <c r="DN36" s="207"/>
      <c r="DO36" s="207"/>
      <c r="DP36" s="207"/>
      <c r="DQ36" s="207"/>
      <c r="DR36" s="207"/>
      <c r="DS36" s="207"/>
      <c r="DT36" s="207"/>
      <c r="DU36" s="207"/>
      <c r="DV36" s="207"/>
      <c r="DW36" s="207"/>
      <c r="DX36" s="207"/>
      <c r="DY36" s="207"/>
      <c r="DZ36" s="207"/>
      <c r="EA36" s="207"/>
      <c r="EB36" s="207"/>
      <c r="EC36" s="207"/>
      <c r="ED36" s="207"/>
      <c r="EE36" s="207"/>
      <c r="EF36" s="207"/>
      <c r="EG36" s="207"/>
      <c r="EH36" s="207"/>
      <c r="EI36" s="207"/>
      <c r="EJ36" s="207"/>
      <c r="EK36" s="207"/>
      <c r="EL36" s="207"/>
      <c r="EM36" s="207"/>
      <c r="EN36" s="207"/>
      <c r="EO36" s="207"/>
      <c r="EP36" s="207"/>
      <c r="EQ36" s="207"/>
      <c r="ER36" s="207"/>
      <c r="ES36" s="207"/>
      <c r="ET36" s="207"/>
      <c r="EU36" s="207"/>
      <c r="EV36" s="207"/>
      <c r="EW36" s="207"/>
      <c r="EX36" s="207"/>
      <c r="EY36" s="207"/>
      <c r="EZ36" s="207"/>
      <c r="FA36" s="207"/>
      <c r="FB36" s="207"/>
      <c r="FC36" s="207"/>
      <c r="FD36" s="207"/>
      <c r="FE36" s="207"/>
      <c r="FF36" s="207"/>
      <c r="FG36" s="207"/>
      <c r="FH36" s="207"/>
      <c r="FI36" s="207"/>
      <c r="FJ36" s="207"/>
      <c r="FK36" s="207"/>
      <c r="FL36" s="207"/>
      <c r="FM36" s="207"/>
      <c r="FN36" s="207"/>
      <c r="FO36" s="207"/>
      <c r="FP36" s="207"/>
      <c r="FQ36" s="207"/>
      <c r="FR36" s="207"/>
      <c r="FS36" s="207"/>
      <c r="FT36" s="207"/>
      <c r="FU36" s="207"/>
      <c r="FV36" s="207"/>
      <c r="FW36" s="207"/>
      <c r="FX36" s="207"/>
      <c r="FY36" s="207"/>
      <c r="FZ36" s="207"/>
      <c r="GA36" s="207"/>
      <c r="GB36" s="207"/>
      <c r="GC36" s="207"/>
      <c r="GD36" s="207"/>
      <c r="GE36" s="207"/>
      <c r="GF36" s="207"/>
      <c r="GG36" s="207"/>
      <c r="GH36" s="207"/>
      <c r="GI36" s="207"/>
      <c r="GJ36" s="207"/>
      <c r="GK36" s="207"/>
      <c r="GL36" s="207"/>
      <c r="GM36" s="207"/>
      <c r="GN36" s="207"/>
      <c r="GO36" s="207"/>
      <c r="GP36" s="207"/>
      <c r="GQ36" s="207"/>
      <c r="GR36" s="207"/>
      <c r="GS36" s="207"/>
      <c r="GT36" s="207"/>
      <c r="GU36" s="207"/>
      <c r="GV36" s="207"/>
      <c r="GW36" s="207"/>
      <c r="GX36" s="207"/>
      <c r="GY36" s="207"/>
      <c r="GZ36" s="207"/>
      <c r="HA36" s="207"/>
      <c r="HB36" s="207"/>
      <c r="HC36" s="207"/>
      <c r="HD36" s="207"/>
      <c r="HE36" s="207"/>
      <c r="HF36" s="207"/>
      <c r="HG36" s="207"/>
      <c r="HH36" s="207"/>
      <c r="HI36" s="207"/>
      <c r="HJ36" s="207"/>
      <c r="HK36" s="207"/>
      <c r="HL36" s="207"/>
      <c r="HM36" s="207"/>
      <c r="HN36" s="207"/>
      <c r="HO36" s="207"/>
      <c r="HP36" s="207"/>
      <c r="HQ36" s="207"/>
      <c r="HR36" s="207"/>
      <c r="HS36" s="207"/>
      <c r="HT36" s="207"/>
      <c r="HU36" s="207"/>
      <c r="HV36" s="207"/>
      <c r="HW36" s="207"/>
      <c r="HX36" s="207"/>
      <c r="HY36" s="207"/>
      <c r="HZ36" s="207"/>
      <c r="IA36" s="207"/>
      <c r="IB36" s="207"/>
      <c r="IC36" s="207"/>
      <c r="ID36" s="207"/>
      <c r="IE36" s="207"/>
      <c r="IF36" s="207"/>
      <c r="IG36" s="207"/>
      <c r="IH36" s="207"/>
      <c r="II36" s="207"/>
      <c r="IJ36" s="207"/>
      <c r="IK36" s="207"/>
      <c r="IL36" s="207"/>
      <c r="IM36" s="207"/>
      <c r="IN36" s="207"/>
      <c r="IO36" s="207"/>
      <c r="IP36" s="207"/>
      <c r="IQ36" s="207"/>
      <c r="IR36" s="207"/>
      <c r="IS36" s="207"/>
      <c r="IT36" s="207"/>
      <c r="IU36" s="207"/>
      <c r="IV36" s="207"/>
      <c r="IW36" s="207"/>
      <c r="IX36" s="207"/>
      <c r="IY36" s="207"/>
      <c r="IZ36" s="207"/>
      <c r="JA36" s="207"/>
      <c r="JB36" s="207"/>
      <c r="JC36" s="207"/>
      <c r="JD36" s="207"/>
      <c r="JE36" s="207"/>
      <c r="JF36" s="207"/>
      <c r="JG36" s="207"/>
      <c r="JH36" s="207"/>
      <c r="JI36" s="207"/>
      <c r="JJ36" s="207"/>
      <c r="JK36" s="207"/>
      <c r="JL36" s="207"/>
      <c r="JM36" s="207"/>
      <c r="JN36" s="207"/>
      <c r="JO36" s="207"/>
      <c r="JP36" s="207"/>
      <c r="JQ36" s="207"/>
      <c r="JR36" s="207"/>
      <c r="JS36" s="207"/>
      <c r="JT36" s="207"/>
      <c r="JU36" s="207"/>
      <c r="JV36" s="207"/>
      <c r="JW36" s="207"/>
      <c r="JX36" s="207"/>
      <c r="JY36" s="207"/>
      <c r="JZ36" s="207"/>
      <c r="KA36" s="207"/>
      <c r="KB36" s="207"/>
      <c r="KC36" s="207"/>
      <c r="KD36" s="207"/>
      <c r="KE36" s="207"/>
      <c r="KF36" s="207"/>
      <c r="KG36" s="207"/>
      <c r="KH36" s="207"/>
      <c r="KI36" s="207"/>
      <c r="KJ36" s="207"/>
      <c r="KK36" s="207"/>
      <c r="KL36" s="207"/>
      <c r="KM36" s="207"/>
      <c r="KN36" s="207"/>
      <c r="KO36" s="207"/>
      <c r="KP36" s="207"/>
      <c r="KQ36" s="207"/>
      <c r="KR36" s="207"/>
      <c r="KS36" s="207"/>
      <c r="KT36" s="207"/>
      <c r="KU36" s="207"/>
      <c r="KV36" s="207"/>
      <c r="KW36" s="207"/>
      <c r="KX36" s="207"/>
      <c r="KY36" s="207"/>
      <c r="KZ36" s="207"/>
      <c r="LA36" s="207"/>
      <c r="LB36" s="207"/>
      <c r="LC36" s="207"/>
      <c r="LD36" s="207"/>
      <c r="LE36" s="207"/>
      <c r="LF36" s="207"/>
      <c r="LG36" s="207"/>
      <c r="LH36" s="207"/>
      <c r="LI36" s="207"/>
      <c r="LJ36" s="207"/>
      <c r="LK36" s="207"/>
      <c r="LL36" s="207"/>
      <c r="LM36" s="207"/>
      <c r="LN36" s="207"/>
      <c r="LO36" s="207">
        <v>340</v>
      </c>
      <c r="LP36" s="207"/>
      <c r="LQ36" s="207"/>
      <c r="LR36" s="207"/>
      <c r="LS36" s="207"/>
      <c r="LT36" s="207"/>
      <c r="LU36" s="207"/>
      <c r="LV36" s="207"/>
      <c r="LW36" s="207"/>
      <c r="LX36" s="207"/>
      <c r="LY36" s="207"/>
      <c r="LZ36" s="207"/>
      <c r="MA36" s="207"/>
      <c r="MB36" s="207"/>
      <c r="MC36" s="207"/>
      <c r="MD36" s="207"/>
      <c r="ME36" s="207"/>
      <c r="MF36" s="207"/>
      <c r="MG36" s="207"/>
      <c r="MH36" s="207"/>
      <c r="MI36" s="207"/>
      <c r="MJ36" s="207"/>
      <c r="MK36" s="207"/>
      <c r="ML36" s="207"/>
      <c r="MM36" s="207"/>
      <c r="MN36" s="207"/>
      <c r="MO36" s="207"/>
      <c r="MP36" s="207"/>
      <c r="MQ36" s="207"/>
      <c r="MR36" s="207"/>
      <c r="MS36" s="207"/>
      <c r="MT36" s="207"/>
      <c r="MU36" s="207"/>
      <c r="MV36" s="207"/>
      <c r="MW36" s="207"/>
      <c r="MX36" s="207"/>
      <c r="MY36" s="207"/>
      <c r="MZ36" s="207"/>
      <c r="NA36" s="207"/>
      <c r="NB36" s="207"/>
      <c r="NC36" s="207"/>
      <c r="ND36" s="207"/>
      <c r="NE36" s="207"/>
      <c r="NF36" s="207"/>
      <c r="NG36" s="207"/>
      <c r="NH36" s="207"/>
      <c r="NI36" s="207"/>
      <c r="NJ36" s="207"/>
      <c r="NK36" s="207"/>
      <c r="NL36" s="207"/>
      <c r="NM36" s="207"/>
      <c r="NN36" s="207"/>
      <c r="NO36" s="207"/>
      <c r="NP36" s="207"/>
      <c r="NQ36" s="207"/>
      <c r="NR36" s="207"/>
      <c r="NS36" s="207"/>
      <c r="NT36" s="207"/>
      <c r="NU36" s="207"/>
      <c r="NV36" s="207"/>
      <c r="NW36" s="207"/>
      <c r="NX36" s="207"/>
      <c r="NY36" s="207"/>
      <c r="NZ36" s="207"/>
      <c r="OA36" s="207"/>
      <c r="OB36" s="207"/>
      <c r="OC36" s="207"/>
      <c r="OD36" s="207"/>
      <c r="OE36" s="207"/>
      <c r="OF36" s="207"/>
      <c r="OG36" s="207"/>
      <c r="OH36" s="207"/>
      <c r="OI36" s="207"/>
      <c r="OJ36" s="207"/>
      <c r="OK36" s="207"/>
      <c r="OL36" s="207"/>
      <c r="OM36" s="207"/>
      <c r="ON36" s="207"/>
      <c r="OO36" s="207"/>
      <c r="OP36" s="207"/>
      <c r="OQ36" s="207"/>
      <c r="OR36" s="207"/>
      <c r="OS36" s="207"/>
      <c r="OT36" s="207"/>
      <c r="OU36" s="207"/>
      <c r="OV36" s="207"/>
      <c r="OW36" s="207"/>
      <c r="OX36" s="207"/>
      <c r="OY36" s="207"/>
      <c r="OZ36" s="207"/>
      <c r="PA36" s="207"/>
      <c r="PB36" s="207"/>
      <c r="PC36" s="207"/>
      <c r="PD36" s="207"/>
      <c r="PE36" s="207"/>
      <c r="PF36" s="207"/>
      <c r="PG36" s="207"/>
      <c r="PH36" s="207"/>
      <c r="PI36" s="207"/>
      <c r="PJ36" s="207"/>
      <c r="PK36" s="207"/>
      <c r="PL36" s="207"/>
      <c r="PM36" s="207"/>
      <c r="PN36" s="207"/>
      <c r="PO36" s="207"/>
      <c r="PP36" s="207"/>
      <c r="PQ36" s="207"/>
      <c r="PR36" s="207">
        <v>242</v>
      </c>
      <c r="PS36" s="207"/>
      <c r="PT36" s="207"/>
      <c r="PU36" s="207"/>
      <c r="PV36" s="207"/>
      <c r="PW36" s="207"/>
      <c r="PX36" s="207"/>
      <c r="PY36" s="207"/>
      <c r="PZ36" s="207"/>
      <c r="QA36" s="207"/>
      <c r="QB36" s="207"/>
      <c r="QC36" s="207"/>
      <c r="QD36" s="207"/>
      <c r="QE36" s="207"/>
      <c r="QF36" s="207"/>
      <c r="QG36" s="207"/>
      <c r="QH36" s="207"/>
      <c r="QI36" s="207"/>
      <c r="QJ36" s="207"/>
      <c r="QK36" s="207"/>
      <c r="QL36" s="207"/>
      <c r="QM36" s="207"/>
      <c r="QN36" s="207"/>
      <c r="QO36" s="207"/>
      <c r="QP36" s="207"/>
      <c r="QQ36" s="207"/>
      <c r="QR36" s="207"/>
      <c r="QS36" s="207"/>
      <c r="QT36" s="207"/>
      <c r="QU36" s="207"/>
      <c r="QV36" s="207"/>
      <c r="QW36" s="207"/>
      <c r="QX36" s="207"/>
      <c r="QY36" s="207"/>
      <c r="QZ36" s="207"/>
      <c r="RA36" s="207">
        <v>70</v>
      </c>
    </row>
    <row r="37" spans="1:469" x14ac:dyDescent="0.25">
      <c r="A37" t="s">
        <v>239</v>
      </c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  <c r="BJ37" s="207"/>
      <c r="BK37" s="207"/>
      <c r="BL37" s="207"/>
      <c r="BM37" s="207"/>
      <c r="BN37" s="207"/>
      <c r="BO37" s="207"/>
      <c r="BP37" s="207"/>
      <c r="BQ37" s="207"/>
      <c r="BR37" s="207"/>
      <c r="BS37" s="207"/>
      <c r="BT37" s="207"/>
      <c r="BU37" s="207"/>
      <c r="BV37" s="207"/>
      <c r="BW37" s="207"/>
      <c r="BX37" s="207"/>
      <c r="BY37" s="207"/>
      <c r="BZ37" s="207"/>
      <c r="CA37" s="207"/>
      <c r="CB37" s="207"/>
      <c r="CC37" s="207"/>
      <c r="CD37" s="207"/>
      <c r="CE37" s="207"/>
      <c r="CF37" s="207"/>
      <c r="CG37" s="207"/>
      <c r="CH37" s="207"/>
      <c r="CI37" s="207"/>
      <c r="CJ37" s="207"/>
      <c r="CK37" s="207"/>
      <c r="CL37" s="207"/>
      <c r="CM37" s="207"/>
      <c r="CN37" s="207"/>
      <c r="CO37" s="207"/>
      <c r="CP37" s="207"/>
      <c r="CQ37" s="207"/>
      <c r="CR37" s="207"/>
      <c r="CS37" s="207"/>
      <c r="CT37" s="207"/>
      <c r="CU37" s="207"/>
      <c r="CV37" s="207"/>
      <c r="CW37" s="207"/>
      <c r="CX37" s="207"/>
      <c r="CY37" s="207"/>
      <c r="CZ37" s="207"/>
      <c r="DA37" s="207"/>
      <c r="DB37" s="207"/>
      <c r="DC37" s="207"/>
      <c r="DD37" s="207"/>
      <c r="DE37" s="207"/>
      <c r="DF37" s="207"/>
      <c r="DG37" s="207"/>
      <c r="DH37" s="207"/>
      <c r="DI37" s="207"/>
      <c r="DJ37" s="207"/>
      <c r="DK37" s="207"/>
      <c r="DL37" s="207"/>
      <c r="DM37" s="207"/>
      <c r="DN37" s="207"/>
      <c r="DO37" s="207"/>
      <c r="DP37" s="207"/>
      <c r="DQ37" s="207"/>
      <c r="DR37" s="207"/>
      <c r="DS37" s="207"/>
      <c r="DT37" s="207"/>
      <c r="DU37" s="207"/>
      <c r="DV37" s="207"/>
      <c r="DW37" s="207"/>
      <c r="DX37" s="207"/>
      <c r="DY37" s="207"/>
      <c r="DZ37" s="207"/>
      <c r="EA37" s="207"/>
      <c r="EB37" s="207"/>
      <c r="EC37" s="207"/>
      <c r="ED37" s="207"/>
      <c r="EE37" s="207"/>
      <c r="EF37" s="207"/>
      <c r="EG37" s="207"/>
      <c r="EH37" s="207"/>
      <c r="EI37" s="207"/>
      <c r="EJ37" s="207"/>
      <c r="EK37" s="207"/>
      <c r="EL37" s="207"/>
      <c r="EM37" s="207"/>
      <c r="EN37" s="207"/>
      <c r="EO37" s="207"/>
      <c r="EP37" s="207"/>
      <c r="EQ37" s="207"/>
      <c r="ER37" s="207"/>
      <c r="ES37" s="207"/>
      <c r="ET37" s="207"/>
      <c r="EU37" s="207"/>
      <c r="EV37" s="207"/>
      <c r="EW37" s="207"/>
      <c r="EX37" s="207"/>
      <c r="EY37" s="207"/>
      <c r="EZ37" s="207"/>
      <c r="FA37" s="207"/>
      <c r="FB37" s="207"/>
      <c r="FC37" s="207"/>
      <c r="FD37" s="207"/>
      <c r="FE37" s="207"/>
      <c r="FF37" s="207"/>
      <c r="FG37" s="207"/>
      <c r="FH37" s="207"/>
      <c r="FI37" s="207"/>
      <c r="FJ37" s="207"/>
      <c r="FK37" s="207"/>
      <c r="FL37" s="207"/>
      <c r="FM37" s="207"/>
      <c r="FN37" s="207"/>
      <c r="FO37" s="207"/>
      <c r="FP37" s="207"/>
      <c r="FQ37" s="207"/>
      <c r="FR37" s="207"/>
      <c r="FS37" s="207"/>
      <c r="FT37" s="207"/>
      <c r="FU37" s="207"/>
      <c r="FV37" s="207"/>
      <c r="FW37" s="207"/>
      <c r="FX37" s="207"/>
      <c r="FY37" s="207"/>
      <c r="FZ37" s="207"/>
      <c r="GA37" s="207"/>
      <c r="GB37" s="207"/>
      <c r="GC37" s="207"/>
      <c r="GD37" s="207"/>
      <c r="GE37" s="207"/>
      <c r="GF37" s="207"/>
      <c r="GG37" s="207"/>
      <c r="GH37" s="207"/>
      <c r="GI37" s="207"/>
      <c r="GJ37" s="207"/>
      <c r="GK37" s="207"/>
      <c r="GL37" s="207"/>
      <c r="GM37" s="207"/>
      <c r="GN37" s="207"/>
      <c r="GO37" s="207"/>
      <c r="GP37" s="207"/>
      <c r="GQ37" s="207"/>
      <c r="GR37" s="207"/>
      <c r="GS37" s="207"/>
      <c r="GT37" s="207"/>
      <c r="GU37" s="207"/>
      <c r="GV37" s="207"/>
      <c r="GW37" s="207"/>
      <c r="GX37" s="207"/>
      <c r="GY37" s="207"/>
      <c r="GZ37" s="207"/>
      <c r="HA37" s="207"/>
      <c r="HB37" s="207"/>
      <c r="HC37" s="207"/>
      <c r="HD37" s="207"/>
      <c r="HE37" s="207"/>
      <c r="HF37" s="207"/>
      <c r="HG37" s="207"/>
      <c r="HH37" s="207"/>
      <c r="HI37" s="207"/>
      <c r="HJ37" s="207"/>
      <c r="HK37" s="207"/>
      <c r="HL37" s="207"/>
      <c r="HM37" s="207"/>
      <c r="HN37" s="207"/>
      <c r="HO37" s="207"/>
      <c r="HP37" s="207"/>
      <c r="HQ37" s="207"/>
      <c r="HR37" s="207"/>
      <c r="HS37" s="207"/>
      <c r="HT37" s="207"/>
      <c r="HU37" s="207"/>
      <c r="HV37" s="207"/>
      <c r="HW37" s="207"/>
      <c r="HX37" s="207"/>
      <c r="HY37" s="207"/>
      <c r="HZ37" s="207"/>
      <c r="IA37" s="207"/>
      <c r="IB37" s="207"/>
      <c r="IC37" s="207"/>
      <c r="ID37" s="207"/>
      <c r="IE37" s="207"/>
      <c r="IF37" s="207"/>
      <c r="IG37" s="207"/>
      <c r="IH37" s="207"/>
      <c r="II37" s="207"/>
      <c r="IJ37" s="207"/>
      <c r="IK37" s="207"/>
      <c r="IL37" s="207"/>
      <c r="IM37" s="207"/>
      <c r="IN37" s="207"/>
      <c r="IO37" s="207"/>
      <c r="IP37" s="207"/>
      <c r="IQ37" s="207"/>
      <c r="IR37" s="207"/>
      <c r="IS37" s="207"/>
      <c r="IT37" s="207"/>
      <c r="IU37" s="207"/>
      <c r="IV37" s="207"/>
      <c r="IW37" s="207">
        <v>61</v>
      </c>
      <c r="IX37" s="207"/>
      <c r="IY37" s="207"/>
      <c r="IZ37" s="207"/>
      <c r="JA37" s="207"/>
      <c r="JB37" s="207"/>
      <c r="JC37" s="207"/>
      <c r="JD37" s="207"/>
      <c r="JE37" s="207"/>
      <c r="JF37" s="207"/>
      <c r="JG37" s="207"/>
      <c r="JH37" s="207"/>
      <c r="JI37" s="207"/>
      <c r="JJ37" s="207"/>
      <c r="JK37" s="207"/>
      <c r="JL37" s="207"/>
      <c r="JM37" s="207"/>
      <c r="JN37" s="207"/>
      <c r="JO37" s="207"/>
      <c r="JP37" s="207"/>
      <c r="JQ37" s="207"/>
      <c r="JR37" s="207"/>
      <c r="JS37" s="207"/>
      <c r="JT37" s="207"/>
      <c r="JU37" s="207"/>
      <c r="JV37" s="207"/>
      <c r="JW37" s="207"/>
      <c r="JX37" s="207"/>
      <c r="JY37" s="207"/>
      <c r="JZ37" s="207"/>
      <c r="KA37" s="207"/>
      <c r="KB37" s="207"/>
      <c r="KC37" s="207"/>
      <c r="KD37" s="207"/>
      <c r="KE37" s="207"/>
      <c r="KF37" s="207"/>
      <c r="KG37" s="207"/>
      <c r="KH37" s="207"/>
      <c r="KI37" s="207"/>
      <c r="KJ37" s="207"/>
      <c r="KK37" s="207"/>
      <c r="KL37" s="207">
        <v>2</v>
      </c>
      <c r="KM37" s="207">
        <v>2</v>
      </c>
      <c r="KN37" s="207"/>
      <c r="KO37" s="207"/>
      <c r="KP37" s="207"/>
      <c r="KQ37" s="207"/>
      <c r="KR37" s="207"/>
      <c r="KS37" s="207"/>
      <c r="KT37" s="207"/>
      <c r="KU37" s="207"/>
      <c r="KV37" s="207"/>
      <c r="KW37" s="207">
        <v>9</v>
      </c>
      <c r="KX37" s="207"/>
      <c r="KY37" s="207"/>
      <c r="KZ37" s="207"/>
      <c r="LA37" s="207"/>
      <c r="LB37" s="207"/>
      <c r="LC37" s="207"/>
      <c r="LD37" s="207"/>
      <c r="LE37" s="207"/>
      <c r="LF37" s="207"/>
      <c r="LG37" s="207"/>
      <c r="LH37" s="207"/>
      <c r="LI37" s="207"/>
      <c r="LJ37" s="207"/>
      <c r="LK37" s="207"/>
      <c r="LL37" s="207">
        <v>8</v>
      </c>
      <c r="LM37" s="207"/>
      <c r="LN37" s="207"/>
      <c r="LO37" s="207"/>
      <c r="LP37" s="207"/>
      <c r="LQ37" s="207"/>
      <c r="LR37" s="207"/>
      <c r="LS37" s="207"/>
      <c r="LT37" s="207"/>
      <c r="LU37" s="207"/>
      <c r="LV37" s="207"/>
      <c r="LW37" s="207"/>
      <c r="LX37" s="207"/>
      <c r="LY37" s="207"/>
      <c r="LZ37" s="207"/>
      <c r="MA37" s="207"/>
      <c r="MB37" s="207"/>
      <c r="MC37" s="207"/>
      <c r="MD37" s="207"/>
      <c r="ME37" s="207"/>
      <c r="MF37" s="207"/>
      <c r="MG37" s="207"/>
      <c r="MH37" s="207"/>
      <c r="MI37" s="207"/>
      <c r="MJ37" s="207"/>
      <c r="MK37" s="207"/>
      <c r="ML37" s="207"/>
      <c r="MM37" s="207"/>
      <c r="MN37" s="207"/>
      <c r="MO37" s="207"/>
      <c r="MP37" s="207"/>
      <c r="MQ37" s="207"/>
      <c r="MR37" s="207"/>
      <c r="MS37" s="207"/>
      <c r="MT37" s="207"/>
      <c r="MU37" s="207"/>
      <c r="MV37" s="207"/>
      <c r="MW37" s="207"/>
      <c r="MX37" s="207"/>
      <c r="MY37" s="207"/>
      <c r="MZ37" s="207"/>
      <c r="NA37" s="207"/>
      <c r="NB37" s="207"/>
      <c r="NC37" s="207"/>
      <c r="ND37" s="207"/>
      <c r="NE37" s="207"/>
      <c r="NF37" s="207"/>
      <c r="NG37" s="207"/>
      <c r="NH37" s="207"/>
      <c r="NI37" s="207"/>
      <c r="NJ37" s="207"/>
      <c r="NK37" s="207"/>
      <c r="NL37" s="207"/>
      <c r="NM37" s="207"/>
      <c r="NN37" s="207"/>
      <c r="NO37" s="207"/>
      <c r="NP37" s="207"/>
      <c r="NQ37" s="207"/>
      <c r="NR37" s="207"/>
      <c r="NS37" s="207"/>
      <c r="NT37" s="207"/>
      <c r="NU37" s="207"/>
      <c r="NV37" s="207"/>
      <c r="NW37" s="207"/>
      <c r="NX37" s="207"/>
      <c r="NY37" s="207"/>
      <c r="NZ37" s="207"/>
      <c r="OA37" s="207"/>
      <c r="OB37" s="207"/>
      <c r="OC37" s="207"/>
      <c r="OD37" s="207"/>
      <c r="OE37" s="207"/>
      <c r="OF37" s="207"/>
      <c r="OG37" s="207"/>
      <c r="OH37" s="207"/>
      <c r="OI37" s="207"/>
      <c r="OJ37" s="207"/>
      <c r="OK37" s="207"/>
      <c r="OL37" s="207"/>
      <c r="OM37" s="207"/>
      <c r="ON37" s="207"/>
      <c r="OO37" s="207"/>
      <c r="OP37" s="207"/>
      <c r="OQ37" s="207"/>
      <c r="OR37" s="207"/>
      <c r="OS37" s="207"/>
      <c r="OT37" s="207"/>
      <c r="OU37" s="207"/>
      <c r="OV37" s="207"/>
      <c r="OW37" s="207"/>
      <c r="OX37" s="207"/>
      <c r="OY37" s="207"/>
      <c r="OZ37" s="207"/>
      <c r="PA37" s="207"/>
      <c r="PB37" s="207"/>
      <c r="PC37" s="207"/>
      <c r="PD37" s="207"/>
      <c r="PE37" s="207"/>
      <c r="PF37" s="207"/>
      <c r="PG37" s="207"/>
      <c r="PH37" s="207"/>
      <c r="PI37" s="207"/>
      <c r="PJ37" s="207"/>
      <c r="PK37" s="207"/>
      <c r="PL37" s="207"/>
      <c r="PM37" s="207"/>
      <c r="PN37" s="207"/>
      <c r="PO37" s="207"/>
      <c r="PP37" s="207"/>
      <c r="PQ37" s="207"/>
      <c r="PR37" s="207"/>
      <c r="PS37" s="207"/>
      <c r="PT37" s="207"/>
      <c r="PU37" s="207"/>
      <c r="PV37" s="207"/>
      <c r="PW37" s="207"/>
      <c r="PX37" s="207"/>
      <c r="PY37" s="207"/>
      <c r="PZ37" s="207"/>
      <c r="QA37" s="207"/>
      <c r="QB37" s="207"/>
      <c r="QC37" s="207"/>
      <c r="QD37" s="207"/>
      <c r="QE37" s="207"/>
      <c r="QF37" s="207"/>
      <c r="QG37" s="207"/>
      <c r="QH37" s="207"/>
      <c r="QI37" s="207"/>
      <c r="QJ37" s="207"/>
      <c r="QK37" s="207"/>
      <c r="QL37" s="207"/>
      <c r="QM37" s="207"/>
      <c r="QN37" s="207"/>
      <c r="QO37" s="207"/>
      <c r="QP37" s="207"/>
      <c r="QQ37" s="207"/>
      <c r="QR37" s="207"/>
      <c r="QS37" s="207"/>
      <c r="QT37" s="207"/>
      <c r="QU37" s="207"/>
      <c r="QV37" s="207"/>
      <c r="QW37" s="207"/>
      <c r="QX37" s="207"/>
      <c r="QY37" s="207"/>
      <c r="QZ37" s="207"/>
      <c r="RA37" s="207"/>
    </row>
    <row r="38" spans="1:469" x14ac:dyDescent="0.25">
      <c r="A38" t="s">
        <v>207</v>
      </c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7"/>
      <c r="BM38" s="207"/>
      <c r="BN38" s="207"/>
      <c r="BO38" s="207"/>
      <c r="BP38" s="207"/>
      <c r="BQ38" s="207"/>
      <c r="BR38" s="207"/>
      <c r="BS38" s="207"/>
      <c r="BT38" s="207"/>
      <c r="BU38" s="207"/>
      <c r="BV38" s="207"/>
      <c r="BW38" s="207"/>
      <c r="BX38" s="207"/>
      <c r="BY38" s="207"/>
      <c r="BZ38" s="207"/>
      <c r="CA38" s="207"/>
      <c r="CB38" s="207"/>
      <c r="CC38" s="207"/>
      <c r="CD38" s="207"/>
      <c r="CE38" s="207"/>
      <c r="CF38" s="207"/>
      <c r="CG38" s="207"/>
      <c r="CH38" s="207"/>
      <c r="CI38" s="207"/>
      <c r="CJ38" s="207"/>
      <c r="CK38" s="207"/>
      <c r="CL38" s="207"/>
      <c r="CM38" s="207"/>
      <c r="CN38" s="207"/>
      <c r="CO38" s="207"/>
      <c r="CP38" s="207"/>
      <c r="CQ38" s="207"/>
      <c r="CR38" s="207"/>
      <c r="CS38" s="207"/>
      <c r="CT38" s="207"/>
      <c r="CU38" s="207"/>
      <c r="CV38" s="207"/>
      <c r="CW38" s="207"/>
      <c r="CX38" s="207"/>
      <c r="CY38" s="207"/>
      <c r="CZ38" s="207"/>
      <c r="DA38" s="207"/>
      <c r="DB38" s="207"/>
      <c r="DC38" s="207"/>
      <c r="DD38" s="207"/>
      <c r="DE38" s="207"/>
      <c r="DF38" s="207"/>
      <c r="DG38" s="207"/>
      <c r="DH38" s="207"/>
      <c r="DI38" s="207"/>
      <c r="DJ38" s="207"/>
      <c r="DK38" s="207"/>
      <c r="DL38" s="207"/>
      <c r="DM38" s="207"/>
      <c r="DN38" s="207"/>
      <c r="DO38" s="207"/>
      <c r="DP38" s="207"/>
      <c r="DQ38" s="207"/>
      <c r="DR38" s="207"/>
      <c r="DS38" s="207"/>
      <c r="DT38" s="207"/>
      <c r="DU38" s="207"/>
      <c r="DV38" s="207"/>
      <c r="DW38" s="207"/>
      <c r="DX38" s="207"/>
      <c r="DY38" s="207"/>
      <c r="DZ38" s="207"/>
      <c r="EA38" s="207"/>
      <c r="EB38" s="207"/>
      <c r="EC38" s="207"/>
      <c r="ED38" s="207"/>
      <c r="EE38" s="207"/>
      <c r="EF38" s="207"/>
      <c r="EG38" s="207"/>
      <c r="EH38" s="207"/>
      <c r="EI38" s="207"/>
      <c r="EJ38" s="207"/>
      <c r="EK38" s="207"/>
      <c r="EL38" s="207"/>
      <c r="EM38" s="207"/>
      <c r="EN38" s="207"/>
      <c r="EO38" s="207"/>
      <c r="EP38" s="207"/>
      <c r="EQ38" s="207"/>
      <c r="ER38" s="207"/>
      <c r="ES38" s="207"/>
      <c r="ET38" s="207"/>
      <c r="EU38" s="207"/>
      <c r="EV38" s="207"/>
      <c r="EW38" s="207"/>
      <c r="EX38" s="207"/>
      <c r="EY38" s="207"/>
      <c r="EZ38" s="207"/>
      <c r="FA38" s="207"/>
      <c r="FB38" s="207"/>
      <c r="FC38" s="207"/>
      <c r="FD38" s="207"/>
      <c r="FE38" s="207"/>
      <c r="FF38" s="207"/>
      <c r="FG38" s="207"/>
      <c r="FH38" s="207"/>
      <c r="FI38" s="207"/>
      <c r="FJ38" s="207"/>
      <c r="FK38" s="207"/>
      <c r="FL38" s="207"/>
      <c r="FM38" s="207"/>
      <c r="FN38" s="207"/>
      <c r="FO38" s="207"/>
      <c r="FP38" s="207"/>
      <c r="FQ38" s="207"/>
      <c r="FR38" s="207"/>
      <c r="FS38" s="207"/>
      <c r="FT38" s="207"/>
      <c r="FU38" s="207"/>
      <c r="FV38" s="207"/>
      <c r="FW38" s="207"/>
      <c r="FX38" s="207"/>
      <c r="FY38" s="207"/>
      <c r="FZ38" s="207"/>
      <c r="GA38" s="207"/>
      <c r="GB38" s="207"/>
      <c r="GC38" s="207"/>
      <c r="GD38" s="207"/>
      <c r="GE38" s="207"/>
      <c r="GF38" s="207"/>
      <c r="GG38" s="207"/>
      <c r="GH38" s="207"/>
      <c r="GI38" s="207"/>
      <c r="GJ38" s="207"/>
      <c r="GK38" s="207"/>
      <c r="GL38" s="207"/>
      <c r="GM38" s="207"/>
      <c r="GN38" s="207"/>
      <c r="GO38" s="207"/>
      <c r="GP38" s="207"/>
      <c r="GQ38" s="207"/>
      <c r="GR38" s="207"/>
      <c r="GS38" s="207"/>
      <c r="GT38" s="207"/>
      <c r="GU38" s="207"/>
      <c r="GV38" s="207"/>
      <c r="GW38" s="207"/>
      <c r="GX38" s="207"/>
      <c r="GY38" s="207"/>
      <c r="GZ38" s="207"/>
      <c r="HA38" s="207"/>
      <c r="HB38" s="207"/>
      <c r="HC38" s="207"/>
      <c r="HD38" s="207"/>
      <c r="HE38" s="207"/>
      <c r="HF38" s="207">
        <v>1</v>
      </c>
      <c r="HG38" s="207"/>
      <c r="HH38" s="207">
        <v>2</v>
      </c>
      <c r="HI38" s="207"/>
      <c r="HJ38" s="207"/>
      <c r="HK38" s="207"/>
      <c r="HL38" s="207"/>
      <c r="HM38" s="207"/>
      <c r="HN38" s="207"/>
      <c r="HO38" s="207">
        <v>2</v>
      </c>
      <c r="HP38" s="207"/>
      <c r="HQ38" s="207"/>
      <c r="HR38" s="207">
        <v>2</v>
      </c>
      <c r="HS38" s="207"/>
      <c r="HT38" s="207"/>
      <c r="HU38" s="207"/>
      <c r="HV38" s="207"/>
      <c r="HW38" s="207"/>
      <c r="HX38" s="207"/>
      <c r="HY38" s="207">
        <v>1</v>
      </c>
      <c r="HZ38" s="207"/>
      <c r="IA38" s="207"/>
      <c r="IB38" s="207"/>
      <c r="IC38" s="207"/>
      <c r="ID38" s="207"/>
      <c r="IE38" s="207"/>
      <c r="IF38" s="207"/>
      <c r="IG38" s="207"/>
      <c r="IH38" s="207"/>
      <c r="II38" s="207"/>
      <c r="IJ38" s="207"/>
      <c r="IK38" s="207"/>
      <c r="IL38" s="207"/>
      <c r="IM38" s="207"/>
      <c r="IN38" s="207"/>
      <c r="IO38" s="207"/>
      <c r="IP38" s="207"/>
      <c r="IQ38" s="207"/>
      <c r="IR38" s="207"/>
      <c r="IS38" s="207"/>
      <c r="IT38" s="207"/>
      <c r="IU38" s="207"/>
      <c r="IV38" s="207"/>
      <c r="IW38" s="207"/>
      <c r="IX38" s="207"/>
      <c r="IY38" s="207"/>
      <c r="IZ38" s="207"/>
      <c r="JA38" s="207"/>
      <c r="JB38" s="207"/>
      <c r="JC38" s="207"/>
      <c r="JD38" s="207"/>
      <c r="JE38" s="207"/>
      <c r="JF38" s="207"/>
      <c r="JG38" s="207"/>
      <c r="JH38" s="207"/>
      <c r="JI38" s="207"/>
      <c r="JJ38" s="207"/>
      <c r="JK38" s="207"/>
      <c r="JL38" s="207"/>
      <c r="JM38" s="207"/>
      <c r="JN38" s="207"/>
      <c r="JO38" s="207"/>
      <c r="JP38" s="207"/>
      <c r="JQ38" s="207"/>
      <c r="JR38" s="207"/>
      <c r="JS38" s="207"/>
      <c r="JT38" s="207"/>
      <c r="JU38" s="207"/>
      <c r="JV38" s="207"/>
      <c r="JW38" s="207"/>
      <c r="JX38" s="207"/>
      <c r="JY38" s="207"/>
      <c r="JZ38" s="207"/>
      <c r="KA38" s="207"/>
      <c r="KB38" s="207"/>
      <c r="KC38" s="207"/>
      <c r="KD38" s="207"/>
      <c r="KE38" s="207"/>
      <c r="KF38" s="207"/>
      <c r="KG38" s="207"/>
      <c r="KH38" s="207"/>
      <c r="KI38" s="207"/>
      <c r="KJ38" s="207"/>
      <c r="KK38" s="207">
        <v>1</v>
      </c>
      <c r="KL38" s="207"/>
      <c r="KM38" s="207"/>
      <c r="KN38" s="207"/>
      <c r="KO38" s="207"/>
      <c r="KP38" s="207"/>
      <c r="KQ38" s="207"/>
      <c r="KR38" s="207"/>
      <c r="KS38" s="207"/>
      <c r="KT38" s="207"/>
      <c r="KU38" s="207"/>
      <c r="KV38" s="207"/>
      <c r="KW38" s="207"/>
      <c r="KX38" s="207"/>
      <c r="KY38" s="207"/>
      <c r="KZ38" s="207"/>
      <c r="LA38" s="207"/>
      <c r="LB38" s="207"/>
      <c r="LC38" s="207"/>
      <c r="LD38" s="207"/>
      <c r="LE38" s="207"/>
      <c r="LF38" s="207"/>
      <c r="LG38" s="207"/>
      <c r="LH38" s="207"/>
      <c r="LI38" s="207"/>
      <c r="LJ38" s="207"/>
      <c r="LK38" s="207"/>
      <c r="LL38" s="207"/>
      <c r="LM38" s="207"/>
      <c r="LN38" s="207"/>
      <c r="LO38" s="207"/>
      <c r="LP38" s="207"/>
      <c r="LQ38" s="207"/>
      <c r="LR38" s="207"/>
      <c r="LS38" s="207">
        <v>1</v>
      </c>
      <c r="LT38" s="207"/>
      <c r="LU38" s="207"/>
      <c r="LV38" s="207"/>
      <c r="LW38" s="207"/>
      <c r="LX38" s="207"/>
      <c r="LY38" s="207"/>
      <c r="LZ38" s="207"/>
      <c r="MA38" s="207"/>
      <c r="MB38" s="207"/>
      <c r="MC38" s="207"/>
      <c r="MD38" s="207"/>
      <c r="ME38" s="207"/>
      <c r="MF38" s="207"/>
      <c r="MG38" s="207"/>
      <c r="MH38" s="207"/>
      <c r="MI38" s="207"/>
      <c r="MJ38" s="207"/>
      <c r="MK38" s="207"/>
      <c r="ML38" s="207"/>
      <c r="MM38" s="207"/>
      <c r="MN38" s="207"/>
      <c r="MO38" s="207"/>
      <c r="MP38" s="207"/>
      <c r="MQ38" s="207"/>
      <c r="MR38" s="207"/>
      <c r="MS38" s="207"/>
      <c r="MT38" s="207"/>
      <c r="MU38" s="207"/>
      <c r="MV38" s="207"/>
      <c r="MW38" s="207"/>
      <c r="MX38" s="207">
        <v>1</v>
      </c>
      <c r="MY38" s="207"/>
      <c r="MZ38" s="207"/>
      <c r="NA38" s="207"/>
      <c r="NB38" s="207"/>
      <c r="NC38" s="207"/>
      <c r="ND38" s="207"/>
      <c r="NE38" s="207"/>
      <c r="NF38" s="207"/>
      <c r="NG38" s="207"/>
      <c r="NH38" s="207"/>
      <c r="NI38" s="207"/>
      <c r="NJ38" s="207"/>
      <c r="NK38" s="207"/>
      <c r="NL38" s="207"/>
      <c r="NM38" s="207"/>
      <c r="NN38" s="207"/>
      <c r="NO38" s="207"/>
      <c r="NP38" s="207"/>
      <c r="NQ38" s="207"/>
      <c r="NR38" s="207"/>
      <c r="NS38" s="207"/>
      <c r="NT38" s="207"/>
      <c r="NU38" s="207"/>
      <c r="NV38" s="207"/>
      <c r="NW38" s="207"/>
      <c r="NX38" s="207"/>
      <c r="NY38" s="207"/>
      <c r="NZ38" s="207"/>
      <c r="OA38" s="207"/>
      <c r="OB38" s="207"/>
      <c r="OC38" s="207"/>
      <c r="OD38" s="207"/>
      <c r="OE38" s="207"/>
      <c r="OF38" s="207"/>
      <c r="OG38" s="207"/>
      <c r="OH38" s="207"/>
      <c r="OI38" s="207"/>
      <c r="OJ38" s="207"/>
      <c r="OK38" s="207"/>
      <c r="OL38" s="207"/>
      <c r="OM38" s="207"/>
      <c r="ON38" s="207"/>
      <c r="OO38" s="207"/>
      <c r="OP38" s="207"/>
      <c r="OQ38" s="207"/>
      <c r="OR38" s="207"/>
      <c r="OS38" s="207"/>
      <c r="OT38" s="207"/>
      <c r="OU38" s="207"/>
      <c r="OV38" s="207"/>
      <c r="OW38" s="207"/>
      <c r="OX38" s="207"/>
      <c r="OY38" s="207"/>
      <c r="OZ38" s="207"/>
      <c r="PA38" s="207"/>
      <c r="PB38" s="207"/>
      <c r="PC38" s="207"/>
      <c r="PD38" s="207"/>
      <c r="PE38" s="207"/>
      <c r="PF38" s="207"/>
      <c r="PG38" s="207"/>
      <c r="PH38" s="207"/>
      <c r="PI38" s="207"/>
      <c r="PJ38" s="207"/>
      <c r="PK38" s="207"/>
      <c r="PL38" s="207"/>
      <c r="PM38" s="207"/>
      <c r="PN38" s="207"/>
      <c r="PO38" s="207"/>
      <c r="PP38" s="207"/>
      <c r="PQ38" s="207"/>
      <c r="PR38" s="207"/>
      <c r="PS38" s="207"/>
      <c r="PT38" s="207"/>
      <c r="PU38" s="207"/>
      <c r="PV38" s="207"/>
      <c r="PW38" s="207"/>
      <c r="PX38" s="207"/>
      <c r="PY38" s="207"/>
      <c r="PZ38" s="207"/>
      <c r="QA38" s="207"/>
      <c r="QB38" s="207"/>
      <c r="QC38" s="207"/>
      <c r="QD38" s="207"/>
      <c r="QE38" s="207"/>
      <c r="QF38" s="207"/>
      <c r="QG38" s="207"/>
      <c r="QH38" s="207"/>
      <c r="QI38" s="207"/>
      <c r="QJ38" s="207"/>
      <c r="QK38" s="207"/>
      <c r="QL38" s="207"/>
      <c r="QM38" s="207"/>
      <c r="QN38" s="207"/>
      <c r="QO38" s="207"/>
      <c r="QP38" s="207"/>
      <c r="QQ38" s="207"/>
      <c r="QR38" s="207"/>
      <c r="QS38" s="207"/>
      <c r="QT38" s="207"/>
      <c r="QU38" s="207"/>
      <c r="QV38" s="207"/>
      <c r="QW38" s="207"/>
      <c r="QX38" s="207"/>
      <c r="QY38" s="207"/>
      <c r="QZ38" s="207"/>
      <c r="RA38" s="207"/>
    </row>
    <row r="39" spans="1:469" x14ac:dyDescent="0.25">
      <c r="A39" t="s">
        <v>190</v>
      </c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207"/>
      <c r="AY39" s="207"/>
      <c r="AZ39" s="207"/>
      <c r="BA39" s="207"/>
      <c r="BB39" s="207"/>
      <c r="BC39" s="207"/>
      <c r="BD39" s="207"/>
      <c r="BE39" s="207"/>
      <c r="BF39" s="207"/>
      <c r="BG39" s="207"/>
      <c r="BH39" s="207"/>
      <c r="BI39" s="207"/>
      <c r="BJ39" s="207"/>
      <c r="BK39" s="207"/>
      <c r="BL39" s="207"/>
      <c r="BM39" s="207"/>
      <c r="BN39" s="207"/>
      <c r="BO39" s="207"/>
      <c r="BP39" s="207"/>
      <c r="BQ39" s="207"/>
      <c r="BR39" s="207"/>
      <c r="BS39" s="207"/>
      <c r="BT39" s="207"/>
      <c r="BU39" s="207"/>
      <c r="BV39" s="207"/>
      <c r="BW39" s="207"/>
      <c r="BX39" s="207"/>
      <c r="BY39" s="207"/>
      <c r="BZ39" s="207"/>
      <c r="CA39" s="207"/>
      <c r="CB39" s="207"/>
      <c r="CC39" s="207"/>
      <c r="CD39" s="207"/>
      <c r="CE39" s="207"/>
      <c r="CF39" s="207"/>
      <c r="CG39" s="207"/>
      <c r="CH39" s="207"/>
      <c r="CI39" s="207"/>
      <c r="CJ39" s="207"/>
      <c r="CK39" s="207"/>
      <c r="CL39" s="207"/>
      <c r="CM39" s="207"/>
      <c r="CN39" s="207"/>
      <c r="CO39" s="207"/>
      <c r="CP39" s="207"/>
      <c r="CQ39" s="207"/>
      <c r="CR39" s="207"/>
      <c r="CS39" s="207"/>
      <c r="CT39" s="207"/>
      <c r="CU39" s="207"/>
      <c r="CV39" s="207"/>
      <c r="CW39" s="207"/>
      <c r="CX39" s="207"/>
      <c r="CY39" s="207"/>
      <c r="CZ39" s="207"/>
      <c r="DA39" s="207"/>
      <c r="DB39" s="207"/>
      <c r="DC39" s="207"/>
      <c r="DD39" s="207"/>
      <c r="DE39" s="207"/>
      <c r="DF39" s="207"/>
      <c r="DG39" s="207"/>
      <c r="DH39" s="207"/>
      <c r="DI39" s="207"/>
      <c r="DJ39" s="207"/>
      <c r="DK39" s="207"/>
      <c r="DL39" s="207"/>
      <c r="DM39" s="207"/>
      <c r="DN39" s="207"/>
      <c r="DO39" s="207"/>
      <c r="DP39" s="207"/>
      <c r="DQ39" s="207"/>
      <c r="DR39" s="207"/>
      <c r="DS39" s="207"/>
      <c r="DT39" s="207"/>
      <c r="DU39" s="207"/>
      <c r="DV39" s="207"/>
      <c r="DW39" s="207"/>
      <c r="DX39" s="207"/>
      <c r="DY39" s="207"/>
      <c r="DZ39" s="207"/>
      <c r="EA39" s="207"/>
      <c r="EB39" s="207"/>
      <c r="EC39" s="207"/>
      <c r="ED39" s="207"/>
      <c r="EE39" s="207"/>
      <c r="EF39" s="207"/>
      <c r="EG39" s="207"/>
      <c r="EH39" s="207"/>
      <c r="EI39" s="207"/>
      <c r="EJ39" s="207"/>
      <c r="EK39" s="207"/>
      <c r="EL39" s="207"/>
      <c r="EM39" s="207"/>
      <c r="EN39" s="207"/>
      <c r="EO39" s="207"/>
      <c r="EP39" s="207"/>
      <c r="EQ39" s="207"/>
      <c r="ER39" s="207"/>
      <c r="ES39" s="207"/>
      <c r="ET39" s="207"/>
      <c r="EU39" s="207"/>
      <c r="EV39" s="207"/>
      <c r="EW39" s="207"/>
      <c r="EX39" s="207"/>
      <c r="EY39" s="207"/>
      <c r="EZ39" s="207"/>
      <c r="FA39" s="207"/>
      <c r="FB39" s="207"/>
      <c r="FC39" s="207"/>
      <c r="FD39" s="207"/>
      <c r="FE39" s="207"/>
      <c r="FF39" s="207"/>
      <c r="FG39" s="207"/>
      <c r="FH39" s="207"/>
      <c r="FI39" s="207"/>
      <c r="FJ39" s="207"/>
      <c r="FK39" s="207"/>
      <c r="FL39" s="207"/>
      <c r="FM39" s="207"/>
      <c r="FN39" s="207"/>
      <c r="FO39" s="207"/>
      <c r="FP39" s="207"/>
      <c r="FQ39" s="207"/>
      <c r="FR39" s="207"/>
      <c r="FS39" s="207"/>
      <c r="FT39" s="207"/>
      <c r="FU39" s="207"/>
      <c r="FV39" s="207"/>
      <c r="FW39" s="207"/>
      <c r="FX39" s="207"/>
      <c r="FY39" s="207"/>
      <c r="FZ39" s="207"/>
      <c r="GA39" s="207"/>
      <c r="GB39" s="207"/>
      <c r="GC39" s="207"/>
      <c r="GD39" s="207"/>
      <c r="GE39" s="207"/>
      <c r="GF39" s="207"/>
      <c r="GG39" s="207"/>
      <c r="GH39" s="207"/>
      <c r="GI39" s="207"/>
      <c r="GJ39" s="207"/>
      <c r="GK39" s="207"/>
      <c r="GL39" s="207"/>
      <c r="GM39" s="207"/>
      <c r="GN39" s="207"/>
      <c r="GO39" s="207"/>
      <c r="GP39" s="207"/>
      <c r="GQ39" s="207"/>
      <c r="GR39" s="207"/>
      <c r="GS39" s="207"/>
      <c r="GT39" s="207"/>
      <c r="GU39" s="207"/>
      <c r="GV39" s="207"/>
      <c r="GW39" s="207"/>
      <c r="GX39" s="207"/>
      <c r="GY39" s="207"/>
      <c r="GZ39" s="207"/>
      <c r="HA39" s="207"/>
      <c r="HB39" s="207"/>
      <c r="HC39" s="207"/>
      <c r="HD39" s="207"/>
      <c r="HE39" s="207"/>
      <c r="HF39" s="207"/>
      <c r="HG39" s="207"/>
      <c r="HH39" s="207"/>
      <c r="HI39" s="207"/>
      <c r="HJ39" s="207"/>
      <c r="HK39" s="207"/>
      <c r="HL39" s="207"/>
      <c r="HM39" s="207"/>
      <c r="HN39" s="207"/>
      <c r="HO39" s="207"/>
      <c r="HP39" s="207"/>
      <c r="HQ39" s="207"/>
      <c r="HR39" s="207"/>
      <c r="HS39" s="207"/>
      <c r="HT39" s="207"/>
      <c r="HU39" s="207"/>
      <c r="HV39" s="207"/>
      <c r="HW39" s="207"/>
      <c r="HX39" s="207"/>
      <c r="HY39" s="207"/>
      <c r="HZ39" s="207"/>
      <c r="IA39" s="207"/>
      <c r="IB39" s="207"/>
      <c r="IC39" s="207"/>
      <c r="ID39" s="207"/>
      <c r="IE39" s="207"/>
      <c r="IF39" s="207"/>
      <c r="IG39" s="207"/>
      <c r="IH39" s="207"/>
      <c r="II39" s="207"/>
      <c r="IJ39" s="207"/>
      <c r="IK39" s="207"/>
      <c r="IL39" s="207"/>
      <c r="IM39" s="207"/>
      <c r="IN39" s="207"/>
      <c r="IO39" s="207"/>
      <c r="IP39" s="207"/>
      <c r="IQ39" s="207"/>
      <c r="IR39" s="207"/>
      <c r="IS39" s="207">
        <v>12</v>
      </c>
      <c r="IT39" s="207"/>
      <c r="IU39" s="207"/>
      <c r="IV39" s="207"/>
      <c r="IW39" s="207"/>
      <c r="IX39" s="207"/>
      <c r="IY39" s="207"/>
      <c r="IZ39" s="207"/>
      <c r="JA39" s="207"/>
      <c r="JB39" s="207"/>
      <c r="JC39" s="207"/>
      <c r="JD39" s="207"/>
      <c r="JE39" s="207"/>
      <c r="JF39" s="207"/>
      <c r="JG39" s="207"/>
      <c r="JH39" s="207"/>
      <c r="JI39" s="207"/>
      <c r="JJ39" s="207"/>
      <c r="JK39" s="207"/>
      <c r="JL39" s="207"/>
      <c r="JM39" s="207"/>
      <c r="JN39" s="207"/>
      <c r="JO39" s="207"/>
      <c r="JP39" s="207"/>
      <c r="JQ39" s="207"/>
      <c r="JR39" s="207"/>
      <c r="JS39" s="207"/>
      <c r="JT39" s="207"/>
      <c r="JU39" s="207"/>
      <c r="JV39" s="207"/>
      <c r="JW39" s="207"/>
      <c r="JX39" s="207"/>
      <c r="JY39" s="207"/>
      <c r="JZ39" s="207"/>
      <c r="KA39" s="207"/>
      <c r="KB39" s="207"/>
      <c r="KC39" s="207"/>
      <c r="KD39" s="207"/>
      <c r="KE39" s="207"/>
      <c r="KF39" s="207"/>
      <c r="KG39" s="207"/>
      <c r="KH39" s="207"/>
      <c r="KI39" s="207"/>
      <c r="KJ39" s="207"/>
      <c r="KK39" s="207"/>
      <c r="KL39" s="207"/>
      <c r="KM39" s="207">
        <v>10</v>
      </c>
      <c r="KN39" s="207"/>
      <c r="KO39" s="207"/>
      <c r="KP39" s="207"/>
      <c r="KQ39" s="207"/>
      <c r="KR39" s="207"/>
      <c r="KS39" s="207"/>
      <c r="KT39" s="207"/>
      <c r="KU39" s="207"/>
      <c r="KV39" s="207"/>
      <c r="KW39" s="207"/>
      <c r="KX39" s="207"/>
      <c r="KY39" s="207"/>
      <c r="KZ39" s="207"/>
      <c r="LA39" s="207"/>
      <c r="LB39" s="207"/>
      <c r="LC39" s="207"/>
      <c r="LD39" s="207"/>
      <c r="LE39" s="207"/>
      <c r="LF39" s="207"/>
      <c r="LG39" s="207"/>
      <c r="LH39" s="207"/>
      <c r="LI39" s="207"/>
      <c r="LJ39" s="207"/>
      <c r="LK39" s="207"/>
      <c r="LL39" s="207"/>
      <c r="LM39" s="207"/>
      <c r="LN39" s="207"/>
      <c r="LO39" s="207"/>
      <c r="LP39" s="207"/>
      <c r="LQ39" s="207"/>
      <c r="LR39" s="207"/>
      <c r="LS39" s="207"/>
      <c r="LT39" s="207"/>
      <c r="LU39" s="207"/>
      <c r="LV39" s="207"/>
      <c r="LW39" s="207"/>
      <c r="LX39" s="207"/>
      <c r="LY39" s="207"/>
      <c r="LZ39" s="207"/>
      <c r="MA39" s="207"/>
      <c r="MB39" s="207"/>
      <c r="MC39" s="207"/>
      <c r="MD39" s="207"/>
      <c r="ME39" s="207"/>
      <c r="MF39" s="207"/>
      <c r="MG39" s="207"/>
      <c r="MH39" s="207"/>
      <c r="MI39" s="207"/>
      <c r="MJ39" s="207"/>
      <c r="MK39" s="207"/>
      <c r="ML39" s="207"/>
      <c r="MM39" s="207"/>
      <c r="MN39" s="207"/>
      <c r="MO39" s="207"/>
      <c r="MP39" s="207"/>
      <c r="MQ39" s="207"/>
      <c r="MR39" s="207"/>
      <c r="MS39" s="207"/>
      <c r="MT39" s="207"/>
      <c r="MU39" s="207"/>
      <c r="MV39" s="207"/>
      <c r="MW39" s="207"/>
      <c r="MX39" s="207"/>
      <c r="MY39" s="207"/>
      <c r="MZ39" s="207"/>
      <c r="NA39" s="207"/>
      <c r="NB39" s="207"/>
      <c r="NC39" s="207"/>
      <c r="ND39" s="207"/>
      <c r="NE39" s="207"/>
      <c r="NF39" s="207"/>
      <c r="NG39" s="207"/>
      <c r="NH39" s="207"/>
      <c r="NI39" s="207"/>
      <c r="NJ39" s="207"/>
      <c r="NK39" s="207"/>
      <c r="NL39" s="207"/>
      <c r="NM39" s="207"/>
      <c r="NN39" s="207"/>
      <c r="NO39" s="207"/>
      <c r="NP39" s="207"/>
      <c r="NQ39" s="207"/>
      <c r="NR39" s="207"/>
      <c r="NS39" s="207"/>
      <c r="NT39" s="207"/>
      <c r="NU39" s="207"/>
      <c r="NV39" s="207"/>
      <c r="NW39" s="207"/>
      <c r="NX39" s="207"/>
      <c r="NY39" s="207"/>
      <c r="NZ39" s="207"/>
      <c r="OA39" s="207"/>
      <c r="OB39" s="207"/>
      <c r="OC39" s="207"/>
      <c r="OD39" s="207"/>
      <c r="OE39" s="207"/>
      <c r="OF39" s="207"/>
      <c r="OG39" s="207"/>
      <c r="OH39" s="207"/>
      <c r="OI39" s="207"/>
      <c r="OJ39" s="207"/>
      <c r="OK39" s="207"/>
      <c r="OL39" s="207"/>
      <c r="OM39" s="207"/>
      <c r="ON39" s="207"/>
      <c r="OO39" s="207"/>
      <c r="OP39" s="207"/>
      <c r="OQ39" s="207"/>
      <c r="OR39" s="207"/>
      <c r="OS39" s="207"/>
      <c r="OT39" s="207"/>
      <c r="OU39" s="207"/>
      <c r="OV39" s="207"/>
      <c r="OW39" s="207"/>
      <c r="OX39" s="207"/>
      <c r="OY39" s="207"/>
      <c r="OZ39" s="207"/>
      <c r="PA39" s="207"/>
      <c r="PB39" s="207"/>
      <c r="PC39" s="207"/>
      <c r="PD39" s="207"/>
      <c r="PE39" s="207"/>
      <c r="PF39" s="207"/>
      <c r="PG39" s="207"/>
      <c r="PH39" s="207"/>
      <c r="PI39" s="207"/>
      <c r="PJ39" s="207"/>
      <c r="PK39" s="207"/>
      <c r="PL39" s="207"/>
      <c r="PM39" s="207"/>
      <c r="PN39" s="207"/>
      <c r="PO39" s="207"/>
      <c r="PP39" s="207"/>
      <c r="PQ39" s="207"/>
      <c r="PR39" s="207"/>
      <c r="PS39" s="207"/>
      <c r="PT39" s="207"/>
      <c r="PU39" s="207"/>
      <c r="PV39" s="207"/>
      <c r="PW39" s="207"/>
      <c r="PX39" s="207"/>
      <c r="PY39" s="207"/>
      <c r="PZ39" s="207"/>
      <c r="QA39" s="207"/>
      <c r="QB39" s="207"/>
      <c r="QC39" s="207"/>
      <c r="QD39" s="207"/>
      <c r="QE39" s="207"/>
      <c r="QF39" s="207"/>
      <c r="QG39" s="207"/>
      <c r="QH39" s="207"/>
      <c r="QI39" s="207"/>
      <c r="QJ39" s="207"/>
      <c r="QK39" s="207"/>
      <c r="QL39" s="207"/>
      <c r="QM39" s="207"/>
      <c r="QN39" s="207"/>
      <c r="QO39" s="207"/>
      <c r="QP39" s="207"/>
      <c r="QQ39" s="207"/>
      <c r="QR39" s="207"/>
      <c r="QS39" s="207"/>
      <c r="QT39" s="207"/>
      <c r="QU39" s="207"/>
      <c r="QV39" s="207"/>
      <c r="QW39" s="207"/>
      <c r="QX39" s="207"/>
      <c r="QY39" s="207"/>
      <c r="QZ39" s="207"/>
      <c r="RA39" s="207"/>
    </row>
    <row r="40" spans="1:469" x14ac:dyDescent="0.25">
      <c r="A40" t="s">
        <v>217</v>
      </c>
      <c r="B40" s="205" t="s">
        <v>15</v>
      </c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  <c r="AZ40" s="207"/>
      <c r="BA40" s="207"/>
      <c r="BB40" s="207"/>
      <c r="BC40" s="207"/>
      <c r="BD40" s="207"/>
      <c r="BE40" s="207"/>
      <c r="BF40" s="207"/>
      <c r="BG40" s="207"/>
      <c r="BH40" s="207"/>
      <c r="BI40" s="207"/>
      <c r="BJ40" s="207"/>
      <c r="BK40" s="207"/>
      <c r="BL40" s="207"/>
      <c r="BM40" s="207"/>
      <c r="BN40" s="207"/>
      <c r="BO40" s="207"/>
      <c r="BP40" s="207"/>
      <c r="BQ40" s="207"/>
      <c r="BR40" s="207"/>
      <c r="BS40" s="207"/>
      <c r="BT40" s="207"/>
      <c r="BU40" s="207"/>
      <c r="BV40" s="207"/>
      <c r="BW40" s="207"/>
      <c r="BX40" s="207"/>
      <c r="BY40" s="207"/>
      <c r="BZ40" s="207"/>
      <c r="CA40" s="207"/>
      <c r="CB40" s="207"/>
      <c r="CC40" s="207"/>
      <c r="CD40" s="207"/>
      <c r="CE40" s="207"/>
      <c r="CF40" s="207"/>
      <c r="CG40" s="207"/>
      <c r="CH40" s="207"/>
      <c r="CI40" s="207"/>
      <c r="CJ40" s="207"/>
      <c r="CK40" s="207"/>
      <c r="CL40" s="207"/>
      <c r="CM40" s="207"/>
      <c r="CN40" s="207"/>
      <c r="CO40" s="207"/>
      <c r="CP40" s="207"/>
      <c r="CQ40" s="207"/>
      <c r="CR40" s="207"/>
      <c r="CS40" s="207"/>
      <c r="CT40" s="207"/>
      <c r="CU40" s="207"/>
      <c r="CV40" s="207"/>
      <c r="CW40" s="207"/>
      <c r="CX40" s="207"/>
      <c r="CY40" s="207"/>
      <c r="CZ40" s="207"/>
      <c r="DA40" s="207"/>
      <c r="DB40" s="207"/>
      <c r="DC40" s="207"/>
      <c r="DD40" s="207"/>
      <c r="DE40" s="207"/>
      <c r="DF40" s="207"/>
      <c r="DG40" s="207"/>
      <c r="DH40" s="207"/>
      <c r="DI40" s="207"/>
      <c r="DJ40" s="207"/>
      <c r="DK40" s="207"/>
      <c r="DL40" s="207"/>
      <c r="DM40" s="207"/>
      <c r="DN40" s="207"/>
      <c r="DO40" s="207"/>
      <c r="DP40" s="207"/>
      <c r="DQ40" s="207"/>
      <c r="DR40" s="207"/>
      <c r="DS40" s="207"/>
      <c r="DT40" s="207"/>
      <c r="DU40" s="207"/>
      <c r="DV40" s="207"/>
      <c r="DW40" s="207"/>
      <c r="DX40" s="207"/>
      <c r="DY40" s="207"/>
      <c r="DZ40" s="207"/>
      <c r="EA40" s="207"/>
      <c r="EB40" s="207"/>
      <c r="EC40" s="207"/>
      <c r="ED40" s="207"/>
      <c r="EE40" s="207"/>
      <c r="EF40" s="207"/>
      <c r="EG40" s="207"/>
      <c r="EH40" s="207"/>
      <c r="EI40" s="207"/>
      <c r="EJ40" s="207"/>
      <c r="EK40" s="207"/>
      <c r="EL40" s="207"/>
      <c r="EM40" s="207"/>
      <c r="EN40" s="207"/>
      <c r="EO40" s="207"/>
      <c r="EP40" s="207"/>
      <c r="EQ40" s="207"/>
      <c r="ER40" s="207"/>
      <c r="ES40" s="207"/>
      <c r="ET40" s="207"/>
      <c r="EU40" s="207"/>
      <c r="EV40" s="207"/>
      <c r="EW40" s="207"/>
      <c r="EX40" s="207"/>
      <c r="EY40" s="207"/>
      <c r="EZ40" s="207"/>
      <c r="FA40" s="207"/>
      <c r="FB40" s="207"/>
      <c r="FC40" s="207"/>
      <c r="FD40" s="207"/>
      <c r="FE40" s="207"/>
      <c r="FF40" s="207"/>
      <c r="FG40" s="207"/>
      <c r="FH40" s="207"/>
      <c r="FI40" s="207"/>
      <c r="FJ40" s="207"/>
      <c r="FK40" s="207"/>
      <c r="FL40" s="207"/>
      <c r="FM40" s="207"/>
      <c r="FN40" s="207"/>
      <c r="FO40" s="207"/>
      <c r="FP40" s="207"/>
      <c r="FQ40" s="207"/>
      <c r="FR40" s="207"/>
      <c r="FS40" s="207"/>
      <c r="FT40" s="207"/>
      <c r="FU40" s="207"/>
      <c r="FV40" s="207"/>
      <c r="FW40" s="207"/>
      <c r="FX40" s="207"/>
      <c r="FY40" s="207"/>
      <c r="FZ40" s="207"/>
      <c r="GA40" s="207"/>
      <c r="GB40" s="207"/>
      <c r="GC40" s="207"/>
      <c r="GD40" s="207"/>
      <c r="GE40" s="207"/>
      <c r="GF40" s="207"/>
      <c r="GG40" s="207"/>
      <c r="GH40" s="207"/>
      <c r="GI40" s="207"/>
      <c r="GJ40" s="207"/>
      <c r="GK40" s="207"/>
      <c r="GL40" s="207"/>
      <c r="GM40" s="207"/>
      <c r="GN40" s="207"/>
      <c r="GO40" s="207"/>
      <c r="GP40" s="207"/>
      <c r="GQ40" s="207"/>
      <c r="GR40" s="207"/>
      <c r="GS40" s="207"/>
      <c r="GT40" s="207"/>
      <c r="GU40" s="207"/>
      <c r="GV40" s="207"/>
      <c r="GW40" s="207"/>
      <c r="GX40" s="207"/>
      <c r="GY40" s="207"/>
      <c r="GZ40" s="207"/>
      <c r="HA40" s="207"/>
      <c r="HB40" s="207"/>
      <c r="HC40" s="207"/>
      <c r="HD40" s="207"/>
      <c r="HE40" s="207"/>
      <c r="HF40" s="207"/>
      <c r="HG40" s="207"/>
      <c r="HH40" s="207"/>
      <c r="HI40" s="207"/>
      <c r="HJ40" s="207"/>
      <c r="HK40" s="207"/>
      <c r="HL40" s="207"/>
      <c r="HM40" s="207"/>
      <c r="HN40" s="207"/>
      <c r="HO40" s="207"/>
      <c r="HP40" s="207"/>
      <c r="HQ40" s="207"/>
      <c r="HR40" s="207"/>
      <c r="HS40" s="207"/>
      <c r="HT40" s="207"/>
      <c r="HU40" s="207"/>
      <c r="HV40" s="207"/>
      <c r="HW40" s="207"/>
      <c r="HX40" s="207"/>
      <c r="HY40" s="207"/>
      <c r="HZ40" s="207"/>
      <c r="IA40" s="207"/>
      <c r="IB40" s="207"/>
      <c r="IC40" s="207"/>
      <c r="ID40" s="207"/>
      <c r="IE40" s="207"/>
      <c r="IF40" s="207"/>
      <c r="IG40" s="207"/>
      <c r="IH40" s="207"/>
      <c r="II40" s="207"/>
      <c r="IJ40" s="207"/>
      <c r="IK40" s="207"/>
      <c r="IL40" s="207"/>
      <c r="IM40" s="207"/>
      <c r="IN40" s="207"/>
      <c r="IO40" s="207"/>
      <c r="IP40" s="207"/>
      <c r="IQ40" s="207"/>
      <c r="IR40" s="207"/>
      <c r="IS40" s="207"/>
      <c r="IT40" s="207"/>
      <c r="IU40" s="207"/>
      <c r="IV40" s="207"/>
      <c r="IW40" s="207"/>
      <c r="IX40" s="207"/>
      <c r="IY40" s="207"/>
      <c r="IZ40" s="207"/>
      <c r="JA40" s="207"/>
      <c r="JB40" s="207"/>
      <c r="JC40" s="207"/>
      <c r="JD40" s="207"/>
      <c r="JE40" s="207"/>
      <c r="JF40" s="207"/>
      <c r="JG40" s="207"/>
      <c r="JH40" s="207"/>
      <c r="JI40" s="207"/>
      <c r="JJ40" s="207"/>
      <c r="JK40" s="207"/>
      <c r="JL40" s="207"/>
      <c r="JM40" s="207"/>
      <c r="JN40" s="207"/>
      <c r="JO40" s="207"/>
      <c r="JP40" s="207"/>
      <c r="JQ40" s="207"/>
      <c r="JR40" s="207"/>
      <c r="JS40" s="207"/>
      <c r="JT40" s="207"/>
      <c r="JU40" s="207"/>
      <c r="JV40" s="207"/>
      <c r="JW40" s="207"/>
      <c r="JX40" s="207"/>
      <c r="JY40" s="207"/>
      <c r="JZ40" s="207"/>
      <c r="KA40" s="207"/>
      <c r="KB40" s="207"/>
      <c r="KC40" s="207"/>
      <c r="KD40" s="207"/>
      <c r="KE40" s="207"/>
      <c r="KF40" s="207"/>
      <c r="KG40" s="207"/>
      <c r="KH40" s="207"/>
      <c r="KI40" s="207"/>
      <c r="KJ40" s="207"/>
      <c r="KK40" s="207"/>
      <c r="KL40" s="207"/>
      <c r="KM40" s="207"/>
      <c r="KN40" s="207"/>
      <c r="KO40" s="207"/>
      <c r="KP40" s="207"/>
      <c r="KQ40" s="207"/>
      <c r="KR40" s="207"/>
      <c r="KS40" s="207"/>
      <c r="KT40" s="207"/>
      <c r="KU40" s="207"/>
      <c r="KV40" s="207"/>
      <c r="KW40" s="207"/>
      <c r="KX40" s="207"/>
      <c r="KY40" s="207"/>
      <c r="KZ40" s="207"/>
      <c r="LA40" s="207"/>
      <c r="LB40" s="207"/>
      <c r="LC40" s="207"/>
      <c r="LD40" s="207"/>
      <c r="LE40" s="207"/>
      <c r="LF40" s="207"/>
      <c r="LG40" s="207"/>
      <c r="LH40" s="207"/>
      <c r="LI40" s="207"/>
      <c r="LJ40" s="207"/>
      <c r="LK40" s="207"/>
      <c r="LL40" s="207"/>
      <c r="LM40" s="207"/>
      <c r="LN40" s="207"/>
      <c r="LO40" s="207"/>
      <c r="LP40" s="207"/>
      <c r="LQ40" s="207"/>
      <c r="LR40" s="207"/>
      <c r="LS40" s="207"/>
      <c r="LT40" s="207"/>
      <c r="LU40" s="207"/>
      <c r="LV40" s="207"/>
      <c r="LW40" s="207"/>
      <c r="LX40" s="207"/>
      <c r="LY40" s="207"/>
      <c r="LZ40" s="207"/>
      <c r="MA40" s="207"/>
      <c r="MB40" s="207"/>
      <c r="MC40" s="207"/>
      <c r="MD40" s="207"/>
      <c r="ME40" s="207"/>
      <c r="MF40" s="207"/>
      <c r="MG40" s="207"/>
      <c r="MH40" s="207"/>
      <c r="MI40" s="207"/>
      <c r="MJ40" s="207"/>
      <c r="MK40" s="207">
        <v>50</v>
      </c>
      <c r="ML40" s="207"/>
      <c r="MM40" s="207"/>
      <c r="MN40" s="207"/>
      <c r="MO40" s="207"/>
      <c r="MP40" s="207"/>
      <c r="MQ40" s="207"/>
      <c r="MR40" s="207"/>
      <c r="MS40" s="207"/>
      <c r="MT40" s="207"/>
      <c r="MU40" s="207"/>
      <c r="MV40" s="207"/>
      <c r="MW40" s="207"/>
      <c r="MX40" s="207"/>
      <c r="MY40" s="207"/>
      <c r="MZ40" s="207"/>
      <c r="NA40" s="207"/>
      <c r="NB40" s="207"/>
      <c r="NC40" s="207"/>
      <c r="ND40" s="207"/>
      <c r="NE40" s="207"/>
      <c r="NF40" s="207"/>
      <c r="NG40" s="207"/>
      <c r="NH40" s="207"/>
      <c r="NI40" s="207"/>
      <c r="NJ40" s="207"/>
      <c r="NK40" s="207"/>
      <c r="NL40" s="207"/>
      <c r="NM40" s="207"/>
      <c r="NN40" s="207"/>
      <c r="NO40" s="207"/>
      <c r="NP40" s="207"/>
      <c r="NQ40" s="207"/>
      <c r="NR40" s="207"/>
      <c r="NS40" s="207"/>
      <c r="NT40" s="207"/>
      <c r="NU40" s="207"/>
      <c r="NV40" s="207"/>
      <c r="NW40" s="207"/>
      <c r="NX40" s="207"/>
      <c r="NY40" s="207"/>
      <c r="NZ40" s="207"/>
      <c r="OA40" s="207">
        <v>6</v>
      </c>
      <c r="OB40" s="207"/>
      <c r="OC40" s="207"/>
      <c r="OD40" s="207">
        <v>11</v>
      </c>
      <c r="OE40" s="207"/>
      <c r="OF40" s="207"/>
      <c r="OG40" s="207"/>
      <c r="OH40" s="207"/>
      <c r="OI40" s="207"/>
      <c r="OJ40" s="207">
        <v>10</v>
      </c>
      <c r="OK40" s="207"/>
      <c r="OL40" s="207"/>
      <c r="OM40" s="207"/>
      <c r="ON40" s="207"/>
      <c r="OO40" s="207"/>
      <c r="OP40" s="207"/>
      <c r="OQ40" s="207"/>
      <c r="OR40" s="207"/>
      <c r="OS40" s="207"/>
      <c r="OT40" s="207">
        <v>9</v>
      </c>
      <c r="OU40" s="207"/>
      <c r="OV40" s="207"/>
      <c r="OW40" s="207">
        <v>20</v>
      </c>
      <c r="OX40" s="207"/>
      <c r="OY40" s="207"/>
      <c r="OZ40" s="207"/>
      <c r="PA40" s="207"/>
      <c r="PB40" s="207"/>
      <c r="PC40" s="207">
        <v>10</v>
      </c>
      <c r="PD40" s="207"/>
      <c r="PE40" s="207"/>
      <c r="PF40" s="207"/>
      <c r="PG40" s="207">
        <v>5</v>
      </c>
      <c r="PH40" s="207"/>
      <c r="PI40" s="207"/>
      <c r="PJ40" s="207"/>
      <c r="PK40" s="207"/>
      <c r="PL40" s="207">
        <v>3</v>
      </c>
      <c r="PM40" s="207"/>
      <c r="PN40" s="207"/>
      <c r="PO40" s="207"/>
      <c r="PP40" s="207">
        <v>39</v>
      </c>
      <c r="PQ40" s="207"/>
      <c r="PR40" s="207"/>
      <c r="PS40" s="207"/>
      <c r="PT40" s="207"/>
      <c r="PU40" s="207"/>
      <c r="PV40" s="207"/>
      <c r="PW40" s="207"/>
      <c r="PX40" s="207"/>
      <c r="PY40" s="207"/>
      <c r="PZ40" s="207"/>
      <c r="QA40" s="207"/>
      <c r="QB40" s="207"/>
      <c r="QC40" s="207"/>
      <c r="QD40" s="207"/>
      <c r="QE40" s="207"/>
      <c r="QF40" s="207"/>
      <c r="QG40" s="207"/>
      <c r="QH40" s="207"/>
      <c r="QI40" s="207"/>
      <c r="QJ40" s="207"/>
      <c r="QK40" s="207"/>
      <c r="QL40" s="207"/>
      <c r="QM40" s="207"/>
      <c r="QN40" s="207"/>
      <c r="QO40" s="207"/>
      <c r="QP40" s="207"/>
      <c r="QQ40" s="207"/>
      <c r="QR40" s="207"/>
      <c r="QS40" s="207"/>
      <c r="QT40" s="207">
        <v>2</v>
      </c>
      <c r="QU40" s="207"/>
      <c r="QV40" s="207"/>
      <c r="QW40" s="207"/>
      <c r="QX40" s="207"/>
      <c r="QY40" s="207"/>
      <c r="QZ40" s="207"/>
      <c r="RA40" s="207"/>
    </row>
    <row r="41" spans="1:469" x14ac:dyDescent="0.25">
      <c r="A41" t="s">
        <v>217</v>
      </c>
      <c r="B41" s="205" t="s">
        <v>16</v>
      </c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7"/>
      <c r="AU41" s="207"/>
      <c r="AV41" s="207"/>
      <c r="AW41" s="207"/>
      <c r="AX41" s="207"/>
      <c r="AY41" s="207"/>
      <c r="AZ41" s="207"/>
      <c r="BA41" s="207"/>
      <c r="BB41" s="207"/>
      <c r="BC41" s="207"/>
      <c r="BD41" s="207"/>
      <c r="BE41" s="207"/>
      <c r="BF41" s="207"/>
      <c r="BG41" s="207"/>
      <c r="BH41" s="207"/>
      <c r="BI41" s="207"/>
      <c r="BJ41" s="207"/>
      <c r="BK41" s="207"/>
      <c r="BL41" s="207"/>
      <c r="BM41" s="207"/>
      <c r="BN41" s="207"/>
      <c r="BO41" s="207"/>
      <c r="BP41" s="207"/>
      <c r="BQ41" s="207"/>
      <c r="BR41" s="207"/>
      <c r="BS41" s="207"/>
      <c r="BT41" s="207"/>
      <c r="BU41" s="207"/>
      <c r="BV41" s="207"/>
      <c r="BW41" s="207"/>
      <c r="BX41" s="207"/>
      <c r="BY41" s="207"/>
      <c r="BZ41" s="207"/>
      <c r="CA41" s="207"/>
      <c r="CB41" s="207"/>
      <c r="CC41" s="207"/>
      <c r="CD41" s="207"/>
      <c r="CE41" s="207"/>
      <c r="CF41" s="207"/>
      <c r="CG41" s="207"/>
      <c r="CH41" s="207"/>
      <c r="CI41" s="207"/>
      <c r="CJ41" s="207"/>
      <c r="CK41" s="207"/>
      <c r="CL41" s="207"/>
      <c r="CM41" s="207"/>
      <c r="CN41" s="207"/>
      <c r="CO41" s="207"/>
      <c r="CP41" s="207"/>
      <c r="CQ41" s="207"/>
      <c r="CR41" s="207"/>
      <c r="CS41" s="207"/>
      <c r="CT41" s="207"/>
      <c r="CU41" s="207"/>
      <c r="CV41" s="207"/>
      <c r="CW41" s="207"/>
      <c r="CX41" s="207"/>
      <c r="CY41" s="207"/>
      <c r="CZ41" s="207"/>
      <c r="DA41" s="207"/>
      <c r="DB41" s="207"/>
      <c r="DC41" s="207"/>
      <c r="DD41" s="207"/>
      <c r="DE41" s="207"/>
      <c r="DF41" s="207"/>
      <c r="DG41" s="207"/>
      <c r="DH41" s="207"/>
      <c r="DI41" s="207"/>
      <c r="DJ41" s="207"/>
      <c r="DK41" s="207"/>
      <c r="DL41" s="207"/>
      <c r="DM41" s="207"/>
      <c r="DN41" s="207"/>
      <c r="DO41" s="207"/>
      <c r="DP41" s="207"/>
      <c r="DQ41" s="207"/>
      <c r="DR41" s="207"/>
      <c r="DS41" s="207"/>
      <c r="DT41" s="207"/>
      <c r="DU41" s="207"/>
      <c r="DV41" s="207"/>
      <c r="DW41" s="207"/>
      <c r="DX41" s="207"/>
      <c r="DY41" s="207"/>
      <c r="DZ41" s="207"/>
      <c r="EA41" s="207"/>
      <c r="EB41" s="207"/>
      <c r="EC41" s="207"/>
      <c r="ED41" s="207"/>
      <c r="EE41" s="207"/>
      <c r="EF41" s="207"/>
      <c r="EG41" s="207"/>
      <c r="EH41" s="207"/>
      <c r="EI41" s="207"/>
      <c r="EJ41" s="207"/>
      <c r="EK41" s="207"/>
      <c r="EL41" s="207"/>
      <c r="EM41" s="207"/>
      <c r="EN41" s="207"/>
      <c r="EO41" s="207"/>
      <c r="EP41" s="207"/>
      <c r="EQ41" s="207"/>
      <c r="ER41" s="207"/>
      <c r="ES41" s="207"/>
      <c r="ET41" s="207"/>
      <c r="EU41" s="207"/>
      <c r="EV41" s="207"/>
      <c r="EW41" s="207"/>
      <c r="EX41" s="207"/>
      <c r="EY41" s="207"/>
      <c r="EZ41" s="207"/>
      <c r="FA41" s="207"/>
      <c r="FB41" s="207"/>
      <c r="FC41" s="207"/>
      <c r="FD41" s="207"/>
      <c r="FE41" s="207"/>
      <c r="FF41" s="207"/>
      <c r="FG41" s="207"/>
      <c r="FH41" s="207"/>
      <c r="FI41" s="207"/>
      <c r="FJ41" s="207"/>
      <c r="FK41" s="207"/>
      <c r="FL41" s="207"/>
      <c r="FM41" s="207"/>
      <c r="FN41" s="207"/>
      <c r="FO41" s="207"/>
      <c r="FP41" s="207"/>
      <c r="FQ41" s="207"/>
      <c r="FR41" s="207"/>
      <c r="FS41" s="207"/>
      <c r="FT41" s="207"/>
      <c r="FU41" s="207"/>
      <c r="FV41" s="207"/>
      <c r="FW41" s="207"/>
      <c r="FX41" s="207"/>
      <c r="FY41" s="207"/>
      <c r="FZ41" s="207"/>
      <c r="GA41" s="207"/>
      <c r="GB41" s="207"/>
      <c r="GC41" s="207"/>
      <c r="GD41" s="207"/>
      <c r="GE41" s="207"/>
      <c r="GF41" s="207"/>
      <c r="GG41" s="207"/>
      <c r="GH41" s="207"/>
      <c r="GI41" s="207"/>
      <c r="GJ41" s="207"/>
      <c r="GK41" s="207"/>
      <c r="GL41" s="207"/>
      <c r="GM41" s="207"/>
      <c r="GN41" s="207"/>
      <c r="GO41" s="207"/>
      <c r="GP41" s="207"/>
      <c r="GQ41" s="207"/>
      <c r="GR41" s="207"/>
      <c r="GS41" s="207"/>
      <c r="GT41" s="207"/>
      <c r="GU41" s="207"/>
      <c r="GV41" s="207"/>
      <c r="GW41" s="207"/>
      <c r="GX41" s="207"/>
      <c r="GY41" s="207"/>
      <c r="GZ41" s="207"/>
      <c r="HA41" s="207"/>
      <c r="HB41" s="207"/>
      <c r="HC41" s="207"/>
      <c r="HD41" s="207"/>
      <c r="HE41" s="207"/>
      <c r="HF41" s="207"/>
      <c r="HG41" s="207"/>
      <c r="HH41" s="207"/>
      <c r="HI41" s="207"/>
      <c r="HJ41" s="207"/>
      <c r="HK41" s="207"/>
      <c r="HL41" s="207"/>
      <c r="HM41" s="207"/>
      <c r="HN41" s="207"/>
      <c r="HO41" s="207"/>
      <c r="HP41" s="207"/>
      <c r="HQ41" s="207"/>
      <c r="HR41" s="207"/>
      <c r="HS41" s="207"/>
      <c r="HT41" s="207"/>
      <c r="HU41" s="207"/>
      <c r="HV41" s="207"/>
      <c r="HW41" s="207"/>
      <c r="HX41" s="207"/>
      <c r="HY41" s="207"/>
      <c r="HZ41" s="207"/>
      <c r="IA41" s="207"/>
      <c r="IB41" s="207"/>
      <c r="IC41" s="207"/>
      <c r="ID41" s="207"/>
      <c r="IE41" s="207"/>
      <c r="IF41" s="207"/>
      <c r="IG41" s="207"/>
      <c r="IH41" s="207"/>
      <c r="II41" s="207"/>
      <c r="IJ41" s="207"/>
      <c r="IK41" s="207"/>
      <c r="IL41" s="207"/>
      <c r="IM41" s="207"/>
      <c r="IN41" s="207"/>
      <c r="IO41" s="207"/>
      <c r="IP41" s="207"/>
      <c r="IQ41" s="207"/>
      <c r="IR41" s="207"/>
      <c r="IS41" s="207"/>
      <c r="IT41" s="207"/>
      <c r="IU41" s="207"/>
      <c r="IV41" s="207"/>
      <c r="IW41" s="207"/>
      <c r="IX41" s="207"/>
      <c r="IY41" s="207"/>
      <c r="IZ41" s="207"/>
      <c r="JA41" s="207"/>
      <c r="JB41" s="207"/>
      <c r="JC41" s="207"/>
      <c r="JD41" s="207"/>
      <c r="JE41" s="207"/>
      <c r="JF41" s="207"/>
      <c r="JG41" s="207"/>
      <c r="JH41" s="207"/>
      <c r="JI41" s="207"/>
      <c r="JJ41" s="207"/>
      <c r="JK41" s="207"/>
      <c r="JL41" s="207"/>
      <c r="JM41" s="207"/>
      <c r="JN41" s="207"/>
      <c r="JO41" s="207"/>
      <c r="JP41" s="207"/>
      <c r="JQ41" s="207"/>
      <c r="JR41" s="207"/>
      <c r="JS41" s="207"/>
      <c r="JT41" s="207"/>
      <c r="JU41" s="207"/>
      <c r="JV41" s="207"/>
      <c r="JW41" s="207"/>
      <c r="JX41" s="207"/>
      <c r="JY41" s="207"/>
      <c r="JZ41" s="207"/>
      <c r="KA41" s="207"/>
      <c r="KB41" s="207"/>
      <c r="KC41" s="207"/>
      <c r="KD41" s="207"/>
      <c r="KE41" s="207"/>
      <c r="KF41" s="207"/>
      <c r="KG41" s="207"/>
      <c r="KH41" s="207"/>
      <c r="KI41" s="207"/>
      <c r="KJ41" s="207"/>
      <c r="KK41" s="207"/>
      <c r="KL41" s="207"/>
      <c r="KM41" s="207"/>
      <c r="KN41" s="207"/>
      <c r="KO41" s="207"/>
      <c r="KP41" s="207"/>
      <c r="KQ41" s="207"/>
      <c r="KR41" s="207"/>
      <c r="KS41" s="207"/>
      <c r="KT41" s="207"/>
      <c r="KU41" s="207"/>
      <c r="KV41" s="207"/>
      <c r="KW41" s="207"/>
      <c r="KX41" s="207"/>
      <c r="KY41" s="207"/>
      <c r="KZ41" s="207"/>
      <c r="LA41" s="207"/>
      <c r="LB41" s="207"/>
      <c r="LC41" s="207"/>
      <c r="LD41" s="207"/>
      <c r="LE41" s="207"/>
      <c r="LF41" s="207"/>
      <c r="LG41" s="207"/>
      <c r="LH41" s="207"/>
      <c r="LI41" s="207"/>
      <c r="LJ41" s="207"/>
      <c r="LK41" s="207"/>
      <c r="LL41" s="207"/>
      <c r="LM41" s="207"/>
      <c r="LN41" s="207"/>
      <c r="LO41" s="207"/>
      <c r="LP41" s="207"/>
      <c r="LQ41" s="207"/>
      <c r="LR41" s="207"/>
      <c r="LS41" s="207"/>
      <c r="LT41" s="207"/>
      <c r="LU41" s="207"/>
      <c r="LV41" s="207"/>
      <c r="LW41" s="207"/>
      <c r="LX41" s="207"/>
      <c r="LY41" s="207"/>
      <c r="LZ41" s="207"/>
      <c r="MA41" s="207"/>
      <c r="MB41" s="207"/>
      <c r="MC41" s="207"/>
      <c r="MD41" s="207"/>
      <c r="ME41" s="207"/>
      <c r="MF41" s="207"/>
      <c r="MG41" s="207"/>
      <c r="MH41" s="207"/>
      <c r="MI41" s="207"/>
      <c r="MJ41" s="207"/>
      <c r="MK41" s="207">
        <v>50</v>
      </c>
      <c r="ML41" s="207"/>
      <c r="MM41" s="207"/>
      <c r="MN41" s="207"/>
      <c r="MO41" s="207"/>
      <c r="MP41" s="207"/>
      <c r="MQ41" s="207"/>
      <c r="MR41" s="207"/>
      <c r="MS41" s="207"/>
      <c r="MT41" s="207"/>
      <c r="MU41" s="207"/>
      <c r="MV41" s="207"/>
      <c r="MW41" s="207"/>
      <c r="MX41" s="207"/>
      <c r="MY41" s="207"/>
      <c r="MZ41" s="207"/>
      <c r="NA41" s="207"/>
      <c r="NB41" s="207"/>
      <c r="NC41" s="207"/>
      <c r="ND41" s="207"/>
      <c r="NE41" s="207"/>
      <c r="NF41" s="207"/>
      <c r="NG41" s="207"/>
      <c r="NH41" s="207"/>
      <c r="NI41" s="207"/>
      <c r="NJ41" s="207"/>
      <c r="NK41" s="207">
        <v>5</v>
      </c>
      <c r="NL41" s="207"/>
      <c r="NM41" s="207"/>
      <c r="NN41" s="207"/>
      <c r="NO41" s="207"/>
      <c r="NP41" s="207"/>
      <c r="NQ41" s="207"/>
      <c r="NR41" s="207"/>
      <c r="NS41" s="207"/>
      <c r="NT41" s="207"/>
      <c r="NU41" s="207"/>
      <c r="NV41" s="207"/>
      <c r="NW41" s="207"/>
      <c r="NX41" s="207"/>
      <c r="NY41" s="207"/>
      <c r="NZ41" s="207"/>
      <c r="OA41" s="207">
        <v>5</v>
      </c>
      <c r="OB41" s="207"/>
      <c r="OC41" s="207"/>
      <c r="OD41" s="207">
        <v>10</v>
      </c>
      <c r="OE41" s="207"/>
      <c r="OF41" s="207"/>
      <c r="OG41" s="207"/>
      <c r="OH41" s="207"/>
      <c r="OI41" s="207"/>
      <c r="OJ41" s="207">
        <v>9</v>
      </c>
      <c r="OK41" s="207"/>
      <c r="OL41" s="207"/>
      <c r="OM41" s="207"/>
      <c r="ON41" s="207"/>
      <c r="OO41" s="207"/>
      <c r="OP41" s="207"/>
      <c r="OQ41" s="207"/>
      <c r="OR41" s="207"/>
      <c r="OS41" s="207"/>
      <c r="OT41" s="207">
        <v>6</v>
      </c>
      <c r="OU41" s="207"/>
      <c r="OV41" s="207"/>
      <c r="OW41" s="207">
        <v>20</v>
      </c>
      <c r="OX41" s="207"/>
      <c r="OY41" s="207"/>
      <c r="OZ41" s="207"/>
      <c r="PA41" s="207"/>
      <c r="PB41" s="207"/>
      <c r="PC41" s="207">
        <v>8</v>
      </c>
      <c r="PD41" s="207"/>
      <c r="PE41" s="207"/>
      <c r="PF41" s="207"/>
      <c r="PG41" s="207">
        <v>6</v>
      </c>
      <c r="PH41" s="207"/>
      <c r="PI41" s="207"/>
      <c r="PJ41" s="207"/>
      <c r="PK41" s="207"/>
      <c r="PL41" s="207">
        <v>2</v>
      </c>
      <c r="PM41" s="207"/>
      <c r="PN41" s="207"/>
      <c r="PO41" s="207"/>
      <c r="PP41" s="207">
        <v>35</v>
      </c>
      <c r="PQ41" s="207"/>
      <c r="PR41" s="207"/>
      <c r="PS41" s="207"/>
      <c r="PT41" s="207"/>
      <c r="PU41" s="207"/>
      <c r="PV41" s="207"/>
      <c r="PW41" s="207"/>
      <c r="PX41" s="207"/>
      <c r="PY41" s="207"/>
      <c r="PZ41" s="207"/>
      <c r="QA41" s="207"/>
      <c r="QB41" s="207"/>
      <c r="QC41" s="207"/>
      <c r="QD41" s="207"/>
      <c r="QE41" s="207"/>
      <c r="QF41" s="207"/>
      <c r="QG41" s="207"/>
      <c r="QH41" s="207"/>
      <c r="QI41" s="207"/>
      <c r="QJ41" s="207"/>
      <c r="QK41" s="207"/>
      <c r="QL41" s="207"/>
      <c r="QM41" s="207"/>
      <c r="QN41" s="207"/>
      <c r="QO41" s="207"/>
      <c r="QP41" s="207"/>
      <c r="QQ41" s="207"/>
      <c r="QR41" s="207"/>
      <c r="QS41" s="207"/>
      <c r="QT41" s="207"/>
      <c r="QU41" s="207"/>
      <c r="QV41" s="207"/>
      <c r="QW41" s="207"/>
      <c r="QX41" s="207"/>
      <c r="QY41" s="207"/>
      <c r="QZ41" s="207"/>
      <c r="RA41" s="207"/>
    </row>
    <row r="42" spans="1:469" x14ac:dyDescent="0.25">
      <c r="A42" t="s">
        <v>217</v>
      </c>
      <c r="B42" s="205" t="s">
        <v>17</v>
      </c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7"/>
      <c r="AY42" s="207"/>
      <c r="AZ42" s="207"/>
      <c r="BA42" s="207"/>
      <c r="BB42" s="207"/>
      <c r="BC42" s="207"/>
      <c r="BD42" s="207"/>
      <c r="BE42" s="207"/>
      <c r="BF42" s="207"/>
      <c r="BG42" s="207"/>
      <c r="BH42" s="207"/>
      <c r="BI42" s="207"/>
      <c r="BJ42" s="207"/>
      <c r="BK42" s="207"/>
      <c r="BL42" s="207"/>
      <c r="BM42" s="207"/>
      <c r="BN42" s="207"/>
      <c r="BO42" s="207"/>
      <c r="BP42" s="207"/>
      <c r="BQ42" s="207"/>
      <c r="BR42" s="207"/>
      <c r="BS42" s="207"/>
      <c r="BT42" s="207"/>
      <c r="BU42" s="207"/>
      <c r="BV42" s="207"/>
      <c r="BW42" s="207"/>
      <c r="BX42" s="207"/>
      <c r="BY42" s="207"/>
      <c r="BZ42" s="207"/>
      <c r="CA42" s="207"/>
      <c r="CB42" s="207"/>
      <c r="CC42" s="207"/>
      <c r="CD42" s="207"/>
      <c r="CE42" s="207"/>
      <c r="CF42" s="207"/>
      <c r="CG42" s="207"/>
      <c r="CH42" s="207"/>
      <c r="CI42" s="207"/>
      <c r="CJ42" s="207"/>
      <c r="CK42" s="207"/>
      <c r="CL42" s="207"/>
      <c r="CM42" s="207"/>
      <c r="CN42" s="207"/>
      <c r="CO42" s="207"/>
      <c r="CP42" s="207"/>
      <c r="CQ42" s="207"/>
      <c r="CR42" s="207"/>
      <c r="CS42" s="207"/>
      <c r="CT42" s="207"/>
      <c r="CU42" s="207"/>
      <c r="CV42" s="207"/>
      <c r="CW42" s="207"/>
      <c r="CX42" s="207"/>
      <c r="CY42" s="207"/>
      <c r="CZ42" s="207"/>
      <c r="DA42" s="207"/>
      <c r="DB42" s="207"/>
      <c r="DC42" s="207"/>
      <c r="DD42" s="207"/>
      <c r="DE42" s="207"/>
      <c r="DF42" s="207"/>
      <c r="DG42" s="207"/>
      <c r="DH42" s="207"/>
      <c r="DI42" s="207"/>
      <c r="DJ42" s="207"/>
      <c r="DK42" s="207"/>
      <c r="DL42" s="207"/>
      <c r="DM42" s="207"/>
      <c r="DN42" s="207"/>
      <c r="DO42" s="207"/>
      <c r="DP42" s="207"/>
      <c r="DQ42" s="207"/>
      <c r="DR42" s="207"/>
      <c r="DS42" s="207"/>
      <c r="DT42" s="207"/>
      <c r="DU42" s="207"/>
      <c r="DV42" s="207"/>
      <c r="DW42" s="207"/>
      <c r="DX42" s="207"/>
      <c r="DY42" s="207"/>
      <c r="DZ42" s="207"/>
      <c r="EA42" s="207"/>
      <c r="EB42" s="207"/>
      <c r="EC42" s="207"/>
      <c r="ED42" s="207"/>
      <c r="EE42" s="207"/>
      <c r="EF42" s="207"/>
      <c r="EG42" s="207"/>
      <c r="EH42" s="207"/>
      <c r="EI42" s="207"/>
      <c r="EJ42" s="207"/>
      <c r="EK42" s="207"/>
      <c r="EL42" s="207"/>
      <c r="EM42" s="207"/>
      <c r="EN42" s="207"/>
      <c r="EO42" s="207"/>
      <c r="EP42" s="207"/>
      <c r="EQ42" s="207"/>
      <c r="ER42" s="207"/>
      <c r="ES42" s="207"/>
      <c r="ET42" s="207"/>
      <c r="EU42" s="207"/>
      <c r="EV42" s="207"/>
      <c r="EW42" s="207"/>
      <c r="EX42" s="207"/>
      <c r="EY42" s="207"/>
      <c r="EZ42" s="207"/>
      <c r="FA42" s="207"/>
      <c r="FB42" s="207"/>
      <c r="FC42" s="207"/>
      <c r="FD42" s="207"/>
      <c r="FE42" s="207"/>
      <c r="FF42" s="207"/>
      <c r="FG42" s="207"/>
      <c r="FH42" s="207"/>
      <c r="FI42" s="207"/>
      <c r="FJ42" s="207"/>
      <c r="FK42" s="207"/>
      <c r="FL42" s="207"/>
      <c r="FM42" s="207"/>
      <c r="FN42" s="207"/>
      <c r="FO42" s="207"/>
      <c r="FP42" s="207"/>
      <c r="FQ42" s="207"/>
      <c r="FR42" s="207"/>
      <c r="FS42" s="207"/>
      <c r="FT42" s="207"/>
      <c r="FU42" s="207"/>
      <c r="FV42" s="207"/>
      <c r="FW42" s="207"/>
      <c r="FX42" s="207"/>
      <c r="FY42" s="207"/>
      <c r="FZ42" s="207"/>
      <c r="GA42" s="207"/>
      <c r="GB42" s="207"/>
      <c r="GC42" s="207"/>
      <c r="GD42" s="207"/>
      <c r="GE42" s="207"/>
      <c r="GF42" s="207"/>
      <c r="GG42" s="207"/>
      <c r="GH42" s="207"/>
      <c r="GI42" s="207"/>
      <c r="GJ42" s="207"/>
      <c r="GK42" s="207"/>
      <c r="GL42" s="207"/>
      <c r="GM42" s="207"/>
      <c r="GN42" s="207"/>
      <c r="GO42" s="207"/>
      <c r="GP42" s="207"/>
      <c r="GQ42" s="207"/>
      <c r="GR42" s="207"/>
      <c r="GS42" s="207"/>
      <c r="GT42" s="207"/>
      <c r="GU42" s="207"/>
      <c r="GV42" s="207"/>
      <c r="GW42" s="207"/>
      <c r="GX42" s="207"/>
      <c r="GY42" s="207"/>
      <c r="GZ42" s="207"/>
      <c r="HA42" s="207"/>
      <c r="HB42" s="207"/>
      <c r="HC42" s="207"/>
      <c r="HD42" s="207"/>
      <c r="HE42" s="207"/>
      <c r="HF42" s="207"/>
      <c r="HG42" s="207"/>
      <c r="HH42" s="207"/>
      <c r="HI42" s="207"/>
      <c r="HJ42" s="207"/>
      <c r="HK42" s="207"/>
      <c r="HL42" s="207"/>
      <c r="HM42" s="207"/>
      <c r="HN42" s="207"/>
      <c r="HO42" s="207"/>
      <c r="HP42" s="207"/>
      <c r="HQ42" s="207"/>
      <c r="HR42" s="207"/>
      <c r="HS42" s="207"/>
      <c r="HT42" s="207"/>
      <c r="HU42" s="207"/>
      <c r="HV42" s="207"/>
      <c r="HW42" s="207"/>
      <c r="HX42" s="207"/>
      <c r="HY42" s="207"/>
      <c r="HZ42" s="207"/>
      <c r="IA42" s="207"/>
      <c r="IB42" s="207"/>
      <c r="IC42" s="207"/>
      <c r="ID42" s="207"/>
      <c r="IE42" s="207"/>
      <c r="IF42" s="207"/>
      <c r="IG42" s="207"/>
      <c r="IH42" s="207"/>
      <c r="II42" s="207"/>
      <c r="IJ42" s="207"/>
      <c r="IK42" s="207"/>
      <c r="IL42" s="207"/>
      <c r="IM42" s="207"/>
      <c r="IN42" s="207"/>
      <c r="IO42" s="207"/>
      <c r="IP42" s="207"/>
      <c r="IQ42" s="207"/>
      <c r="IR42" s="207"/>
      <c r="IS42" s="207"/>
      <c r="IT42" s="207"/>
      <c r="IU42" s="207"/>
      <c r="IV42" s="207"/>
      <c r="IW42" s="207"/>
      <c r="IX42" s="207"/>
      <c r="IY42" s="207"/>
      <c r="IZ42" s="207"/>
      <c r="JA42" s="207"/>
      <c r="JB42" s="207"/>
      <c r="JC42" s="207"/>
      <c r="JD42" s="207"/>
      <c r="JE42" s="207"/>
      <c r="JF42" s="207"/>
      <c r="JG42" s="207"/>
      <c r="JH42" s="207"/>
      <c r="JI42" s="207"/>
      <c r="JJ42" s="207"/>
      <c r="JK42" s="207"/>
      <c r="JL42" s="207"/>
      <c r="JM42" s="207"/>
      <c r="JN42" s="207"/>
      <c r="JO42" s="207"/>
      <c r="JP42" s="207"/>
      <c r="JQ42" s="207"/>
      <c r="JR42" s="207"/>
      <c r="JS42" s="207"/>
      <c r="JT42" s="207"/>
      <c r="JU42" s="207"/>
      <c r="JV42" s="207"/>
      <c r="JW42" s="207"/>
      <c r="JX42" s="207"/>
      <c r="JY42" s="207"/>
      <c r="JZ42" s="207"/>
      <c r="KA42" s="207"/>
      <c r="KB42" s="207"/>
      <c r="KC42" s="207"/>
      <c r="KD42" s="207"/>
      <c r="KE42" s="207"/>
      <c r="KF42" s="207"/>
      <c r="KG42" s="207"/>
      <c r="KH42" s="207"/>
      <c r="KI42" s="207"/>
      <c r="KJ42" s="207"/>
      <c r="KK42" s="207"/>
      <c r="KL42" s="207"/>
      <c r="KM42" s="207"/>
      <c r="KN42" s="207"/>
      <c r="KO42" s="207"/>
      <c r="KP42" s="207"/>
      <c r="KQ42" s="207"/>
      <c r="KR42" s="207"/>
      <c r="KS42" s="207"/>
      <c r="KT42" s="207"/>
      <c r="KU42" s="207"/>
      <c r="KV42" s="207"/>
      <c r="KW42" s="207"/>
      <c r="KX42" s="207"/>
      <c r="KY42" s="207"/>
      <c r="KZ42" s="207"/>
      <c r="LA42" s="207"/>
      <c r="LB42" s="207"/>
      <c r="LC42" s="207"/>
      <c r="LD42" s="207"/>
      <c r="LE42" s="207"/>
      <c r="LF42" s="207"/>
      <c r="LG42" s="207"/>
      <c r="LH42" s="207"/>
      <c r="LI42" s="207"/>
      <c r="LJ42" s="207"/>
      <c r="LK42" s="207"/>
      <c r="LL42" s="207"/>
      <c r="LM42" s="207"/>
      <c r="LN42" s="207"/>
      <c r="LO42" s="207"/>
      <c r="LP42" s="207"/>
      <c r="LQ42" s="207"/>
      <c r="LR42" s="207"/>
      <c r="LS42" s="207"/>
      <c r="LT42" s="207"/>
      <c r="LU42" s="207"/>
      <c r="LV42" s="207"/>
      <c r="LW42" s="207"/>
      <c r="LX42" s="207"/>
      <c r="LY42" s="207"/>
      <c r="LZ42" s="207"/>
      <c r="MA42" s="207"/>
      <c r="MB42" s="207"/>
      <c r="MC42" s="207"/>
      <c r="MD42" s="207"/>
      <c r="ME42" s="207"/>
      <c r="MF42" s="207"/>
      <c r="MG42" s="207"/>
      <c r="MH42" s="207"/>
      <c r="MI42" s="207"/>
      <c r="MJ42" s="207"/>
      <c r="MK42" s="207"/>
      <c r="ML42" s="207"/>
      <c r="MM42" s="207"/>
      <c r="MN42" s="207"/>
      <c r="MO42" s="207"/>
      <c r="MP42" s="207"/>
      <c r="MQ42" s="207"/>
      <c r="MR42" s="207"/>
      <c r="MS42" s="207"/>
      <c r="MT42" s="207"/>
      <c r="MU42" s="207"/>
      <c r="MV42" s="207"/>
      <c r="MW42" s="207"/>
      <c r="MX42" s="207"/>
      <c r="MY42" s="207"/>
      <c r="MZ42" s="207"/>
      <c r="NA42" s="207"/>
      <c r="NB42" s="207"/>
      <c r="NC42" s="207"/>
      <c r="ND42" s="207"/>
      <c r="NE42" s="207"/>
      <c r="NF42" s="207"/>
      <c r="NG42" s="207"/>
      <c r="NH42" s="207"/>
      <c r="NI42" s="207"/>
      <c r="NJ42" s="207"/>
      <c r="NK42" s="207">
        <v>5</v>
      </c>
      <c r="NL42" s="207"/>
      <c r="NM42" s="207"/>
      <c r="NN42" s="207"/>
      <c r="NO42" s="207"/>
      <c r="NP42" s="207"/>
      <c r="NQ42" s="207"/>
      <c r="NR42" s="207"/>
      <c r="NS42" s="207"/>
      <c r="NT42" s="207"/>
      <c r="NU42" s="207"/>
      <c r="NV42" s="207"/>
      <c r="NW42" s="207"/>
      <c r="NX42" s="207"/>
      <c r="NY42" s="207"/>
      <c r="NZ42" s="207"/>
      <c r="OA42" s="207"/>
      <c r="OB42" s="207"/>
      <c r="OC42" s="207"/>
      <c r="OD42" s="207"/>
      <c r="OE42" s="207"/>
      <c r="OF42" s="207"/>
      <c r="OG42" s="207"/>
      <c r="OH42" s="207"/>
      <c r="OI42" s="207"/>
      <c r="OJ42" s="207"/>
      <c r="OK42" s="207"/>
      <c r="OL42" s="207"/>
      <c r="OM42" s="207"/>
      <c r="ON42" s="207"/>
      <c r="OO42" s="207"/>
      <c r="OP42" s="207"/>
      <c r="OQ42" s="207"/>
      <c r="OR42" s="207"/>
      <c r="OS42" s="207"/>
      <c r="OT42" s="207"/>
      <c r="OU42" s="207"/>
      <c r="OV42" s="207"/>
      <c r="OW42" s="207"/>
      <c r="OX42" s="207"/>
      <c r="OY42" s="207"/>
      <c r="OZ42" s="207"/>
      <c r="PA42" s="207"/>
      <c r="PB42" s="207"/>
      <c r="PC42" s="207"/>
      <c r="PD42" s="207"/>
      <c r="PE42" s="207"/>
      <c r="PF42" s="207"/>
      <c r="PG42" s="207"/>
      <c r="PH42" s="207"/>
      <c r="PI42" s="207"/>
      <c r="PJ42" s="207"/>
      <c r="PK42" s="207"/>
      <c r="PL42" s="207"/>
      <c r="PM42" s="207"/>
      <c r="PN42" s="207"/>
      <c r="PO42" s="207"/>
      <c r="PP42" s="207"/>
      <c r="PQ42" s="207"/>
      <c r="PR42" s="207"/>
      <c r="PS42" s="207"/>
      <c r="PT42" s="207"/>
      <c r="PU42" s="207"/>
      <c r="PV42" s="207"/>
      <c r="PW42" s="207"/>
      <c r="PX42" s="207"/>
      <c r="PY42" s="207"/>
      <c r="PZ42" s="207"/>
      <c r="QA42" s="207"/>
      <c r="QB42" s="207"/>
      <c r="QC42" s="207"/>
      <c r="QD42" s="207"/>
      <c r="QE42" s="207"/>
      <c r="QF42" s="207"/>
      <c r="QG42" s="207"/>
      <c r="QH42" s="207"/>
      <c r="QI42" s="207"/>
      <c r="QJ42" s="207"/>
      <c r="QK42" s="207"/>
      <c r="QL42" s="207"/>
      <c r="QM42" s="207"/>
      <c r="QN42" s="207"/>
      <c r="QO42" s="207"/>
      <c r="QP42" s="207"/>
      <c r="QQ42" s="207"/>
      <c r="QR42" s="207"/>
      <c r="QS42" s="207"/>
      <c r="QT42" s="207"/>
      <c r="QU42" s="207"/>
      <c r="QV42" s="207"/>
      <c r="QW42" s="207"/>
      <c r="QX42" s="207"/>
      <c r="QY42" s="207"/>
      <c r="QZ42" s="207"/>
      <c r="RA42" s="207"/>
    </row>
    <row r="43" spans="1:469" x14ac:dyDescent="0.25">
      <c r="A43" t="s">
        <v>217</v>
      </c>
      <c r="B43" s="205" t="s">
        <v>18</v>
      </c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207"/>
      <c r="AY43" s="207"/>
      <c r="AZ43" s="207"/>
      <c r="BA43" s="207"/>
      <c r="BB43" s="207"/>
      <c r="BC43" s="207"/>
      <c r="BD43" s="207"/>
      <c r="BE43" s="207"/>
      <c r="BF43" s="207"/>
      <c r="BG43" s="207"/>
      <c r="BH43" s="207"/>
      <c r="BI43" s="207"/>
      <c r="BJ43" s="207"/>
      <c r="BK43" s="207"/>
      <c r="BL43" s="207"/>
      <c r="BM43" s="207"/>
      <c r="BN43" s="207"/>
      <c r="BO43" s="207"/>
      <c r="BP43" s="207"/>
      <c r="BQ43" s="207"/>
      <c r="BR43" s="207"/>
      <c r="BS43" s="207"/>
      <c r="BT43" s="207"/>
      <c r="BU43" s="207"/>
      <c r="BV43" s="207"/>
      <c r="BW43" s="207"/>
      <c r="BX43" s="207"/>
      <c r="BY43" s="207"/>
      <c r="BZ43" s="207"/>
      <c r="CA43" s="207"/>
      <c r="CB43" s="207"/>
      <c r="CC43" s="207"/>
      <c r="CD43" s="207"/>
      <c r="CE43" s="207"/>
      <c r="CF43" s="207"/>
      <c r="CG43" s="207"/>
      <c r="CH43" s="207"/>
      <c r="CI43" s="207"/>
      <c r="CJ43" s="207"/>
      <c r="CK43" s="207"/>
      <c r="CL43" s="207"/>
      <c r="CM43" s="207"/>
      <c r="CN43" s="207"/>
      <c r="CO43" s="207"/>
      <c r="CP43" s="207"/>
      <c r="CQ43" s="207"/>
      <c r="CR43" s="207"/>
      <c r="CS43" s="207"/>
      <c r="CT43" s="207"/>
      <c r="CU43" s="207"/>
      <c r="CV43" s="207"/>
      <c r="CW43" s="207"/>
      <c r="CX43" s="207"/>
      <c r="CY43" s="207"/>
      <c r="CZ43" s="207"/>
      <c r="DA43" s="207"/>
      <c r="DB43" s="207"/>
      <c r="DC43" s="207"/>
      <c r="DD43" s="207"/>
      <c r="DE43" s="207"/>
      <c r="DF43" s="207"/>
      <c r="DG43" s="207"/>
      <c r="DH43" s="207"/>
      <c r="DI43" s="207"/>
      <c r="DJ43" s="207"/>
      <c r="DK43" s="207"/>
      <c r="DL43" s="207"/>
      <c r="DM43" s="207"/>
      <c r="DN43" s="207"/>
      <c r="DO43" s="207"/>
      <c r="DP43" s="207"/>
      <c r="DQ43" s="207"/>
      <c r="DR43" s="207"/>
      <c r="DS43" s="207"/>
      <c r="DT43" s="207"/>
      <c r="DU43" s="207"/>
      <c r="DV43" s="207"/>
      <c r="DW43" s="207"/>
      <c r="DX43" s="207"/>
      <c r="DY43" s="207"/>
      <c r="DZ43" s="207"/>
      <c r="EA43" s="207"/>
      <c r="EB43" s="207"/>
      <c r="EC43" s="207"/>
      <c r="ED43" s="207"/>
      <c r="EE43" s="207"/>
      <c r="EF43" s="207"/>
      <c r="EG43" s="207"/>
      <c r="EH43" s="207"/>
      <c r="EI43" s="207"/>
      <c r="EJ43" s="207"/>
      <c r="EK43" s="207"/>
      <c r="EL43" s="207"/>
      <c r="EM43" s="207"/>
      <c r="EN43" s="207"/>
      <c r="EO43" s="207"/>
      <c r="EP43" s="207"/>
      <c r="EQ43" s="207"/>
      <c r="ER43" s="207"/>
      <c r="ES43" s="207"/>
      <c r="ET43" s="207"/>
      <c r="EU43" s="207"/>
      <c r="EV43" s="207"/>
      <c r="EW43" s="207"/>
      <c r="EX43" s="207"/>
      <c r="EY43" s="207"/>
      <c r="EZ43" s="207"/>
      <c r="FA43" s="207"/>
      <c r="FB43" s="207"/>
      <c r="FC43" s="207"/>
      <c r="FD43" s="207"/>
      <c r="FE43" s="207"/>
      <c r="FF43" s="207"/>
      <c r="FG43" s="207"/>
      <c r="FH43" s="207"/>
      <c r="FI43" s="207"/>
      <c r="FJ43" s="207"/>
      <c r="FK43" s="207"/>
      <c r="FL43" s="207"/>
      <c r="FM43" s="207"/>
      <c r="FN43" s="207"/>
      <c r="FO43" s="207"/>
      <c r="FP43" s="207"/>
      <c r="FQ43" s="207"/>
      <c r="FR43" s="207"/>
      <c r="FS43" s="207"/>
      <c r="FT43" s="207"/>
      <c r="FU43" s="207"/>
      <c r="FV43" s="207"/>
      <c r="FW43" s="207"/>
      <c r="FX43" s="207"/>
      <c r="FY43" s="207"/>
      <c r="FZ43" s="207"/>
      <c r="GA43" s="207"/>
      <c r="GB43" s="207"/>
      <c r="GC43" s="207"/>
      <c r="GD43" s="207"/>
      <c r="GE43" s="207"/>
      <c r="GF43" s="207"/>
      <c r="GG43" s="207"/>
      <c r="GH43" s="207"/>
      <c r="GI43" s="207"/>
      <c r="GJ43" s="207"/>
      <c r="GK43" s="207"/>
      <c r="GL43" s="207"/>
      <c r="GM43" s="207"/>
      <c r="GN43" s="207"/>
      <c r="GO43" s="207"/>
      <c r="GP43" s="207"/>
      <c r="GQ43" s="207"/>
      <c r="GR43" s="207"/>
      <c r="GS43" s="207"/>
      <c r="GT43" s="207"/>
      <c r="GU43" s="207"/>
      <c r="GV43" s="207"/>
      <c r="GW43" s="207"/>
      <c r="GX43" s="207"/>
      <c r="GY43" s="207"/>
      <c r="GZ43" s="207"/>
      <c r="HA43" s="207"/>
      <c r="HB43" s="207"/>
      <c r="HC43" s="207"/>
      <c r="HD43" s="207"/>
      <c r="HE43" s="207"/>
      <c r="HF43" s="207"/>
      <c r="HG43" s="207"/>
      <c r="HH43" s="207"/>
      <c r="HI43" s="207"/>
      <c r="HJ43" s="207"/>
      <c r="HK43" s="207"/>
      <c r="HL43" s="207"/>
      <c r="HM43" s="207"/>
      <c r="HN43" s="207"/>
      <c r="HO43" s="207"/>
      <c r="HP43" s="207"/>
      <c r="HQ43" s="207"/>
      <c r="HR43" s="207"/>
      <c r="HS43" s="207"/>
      <c r="HT43" s="207"/>
      <c r="HU43" s="207"/>
      <c r="HV43" s="207"/>
      <c r="HW43" s="207"/>
      <c r="HX43" s="207"/>
      <c r="HY43" s="207"/>
      <c r="HZ43" s="207"/>
      <c r="IA43" s="207"/>
      <c r="IB43" s="207"/>
      <c r="IC43" s="207"/>
      <c r="ID43" s="207"/>
      <c r="IE43" s="207"/>
      <c r="IF43" s="207"/>
      <c r="IG43" s="207"/>
      <c r="IH43" s="207"/>
      <c r="II43" s="207"/>
      <c r="IJ43" s="207"/>
      <c r="IK43" s="207"/>
      <c r="IL43" s="207"/>
      <c r="IM43" s="207"/>
      <c r="IN43" s="207"/>
      <c r="IO43" s="207"/>
      <c r="IP43" s="207"/>
      <c r="IQ43" s="207"/>
      <c r="IR43" s="207"/>
      <c r="IS43" s="207"/>
      <c r="IT43" s="207"/>
      <c r="IU43" s="207"/>
      <c r="IV43" s="207"/>
      <c r="IW43" s="207"/>
      <c r="IX43" s="207"/>
      <c r="IY43" s="207"/>
      <c r="IZ43" s="207"/>
      <c r="JA43" s="207"/>
      <c r="JB43" s="207"/>
      <c r="JC43" s="207"/>
      <c r="JD43" s="207"/>
      <c r="JE43" s="207"/>
      <c r="JF43" s="207"/>
      <c r="JG43" s="207"/>
      <c r="JH43" s="207"/>
      <c r="JI43" s="207"/>
      <c r="JJ43" s="207"/>
      <c r="JK43" s="207"/>
      <c r="JL43" s="207"/>
      <c r="JM43" s="207"/>
      <c r="JN43" s="207"/>
      <c r="JO43" s="207"/>
      <c r="JP43" s="207"/>
      <c r="JQ43" s="207"/>
      <c r="JR43" s="207"/>
      <c r="JS43" s="207"/>
      <c r="JT43" s="207"/>
      <c r="JU43" s="207"/>
      <c r="JV43" s="207"/>
      <c r="JW43" s="207"/>
      <c r="JX43" s="207"/>
      <c r="JY43" s="207"/>
      <c r="JZ43" s="207"/>
      <c r="KA43" s="207"/>
      <c r="KB43" s="207"/>
      <c r="KC43" s="207"/>
      <c r="KD43" s="207"/>
      <c r="KE43" s="207"/>
      <c r="KF43" s="207"/>
      <c r="KG43" s="207"/>
      <c r="KH43" s="207"/>
      <c r="KI43" s="207"/>
      <c r="KJ43" s="207"/>
      <c r="KK43" s="207"/>
      <c r="KL43" s="207"/>
      <c r="KM43" s="207"/>
      <c r="KN43" s="207"/>
      <c r="KO43" s="207"/>
      <c r="KP43" s="207"/>
      <c r="KQ43" s="207"/>
      <c r="KR43" s="207"/>
      <c r="KS43" s="207"/>
      <c r="KT43" s="207"/>
      <c r="KU43" s="207"/>
      <c r="KV43" s="207"/>
      <c r="KW43" s="207"/>
      <c r="KX43" s="207"/>
      <c r="KY43" s="207"/>
      <c r="KZ43" s="207"/>
      <c r="LA43" s="207"/>
      <c r="LB43" s="207"/>
      <c r="LC43" s="207"/>
      <c r="LD43" s="207"/>
      <c r="LE43" s="207"/>
      <c r="LF43" s="207"/>
      <c r="LG43" s="207"/>
      <c r="LH43" s="207"/>
      <c r="LI43" s="207"/>
      <c r="LJ43" s="207"/>
      <c r="LK43" s="207"/>
      <c r="LL43" s="207"/>
      <c r="LM43" s="207"/>
      <c r="LN43" s="207"/>
      <c r="LO43" s="207"/>
      <c r="LP43" s="207"/>
      <c r="LQ43" s="207"/>
      <c r="LR43" s="207"/>
      <c r="LS43" s="207"/>
      <c r="LT43" s="207"/>
      <c r="LU43" s="207"/>
      <c r="LV43" s="207"/>
      <c r="LW43" s="207"/>
      <c r="LX43" s="207"/>
      <c r="LY43" s="207"/>
      <c r="LZ43" s="207"/>
      <c r="MA43" s="207"/>
      <c r="MB43" s="207"/>
      <c r="MC43" s="207"/>
      <c r="MD43" s="207"/>
      <c r="ME43" s="207"/>
      <c r="MF43" s="207"/>
      <c r="MG43" s="207"/>
      <c r="MH43" s="207"/>
      <c r="MI43" s="207"/>
      <c r="MJ43" s="207"/>
      <c r="MK43" s="207"/>
      <c r="ML43" s="207"/>
      <c r="MM43" s="207"/>
      <c r="MN43" s="207"/>
      <c r="MO43" s="207"/>
      <c r="MP43" s="207"/>
      <c r="MQ43" s="207"/>
      <c r="MR43" s="207"/>
      <c r="MS43" s="207"/>
      <c r="MT43" s="207"/>
      <c r="MU43" s="207"/>
      <c r="MV43" s="207"/>
      <c r="MW43" s="207"/>
      <c r="MX43" s="207"/>
      <c r="MY43" s="207"/>
      <c r="MZ43" s="207"/>
      <c r="NA43" s="207"/>
      <c r="NB43" s="207"/>
      <c r="NC43" s="207"/>
      <c r="ND43" s="207"/>
      <c r="NE43" s="207"/>
      <c r="NF43" s="207"/>
      <c r="NG43" s="207"/>
      <c r="NH43" s="207"/>
      <c r="NI43" s="207"/>
      <c r="NJ43" s="207"/>
      <c r="NK43" s="207"/>
      <c r="NL43" s="207"/>
      <c r="NM43" s="207"/>
      <c r="NN43" s="207"/>
      <c r="NO43" s="207"/>
      <c r="NP43" s="207"/>
      <c r="NQ43" s="207"/>
      <c r="NR43" s="207"/>
      <c r="NS43" s="207"/>
      <c r="NT43" s="207"/>
      <c r="NU43" s="207"/>
      <c r="NV43" s="207"/>
      <c r="NW43" s="207"/>
      <c r="NX43" s="207">
        <v>180</v>
      </c>
      <c r="NY43" s="207"/>
      <c r="NZ43" s="207"/>
      <c r="OA43" s="207"/>
      <c r="OB43" s="207"/>
      <c r="OC43" s="207"/>
      <c r="OD43" s="207"/>
      <c r="OE43" s="207"/>
      <c r="OF43" s="207"/>
      <c r="OG43" s="207"/>
      <c r="OH43" s="207"/>
      <c r="OI43" s="207"/>
      <c r="OJ43" s="207"/>
      <c r="OK43" s="207"/>
      <c r="OL43" s="207"/>
      <c r="OM43" s="207"/>
      <c r="ON43" s="207"/>
      <c r="OO43" s="207"/>
      <c r="OP43" s="207"/>
      <c r="OQ43" s="207"/>
      <c r="OR43" s="207"/>
      <c r="OS43" s="207"/>
      <c r="OT43" s="207"/>
      <c r="OU43" s="207"/>
      <c r="OV43" s="207"/>
      <c r="OW43" s="207">
        <v>20</v>
      </c>
      <c r="OX43" s="207"/>
      <c r="OY43" s="207"/>
      <c r="OZ43" s="207"/>
      <c r="PA43" s="207"/>
      <c r="PB43" s="207"/>
      <c r="PC43" s="207"/>
      <c r="PD43" s="207"/>
      <c r="PE43" s="207"/>
      <c r="PF43" s="207"/>
      <c r="PG43" s="207"/>
      <c r="PH43" s="207"/>
      <c r="PI43" s="207"/>
      <c r="PJ43" s="207"/>
      <c r="PK43" s="207"/>
      <c r="PL43" s="207"/>
      <c r="PM43" s="207"/>
      <c r="PN43" s="207"/>
      <c r="PO43" s="207"/>
      <c r="PP43" s="207"/>
      <c r="PQ43" s="207"/>
      <c r="PR43" s="207"/>
      <c r="PS43" s="207"/>
      <c r="PT43" s="207"/>
      <c r="PU43" s="207"/>
      <c r="PV43" s="207"/>
      <c r="PW43" s="207"/>
      <c r="PX43" s="207"/>
      <c r="PY43" s="207"/>
      <c r="PZ43" s="207"/>
      <c r="QA43" s="207"/>
      <c r="QB43" s="207"/>
      <c r="QC43" s="207"/>
      <c r="QD43" s="207"/>
      <c r="QE43" s="207">
        <v>81</v>
      </c>
      <c r="QF43" s="207"/>
      <c r="QG43" s="207"/>
      <c r="QH43" s="207"/>
      <c r="QI43" s="207">
        <v>3</v>
      </c>
      <c r="QJ43" s="207"/>
      <c r="QK43" s="207"/>
      <c r="QL43" s="207"/>
      <c r="QM43" s="207"/>
      <c r="QN43" s="207"/>
      <c r="QO43" s="207"/>
      <c r="QP43" s="207"/>
      <c r="QQ43" s="207"/>
      <c r="QR43" s="207"/>
      <c r="QS43" s="207"/>
      <c r="QT43" s="207">
        <v>7</v>
      </c>
      <c r="QU43" s="207"/>
      <c r="QV43" s="207"/>
      <c r="QW43" s="207"/>
      <c r="QX43" s="207"/>
      <c r="QY43" s="207"/>
      <c r="QZ43" s="207"/>
      <c r="RA43" s="207"/>
    </row>
    <row r="44" spans="1:469" x14ac:dyDescent="0.25">
      <c r="A44" t="s">
        <v>217</v>
      </c>
      <c r="B44" s="205" t="s">
        <v>25</v>
      </c>
      <c r="C44" s="207"/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7"/>
      <c r="AR44" s="207"/>
      <c r="AS44" s="207"/>
      <c r="AT44" s="207"/>
      <c r="AU44" s="207"/>
      <c r="AV44" s="207"/>
      <c r="AW44" s="207"/>
      <c r="AX44" s="207"/>
      <c r="AY44" s="207"/>
      <c r="AZ44" s="207"/>
      <c r="BA44" s="207"/>
      <c r="BB44" s="207"/>
      <c r="BC44" s="207"/>
      <c r="BD44" s="207"/>
      <c r="BE44" s="207"/>
      <c r="BF44" s="207"/>
      <c r="BG44" s="207"/>
      <c r="BH44" s="207"/>
      <c r="BI44" s="207"/>
      <c r="BJ44" s="207"/>
      <c r="BK44" s="207"/>
      <c r="BL44" s="207"/>
      <c r="BM44" s="207"/>
      <c r="BN44" s="207"/>
      <c r="BO44" s="207"/>
      <c r="BP44" s="207"/>
      <c r="BQ44" s="207"/>
      <c r="BR44" s="207"/>
      <c r="BS44" s="207"/>
      <c r="BT44" s="207"/>
      <c r="BU44" s="207"/>
      <c r="BV44" s="207"/>
      <c r="BW44" s="207"/>
      <c r="BX44" s="207"/>
      <c r="BY44" s="207"/>
      <c r="BZ44" s="207"/>
      <c r="CA44" s="207"/>
      <c r="CB44" s="207"/>
      <c r="CC44" s="207"/>
      <c r="CD44" s="207"/>
      <c r="CE44" s="207"/>
      <c r="CF44" s="207"/>
      <c r="CG44" s="207"/>
      <c r="CH44" s="207"/>
      <c r="CI44" s="207"/>
      <c r="CJ44" s="207"/>
      <c r="CK44" s="207"/>
      <c r="CL44" s="207"/>
      <c r="CM44" s="207"/>
      <c r="CN44" s="207"/>
      <c r="CO44" s="207"/>
      <c r="CP44" s="207"/>
      <c r="CQ44" s="207"/>
      <c r="CR44" s="207"/>
      <c r="CS44" s="207"/>
      <c r="CT44" s="207"/>
      <c r="CU44" s="207"/>
      <c r="CV44" s="207"/>
      <c r="CW44" s="207"/>
      <c r="CX44" s="207"/>
      <c r="CY44" s="207"/>
      <c r="CZ44" s="207"/>
      <c r="DA44" s="207"/>
      <c r="DB44" s="207"/>
      <c r="DC44" s="207"/>
      <c r="DD44" s="207"/>
      <c r="DE44" s="207"/>
      <c r="DF44" s="207"/>
      <c r="DG44" s="207"/>
      <c r="DH44" s="207"/>
      <c r="DI44" s="207"/>
      <c r="DJ44" s="207"/>
      <c r="DK44" s="207"/>
      <c r="DL44" s="207"/>
      <c r="DM44" s="207"/>
      <c r="DN44" s="207"/>
      <c r="DO44" s="207"/>
      <c r="DP44" s="207"/>
      <c r="DQ44" s="207"/>
      <c r="DR44" s="207"/>
      <c r="DS44" s="207"/>
      <c r="DT44" s="207"/>
      <c r="DU44" s="207"/>
      <c r="DV44" s="207"/>
      <c r="DW44" s="207"/>
      <c r="DX44" s="207"/>
      <c r="DY44" s="207"/>
      <c r="DZ44" s="207"/>
      <c r="EA44" s="207"/>
      <c r="EB44" s="207"/>
      <c r="EC44" s="207"/>
      <c r="ED44" s="207"/>
      <c r="EE44" s="207"/>
      <c r="EF44" s="207"/>
      <c r="EG44" s="207"/>
      <c r="EH44" s="207"/>
      <c r="EI44" s="207"/>
      <c r="EJ44" s="207"/>
      <c r="EK44" s="207"/>
      <c r="EL44" s="207"/>
      <c r="EM44" s="207"/>
      <c r="EN44" s="207"/>
      <c r="EO44" s="207"/>
      <c r="EP44" s="207"/>
      <c r="EQ44" s="207"/>
      <c r="ER44" s="207"/>
      <c r="ES44" s="207"/>
      <c r="ET44" s="207"/>
      <c r="EU44" s="207"/>
      <c r="EV44" s="207"/>
      <c r="EW44" s="207"/>
      <c r="EX44" s="207"/>
      <c r="EY44" s="207"/>
      <c r="EZ44" s="207"/>
      <c r="FA44" s="207"/>
      <c r="FB44" s="207"/>
      <c r="FC44" s="207"/>
      <c r="FD44" s="207"/>
      <c r="FE44" s="207"/>
      <c r="FF44" s="207"/>
      <c r="FG44" s="207"/>
      <c r="FH44" s="207"/>
      <c r="FI44" s="207"/>
      <c r="FJ44" s="207"/>
      <c r="FK44" s="207"/>
      <c r="FL44" s="207"/>
      <c r="FM44" s="207"/>
      <c r="FN44" s="207"/>
      <c r="FO44" s="207"/>
      <c r="FP44" s="207"/>
      <c r="FQ44" s="207"/>
      <c r="FR44" s="207"/>
      <c r="FS44" s="207"/>
      <c r="FT44" s="207"/>
      <c r="FU44" s="207"/>
      <c r="FV44" s="207"/>
      <c r="FW44" s="207"/>
      <c r="FX44" s="207"/>
      <c r="FY44" s="207"/>
      <c r="FZ44" s="207"/>
      <c r="GA44" s="207"/>
      <c r="GB44" s="207"/>
      <c r="GC44" s="207"/>
      <c r="GD44" s="207"/>
      <c r="GE44" s="207"/>
      <c r="GF44" s="207"/>
      <c r="GG44" s="207"/>
      <c r="GH44" s="207"/>
      <c r="GI44" s="207"/>
      <c r="GJ44" s="207"/>
      <c r="GK44" s="207"/>
      <c r="GL44" s="207"/>
      <c r="GM44" s="207"/>
      <c r="GN44" s="207"/>
      <c r="GO44" s="207"/>
      <c r="GP44" s="207"/>
      <c r="GQ44" s="207"/>
      <c r="GR44" s="207"/>
      <c r="GS44" s="207"/>
      <c r="GT44" s="207"/>
      <c r="GU44" s="207"/>
      <c r="GV44" s="207"/>
      <c r="GW44" s="207"/>
      <c r="GX44" s="207"/>
      <c r="GY44" s="207"/>
      <c r="GZ44" s="207"/>
      <c r="HA44" s="207"/>
      <c r="HB44" s="207"/>
      <c r="HC44" s="207"/>
      <c r="HD44" s="207"/>
      <c r="HE44" s="207"/>
      <c r="HF44" s="207"/>
      <c r="HG44" s="207"/>
      <c r="HH44" s="207"/>
      <c r="HI44" s="207"/>
      <c r="HJ44" s="207"/>
      <c r="HK44" s="207"/>
      <c r="HL44" s="207"/>
      <c r="HM44" s="207"/>
      <c r="HN44" s="207"/>
      <c r="HO44" s="207"/>
      <c r="HP44" s="207"/>
      <c r="HQ44" s="207"/>
      <c r="HR44" s="207"/>
      <c r="HS44" s="207"/>
      <c r="HT44" s="207"/>
      <c r="HU44" s="207"/>
      <c r="HV44" s="207"/>
      <c r="HW44" s="207"/>
      <c r="HX44" s="207"/>
      <c r="HY44" s="207"/>
      <c r="HZ44" s="207"/>
      <c r="IA44" s="207"/>
      <c r="IB44" s="207"/>
      <c r="IC44" s="207"/>
      <c r="ID44" s="207"/>
      <c r="IE44" s="207"/>
      <c r="IF44" s="207"/>
      <c r="IG44" s="207"/>
      <c r="IH44" s="207"/>
      <c r="II44" s="207"/>
      <c r="IJ44" s="207"/>
      <c r="IK44" s="207"/>
      <c r="IL44" s="207"/>
      <c r="IM44" s="207"/>
      <c r="IN44" s="207"/>
      <c r="IO44" s="207"/>
      <c r="IP44" s="207"/>
      <c r="IQ44" s="207"/>
      <c r="IR44" s="207"/>
      <c r="IS44" s="207"/>
      <c r="IT44" s="207"/>
      <c r="IU44" s="207"/>
      <c r="IV44" s="207"/>
      <c r="IW44" s="207"/>
      <c r="IX44" s="207"/>
      <c r="IY44" s="207"/>
      <c r="IZ44" s="207"/>
      <c r="JA44" s="207"/>
      <c r="JB44" s="207"/>
      <c r="JC44" s="207"/>
      <c r="JD44" s="207"/>
      <c r="JE44" s="207"/>
      <c r="JF44" s="207"/>
      <c r="JG44" s="207"/>
      <c r="JH44" s="207"/>
      <c r="JI44" s="207"/>
      <c r="JJ44" s="207"/>
      <c r="JK44" s="207"/>
      <c r="JL44" s="207"/>
      <c r="JM44" s="207"/>
      <c r="JN44" s="207"/>
      <c r="JO44" s="207"/>
      <c r="JP44" s="207"/>
      <c r="JQ44" s="207"/>
      <c r="JR44" s="207"/>
      <c r="JS44" s="207"/>
      <c r="JT44" s="207"/>
      <c r="JU44" s="207"/>
      <c r="JV44" s="207"/>
      <c r="JW44" s="207"/>
      <c r="JX44" s="207"/>
      <c r="JY44" s="207"/>
      <c r="JZ44" s="207"/>
      <c r="KA44" s="207"/>
      <c r="KB44" s="207"/>
      <c r="KC44" s="207"/>
      <c r="KD44" s="207"/>
      <c r="KE44" s="207"/>
      <c r="KF44" s="207"/>
      <c r="KG44" s="207"/>
      <c r="KH44" s="207"/>
      <c r="KI44" s="207"/>
      <c r="KJ44" s="207"/>
      <c r="KK44" s="207"/>
      <c r="KL44" s="207"/>
      <c r="KM44" s="207"/>
      <c r="KN44" s="207"/>
      <c r="KO44" s="207"/>
      <c r="KP44" s="207"/>
      <c r="KQ44" s="207"/>
      <c r="KR44" s="207"/>
      <c r="KS44" s="207"/>
      <c r="KT44" s="207"/>
      <c r="KU44" s="207"/>
      <c r="KV44" s="207"/>
      <c r="KW44" s="207"/>
      <c r="KX44" s="207"/>
      <c r="KY44" s="207"/>
      <c r="KZ44" s="207"/>
      <c r="LA44" s="207"/>
      <c r="LB44" s="207"/>
      <c r="LC44" s="207"/>
      <c r="LD44" s="207"/>
      <c r="LE44" s="207"/>
      <c r="LF44" s="207"/>
      <c r="LG44" s="207"/>
      <c r="LH44" s="207"/>
      <c r="LI44" s="207"/>
      <c r="LJ44" s="207"/>
      <c r="LK44" s="207"/>
      <c r="LL44" s="207"/>
      <c r="LM44" s="207"/>
      <c r="LN44" s="207"/>
      <c r="LO44" s="207"/>
      <c r="LP44" s="207"/>
      <c r="LQ44" s="207"/>
      <c r="LR44" s="207"/>
      <c r="LS44" s="207"/>
      <c r="LT44" s="207"/>
      <c r="LU44" s="207"/>
      <c r="LV44" s="207"/>
      <c r="LW44" s="207"/>
      <c r="LX44" s="207"/>
      <c r="LY44" s="207"/>
      <c r="LZ44" s="207"/>
      <c r="MA44" s="207"/>
      <c r="MB44" s="207"/>
      <c r="MC44" s="207"/>
      <c r="MD44" s="207"/>
      <c r="ME44" s="207"/>
      <c r="MF44" s="207"/>
      <c r="MG44" s="207"/>
      <c r="MH44" s="207"/>
      <c r="MI44" s="207"/>
      <c r="MJ44" s="207"/>
      <c r="MK44" s="207"/>
      <c r="ML44" s="207"/>
      <c r="MM44" s="207"/>
      <c r="MN44" s="207"/>
      <c r="MO44" s="207"/>
      <c r="MP44" s="207"/>
      <c r="MQ44" s="207"/>
      <c r="MR44" s="207"/>
      <c r="MS44" s="207"/>
      <c r="MT44" s="207"/>
      <c r="MU44" s="207"/>
      <c r="MV44" s="207"/>
      <c r="MW44" s="207"/>
      <c r="MX44" s="207"/>
      <c r="MY44" s="207"/>
      <c r="MZ44" s="207"/>
      <c r="NA44" s="207"/>
      <c r="NB44" s="207"/>
      <c r="NC44" s="207"/>
      <c r="ND44" s="207"/>
      <c r="NE44" s="207"/>
      <c r="NF44" s="207"/>
      <c r="NG44" s="207"/>
      <c r="NH44" s="207"/>
      <c r="NI44" s="207"/>
      <c r="NJ44" s="207"/>
      <c r="NK44" s="207"/>
      <c r="NL44" s="207"/>
      <c r="NM44" s="207"/>
      <c r="NN44" s="207"/>
      <c r="NO44" s="207"/>
      <c r="NP44" s="207"/>
      <c r="NQ44" s="207"/>
      <c r="NR44" s="207"/>
      <c r="NS44" s="207"/>
      <c r="NT44" s="207"/>
      <c r="NU44" s="207"/>
      <c r="NV44" s="207"/>
      <c r="NW44" s="207"/>
      <c r="NX44" s="207">
        <v>126</v>
      </c>
      <c r="NY44" s="207"/>
      <c r="NZ44" s="207"/>
      <c r="OA44" s="207"/>
      <c r="OB44" s="207"/>
      <c r="OC44" s="207"/>
      <c r="OD44" s="207"/>
      <c r="OE44" s="207"/>
      <c r="OF44" s="207"/>
      <c r="OG44" s="207"/>
      <c r="OH44" s="207"/>
      <c r="OI44" s="207"/>
      <c r="OJ44" s="207"/>
      <c r="OK44" s="207"/>
      <c r="OL44" s="207"/>
      <c r="OM44" s="207"/>
      <c r="ON44" s="207"/>
      <c r="OO44" s="207"/>
      <c r="OP44" s="207"/>
      <c r="OQ44" s="207"/>
      <c r="OR44" s="207"/>
      <c r="OS44" s="207"/>
      <c r="OT44" s="207"/>
      <c r="OU44" s="207"/>
      <c r="OV44" s="207"/>
      <c r="OW44" s="207">
        <v>20</v>
      </c>
      <c r="OX44" s="207"/>
      <c r="OY44" s="207"/>
      <c r="OZ44" s="207"/>
      <c r="PA44" s="207"/>
      <c r="PB44" s="207"/>
      <c r="PC44" s="207"/>
      <c r="PD44" s="207"/>
      <c r="PE44" s="207"/>
      <c r="PF44" s="207"/>
      <c r="PG44" s="207"/>
      <c r="PH44" s="207"/>
      <c r="PI44" s="207"/>
      <c r="PJ44" s="207"/>
      <c r="PK44" s="207"/>
      <c r="PL44" s="207"/>
      <c r="PM44" s="207"/>
      <c r="PN44" s="207"/>
      <c r="PO44" s="207"/>
      <c r="PP44" s="207"/>
      <c r="PQ44" s="207"/>
      <c r="PR44" s="207"/>
      <c r="PS44" s="207">
        <v>40</v>
      </c>
      <c r="PT44" s="207"/>
      <c r="PU44" s="207"/>
      <c r="PV44" s="207"/>
      <c r="PW44" s="207"/>
      <c r="PX44" s="207"/>
      <c r="PY44" s="207"/>
      <c r="PZ44" s="207"/>
      <c r="QA44" s="207"/>
      <c r="QB44" s="207"/>
      <c r="QC44" s="207"/>
      <c r="QD44" s="207"/>
      <c r="QE44" s="207">
        <v>64</v>
      </c>
      <c r="QF44" s="207"/>
      <c r="QG44" s="207"/>
      <c r="QH44" s="207"/>
      <c r="QI44" s="207">
        <v>35</v>
      </c>
      <c r="QJ44" s="207"/>
      <c r="QK44" s="207"/>
      <c r="QL44" s="207"/>
      <c r="QM44" s="207"/>
      <c r="QN44" s="207"/>
      <c r="QO44" s="207"/>
      <c r="QP44" s="207"/>
      <c r="QQ44" s="207"/>
      <c r="QR44" s="207"/>
      <c r="QS44" s="207"/>
      <c r="QT44" s="207"/>
      <c r="QU44" s="207"/>
      <c r="QV44" s="207"/>
      <c r="QW44" s="207"/>
      <c r="QX44" s="207"/>
      <c r="QY44" s="207"/>
      <c r="QZ44" s="207"/>
      <c r="RA44" s="207"/>
    </row>
    <row r="45" spans="1:469" x14ac:dyDescent="0.25">
      <c r="A45" t="s">
        <v>217</v>
      </c>
      <c r="B45" s="205" t="s">
        <v>147</v>
      </c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7"/>
      <c r="AR45" s="207"/>
      <c r="AS45" s="207"/>
      <c r="AT45" s="207"/>
      <c r="AU45" s="207"/>
      <c r="AV45" s="207"/>
      <c r="AW45" s="207"/>
      <c r="AX45" s="207"/>
      <c r="AY45" s="207"/>
      <c r="AZ45" s="207"/>
      <c r="BA45" s="207"/>
      <c r="BB45" s="207"/>
      <c r="BC45" s="207"/>
      <c r="BD45" s="207"/>
      <c r="BE45" s="207"/>
      <c r="BF45" s="207"/>
      <c r="BG45" s="207"/>
      <c r="BH45" s="207"/>
      <c r="BI45" s="207"/>
      <c r="BJ45" s="207"/>
      <c r="BK45" s="207"/>
      <c r="BL45" s="207"/>
      <c r="BM45" s="207"/>
      <c r="BN45" s="207"/>
      <c r="BO45" s="207"/>
      <c r="BP45" s="207"/>
      <c r="BQ45" s="207"/>
      <c r="BR45" s="207"/>
      <c r="BS45" s="207"/>
      <c r="BT45" s="207"/>
      <c r="BU45" s="207"/>
      <c r="BV45" s="207"/>
      <c r="BW45" s="207"/>
      <c r="BX45" s="207"/>
      <c r="BY45" s="207"/>
      <c r="BZ45" s="207"/>
      <c r="CA45" s="207"/>
      <c r="CB45" s="207"/>
      <c r="CC45" s="207"/>
      <c r="CD45" s="207"/>
      <c r="CE45" s="207"/>
      <c r="CF45" s="207"/>
      <c r="CG45" s="207"/>
      <c r="CH45" s="207"/>
      <c r="CI45" s="207"/>
      <c r="CJ45" s="207"/>
      <c r="CK45" s="207"/>
      <c r="CL45" s="207"/>
      <c r="CM45" s="207"/>
      <c r="CN45" s="207"/>
      <c r="CO45" s="207"/>
      <c r="CP45" s="207"/>
      <c r="CQ45" s="207"/>
      <c r="CR45" s="207"/>
      <c r="CS45" s="207"/>
      <c r="CT45" s="207"/>
      <c r="CU45" s="207"/>
      <c r="CV45" s="207"/>
      <c r="CW45" s="207"/>
      <c r="CX45" s="207"/>
      <c r="CY45" s="207"/>
      <c r="CZ45" s="207"/>
      <c r="DA45" s="207"/>
      <c r="DB45" s="207"/>
      <c r="DC45" s="207"/>
      <c r="DD45" s="207"/>
      <c r="DE45" s="207"/>
      <c r="DF45" s="207"/>
      <c r="DG45" s="207"/>
      <c r="DH45" s="207"/>
      <c r="DI45" s="207"/>
      <c r="DJ45" s="207"/>
      <c r="DK45" s="207"/>
      <c r="DL45" s="207"/>
      <c r="DM45" s="207"/>
      <c r="DN45" s="207"/>
      <c r="DO45" s="207"/>
      <c r="DP45" s="207"/>
      <c r="DQ45" s="207"/>
      <c r="DR45" s="207"/>
      <c r="DS45" s="207"/>
      <c r="DT45" s="207"/>
      <c r="DU45" s="207"/>
      <c r="DV45" s="207"/>
      <c r="DW45" s="207"/>
      <c r="DX45" s="207"/>
      <c r="DY45" s="207"/>
      <c r="DZ45" s="207"/>
      <c r="EA45" s="207"/>
      <c r="EB45" s="207"/>
      <c r="EC45" s="207"/>
      <c r="ED45" s="207"/>
      <c r="EE45" s="207"/>
      <c r="EF45" s="207"/>
      <c r="EG45" s="207"/>
      <c r="EH45" s="207"/>
      <c r="EI45" s="207"/>
      <c r="EJ45" s="207"/>
      <c r="EK45" s="207"/>
      <c r="EL45" s="207"/>
      <c r="EM45" s="207"/>
      <c r="EN45" s="207"/>
      <c r="EO45" s="207"/>
      <c r="EP45" s="207"/>
      <c r="EQ45" s="207"/>
      <c r="ER45" s="207"/>
      <c r="ES45" s="207"/>
      <c r="ET45" s="207"/>
      <c r="EU45" s="207"/>
      <c r="EV45" s="207"/>
      <c r="EW45" s="207"/>
      <c r="EX45" s="207"/>
      <c r="EY45" s="207"/>
      <c r="EZ45" s="207"/>
      <c r="FA45" s="207"/>
      <c r="FB45" s="207"/>
      <c r="FC45" s="207"/>
      <c r="FD45" s="207"/>
      <c r="FE45" s="207"/>
      <c r="FF45" s="207"/>
      <c r="FG45" s="207"/>
      <c r="FH45" s="207"/>
      <c r="FI45" s="207"/>
      <c r="FJ45" s="207"/>
      <c r="FK45" s="207"/>
      <c r="FL45" s="207"/>
      <c r="FM45" s="207"/>
      <c r="FN45" s="207"/>
      <c r="FO45" s="207"/>
      <c r="FP45" s="207"/>
      <c r="FQ45" s="207"/>
      <c r="FR45" s="207"/>
      <c r="FS45" s="207"/>
      <c r="FT45" s="207"/>
      <c r="FU45" s="207"/>
      <c r="FV45" s="207"/>
      <c r="FW45" s="207"/>
      <c r="FX45" s="207"/>
      <c r="FY45" s="207"/>
      <c r="FZ45" s="207"/>
      <c r="GA45" s="207"/>
      <c r="GB45" s="207"/>
      <c r="GC45" s="207"/>
      <c r="GD45" s="207"/>
      <c r="GE45" s="207"/>
      <c r="GF45" s="207"/>
      <c r="GG45" s="207"/>
      <c r="GH45" s="207"/>
      <c r="GI45" s="207"/>
      <c r="GJ45" s="207"/>
      <c r="GK45" s="207"/>
      <c r="GL45" s="207"/>
      <c r="GM45" s="207"/>
      <c r="GN45" s="207"/>
      <c r="GO45" s="207"/>
      <c r="GP45" s="207"/>
      <c r="GQ45" s="207"/>
      <c r="GR45" s="207"/>
      <c r="GS45" s="207"/>
      <c r="GT45" s="207"/>
      <c r="GU45" s="207"/>
      <c r="GV45" s="207"/>
      <c r="GW45" s="207"/>
      <c r="GX45" s="207"/>
      <c r="GY45" s="207"/>
      <c r="GZ45" s="207"/>
      <c r="HA45" s="207"/>
      <c r="HB45" s="207"/>
      <c r="HC45" s="207"/>
      <c r="HD45" s="207"/>
      <c r="HE45" s="207"/>
      <c r="HF45" s="207"/>
      <c r="HG45" s="207"/>
      <c r="HH45" s="207"/>
      <c r="HI45" s="207"/>
      <c r="HJ45" s="207"/>
      <c r="HK45" s="207"/>
      <c r="HL45" s="207"/>
      <c r="HM45" s="207"/>
      <c r="HN45" s="207"/>
      <c r="HO45" s="207"/>
      <c r="HP45" s="207"/>
      <c r="HQ45" s="207"/>
      <c r="HR45" s="207"/>
      <c r="HS45" s="207"/>
      <c r="HT45" s="207"/>
      <c r="HU45" s="207"/>
      <c r="HV45" s="207"/>
      <c r="HW45" s="207"/>
      <c r="HX45" s="207"/>
      <c r="HY45" s="207"/>
      <c r="HZ45" s="207"/>
      <c r="IA45" s="207"/>
      <c r="IB45" s="207"/>
      <c r="IC45" s="207"/>
      <c r="ID45" s="207"/>
      <c r="IE45" s="207"/>
      <c r="IF45" s="207"/>
      <c r="IG45" s="207"/>
      <c r="IH45" s="207"/>
      <c r="II45" s="207"/>
      <c r="IJ45" s="207"/>
      <c r="IK45" s="207"/>
      <c r="IL45" s="207"/>
      <c r="IM45" s="207"/>
      <c r="IN45" s="207"/>
      <c r="IO45" s="207"/>
      <c r="IP45" s="207"/>
      <c r="IQ45" s="207"/>
      <c r="IR45" s="207"/>
      <c r="IS45" s="207"/>
      <c r="IT45" s="207"/>
      <c r="IU45" s="207"/>
      <c r="IV45" s="207"/>
      <c r="IW45" s="207"/>
      <c r="IX45" s="207"/>
      <c r="IY45" s="207"/>
      <c r="IZ45" s="207"/>
      <c r="JA45" s="207"/>
      <c r="JB45" s="207"/>
      <c r="JC45" s="207"/>
      <c r="JD45" s="207"/>
      <c r="JE45" s="207"/>
      <c r="JF45" s="207"/>
      <c r="JG45" s="207"/>
      <c r="JH45" s="207"/>
      <c r="JI45" s="207"/>
      <c r="JJ45" s="207"/>
      <c r="JK45" s="207"/>
      <c r="JL45" s="207"/>
      <c r="JM45" s="207"/>
      <c r="JN45" s="207"/>
      <c r="JO45" s="207"/>
      <c r="JP45" s="207"/>
      <c r="JQ45" s="207"/>
      <c r="JR45" s="207"/>
      <c r="JS45" s="207"/>
      <c r="JT45" s="207"/>
      <c r="JU45" s="207"/>
      <c r="JV45" s="207"/>
      <c r="JW45" s="207"/>
      <c r="JX45" s="207"/>
      <c r="JY45" s="207"/>
      <c r="JZ45" s="207"/>
      <c r="KA45" s="207"/>
      <c r="KB45" s="207"/>
      <c r="KC45" s="207"/>
      <c r="KD45" s="207"/>
      <c r="KE45" s="207"/>
      <c r="KF45" s="207"/>
      <c r="KG45" s="207"/>
      <c r="KH45" s="207"/>
      <c r="KI45" s="207"/>
      <c r="KJ45" s="207"/>
      <c r="KK45" s="207"/>
      <c r="KL45" s="207"/>
      <c r="KM45" s="207"/>
      <c r="KN45" s="207"/>
      <c r="KO45" s="207"/>
      <c r="KP45" s="207"/>
      <c r="KQ45" s="207"/>
      <c r="KR45" s="207"/>
      <c r="KS45" s="207"/>
      <c r="KT45" s="207"/>
      <c r="KU45" s="207"/>
      <c r="KV45" s="207"/>
      <c r="KW45" s="207"/>
      <c r="KX45" s="207"/>
      <c r="KY45" s="207"/>
      <c r="KZ45" s="207"/>
      <c r="LA45" s="207"/>
      <c r="LB45" s="207"/>
      <c r="LC45" s="207"/>
      <c r="LD45" s="207"/>
      <c r="LE45" s="207"/>
      <c r="LF45" s="207"/>
      <c r="LG45" s="207"/>
      <c r="LH45" s="207"/>
      <c r="LI45" s="207"/>
      <c r="LJ45" s="207"/>
      <c r="LK45" s="207"/>
      <c r="LL45" s="207"/>
      <c r="LM45" s="207"/>
      <c r="LN45" s="207"/>
      <c r="LO45" s="207"/>
      <c r="LP45" s="207"/>
      <c r="LQ45" s="207"/>
      <c r="LR45" s="207"/>
      <c r="LS45" s="207"/>
      <c r="LT45" s="207"/>
      <c r="LU45" s="207"/>
      <c r="LV45" s="207"/>
      <c r="LW45" s="207"/>
      <c r="LX45" s="207"/>
      <c r="LY45" s="207"/>
      <c r="LZ45" s="207"/>
      <c r="MA45" s="207"/>
      <c r="MB45" s="207"/>
      <c r="MC45" s="207"/>
      <c r="MD45" s="207"/>
      <c r="ME45" s="207"/>
      <c r="MF45" s="207"/>
      <c r="MG45" s="207"/>
      <c r="MH45" s="207"/>
      <c r="MI45" s="207"/>
      <c r="MJ45" s="207"/>
      <c r="MK45" s="207"/>
      <c r="ML45" s="207"/>
      <c r="MM45" s="207"/>
      <c r="MN45" s="207"/>
      <c r="MO45" s="207"/>
      <c r="MP45" s="207"/>
      <c r="MQ45" s="207"/>
      <c r="MR45" s="207"/>
      <c r="MS45" s="207"/>
      <c r="MT45" s="207"/>
      <c r="MU45" s="207"/>
      <c r="MV45" s="207"/>
      <c r="MW45" s="207"/>
      <c r="MX45" s="207"/>
      <c r="MY45" s="207"/>
      <c r="MZ45" s="207"/>
      <c r="NA45" s="207"/>
      <c r="NB45" s="207"/>
      <c r="NC45" s="207"/>
      <c r="ND45" s="207"/>
      <c r="NE45" s="207"/>
      <c r="NF45" s="207"/>
      <c r="NG45" s="207"/>
      <c r="NH45" s="207"/>
      <c r="NI45" s="207"/>
      <c r="NJ45" s="207"/>
      <c r="NK45" s="207"/>
      <c r="NL45" s="207"/>
      <c r="NM45" s="207"/>
      <c r="NN45" s="207"/>
      <c r="NO45" s="207"/>
      <c r="NP45" s="207"/>
      <c r="NQ45" s="207"/>
      <c r="NR45" s="207"/>
      <c r="NS45" s="207"/>
      <c r="NT45" s="207"/>
      <c r="NU45" s="207"/>
      <c r="NV45" s="207"/>
      <c r="NW45" s="207"/>
      <c r="NX45" s="207">
        <v>260</v>
      </c>
      <c r="NY45" s="207"/>
      <c r="NZ45" s="207"/>
      <c r="OA45" s="207"/>
      <c r="OB45" s="207"/>
      <c r="OC45" s="207"/>
      <c r="OD45" s="207"/>
      <c r="OE45" s="207"/>
      <c r="OF45" s="207"/>
      <c r="OG45" s="207"/>
      <c r="OH45" s="207"/>
      <c r="OI45" s="207"/>
      <c r="OJ45" s="207"/>
      <c r="OK45" s="207"/>
      <c r="OL45" s="207"/>
      <c r="OM45" s="207"/>
      <c r="ON45" s="207"/>
      <c r="OO45" s="207"/>
      <c r="OP45" s="207"/>
      <c r="OQ45" s="207"/>
      <c r="OR45" s="207"/>
      <c r="OS45" s="207"/>
      <c r="OT45" s="207"/>
      <c r="OU45" s="207"/>
      <c r="OV45" s="207"/>
      <c r="OW45" s="207">
        <v>400</v>
      </c>
      <c r="OX45" s="207"/>
      <c r="OY45" s="207"/>
      <c r="OZ45" s="207"/>
      <c r="PA45" s="207"/>
      <c r="PB45" s="207"/>
      <c r="PC45" s="207"/>
      <c r="PD45" s="207"/>
      <c r="PE45" s="207"/>
      <c r="PF45" s="207"/>
      <c r="PG45" s="207"/>
      <c r="PH45" s="207"/>
      <c r="PI45" s="207"/>
      <c r="PJ45" s="207"/>
      <c r="PK45" s="207"/>
      <c r="PL45" s="207"/>
      <c r="PM45" s="207"/>
      <c r="PN45" s="207"/>
      <c r="PO45" s="207"/>
      <c r="PP45" s="207"/>
      <c r="PQ45" s="207"/>
      <c r="PR45" s="207"/>
      <c r="PS45" s="207">
        <v>80</v>
      </c>
      <c r="PT45" s="207"/>
      <c r="PU45" s="207"/>
      <c r="PV45" s="207"/>
      <c r="PW45" s="207"/>
      <c r="PX45" s="207"/>
      <c r="PY45" s="207"/>
      <c r="PZ45" s="207"/>
      <c r="QA45" s="207"/>
      <c r="QB45" s="207"/>
      <c r="QC45" s="207"/>
      <c r="QD45" s="207"/>
      <c r="QE45" s="207">
        <v>155</v>
      </c>
      <c r="QF45" s="207"/>
      <c r="QG45" s="207"/>
      <c r="QH45" s="207"/>
      <c r="QI45" s="207">
        <v>40</v>
      </c>
      <c r="QJ45" s="207"/>
      <c r="QK45" s="207"/>
      <c r="QL45" s="207"/>
      <c r="QM45" s="207"/>
      <c r="QN45" s="207"/>
      <c r="QO45" s="207"/>
      <c r="QP45" s="207"/>
      <c r="QQ45" s="207"/>
      <c r="QR45" s="207"/>
      <c r="QS45" s="207"/>
      <c r="QT45" s="207"/>
      <c r="QU45" s="207"/>
      <c r="QV45" s="207"/>
      <c r="QW45" s="207"/>
      <c r="QX45" s="207"/>
      <c r="QY45" s="207"/>
      <c r="QZ45" s="207"/>
      <c r="RA45" s="207">
        <v>170</v>
      </c>
    </row>
    <row r="46" spans="1:469" x14ac:dyDescent="0.25">
      <c r="A46" t="s">
        <v>217</v>
      </c>
      <c r="B46" s="205" t="s">
        <v>21</v>
      </c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7"/>
      <c r="BC46" s="207"/>
      <c r="BD46" s="207"/>
      <c r="BE46" s="207"/>
      <c r="BF46" s="207"/>
      <c r="BG46" s="207"/>
      <c r="BH46" s="207"/>
      <c r="BI46" s="207"/>
      <c r="BJ46" s="207"/>
      <c r="BK46" s="207"/>
      <c r="BL46" s="207"/>
      <c r="BM46" s="207"/>
      <c r="BN46" s="207"/>
      <c r="BO46" s="207"/>
      <c r="BP46" s="207"/>
      <c r="BQ46" s="207"/>
      <c r="BR46" s="207"/>
      <c r="BS46" s="207"/>
      <c r="BT46" s="207"/>
      <c r="BU46" s="207"/>
      <c r="BV46" s="207"/>
      <c r="BW46" s="207"/>
      <c r="BX46" s="207"/>
      <c r="BY46" s="207"/>
      <c r="BZ46" s="207"/>
      <c r="CA46" s="207"/>
      <c r="CB46" s="207"/>
      <c r="CC46" s="207"/>
      <c r="CD46" s="207"/>
      <c r="CE46" s="207"/>
      <c r="CF46" s="207"/>
      <c r="CG46" s="207"/>
      <c r="CH46" s="207"/>
      <c r="CI46" s="207"/>
      <c r="CJ46" s="207"/>
      <c r="CK46" s="207"/>
      <c r="CL46" s="207"/>
      <c r="CM46" s="207"/>
      <c r="CN46" s="207"/>
      <c r="CO46" s="207"/>
      <c r="CP46" s="207"/>
      <c r="CQ46" s="207"/>
      <c r="CR46" s="207"/>
      <c r="CS46" s="207"/>
      <c r="CT46" s="207"/>
      <c r="CU46" s="207"/>
      <c r="CV46" s="207"/>
      <c r="CW46" s="207"/>
      <c r="CX46" s="207"/>
      <c r="CY46" s="207"/>
      <c r="CZ46" s="207"/>
      <c r="DA46" s="207"/>
      <c r="DB46" s="207"/>
      <c r="DC46" s="207"/>
      <c r="DD46" s="207"/>
      <c r="DE46" s="207"/>
      <c r="DF46" s="207"/>
      <c r="DG46" s="207"/>
      <c r="DH46" s="207"/>
      <c r="DI46" s="207"/>
      <c r="DJ46" s="207"/>
      <c r="DK46" s="207"/>
      <c r="DL46" s="207"/>
      <c r="DM46" s="207"/>
      <c r="DN46" s="207"/>
      <c r="DO46" s="207"/>
      <c r="DP46" s="207"/>
      <c r="DQ46" s="207"/>
      <c r="DR46" s="207"/>
      <c r="DS46" s="207"/>
      <c r="DT46" s="207"/>
      <c r="DU46" s="207"/>
      <c r="DV46" s="207"/>
      <c r="DW46" s="207"/>
      <c r="DX46" s="207"/>
      <c r="DY46" s="207"/>
      <c r="DZ46" s="207"/>
      <c r="EA46" s="207"/>
      <c r="EB46" s="207"/>
      <c r="EC46" s="207"/>
      <c r="ED46" s="207"/>
      <c r="EE46" s="207"/>
      <c r="EF46" s="207"/>
      <c r="EG46" s="207"/>
      <c r="EH46" s="207"/>
      <c r="EI46" s="207"/>
      <c r="EJ46" s="207"/>
      <c r="EK46" s="207"/>
      <c r="EL46" s="207"/>
      <c r="EM46" s="207"/>
      <c r="EN46" s="207"/>
      <c r="EO46" s="207"/>
      <c r="EP46" s="207"/>
      <c r="EQ46" s="207"/>
      <c r="ER46" s="207"/>
      <c r="ES46" s="207"/>
      <c r="ET46" s="207"/>
      <c r="EU46" s="207"/>
      <c r="EV46" s="207"/>
      <c r="EW46" s="207"/>
      <c r="EX46" s="207"/>
      <c r="EY46" s="207"/>
      <c r="EZ46" s="207"/>
      <c r="FA46" s="207"/>
      <c r="FB46" s="207"/>
      <c r="FC46" s="207"/>
      <c r="FD46" s="207"/>
      <c r="FE46" s="207"/>
      <c r="FF46" s="207"/>
      <c r="FG46" s="207"/>
      <c r="FH46" s="207"/>
      <c r="FI46" s="207"/>
      <c r="FJ46" s="207"/>
      <c r="FK46" s="207"/>
      <c r="FL46" s="207"/>
      <c r="FM46" s="207"/>
      <c r="FN46" s="207"/>
      <c r="FO46" s="207"/>
      <c r="FP46" s="207"/>
      <c r="FQ46" s="207"/>
      <c r="FR46" s="207"/>
      <c r="FS46" s="207"/>
      <c r="FT46" s="207"/>
      <c r="FU46" s="207"/>
      <c r="FV46" s="207"/>
      <c r="FW46" s="207"/>
      <c r="FX46" s="207"/>
      <c r="FY46" s="207"/>
      <c r="FZ46" s="207"/>
      <c r="GA46" s="207"/>
      <c r="GB46" s="207"/>
      <c r="GC46" s="207"/>
      <c r="GD46" s="207"/>
      <c r="GE46" s="207"/>
      <c r="GF46" s="207"/>
      <c r="GG46" s="207"/>
      <c r="GH46" s="207"/>
      <c r="GI46" s="207"/>
      <c r="GJ46" s="207"/>
      <c r="GK46" s="207"/>
      <c r="GL46" s="207"/>
      <c r="GM46" s="207"/>
      <c r="GN46" s="207"/>
      <c r="GO46" s="207"/>
      <c r="GP46" s="207"/>
      <c r="GQ46" s="207"/>
      <c r="GR46" s="207"/>
      <c r="GS46" s="207"/>
      <c r="GT46" s="207"/>
      <c r="GU46" s="207"/>
      <c r="GV46" s="207"/>
      <c r="GW46" s="207"/>
      <c r="GX46" s="207"/>
      <c r="GY46" s="207"/>
      <c r="GZ46" s="207"/>
      <c r="HA46" s="207"/>
      <c r="HB46" s="207"/>
      <c r="HC46" s="207"/>
      <c r="HD46" s="207"/>
      <c r="HE46" s="207"/>
      <c r="HF46" s="207"/>
      <c r="HG46" s="207"/>
      <c r="HH46" s="207"/>
      <c r="HI46" s="207"/>
      <c r="HJ46" s="207"/>
      <c r="HK46" s="207"/>
      <c r="HL46" s="207"/>
      <c r="HM46" s="207"/>
      <c r="HN46" s="207"/>
      <c r="HO46" s="207"/>
      <c r="HP46" s="207"/>
      <c r="HQ46" s="207"/>
      <c r="HR46" s="207"/>
      <c r="HS46" s="207"/>
      <c r="HT46" s="207"/>
      <c r="HU46" s="207"/>
      <c r="HV46" s="207"/>
      <c r="HW46" s="207"/>
      <c r="HX46" s="207"/>
      <c r="HY46" s="207"/>
      <c r="HZ46" s="207"/>
      <c r="IA46" s="207"/>
      <c r="IB46" s="207"/>
      <c r="IC46" s="207"/>
      <c r="ID46" s="207"/>
      <c r="IE46" s="207"/>
      <c r="IF46" s="207"/>
      <c r="IG46" s="207"/>
      <c r="IH46" s="207"/>
      <c r="II46" s="207"/>
      <c r="IJ46" s="207"/>
      <c r="IK46" s="207"/>
      <c r="IL46" s="207"/>
      <c r="IM46" s="207"/>
      <c r="IN46" s="207"/>
      <c r="IO46" s="207"/>
      <c r="IP46" s="207"/>
      <c r="IQ46" s="207"/>
      <c r="IR46" s="207"/>
      <c r="IS46" s="207"/>
      <c r="IT46" s="207"/>
      <c r="IU46" s="207"/>
      <c r="IV46" s="207"/>
      <c r="IW46" s="207"/>
      <c r="IX46" s="207"/>
      <c r="IY46" s="207"/>
      <c r="IZ46" s="207"/>
      <c r="JA46" s="207"/>
      <c r="JB46" s="207"/>
      <c r="JC46" s="207"/>
      <c r="JD46" s="207"/>
      <c r="JE46" s="207"/>
      <c r="JF46" s="207"/>
      <c r="JG46" s="207"/>
      <c r="JH46" s="207"/>
      <c r="JI46" s="207"/>
      <c r="JJ46" s="207"/>
      <c r="JK46" s="207"/>
      <c r="JL46" s="207"/>
      <c r="JM46" s="207"/>
      <c r="JN46" s="207"/>
      <c r="JO46" s="207"/>
      <c r="JP46" s="207"/>
      <c r="JQ46" s="207"/>
      <c r="JR46" s="207"/>
      <c r="JS46" s="207"/>
      <c r="JT46" s="207"/>
      <c r="JU46" s="207"/>
      <c r="JV46" s="207"/>
      <c r="JW46" s="207"/>
      <c r="JX46" s="207"/>
      <c r="JY46" s="207"/>
      <c r="JZ46" s="207"/>
      <c r="KA46" s="207"/>
      <c r="KB46" s="207"/>
      <c r="KC46" s="207"/>
      <c r="KD46" s="207"/>
      <c r="KE46" s="207"/>
      <c r="KF46" s="207"/>
      <c r="KG46" s="207"/>
      <c r="KH46" s="207"/>
      <c r="KI46" s="207"/>
      <c r="KJ46" s="207"/>
      <c r="KK46" s="207"/>
      <c r="KL46" s="207"/>
      <c r="KM46" s="207"/>
      <c r="KN46" s="207"/>
      <c r="KO46" s="207"/>
      <c r="KP46" s="207"/>
      <c r="KQ46" s="207"/>
      <c r="KR46" s="207"/>
      <c r="KS46" s="207"/>
      <c r="KT46" s="207"/>
      <c r="KU46" s="207"/>
      <c r="KV46" s="207"/>
      <c r="KW46" s="207"/>
      <c r="KX46" s="207"/>
      <c r="KY46" s="207"/>
      <c r="KZ46" s="207"/>
      <c r="LA46" s="207">
        <v>1680</v>
      </c>
      <c r="LB46" s="207"/>
      <c r="LC46" s="207"/>
      <c r="LD46" s="207"/>
      <c r="LE46" s="207"/>
      <c r="LF46" s="207"/>
      <c r="LG46" s="207"/>
      <c r="LH46" s="207"/>
      <c r="LI46" s="207"/>
      <c r="LJ46" s="207"/>
      <c r="LK46" s="207"/>
      <c r="LL46" s="207"/>
      <c r="LM46" s="207"/>
      <c r="LN46" s="207"/>
      <c r="LO46" s="207"/>
      <c r="LP46" s="207"/>
      <c r="LQ46" s="207"/>
      <c r="LR46" s="207"/>
      <c r="LS46" s="207"/>
      <c r="LT46" s="207"/>
      <c r="LU46" s="207"/>
      <c r="LV46" s="207"/>
      <c r="LW46" s="207"/>
      <c r="LX46" s="207"/>
      <c r="LY46" s="207"/>
      <c r="LZ46" s="207"/>
      <c r="MA46" s="207"/>
      <c r="MB46" s="207"/>
      <c r="MC46" s="207"/>
      <c r="MD46" s="207"/>
      <c r="ME46" s="207"/>
      <c r="MF46" s="207"/>
      <c r="MG46" s="207"/>
      <c r="MH46" s="207"/>
      <c r="MI46" s="207"/>
      <c r="MJ46" s="207"/>
      <c r="MK46" s="207"/>
      <c r="ML46" s="207"/>
      <c r="MM46" s="207"/>
      <c r="MN46" s="207"/>
      <c r="MO46" s="207"/>
      <c r="MP46" s="207"/>
      <c r="MQ46" s="207"/>
      <c r="MR46" s="207"/>
      <c r="MS46" s="207"/>
      <c r="MT46" s="207"/>
      <c r="MU46" s="207"/>
      <c r="MV46" s="207"/>
      <c r="MW46" s="207"/>
      <c r="MX46" s="207"/>
      <c r="MY46" s="207"/>
      <c r="MZ46" s="207"/>
      <c r="NA46" s="207"/>
      <c r="NB46" s="207"/>
      <c r="NC46" s="207"/>
      <c r="ND46" s="207"/>
      <c r="NE46" s="207"/>
      <c r="NF46" s="207"/>
      <c r="NG46" s="207"/>
      <c r="NH46" s="207"/>
      <c r="NI46" s="207"/>
      <c r="NJ46" s="207"/>
      <c r="NK46" s="207"/>
      <c r="NL46" s="207"/>
      <c r="NM46" s="207"/>
      <c r="NN46" s="207"/>
      <c r="NO46" s="207"/>
      <c r="NP46" s="207"/>
      <c r="NQ46" s="207"/>
      <c r="NR46" s="207"/>
      <c r="NS46" s="207"/>
      <c r="NT46" s="207"/>
      <c r="NU46" s="207"/>
      <c r="NV46" s="207"/>
      <c r="NW46" s="207"/>
      <c r="NX46" s="207"/>
      <c r="NY46" s="207"/>
      <c r="NZ46" s="207"/>
      <c r="OA46" s="207"/>
      <c r="OB46" s="207"/>
      <c r="OC46" s="207"/>
      <c r="OD46" s="207"/>
      <c r="OE46" s="207"/>
      <c r="OF46" s="207"/>
      <c r="OG46" s="207"/>
      <c r="OH46" s="207"/>
      <c r="OI46" s="207"/>
      <c r="OJ46" s="207"/>
      <c r="OK46" s="207"/>
      <c r="OL46" s="207"/>
      <c r="OM46" s="207"/>
      <c r="ON46" s="207"/>
      <c r="OO46" s="207"/>
      <c r="OP46" s="207"/>
      <c r="OQ46" s="207"/>
      <c r="OR46" s="207"/>
      <c r="OS46" s="207"/>
      <c r="OT46" s="207"/>
      <c r="OU46" s="207"/>
      <c r="OV46" s="207"/>
      <c r="OW46" s="207">
        <v>80</v>
      </c>
      <c r="OX46" s="207"/>
      <c r="OY46" s="207"/>
      <c r="OZ46" s="207"/>
      <c r="PA46" s="207"/>
      <c r="PB46" s="207"/>
      <c r="PC46" s="207"/>
      <c r="PD46" s="207"/>
      <c r="PE46" s="207"/>
      <c r="PF46" s="207"/>
      <c r="PG46" s="207"/>
      <c r="PH46" s="207"/>
      <c r="PI46" s="207"/>
      <c r="PJ46" s="207"/>
      <c r="PK46" s="207"/>
      <c r="PL46" s="207"/>
      <c r="PM46" s="207"/>
      <c r="PN46" s="207"/>
      <c r="PO46" s="207"/>
      <c r="PP46" s="207"/>
      <c r="PQ46" s="207"/>
      <c r="PR46" s="207"/>
      <c r="PS46" s="207"/>
      <c r="PT46" s="207"/>
      <c r="PU46" s="207"/>
      <c r="PV46" s="207"/>
      <c r="PW46" s="207"/>
      <c r="PX46" s="207"/>
      <c r="PY46" s="207"/>
      <c r="PZ46" s="207"/>
      <c r="QA46" s="207"/>
      <c r="QB46" s="207"/>
      <c r="QC46" s="207"/>
      <c r="QD46" s="207"/>
      <c r="QE46" s="207"/>
      <c r="QF46" s="207"/>
      <c r="QG46" s="207"/>
      <c r="QH46" s="207"/>
      <c r="QI46" s="207"/>
      <c r="QJ46" s="207"/>
      <c r="QK46" s="207"/>
      <c r="QL46" s="207"/>
      <c r="QM46" s="207"/>
      <c r="QN46" s="207"/>
      <c r="QO46" s="207"/>
      <c r="QP46" s="207"/>
      <c r="QQ46" s="207"/>
      <c r="QR46" s="207"/>
      <c r="QS46" s="207"/>
      <c r="QT46" s="207"/>
      <c r="QU46" s="207"/>
      <c r="QV46" s="207"/>
      <c r="QW46" s="207"/>
      <c r="QX46" s="207"/>
      <c r="QY46" s="207"/>
      <c r="QZ46" s="207"/>
      <c r="RA46" s="207"/>
    </row>
    <row r="47" spans="1:469" x14ac:dyDescent="0.25">
      <c r="A47" t="s">
        <v>217</v>
      </c>
      <c r="B47" s="205" t="s">
        <v>22</v>
      </c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207"/>
      <c r="AT47" s="207"/>
      <c r="AU47" s="207"/>
      <c r="AV47" s="207"/>
      <c r="AW47" s="207"/>
      <c r="AX47" s="207"/>
      <c r="AY47" s="207"/>
      <c r="AZ47" s="207"/>
      <c r="BA47" s="207"/>
      <c r="BB47" s="207"/>
      <c r="BC47" s="207"/>
      <c r="BD47" s="207"/>
      <c r="BE47" s="207"/>
      <c r="BF47" s="207"/>
      <c r="BG47" s="207"/>
      <c r="BH47" s="207"/>
      <c r="BI47" s="207"/>
      <c r="BJ47" s="207"/>
      <c r="BK47" s="207"/>
      <c r="BL47" s="207"/>
      <c r="BM47" s="207"/>
      <c r="BN47" s="207"/>
      <c r="BO47" s="207"/>
      <c r="BP47" s="207"/>
      <c r="BQ47" s="207"/>
      <c r="BR47" s="207"/>
      <c r="BS47" s="207"/>
      <c r="BT47" s="207"/>
      <c r="BU47" s="207"/>
      <c r="BV47" s="207"/>
      <c r="BW47" s="207"/>
      <c r="BX47" s="207"/>
      <c r="BY47" s="207"/>
      <c r="BZ47" s="207"/>
      <c r="CA47" s="207"/>
      <c r="CB47" s="207"/>
      <c r="CC47" s="207"/>
      <c r="CD47" s="207"/>
      <c r="CE47" s="207"/>
      <c r="CF47" s="207"/>
      <c r="CG47" s="207"/>
      <c r="CH47" s="207"/>
      <c r="CI47" s="207"/>
      <c r="CJ47" s="207"/>
      <c r="CK47" s="207"/>
      <c r="CL47" s="207"/>
      <c r="CM47" s="207"/>
      <c r="CN47" s="207"/>
      <c r="CO47" s="207"/>
      <c r="CP47" s="207"/>
      <c r="CQ47" s="207"/>
      <c r="CR47" s="207"/>
      <c r="CS47" s="207"/>
      <c r="CT47" s="207"/>
      <c r="CU47" s="207"/>
      <c r="CV47" s="207"/>
      <c r="CW47" s="207"/>
      <c r="CX47" s="207"/>
      <c r="CY47" s="207"/>
      <c r="CZ47" s="207"/>
      <c r="DA47" s="207"/>
      <c r="DB47" s="207"/>
      <c r="DC47" s="207"/>
      <c r="DD47" s="207"/>
      <c r="DE47" s="207"/>
      <c r="DF47" s="207"/>
      <c r="DG47" s="207"/>
      <c r="DH47" s="207"/>
      <c r="DI47" s="207"/>
      <c r="DJ47" s="207"/>
      <c r="DK47" s="207"/>
      <c r="DL47" s="207"/>
      <c r="DM47" s="207"/>
      <c r="DN47" s="207"/>
      <c r="DO47" s="207"/>
      <c r="DP47" s="207"/>
      <c r="DQ47" s="207"/>
      <c r="DR47" s="207"/>
      <c r="DS47" s="207"/>
      <c r="DT47" s="207"/>
      <c r="DU47" s="207"/>
      <c r="DV47" s="207"/>
      <c r="DW47" s="207"/>
      <c r="DX47" s="207"/>
      <c r="DY47" s="207"/>
      <c r="DZ47" s="207"/>
      <c r="EA47" s="207"/>
      <c r="EB47" s="207"/>
      <c r="EC47" s="207"/>
      <c r="ED47" s="207"/>
      <c r="EE47" s="207"/>
      <c r="EF47" s="207"/>
      <c r="EG47" s="207"/>
      <c r="EH47" s="207"/>
      <c r="EI47" s="207"/>
      <c r="EJ47" s="207"/>
      <c r="EK47" s="207"/>
      <c r="EL47" s="207"/>
      <c r="EM47" s="207"/>
      <c r="EN47" s="207"/>
      <c r="EO47" s="207"/>
      <c r="EP47" s="207"/>
      <c r="EQ47" s="207"/>
      <c r="ER47" s="207"/>
      <c r="ES47" s="207"/>
      <c r="ET47" s="207"/>
      <c r="EU47" s="207"/>
      <c r="EV47" s="207"/>
      <c r="EW47" s="207"/>
      <c r="EX47" s="207"/>
      <c r="EY47" s="207"/>
      <c r="EZ47" s="207"/>
      <c r="FA47" s="207"/>
      <c r="FB47" s="207"/>
      <c r="FC47" s="207"/>
      <c r="FD47" s="207"/>
      <c r="FE47" s="207"/>
      <c r="FF47" s="207"/>
      <c r="FG47" s="207"/>
      <c r="FH47" s="207"/>
      <c r="FI47" s="207"/>
      <c r="FJ47" s="207"/>
      <c r="FK47" s="207"/>
      <c r="FL47" s="207"/>
      <c r="FM47" s="207"/>
      <c r="FN47" s="207"/>
      <c r="FO47" s="207"/>
      <c r="FP47" s="207"/>
      <c r="FQ47" s="207"/>
      <c r="FR47" s="207"/>
      <c r="FS47" s="207"/>
      <c r="FT47" s="207"/>
      <c r="FU47" s="207"/>
      <c r="FV47" s="207"/>
      <c r="FW47" s="207"/>
      <c r="FX47" s="207"/>
      <c r="FY47" s="207"/>
      <c r="FZ47" s="207"/>
      <c r="GA47" s="207"/>
      <c r="GB47" s="207"/>
      <c r="GC47" s="207"/>
      <c r="GD47" s="207"/>
      <c r="GE47" s="207"/>
      <c r="GF47" s="207"/>
      <c r="GG47" s="207"/>
      <c r="GH47" s="207"/>
      <c r="GI47" s="207"/>
      <c r="GJ47" s="207"/>
      <c r="GK47" s="207"/>
      <c r="GL47" s="207"/>
      <c r="GM47" s="207"/>
      <c r="GN47" s="207"/>
      <c r="GO47" s="207"/>
      <c r="GP47" s="207"/>
      <c r="GQ47" s="207"/>
      <c r="GR47" s="207"/>
      <c r="GS47" s="207"/>
      <c r="GT47" s="207"/>
      <c r="GU47" s="207"/>
      <c r="GV47" s="207"/>
      <c r="GW47" s="207"/>
      <c r="GX47" s="207"/>
      <c r="GY47" s="207"/>
      <c r="GZ47" s="207"/>
      <c r="HA47" s="207"/>
      <c r="HB47" s="207"/>
      <c r="HC47" s="207"/>
      <c r="HD47" s="207"/>
      <c r="HE47" s="207"/>
      <c r="HF47" s="207"/>
      <c r="HG47" s="207"/>
      <c r="HH47" s="207"/>
      <c r="HI47" s="207"/>
      <c r="HJ47" s="207"/>
      <c r="HK47" s="207"/>
      <c r="HL47" s="207"/>
      <c r="HM47" s="207"/>
      <c r="HN47" s="207"/>
      <c r="HO47" s="207"/>
      <c r="HP47" s="207"/>
      <c r="HQ47" s="207"/>
      <c r="HR47" s="207"/>
      <c r="HS47" s="207"/>
      <c r="HT47" s="207"/>
      <c r="HU47" s="207"/>
      <c r="HV47" s="207"/>
      <c r="HW47" s="207"/>
      <c r="HX47" s="207"/>
      <c r="HY47" s="207"/>
      <c r="HZ47" s="207"/>
      <c r="IA47" s="207"/>
      <c r="IB47" s="207"/>
      <c r="IC47" s="207"/>
      <c r="ID47" s="207"/>
      <c r="IE47" s="207"/>
      <c r="IF47" s="207"/>
      <c r="IG47" s="207"/>
      <c r="IH47" s="207"/>
      <c r="II47" s="207"/>
      <c r="IJ47" s="207"/>
      <c r="IK47" s="207"/>
      <c r="IL47" s="207"/>
      <c r="IM47" s="207"/>
      <c r="IN47" s="207"/>
      <c r="IO47" s="207"/>
      <c r="IP47" s="207"/>
      <c r="IQ47" s="207"/>
      <c r="IR47" s="207"/>
      <c r="IS47" s="207"/>
      <c r="IT47" s="207"/>
      <c r="IU47" s="207"/>
      <c r="IV47" s="207"/>
      <c r="IW47" s="207"/>
      <c r="IX47" s="207"/>
      <c r="IY47" s="207"/>
      <c r="IZ47" s="207"/>
      <c r="JA47" s="207"/>
      <c r="JB47" s="207"/>
      <c r="JC47" s="207"/>
      <c r="JD47" s="207"/>
      <c r="JE47" s="207"/>
      <c r="JF47" s="207"/>
      <c r="JG47" s="207"/>
      <c r="JH47" s="207"/>
      <c r="JI47" s="207"/>
      <c r="JJ47" s="207"/>
      <c r="JK47" s="207"/>
      <c r="JL47" s="207"/>
      <c r="JM47" s="207"/>
      <c r="JN47" s="207"/>
      <c r="JO47" s="207"/>
      <c r="JP47" s="207"/>
      <c r="JQ47" s="207"/>
      <c r="JR47" s="207"/>
      <c r="JS47" s="207"/>
      <c r="JT47" s="207"/>
      <c r="JU47" s="207"/>
      <c r="JV47" s="207"/>
      <c r="JW47" s="207"/>
      <c r="JX47" s="207"/>
      <c r="JY47" s="207"/>
      <c r="JZ47" s="207"/>
      <c r="KA47" s="207"/>
      <c r="KB47" s="207"/>
      <c r="KC47" s="207"/>
      <c r="KD47" s="207"/>
      <c r="KE47" s="207"/>
      <c r="KF47" s="207"/>
      <c r="KG47" s="207"/>
      <c r="KH47" s="207"/>
      <c r="KI47" s="207"/>
      <c r="KJ47" s="207"/>
      <c r="KK47" s="207"/>
      <c r="KL47" s="207"/>
      <c r="KM47" s="207"/>
      <c r="KN47" s="207"/>
      <c r="KO47" s="207"/>
      <c r="KP47" s="207"/>
      <c r="KQ47" s="207"/>
      <c r="KR47" s="207"/>
      <c r="KS47" s="207"/>
      <c r="KT47" s="207"/>
      <c r="KU47" s="207"/>
      <c r="KV47" s="207"/>
      <c r="KW47" s="207"/>
      <c r="KX47" s="207"/>
      <c r="KY47" s="207"/>
      <c r="KZ47" s="207"/>
      <c r="LA47" s="207">
        <v>1680</v>
      </c>
      <c r="LB47" s="207"/>
      <c r="LC47" s="207"/>
      <c r="LD47" s="207"/>
      <c r="LE47" s="207"/>
      <c r="LF47" s="207"/>
      <c r="LG47" s="207"/>
      <c r="LH47" s="207"/>
      <c r="LI47" s="207"/>
      <c r="LJ47" s="207"/>
      <c r="LK47" s="207"/>
      <c r="LL47" s="207"/>
      <c r="LM47" s="207"/>
      <c r="LN47" s="207"/>
      <c r="LO47" s="207"/>
      <c r="LP47" s="207"/>
      <c r="LQ47" s="207"/>
      <c r="LR47" s="207"/>
      <c r="LS47" s="207"/>
      <c r="LT47" s="207"/>
      <c r="LU47" s="207"/>
      <c r="LV47" s="207"/>
      <c r="LW47" s="207"/>
      <c r="LX47" s="207"/>
      <c r="LY47" s="207"/>
      <c r="LZ47" s="207"/>
      <c r="MA47" s="207"/>
      <c r="MB47" s="207"/>
      <c r="MC47" s="207"/>
      <c r="MD47" s="207"/>
      <c r="ME47" s="207"/>
      <c r="MF47" s="207"/>
      <c r="MG47" s="207"/>
      <c r="MH47" s="207"/>
      <c r="MI47" s="207"/>
      <c r="MJ47" s="207"/>
      <c r="MK47" s="207"/>
      <c r="ML47" s="207"/>
      <c r="MM47" s="207"/>
      <c r="MN47" s="207"/>
      <c r="MO47" s="207"/>
      <c r="MP47" s="207"/>
      <c r="MQ47" s="207"/>
      <c r="MR47" s="207"/>
      <c r="MS47" s="207"/>
      <c r="MT47" s="207"/>
      <c r="MU47" s="207"/>
      <c r="MV47" s="207"/>
      <c r="MW47" s="207"/>
      <c r="MX47" s="207"/>
      <c r="MY47" s="207"/>
      <c r="MZ47" s="207"/>
      <c r="NA47" s="207"/>
      <c r="NB47" s="207"/>
      <c r="NC47" s="207"/>
      <c r="ND47" s="207"/>
      <c r="NE47" s="207"/>
      <c r="NF47" s="207"/>
      <c r="NG47" s="207"/>
      <c r="NH47" s="207"/>
      <c r="NI47" s="207"/>
      <c r="NJ47" s="207"/>
      <c r="NK47" s="207"/>
      <c r="NL47" s="207"/>
      <c r="NM47" s="207"/>
      <c r="NN47" s="207"/>
      <c r="NO47" s="207"/>
      <c r="NP47" s="207"/>
      <c r="NQ47" s="207"/>
      <c r="NR47" s="207"/>
      <c r="NS47" s="207"/>
      <c r="NT47" s="207"/>
      <c r="NU47" s="207"/>
      <c r="NV47" s="207"/>
      <c r="NW47" s="207"/>
      <c r="NX47" s="207"/>
      <c r="NY47" s="207"/>
      <c r="NZ47" s="207"/>
      <c r="OA47" s="207"/>
      <c r="OB47" s="207"/>
      <c r="OC47" s="207"/>
      <c r="OD47" s="207"/>
      <c r="OE47" s="207"/>
      <c r="OF47" s="207"/>
      <c r="OG47" s="207"/>
      <c r="OH47" s="207"/>
      <c r="OI47" s="207"/>
      <c r="OJ47" s="207"/>
      <c r="OK47" s="207"/>
      <c r="OL47" s="207"/>
      <c r="OM47" s="207"/>
      <c r="ON47" s="207"/>
      <c r="OO47" s="207"/>
      <c r="OP47" s="207"/>
      <c r="OQ47" s="207"/>
      <c r="OR47" s="207"/>
      <c r="OS47" s="207"/>
      <c r="OT47" s="207"/>
      <c r="OU47" s="207"/>
      <c r="OV47" s="207"/>
      <c r="OW47" s="207">
        <v>80</v>
      </c>
      <c r="OX47" s="207"/>
      <c r="OY47" s="207"/>
      <c r="OZ47" s="207"/>
      <c r="PA47" s="207"/>
      <c r="PB47" s="207"/>
      <c r="PC47" s="207"/>
      <c r="PD47" s="207"/>
      <c r="PE47" s="207"/>
      <c r="PF47" s="207"/>
      <c r="PG47" s="207"/>
      <c r="PH47" s="207"/>
      <c r="PI47" s="207"/>
      <c r="PJ47" s="207"/>
      <c r="PK47" s="207"/>
      <c r="PL47" s="207"/>
      <c r="PM47" s="207"/>
      <c r="PN47" s="207"/>
      <c r="PO47" s="207"/>
      <c r="PP47" s="207"/>
      <c r="PQ47" s="207"/>
      <c r="PR47" s="207"/>
      <c r="PS47" s="207"/>
      <c r="PT47" s="207"/>
      <c r="PU47" s="207"/>
      <c r="PV47" s="207"/>
      <c r="PW47" s="207"/>
      <c r="PX47" s="207"/>
      <c r="PY47" s="207"/>
      <c r="PZ47" s="207"/>
      <c r="QA47" s="207"/>
      <c r="QB47" s="207"/>
      <c r="QC47" s="207"/>
      <c r="QD47" s="207"/>
      <c r="QE47" s="207"/>
      <c r="QF47" s="207"/>
      <c r="QG47" s="207"/>
      <c r="QH47" s="207"/>
      <c r="QI47" s="207"/>
      <c r="QJ47" s="207"/>
      <c r="QK47" s="207"/>
      <c r="QL47" s="207"/>
      <c r="QM47" s="207"/>
      <c r="QN47" s="207"/>
      <c r="QO47" s="207"/>
      <c r="QP47" s="207"/>
      <c r="QQ47" s="207"/>
      <c r="QR47" s="207"/>
      <c r="QS47" s="207"/>
      <c r="QT47" s="207"/>
      <c r="QU47" s="207"/>
      <c r="QV47" s="207"/>
      <c r="QW47" s="207"/>
      <c r="QX47" s="207"/>
      <c r="QY47" s="207"/>
      <c r="QZ47" s="207"/>
      <c r="RA47" s="207"/>
    </row>
    <row r="48" spans="1:469" x14ac:dyDescent="0.25">
      <c r="A48" t="s">
        <v>240</v>
      </c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207"/>
      <c r="AT48" s="207"/>
      <c r="AU48" s="207"/>
      <c r="AV48" s="207"/>
      <c r="AW48" s="207"/>
      <c r="AX48" s="207"/>
      <c r="AY48" s="207"/>
      <c r="AZ48" s="207"/>
      <c r="BA48" s="207"/>
      <c r="BB48" s="207"/>
      <c r="BC48" s="207"/>
      <c r="BD48" s="207"/>
      <c r="BE48" s="207"/>
      <c r="BF48" s="207"/>
      <c r="BG48" s="207"/>
      <c r="BH48" s="207"/>
      <c r="BI48" s="207"/>
      <c r="BJ48" s="207"/>
      <c r="BK48" s="207"/>
      <c r="BL48" s="207"/>
      <c r="BM48" s="207"/>
      <c r="BN48" s="207"/>
      <c r="BO48" s="207"/>
      <c r="BP48" s="207"/>
      <c r="BQ48" s="207"/>
      <c r="BR48" s="207"/>
      <c r="BS48" s="207"/>
      <c r="BT48" s="207"/>
      <c r="BU48" s="207"/>
      <c r="BV48" s="207"/>
      <c r="BW48" s="207"/>
      <c r="BX48" s="207"/>
      <c r="BY48" s="207"/>
      <c r="BZ48" s="207"/>
      <c r="CA48" s="207"/>
      <c r="CB48" s="207"/>
      <c r="CC48" s="207"/>
      <c r="CD48" s="207"/>
      <c r="CE48" s="207"/>
      <c r="CF48" s="207"/>
      <c r="CG48" s="207"/>
      <c r="CH48" s="207"/>
      <c r="CI48" s="207"/>
      <c r="CJ48" s="207"/>
      <c r="CK48" s="207"/>
      <c r="CL48" s="207"/>
      <c r="CM48" s="207"/>
      <c r="CN48" s="207"/>
      <c r="CO48" s="207"/>
      <c r="CP48" s="207"/>
      <c r="CQ48" s="207"/>
      <c r="CR48" s="207"/>
      <c r="CS48" s="207"/>
      <c r="CT48" s="207"/>
      <c r="CU48" s="207"/>
      <c r="CV48" s="207"/>
      <c r="CW48" s="207"/>
      <c r="CX48" s="207"/>
      <c r="CY48" s="207"/>
      <c r="CZ48" s="207"/>
      <c r="DA48" s="207"/>
      <c r="DB48" s="207"/>
      <c r="DC48" s="207"/>
      <c r="DD48" s="207"/>
      <c r="DE48" s="207"/>
      <c r="DF48" s="207"/>
      <c r="DG48" s="207"/>
      <c r="DH48" s="207"/>
      <c r="DI48" s="207"/>
      <c r="DJ48" s="207"/>
      <c r="DK48" s="207"/>
      <c r="DL48" s="207"/>
      <c r="DM48" s="207"/>
      <c r="DN48" s="207"/>
      <c r="DO48" s="207"/>
      <c r="DP48" s="207"/>
      <c r="DQ48" s="207"/>
      <c r="DR48" s="207"/>
      <c r="DS48" s="207"/>
      <c r="DT48" s="207"/>
      <c r="DU48" s="207"/>
      <c r="DV48" s="207"/>
      <c r="DW48" s="207"/>
      <c r="DX48" s="207"/>
      <c r="DY48" s="207"/>
      <c r="DZ48" s="207"/>
      <c r="EA48" s="207"/>
      <c r="EB48" s="207"/>
      <c r="EC48" s="207"/>
      <c r="ED48" s="207"/>
      <c r="EE48" s="207"/>
      <c r="EF48" s="207"/>
      <c r="EG48" s="207"/>
      <c r="EH48" s="207"/>
      <c r="EI48" s="207"/>
      <c r="EJ48" s="207"/>
      <c r="EK48" s="207"/>
      <c r="EL48" s="207"/>
      <c r="EM48" s="207"/>
      <c r="EN48" s="207"/>
      <c r="EO48" s="207"/>
      <c r="EP48" s="207"/>
      <c r="EQ48" s="207"/>
      <c r="ER48" s="207"/>
      <c r="ES48" s="207"/>
      <c r="ET48" s="207"/>
      <c r="EU48" s="207"/>
      <c r="EV48" s="207"/>
      <c r="EW48" s="207"/>
      <c r="EX48" s="207"/>
      <c r="EY48" s="207"/>
      <c r="EZ48" s="207"/>
      <c r="FA48" s="207"/>
      <c r="FB48" s="207"/>
      <c r="FC48" s="207"/>
      <c r="FD48" s="207"/>
      <c r="FE48" s="207"/>
      <c r="FF48" s="207"/>
      <c r="FG48" s="207"/>
      <c r="FH48" s="207"/>
      <c r="FI48" s="207"/>
      <c r="FJ48" s="207"/>
      <c r="FK48" s="207"/>
      <c r="FL48" s="207"/>
      <c r="FM48" s="207"/>
      <c r="FN48" s="207"/>
      <c r="FO48" s="207"/>
      <c r="FP48" s="207"/>
      <c r="FQ48" s="207"/>
      <c r="FR48" s="207"/>
      <c r="FS48" s="207"/>
      <c r="FT48" s="207"/>
      <c r="FU48" s="207"/>
      <c r="FV48" s="207"/>
      <c r="FW48" s="207"/>
      <c r="FX48" s="207"/>
      <c r="FY48" s="207"/>
      <c r="FZ48" s="207"/>
      <c r="GA48" s="207"/>
      <c r="GB48" s="207"/>
      <c r="GC48" s="207"/>
      <c r="GD48" s="207"/>
      <c r="GE48" s="207"/>
      <c r="GF48" s="207"/>
      <c r="GG48" s="207"/>
      <c r="GH48" s="207"/>
      <c r="GI48" s="207"/>
      <c r="GJ48" s="207"/>
      <c r="GK48" s="207"/>
      <c r="GL48" s="207"/>
      <c r="GM48" s="207"/>
      <c r="GN48" s="207"/>
      <c r="GO48" s="207"/>
      <c r="GP48" s="207"/>
      <c r="GQ48" s="207"/>
      <c r="GR48" s="207"/>
      <c r="GS48" s="207"/>
      <c r="GT48" s="207"/>
      <c r="GU48" s="207"/>
      <c r="GV48" s="207"/>
      <c r="GW48" s="207"/>
      <c r="GX48" s="207"/>
      <c r="GY48" s="207"/>
      <c r="GZ48" s="207"/>
      <c r="HA48" s="207"/>
      <c r="HB48" s="207"/>
      <c r="HC48" s="207"/>
      <c r="HD48" s="207"/>
      <c r="HE48" s="207"/>
      <c r="HF48" s="207"/>
      <c r="HG48" s="207"/>
      <c r="HH48" s="207"/>
      <c r="HI48" s="207"/>
      <c r="HJ48" s="207"/>
      <c r="HK48" s="207"/>
      <c r="HL48" s="207"/>
      <c r="HM48" s="207"/>
      <c r="HN48" s="207"/>
      <c r="HO48" s="207"/>
      <c r="HP48" s="207"/>
      <c r="HQ48" s="207"/>
      <c r="HR48" s="207"/>
      <c r="HS48" s="207"/>
      <c r="HT48" s="207"/>
      <c r="HU48" s="207"/>
      <c r="HV48" s="207"/>
      <c r="HW48" s="207"/>
      <c r="HX48" s="207"/>
      <c r="HY48" s="207"/>
      <c r="HZ48" s="207"/>
      <c r="IA48" s="207"/>
      <c r="IB48" s="207"/>
      <c r="IC48" s="207"/>
      <c r="ID48" s="207"/>
      <c r="IE48" s="207"/>
      <c r="IF48" s="207"/>
      <c r="IG48" s="207"/>
      <c r="IH48" s="207"/>
      <c r="II48" s="207"/>
      <c r="IJ48" s="207"/>
      <c r="IK48" s="207"/>
      <c r="IL48" s="207"/>
      <c r="IM48" s="207"/>
      <c r="IN48" s="207"/>
      <c r="IO48" s="207"/>
      <c r="IP48" s="207"/>
      <c r="IQ48" s="207"/>
      <c r="IR48" s="207"/>
      <c r="IS48" s="207"/>
      <c r="IT48" s="207"/>
      <c r="IU48" s="207"/>
      <c r="IV48" s="207"/>
      <c r="IW48" s="207"/>
      <c r="IX48" s="207"/>
      <c r="IY48" s="207"/>
      <c r="IZ48" s="207"/>
      <c r="JA48" s="207"/>
      <c r="JB48" s="207"/>
      <c r="JC48" s="207"/>
      <c r="JD48" s="207"/>
      <c r="JE48" s="207"/>
      <c r="JF48" s="207"/>
      <c r="JG48" s="207"/>
      <c r="JH48" s="207"/>
      <c r="JI48" s="207"/>
      <c r="JJ48" s="207"/>
      <c r="JK48" s="207"/>
      <c r="JL48" s="207"/>
      <c r="JM48" s="207"/>
      <c r="JN48" s="207"/>
      <c r="JO48" s="207"/>
      <c r="JP48" s="207"/>
      <c r="JQ48" s="207"/>
      <c r="JR48" s="207"/>
      <c r="JS48" s="207"/>
      <c r="JT48" s="207"/>
      <c r="JU48" s="207"/>
      <c r="JV48" s="207"/>
      <c r="JW48" s="207"/>
      <c r="JX48" s="207"/>
      <c r="JY48" s="207"/>
      <c r="JZ48" s="207"/>
      <c r="KA48" s="207"/>
      <c r="KB48" s="207"/>
      <c r="KC48" s="207"/>
      <c r="KD48" s="207"/>
      <c r="KE48" s="207"/>
      <c r="KF48" s="207"/>
      <c r="KG48" s="207"/>
      <c r="KH48" s="207"/>
      <c r="KI48" s="207"/>
      <c r="KJ48" s="207"/>
      <c r="KK48" s="207"/>
      <c r="KL48" s="207"/>
      <c r="KM48" s="207"/>
      <c r="KN48" s="207"/>
      <c r="KO48" s="207"/>
      <c r="KP48" s="207"/>
      <c r="KQ48" s="207"/>
      <c r="KR48" s="207"/>
      <c r="KS48" s="207"/>
      <c r="KT48" s="207"/>
      <c r="KU48" s="207"/>
      <c r="KV48" s="207"/>
      <c r="KW48" s="207"/>
      <c r="KX48" s="207"/>
      <c r="KY48" s="207"/>
      <c r="KZ48" s="207"/>
      <c r="LA48" s="207"/>
      <c r="LB48" s="207"/>
      <c r="LC48" s="207"/>
      <c r="LD48" s="207"/>
      <c r="LE48" s="207"/>
      <c r="LF48" s="207"/>
      <c r="LG48" s="207"/>
      <c r="LH48" s="207"/>
      <c r="LI48" s="207"/>
      <c r="LJ48" s="207"/>
      <c r="LK48" s="207"/>
      <c r="LL48" s="207"/>
      <c r="LM48" s="207">
        <v>30</v>
      </c>
      <c r="LN48" s="207"/>
      <c r="LO48" s="207"/>
      <c r="LP48" s="207"/>
      <c r="LQ48" s="207"/>
      <c r="LR48" s="207"/>
      <c r="LS48" s="207"/>
      <c r="LT48" s="207"/>
      <c r="LU48" s="207"/>
      <c r="LV48" s="207"/>
      <c r="LW48" s="207"/>
      <c r="LX48" s="207"/>
      <c r="LY48" s="207"/>
      <c r="LZ48" s="207"/>
      <c r="MA48" s="207"/>
      <c r="MB48" s="207"/>
      <c r="MC48" s="207"/>
      <c r="MD48" s="207"/>
      <c r="ME48" s="207"/>
      <c r="MF48" s="207"/>
      <c r="MG48" s="207"/>
      <c r="MH48" s="207"/>
      <c r="MI48" s="207"/>
      <c r="MJ48" s="207"/>
      <c r="MK48" s="207"/>
      <c r="ML48" s="207"/>
      <c r="MM48" s="207"/>
      <c r="MN48" s="207"/>
      <c r="MO48" s="207"/>
      <c r="MP48" s="207"/>
      <c r="MQ48" s="207"/>
      <c r="MR48" s="207"/>
      <c r="MS48" s="207"/>
      <c r="MT48" s="207"/>
      <c r="MU48" s="207"/>
      <c r="MV48" s="207"/>
      <c r="MW48" s="207"/>
      <c r="MX48" s="207"/>
      <c r="MY48" s="207"/>
      <c r="MZ48" s="207"/>
      <c r="NA48" s="207"/>
      <c r="NB48" s="207"/>
      <c r="NC48" s="207"/>
      <c r="ND48" s="207"/>
      <c r="NE48" s="207"/>
      <c r="NF48" s="207"/>
      <c r="NG48" s="207"/>
      <c r="NH48" s="207"/>
      <c r="NI48" s="207"/>
      <c r="NJ48" s="207"/>
      <c r="NK48" s="207"/>
      <c r="NL48" s="207"/>
      <c r="NM48" s="207"/>
      <c r="NN48" s="207"/>
      <c r="NO48" s="207"/>
      <c r="NP48" s="207"/>
      <c r="NQ48" s="207"/>
      <c r="NR48" s="207"/>
      <c r="NS48" s="207"/>
      <c r="NT48" s="207"/>
      <c r="NU48" s="207"/>
      <c r="NV48" s="207"/>
      <c r="NW48" s="207"/>
      <c r="NX48" s="207"/>
      <c r="NY48" s="207"/>
      <c r="NZ48" s="207"/>
      <c r="OA48" s="207"/>
      <c r="OB48" s="207"/>
      <c r="OC48" s="207"/>
      <c r="OD48" s="207"/>
      <c r="OE48" s="207"/>
      <c r="OF48" s="207"/>
      <c r="OG48" s="207"/>
      <c r="OH48" s="207"/>
      <c r="OI48" s="207"/>
      <c r="OJ48" s="207"/>
      <c r="OK48" s="207"/>
      <c r="OL48" s="207"/>
      <c r="OM48" s="207">
        <v>121</v>
      </c>
      <c r="ON48" s="207"/>
      <c r="OO48" s="207"/>
      <c r="OP48" s="207"/>
      <c r="OQ48" s="207"/>
      <c r="OR48" s="207"/>
      <c r="OS48" s="207"/>
      <c r="OT48" s="207"/>
      <c r="OU48" s="207"/>
      <c r="OV48" s="207"/>
      <c r="OW48" s="207"/>
      <c r="OX48" s="207"/>
      <c r="OY48" s="207"/>
      <c r="OZ48" s="207"/>
      <c r="PA48" s="207"/>
      <c r="PB48" s="207"/>
      <c r="PC48" s="207"/>
      <c r="PD48" s="207"/>
      <c r="PE48" s="207"/>
      <c r="PF48" s="207"/>
      <c r="PG48" s="207"/>
      <c r="PH48" s="207"/>
      <c r="PI48" s="207"/>
      <c r="PJ48" s="207"/>
      <c r="PK48" s="207"/>
      <c r="PL48" s="207"/>
      <c r="PM48" s="207"/>
      <c r="PN48" s="207"/>
      <c r="PO48" s="207"/>
      <c r="PP48" s="207"/>
      <c r="PQ48" s="207"/>
      <c r="PR48" s="207"/>
      <c r="PS48" s="207"/>
      <c r="PT48" s="207"/>
      <c r="PU48" s="207"/>
      <c r="PV48" s="207"/>
      <c r="PW48" s="207"/>
      <c r="PX48" s="207"/>
      <c r="PY48" s="207"/>
      <c r="PZ48" s="207"/>
      <c r="QA48" s="207"/>
      <c r="QB48" s="207"/>
      <c r="QC48" s="207"/>
      <c r="QD48" s="207"/>
      <c r="QE48" s="207"/>
      <c r="QF48" s="207"/>
      <c r="QG48" s="207"/>
      <c r="QH48" s="207"/>
      <c r="QI48" s="207"/>
      <c r="QJ48" s="207"/>
      <c r="QK48" s="207"/>
      <c r="QL48" s="207"/>
      <c r="QM48" s="207"/>
      <c r="QN48" s="207"/>
      <c r="QO48" s="207"/>
      <c r="QP48" s="207"/>
      <c r="QQ48" s="207"/>
      <c r="QR48" s="207"/>
      <c r="QS48" s="207"/>
      <c r="QT48" s="207"/>
      <c r="QU48" s="207"/>
      <c r="QV48" s="207"/>
      <c r="QW48" s="207"/>
      <c r="QX48" s="207"/>
      <c r="QY48" s="207"/>
      <c r="QZ48" s="207"/>
      <c r="RA48" s="207"/>
    </row>
    <row r="49" spans="1:469" x14ac:dyDescent="0.25">
      <c r="A49" t="s">
        <v>202</v>
      </c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07"/>
      <c r="AQ49" s="207"/>
      <c r="AR49" s="207"/>
      <c r="AS49" s="207"/>
      <c r="AT49" s="207"/>
      <c r="AU49" s="207"/>
      <c r="AV49" s="207"/>
      <c r="AW49" s="207"/>
      <c r="AX49" s="207"/>
      <c r="AY49" s="207"/>
      <c r="AZ49" s="207"/>
      <c r="BA49" s="207"/>
      <c r="BB49" s="207"/>
      <c r="BC49" s="207"/>
      <c r="BD49" s="207"/>
      <c r="BE49" s="207"/>
      <c r="BF49" s="207"/>
      <c r="BG49" s="207"/>
      <c r="BH49" s="207"/>
      <c r="BI49" s="207"/>
      <c r="BJ49" s="207"/>
      <c r="BK49" s="207"/>
      <c r="BL49" s="207"/>
      <c r="BM49" s="207"/>
      <c r="BN49" s="207"/>
      <c r="BO49" s="207"/>
      <c r="BP49" s="207"/>
      <c r="BQ49" s="207"/>
      <c r="BR49" s="207"/>
      <c r="BS49" s="207"/>
      <c r="BT49" s="207"/>
      <c r="BU49" s="207"/>
      <c r="BV49" s="207"/>
      <c r="BW49" s="207">
        <v>560</v>
      </c>
      <c r="BX49" s="207"/>
      <c r="BY49" s="207"/>
      <c r="BZ49" s="207"/>
      <c r="CA49" s="207"/>
      <c r="CB49" s="207"/>
      <c r="CC49" s="207"/>
      <c r="CD49" s="207"/>
      <c r="CE49" s="207"/>
      <c r="CF49" s="207"/>
      <c r="CG49" s="207"/>
      <c r="CH49" s="207"/>
      <c r="CI49" s="207"/>
      <c r="CJ49" s="207"/>
      <c r="CK49" s="207"/>
      <c r="CL49" s="207"/>
      <c r="CM49" s="207"/>
      <c r="CN49" s="207"/>
      <c r="CO49" s="207"/>
      <c r="CP49" s="207"/>
      <c r="CQ49" s="207"/>
      <c r="CR49" s="207"/>
      <c r="CS49" s="207"/>
      <c r="CT49" s="207"/>
      <c r="CU49" s="207"/>
      <c r="CV49" s="207"/>
      <c r="CW49" s="207"/>
      <c r="CX49" s="207">
        <v>363</v>
      </c>
      <c r="CY49" s="207"/>
      <c r="CZ49" s="207"/>
      <c r="DA49" s="207"/>
      <c r="DB49" s="207"/>
      <c r="DC49" s="207"/>
      <c r="DD49" s="207"/>
      <c r="DE49" s="207"/>
      <c r="DF49" s="207"/>
      <c r="DG49" s="207"/>
      <c r="DH49" s="207"/>
      <c r="DI49" s="207">
        <v>187</v>
      </c>
      <c r="DJ49" s="207"/>
      <c r="DK49" s="207"/>
      <c r="DL49" s="207">
        <v>1</v>
      </c>
      <c r="DM49" s="207"/>
      <c r="DN49" s="207"/>
      <c r="DO49" s="207"/>
      <c r="DP49" s="207">
        <v>413</v>
      </c>
      <c r="DQ49" s="207"/>
      <c r="DR49" s="207"/>
      <c r="DS49" s="207"/>
      <c r="DT49" s="207"/>
      <c r="DU49" s="207"/>
      <c r="DV49" s="207"/>
      <c r="DW49" s="207"/>
      <c r="DX49" s="207">
        <v>133</v>
      </c>
      <c r="DY49" s="207"/>
      <c r="DZ49" s="207"/>
      <c r="EA49" s="207"/>
      <c r="EB49" s="207"/>
      <c r="EC49" s="207"/>
      <c r="ED49" s="207"/>
      <c r="EE49" s="207"/>
      <c r="EF49" s="207"/>
      <c r="EG49" s="207">
        <v>25</v>
      </c>
      <c r="EH49" s="207"/>
      <c r="EI49" s="207"/>
      <c r="EJ49" s="207"/>
      <c r="EK49" s="207"/>
      <c r="EL49" s="207"/>
      <c r="EM49" s="207"/>
      <c r="EN49" s="207"/>
      <c r="EO49" s="207"/>
      <c r="EP49" s="207"/>
      <c r="EQ49" s="207">
        <v>94</v>
      </c>
      <c r="ER49" s="207"/>
      <c r="ES49" s="207"/>
      <c r="ET49" s="207"/>
      <c r="EU49" s="207"/>
      <c r="EV49" s="207"/>
      <c r="EW49" s="207">
        <v>185</v>
      </c>
      <c r="EX49" s="207"/>
      <c r="EY49" s="207"/>
      <c r="EZ49" s="207"/>
      <c r="FA49" s="207"/>
      <c r="FB49" s="207"/>
      <c r="FC49" s="207"/>
      <c r="FD49" s="207"/>
      <c r="FE49" s="207"/>
      <c r="FF49" s="207"/>
      <c r="FG49" s="207"/>
      <c r="FH49" s="207"/>
      <c r="FI49" s="207"/>
      <c r="FJ49" s="207">
        <v>98</v>
      </c>
      <c r="FK49" s="207"/>
      <c r="FL49" s="207"/>
      <c r="FM49" s="207"/>
      <c r="FN49" s="207"/>
      <c r="FO49" s="207"/>
      <c r="FP49" s="207"/>
      <c r="FQ49" s="207"/>
      <c r="FR49" s="207"/>
      <c r="FS49" s="207"/>
      <c r="FT49" s="207"/>
      <c r="FU49" s="207"/>
      <c r="FV49" s="207"/>
      <c r="FW49" s="207"/>
      <c r="FX49" s="207"/>
      <c r="FY49" s="207"/>
      <c r="FZ49" s="207">
        <v>48</v>
      </c>
      <c r="GA49" s="207"/>
      <c r="GB49" s="207"/>
      <c r="GC49" s="207"/>
      <c r="GD49" s="207"/>
      <c r="GE49" s="207"/>
      <c r="GF49" s="207"/>
      <c r="GG49" s="207"/>
      <c r="GH49" s="207"/>
      <c r="GI49" s="207"/>
      <c r="GJ49" s="207">
        <v>130</v>
      </c>
      <c r="GK49" s="207"/>
      <c r="GL49" s="207"/>
      <c r="GM49" s="207"/>
      <c r="GN49" s="207"/>
      <c r="GO49" s="207"/>
      <c r="GP49" s="207"/>
      <c r="GQ49" s="207"/>
      <c r="GR49" s="207"/>
      <c r="GS49" s="207"/>
      <c r="GT49" s="207"/>
      <c r="GU49" s="207"/>
      <c r="GV49" s="207"/>
      <c r="GW49" s="207"/>
      <c r="GX49" s="207"/>
      <c r="GY49" s="207"/>
      <c r="GZ49" s="207"/>
      <c r="HA49" s="207"/>
      <c r="HB49" s="207"/>
      <c r="HC49" s="207"/>
      <c r="HD49" s="207"/>
      <c r="HE49" s="207"/>
      <c r="HF49" s="207"/>
      <c r="HG49" s="207"/>
      <c r="HH49" s="207"/>
      <c r="HI49" s="207"/>
      <c r="HJ49" s="207"/>
      <c r="HK49" s="207"/>
      <c r="HL49" s="207"/>
      <c r="HM49" s="207"/>
      <c r="HN49" s="207"/>
      <c r="HO49" s="207"/>
      <c r="HP49" s="207"/>
      <c r="HQ49" s="207"/>
      <c r="HR49" s="207"/>
      <c r="HS49" s="207"/>
      <c r="HT49" s="207"/>
      <c r="HU49" s="207"/>
      <c r="HV49" s="207"/>
      <c r="HW49" s="207"/>
      <c r="HX49" s="207"/>
      <c r="HY49" s="207"/>
      <c r="HZ49" s="207"/>
      <c r="IA49" s="207"/>
      <c r="IB49" s="207"/>
      <c r="IC49" s="207">
        <v>81</v>
      </c>
      <c r="ID49" s="207"/>
      <c r="IE49" s="207"/>
      <c r="IF49" s="207"/>
      <c r="IG49" s="207"/>
      <c r="IH49" s="207"/>
      <c r="II49" s="207"/>
      <c r="IJ49" s="207"/>
      <c r="IK49" s="207"/>
      <c r="IL49" s="207"/>
      <c r="IM49" s="207"/>
      <c r="IN49" s="207"/>
      <c r="IO49" s="207"/>
      <c r="IP49" s="207"/>
      <c r="IQ49" s="207"/>
      <c r="IR49" s="207"/>
      <c r="IS49" s="207">
        <v>87</v>
      </c>
      <c r="IT49" s="207"/>
      <c r="IU49" s="207"/>
      <c r="IV49" s="207"/>
      <c r="IW49" s="207"/>
      <c r="IX49" s="207"/>
      <c r="IY49" s="207"/>
      <c r="IZ49" s="207"/>
      <c r="JA49" s="207">
        <v>82</v>
      </c>
      <c r="JB49" s="207"/>
      <c r="JC49" s="207"/>
      <c r="JD49" s="207"/>
      <c r="JE49" s="207">
        <v>115</v>
      </c>
      <c r="JF49" s="207"/>
      <c r="JG49" s="207"/>
      <c r="JH49" s="207"/>
      <c r="JI49" s="207"/>
      <c r="JJ49" s="207"/>
      <c r="JK49" s="207"/>
      <c r="JL49" s="207"/>
      <c r="JM49" s="207"/>
      <c r="JN49" s="207"/>
      <c r="JO49" s="207"/>
      <c r="JP49" s="207"/>
      <c r="JQ49" s="207"/>
      <c r="JR49" s="207"/>
      <c r="JS49" s="207"/>
      <c r="JT49" s="207"/>
      <c r="JU49" s="207"/>
      <c r="JV49" s="207"/>
      <c r="JW49" s="207"/>
      <c r="JX49" s="207"/>
      <c r="JY49" s="207"/>
      <c r="JZ49" s="207"/>
      <c r="KA49" s="207"/>
      <c r="KB49" s="207"/>
      <c r="KC49" s="207"/>
      <c r="KD49" s="207"/>
      <c r="KE49" s="207"/>
      <c r="KF49" s="207"/>
      <c r="KG49" s="207"/>
      <c r="KH49" s="207"/>
      <c r="KI49" s="207"/>
      <c r="KJ49" s="207"/>
      <c r="KK49" s="207"/>
      <c r="KL49" s="207"/>
      <c r="KM49" s="207"/>
      <c r="KN49" s="207"/>
      <c r="KO49" s="207"/>
      <c r="KP49" s="207"/>
      <c r="KQ49" s="207"/>
      <c r="KR49" s="207"/>
      <c r="KS49" s="207"/>
      <c r="KT49" s="207"/>
      <c r="KU49" s="207"/>
      <c r="KV49" s="207"/>
      <c r="KW49" s="207"/>
      <c r="KX49" s="207"/>
      <c r="KY49" s="207"/>
      <c r="KZ49" s="207"/>
      <c r="LA49" s="207"/>
      <c r="LB49" s="207"/>
      <c r="LC49" s="207"/>
      <c r="LD49" s="207"/>
      <c r="LE49" s="207"/>
      <c r="LF49" s="207"/>
      <c r="LG49" s="207"/>
      <c r="LH49" s="207"/>
      <c r="LI49" s="207"/>
      <c r="LJ49" s="207"/>
      <c r="LK49" s="207"/>
      <c r="LL49" s="207"/>
      <c r="LM49" s="207"/>
      <c r="LN49" s="207"/>
      <c r="LO49" s="207"/>
      <c r="LP49" s="207"/>
      <c r="LQ49" s="207"/>
      <c r="LR49" s="207"/>
      <c r="LS49" s="207"/>
      <c r="LT49" s="207"/>
      <c r="LU49" s="207"/>
      <c r="LV49" s="207"/>
      <c r="LW49" s="207"/>
      <c r="LX49" s="207"/>
      <c r="LY49" s="207"/>
      <c r="LZ49" s="207"/>
      <c r="MA49" s="207"/>
      <c r="MB49" s="207"/>
      <c r="MC49" s="207"/>
      <c r="MD49" s="207"/>
      <c r="ME49" s="207"/>
      <c r="MF49" s="207"/>
      <c r="MG49" s="207"/>
      <c r="MH49" s="207"/>
      <c r="MI49" s="207"/>
      <c r="MJ49" s="207"/>
      <c r="MK49" s="207"/>
      <c r="ML49" s="207"/>
      <c r="MM49" s="207"/>
      <c r="MN49" s="207"/>
      <c r="MO49" s="207"/>
      <c r="MP49" s="207"/>
      <c r="MQ49" s="207"/>
      <c r="MR49" s="207"/>
      <c r="MS49" s="207"/>
      <c r="MT49" s="207"/>
      <c r="MU49" s="207"/>
      <c r="MV49" s="207"/>
      <c r="MW49" s="207"/>
      <c r="MX49" s="207"/>
      <c r="MY49" s="207"/>
      <c r="MZ49" s="207"/>
      <c r="NA49" s="207"/>
      <c r="NB49" s="207"/>
      <c r="NC49" s="207"/>
      <c r="ND49" s="207"/>
      <c r="NE49" s="207"/>
      <c r="NF49" s="207"/>
      <c r="NG49" s="207"/>
      <c r="NH49" s="207"/>
      <c r="NI49" s="207"/>
      <c r="NJ49" s="207"/>
      <c r="NK49" s="207"/>
      <c r="NL49" s="207"/>
      <c r="NM49" s="207"/>
      <c r="NN49" s="207"/>
      <c r="NO49" s="207"/>
      <c r="NP49" s="207"/>
      <c r="NQ49" s="207"/>
      <c r="NR49" s="207"/>
      <c r="NS49" s="207"/>
      <c r="NT49" s="207"/>
      <c r="NU49" s="207"/>
      <c r="NV49" s="207"/>
      <c r="NW49" s="207"/>
      <c r="NX49" s="207"/>
      <c r="NY49" s="207"/>
      <c r="NZ49" s="207"/>
      <c r="OA49" s="207"/>
      <c r="OB49" s="207"/>
      <c r="OC49" s="207"/>
      <c r="OD49" s="207"/>
      <c r="OE49" s="207"/>
      <c r="OF49" s="207"/>
      <c r="OG49" s="207"/>
      <c r="OH49" s="207"/>
      <c r="OI49" s="207"/>
      <c r="OJ49" s="207"/>
      <c r="OK49" s="207"/>
      <c r="OL49" s="207"/>
      <c r="OM49" s="207"/>
      <c r="ON49" s="207"/>
      <c r="OO49" s="207"/>
      <c r="OP49" s="207"/>
      <c r="OQ49" s="207"/>
      <c r="OR49" s="207"/>
      <c r="OS49" s="207"/>
      <c r="OT49" s="207"/>
      <c r="OU49" s="207"/>
      <c r="OV49" s="207"/>
      <c r="OW49" s="207"/>
      <c r="OX49" s="207"/>
      <c r="OY49" s="207"/>
      <c r="OZ49" s="207"/>
      <c r="PA49" s="207"/>
      <c r="PB49" s="207"/>
      <c r="PC49" s="207"/>
      <c r="PD49" s="207"/>
      <c r="PE49" s="207"/>
      <c r="PF49" s="207"/>
      <c r="PG49" s="207"/>
      <c r="PH49" s="207"/>
      <c r="PI49" s="207"/>
      <c r="PJ49" s="207"/>
      <c r="PK49" s="207"/>
      <c r="PL49" s="207"/>
      <c r="PM49" s="207"/>
      <c r="PN49" s="207"/>
      <c r="PO49" s="207"/>
      <c r="PP49" s="207"/>
      <c r="PQ49" s="207"/>
      <c r="PR49" s="207"/>
      <c r="PS49" s="207"/>
      <c r="PT49" s="207"/>
      <c r="PU49" s="207"/>
      <c r="PV49" s="207"/>
      <c r="PW49" s="207"/>
      <c r="PX49" s="207"/>
      <c r="PY49" s="207"/>
      <c r="PZ49" s="207"/>
      <c r="QA49" s="207"/>
      <c r="QB49" s="207"/>
      <c r="QC49" s="207"/>
      <c r="QD49" s="207"/>
      <c r="QE49" s="207"/>
      <c r="QF49" s="207"/>
      <c r="QG49" s="207"/>
      <c r="QH49" s="207"/>
      <c r="QI49" s="207"/>
      <c r="QJ49" s="207"/>
      <c r="QK49" s="207"/>
      <c r="QL49" s="207"/>
      <c r="QM49" s="207"/>
      <c r="QN49" s="207"/>
      <c r="QO49" s="207"/>
      <c r="QP49" s="207"/>
      <c r="QQ49" s="207"/>
      <c r="QR49" s="207"/>
      <c r="QS49" s="207"/>
      <c r="QT49" s="207"/>
      <c r="QU49" s="207"/>
      <c r="QV49" s="207"/>
      <c r="QW49" s="207"/>
      <c r="QX49" s="207"/>
      <c r="QY49" s="207"/>
      <c r="QZ49" s="207"/>
      <c r="RA49" s="207"/>
    </row>
    <row r="50" spans="1:469" x14ac:dyDescent="0.25">
      <c r="A50" t="s">
        <v>203</v>
      </c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7"/>
      <c r="AY50" s="207"/>
      <c r="AZ50" s="207"/>
      <c r="BA50" s="207"/>
      <c r="BB50" s="207"/>
      <c r="BC50" s="207"/>
      <c r="BD50" s="207"/>
      <c r="BE50" s="207"/>
      <c r="BF50" s="207"/>
      <c r="BG50" s="207"/>
      <c r="BH50" s="207"/>
      <c r="BI50" s="207"/>
      <c r="BJ50" s="207"/>
      <c r="BK50" s="207"/>
      <c r="BL50" s="207"/>
      <c r="BM50" s="207"/>
      <c r="BN50" s="207"/>
      <c r="BO50" s="207"/>
      <c r="BP50" s="207"/>
      <c r="BQ50" s="207"/>
      <c r="BR50" s="207"/>
      <c r="BS50" s="207"/>
      <c r="BT50" s="207"/>
      <c r="BU50" s="207"/>
      <c r="BV50" s="207"/>
      <c r="BW50" s="207"/>
      <c r="BX50" s="207"/>
      <c r="BY50" s="207"/>
      <c r="BZ50" s="207"/>
      <c r="CA50" s="207"/>
      <c r="CB50" s="207"/>
      <c r="CC50" s="207"/>
      <c r="CD50" s="207"/>
      <c r="CE50" s="207"/>
      <c r="CF50" s="207"/>
      <c r="CG50" s="207"/>
      <c r="CH50" s="207"/>
      <c r="CI50" s="207"/>
      <c r="CJ50" s="207"/>
      <c r="CK50" s="207"/>
      <c r="CL50" s="207"/>
      <c r="CM50" s="207"/>
      <c r="CN50" s="207"/>
      <c r="CO50" s="207"/>
      <c r="CP50" s="207"/>
      <c r="CQ50" s="207"/>
      <c r="CR50" s="207"/>
      <c r="CS50" s="207"/>
      <c r="CT50" s="207"/>
      <c r="CU50" s="207"/>
      <c r="CV50" s="207"/>
      <c r="CW50" s="207"/>
      <c r="CX50" s="207"/>
      <c r="CY50" s="207"/>
      <c r="CZ50" s="207"/>
      <c r="DA50" s="207"/>
      <c r="DB50" s="207"/>
      <c r="DC50" s="207"/>
      <c r="DD50" s="207"/>
      <c r="DE50" s="207"/>
      <c r="DF50" s="207"/>
      <c r="DG50" s="207"/>
      <c r="DH50" s="207"/>
      <c r="DI50" s="207"/>
      <c r="DJ50" s="207"/>
      <c r="DK50" s="207"/>
      <c r="DL50" s="207"/>
      <c r="DM50" s="207"/>
      <c r="DN50" s="207"/>
      <c r="DO50" s="207"/>
      <c r="DP50" s="207"/>
      <c r="DQ50" s="207"/>
      <c r="DR50" s="207"/>
      <c r="DS50" s="207"/>
      <c r="DT50" s="207"/>
      <c r="DU50" s="207"/>
      <c r="DV50" s="207"/>
      <c r="DW50" s="207"/>
      <c r="DX50" s="207"/>
      <c r="DY50" s="207"/>
      <c r="DZ50" s="207"/>
      <c r="EA50" s="207"/>
      <c r="EB50" s="207"/>
      <c r="EC50" s="207"/>
      <c r="ED50" s="207"/>
      <c r="EE50" s="207"/>
      <c r="EF50" s="207"/>
      <c r="EG50" s="207"/>
      <c r="EH50" s="207"/>
      <c r="EI50" s="207"/>
      <c r="EJ50" s="207"/>
      <c r="EK50" s="207"/>
      <c r="EL50" s="207"/>
      <c r="EM50" s="207"/>
      <c r="EN50" s="207"/>
      <c r="EO50" s="207"/>
      <c r="EP50" s="207"/>
      <c r="EQ50" s="207"/>
      <c r="ER50" s="207"/>
      <c r="ES50" s="207"/>
      <c r="ET50" s="207"/>
      <c r="EU50" s="207"/>
      <c r="EV50" s="207"/>
      <c r="EW50" s="207"/>
      <c r="EX50" s="207"/>
      <c r="EY50" s="207"/>
      <c r="EZ50" s="207"/>
      <c r="FA50" s="207"/>
      <c r="FB50" s="207"/>
      <c r="FC50" s="207"/>
      <c r="FD50" s="207"/>
      <c r="FE50" s="207"/>
      <c r="FF50" s="207"/>
      <c r="FG50" s="207"/>
      <c r="FH50" s="207"/>
      <c r="FI50" s="207"/>
      <c r="FJ50" s="207"/>
      <c r="FK50" s="207"/>
      <c r="FL50" s="207"/>
      <c r="FM50" s="207"/>
      <c r="FN50" s="207"/>
      <c r="FO50" s="207"/>
      <c r="FP50" s="207"/>
      <c r="FQ50" s="207"/>
      <c r="FR50" s="207"/>
      <c r="FS50" s="207"/>
      <c r="FT50" s="207"/>
      <c r="FU50" s="207"/>
      <c r="FV50" s="207"/>
      <c r="FW50" s="207"/>
      <c r="FX50" s="207"/>
      <c r="FY50" s="207"/>
      <c r="FZ50" s="207"/>
      <c r="GA50" s="207"/>
      <c r="GB50" s="207"/>
      <c r="GC50" s="207"/>
      <c r="GD50" s="207"/>
      <c r="GE50" s="207"/>
      <c r="GF50" s="207"/>
      <c r="GG50" s="207"/>
      <c r="GH50" s="207"/>
      <c r="GI50" s="207"/>
      <c r="GJ50" s="207"/>
      <c r="GK50" s="207"/>
      <c r="GL50" s="207"/>
      <c r="GM50" s="207"/>
      <c r="GN50" s="207"/>
      <c r="GO50" s="207"/>
      <c r="GP50" s="207"/>
      <c r="GQ50" s="207"/>
      <c r="GR50" s="207"/>
      <c r="GS50" s="207"/>
      <c r="GT50" s="207"/>
      <c r="GU50" s="207"/>
      <c r="GV50" s="207"/>
      <c r="GW50" s="207"/>
      <c r="GX50" s="207"/>
      <c r="GY50" s="207"/>
      <c r="GZ50" s="207"/>
      <c r="HA50" s="207"/>
      <c r="HB50" s="207"/>
      <c r="HC50" s="207"/>
      <c r="HD50" s="207"/>
      <c r="HE50" s="207"/>
      <c r="HF50" s="207"/>
      <c r="HG50" s="207"/>
      <c r="HH50" s="207"/>
      <c r="HI50" s="207"/>
      <c r="HJ50" s="207"/>
      <c r="HK50" s="207"/>
      <c r="HL50" s="207"/>
      <c r="HM50" s="207"/>
      <c r="HN50" s="207"/>
      <c r="HO50" s="207"/>
      <c r="HP50" s="207"/>
      <c r="HQ50" s="207"/>
      <c r="HR50" s="207"/>
      <c r="HS50" s="207"/>
      <c r="HT50" s="207"/>
      <c r="HU50" s="207"/>
      <c r="HV50" s="207"/>
      <c r="HW50" s="207"/>
      <c r="HX50" s="207"/>
      <c r="HY50" s="207"/>
      <c r="HZ50" s="207"/>
      <c r="IA50" s="207"/>
      <c r="IB50" s="207"/>
      <c r="IC50" s="207"/>
      <c r="ID50" s="207"/>
      <c r="IE50" s="207"/>
      <c r="IF50" s="207"/>
      <c r="IG50" s="207"/>
      <c r="IH50" s="207"/>
      <c r="II50" s="207"/>
      <c r="IJ50" s="207"/>
      <c r="IK50" s="207"/>
      <c r="IL50" s="207">
        <v>179</v>
      </c>
      <c r="IM50" s="207"/>
      <c r="IN50" s="207"/>
      <c r="IO50" s="207"/>
      <c r="IP50" s="207"/>
      <c r="IQ50" s="207"/>
      <c r="IR50" s="207"/>
      <c r="IS50" s="207"/>
      <c r="IT50" s="207"/>
      <c r="IU50" s="207"/>
      <c r="IV50" s="207"/>
      <c r="IW50" s="207"/>
      <c r="IX50" s="207"/>
      <c r="IY50" s="207"/>
      <c r="IZ50" s="207"/>
      <c r="JA50" s="207"/>
      <c r="JB50" s="207"/>
      <c r="JC50" s="207"/>
      <c r="JD50" s="207"/>
      <c r="JE50" s="207"/>
      <c r="JF50" s="207"/>
      <c r="JG50" s="207"/>
      <c r="JH50" s="207"/>
      <c r="JI50" s="207"/>
      <c r="JJ50" s="207"/>
      <c r="JK50" s="207"/>
      <c r="JL50" s="207"/>
      <c r="JM50" s="207"/>
      <c r="JN50" s="207"/>
      <c r="JO50" s="207"/>
      <c r="JP50" s="207"/>
      <c r="JQ50" s="207"/>
      <c r="JR50" s="207"/>
      <c r="JS50" s="207">
        <v>294</v>
      </c>
      <c r="JT50" s="207"/>
      <c r="JU50" s="207"/>
      <c r="JV50" s="207"/>
      <c r="JW50" s="207"/>
      <c r="JX50" s="207"/>
      <c r="JY50" s="207"/>
      <c r="JZ50" s="207"/>
      <c r="KA50" s="207"/>
      <c r="KB50" s="207"/>
      <c r="KC50" s="207"/>
      <c r="KD50" s="207"/>
      <c r="KE50" s="207"/>
      <c r="KF50" s="207"/>
      <c r="KG50" s="207"/>
      <c r="KH50" s="207"/>
      <c r="KI50" s="207">
        <v>124</v>
      </c>
      <c r="KJ50" s="207"/>
      <c r="KK50" s="207"/>
      <c r="KL50" s="207"/>
      <c r="KM50" s="207"/>
      <c r="KN50" s="207"/>
      <c r="KO50" s="207"/>
      <c r="KP50" s="207"/>
      <c r="KQ50" s="207"/>
      <c r="KR50" s="207"/>
      <c r="KS50" s="207"/>
      <c r="KT50" s="207"/>
      <c r="KU50" s="207"/>
      <c r="KV50" s="207"/>
      <c r="KW50" s="207">
        <v>104</v>
      </c>
      <c r="KX50" s="207"/>
      <c r="KY50" s="207"/>
      <c r="KZ50" s="207"/>
      <c r="LA50" s="207"/>
      <c r="LB50" s="207"/>
      <c r="LC50" s="207"/>
      <c r="LD50" s="207"/>
      <c r="LE50" s="207"/>
      <c r="LF50" s="207"/>
      <c r="LG50" s="207"/>
      <c r="LH50" s="207"/>
      <c r="LI50" s="207"/>
      <c r="LJ50" s="207"/>
      <c r="LK50" s="207"/>
      <c r="LL50" s="207"/>
      <c r="LM50" s="207"/>
      <c r="LN50" s="207"/>
      <c r="LO50" s="207"/>
      <c r="LP50" s="207"/>
      <c r="LQ50" s="207"/>
      <c r="LR50" s="207"/>
      <c r="LS50" s="207"/>
      <c r="LT50" s="207"/>
      <c r="LU50" s="207"/>
      <c r="LV50" s="207"/>
      <c r="LW50" s="207"/>
      <c r="LX50" s="207"/>
      <c r="LY50" s="207"/>
      <c r="LZ50" s="207"/>
      <c r="MA50" s="207"/>
      <c r="MB50" s="207"/>
      <c r="MC50" s="207"/>
      <c r="MD50" s="207"/>
      <c r="ME50" s="207"/>
      <c r="MF50" s="207"/>
      <c r="MG50" s="207"/>
      <c r="MH50" s="207"/>
      <c r="MI50" s="207"/>
      <c r="MJ50" s="207"/>
      <c r="MK50" s="207"/>
      <c r="ML50" s="207"/>
      <c r="MM50" s="207"/>
      <c r="MN50" s="207"/>
      <c r="MO50" s="207"/>
      <c r="MP50" s="207"/>
      <c r="MQ50" s="207"/>
      <c r="MR50" s="207"/>
      <c r="MS50" s="207"/>
      <c r="MT50" s="207"/>
      <c r="MU50" s="207"/>
      <c r="MV50" s="207">
        <v>220</v>
      </c>
      <c r="MW50" s="207"/>
      <c r="MX50" s="207"/>
      <c r="MY50" s="207"/>
      <c r="MZ50" s="207"/>
      <c r="NA50" s="207"/>
      <c r="NB50" s="207"/>
      <c r="NC50" s="207"/>
      <c r="ND50" s="207"/>
      <c r="NE50" s="207"/>
      <c r="NF50" s="207"/>
      <c r="NG50" s="207"/>
      <c r="NH50" s="207"/>
      <c r="NI50" s="207"/>
      <c r="NJ50" s="207"/>
      <c r="NK50" s="207"/>
      <c r="NL50" s="207"/>
      <c r="NM50" s="207"/>
      <c r="NN50" s="207"/>
      <c r="NO50" s="207"/>
      <c r="NP50" s="207"/>
      <c r="NQ50" s="207"/>
      <c r="NR50" s="207"/>
      <c r="NS50" s="207"/>
      <c r="NT50" s="207"/>
      <c r="NU50" s="207"/>
      <c r="NV50" s="207"/>
      <c r="NW50" s="207"/>
      <c r="NX50" s="207"/>
      <c r="NY50" s="207"/>
      <c r="NZ50" s="207"/>
      <c r="OA50" s="207"/>
      <c r="OB50" s="207"/>
      <c r="OC50" s="207"/>
      <c r="OD50" s="207"/>
      <c r="OE50" s="207"/>
      <c r="OF50" s="207"/>
      <c r="OG50" s="207"/>
      <c r="OH50" s="207"/>
      <c r="OI50" s="207"/>
      <c r="OJ50" s="207"/>
      <c r="OK50" s="207"/>
      <c r="OL50" s="207"/>
      <c r="OM50" s="207"/>
      <c r="ON50" s="207"/>
      <c r="OO50" s="207"/>
      <c r="OP50" s="207"/>
      <c r="OQ50" s="207"/>
      <c r="OR50" s="207"/>
      <c r="OS50" s="207"/>
      <c r="OT50" s="207"/>
      <c r="OU50" s="207"/>
      <c r="OV50" s="207"/>
      <c r="OW50" s="207"/>
      <c r="OX50" s="207"/>
      <c r="OY50" s="207"/>
      <c r="OZ50" s="207"/>
      <c r="PA50" s="207"/>
      <c r="PB50" s="207"/>
      <c r="PC50" s="207">
        <v>53</v>
      </c>
      <c r="PD50" s="207">
        <v>53</v>
      </c>
      <c r="PE50" s="207"/>
      <c r="PF50" s="207"/>
      <c r="PG50" s="207"/>
      <c r="PH50" s="207"/>
      <c r="PI50" s="207">
        <v>75</v>
      </c>
      <c r="PJ50" s="207"/>
      <c r="PK50" s="207"/>
      <c r="PL50" s="207"/>
      <c r="PM50" s="207"/>
      <c r="PN50" s="207"/>
      <c r="PO50" s="207"/>
      <c r="PP50" s="207"/>
      <c r="PQ50" s="207"/>
      <c r="PR50" s="207"/>
      <c r="PS50" s="207"/>
      <c r="PT50" s="207"/>
      <c r="PU50" s="207"/>
      <c r="PV50" s="207"/>
      <c r="PW50" s="207"/>
      <c r="PX50" s="207"/>
      <c r="PY50" s="207"/>
      <c r="PZ50" s="207"/>
      <c r="QA50" s="207"/>
      <c r="QB50" s="207"/>
      <c r="QC50" s="207"/>
      <c r="QD50" s="207"/>
      <c r="QE50" s="207"/>
      <c r="QF50" s="207"/>
      <c r="QG50" s="207"/>
      <c r="QH50" s="207"/>
      <c r="QI50" s="207"/>
      <c r="QJ50" s="207"/>
      <c r="QK50" s="207"/>
      <c r="QL50" s="207"/>
      <c r="QM50" s="207"/>
      <c r="QN50" s="207"/>
      <c r="QO50" s="207"/>
      <c r="QP50" s="207"/>
      <c r="QQ50" s="207"/>
      <c r="QR50" s="207"/>
      <c r="QS50" s="207"/>
      <c r="QT50" s="207"/>
      <c r="QU50" s="207"/>
      <c r="QV50" s="207"/>
      <c r="QW50" s="207"/>
      <c r="QX50" s="207"/>
      <c r="QY50" s="207"/>
      <c r="QZ50" s="207"/>
      <c r="RA50" s="207"/>
    </row>
    <row r="51" spans="1:469" x14ac:dyDescent="0.25">
      <c r="A51" t="s">
        <v>261</v>
      </c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  <c r="AQ51" s="207"/>
      <c r="AR51" s="207"/>
      <c r="AS51" s="207"/>
      <c r="AT51" s="207"/>
      <c r="AU51" s="207"/>
      <c r="AV51" s="207"/>
      <c r="AW51" s="207"/>
      <c r="AX51" s="207"/>
      <c r="AY51" s="207"/>
      <c r="AZ51" s="207"/>
      <c r="BA51" s="207"/>
      <c r="BB51" s="207"/>
      <c r="BC51" s="207"/>
      <c r="BD51" s="207"/>
      <c r="BE51" s="207"/>
      <c r="BF51" s="207"/>
      <c r="BG51" s="207"/>
      <c r="BH51" s="207"/>
      <c r="BI51" s="207"/>
      <c r="BJ51" s="207"/>
      <c r="BK51" s="207"/>
      <c r="BL51" s="207"/>
      <c r="BM51" s="207"/>
      <c r="BN51" s="207"/>
      <c r="BO51" s="207"/>
      <c r="BP51" s="207"/>
      <c r="BQ51" s="207"/>
      <c r="BR51" s="207"/>
      <c r="BS51" s="207"/>
      <c r="BT51" s="207"/>
      <c r="BU51" s="207"/>
      <c r="BV51" s="207"/>
      <c r="BW51" s="207"/>
      <c r="BX51" s="207"/>
      <c r="BY51" s="207"/>
      <c r="BZ51" s="207"/>
      <c r="CA51" s="207"/>
      <c r="CB51" s="207"/>
      <c r="CC51" s="207"/>
      <c r="CD51" s="207"/>
      <c r="CE51" s="207"/>
      <c r="CF51" s="207"/>
      <c r="CG51" s="207"/>
      <c r="CH51" s="207"/>
      <c r="CI51" s="207"/>
      <c r="CJ51" s="207"/>
      <c r="CK51" s="207"/>
      <c r="CL51" s="207"/>
      <c r="CM51" s="207"/>
      <c r="CN51" s="207"/>
      <c r="CO51" s="207"/>
      <c r="CP51" s="207"/>
      <c r="CQ51" s="207"/>
      <c r="CR51" s="207"/>
      <c r="CS51" s="207"/>
      <c r="CT51" s="207"/>
      <c r="CU51" s="207"/>
      <c r="CV51" s="207"/>
      <c r="CW51" s="207"/>
      <c r="CX51" s="207"/>
      <c r="CY51" s="207"/>
      <c r="CZ51" s="207"/>
      <c r="DA51" s="207"/>
      <c r="DB51" s="207"/>
      <c r="DC51" s="207"/>
      <c r="DD51" s="207"/>
      <c r="DE51" s="207"/>
      <c r="DF51" s="207"/>
      <c r="DG51" s="207"/>
      <c r="DH51" s="207"/>
      <c r="DI51" s="207"/>
      <c r="DJ51" s="207"/>
      <c r="DK51" s="207"/>
      <c r="DL51" s="207"/>
      <c r="DM51" s="207"/>
      <c r="DN51" s="207"/>
      <c r="DO51" s="207"/>
      <c r="DP51" s="207"/>
      <c r="DQ51" s="207"/>
      <c r="DR51" s="207"/>
      <c r="DS51" s="207"/>
      <c r="DT51" s="207"/>
      <c r="DU51" s="207"/>
      <c r="DV51" s="207"/>
      <c r="DW51" s="207"/>
      <c r="DX51" s="207"/>
      <c r="DY51" s="207"/>
      <c r="DZ51" s="207"/>
      <c r="EA51" s="207"/>
      <c r="EB51" s="207"/>
      <c r="EC51" s="207"/>
      <c r="ED51" s="207"/>
      <c r="EE51" s="207"/>
      <c r="EF51" s="207"/>
      <c r="EG51" s="207"/>
      <c r="EH51" s="207"/>
      <c r="EI51" s="207"/>
      <c r="EJ51" s="207"/>
      <c r="EK51" s="207"/>
      <c r="EL51" s="207"/>
      <c r="EM51" s="207"/>
      <c r="EN51" s="207"/>
      <c r="EO51" s="207"/>
      <c r="EP51" s="207"/>
      <c r="EQ51" s="207"/>
      <c r="ER51" s="207"/>
      <c r="ES51" s="207"/>
      <c r="ET51" s="207"/>
      <c r="EU51" s="207"/>
      <c r="EV51" s="207"/>
      <c r="EW51" s="207"/>
      <c r="EX51" s="207"/>
      <c r="EY51" s="207"/>
      <c r="EZ51" s="207"/>
      <c r="FA51" s="207"/>
      <c r="FB51" s="207"/>
      <c r="FC51" s="207"/>
      <c r="FD51" s="207"/>
      <c r="FE51" s="207"/>
      <c r="FF51" s="207"/>
      <c r="FG51" s="207"/>
      <c r="FH51" s="207"/>
      <c r="FI51" s="207"/>
      <c r="FJ51" s="207"/>
      <c r="FK51" s="207"/>
      <c r="FL51" s="207"/>
      <c r="FM51" s="207"/>
      <c r="FN51" s="207"/>
      <c r="FO51" s="207"/>
      <c r="FP51" s="207"/>
      <c r="FQ51" s="207"/>
      <c r="FR51" s="207"/>
      <c r="FS51" s="207"/>
      <c r="FT51" s="207"/>
      <c r="FU51" s="207"/>
      <c r="FV51" s="207"/>
      <c r="FW51" s="207"/>
      <c r="FX51" s="207"/>
      <c r="FY51" s="207"/>
      <c r="FZ51" s="207"/>
      <c r="GA51" s="207"/>
      <c r="GB51" s="207"/>
      <c r="GC51" s="207"/>
      <c r="GD51" s="207"/>
      <c r="GE51" s="207"/>
      <c r="GF51" s="207"/>
      <c r="GG51" s="207"/>
      <c r="GH51" s="207"/>
      <c r="GI51" s="207"/>
      <c r="GJ51" s="207"/>
      <c r="GK51" s="207"/>
      <c r="GL51" s="207"/>
      <c r="GM51" s="207"/>
      <c r="GN51" s="207"/>
      <c r="GO51" s="207"/>
      <c r="GP51" s="207"/>
      <c r="GQ51" s="207"/>
      <c r="GR51" s="207"/>
      <c r="GS51" s="207"/>
      <c r="GT51" s="207"/>
      <c r="GU51" s="207"/>
      <c r="GV51" s="207"/>
      <c r="GW51" s="207"/>
      <c r="GX51" s="207"/>
      <c r="GY51" s="207"/>
      <c r="GZ51" s="207"/>
      <c r="HA51" s="207"/>
      <c r="HB51" s="207"/>
      <c r="HC51" s="207"/>
      <c r="HD51" s="207"/>
      <c r="HE51" s="207"/>
      <c r="HF51" s="207"/>
      <c r="HG51" s="207"/>
      <c r="HH51" s="207"/>
      <c r="HI51" s="207"/>
      <c r="HJ51" s="207"/>
      <c r="HK51" s="207"/>
      <c r="HL51" s="207"/>
      <c r="HM51" s="207"/>
      <c r="HN51" s="207"/>
      <c r="HO51" s="207"/>
      <c r="HP51" s="207"/>
      <c r="HQ51" s="207"/>
      <c r="HR51" s="207"/>
      <c r="HS51" s="207"/>
      <c r="HT51" s="207"/>
      <c r="HU51" s="207"/>
      <c r="HV51" s="207"/>
      <c r="HW51" s="207"/>
      <c r="HX51" s="207"/>
      <c r="HY51" s="207"/>
      <c r="HZ51" s="207"/>
      <c r="IA51" s="207"/>
      <c r="IB51" s="207"/>
      <c r="IC51" s="207"/>
      <c r="ID51" s="207"/>
      <c r="IE51" s="207"/>
      <c r="IF51" s="207"/>
      <c r="IG51" s="207"/>
      <c r="IH51" s="207"/>
      <c r="II51" s="207"/>
      <c r="IJ51" s="207"/>
      <c r="IK51" s="207"/>
      <c r="IL51" s="207"/>
      <c r="IM51" s="207"/>
      <c r="IN51" s="207"/>
      <c r="IO51" s="207"/>
      <c r="IP51" s="207"/>
      <c r="IQ51" s="207"/>
      <c r="IR51" s="207"/>
      <c r="IS51" s="207"/>
      <c r="IT51" s="207"/>
      <c r="IU51" s="207"/>
      <c r="IV51" s="207"/>
      <c r="IW51" s="207"/>
      <c r="IX51" s="207"/>
      <c r="IY51" s="207"/>
      <c r="IZ51" s="207"/>
      <c r="JA51" s="207"/>
      <c r="JB51" s="207"/>
      <c r="JC51" s="207"/>
      <c r="JD51" s="207"/>
      <c r="JE51" s="207"/>
      <c r="JF51" s="207"/>
      <c r="JG51" s="207"/>
      <c r="JH51" s="207"/>
      <c r="JI51" s="207"/>
      <c r="JJ51" s="207"/>
      <c r="JK51" s="207"/>
      <c r="JL51" s="207"/>
      <c r="JM51" s="207"/>
      <c r="JN51" s="207"/>
      <c r="JO51" s="207"/>
      <c r="JP51" s="207"/>
      <c r="JQ51" s="207"/>
      <c r="JR51" s="207"/>
      <c r="JS51" s="207"/>
      <c r="JT51" s="207"/>
      <c r="JU51" s="207"/>
      <c r="JV51" s="207"/>
      <c r="JW51" s="207"/>
      <c r="JX51" s="207"/>
      <c r="JY51" s="207"/>
      <c r="JZ51" s="207"/>
      <c r="KA51" s="207"/>
      <c r="KB51" s="207"/>
      <c r="KC51" s="207"/>
      <c r="KD51" s="207"/>
      <c r="KE51" s="207"/>
      <c r="KF51" s="207"/>
      <c r="KG51" s="207"/>
      <c r="KH51" s="207"/>
      <c r="KI51" s="207"/>
      <c r="KJ51" s="207"/>
      <c r="KK51" s="207"/>
      <c r="KL51" s="207"/>
      <c r="KM51" s="207"/>
      <c r="KN51" s="207"/>
      <c r="KO51" s="207"/>
      <c r="KP51" s="207"/>
      <c r="KQ51" s="207"/>
      <c r="KR51" s="207"/>
      <c r="KS51" s="207"/>
      <c r="KT51" s="207"/>
      <c r="KU51" s="207"/>
      <c r="KV51" s="207"/>
      <c r="KW51" s="207"/>
      <c r="KX51" s="207"/>
      <c r="KY51" s="207"/>
      <c r="KZ51" s="207"/>
      <c r="LA51" s="207"/>
      <c r="LB51" s="207"/>
      <c r="LC51" s="207"/>
      <c r="LD51" s="207"/>
      <c r="LE51" s="207"/>
      <c r="LF51" s="207"/>
      <c r="LG51" s="207"/>
      <c r="LH51" s="207"/>
      <c r="LI51" s="207"/>
      <c r="LJ51" s="207"/>
      <c r="LK51" s="207"/>
      <c r="LL51" s="207"/>
      <c r="LM51" s="207"/>
      <c r="LN51" s="207"/>
      <c r="LO51" s="207"/>
      <c r="LP51" s="207"/>
      <c r="LQ51" s="207"/>
      <c r="LR51" s="207"/>
      <c r="LS51" s="207"/>
      <c r="LT51" s="207"/>
      <c r="LU51" s="207"/>
      <c r="LV51" s="207"/>
      <c r="LW51" s="207"/>
      <c r="LX51" s="207"/>
      <c r="LY51" s="207"/>
      <c r="LZ51" s="207"/>
      <c r="MA51" s="207"/>
      <c r="MB51" s="207"/>
      <c r="MC51" s="207"/>
      <c r="MD51" s="207"/>
      <c r="ME51" s="207"/>
      <c r="MF51" s="207"/>
      <c r="MG51" s="207"/>
      <c r="MH51" s="207"/>
      <c r="MI51" s="207"/>
      <c r="MJ51" s="207"/>
      <c r="MK51" s="207"/>
      <c r="ML51" s="207"/>
      <c r="MM51" s="207"/>
      <c r="MN51" s="207"/>
      <c r="MO51" s="207"/>
      <c r="MP51" s="207"/>
      <c r="MQ51" s="207"/>
      <c r="MR51" s="207"/>
      <c r="MS51" s="207"/>
      <c r="MT51" s="207"/>
      <c r="MU51" s="207"/>
      <c r="MV51" s="207"/>
      <c r="MW51" s="207"/>
      <c r="MX51" s="207"/>
      <c r="MY51" s="207"/>
      <c r="MZ51" s="207"/>
      <c r="NA51" s="207"/>
      <c r="NB51" s="207"/>
      <c r="NC51" s="207"/>
      <c r="ND51" s="207"/>
      <c r="NE51" s="207"/>
      <c r="NF51" s="207"/>
      <c r="NG51" s="207"/>
      <c r="NH51" s="207"/>
      <c r="NI51" s="207"/>
      <c r="NJ51" s="207"/>
      <c r="NK51" s="207"/>
      <c r="NL51" s="207"/>
      <c r="NM51" s="207"/>
      <c r="NN51" s="207"/>
      <c r="NO51" s="207"/>
      <c r="NP51" s="207"/>
      <c r="NQ51" s="207"/>
      <c r="NR51" s="207"/>
      <c r="NS51" s="207"/>
      <c r="NT51" s="207"/>
      <c r="NU51" s="207"/>
      <c r="NV51" s="207"/>
      <c r="NW51" s="207"/>
      <c r="NX51" s="207"/>
      <c r="NY51" s="207"/>
      <c r="NZ51" s="207"/>
      <c r="OA51" s="207"/>
      <c r="OB51" s="207"/>
      <c r="OC51" s="207"/>
      <c r="OD51" s="207"/>
      <c r="OE51" s="207"/>
      <c r="OF51" s="207"/>
      <c r="OG51" s="207"/>
      <c r="OH51" s="207"/>
      <c r="OI51" s="207"/>
      <c r="OJ51" s="207"/>
      <c r="OK51" s="207"/>
      <c r="OL51" s="207"/>
      <c r="OM51" s="207"/>
      <c r="ON51" s="207"/>
      <c r="OO51" s="207"/>
      <c r="OP51" s="207"/>
      <c r="OQ51" s="207"/>
      <c r="OR51" s="207"/>
      <c r="OS51" s="207"/>
      <c r="OT51" s="207">
        <v>64</v>
      </c>
      <c r="OU51" s="207"/>
      <c r="OV51" s="207"/>
      <c r="OW51" s="207"/>
      <c r="OX51" s="207"/>
      <c r="OY51" s="207"/>
      <c r="OZ51" s="207"/>
      <c r="PA51" s="207"/>
      <c r="PB51" s="207"/>
      <c r="PC51" s="207"/>
      <c r="PD51" s="207"/>
      <c r="PE51" s="207"/>
      <c r="PF51" s="207"/>
      <c r="PG51" s="207"/>
      <c r="PH51" s="207"/>
      <c r="PI51" s="207"/>
      <c r="PJ51" s="207"/>
      <c r="PK51" s="207"/>
      <c r="PL51" s="207"/>
      <c r="PM51" s="207"/>
      <c r="PN51" s="207"/>
      <c r="PO51" s="207"/>
      <c r="PP51" s="207"/>
      <c r="PQ51" s="207"/>
      <c r="PR51" s="207"/>
      <c r="PS51" s="207"/>
      <c r="PT51" s="207"/>
      <c r="PU51" s="207"/>
      <c r="PV51" s="207"/>
      <c r="PW51" s="207"/>
      <c r="PX51" s="207"/>
      <c r="PY51" s="207"/>
      <c r="PZ51" s="207"/>
      <c r="QA51" s="207"/>
      <c r="QB51" s="207"/>
      <c r="QC51" s="207"/>
      <c r="QD51" s="207"/>
      <c r="QE51" s="207"/>
      <c r="QF51" s="207"/>
      <c r="QG51" s="207"/>
      <c r="QH51" s="207"/>
      <c r="QI51" s="207"/>
      <c r="QJ51" s="207"/>
      <c r="QK51" s="207"/>
      <c r="QL51" s="207"/>
      <c r="QM51" s="207"/>
      <c r="QN51" s="207"/>
      <c r="QO51" s="207"/>
      <c r="QP51" s="207"/>
      <c r="QQ51" s="207"/>
      <c r="QR51" s="207"/>
      <c r="QS51" s="207"/>
      <c r="QT51" s="207"/>
      <c r="QU51" s="207"/>
      <c r="QV51" s="207"/>
      <c r="QW51" s="207"/>
      <c r="QX51" s="207"/>
      <c r="QY51" s="207"/>
      <c r="QZ51" s="207"/>
      <c r="RA51" s="207"/>
    </row>
    <row r="52" spans="1:469" x14ac:dyDescent="0.25">
      <c r="A52" t="s">
        <v>208</v>
      </c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07"/>
      <c r="AU52" s="207"/>
      <c r="AV52" s="207"/>
      <c r="AW52" s="207"/>
      <c r="AX52" s="207"/>
      <c r="AY52" s="207"/>
      <c r="AZ52" s="207"/>
      <c r="BA52" s="207"/>
      <c r="BB52" s="207"/>
      <c r="BC52" s="207"/>
      <c r="BD52" s="207"/>
      <c r="BE52" s="207"/>
      <c r="BF52" s="207"/>
      <c r="BG52" s="207"/>
      <c r="BH52" s="207"/>
      <c r="BI52" s="207"/>
      <c r="BJ52" s="207"/>
      <c r="BK52" s="207"/>
      <c r="BL52" s="207"/>
      <c r="BM52" s="207"/>
      <c r="BN52" s="207"/>
      <c r="BO52" s="207"/>
      <c r="BP52" s="207"/>
      <c r="BQ52" s="207"/>
      <c r="BR52" s="207"/>
      <c r="BS52" s="207"/>
      <c r="BT52" s="207"/>
      <c r="BU52" s="207"/>
      <c r="BV52" s="207"/>
      <c r="BW52" s="207"/>
      <c r="BX52" s="207"/>
      <c r="BY52" s="207"/>
      <c r="BZ52" s="207"/>
      <c r="CA52" s="207"/>
      <c r="CB52" s="207"/>
      <c r="CC52" s="207"/>
      <c r="CD52" s="207"/>
      <c r="CE52" s="207"/>
      <c r="CF52" s="207"/>
      <c r="CG52" s="207"/>
      <c r="CH52" s="207"/>
      <c r="CI52" s="207"/>
      <c r="CJ52" s="207"/>
      <c r="CK52" s="207"/>
      <c r="CL52" s="207"/>
      <c r="CM52" s="207"/>
      <c r="CN52" s="207"/>
      <c r="CO52" s="207"/>
      <c r="CP52" s="207"/>
      <c r="CQ52" s="207"/>
      <c r="CR52" s="207"/>
      <c r="CS52" s="207"/>
      <c r="CT52" s="207"/>
      <c r="CU52" s="207"/>
      <c r="CV52" s="207"/>
      <c r="CW52" s="207"/>
      <c r="CX52" s="207"/>
      <c r="CY52" s="207"/>
      <c r="CZ52" s="207"/>
      <c r="DA52" s="207"/>
      <c r="DB52" s="207"/>
      <c r="DC52" s="207"/>
      <c r="DD52" s="207"/>
      <c r="DE52" s="207"/>
      <c r="DF52" s="207"/>
      <c r="DG52" s="207"/>
      <c r="DH52" s="207"/>
      <c r="DI52" s="207"/>
      <c r="DJ52" s="207"/>
      <c r="DK52" s="207"/>
      <c r="DL52" s="207"/>
      <c r="DM52" s="207"/>
      <c r="DN52" s="207"/>
      <c r="DO52" s="207"/>
      <c r="DP52" s="207"/>
      <c r="DQ52" s="207"/>
      <c r="DR52" s="207"/>
      <c r="DS52" s="207"/>
      <c r="DT52" s="207"/>
      <c r="DU52" s="207"/>
      <c r="DV52" s="207"/>
      <c r="DW52" s="207"/>
      <c r="DX52" s="207"/>
      <c r="DY52" s="207"/>
      <c r="DZ52" s="207"/>
      <c r="EA52" s="207"/>
      <c r="EB52" s="207"/>
      <c r="EC52" s="207"/>
      <c r="ED52" s="207"/>
      <c r="EE52" s="207"/>
      <c r="EF52" s="207"/>
      <c r="EG52" s="207"/>
      <c r="EH52" s="207"/>
      <c r="EI52" s="207"/>
      <c r="EJ52" s="207"/>
      <c r="EK52" s="207"/>
      <c r="EL52" s="207"/>
      <c r="EM52" s="207"/>
      <c r="EN52" s="207"/>
      <c r="EO52" s="207"/>
      <c r="EP52" s="207"/>
      <c r="EQ52" s="207"/>
      <c r="ER52" s="207"/>
      <c r="ES52" s="207"/>
      <c r="ET52" s="207"/>
      <c r="EU52" s="207"/>
      <c r="EV52" s="207"/>
      <c r="EW52" s="207"/>
      <c r="EX52" s="207"/>
      <c r="EY52" s="207"/>
      <c r="EZ52" s="207"/>
      <c r="FA52" s="207"/>
      <c r="FB52" s="207"/>
      <c r="FC52" s="207"/>
      <c r="FD52" s="207"/>
      <c r="FE52" s="207"/>
      <c r="FF52" s="207"/>
      <c r="FG52" s="207"/>
      <c r="FH52" s="207"/>
      <c r="FI52" s="207"/>
      <c r="FJ52" s="207"/>
      <c r="FK52" s="207"/>
      <c r="FL52" s="207"/>
      <c r="FM52" s="207"/>
      <c r="FN52" s="207"/>
      <c r="FO52" s="207"/>
      <c r="FP52" s="207"/>
      <c r="FQ52" s="207"/>
      <c r="FR52" s="207"/>
      <c r="FS52" s="207"/>
      <c r="FT52" s="207"/>
      <c r="FU52" s="207"/>
      <c r="FV52" s="207"/>
      <c r="FW52" s="207"/>
      <c r="FX52" s="207"/>
      <c r="FY52" s="207"/>
      <c r="FZ52" s="207"/>
      <c r="GA52" s="207"/>
      <c r="GB52" s="207"/>
      <c r="GC52" s="207"/>
      <c r="GD52" s="207"/>
      <c r="GE52" s="207"/>
      <c r="GF52" s="207"/>
      <c r="GG52" s="207"/>
      <c r="GH52" s="207"/>
      <c r="GI52" s="207"/>
      <c r="GJ52" s="207"/>
      <c r="GK52" s="207"/>
      <c r="GL52" s="207"/>
      <c r="GM52" s="207"/>
      <c r="GN52" s="207"/>
      <c r="GO52" s="207"/>
      <c r="GP52" s="207"/>
      <c r="GQ52" s="207"/>
      <c r="GR52" s="207"/>
      <c r="GS52" s="207"/>
      <c r="GT52" s="207"/>
      <c r="GU52" s="207"/>
      <c r="GV52" s="207"/>
      <c r="GW52" s="207"/>
      <c r="GX52" s="207"/>
      <c r="GY52" s="207"/>
      <c r="GZ52" s="207"/>
      <c r="HA52" s="207"/>
      <c r="HB52" s="207"/>
      <c r="HC52" s="207"/>
      <c r="HD52" s="207"/>
      <c r="HE52" s="207"/>
      <c r="HF52" s="207"/>
      <c r="HG52" s="207"/>
      <c r="HH52" s="207"/>
      <c r="HI52" s="207">
        <v>216</v>
      </c>
      <c r="HJ52" s="207"/>
      <c r="HK52" s="207"/>
      <c r="HL52" s="207"/>
      <c r="HM52" s="207"/>
      <c r="HN52" s="207"/>
      <c r="HO52" s="207"/>
      <c r="HP52" s="207"/>
      <c r="HQ52" s="207"/>
      <c r="HR52" s="207"/>
      <c r="HS52" s="207"/>
      <c r="HT52" s="207"/>
      <c r="HU52" s="207"/>
      <c r="HV52" s="207"/>
      <c r="HW52" s="207"/>
      <c r="HX52" s="207"/>
      <c r="HY52" s="207"/>
      <c r="HZ52" s="207"/>
      <c r="IA52" s="207"/>
      <c r="IB52" s="207"/>
      <c r="IC52" s="207"/>
      <c r="ID52" s="207"/>
      <c r="IE52" s="207"/>
      <c r="IF52" s="207"/>
      <c r="IG52" s="207"/>
      <c r="IH52" s="207"/>
      <c r="II52" s="207"/>
      <c r="IJ52" s="207"/>
      <c r="IK52" s="207"/>
      <c r="IL52" s="207"/>
      <c r="IM52" s="207"/>
      <c r="IN52" s="207"/>
      <c r="IO52" s="207"/>
      <c r="IP52" s="207"/>
      <c r="IQ52" s="207"/>
      <c r="IR52" s="207"/>
      <c r="IS52" s="207"/>
      <c r="IT52" s="207"/>
      <c r="IU52" s="207"/>
      <c r="IV52" s="207"/>
      <c r="IW52" s="207"/>
      <c r="IX52" s="207"/>
      <c r="IY52" s="207"/>
      <c r="IZ52" s="207"/>
      <c r="JA52" s="207"/>
      <c r="JB52" s="207"/>
      <c r="JC52" s="207"/>
      <c r="JD52" s="207"/>
      <c r="JE52" s="207"/>
      <c r="JF52" s="207"/>
      <c r="JG52" s="207"/>
      <c r="JH52" s="207"/>
      <c r="JI52" s="207"/>
      <c r="JJ52" s="207"/>
      <c r="JK52" s="207"/>
      <c r="JL52" s="207"/>
      <c r="JM52" s="207"/>
      <c r="JN52" s="207"/>
      <c r="JO52" s="207"/>
      <c r="JP52" s="207"/>
      <c r="JQ52" s="207"/>
      <c r="JR52" s="207"/>
      <c r="JS52" s="207"/>
      <c r="JT52" s="207"/>
      <c r="JU52" s="207"/>
      <c r="JV52" s="207"/>
      <c r="JW52" s="207"/>
      <c r="JX52" s="207"/>
      <c r="JY52" s="207"/>
      <c r="JZ52" s="207"/>
      <c r="KA52" s="207"/>
      <c r="KB52" s="207"/>
      <c r="KC52" s="207"/>
      <c r="KD52" s="207"/>
      <c r="KE52" s="207"/>
      <c r="KF52" s="207"/>
      <c r="KG52" s="207"/>
      <c r="KH52" s="207"/>
      <c r="KI52" s="207"/>
      <c r="KJ52" s="207"/>
      <c r="KK52" s="207"/>
      <c r="KL52" s="207"/>
      <c r="KM52" s="207"/>
      <c r="KN52" s="207"/>
      <c r="KO52" s="207"/>
      <c r="KP52" s="207"/>
      <c r="KQ52" s="207"/>
      <c r="KR52" s="207"/>
      <c r="KS52" s="207"/>
      <c r="KT52" s="207"/>
      <c r="KU52" s="207"/>
      <c r="KV52" s="207"/>
      <c r="KW52" s="207"/>
      <c r="KX52" s="207"/>
      <c r="KY52" s="207"/>
      <c r="KZ52" s="207"/>
      <c r="LA52" s="207"/>
      <c r="LB52" s="207"/>
      <c r="LC52" s="207"/>
      <c r="LD52" s="207"/>
      <c r="LE52" s="207"/>
      <c r="LF52" s="207"/>
      <c r="LG52" s="207"/>
      <c r="LH52" s="207"/>
      <c r="LI52" s="207"/>
      <c r="LJ52" s="207"/>
      <c r="LK52" s="207"/>
      <c r="LL52" s="207"/>
      <c r="LM52" s="207"/>
      <c r="LN52" s="207"/>
      <c r="LO52" s="207"/>
      <c r="LP52" s="207"/>
      <c r="LQ52" s="207"/>
      <c r="LR52" s="207"/>
      <c r="LS52" s="207"/>
      <c r="LT52" s="207"/>
      <c r="LU52" s="207"/>
      <c r="LV52" s="207"/>
      <c r="LW52" s="207"/>
      <c r="LX52" s="207"/>
      <c r="LY52" s="207"/>
      <c r="LZ52" s="207"/>
      <c r="MA52" s="207"/>
      <c r="MB52" s="207"/>
      <c r="MC52" s="207"/>
      <c r="MD52" s="207"/>
      <c r="ME52" s="207"/>
      <c r="MF52" s="207"/>
      <c r="MG52" s="207"/>
      <c r="MH52" s="207"/>
      <c r="MI52" s="207"/>
      <c r="MJ52" s="207"/>
      <c r="MK52" s="207"/>
      <c r="ML52" s="207"/>
      <c r="MM52" s="207"/>
      <c r="MN52" s="207"/>
      <c r="MO52" s="207"/>
      <c r="MP52" s="207"/>
      <c r="MQ52" s="207"/>
      <c r="MR52" s="207"/>
      <c r="MS52" s="207"/>
      <c r="MT52" s="207"/>
      <c r="MU52" s="207"/>
      <c r="MV52" s="207"/>
      <c r="MW52" s="207"/>
      <c r="MX52" s="207"/>
      <c r="MY52" s="207"/>
      <c r="MZ52" s="207"/>
      <c r="NA52" s="207"/>
      <c r="NB52" s="207"/>
      <c r="NC52" s="207"/>
      <c r="ND52" s="207"/>
      <c r="NE52" s="207"/>
      <c r="NF52" s="207"/>
      <c r="NG52" s="207"/>
      <c r="NH52" s="207"/>
      <c r="NI52" s="207"/>
      <c r="NJ52" s="207"/>
      <c r="NK52" s="207"/>
      <c r="NL52" s="207"/>
      <c r="NM52" s="207"/>
      <c r="NN52" s="207"/>
      <c r="NO52" s="207"/>
      <c r="NP52" s="207"/>
      <c r="NQ52" s="207"/>
      <c r="NR52" s="207"/>
      <c r="NS52" s="207"/>
      <c r="NT52" s="207"/>
      <c r="NU52" s="207"/>
      <c r="NV52" s="207"/>
      <c r="NW52" s="207"/>
      <c r="NX52" s="207"/>
      <c r="NY52" s="207"/>
      <c r="NZ52" s="207"/>
      <c r="OA52" s="207"/>
      <c r="OB52" s="207"/>
      <c r="OC52" s="207"/>
      <c r="OD52" s="207"/>
      <c r="OE52" s="207"/>
      <c r="OF52" s="207"/>
      <c r="OG52" s="207"/>
      <c r="OH52" s="207"/>
      <c r="OI52" s="207"/>
      <c r="OJ52" s="207"/>
      <c r="OK52" s="207"/>
      <c r="OL52" s="207"/>
      <c r="OM52" s="207"/>
      <c r="ON52" s="207"/>
      <c r="OO52" s="207"/>
      <c r="OP52" s="207"/>
      <c r="OQ52" s="207"/>
      <c r="OR52" s="207"/>
      <c r="OS52" s="207"/>
      <c r="OT52" s="207"/>
      <c r="OU52" s="207"/>
      <c r="OV52" s="207"/>
      <c r="OW52" s="207"/>
      <c r="OX52" s="207"/>
      <c r="OY52" s="207"/>
      <c r="OZ52" s="207"/>
      <c r="PA52" s="207"/>
      <c r="PB52" s="207"/>
      <c r="PC52" s="207"/>
      <c r="PD52" s="207"/>
      <c r="PE52" s="207"/>
      <c r="PF52" s="207"/>
      <c r="PG52" s="207"/>
      <c r="PH52" s="207"/>
      <c r="PI52" s="207"/>
      <c r="PJ52" s="207"/>
      <c r="PK52" s="207"/>
      <c r="PL52" s="207"/>
      <c r="PM52" s="207"/>
      <c r="PN52" s="207"/>
      <c r="PO52" s="207"/>
      <c r="PP52" s="207"/>
      <c r="PQ52" s="207"/>
      <c r="PR52" s="207"/>
      <c r="PS52" s="207"/>
      <c r="PT52" s="207"/>
      <c r="PU52" s="207"/>
      <c r="PV52" s="207"/>
      <c r="PW52" s="207"/>
      <c r="PX52" s="207"/>
      <c r="PY52" s="207"/>
      <c r="PZ52" s="207"/>
      <c r="QA52" s="207"/>
      <c r="QB52" s="207"/>
      <c r="QC52" s="207"/>
      <c r="QD52" s="207"/>
      <c r="QE52" s="207"/>
      <c r="QF52" s="207"/>
      <c r="QG52" s="207"/>
      <c r="QH52" s="207"/>
      <c r="QI52" s="207"/>
      <c r="QJ52" s="207"/>
      <c r="QK52" s="207"/>
      <c r="QL52" s="207"/>
      <c r="QM52" s="207">
        <v>85</v>
      </c>
      <c r="QN52" s="207"/>
      <c r="QO52" s="207"/>
      <c r="QP52" s="207"/>
      <c r="QQ52" s="207"/>
      <c r="QR52" s="207"/>
      <c r="QS52" s="207"/>
      <c r="QT52" s="207"/>
      <c r="QU52" s="207"/>
      <c r="QV52" s="207"/>
      <c r="QW52" s="207"/>
      <c r="QX52" s="207"/>
      <c r="QY52" s="207"/>
      <c r="QZ52" s="207"/>
      <c r="RA52" s="207"/>
    </row>
    <row r="53" spans="1:469" x14ac:dyDescent="0.25">
      <c r="A53" t="s">
        <v>198</v>
      </c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>
        <v>4</v>
      </c>
      <c r="AD53" s="207"/>
      <c r="AE53" s="207">
        <v>1</v>
      </c>
      <c r="AF53" s="207">
        <v>1</v>
      </c>
      <c r="AG53" s="207">
        <v>1</v>
      </c>
      <c r="AH53" s="207">
        <v>6</v>
      </c>
      <c r="AI53" s="207"/>
      <c r="AJ53" s="207"/>
      <c r="AK53" s="207"/>
      <c r="AL53" s="207"/>
      <c r="AM53" s="207"/>
      <c r="AN53" s="207"/>
      <c r="AO53" s="207">
        <v>5</v>
      </c>
      <c r="AP53" s="207"/>
      <c r="AQ53" s="207">
        <v>6</v>
      </c>
      <c r="AR53" s="207"/>
      <c r="AS53" s="207">
        <v>1</v>
      </c>
      <c r="AT53" s="207"/>
      <c r="AU53" s="207"/>
      <c r="AV53" s="207">
        <v>3</v>
      </c>
      <c r="AW53" s="207"/>
      <c r="AX53" s="207"/>
      <c r="AY53" s="207">
        <v>2</v>
      </c>
      <c r="AZ53" s="207">
        <v>5</v>
      </c>
      <c r="BA53" s="207"/>
      <c r="BB53" s="207">
        <v>2</v>
      </c>
      <c r="BC53" s="207">
        <v>6</v>
      </c>
      <c r="BD53" s="207"/>
      <c r="BE53" s="207"/>
      <c r="BF53" s="207">
        <v>4</v>
      </c>
      <c r="BG53" s="207">
        <v>2</v>
      </c>
      <c r="BH53" s="207"/>
      <c r="BI53" s="207">
        <v>3</v>
      </c>
      <c r="BJ53" s="207">
        <v>1</v>
      </c>
      <c r="BK53" s="207"/>
      <c r="BL53" s="207">
        <v>1</v>
      </c>
      <c r="BM53" s="207">
        <v>4</v>
      </c>
      <c r="BN53" s="207"/>
      <c r="BO53" s="207">
        <v>3</v>
      </c>
      <c r="BP53" s="207">
        <v>3</v>
      </c>
      <c r="BQ53" s="207">
        <v>1</v>
      </c>
      <c r="BR53" s="207"/>
      <c r="BS53" s="207">
        <v>4</v>
      </c>
      <c r="BT53" s="207"/>
      <c r="BU53" s="207">
        <v>4</v>
      </c>
      <c r="BV53" s="207">
        <v>1</v>
      </c>
      <c r="BW53" s="207"/>
      <c r="BX53" s="207">
        <v>1</v>
      </c>
      <c r="BY53" s="207"/>
      <c r="BZ53" s="207">
        <v>2</v>
      </c>
      <c r="CA53" s="207">
        <v>1</v>
      </c>
      <c r="CB53" s="207">
        <v>2</v>
      </c>
      <c r="CC53" s="207">
        <v>1</v>
      </c>
      <c r="CD53" s="207"/>
      <c r="CE53" s="207"/>
      <c r="CF53" s="207">
        <v>8</v>
      </c>
      <c r="CG53" s="207"/>
      <c r="CH53" s="207"/>
      <c r="CI53" s="207"/>
      <c r="CJ53" s="207"/>
      <c r="CK53" s="207"/>
      <c r="CL53" s="207"/>
      <c r="CM53" s="207">
        <v>3</v>
      </c>
      <c r="CN53" s="207"/>
      <c r="CO53" s="207">
        <v>5</v>
      </c>
      <c r="CP53" s="207"/>
      <c r="CQ53" s="207">
        <v>13</v>
      </c>
      <c r="CR53" s="207">
        <v>2</v>
      </c>
      <c r="CS53" s="207"/>
      <c r="CT53" s="207"/>
      <c r="CU53" s="207">
        <v>2</v>
      </c>
      <c r="CV53" s="207">
        <v>4</v>
      </c>
      <c r="CW53" s="207">
        <v>1</v>
      </c>
      <c r="CX53" s="207"/>
      <c r="CY53" s="207">
        <v>8</v>
      </c>
      <c r="CZ53" s="207">
        <v>4</v>
      </c>
      <c r="DA53" s="207"/>
      <c r="DB53" s="207">
        <v>1</v>
      </c>
      <c r="DC53" s="207"/>
      <c r="DD53" s="207">
        <v>1</v>
      </c>
      <c r="DE53" s="207">
        <v>7</v>
      </c>
      <c r="DF53" s="207">
        <v>1</v>
      </c>
      <c r="DG53" s="207">
        <v>6</v>
      </c>
      <c r="DH53" s="207">
        <v>1</v>
      </c>
      <c r="DI53" s="207">
        <v>3</v>
      </c>
      <c r="DJ53" s="207">
        <v>3</v>
      </c>
      <c r="DK53" s="207">
        <v>2</v>
      </c>
      <c r="DL53" s="207">
        <v>6</v>
      </c>
      <c r="DM53" s="207">
        <v>8</v>
      </c>
      <c r="DN53" s="207">
        <v>4</v>
      </c>
      <c r="DO53" s="207"/>
      <c r="DP53" s="207">
        <v>10</v>
      </c>
      <c r="DQ53" s="207"/>
      <c r="DR53" s="207">
        <v>4</v>
      </c>
      <c r="DS53" s="207">
        <v>2</v>
      </c>
      <c r="DT53" s="207">
        <v>4</v>
      </c>
      <c r="DU53" s="207"/>
      <c r="DV53" s="207">
        <v>1</v>
      </c>
      <c r="DW53" s="207">
        <v>5</v>
      </c>
      <c r="DX53" s="207">
        <v>36</v>
      </c>
      <c r="DY53" s="207">
        <v>1</v>
      </c>
      <c r="DZ53" s="207">
        <v>14</v>
      </c>
      <c r="EA53" s="207">
        <v>8</v>
      </c>
      <c r="EB53" s="207">
        <v>1</v>
      </c>
      <c r="EC53" s="207">
        <v>2</v>
      </c>
      <c r="ED53" s="207"/>
      <c r="EE53" s="207">
        <v>11</v>
      </c>
      <c r="EF53" s="207">
        <v>5</v>
      </c>
      <c r="EG53" s="207">
        <v>3</v>
      </c>
      <c r="EH53" s="207">
        <v>2</v>
      </c>
      <c r="EI53" s="207"/>
      <c r="EJ53" s="207">
        <v>20</v>
      </c>
      <c r="EK53" s="207">
        <v>2</v>
      </c>
      <c r="EL53" s="207"/>
      <c r="EM53" s="207"/>
      <c r="EN53" s="207"/>
      <c r="EO53" s="207"/>
      <c r="EP53" s="207">
        <v>35</v>
      </c>
      <c r="EQ53" s="207"/>
      <c r="ER53" s="207">
        <v>15</v>
      </c>
      <c r="ES53" s="207">
        <v>21</v>
      </c>
      <c r="ET53" s="207">
        <v>10</v>
      </c>
      <c r="EU53" s="207">
        <v>1</v>
      </c>
      <c r="EV53" s="207">
        <v>4</v>
      </c>
      <c r="EW53" s="207">
        <v>9</v>
      </c>
      <c r="EX53" s="207">
        <v>5</v>
      </c>
      <c r="EY53" s="207">
        <v>2</v>
      </c>
      <c r="EZ53" s="207">
        <v>4</v>
      </c>
      <c r="FA53" s="207">
        <v>3</v>
      </c>
      <c r="FB53" s="207">
        <v>4</v>
      </c>
      <c r="FC53" s="207">
        <v>5</v>
      </c>
      <c r="FD53" s="207"/>
      <c r="FE53" s="207"/>
      <c r="FF53" s="207"/>
      <c r="FG53" s="207">
        <v>3</v>
      </c>
      <c r="FH53" s="207">
        <v>16</v>
      </c>
      <c r="FI53" s="207">
        <v>5</v>
      </c>
      <c r="FJ53" s="207">
        <v>9</v>
      </c>
      <c r="FK53" s="207">
        <v>3</v>
      </c>
      <c r="FL53" s="207">
        <v>4</v>
      </c>
      <c r="FM53" s="207">
        <v>11</v>
      </c>
      <c r="FN53" s="207">
        <v>1</v>
      </c>
      <c r="FO53" s="207"/>
      <c r="FP53" s="207"/>
      <c r="FQ53" s="207"/>
      <c r="FR53" s="207"/>
      <c r="FS53" s="207"/>
      <c r="FT53" s="207"/>
      <c r="FU53" s="207"/>
      <c r="FV53" s="207"/>
      <c r="FW53" s="207"/>
      <c r="FX53" s="207"/>
      <c r="FY53" s="207"/>
      <c r="FZ53" s="207"/>
      <c r="GA53" s="207"/>
      <c r="GB53" s="207"/>
      <c r="GC53" s="207"/>
      <c r="GD53" s="207"/>
      <c r="GE53" s="207"/>
      <c r="GF53" s="207"/>
      <c r="GG53" s="207"/>
      <c r="GH53" s="207"/>
      <c r="GI53" s="207"/>
      <c r="GJ53" s="207"/>
      <c r="GK53" s="207"/>
      <c r="GL53" s="207"/>
      <c r="GM53" s="207"/>
      <c r="GN53" s="207"/>
      <c r="GO53" s="207"/>
      <c r="GP53" s="207"/>
      <c r="GQ53" s="207"/>
      <c r="GR53" s="207"/>
      <c r="GS53" s="207"/>
      <c r="GT53" s="207"/>
      <c r="GU53" s="207"/>
      <c r="GV53" s="207"/>
      <c r="GW53" s="207"/>
      <c r="GX53" s="207"/>
      <c r="GY53" s="207"/>
      <c r="GZ53" s="207"/>
      <c r="HA53" s="207"/>
      <c r="HB53" s="207"/>
      <c r="HC53" s="207"/>
      <c r="HD53" s="207"/>
      <c r="HE53" s="207"/>
      <c r="HF53" s="207"/>
      <c r="HG53" s="207"/>
      <c r="HH53" s="207"/>
      <c r="HI53" s="207"/>
      <c r="HJ53" s="207"/>
      <c r="HK53" s="207"/>
      <c r="HL53" s="207"/>
      <c r="HM53" s="207"/>
      <c r="HN53" s="207"/>
      <c r="HO53" s="207"/>
      <c r="HP53" s="207"/>
      <c r="HQ53" s="207"/>
      <c r="HR53" s="207"/>
      <c r="HS53" s="207"/>
      <c r="HT53" s="207"/>
      <c r="HU53" s="207"/>
      <c r="HV53" s="207"/>
      <c r="HW53" s="207"/>
      <c r="HX53" s="207"/>
      <c r="HY53" s="207"/>
      <c r="HZ53" s="207"/>
      <c r="IA53" s="207"/>
      <c r="IB53" s="207"/>
      <c r="IC53" s="207"/>
      <c r="ID53" s="207"/>
      <c r="IE53" s="207"/>
      <c r="IF53" s="207"/>
      <c r="IG53" s="207"/>
      <c r="IH53" s="207"/>
      <c r="II53" s="207"/>
      <c r="IJ53" s="207"/>
      <c r="IK53" s="207"/>
      <c r="IL53" s="207"/>
      <c r="IM53" s="207"/>
      <c r="IN53" s="207"/>
      <c r="IO53" s="207"/>
      <c r="IP53" s="207"/>
      <c r="IQ53" s="207"/>
      <c r="IR53" s="207"/>
      <c r="IS53" s="207"/>
      <c r="IT53" s="207"/>
      <c r="IU53" s="207"/>
      <c r="IV53" s="207"/>
      <c r="IW53" s="207"/>
      <c r="IX53" s="207"/>
      <c r="IY53" s="207"/>
      <c r="IZ53" s="207"/>
      <c r="JA53" s="207"/>
      <c r="JB53" s="207"/>
      <c r="JC53" s="207"/>
      <c r="JD53" s="207"/>
      <c r="JE53" s="207"/>
      <c r="JF53" s="207"/>
      <c r="JG53" s="207"/>
      <c r="JH53" s="207"/>
      <c r="JI53" s="207"/>
      <c r="JJ53" s="207"/>
      <c r="JK53" s="207"/>
      <c r="JL53" s="207"/>
      <c r="JM53" s="207"/>
      <c r="JN53" s="207"/>
      <c r="JO53" s="207"/>
      <c r="JP53" s="207"/>
      <c r="JQ53" s="207"/>
      <c r="JR53" s="207"/>
      <c r="JS53" s="207"/>
      <c r="JT53" s="207"/>
      <c r="JU53" s="207"/>
      <c r="JV53" s="207"/>
      <c r="JW53" s="207"/>
      <c r="JX53" s="207"/>
      <c r="JY53" s="207"/>
      <c r="JZ53" s="207"/>
      <c r="KA53" s="207"/>
      <c r="KB53" s="207"/>
      <c r="KC53" s="207"/>
      <c r="KD53" s="207"/>
      <c r="KE53" s="207"/>
      <c r="KF53" s="207"/>
      <c r="KG53" s="207"/>
      <c r="KH53" s="207"/>
      <c r="KI53" s="207"/>
      <c r="KJ53" s="207"/>
      <c r="KK53" s="207"/>
      <c r="KL53" s="207"/>
      <c r="KM53" s="207"/>
      <c r="KN53" s="207"/>
      <c r="KO53" s="207"/>
      <c r="KP53" s="207"/>
      <c r="KQ53" s="207"/>
      <c r="KR53" s="207"/>
      <c r="KS53" s="207"/>
      <c r="KT53" s="207"/>
      <c r="KU53" s="207"/>
      <c r="KV53" s="207"/>
      <c r="KW53" s="207"/>
      <c r="KX53" s="207"/>
      <c r="KY53" s="207"/>
      <c r="KZ53" s="207"/>
      <c r="LA53" s="207"/>
      <c r="LB53" s="207"/>
      <c r="LC53" s="207"/>
      <c r="LD53" s="207"/>
      <c r="LE53" s="207"/>
      <c r="LF53" s="207"/>
      <c r="LG53" s="207"/>
      <c r="LH53" s="207"/>
      <c r="LI53" s="207"/>
      <c r="LJ53" s="207"/>
      <c r="LK53" s="207"/>
      <c r="LL53" s="207"/>
      <c r="LM53" s="207"/>
      <c r="LN53" s="207"/>
      <c r="LO53" s="207"/>
      <c r="LP53" s="207"/>
      <c r="LQ53" s="207"/>
      <c r="LR53" s="207"/>
      <c r="LS53" s="207"/>
      <c r="LT53" s="207"/>
      <c r="LU53" s="207"/>
      <c r="LV53" s="207"/>
      <c r="LW53" s="207"/>
      <c r="LX53" s="207"/>
      <c r="LY53" s="207"/>
      <c r="LZ53" s="207"/>
      <c r="MA53" s="207"/>
      <c r="MB53" s="207"/>
      <c r="MC53" s="207"/>
      <c r="MD53" s="207"/>
      <c r="ME53" s="207"/>
      <c r="MF53" s="207"/>
      <c r="MG53" s="207"/>
      <c r="MH53" s="207"/>
      <c r="MI53" s="207"/>
      <c r="MJ53" s="207"/>
      <c r="MK53" s="207"/>
      <c r="ML53" s="207"/>
      <c r="MM53" s="207"/>
      <c r="MN53" s="207"/>
      <c r="MO53" s="207"/>
      <c r="MP53" s="207"/>
      <c r="MQ53" s="207"/>
      <c r="MR53" s="207"/>
      <c r="MS53" s="207"/>
      <c r="MT53" s="207"/>
      <c r="MU53" s="207"/>
      <c r="MV53" s="207"/>
      <c r="MW53" s="207"/>
      <c r="MX53" s="207"/>
      <c r="MY53" s="207"/>
      <c r="MZ53" s="207"/>
      <c r="NA53" s="207"/>
      <c r="NB53" s="207"/>
      <c r="NC53" s="207"/>
      <c r="ND53" s="207"/>
      <c r="NE53" s="207"/>
      <c r="NF53" s="207"/>
      <c r="NG53" s="207"/>
      <c r="NH53" s="207"/>
      <c r="NI53" s="207"/>
      <c r="NJ53" s="207"/>
      <c r="NK53" s="207"/>
      <c r="NL53" s="207"/>
      <c r="NM53" s="207"/>
      <c r="NN53" s="207"/>
      <c r="NO53" s="207"/>
      <c r="NP53" s="207"/>
      <c r="NQ53" s="207"/>
      <c r="NR53" s="207"/>
      <c r="NS53" s="207"/>
      <c r="NT53" s="207"/>
      <c r="NU53" s="207"/>
      <c r="NV53" s="207"/>
      <c r="NW53" s="207"/>
      <c r="NX53" s="207"/>
      <c r="NY53" s="207"/>
      <c r="NZ53" s="207"/>
      <c r="OA53" s="207"/>
      <c r="OB53" s="207"/>
      <c r="OC53" s="207"/>
      <c r="OD53" s="207"/>
      <c r="OE53" s="207"/>
      <c r="OF53" s="207"/>
      <c r="OG53" s="207"/>
      <c r="OH53" s="207"/>
      <c r="OI53" s="207"/>
      <c r="OJ53" s="207"/>
      <c r="OK53" s="207"/>
      <c r="OL53" s="207"/>
      <c r="OM53" s="207"/>
      <c r="ON53" s="207"/>
      <c r="OO53" s="207"/>
      <c r="OP53" s="207"/>
      <c r="OQ53" s="207"/>
      <c r="OR53" s="207"/>
      <c r="OS53" s="207"/>
      <c r="OT53" s="207"/>
      <c r="OU53" s="207"/>
      <c r="OV53" s="207"/>
      <c r="OW53" s="207"/>
      <c r="OX53" s="207"/>
      <c r="OY53" s="207"/>
      <c r="OZ53" s="207"/>
      <c r="PA53" s="207"/>
      <c r="PB53" s="207"/>
      <c r="PC53" s="207"/>
      <c r="PD53" s="207"/>
      <c r="PE53" s="207"/>
      <c r="PF53" s="207"/>
      <c r="PG53" s="207"/>
      <c r="PH53" s="207"/>
      <c r="PI53" s="207"/>
      <c r="PJ53" s="207"/>
      <c r="PK53" s="207"/>
      <c r="PL53" s="207"/>
      <c r="PM53" s="207"/>
      <c r="PN53" s="207"/>
      <c r="PO53" s="207"/>
      <c r="PP53" s="207"/>
      <c r="PQ53" s="207"/>
      <c r="PR53" s="207"/>
      <c r="PS53" s="207"/>
      <c r="PT53" s="207"/>
      <c r="PU53" s="207"/>
      <c r="PV53" s="207"/>
      <c r="PW53" s="207"/>
      <c r="PX53" s="207"/>
      <c r="PY53" s="207"/>
      <c r="PZ53" s="207"/>
      <c r="QA53" s="207"/>
      <c r="QB53" s="207"/>
      <c r="QC53" s="207"/>
      <c r="QD53" s="207"/>
      <c r="QE53" s="207"/>
      <c r="QF53" s="207"/>
      <c r="QG53" s="207"/>
      <c r="QH53" s="207"/>
      <c r="QI53" s="207"/>
      <c r="QJ53" s="207"/>
      <c r="QK53" s="207"/>
      <c r="QL53" s="207"/>
      <c r="QM53" s="207"/>
      <c r="QN53" s="207"/>
      <c r="QO53" s="207"/>
      <c r="QP53" s="207"/>
      <c r="QQ53" s="207"/>
      <c r="QR53" s="207"/>
      <c r="QS53" s="207"/>
      <c r="QT53" s="207"/>
      <c r="QU53" s="207"/>
      <c r="QV53" s="207"/>
      <c r="QW53" s="207"/>
      <c r="QX53" s="207"/>
      <c r="QY53" s="207"/>
      <c r="QZ53" s="207"/>
      <c r="RA53" s="207"/>
    </row>
    <row r="54" spans="1:469" x14ac:dyDescent="0.25">
      <c r="A54" t="s">
        <v>200</v>
      </c>
      <c r="C54" s="207"/>
      <c r="D54" s="207"/>
      <c r="E54" s="207"/>
      <c r="F54" s="207"/>
      <c r="G54" s="207"/>
      <c r="H54" s="207"/>
      <c r="I54" s="207"/>
      <c r="J54" s="207">
        <v>5</v>
      </c>
      <c r="K54" s="207">
        <v>48</v>
      </c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7"/>
      <c r="AO54" s="207"/>
      <c r="AP54" s="207"/>
      <c r="AQ54" s="207"/>
      <c r="AR54" s="207"/>
      <c r="AS54" s="207"/>
      <c r="AT54" s="207"/>
      <c r="AU54" s="207"/>
      <c r="AV54" s="207"/>
      <c r="AW54" s="207"/>
      <c r="AX54" s="207"/>
      <c r="AY54" s="207"/>
      <c r="AZ54" s="207"/>
      <c r="BA54" s="207"/>
      <c r="BB54" s="207"/>
      <c r="BC54" s="207"/>
      <c r="BD54" s="207"/>
      <c r="BE54" s="207"/>
      <c r="BF54" s="207"/>
      <c r="BG54" s="207"/>
      <c r="BH54" s="207"/>
      <c r="BI54" s="207"/>
      <c r="BJ54" s="207"/>
      <c r="BK54" s="207"/>
      <c r="BL54" s="207"/>
      <c r="BM54" s="207"/>
      <c r="BN54" s="207"/>
      <c r="BO54" s="207"/>
      <c r="BP54" s="207"/>
      <c r="BQ54" s="207"/>
      <c r="BR54" s="207"/>
      <c r="BS54" s="207"/>
      <c r="BT54" s="207"/>
      <c r="BU54" s="207"/>
      <c r="BV54" s="207"/>
      <c r="BW54" s="207"/>
      <c r="BX54" s="207"/>
      <c r="BY54" s="207"/>
      <c r="BZ54" s="207"/>
      <c r="CA54" s="207"/>
      <c r="CB54" s="207"/>
      <c r="CC54" s="207"/>
      <c r="CD54" s="207"/>
      <c r="CE54" s="207"/>
      <c r="CF54" s="207"/>
      <c r="CG54" s="207"/>
      <c r="CH54" s="207"/>
      <c r="CI54" s="207"/>
      <c r="CJ54" s="207"/>
      <c r="CK54" s="207"/>
      <c r="CL54" s="207"/>
      <c r="CM54" s="207"/>
      <c r="CN54" s="207"/>
      <c r="CO54" s="207"/>
      <c r="CP54" s="207"/>
      <c r="CQ54" s="207"/>
      <c r="CR54" s="207"/>
      <c r="CS54" s="207"/>
      <c r="CT54" s="207"/>
      <c r="CU54" s="207"/>
      <c r="CV54" s="207"/>
      <c r="CW54" s="207"/>
      <c r="CX54" s="207"/>
      <c r="CY54" s="207"/>
      <c r="CZ54" s="207"/>
      <c r="DA54" s="207"/>
      <c r="DB54" s="207"/>
      <c r="DC54" s="207"/>
      <c r="DD54" s="207"/>
      <c r="DE54" s="207"/>
      <c r="DF54" s="207"/>
      <c r="DG54" s="207"/>
      <c r="DH54" s="207"/>
      <c r="DI54" s="207"/>
      <c r="DJ54" s="207"/>
      <c r="DK54" s="207"/>
      <c r="DL54" s="207"/>
      <c r="DM54" s="207"/>
      <c r="DN54" s="207"/>
      <c r="DO54" s="207"/>
      <c r="DP54" s="207"/>
      <c r="DQ54" s="207"/>
      <c r="DR54" s="207"/>
      <c r="DS54" s="207"/>
      <c r="DT54" s="207"/>
      <c r="DU54" s="207"/>
      <c r="DV54" s="207"/>
      <c r="DW54" s="207"/>
      <c r="DX54" s="207"/>
      <c r="DY54" s="207"/>
      <c r="DZ54" s="207"/>
      <c r="EA54" s="207"/>
      <c r="EB54" s="207"/>
      <c r="EC54" s="207"/>
      <c r="ED54" s="207"/>
      <c r="EE54" s="207"/>
      <c r="EF54" s="207"/>
      <c r="EG54" s="207"/>
      <c r="EH54" s="207"/>
      <c r="EI54" s="207"/>
      <c r="EJ54" s="207"/>
      <c r="EK54" s="207"/>
      <c r="EL54" s="207"/>
      <c r="EM54" s="207"/>
      <c r="EN54" s="207"/>
      <c r="EO54" s="207"/>
      <c r="EP54" s="207"/>
      <c r="EQ54" s="207"/>
      <c r="ER54" s="207"/>
      <c r="ES54" s="207"/>
      <c r="ET54" s="207"/>
      <c r="EU54" s="207"/>
      <c r="EV54" s="207"/>
      <c r="EW54" s="207"/>
      <c r="EX54" s="207"/>
      <c r="EY54" s="207"/>
      <c r="EZ54" s="207"/>
      <c r="FA54" s="207"/>
      <c r="FB54" s="207"/>
      <c r="FC54" s="207"/>
      <c r="FD54" s="207"/>
      <c r="FE54" s="207"/>
      <c r="FF54" s="207"/>
      <c r="FG54" s="207"/>
      <c r="FH54" s="207"/>
      <c r="FI54" s="207"/>
      <c r="FJ54" s="207"/>
      <c r="FK54" s="207"/>
      <c r="FL54" s="207"/>
      <c r="FM54" s="207"/>
      <c r="FN54" s="207"/>
      <c r="FO54" s="207"/>
      <c r="FP54" s="207"/>
      <c r="FQ54" s="207"/>
      <c r="FR54" s="207"/>
      <c r="FS54" s="207"/>
      <c r="FT54" s="207"/>
      <c r="FU54" s="207"/>
      <c r="FV54" s="207"/>
      <c r="FW54" s="207"/>
      <c r="FX54" s="207"/>
      <c r="FY54" s="207"/>
      <c r="FZ54" s="207"/>
      <c r="GA54" s="207"/>
      <c r="GB54" s="207"/>
      <c r="GC54" s="207"/>
      <c r="GD54" s="207"/>
      <c r="GE54" s="207"/>
      <c r="GF54" s="207"/>
      <c r="GG54" s="207"/>
      <c r="GH54" s="207"/>
      <c r="GI54" s="207"/>
      <c r="GJ54" s="207"/>
      <c r="GK54" s="207"/>
      <c r="GL54" s="207"/>
      <c r="GM54" s="207"/>
      <c r="GN54" s="207"/>
      <c r="GO54" s="207"/>
      <c r="GP54" s="207"/>
      <c r="GQ54" s="207"/>
      <c r="GR54" s="207"/>
      <c r="GS54" s="207"/>
      <c r="GT54" s="207"/>
      <c r="GU54" s="207"/>
      <c r="GV54" s="207"/>
      <c r="GW54" s="207"/>
      <c r="GX54" s="207"/>
      <c r="GY54" s="207"/>
      <c r="GZ54" s="207"/>
      <c r="HA54" s="207"/>
      <c r="HB54" s="207"/>
      <c r="HC54" s="207"/>
      <c r="HD54" s="207"/>
      <c r="HE54" s="207"/>
      <c r="HF54" s="207"/>
      <c r="HG54" s="207"/>
      <c r="HH54" s="207"/>
      <c r="HI54" s="207"/>
      <c r="HJ54" s="207"/>
      <c r="HK54" s="207"/>
      <c r="HL54" s="207"/>
      <c r="HM54" s="207"/>
      <c r="HN54" s="207"/>
      <c r="HO54" s="207"/>
      <c r="HP54" s="207"/>
      <c r="HQ54" s="207"/>
      <c r="HR54" s="207"/>
      <c r="HS54" s="207"/>
      <c r="HT54" s="207"/>
      <c r="HU54" s="207"/>
      <c r="HV54" s="207"/>
      <c r="HW54" s="207"/>
      <c r="HX54" s="207"/>
      <c r="HY54" s="207"/>
      <c r="HZ54" s="207"/>
      <c r="IA54" s="207"/>
      <c r="IB54" s="207"/>
      <c r="IC54" s="207"/>
      <c r="ID54" s="207"/>
      <c r="IE54" s="207"/>
      <c r="IF54" s="207"/>
      <c r="IG54" s="207"/>
      <c r="IH54" s="207"/>
      <c r="II54" s="207"/>
      <c r="IJ54" s="207"/>
      <c r="IK54" s="207"/>
      <c r="IL54" s="207"/>
      <c r="IM54" s="207"/>
      <c r="IN54" s="207"/>
      <c r="IO54" s="207"/>
      <c r="IP54" s="207"/>
      <c r="IQ54" s="207"/>
      <c r="IR54" s="207"/>
      <c r="IS54" s="207"/>
      <c r="IT54" s="207"/>
      <c r="IU54" s="207"/>
      <c r="IV54" s="207"/>
      <c r="IW54" s="207"/>
      <c r="IX54" s="207"/>
      <c r="IY54" s="207"/>
      <c r="IZ54" s="207"/>
      <c r="JA54" s="207"/>
      <c r="JB54" s="207"/>
      <c r="JC54" s="207"/>
      <c r="JD54" s="207"/>
      <c r="JE54" s="207"/>
      <c r="JF54" s="207"/>
      <c r="JG54" s="207"/>
      <c r="JH54" s="207"/>
      <c r="JI54" s="207"/>
      <c r="JJ54" s="207"/>
      <c r="JK54" s="207"/>
      <c r="JL54" s="207"/>
      <c r="JM54" s="207"/>
      <c r="JN54" s="207"/>
      <c r="JO54" s="207"/>
      <c r="JP54" s="207"/>
      <c r="JQ54" s="207"/>
      <c r="JR54" s="207"/>
      <c r="JS54" s="207"/>
      <c r="JT54" s="207"/>
      <c r="JU54" s="207"/>
      <c r="JV54" s="207"/>
      <c r="JW54" s="207"/>
      <c r="JX54" s="207"/>
      <c r="JY54" s="207"/>
      <c r="JZ54" s="207"/>
      <c r="KA54" s="207"/>
      <c r="KB54" s="207"/>
      <c r="KC54" s="207"/>
      <c r="KD54" s="207"/>
      <c r="KE54" s="207"/>
      <c r="KF54" s="207"/>
      <c r="KG54" s="207"/>
      <c r="KH54" s="207"/>
      <c r="KI54" s="207"/>
      <c r="KJ54" s="207"/>
      <c r="KK54" s="207"/>
      <c r="KL54" s="207"/>
      <c r="KM54" s="207"/>
      <c r="KN54" s="207"/>
      <c r="KO54" s="207"/>
      <c r="KP54" s="207"/>
      <c r="KQ54" s="207"/>
      <c r="KR54" s="207"/>
      <c r="KS54" s="207"/>
      <c r="KT54" s="207"/>
      <c r="KU54" s="207"/>
      <c r="KV54" s="207"/>
      <c r="KW54" s="207"/>
      <c r="KX54" s="207"/>
      <c r="KY54" s="207"/>
      <c r="KZ54" s="207"/>
      <c r="LA54" s="207"/>
      <c r="LB54" s="207"/>
      <c r="LC54" s="207"/>
      <c r="LD54" s="207"/>
      <c r="LE54" s="207"/>
      <c r="LF54" s="207"/>
      <c r="LG54" s="207"/>
      <c r="LH54" s="207"/>
      <c r="LI54" s="207"/>
      <c r="LJ54" s="207"/>
      <c r="LK54" s="207"/>
      <c r="LL54" s="207"/>
      <c r="LM54" s="207"/>
      <c r="LN54" s="207"/>
      <c r="LO54" s="207"/>
      <c r="LP54" s="207"/>
      <c r="LQ54" s="207"/>
      <c r="LR54" s="207"/>
      <c r="LS54" s="207"/>
      <c r="LT54" s="207"/>
      <c r="LU54" s="207"/>
      <c r="LV54" s="207"/>
      <c r="LW54" s="207"/>
      <c r="LX54" s="207"/>
      <c r="LY54" s="207"/>
      <c r="LZ54" s="207"/>
      <c r="MA54" s="207"/>
      <c r="MB54" s="207"/>
      <c r="MC54" s="207"/>
      <c r="MD54" s="207"/>
      <c r="ME54" s="207"/>
      <c r="MF54" s="207"/>
      <c r="MG54" s="207"/>
      <c r="MH54" s="207"/>
      <c r="MI54" s="207"/>
      <c r="MJ54" s="207"/>
      <c r="MK54" s="207"/>
      <c r="ML54" s="207"/>
      <c r="MM54" s="207"/>
      <c r="MN54" s="207"/>
      <c r="MO54" s="207"/>
      <c r="MP54" s="207"/>
      <c r="MQ54" s="207"/>
      <c r="MR54" s="207"/>
      <c r="MS54" s="207"/>
      <c r="MT54" s="207"/>
      <c r="MU54" s="207"/>
      <c r="MV54" s="207"/>
      <c r="MW54" s="207"/>
      <c r="MX54" s="207"/>
      <c r="MY54" s="207"/>
      <c r="MZ54" s="207"/>
      <c r="NA54" s="207"/>
      <c r="NB54" s="207"/>
      <c r="NC54" s="207"/>
      <c r="ND54" s="207"/>
      <c r="NE54" s="207"/>
      <c r="NF54" s="207"/>
      <c r="NG54" s="207"/>
      <c r="NH54" s="207"/>
      <c r="NI54" s="207"/>
      <c r="NJ54" s="207"/>
      <c r="NK54" s="207"/>
      <c r="NL54" s="207"/>
      <c r="NM54" s="207"/>
      <c r="NN54" s="207"/>
      <c r="NO54" s="207"/>
      <c r="NP54" s="207"/>
      <c r="NQ54" s="207"/>
      <c r="NR54" s="207"/>
      <c r="NS54" s="207"/>
      <c r="NT54" s="207"/>
      <c r="NU54" s="207"/>
      <c r="NV54" s="207"/>
      <c r="NW54" s="207"/>
      <c r="NX54" s="207"/>
      <c r="NY54" s="207"/>
      <c r="NZ54" s="207"/>
      <c r="OA54" s="207"/>
      <c r="OB54" s="207"/>
      <c r="OC54" s="207"/>
      <c r="OD54" s="207"/>
      <c r="OE54" s="207"/>
      <c r="OF54" s="207"/>
      <c r="OG54" s="207"/>
      <c r="OH54" s="207"/>
      <c r="OI54" s="207"/>
      <c r="OJ54" s="207"/>
      <c r="OK54" s="207"/>
      <c r="OL54" s="207"/>
      <c r="OM54" s="207"/>
      <c r="ON54" s="207"/>
      <c r="OO54" s="207"/>
      <c r="OP54" s="207"/>
      <c r="OQ54" s="207"/>
      <c r="OR54" s="207"/>
      <c r="OS54" s="207"/>
      <c r="OT54" s="207"/>
      <c r="OU54" s="207"/>
      <c r="OV54" s="207"/>
      <c r="OW54" s="207"/>
      <c r="OX54" s="207"/>
      <c r="OY54" s="207"/>
      <c r="OZ54" s="207"/>
      <c r="PA54" s="207"/>
      <c r="PB54" s="207"/>
      <c r="PC54" s="207"/>
      <c r="PD54" s="207"/>
      <c r="PE54" s="207"/>
      <c r="PF54" s="207"/>
      <c r="PG54" s="207"/>
      <c r="PH54" s="207"/>
      <c r="PI54" s="207"/>
      <c r="PJ54" s="207"/>
      <c r="PK54" s="207"/>
      <c r="PL54" s="207"/>
      <c r="PM54" s="207"/>
      <c r="PN54" s="207"/>
      <c r="PO54" s="207"/>
      <c r="PP54" s="207"/>
      <c r="PQ54" s="207"/>
      <c r="PR54" s="207"/>
      <c r="PS54" s="207"/>
      <c r="PT54" s="207"/>
      <c r="PU54" s="207"/>
      <c r="PV54" s="207"/>
      <c r="PW54" s="207"/>
      <c r="PX54" s="207"/>
      <c r="PY54" s="207"/>
      <c r="PZ54" s="207"/>
      <c r="QA54" s="207"/>
      <c r="QB54" s="207"/>
      <c r="QC54" s="207"/>
      <c r="QD54" s="207"/>
      <c r="QE54" s="207"/>
      <c r="QF54" s="207"/>
      <c r="QG54" s="207"/>
      <c r="QH54" s="207"/>
      <c r="QI54" s="207"/>
      <c r="QJ54" s="207"/>
      <c r="QK54" s="207"/>
      <c r="QL54" s="207"/>
      <c r="QM54" s="207"/>
      <c r="QN54" s="207"/>
      <c r="QO54" s="207"/>
      <c r="QP54" s="207"/>
      <c r="QQ54" s="207"/>
      <c r="QR54" s="207"/>
      <c r="QS54" s="207"/>
      <c r="QT54" s="207"/>
      <c r="QU54" s="207"/>
      <c r="QV54" s="207"/>
      <c r="QW54" s="207"/>
      <c r="QX54" s="207"/>
      <c r="QY54" s="207"/>
      <c r="QZ54" s="207"/>
      <c r="RA54" s="207"/>
    </row>
    <row r="55" spans="1:469" x14ac:dyDescent="0.25">
      <c r="A55" t="s">
        <v>144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7"/>
      <c r="BB55" s="207"/>
      <c r="BC55" s="207"/>
      <c r="BD55" s="207"/>
      <c r="BE55" s="207"/>
      <c r="BF55" s="207"/>
      <c r="BG55" s="207"/>
      <c r="BH55" s="207"/>
      <c r="BI55" s="207"/>
      <c r="BJ55" s="207"/>
      <c r="BK55" s="207"/>
      <c r="BL55" s="207"/>
      <c r="BM55" s="207"/>
      <c r="BN55" s="207"/>
      <c r="BO55" s="207"/>
      <c r="BP55" s="207"/>
      <c r="BQ55" s="207"/>
      <c r="BR55" s="207"/>
      <c r="BS55" s="207"/>
      <c r="BT55" s="207"/>
      <c r="BU55" s="207"/>
      <c r="BV55" s="207"/>
      <c r="BW55" s="207"/>
      <c r="BX55" s="207"/>
      <c r="BY55" s="207"/>
      <c r="BZ55" s="207"/>
      <c r="CA55" s="207"/>
      <c r="CB55" s="207"/>
      <c r="CC55" s="207"/>
      <c r="CD55" s="207"/>
      <c r="CE55" s="207"/>
      <c r="CF55" s="207"/>
      <c r="CG55" s="207"/>
      <c r="CH55" s="207"/>
      <c r="CI55" s="207"/>
      <c r="CJ55" s="207"/>
      <c r="CK55" s="207"/>
      <c r="CL55" s="207"/>
      <c r="CM55" s="207"/>
      <c r="CN55" s="207"/>
      <c r="CO55" s="207"/>
      <c r="CP55" s="207"/>
      <c r="CQ55" s="207"/>
      <c r="CR55" s="207"/>
      <c r="CS55" s="207"/>
      <c r="CT55" s="207"/>
      <c r="CU55" s="207"/>
      <c r="CV55" s="207"/>
      <c r="CW55" s="207"/>
      <c r="CX55" s="207"/>
      <c r="CY55" s="207"/>
      <c r="CZ55" s="207"/>
      <c r="DA55" s="207"/>
      <c r="DB55" s="207"/>
      <c r="DC55" s="207"/>
      <c r="DD55" s="207"/>
      <c r="DE55" s="207"/>
      <c r="DF55" s="207"/>
      <c r="DG55" s="207"/>
      <c r="DH55" s="207"/>
      <c r="DI55" s="207"/>
      <c r="DJ55" s="207"/>
      <c r="DK55" s="207"/>
      <c r="DL55" s="207"/>
      <c r="DM55" s="207"/>
      <c r="DN55" s="207"/>
      <c r="DO55" s="207"/>
      <c r="DP55" s="207"/>
      <c r="DQ55" s="207"/>
      <c r="DR55" s="207"/>
      <c r="DS55" s="207"/>
      <c r="DT55" s="207"/>
      <c r="DU55" s="207"/>
      <c r="DV55" s="207"/>
      <c r="DW55" s="207"/>
      <c r="DX55" s="207"/>
      <c r="DY55" s="207"/>
      <c r="DZ55" s="207"/>
      <c r="EA55" s="207"/>
      <c r="EB55" s="207"/>
      <c r="EC55" s="207"/>
      <c r="ED55" s="207"/>
      <c r="EE55" s="207"/>
      <c r="EF55" s="207"/>
      <c r="EG55" s="207"/>
      <c r="EH55" s="207"/>
      <c r="EI55" s="207"/>
      <c r="EJ55" s="207"/>
      <c r="EK55" s="207"/>
      <c r="EL55" s="207"/>
      <c r="EM55" s="207"/>
      <c r="EN55" s="207"/>
      <c r="EO55" s="207"/>
      <c r="EP55" s="207"/>
      <c r="EQ55" s="207"/>
      <c r="ER55" s="207"/>
      <c r="ES55" s="207"/>
      <c r="ET55" s="207"/>
      <c r="EU55" s="207"/>
      <c r="EV55" s="207"/>
      <c r="EW55" s="207"/>
      <c r="EX55" s="207"/>
      <c r="EY55" s="207"/>
      <c r="EZ55" s="207"/>
      <c r="FA55" s="207"/>
      <c r="FB55" s="207"/>
      <c r="FC55" s="207"/>
      <c r="FD55" s="207"/>
      <c r="FE55" s="207"/>
      <c r="FF55" s="207"/>
      <c r="FG55" s="207"/>
      <c r="FH55" s="207"/>
      <c r="FI55" s="207"/>
      <c r="FJ55" s="207"/>
      <c r="FK55" s="207"/>
      <c r="FL55" s="207"/>
      <c r="FM55" s="207"/>
      <c r="FN55" s="207"/>
      <c r="FO55" s="207">
        <v>10</v>
      </c>
      <c r="FP55" s="207">
        <v>3</v>
      </c>
      <c r="FQ55" s="207">
        <v>4</v>
      </c>
      <c r="FR55" s="207">
        <v>6</v>
      </c>
      <c r="FS55" s="207">
        <v>14</v>
      </c>
      <c r="FT55" s="207">
        <v>10</v>
      </c>
      <c r="FU55" s="207">
        <v>6</v>
      </c>
      <c r="FV55" s="207">
        <v>5</v>
      </c>
      <c r="FW55" s="207">
        <v>1</v>
      </c>
      <c r="FX55" s="207">
        <v>6</v>
      </c>
      <c r="FY55" s="207">
        <v>10</v>
      </c>
      <c r="FZ55" s="207">
        <v>4</v>
      </c>
      <c r="GA55" s="207">
        <v>10</v>
      </c>
      <c r="GB55" s="207">
        <v>6</v>
      </c>
      <c r="GC55" s="207">
        <v>2</v>
      </c>
      <c r="GD55" s="207">
        <v>4</v>
      </c>
      <c r="GE55" s="207">
        <v>8</v>
      </c>
      <c r="GF55" s="207"/>
      <c r="GG55" s="207">
        <v>2</v>
      </c>
      <c r="GH55" s="207">
        <v>7</v>
      </c>
      <c r="GI55" s="207">
        <v>2</v>
      </c>
      <c r="GJ55" s="207">
        <v>3</v>
      </c>
      <c r="GK55" s="207">
        <v>5</v>
      </c>
      <c r="GL55" s="207">
        <v>2</v>
      </c>
      <c r="GM55" s="207"/>
      <c r="GN55" s="207">
        <v>5</v>
      </c>
      <c r="GO55" s="207">
        <v>6</v>
      </c>
      <c r="GP55" s="207">
        <v>1</v>
      </c>
      <c r="GQ55" s="207">
        <v>1</v>
      </c>
      <c r="GR55" s="207"/>
      <c r="GS55" s="207">
        <v>7</v>
      </c>
      <c r="GT55" s="207">
        <v>9</v>
      </c>
      <c r="GU55" s="207">
        <v>4</v>
      </c>
      <c r="GV55" s="207">
        <v>6</v>
      </c>
      <c r="GW55" s="207"/>
      <c r="GX55" s="207">
        <v>12</v>
      </c>
      <c r="GY55" s="207">
        <v>3</v>
      </c>
      <c r="GZ55" s="207">
        <v>1</v>
      </c>
      <c r="HA55" s="207">
        <v>8</v>
      </c>
      <c r="HB55" s="207">
        <v>10</v>
      </c>
      <c r="HC55" s="207">
        <v>3</v>
      </c>
      <c r="HD55" s="207"/>
      <c r="HE55" s="207">
        <v>3</v>
      </c>
      <c r="HF55" s="207">
        <v>2</v>
      </c>
      <c r="HG55" s="207">
        <v>13</v>
      </c>
      <c r="HH55" s="207">
        <v>6</v>
      </c>
      <c r="HI55" s="207">
        <v>28</v>
      </c>
      <c r="HJ55" s="207">
        <v>4</v>
      </c>
      <c r="HK55" s="207">
        <v>8</v>
      </c>
      <c r="HL55" s="207">
        <v>11</v>
      </c>
      <c r="HM55" s="207">
        <v>6</v>
      </c>
      <c r="HN55" s="207">
        <v>2</v>
      </c>
      <c r="HO55" s="207">
        <v>6</v>
      </c>
      <c r="HP55" s="207">
        <v>2</v>
      </c>
      <c r="HQ55" s="207">
        <v>3</v>
      </c>
      <c r="HR55" s="207">
        <v>6</v>
      </c>
      <c r="HS55" s="207">
        <v>4</v>
      </c>
      <c r="HT55" s="207">
        <v>3</v>
      </c>
      <c r="HU55" s="207">
        <v>9</v>
      </c>
      <c r="HV55" s="207">
        <v>5</v>
      </c>
      <c r="HW55" s="207">
        <v>3</v>
      </c>
      <c r="HX55" s="207">
        <v>6</v>
      </c>
      <c r="HY55" s="207"/>
      <c r="HZ55" s="207">
        <v>13</v>
      </c>
      <c r="IA55" s="207">
        <v>4</v>
      </c>
      <c r="IB55" s="207">
        <v>4</v>
      </c>
      <c r="IC55" s="207">
        <v>2</v>
      </c>
      <c r="ID55" s="207">
        <v>6</v>
      </c>
      <c r="IE55" s="207">
        <v>9</v>
      </c>
      <c r="IF55" s="207">
        <v>3</v>
      </c>
      <c r="IG55" s="207">
        <v>1</v>
      </c>
      <c r="IH55" s="207">
        <v>5</v>
      </c>
      <c r="II55" s="207">
        <v>2</v>
      </c>
      <c r="IJ55" s="207">
        <v>2</v>
      </c>
      <c r="IK55" s="207">
        <v>6</v>
      </c>
      <c r="IL55" s="207">
        <v>11</v>
      </c>
      <c r="IM55" s="207">
        <v>1</v>
      </c>
      <c r="IN55" s="207">
        <v>4</v>
      </c>
      <c r="IO55" s="207">
        <v>3</v>
      </c>
      <c r="IP55" s="207">
        <v>2</v>
      </c>
      <c r="IQ55" s="207">
        <v>5</v>
      </c>
      <c r="IR55" s="207">
        <v>9</v>
      </c>
      <c r="IS55" s="207"/>
      <c r="IT55" s="207">
        <v>1</v>
      </c>
      <c r="IU55" s="207">
        <v>3</v>
      </c>
      <c r="IV55" s="207">
        <v>5</v>
      </c>
      <c r="IW55" s="207">
        <v>2</v>
      </c>
      <c r="IX55" s="207">
        <v>6</v>
      </c>
      <c r="IY55" s="207">
        <v>1</v>
      </c>
      <c r="IZ55" s="207">
        <v>4</v>
      </c>
      <c r="JA55" s="207">
        <v>2</v>
      </c>
      <c r="JB55" s="207">
        <v>1</v>
      </c>
      <c r="JC55" s="207">
        <v>5</v>
      </c>
      <c r="JD55" s="207">
        <v>8</v>
      </c>
      <c r="JE55" s="207">
        <v>8</v>
      </c>
      <c r="JF55" s="207">
        <v>76</v>
      </c>
      <c r="JG55" s="207">
        <v>6</v>
      </c>
      <c r="JH55" s="207">
        <v>5</v>
      </c>
      <c r="JI55" s="207">
        <v>7</v>
      </c>
      <c r="JJ55" s="207">
        <v>2</v>
      </c>
      <c r="JK55" s="207">
        <v>3</v>
      </c>
      <c r="JL55" s="207">
        <v>1</v>
      </c>
      <c r="JM55" s="207">
        <v>6</v>
      </c>
      <c r="JN55" s="207">
        <v>3</v>
      </c>
      <c r="JO55" s="207">
        <v>4</v>
      </c>
      <c r="JP55" s="207">
        <v>4</v>
      </c>
      <c r="JQ55" s="207">
        <v>7</v>
      </c>
      <c r="JR55" s="207"/>
      <c r="JS55" s="207">
        <v>11</v>
      </c>
      <c r="JT55" s="207">
        <v>4</v>
      </c>
      <c r="JU55" s="207">
        <v>13</v>
      </c>
      <c r="JV55" s="207">
        <v>1</v>
      </c>
      <c r="JW55" s="207">
        <v>13</v>
      </c>
      <c r="JX55" s="207">
        <v>1</v>
      </c>
      <c r="JY55" s="207"/>
      <c r="JZ55" s="207">
        <v>10</v>
      </c>
      <c r="KA55" s="207">
        <v>5</v>
      </c>
      <c r="KB55" s="207">
        <v>4</v>
      </c>
      <c r="KC55" s="207">
        <v>5</v>
      </c>
      <c r="KD55" s="207">
        <v>2</v>
      </c>
      <c r="KE55" s="207">
        <v>2</v>
      </c>
      <c r="KF55" s="207">
        <v>1</v>
      </c>
      <c r="KG55" s="207">
        <v>3</v>
      </c>
      <c r="KH55" s="207"/>
      <c r="KI55" s="207">
        <v>6</v>
      </c>
      <c r="KJ55" s="207">
        <v>5</v>
      </c>
      <c r="KK55" s="207">
        <v>2</v>
      </c>
      <c r="KL55" s="207">
        <v>1</v>
      </c>
      <c r="KM55" s="207">
        <v>3</v>
      </c>
      <c r="KN55" s="207">
        <v>6</v>
      </c>
      <c r="KO55" s="207">
        <v>4</v>
      </c>
      <c r="KP55" s="207">
        <v>5</v>
      </c>
      <c r="KQ55" s="207">
        <v>3</v>
      </c>
      <c r="KR55" s="207">
        <v>1</v>
      </c>
      <c r="KS55" s="207"/>
      <c r="KT55" s="207">
        <v>3</v>
      </c>
      <c r="KU55" s="207">
        <v>11</v>
      </c>
      <c r="KV55" s="207">
        <v>2</v>
      </c>
      <c r="KW55" s="207"/>
      <c r="KX55" s="207">
        <v>5</v>
      </c>
      <c r="KY55" s="207">
        <v>3</v>
      </c>
      <c r="KZ55" s="207">
        <v>4</v>
      </c>
      <c r="LA55" s="207">
        <v>6</v>
      </c>
      <c r="LB55" s="207">
        <v>5</v>
      </c>
      <c r="LC55" s="207">
        <v>4</v>
      </c>
      <c r="LD55" s="207">
        <v>14</v>
      </c>
      <c r="LE55" s="207">
        <v>3</v>
      </c>
      <c r="LF55" s="207">
        <v>2</v>
      </c>
      <c r="LG55" s="207">
        <v>3</v>
      </c>
      <c r="LH55" s="207">
        <v>25</v>
      </c>
      <c r="LI55" s="207">
        <v>18</v>
      </c>
      <c r="LJ55" s="207">
        <v>15</v>
      </c>
      <c r="LK55" s="207">
        <v>5</v>
      </c>
      <c r="LL55" s="207">
        <v>32</v>
      </c>
      <c r="LM55" s="207">
        <v>1</v>
      </c>
      <c r="LN55" s="207">
        <v>8</v>
      </c>
      <c r="LO55" s="207">
        <v>14</v>
      </c>
      <c r="LP55" s="207">
        <v>8</v>
      </c>
      <c r="LQ55" s="207">
        <v>26</v>
      </c>
      <c r="LR55" s="207">
        <v>17</v>
      </c>
      <c r="LS55" s="207">
        <v>10</v>
      </c>
      <c r="LT55" s="207">
        <v>6</v>
      </c>
      <c r="LU55" s="207">
        <v>16</v>
      </c>
      <c r="LV55" s="207">
        <v>9</v>
      </c>
      <c r="LW55" s="207">
        <v>10</v>
      </c>
      <c r="LX55" s="207">
        <v>5</v>
      </c>
      <c r="LY55" s="207">
        <v>12</v>
      </c>
      <c r="LZ55" s="207">
        <v>34</v>
      </c>
      <c r="MA55" s="207">
        <v>14</v>
      </c>
      <c r="MB55" s="207">
        <v>15</v>
      </c>
      <c r="MC55" s="207">
        <v>10</v>
      </c>
      <c r="MD55" s="207">
        <v>16</v>
      </c>
      <c r="ME55" s="207">
        <v>19</v>
      </c>
      <c r="MF55" s="207">
        <v>3</v>
      </c>
      <c r="MG55" s="207">
        <v>13</v>
      </c>
      <c r="MH55" s="207">
        <v>18</v>
      </c>
      <c r="MI55" s="207">
        <v>6</v>
      </c>
      <c r="MJ55" s="207">
        <v>41</v>
      </c>
      <c r="MK55" s="207">
        <v>11</v>
      </c>
      <c r="ML55" s="207">
        <v>9</v>
      </c>
      <c r="MM55" s="207">
        <v>7</v>
      </c>
      <c r="MN55" s="207">
        <v>19</v>
      </c>
      <c r="MO55" s="207">
        <v>21</v>
      </c>
      <c r="MP55" s="207">
        <v>15</v>
      </c>
      <c r="MQ55" s="207">
        <v>8</v>
      </c>
      <c r="MR55" s="207">
        <v>10</v>
      </c>
      <c r="MS55" s="207">
        <v>4</v>
      </c>
      <c r="MT55" s="207">
        <v>39</v>
      </c>
      <c r="MU55" s="207">
        <v>7</v>
      </c>
      <c r="MV55" s="207">
        <v>13</v>
      </c>
      <c r="MW55" s="207">
        <v>11</v>
      </c>
      <c r="MX55" s="207">
        <v>26</v>
      </c>
      <c r="MY55" s="207">
        <v>15</v>
      </c>
      <c r="MZ55" s="207">
        <v>14</v>
      </c>
      <c r="NA55" s="207">
        <v>20</v>
      </c>
      <c r="NB55" s="207">
        <v>30</v>
      </c>
      <c r="NC55" s="207">
        <v>10</v>
      </c>
      <c r="ND55" s="207">
        <v>15</v>
      </c>
      <c r="NE55" s="207"/>
      <c r="NF55" s="207">
        <v>43</v>
      </c>
      <c r="NG55" s="207">
        <v>16</v>
      </c>
      <c r="NH55" s="207">
        <v>17</v>
      </c>
      <c r="NI55" s="207">
        <v>11</v>
      </c>
      <c r="NJ55" s="207">
        <v>43</v>
      </c>
      <c r="NK55" s="207">
        <v>19</v>
      </c>
      <c r="NL55" s="207">
        <v>13</v>
      </c>
      <c r="NM55" s="207">
        <v>16</v>
      </c>
      <c r="NN55" s="207">
        <v>14</v>
      </c>
      <c r="NO55" s="207">
        <v>46</v>
      </c>
      <c r="NP55" s="207">
        <v>5</v>
      </c>
      <c r="NQ55" s="207">
        <v>24</v>
      </c>
      <c r="NR55" s="207">
        <v>5</v>
      </c>
      <c r="NS55" s="207">
        <v>15</v>
      </c>
      <c r="NT55" s="207"/>
      <c r="NU55" s="207"/>
      <c r="NV55" s="207">
        <v>22</v>
      </c>
      <c r="NW55" s="207">
        <v>13</v>
      </c>
      <c r="NX55" s="207">
        <v>42</v>
      </c>
      <c r="NY55" s="207">
        <v>11</v>
      </c>
      <c r="NZ55" s="207">
        <v>11</v>
      </c>
      <c r="OA55" s="207">
        <v>13</v>
      </c>
      <c r="OB55" s="207">
        <v>14</v>
      </c>
      <c r="OC55" s="207">
        <v>41</v>
      </c>
      <c r="OD55" s="207">
        <v>29</v>
      </c>
      <c r="OE55" s="207">
        <v>14</v>
      </c>
      <c r="OF55" s="207">
        <v>15</v>
      </c>
      <c r="OG55" s="207">
        <v>17</v>
      </c>
      <c r="OH55" s="207">
        <v>18</v>
      </c>
      <c r="OI55" s="207">
        <v>6</v>
      </c>
      <c r="OJ55" s="207">
        <v>18</v>
      </c>
      <c r="OK55" s="207">
        <v>7</v>
      </c>
      <c r="OL55" s="207">
        <v>34</v>
      </c>
      <c r="OM55" s="207">
        <v>17</v>
      </c>
      <c r="ON55" s="207">
        <v>14</v>
      </c>
      <c r="OO55" s="207">
        <v>31</v>
      </c>
      <c r="OP55" s="207"/>
      <c r="OQ55" s="207">
        <v>49</v>
      </c>
      <c r="OR55" s="207">
        <v>61</v>
      </c>
      <c r="OS55" s="207">
        <v>22</v>
      </c>
      <c r="OT55" s="207">
        <v>11</v>
      </c>
      <c r="OU55" s="207">
        <v>27</v>
      </c>
      <c r="OV55" s="207">
        <v>31</v>
      </c>
      <c r="OW55" s="207"/>
      <c r="OX55" s="207">
        <v>28</v>
      </c>
      <c r="OY55" s="207">
        <v>16</v>
      </c>
      <c r="OZ55" s="207">
        <v>41</v>
      </c>
      <c r="PA55" s="207">
        <v>12</v>
      </c>
      <c r="PB55" s="207">
        <v>7</v>
      </c>
      <c r="PC55" s="207">
        <v>20</v>
      </c>
      <c r="PD55" s="207"/>
      <c r="PE55" s="207">
        <v>12</v>
      </c>
      <c r="PF55" s="207">
        <v>19</v>
      </c>
      <c r="PG55" s="207">
        <v>14</v>
      </c>
      <c r="PH55" s="207">
        <v>16</v>
      </c>
      <c r="PI55" s="207">
        <v>48</v>
      </c>
      <c r="PJ55" s="207">
        <v>31</v>
      </c>
      <c r="PK55" s="207">
        <v>24</v>
      </c>
      <c r="PL55" s="207">
        <v>14</v>
      </c>
      <c r="PM55" s="207">
        <v>17</v>
      </c>
      <c r="PN55" s="207">
        <v>39</v>
      </c>
      <c r="PO55" s="207">
        <v>23</v>
      </c>
      <c r="PP55" s="207">
        <v>22</v>
      </c>
      <c r="PQ55" s="207">
        <v>11</v>
      </c>
      <c r="PR55" s="207">
        <v>19</v>
      </c>
      <c r="PS55" s="207">
        <v>38</v>
      </c>
      <c r="PT55" s="207">
        <v>17</v>
      </c>
      <c r="PU55" s="207">
        <v>19</v>
      </c>
      <c r="PV55" s="207">
        <v>19</v>
      </c>
      <c r="PW55" s="207">
        <v>15</v>
      </c>
      <c r="PX55" s="207">
        <v>32</v>
      </c>
      <c r="PY55" s="207">
        <v>15</v>
      </c>
      <c r="PZ55" s="207">
        <v>11</v>
      </c>
      <c r="QA55" s="207"/>
      <c r="QB55" s="207">
        <v>41</v>
      </c>
      <c r="QC55" s="207">
        <v>25</v>
      </c>
      <c r="QD55" s="207">
        <v>26</v>
      </c>
      <c r="QE55" s="207">
        <v>13</v>
      </c>
      <c r="QF55" s="207">
        <v>18</v>
      </c>
      <c r="QG55" s="207">
        <v>48</v>
      </c>
      <c r="QH55" s="207">
        <v>19</v>
      </c>
      <c r="QI55" s="207">
        <v>15</v>
      </c>
      <c r="QJ55" s="207">
        <v>23</v>
      </c>
      <c r="QK55" s="207">
        <v>17</v>
      </c>
      <c r="QL55" s="207">
        <v>47</v>
      </c>
      <c r="QM55" s="207">
        <v>17</v>
      </c>
      <c r="QN55" s="207">
        <v>17</v>
      </c>
      <c r="QO55" s="207">
        <v>21</v>
      </c>
      <c r="QP55" s="207">
        <v>15</v>
      </c>
      <c r="QQ55" s="207">
        <v>50</v>
      </c>
      <c r="QR55" s="207">
        <v>29</v>
      </c>
      <c r="QS55" s="207">
        <v>20</v>
      </c>
      <c r="QT55" s="207">
        <v>23</v>
      </c>
      <c r="QU55" s="207">
        <v>23</v>
      </c>
      <c r="QV55" s="207">
        <v>44</v>
      </c>
      <c r="QW55" s="207">
        <v>25</v>
      </c>
      <c r="QX55" s="207">
        <v>22</v>
      </c>
      <c r="QY55" s="207">
        <v>24</v>
      </c>
      <c r="QZ55" s="207">
        <v>20</v>
      </c>
      <c r="RA55" s="207">
        <v>39</v>
      </c>
    </row>
    <row r="56" spans="1:469" x14ac:dyDescent="0.25">
      <c r="A56" t="s">
        <v>145</v>
      </c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207"/>
      <c r="BF56" s="207"/>
      <c r="BG56" s="207"/>
      <c r="BH56" s="207"/>
      <c r="BI56" s="207"/>
      <c r="BJ56" s="207"/>
      <c r="BK56" s="207"/>
      <c r="BL56" s="207"/>
      <c r="BM56" s="207"/>
      <c r="BN56" s="207"/>
      <c r="BO56" s="207"/>
      <c r="BP56" s="207"/>
      <c r="BQ56" s="207"/>
      <c r="BR56" s="207"/>
      <c r="BS56" s="207"/>
      <c r="BT56" s="207"/>
      <c r="BU56" s="207"/>
      <c r="BV56" s="207"/>
      <c r="BW56" s="207"/>
      <c r="BX56" s="207"/>
      <c r="BY56" s="207"/>
      <c r="BZ56" s="207"/>
      <c r="CA56" s="207"/>
      <c r="CB56" s="207"/>
      <c r="CC56" s="207"/>
      <c r="CD56" s="207"/>
      <c r="CE56" s="207"/>
      <c r="CF56" s="207"/>
      <c r="CG56" s="207"/>
      <c r="CH56" s="207"/>
      <c r="CI56" s="207"/>
      <c r="CJ56" s="207"/>
      <c r="CK56" s="207"/>
      <c r="CL56" s="207"/>
      <c r="CM56" s="207"/>
      <c r="CN56" s="207"/>
      <c r="CO56" s="207"/>
      <c r="CP56" s="207"/>
      <c r="CQ56" s="207"/>
      <c r="CR56" s="207"/>
      <c r="CS56" s="207"/>
      <c r="CT56" s="207"/>
      <c r="CU56" s="207"/>
      <c r="CV56" s="207"/>
      <c r="CW56" s="207"/>
      <c r="CX56" s="207"/>
      <c r="CY56" s="207"/>
      <c r="CZ56" s="207"/>
      <c r="DA56" s="207"/>
      <c r="DB56" s="207"/>
      <c r="DC56" s="207"/>
      <c r="DD56" s="207"/>
      <c r="DE56" s="207"/>
      <c r="DF56" s="207"/>
      <c r="DG56" s="207"/>
      <c r="DH56" s="207"/>
      <c r="DI56" s="207"/>
      <c r="DJ56" s="207"/>
      <c r="DK56" s="207"/>
      <c r="DL56" s="207"/>
      <c r="DM56" s="207"/>
      <c r="DN56" s="207"/>
      <c r="DO56" s="207"/>
      <c r="DP56" s="207"/>
      <c r="DQ56" s="207"/>
      <c r="DR56" s="207"/>
      <c r="DS56" s="207"/>
      <c r="DT56" s="207"/>
      <c r="DU56" s="207"/>
      <c r="DV56" s="207"/>
      <c r="DW56" s="207"/>
      <c r="DX56" s="207"/>
      <c r="DY56" s="207"/>
      <c r="DZ56" s="207"/>
      <c r="EA56" s="207"/>
      <c r="EB56" s="207"/>
      <c r="EC56" s="207"/>
      <c r="ED56" s="207"/>
      <c r="EE56" s="207"/>
      <c r="EF56" s="207"/>
      <c r="EG56" s="207"/>
      <c r="EH56" s="207"/>
      <c r="EI56" s="207"/>
      <c r="EJ56" s="207"/>
      <c r="EK56" s="207"/>
      <c r="EL56" s="207"/>
      <c r="EM56" s="207">
        <v>36</v>
      </c>
      <c r="EN56" s="207"/>
      <c r="EO56" s="207"/>
      <c r="EP56" s="207"/>
      <c r="EQ56" s="207"/>
      <c r="ER56" s="207"/>
      <c r="ES56" s="207"/>
      <c r="ET56" s="207"/>
      <c r="EU56" s="207"/>
      <c r="EV56" s="207"/>
      <c r="EW56" s="207"/>
      <c r="EX56" s="207"/>
      <c r="EY56" s="207"/>
      <c r="EZ56" s="207"/>
      <c r="FA56" s="207"/>
      <c r="FB56" s="207"/>
      <c r="FC56" s="207"/>
      <c r="FD56" s="207"/>
      <c r="FE56" s="207"/>
      <c r="FF56" s="207"/>
      <c r="FG56" s="207"/>
      <c r="FH56" s="207"/>
      <c r="FI56" s="207"/>
      <c r="FJ56" s="207"/>
      <c r="FK56" s="207"/>
      <c r="FL56" s="207"/>
      <c r="FM56" s="207"/>
      <c r="FN56" s="207"/>
      <c r="FO56" s="207"/>
      <c r="FP56" s="207"/>
      <c r="FQ56" s="207"/>
      <c r="FR56" s="207"/>
      <c r="FS56" s="207"/>
      <c r="FT56" s="207"/>
      <c r="FU56" s="207"/>
      <c r="FV56" s="207"/>
      <c r="FW56" s="207"/>
      <c r="FX56" s="207"/>
      <c r="FY56" s="207"/>
      <c r="FZ56" s="207"/>
      <c r="GA56" s="207"/>
      <c r="GB56" s="207"/>
      <c r="GC56" s="207"/>
      <c r="GD56" s="207"/>
      <c r="GE56" s="207"/>
      <c r="GF56" s="207"/>
      <c r="GG56" s="207">
        <v>6</v>
      </c>
      <c r="GH56" s="207"/>
      <c r="GI56" s="207"/>
      <c r="GJ56" s="207"/>
      <c r="GK56" s="207"/>
      <c r="GL56" s="207"/>
      <c r="GM56" s="207"/>
      <c r="GN56" s="207">
        <v>6</v>
      </c>
      <c r="GO56" s="207"/>
      <c r="GP56" s="207"/>
      <c r="GQ56" s="207"/>
      <c r="GR56" s="207"/>
      <c r="GS56" s="207"/>
      <c r="GT56" s="207"/>
      <c r="GU56" s="207"/>
      <c r="GV56" s="207"/>
      <c r="GW56" s="207">
        <v>6</v>
      </c>
      <c r="GX56" s="207"/>
      <c r="GY56" s="207"/>
      <c r="GZ56" s="207"/>
      <c r="HA56" s="207"/>
      <c r="HB56" s="207"/>
      <c r="HC56" s="207"/>
      <c r="HD56" s="207"/>
      <c r="HE56" s="207"/>
      <c r="HF56" s="207"/>
      <c r="HG56" s="207"/>
      <c r="HH56" s="207"/>
      <c r="HI56" s="207"/>
      <c r="HJ56" s="207"/>
      <c r="HK56" s="207"/>
      <c r="HL56" s="207"/>
      <c r="HM56" s="207">
        <v>6</v>
      </c>
      <c r="HN56" s="207"/>
      <c r="HO56" s="207"/>
      <c r="HP56" s="207"/>
      <c r="HQ56" s="207"/>
      <c r="HR56" s="207"/>
      <c r="HS56" s="207"/>
      <c r="HT56" s="207"/>
      <c r="HU56" s="207"/>
      <c r="HV56" s="207"/>
      <c r="HW56" s="207"/>
      <c r="HX56" s="207">
        <v>6</v>
      </c>
      <c r="HY56" s="207"/>
      <c r="HZ56" s="207"/>
      <c r="IA56" s="207"/>
      <c r="IB56" s="207"/>
      <c r="IC56" s="207"/>
      <c r="ID56" s="207">
        <v>258</v>
      </c>
      <c r="IE56" s="207"/>
      <c r="IF56" s="207"/>
      <c r="IG56" s="207"/>
      <c r="IH56" s="207"/>
      <c r="II56" s="207"/>
      <c r="IJ56" s="207"/>
      <c r="IK56" s="207">
        <v>396</v>
      </c>
      <c r="IL56" s="207"/>
      <c r="IM56" s="207"/>
      <c r="IN56" s="207"/>
      <c r="IO56" s="207"/>
      <c r="IP56" s="207"/>
      <c r="IQ56" s="207"/>
      <c r="IR56" s="207"/>
      <c r="IS56" s="207"/>
      <c r="IT56" s="207"/>
      <c r="IU56" s="207"/>
      <c r="IV56" s="207"/>
      <c r="IW56" s="207"/>
      <c r="IX56" s="207"/>
      <c r="IY56" s="207"/>
      <c r="IZ56" s="207"/>
      <c r="JA56" s="207"/>
      <c r="JB56" s="207"/>
      <c r="JC56" s="207"/>
      <c r="JD56" s="207"/>
      <c r="JE56" s="207"/>
      <c r="JF56" s="207">
        <v>54</v>
      </c>
      <c r="JG56" s="207"/>
      <c r="JH56" s="207"/>
      <c r="JI56" s="207">
        <v>96</v>
      </c>
      <c r="JJ56" s="207"/>
      <c r="JK56" s="207"/>
      <c r="JL56" s="207"/>
      <c r="JM56" s="207"/>
      <c r="JN56" s="207"/>
      <c r="JO56" s="207">
        <v>102</v>
      </c>
      <c r="JP56" s="207">
        <v>354</v>
      </c>
      <c r="JQ56" s="207"/>
      <c r="JR56" s="207"/>
      <c r="JS56" s="207"/>
      <c r="JT56" s="207">
        <v>426</v>
      </c>
      <c r="JU56" s="207"/>
      <c r="JV56" s="207"/>
      <c r="JW56" s="207">
        <v>474</v>
      </c>
      <c r="JX56" s="207"/>
      <c r="JY56" s="207"/>
      <c r="JZ56" s="207">
        <v>6</v>
      </c>
      <c r="KA56" s="207"/>
      <c r="KB56" s="207"/>
      <c r="KC56" s="207"/>
      <c r="KD56" s="207"/>
      <c r="KE56" s="207"/>
      <c r="KF56" s="207">
        <v>24</v>
      </c>
      <c r="KG56" s="207"/>
      <c r="KH56" s="207"/>
      <c r="KI56" s="207"/>
      <c r="KJ56" s="207"/>
      <c r="KK56" s="207"/>
      <c r="KL56" s="207"/>
      <c r="KM56" s="207"/>
      <c r="KN56" s="207"/>
      <c r="KO56" s="207">
        <v>86</v>
      </c>
      <c r="KP56" s="207"/>
      <c r="KQ56" s="207"/>
      <c r="KR56" s="207"/>
      <c r="KS56" s="207"/>
      <c r="KT56" s="207"/>
      <c r="KU56" s="207"/>
      <c r="KV56" s="207"/>
      <c r="KW56" s="207"/>
      <c r="KX56" s="207"/>
      <c r="KY56" s="207"/>
      <c r="KZ56" s="207"/>
      <c r="LA56" s="207">
        <v>116</v>
      </c>
      <c r="LB56" s="207"/>
      <c r="LC56" s="207"/>
      <c r="LD56" s="207">
        <v>248</v>
      </c>
      <c r="LE56" s="207"/>
      <c r="LF56" s="207"/>
      <c r="LG56" s="207"/>
      <c r="LH56" s="207"/>
      <c r="LI56" s="207"/>
      <c r="LJ56" s="207"/>
      <c r="LK56" s="207">
        <v>32</v>
      </c>
      <c r="LL56" s="207"/>
      <c r="LM56" s="207"/>
      <c r="LN56" s="207"/>
      <c r="LO56" s="207">
        <v>62</v>
      </c>
      <c r="LP56" s="207"/>
      <c r="LQ56" s="207">
        <v>212</v>
      </c>
      <c r="LR56" s="207"/>
      <c r="LS56" s="207"/>
      <c r="LT56" s="207"/>
      <c r="LU56" s="207"/>
      <c r="LV56" s="207"/>
      <c r="LW56" s="207">
        <v>6</v>
      </c>
      <c r="LX56" s="207"/>
      <c r="LY56" s="207"/>
      <c r="LZ56" s="207"/>
      <c r="MA56" s="207"/>
      <c r="MB56" s="207">
        <v>84</v>
      </c>
      <c r="MC56" s="207"/>
      <c r="MD56" s="207"/>
      <c r="ME56" s="207"/>
      <c r="MF56" s="207"/>
      <c r="MG56" s="207">
        <v>28</v>
      </c>
      <c r="MH56" s="207"/>
      <c r="MI56" s="207"/>
      <c r="MJ56" s="207"/>
      <c r="MK56" s="207"/>
      <c r="ML56" s="207"/>
      <c r="MM56" s="207"/>
      <c r="MN56" s="207"/>
      <c r="MO56" s="207"/>
      <c r="MP56" s="207">
        <v>68</v>
      </c>
      <c r="MQ56" s="207"/>
      <c r="MR56" s="207"/>
      <c r="MS56" s="207"/>
      <c r="MT56" s="207"/>
      <c r="MU56" s="207">
        <v>502</v>
      </c>
      <c r="MV56" s="207"/>
      <c r="MW56" s="207"/>
      <c r="MX56" s="207"/>
      <c r="MY56" s="207"/>
      <c r="MZ56" s="207"/>
      <c r="NA56" s="207"/>
      <c r="NB56" s="207"/>
      <c r="NC56" s="207"/>
      <c r="ND56" s="207">
        <v>200</v>
      </c>
      <c r="NE56" s="207"/>
      <c r="NF56" s="207"/>
      <c r="NG56" s="207">
        <v>14</v>
      </c>
      <c r="NH56" s="207"/>
      <c r="NI56" s="207"/>
      <c r="NJ56" s="207"/>
      <c r="NK56" s="207"/>
      <c r="NL56" s="207"/>
      <c r="NM56" s="207"/>
      <c r="NN56" s="207">
        <v>1512</v>
      </c>
      <c r="NO56" s="207"/>
      <c r="NP56" s="207"/>
      <c r="NQ56" s="207"/>
      <c r="NR56" s="207"/>
      <c r="NS56" s="207"/>
      <c r="NT56" s="207"/>
      <c r="NU56" s="207"/>
      <c r="NV56" s="207"/>
      <c r="NW56" s="207"/>
      <c r="NX56" s="207"/>
      <c r="NY56" s="207"/>
      <c r="NZ56" s="207"/>
      <c r="OA56" s="207">
        <v>8</v>
      </c>
      <c r="OB56" s="207"/>
      <c r="OC56" s="207"/>
      <c r="OD56" s="207">
        <v>66</v>
      </c>
      <c r="OE56" s="207"/>
      <c r="OF56" s="207"/>
      <c r="OG56" s="207"/>
      <c r="OH56" s="207"/>
      <c r="OI56" s="207"/>
      <c r="OJ56" s="207">
        <v>208</v>
      </c>
      <c r="OK56" s="207"/>
      <c r="OL56" s="207"/>
      <c r="OM56" s="207"/>
      <c r="ON56" s="207"/>
      <c r="OO56" s="207"/>
      <c r="OP56" s="207">
        <v>268</v>
      </c>
      <c r="OQ56" s="207"/>
      <c r="OR56" s="207"/>
      <c r="OS56" s="207"/>
      <c r="OT56" s="207">
        <v>242</v>
      </c>
      <c r="OU56" s="207"/>
      <c r="OV56" s="207"/>
      <c r="OW56" s="207"/>
      <c r="OX56" s="207"/>
      <c r="OY56" s="207">
        <v>68</v>
      </c>
      <c r="OZ56" s="207"/>
      <c r="PA56" s="207">
        <v>20</v>
      </c>
      <c r="PB56" s="207"/>
      <c r="PC56" s="207"/>
      <c r="PD56" s="207"/>
      <c r="PE56" s="207"/>
      <c r="PF56" s="207"/>
      <c r="PG56" s="207"/>
      <c r="PH56" s="207"/>
      <c r="PI56" s="207"/>
      <c r="PJ56" s="207"/>
      <c r="PK56" s="207"/>
      <c r="PL56" s="207">
        <v>26</v>
      </c>
      <c r="PM56" s="207"/>
      <c r="PN56" s="207"/>
      <c r="PO56" s="207"/>
      <c r="PP56" s="207">
        <v>26</v>
      </c>
      <c r="PQ56" s="207"/>
      <c r="PR56" s="207"/>
      <c r="PS56" s="207"/>
      <c r="PT56" s="207">
        <v>72</v>
      </c>
      <c r="PU56" s="207"/>
      <c r="PV56" s="207"/>
      <c r="PW56" s="207"/>
      <c r="PX56" s="207"/>
      <c r="PY56" s="207"/>
      <c r="PZ56" s="207">
        <v>194</v>
      </c>
      <c r="QA56" s="207"/>
      <c r="QB56" s="207"/>
      <c r="QC56" s="207"/>
      <c r="QD56" s="207"/>
      <c r="QE56" s="207">
        <v>114</v>
      </c>
      <c r="QF56" s="207"/>
      <c r="QG56" s="207"/>
      <c r="QH56" s="207">
        <v>120</v>
      </c>
      <c r="QI56" s="207">
        <v>20</v>
      </c>
      <c r="QJ56" s="207"/>
      <c r="QK56" s="207"/>
      <c r="QL56" s="207">
        <v>260</v>
      </c>
      <c r="QM56" s="207"/>
      <c r="QN56" s="207"/>
      <c r="QO56" s="207"/>
      <c r="QP56" s="207"/>
      <c r="QQ56" s="207"/>
      <c r="QR56" s="207"/>
      <c r="QS56" s="207"/>
      <c r="QT56" s="207"/>
      <c r="QU56" s="207"/>
      <c r="QV56" s="207"/>
      <c r="QW56" s="207"/>
      <c r="QX56" s="207"/>
      <c r="QY56" s="207"/>
      <c r="QZ56" s="207"/>
      <c r="RA56" s="207"/>
    </row>
    <row r="57" spans="1:469" x14ac:dyDescent="0.25">
      <c r="A57" t="s">
        <v>214</v>
      </c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  <c r="AT57" s="207"/>
      <c r="AU57" s="207"/>
      <c r="AV57" s="207"/>
      <c r="AW57" s="207"/>
      <c r="AX57" s="207"/>
      <c r="AY57" s="207"/>
      <c r="AZ57" s="207"/>
      <c r="BA57" s="207"/>
      <c r="BB57" s="207"/>
      <c r="BC57" s="207"/>
      <c r="BD57" s="207"/>
      <c r="BE57" s="207"/>
      <c r="BF57" s="207"/>
      <c r="BG57" s="207"/>
      <c r="BH57" s="207"/>
      <c r="BI57" s="207"/>
      <c r="BJ57" s="207"/>
      <c r="BK57" s="207"/>
      <c r="BL57" s="207"/>
      <c r="BM57" s="207"/>
      <c r="BN57" s="207"/>
      <c r="BO57" s="207"/>
      <c r="BP57" s="207"/>
      <c r="BQ57" s="207"/>
      <c r="BR57" s="207"/>
      <c r="BS57" s="207"/>
      <c r="BT57" s="207"/>
      <c r="BU57" s="207"/>
      <c r="BV57" s="207"/>
      <c r="BW57" s="207"/>
      <c r="BX57" s="207"/>
      <c r="BY57" s="207"/>
      <c r="BZ57" s="207"/>
      <c r="CA57" s="207"/>
      <c r="CB57" s="207"/>
      <c r="CC57" s="207"/>
      <c r="CD57" s="207"/>
      <c r="CE57" s="207"/>
      <c r="CF57" s="207"/>
      <c r="CG57" s="207"/>
      <c r="CH57" s="207"/>
      <c r="CI57" s="207"/>
      <c r="CJ57" s="207"/>
      <c r="CK57" s="207"/>
      <c r="CL57" s="207"/>
      <c r="CM57" s="207"/>
      <c r="CN57" s="207"/>
      <c r="CO57" s="207"/>
      <c r="CP57" s="207"/>
      <c r="CQ57" s="207"/>
      <c r="CR57" s="207"/>
      <c r="CS57" s="207"/>
      <c r="CT57" s="207"/>
      <c r="CU57" s="207"/>
      <c r="CV57" s="207"/>
      <c r="CW57" s="207"/>
      <c r="CX57" s="207"/>
      <c r="CY57" s="207"/>
      <c r="CZ57" s="207"/>
      <c r="DA57" s="207"/>
      <c r="DB57" s="207"/>
      <c r="DC57" s="207"/>
      <c r="DD57" s="207"/>
      <c r="DE57" s="207"/>
      <c r="DF57" s="207"/>
      <c r="DG57" s="207"/>
      <c r="DH57" s="207"/>
      <c r="DI57" s="207"/>
      <c r="DJ57" s="207"/>
      <c r="DK57" s="207"/>
      <c r="DL57" s="207"/>
      <c r="DM57" s="207"/>
      <c r="DN57" s="207"/>
      <c r="DO57" s="207"/>
      <c r="DP57" s="207"/>
      <c r="DQ57" s="207"/>
      <c r="DR57" s="207"/>
      <c r="DS57" s="207"/>
      <c r="DT57" s="207"/>
      <c r="DU57" s="207"/>
      <c r="DV57" s="207"/>
      <c r="DW57" s="207"/>
      <c r="DX57" s="207"/>
      <c r="DY57" s="207"/>
      <c r="DZ57" s="207"/>
      <c r="EA57" s="207"/>
      <c r="EB57" s="207"/>
      <c r="EC57" s="207"/>
      <c r="ED57" s="207"/>
      <c r="EE57" s="207"/>
      <c r="EF57" s="207"/>
      <c r="EG57" s="207"/>
      <c r="EH57" s="207"/>
      <c r="EI57" s="207"/>
      <c r="EJ57" s="207"/>
      <c r="EK57" s="207"/>
      <c r="EL57" s="207"/>
      <c r="EM57" s="207"/>
      <c r="EN57" s="207"/>
      <c r="EO57" s="207"/>
      <c r="EP57" s="207"/>
      <c r="EQ57" s="207"/>
      <c r="ER57" s="207"/>
      <c r="ES57" s="207"/>
      <c r="ET57" s="207"/>
      <c r="EU57" s="207"/>
      <c r="EV57" s="207"/>
      <c r="EW57" s="207"/>
      <c r="EX57" s="207"/>
      <c r="EY57" s="207"/>
      <c r="EZ57" s="207"/>
      <c r="FA57" s="207"/>
      <c r="FB57" s="207"/>
      <c r="FC57" s="207"/>
      <c r="FD57" s="207"/>
      <c r="FE57" s="207"/>
      <c r="FF57" s="207"/>
      <c r="FG57" s="207"/>
      <c r="FH57" s="207"/>
      <c r="FI57" s="207"/>
      <c r="FJ57" s="207"/>
      <c r="FK57" s="207"/>
      <c r="FL57" s="207"/>
      <c r="FM57" s="207"/>
      <c r="FN57" s="207"/>
      <c r="FO57" s="207"/>
      <c r="FP57" s="207"/>
      <c r="FQ57" s="207"/>
      <c r="FR57" s="207"/>
      <c r="FS57" s="207"/>
      <c r="FT57" s="207"/>
      <c r="FU57" s="207"/>
      <c r="FV57" s="207"/>
      <c r="FW57" s="207"/>
      <c r="FX57" s="207"/>
      <c r="FY57" s="207"/>
      <c r="FZ57" s="207"/>
      <c r="GA57" s="207"/>
      <c r="GB57" s="207"/>
      <c r="GC57" s="207"/>
      <c r="GD57" s="207"/>
      <c r="GE57" s="207"/>
      <c r="GF57" s="207"/>
      <c r="GG57" s="207"/>
      <c r="GH57" s="207"/>
      <c r="GI57" s="207"/>
      <c r="GJ57" s="207"/>
      <c r="GK57" s="207"/>
      <c r="GL57" s="207"/>
      <c r="GM57" s="207"/>
      <c r="GN57" s="207"/>
      <c r="GO57" s="207"/>
      <c r="GP57" s="207"/>
      <c r="GQ57" s="207"/>
      <c r="GR57" s="207"/>
      <c r="GS57" s="207"/>
      <c r="GT57" s="207"/>
      <c r="GU57" s="207"/>
      <c r="GV57" s="207"/>
      <c r="GW57" s="207"/>
      <c r="GX57" s="207"/>
      <c r="GY57" s="207"/>
      <c r="GZ57" s="207"/>
      <c r="HA57" s="207"/>
      <c r="HB57" s="207"/>
      <c r="HC57" s="207"/>
      <c r="HD57" s="207"/>
      <c r="HE57" s="207"/>
      <c r="HF57" s="207"/>
      <c r="HG57" s="207"/>
      <c r="HH57" s="207"/>
      <c r="HI57" s="207"/>
      <c r="HJ57" s="207"/>
      <c r="HK57" s="207"/>
      <c r="HL57" s="207"/>
      <c r="HM57" s="207"/>
      <c r="HN57" s="207"/>
      <c r="HO57" s="207"/>
      <c r="HP57" s="207"/>
      <c r="HQ57" s="207"/>
      <c r="HR57" s="207"/>
      <c r="HS57" s="207"/>
      <c r="HT57" s="207"/>
      <c r="HU57" s="207"/>
      <c r="HV57" s="207"/>
      <c r="HW57" s="207"/>
      <c r="HX57" s="207"/>
      <c r="HY57" s="207"/>
      <c r="HZ57" s="207"/>
      <c r="IA57" s="207"/>
      <c r="IB57" s="207"/>
      <c r="IC57" s="207"/>
      <c r="ID57" s="207"/>
      <c r="IE57" s="207"/>
      <c r="IF57" s="207"/>
      <c r="IG57" s="207"/>
      <c r="IH57" s="207"/>
      <c r="II57" s="207"/>
      <c r="IJ57" s="207"/>
      <c r="IK57" s="207"/>
      <c r="IL57" s="207"/>
      <c r="IM57" s="207"/>
      <c r="IN57" s="207"/>
      <c r="IO57" s="207"/>
      <c r="IP57" s="207"/>
      <c r="IQ57" s="207"/>
      <c r="IR57" s="207"/>
      <c r="IS57" s="207"/>
      <c r="IT57" s="207"/>
      <c r="IU57" s="207"/>
      <c r="IV57" s="207"/>
      <c r="IW57" s="207"/>
      <c r="IX57" s="207"/>
      <c r="IY57" s="207"/>
      <c r="IZ57" s="207"/>
      <c r="JA57" s="207"/>
      <c r="JB57" s="207"/>
      <c r="JC57" s="207"/>
      <c r="JD57" s="207"/>
      <c r="JE57" s="207"/>
      <c r="JF57" s="207"/>
      <c r="JG57" s="207"/>
      <c r="JH57" s="207"/>
      <c r="JI57" s="207"/>
      <c r="JJ57" s="207"/>
      <c r="JK57" s="207"/>
      <c r="JL57" s="207"/>
      <c r="JM57" s="207"/>
      <c r="JN57" s="207"/>
      <c r="JO57" s="207"/>
      <c r="JP57" s="207"/>
      <c r="JQ57" s="207"/>
      <c r="JR57" s="207"/>
      <c r="JS57" s="207"/>
      <c r="JT57" s="207"/>
      <c r="JU57" s="207"/>
      <c r="JV57" s="207"/>
      <c r="JW57" s="207">
        <v>136</v>
      </c>
      <c r="JX57" s="207"/>
      <c r="JY57" s="207"/>
      <c r="JZ57" s="207">
        <v>30</v>
      </c>
      <c r="KA57" s="207"/>
      <c r="KB57" s="207"/>
      <c r="KC57" s="207"/>
      <c r="KD57" s="207"/>
      <c r="KE57" s="207"/>
      <c r="KF57" s="207"/>
      <c r="KG57" s="207"/>
      <c r="KH57" s="207"/>
      <c r="KI57" s="207"/>
      <c r="KJ57" s="207"/>
      <c r="KK57" s="207"/>
      <c r="KL57" s="207"/>
      <c r="KM57" s="207"/>
      <c r="KN57" s="207"/>
      <c r="KO57" s="207"/>
      <c r="KP57" s="207"/>
      <c r="KQ57" s="207"/>
      <c r="KR57" s="207"/>
      <c r="KS57" s="207"/>
      <c r="KT57" s="207"/>
      <c r="KU57" s="207"/>
      <c r="KV57" s="207"/>
      <c r="KW57" s="207"/>
      <c r="KX57" s="207"/>
      <c r="KY57" s="207"/>
      <c r="KZ57" s="207"/>
      <c r="LA57" s="207"/>
      <c r="LB57" s="207"/>
      <c r="LC57" s="207"/>
      <c r="LD57" s="207"/>
      <c r="LE57" s="207"/>
      <c r="LF57" s="207"/>
      <c r="LG57" s="207"/>
      <c r="LH57" s="207"/>
      <c r="LI57" s="207"/>
      <c r="LJ57" s="207"/>
      <c r="LK57" s="207"/>
      <c r="LL57" s="207"/>
      <c r="LM57" s="207"/>
      <c r="LN57" s="207"/>
      <c r="LO57" s="207"/>
      <c r="LP57" s="207"/>
      <c r="LQ57" s="207"/>
      <c r="LR57" s="207"/>
      <c r="LS57" s="207"/>
      <c r="LT57" s="207"/>
      <c r="LU57" s="207"/>
      <c r="LV57" s="207"/>
      <c r="LW57" s="207"/>
      <c r="LX57" s="207"/>
      <c r="LY57" s="207"/>
      <c r="LZ57" s="207"/>
      <c r="MA57" s="207"/>
      <c r="MB57" s="207"/>
      <c r="MC57" s="207"/>
      <c r="MD57" s="207"/>
      <c r="ME57" s="207"/>
      <c r="MF57" s="207"/>
      <c r="MG57" s="207"/>
      <c r="MH57" s="207"/>
      <c r="MI57" s="207"/>
      <c r="MJ57" s="207"/>
      <c r="MK57" s="207"/>
      <c r="ML57" s="207"/>
      <c r="MM57" s="207"/>
      <c r="MN57" s="207"/>
      <c r="MO57" s="207"/>
      <c r="MP57" s="207"/>
      <c r="MQ57" s="207"/>
      <c r="MR57" s="207"/>
      <c r="MS57" s="207"/>
      <c r="MT57" s="207"/>
      <c r="MU57" s="207"/>
      <c r="MV57" s="207"/>
      <c r="MW57" s="207"/>
      <c r="MX57" s="207"/>
      <c r="MY57" s="207"/>
      <c r="MZ57" s="207"/>
      <c r="NA57" s="207"/>
      <c r="NB57" s="207"/>
      <c r="NC57" s="207"/>
      <c r="ND57" s="207"/>
      <c r="NE57" s="207"/>
      <c r="NF57" s="207"/>
      <c r="NG57" s="207"/>
      <c r="NH57" s="207"/>
      <c r="NI57" s="207"/>
      <c r="NJ57" s="207"/>
      <c r="NK57" s="207"/>
      <c r="NL57" s="207"/>
      <c r="NM57" s="207"/>
      <c r="NN57" s="207"/>
      <c r="NO57" s="207"/>
      <c r="NP57" s="207"/>
      <c r="NQ57" s="207"/>
      <c r="NR57" s="207"/>
      <c r="NS57" s="207"/>
      <c r="NT57" s="207"/>
      <c r="NU57" s="207"/>
      <c r="NV57" s="207"/>
      <c r="NW57" s="207"/>
      <c r="NX57" s="207"/>
      <c r="NY57" s="207"/>
      <c r="NZ57" s="207"/>
      <c r="OA57" s="207"/>
      <c r="OB57" s="207"/>
      <c r="OC57" s="207"/>
      <c r="OD57" s="207"/>
      <c r="OE57" s="207"/>
      <c r="OF57" s="207"/>
      <c r="OG57" s="207"/>
      <c r="OH57" s="207"/>
      <c r="OI57" s="207"/>
      <c r="OJ57" s="207"/>
      <c r="OK57" s="207"/>
      <c r="OL57" s="207"/>
      <c r="OM57" s="207"/>
      <c r="ON57" s="207"/>
      <c r="OO57" s="207"/>
      <c r="OP57" s="207"/>
      <c r="OQ57" s="207"/>
      <c r="OR57" s="207"/>
      <c r="OS57" s="207"/>
      <c r="OT57" s="207"/>
      <c r="OU57" s="207"/>
      <c r="OV57" s="207"/>
      <c r="OW57" s="207"/>
      <c r="OX57" s="207"/>
      <c r="OY57" s="207"/>
      <c r="OZ57" s="207"/>
      <c r="PA57" s="207"/>
      <c r="PB57" s="207"/>
      <c r="PC57" s="207"/>
      <c r="PD57" s="207"/>
      <c r="PE57" s="207"/>
      <c r="PF57" s="207"/>
      <c r="PG57" s="207"/>
      <c r="PH57" s="207"/>
      <c r="PI57" s="207"/>
      <c r="PJ57" s="207"/>
      <c r="PK57" s="207"/>
      <c r="PL57" s="207"/>
      <c r="PM57" s="207"/>
      <c r="PN57" s="207"/>
      <c r="PO57" s="207"/>
      <c r="PP57" s="207"/>
      <c r="PQ57" s="207"/>
      <c r="PR57" s="207"/>
      <c r="PS57" s="207"/>
      <c r="PT57" s="207"/>
      <c r="PU57" s="207"/>
      <c r="PV57" s="207"/>
      <c r="PW57" s="207"/>
      <c r="PX57" s="207"/>
      <c r="PY57" s="207"/>
      <c r="PZ57" s="207"/>
      <c r="QA57" s="207"/>
      <c r="QB57" s="207"/>
      <c r="QC57" s="207"/>
      <c r="QD57" s="207"/>
      <c r="QE57" s="207"/>
      <c r="QF57" s="207"/>
      <c r="QG57" s="207"/>
      <c r="QH57" s="207"/>
      <c r="QI57" s="207"/>
      <c r="QJ57" s="207"/>
      <c r="QK57" s="207"/>
      <c r="QL57" s="207"/>
      <c r="QM57" s="207"/>
      <c r="QN57" s="207"/>
      <c r="QO57" s="207"/>
      <c r="QP57" s="207"/>
      <c r="QQ57" s="207"/>
      <c r="QR57" s="207"/>
      <c r="QS57" s="207"/>
      <c r="QT57" s="207"/>
      <c r="QU57" s="207"/>
      <c r="QV57" s="207"/>
      <c r="QW57" s="207"/>
      <c r="QX57" s="207"/>
      <c r="QY57" s="207"/>
      <c r="QZ57" s="207"/>
      <c r="RA57" s="207"/>
    </row>
    <row r="58" spans="1:469" x14ac:dyDescent="0.25">
      <c r="A58" t="s">
        <v>215</v>
      </c>
      <c r="C58" s="207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  <c r="AK58" s="207"/>
      <c r="AL58" s="207"/>
      <c r="AM58" s="207"/>
      <c r="AN58" s="207"/>
      <c r="AO58" s="207"/>
      <c r="AP58" s="207"/>
      <c r="AQ58" s="207"/>
      <c r="AR58" s="207"/>
      <c r="AS58" s="207"/>
      <c r="AT58" s="207"/>
      <c r="AU58" s="207"/>
      <c r="AV58" s="207"/>
      <c r="AW58" s="207"/>
      <c r="AX58" s="207"/>
      <c r="AY58" s="207"/>
      <c r="AZ58" s="207"/>
      <c r="BA58" s="207"/>
      <c r="BB58" s="207"/>
      <c r="BC58" s="207"/>
      <c r="BD58" s="207"/>
      <c r="BE58" s="207"/>
      <c r="BF58" s="207"/>
      <c r="BG58" s="207"/>
      <c r="BH58" s="207"/>
      <c r="BI58" s="207"/>
      <c r="BJ58" s="207"/>
      <c r="BK58" s="207"/>
      <c r="BL58" s="207"/>
      <c r="BM58" s="207"/>
      <c r="BN58" s="207"/>
      <c r="BO58" s="207"/>
      <c r="BP58" s="207"/>
      <c r="BQ58" s="207"/>
      <c r="BR58" s="207"/>
      <c r="BS58" s="207"/>
      <c r="BT58" s="207"/>
      <c r="BU58" s="207"/>
      <c r="BV58" s="207"/>
      <c r="BW58" s="207"/>
      <c r="BX58" s="207"/>
      <c r="BY58" s="207"/>
      <c r="BZ58" s="207"/>
      <c r="CA58" s="207"/>
      <c r="CB58" s="207"/>
      <c r="CC58" s="207"/>
      <c r="CD58" s="207"/>
      <c r="CE58" s="207"/>
      <c r="CF58" s="207"/>
      <c r="CG58" s="207"/>
      <c r="CH58" s="207"/>
      <c r="CI58" s="207"/>
      <c r="CJ58" s="207"/>
      <c r="CK58" s="207"/>
      <c r="CL58" s="207"/>
      <c r="CM58" s="207"/>
      <c r="CN58" s="207"/>
      <c r="CO58" s="207"/>
      <c r="CP58" s="207"/>
      <c r="CQ58" s="207"/>
      <c r="CR58" s="207"/>
      <c r="CS58" s="207"/>
      <c r="CT58" s="207"/>
      <c r="CU58" s="207"/>
      <c r="CV58" s="207"/>
      <c r="CW58" s="207"/>
      <c r="CX58" s="207"/>
      <c r="CY58" s="207"/>
      <c r="CZ58" s="207"/>
      <c r="DA58" s="207"/>
      <c r="DB58" s="207"/>
      <c r="DC58" s="207"/>
      <c r="DD58" s="207"/>
      <c r="DE58" s="207"/>
      <c r="DF58" s="207"/>
      <c r="DG58" s="207"/>
      <c r="DH58" s="207"/>
      <c r="DI58" s="207"/>
      <c r="DJ58" s="207"/>
      <c r="DK58" s="207"/>
      <c r="DL58" s="207"/>
      <c r="DM58" s="207"/>
      <c r="DN58" s="207"/>
      <c r="DO58" s="207"/>
      <c r="DP58" s="207"/>
      <c r="DQ58" s="207"/>
      <c r="DR58" s="207"/>
      <c r="DS58" s="207"/>
      <c r="DT58" s="207"/>
      <c r="DU58" s="207"/>
      <c r="DV58" s="207"/>
      <c r="DW58" s="207"/>
      <c r="DX58" s="207"/>
      <c r="DY58" s="207"/>
      <c r="DZ58" s="207"/>
      <c r="EA58" s="207"/>
      <c r="EB58" s="207"/>
      <c r="EC58" s="207"/>
      <c r="ED58" s="207"/>
      <c r="EE58" s="207"/>
      <c r="EF58" s="207"/>
      <c r="EG58" s="207"/>
      <c r="EH58" s="207"/>
      <c r="EI58" s="207"/>
      <c r="EJ58" s="207"/>
      <c r="EK58" s="207"/>
      <c r="EL58" s="207"/>
      <c r="EM58" s="207"/>
      <c r="EN58" s="207"/>
      <c r="EO58" s="207"/>
      <c r="EP58" s="207"/>
      <c r="EQ58" s="207"/>
      <c r="ER58" s="207"/>
      <c r="ES58" s="207"/>
      <c r="ET58" s="207"/>
      <c r="EU58" s="207"/>
      <c r="EV58" s="207"/>
      <c r="EW58" s="207"/>
      <c r="EX58" s="207"/>
      <c r="EY58" s="207"/>
      <c r="EZ58" s="207"/>
      <c r="FA58" s="207"/>
      <c r="FB58" s="207"/>
      <c r="FC58" s="207"/>
      <c r="FD58" s="207"/>
      <c r="FE58" s="207"/>
      <c r="FF58" s="207"/>
      <c r="FG58" s="207"/>
      <c r="FH58" s="207"/>
      <c r="FI58" s="207"/>
      <c r="FJ58" s="207"/>
      <c r="FK58" s="207"/>
      <c r="FL58" s="207"/>
      <c r="FM58" s="207"/>
      <c r="FN58" s="207"/>
      <c r="FO58" s="207"/>
      <c r="FP58" s="207"/>
      <c r="FQ58" s="207"/>
      <c r="FR58" s="207"/>
      <c r="FS58" s="207"/>
      <c r="FT58" s="207"/>
      <c r="FU58" s="207"/>
      <c r="FV58" s="207"/>
      <c r="FW58" s="207"/>
      <c r="FX58" s="207"/>
      <c r="FY58" s="207"/>
      <c r="FZ58" s="207"/>
      <c r="GA58" s="207"/>
      <c r="GB58" s="207"/>
      <c r="GC58" s="207"/>
      <c r="GD58" s="207"/>
      <c r="GE58" s="207"/>
      <c r="GF58" s="207"/>
      <c r="GG58" s="207"/>
      <c r="GH58" s="207"/>
      <c r="GI58" s="207"/>
      <c r="GJ58" s="207"/>
      <c r="GK58" s="207"/>
      <c r="GL58" s="207"/>
      <c r="GM58" s="207"/>
      <c r="GN58" s="207"/>
      <c r="GO58" s="207"/>
      <c r="GP58" s="207"/>
      <c r="GQ58" s="207"/>
      <c r="GR58" s="207"/>
      <c r="GS58" s="207"/>
      <c r="GT58" s="207"/>
      <c r="GU58" s="207"/>
      <c r="GV58" s="207"/>
      <c r="GW58" s="207"/>
      <c r="GX58" s="207"/>
      <c r="GY58" s="207"/>
      <c r="GZ58" s="207"/>
      <c r="HA58" s="207"/>
      <c r="HB58" s="207"/>
      <c r="HC58" s="207"/>
      <c r="HD58" s="207"/>
      <c r="HE58" s="207"/>
      <c r="HF58" s="207"/>
      <c r="HG58" s="207"/>
      <c r="HH58" s="207"/>
      <c r="HI58" s="207"/>
      <c r="HJ58" s="207"/>
      <c r="HK58" s="207"/>
      <c r="HL58" s="207"/>
      <c r="HM58" s="207"/>
      <c r="HN58" s="207"/>
      <c r="HO58" s="207"/>
      <c r="HP58" s="207"/>
      <c r="HQ58" s="207"/>
      <c r="HR58" s="207"/>
      <c r="HS58" s="207"/>
      <c r="HT58" s="207"/>
      <c r="HU58" s="207"/>
      <c r="HV58" s="207"/>
      <c r="HW58" s="207"/>
      <c r="HX58" s="207"/>
      <c r="HY58" s="207"/>
      <c r="HZ58" s="207"/>
      <c r="IA58" s="207"/>
      <c r="IB58" s="207"/>
      <c r="IC58" s="207"/>
      <c r="ID58" s="207"/>
      <c r="IE58" s="207"/>
      <c r="IF58" s="207"/>
      <c r="IG58" s="207"/>
      <c r="IH58" s="207"/>
      <c r="II58" s="207"/>
      <c r="IJ58" s="207"/>
      <c r="IK58" s="207"/>
      <c r="IL58" s="207"/>
      <c r="IM58" s="207"/>
      <c r="IN58" s="207"/>
      <c r="IO58" s="207"/>
      <c r="IP58" s="207"/>
      <c r="IQ58" s="207"/>
      <c r="IR58" s="207"/>
      <c r="IS58" s="207"/>
      <c r="IT58" s="207"/>
      <c r="IU58" s="207"/>
      <c r="IV58" s="207"/>
      <c r="IW58" s="207"/>
      <c r="IX58" s="207"/>
      <c r="IY58" s="207"/>
      <c r="IZ58" s="207"/>
      <c r="JA58" s="207"/>
      <c r="JB58" s="207"/>
      <c r="JC58" s="207"/>
      <c r="JD58" s="207"/>
      <c r="JE58" s="207"/>
      <c r="JF58" s="207"/>
      <c r="JG58" s="207"/>
      <c r="JH58" s="207"/>
      <c r="JI58" s="207"/>
      <c r="JJ58" s="207"/>
      <c r="JK58" s="207"/>
      <c r="JL58" s="207"/>
      <c r="JM58" s="207"/>
      <c r="JN58" s="207"/>
      <c r="JO58" s="207">
        <v>204</v>
      </c>
      <c r="JP58" s="207"/>
      <c r="JQ58" s="207"/>
      <c r="JR58" s="207"/>
      <c r="JS58" s="207"/>
      <c r="JT58" s="207">
        <v>252</v>
      </c>
      <c r="JU58" s="207"/>
      <c r="JV58" s="207"/>
      <c r="JW58" s="207"/>
      <c r="JX58" s="207"/>
      <c r="JY58" s="207"/>
      <c r="JZ58" s="207"/>
      <c r="KA58" s="207"/>
      <c r="KB58" s="207"/>
      <c r="KC58" s="207"/>
      <c r="KD58" s="207"/>
      <c r="KE58" s="207"/>
      <c r="KF58" s="207"/>
      <c r="KG58" s="207"/>
      <c r="KH58" s="207"/>
      <c r="KI58" s="207">
        <v>305</v>
      </c>
      <c r="KJ58" s="207"/>
      <c r="KK58" s="207">
        <v>425</v>
      </c>
      <c r="KL58" s="207"/>
      <c r="KM58" s="207"/>
      <c r="KN58" s="207"/>
      <c r="KO58" s="207"/>
      <c r="KP58" s="207"/>
      <c r="KQ58" s="207"/>
      <c r="KR58" s="207"/>
      <c r="KS58" s="207"/>
      <c r="KT58" s="207"/>
      <c r="KU58" s="207"/>
      <c r="KV58" s="207"/>
      <c r="KW58" s="207"/>
      <c r="KX58" s="207"/>
      <c r="KY58" s="207"/>
      <c r="KZ58" s="207"/>
      <c r="LA58" s="207">
        <v>333</v>
      </c>
      <c r="LB58" s="207"/>
      <c r="LC58" s="207"/>
      <c r="LD58" s="207">
        <v>94</v>
      </c>
      <c r="LE58" s="207"/>
      <c r="LF58" s="207"/>
      <c r="LG58" s="207"/>
      <c r="LH58" s="207"/>
      <c r="LI58" s="207"/>
      <c r="LJ58" s="207"/>
      <c r="LK58" s="207">
        <v>169</v>
      </c>
      <c r="LL58" s="207"/>
      <c r="LM58" s="207"/>
      <c r="LN58" s="207">
        <v>128</v>
      </c>
      <c r="LO58" s="207"/>
      <c r="LP58" s="207"/>
      <c r="LQ58" s="207"/>
      <c r="LR58" s="207"/>
      <c r="LS58" s="207"/>
      <c r="LT58" s="207">
        <v>119</v>
      </c>
      <c r="LU58" s="207"/>
      <c r="LV58" s="207"/>
      <c r="LW58" s="207"/>
      <c r="LX58" s="207"/>
      <c r="LY58" s="207"/>
      <c r="LZ58" s="207"/>
      <c r="MA58" s="207"/>
      <c r="MB58" s="207"/>
      <c r="MC58" s="207"/>
      <c r="MD58" s="207"/>
      <c r="ME58" s="207"/>
      <c r="MF58" s="207"/>
      <c r="MG58" s="207"/>
      <c r="MH58" s="207"/>
      <c r="MI58" s="207">
        <v>12</v>
      </c>
      <c r="MJ58" s="207"/>
      <c r="MK58" s="207"/>
      <c r="ML58" s="207"/>
      <c r="MM58" s="207"/>
      <c r="MN58" s="207"/>
      <c r="MO58" s="207"/>
      <c r="MP58" s="207"/>
      <c r="MQ58" s="207"/>
      <c r="MR58" s="207"/>
      <c r="MS58" s="207"/>
      <c r="MT58" s="207"/>
      <c r="MU58" s="207"/>
      <c r="MV58" s="207"/>
      <c r="MW58" s="207"/>
      <c r="MX58" s="207">
        <v>6</v>
      </c>
      <c r="MY58" s="207"/>
      <c r="MZ58" s="207"/>
      <c r="NA58" s="207"/>
      <c r="NB58" s="207">
        <v>18</v>
      </c>
      <c r="NC58" s="207"/>
      <c r="ND58" s="207">
        <v>24</v>
      </c>
      <c r="NE58" s="207"/>
      <c r="NF58" s="207"/>
      <c r="NG58" s="207"/>
      <c r="NH58" s="207"/>
      <c r="NI58" s="207"/>
      <c r="NJ58" s="207"/>
      <c r="NK58" s="207"/>
      <c r="NL58" s="207"/>
      <c r="NM58" s="207"/>
      <c r="NN58" s="207"/>
      <c r="NO58" s="207"/>
      <c r="NP58" s="207"/>
      <c r="NQ58" s="207"/>
      <c r="NR58" s="207"/>
      <c r="NS58" s="207"/>
      <c r="NT58" s="207"/>
      <c r="NU58" s="207"/>
      <c r="NV58" s="207"/>
      <c r="NW58" s="207"/>
      <c r="NX58" s="207"/>
      <c r="NY58" s="207"/>
      <c r="NZ58" s="207">
        <v>6</v>
      </c>
      <c r="OA58" s="207"/>
      <c r="OB58" s="207"/>
      <c r="OC58" s="207"/>
      <c r="OD58" s="207"/>
      <c r="OE58" s="207"/>
      <c r="OF58" s="207"/>
      <c r="OG58" s="207"/>
      <c r="OH58" s="207"/>
      <c r="OI58" s="207"/>
      <c r="OJ58" s="207">
        <v>12</v>
      </c>
      <c r="OK58" s="207"/>
      <c r="OL58" s="207"/>
      <c r="OM58" s="207"/>
      <c r="ON58" s="207"/>
      <c r="OO58" s="207"/>
      <c r="OP58" s="207"/>
      <c r="OQ58" s="207"/>
      <c r="OR58" s="207"/>
      <c r="OS58" s="207">
        <v>18</v>
      </c>
      <c r="OT58" s="207"/>
      <c r="OU58" s="207"/>
      <c r="OV58" s="207"/>
      <c r="OW58" s="207"/>
      <c r="OX58" s="207">
        <v>12</v>
      </c>
      <c r="OY58" s="207"/>
      <c r="OZ58" s="207"/>
      <c r="PA58" s="207">
        <v>63</v>
      </c>
      <c r="PB58" s="207"/>
      <c r="PC58" s="207"/>
      <c r="PD58" s="207"/>
      <c r="PE58" s="207"/>
      <c r="PF58" s="207"/>
      <c r="PG58" s="207"/>
      <c r="PH58" s="207"/>
      <c r="PI58" s="207"/>
      <c r="PJ58" s="207">
        <v>10</v>
      </c>
      <c r="PK58" s="207"/>
      <c r="PL58" s="207">
        <v>91</v>
      </c>
      <c r="PM58" s="207"/>
      <c r="PN58" s="207"/>
      <c r="PO58" s="207"/>
      <c r="PP58" s="207"/>
      <c r="PQ58" s="207"/>
      <c r="PR58" s="207"/>
      <c r="PS58" s="207"/>
      <c r="PT58" s="207"/>
      <c r="PU58" s="207"/>
      <c r="PV58" s="207"/>
      <c r="PW58" s="207"/>
      <c r="PX58" s="207"/>
      <c r="PY58" s="207"/>
      <c r="PZ58" s="207">
        <v>110</v>
      </c>
      <c r="QA58" s="207"/>
      <c r="QB58" s="207"/>
      <c r="QC58" s="207"/>
      <c r="QD58" s="207"/>
      <c r="QE58" s="207"/>
      <c r="QF58" s="207"/>
      <c r="QG58" s="207"/>
      <c r="QH58" s="207">
        <v>37</v>
      </c>
      <c r="QI58" s="207"/>
      <c r="QJ58" s="207"/>
      <c r="QK58" s="207"/>
      <c r="QL58" s="207">
        <v>14</v>
      </c>
      <c r="QM58" s="207"/>
      <c r="QN58" s="207"/>
      <c r="QO58" s="207"/>
      <c r="QP58" s="207">
        <v>31</v>
      </c>
      <c r="QQ58" s="207"/>
      <c r="QR58" s="207"/>
      <c r="QS58" s="207"/>
      <c r="QT58" s="207"/>
      <c r="QU58" s="207"/>
      <c r="QV58" s="207"/>
      <c r="QW58" s="207"/>
      <c r="QX58" s="207"/>
      <c r="QY58" s="207"/>
      <c r="QZ58" s="207">
        <v>45</v>
      </c>
      <c r="RA58" s="207"/>
    </row>
    <row r="59" spans="1:469" x14ac:dyDescent="0.25">
      <c r="A59" t="s">
        <v>216</v>
      </c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7"/>
      <c r="AU59" s="207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07"/>
      <c r="BG59" s="207"/>
      <c r="BH59" s="207"/>
      <c r="BI59" s="207"/>
      <c r="BJ59" s="207"/>
      <c r="BK59" s="207"/>
      <c r="BL59" s="207"/>
      <c r="BM59" s="207"/>
      <c r="BN59" s="207"/>
      <c r="BO59" s="207"/>
      <c r="BP59" s="207"/>
      <c r="BQ59" s="207"/>
      <c r="BR59" s="207"/>
      <c r="BS59" s="207"/>
      <c r="BT59" s="207"/>
      <c r="BU59" s="207"/>
      <c r="BV59" s="207"/>
      <c r="BW59" s="207"/>
      <c r="BX59" s="207"/>
      <c r="BY59" s="207"/>
      <c r="BZ59" s="207"/>
      <c r="CA59" s="207"/>
      <c r="CB59" s="207"/>
      <c r="CC59" s="207"/>
      <c r="CD59" s="207"/>
      <c r="CE59" s="207"/>
      <c r="CF59" s="207"/>
      <c r="CG59" s="207"/>
      <c r="CH59" s="207"/>
      <c r="CI59" s="207"/>
      <c r="CJ59" s="207"/>
      <c r="CK59" s="207"/>
      <c r="CL59" s="207"/>
      <c r="CM59" s="207"/>
      <c r="CN59" s="207"/>
      <c r="CO59" s="207"/>
      <c r="CP59" s="207"/>
      <c r="CQ59" s="207"/>
      <c r="CR59" s="207"/>
      <c r="CS59" s="207"/>
      <c r="CT59" s="207"/>
      <c r="CU59" s="207"/>
      <c r="CV59" s="207"/>
      <c r="CW59" s="207"/>
      <c r="CX59" s="207"/>
      <c r="CY59" s="207"/>
      <c r="CZ59" s="207"/>
      <c r="DA59" s="207"/>
      <c r="DB59" s="207"/>
      <c r="DC59" s="207"/>
      <c r="DD59" s="207"/>
      <c r="DE59" s="207"/>
      <c r="DF59" s="207"/>
      <c r="DG59" s="207"/>
      <c r="DH59" s="207"/>
      <c r="DI59" s="207"/>
      <c r="DJ59" s="207"/>
      <c r="DK59" s="207"/>
      <c r="DL59" s="207"/>
      <c r="DM59" s="207"/>
      <c r="DN59" s="207"/>
      <c r="DO59" s="207"/>
      <c r="DP59" s="207"/>
      <c r="DQ59" s="207"/>
      <c r="DR59" s="207"/>
      <c r="DS59" s="207"/>
      <c r="DT59" s="207"/>
      <c r="DU59" s="207"/>
      <c r="DV59" s="207"/>
      <c r="DW59" s="207"/>
      <c r="DX59" s="207"/>
      <c r="DY59" s="207"/>
      <c r="DZ59" s="207"/>
      <c r="EA59" s="207"/>
      <c r="EB59" s="207"/>
      <c r="EC59" s="207"/>
      <c r="ED59" s="207"/>
      <c r="EE59" s="207"/>
      <c r="EF59" s="207"/>
      <c r="EG59" s="207"/>
      <c r="EH59" s="207"/>
      <c r="EI59" s="207"/>
      <c r="EJ59" s="207"/>
      <c r="EK59" s="207"/>
      <c r="EL59" s="207"/>
      <c r="EM59" s="207"/>
      <c r="EN59" s="207"/>
      <c r="EO59" s="207"/>
      <c r="EP59" s="207"/>
      <c r="EQ59" s="207"/>
      <c r="ER59" s="207"/>
      <c r="ES59" s="207"/>
      <c r="ET59" s="207"/>
      <c r="EU59" s="207"/>
      <c r="EV59" s="207"/>
      <c r="EW59" s="207"/>
      <c r="EX59" s="207"/>
      <c r="EY59" s="207"/>
      <c r="EZ59" s="207"/>
      <c r="FA59" s="207"/>
      <c r="FB59" s="207"/>
      <c r="FC59" s="207"/>
      <c r="FD59" s="207"/>
      <c r="FE59" s="207"/>
      <c r="FF59" s="207"/>
      <c r="FG59" s="207"/>
      <c r="FH59" s="207"/>
      <c r="FI59" s="207"/>
      <c r="FJ59" s="207"/>
      <c r="FK59" s="207"/>
      <c r="FL59" s="207"/>
      <c r="FM59" s="207"/>
      <c r="FN59" s="207"/>
      <c r="FO59" s="207"/>
      <c r="FP59" s="207"/>
      <c r="FQ59" s="207"/>
      <c r="FR59" s="207"/>
      <c r="FS59" s="207"/>
      <c r="FT59" s="207"/>
      <c r="FU59" s="207"/>
      <c r="FV59" s="207"/>
      <c r="FW59" s="207"/>
      <c r="FX59" s="207"/>
      <c r="FY59" s="207"/>
      <c r="FZ59" s="207"/>
      <c r="GA59" s="207"/>
      <c r="GB59" s="207"/>
      <c r="GC59" s="207"/>
      <c r="GD59" s="207"/>
      <c r="GE59" s="207"/>
      <c r="GF59" s="207"/>
      <c r="GG59" s="207"/>
      <c r="GH59" s="207"/>
      <c r="GI59" s="207"/>
      <c r="GJ59" s="207"/>
      <c r="GK59" s="207"/>
      <c r="GL59" s="207"/>
      <c r="GM59" s="207"/>
      <c r="GN59" s="207"/>
      <c r="GO59" s="207"/>
      <c r="GP59" s="207"/>
      <c r="GQ59" s="207"/>
      <c r="GR59" s="207"/>
      <c r="GS59" s="207"/>
      <c r="GT59" s="207"/>
      <c r="GU59" s="207"/>
      <c r="GV59" s="207"/>
      <c r="GW59" s="207"/>
      <c r="GX59" s="207"/>
      <c r="GY59" s="207"/>
      <c r="GZ59" s="207"/>
      <c r="HA59" s="207"/>
      <c r="HB59" s="207"/>
      <c r="HC59" s="207"/>
      <c r="HD59" s="207"/>
      <c r="HE59" s="207"/>
      <c r="HF59" s="207"/>
      <c r="HG59" s="207"/>
      <c r="HH59" s="207"/>
      <c r="HI59" s="207"/>
      <c r="HJ59" s="207"/>
      <c r="HK59" s="207"/>
      <c r="HL59" s="207"/>
      <c r="HM59" s="207"/>
      <c r="HN59" s="207"/>
      <c r="HO59" s="207"/>
      <c r="HP59" s="207"/>
      <c r="HQ59" s="207"/>
      <c r="HR59" s="207"/>
      <c r="HS59" s="207"/>
      <c r="HT59" s="207"/>
      <c r="HU59" s="207"/>
      <c r="HV59" s="207"/>
      <c r="HW59" s="207"/>
      <c r="HX59" s="207"/>
      <c r="HY59" s="207"/>
      <c r="HZ59" s="207"/>
      <c r="IA59" s="207"/>
      <c r="IB59" s="207"/>
      <c r="IC59" s="207"/>
      <c r="ID59" s="207"/>
      <c r="IE59" s="207"/>
      <c r="IF59" s="207"/>
      <c r="IG59" s="207"/>
      <c r="IH59" s="207"/>
      <c r="II59" s="207"/>
      <c r="IJ59" s="207"/>
      <c r="IK59" s="207"/>
      <c r="IL59" s="207"/>
      <c r="IM59" s="207"/>
      <c r="IN59" s="207"/>
      <c r="IO59" s="207"/>
      <c r="IP59" s="207"/>
      <c r="IQ59" s="207"/>
      <c r="IR59" s="207"/>
      <c r="IS59" s="207"/>
      <c r="IT59" s="207"/>
      <c r="IU59" s="207"/>
      <c r="IV59" s="207"/>
      <c r="IW59" s="207"/>
      <c r="IX59" s="207"/>
      <c r="IY59" s="207"/>
      <c r="IZ59" s="207"/>
      <c r="JA59" s="207"/>
      <c r="JB59" s="207"/>
      <c r="JC59" s="207"/>
      <c r="JD59" s="207"/>
      <c r="JE59" s="207"/>
      <c r="JF59" s="207"/>
      <c r="JG59" s="207"/>
      <c r="JH59" s="207">
        <v>26</v>
      </c>
      <c r="JI59" s="207"/>
      <c r="JJ59" s="207"/>
      <c r="JK59" s="207"/>
      <c r="JL59" s="207"/>
      <c r="JM59" s="207"/>
      <c r="JN59" s="207"/>
      <c r="JO59" s="207"/>
      <c r="JP59" s="207"/>
      <c r="JQ59" s="207"/>
      <c r="JR59" s="207"/>
      <c r="JS59" s="207"/>
      <c r="JT59" s="207"/>
      <c r="JU59" s="207"/>
      <c r="JV59" s="207"/>
      <c r="JW59" s="207"/>
      <c r="JX59" s="207"/>
      <c r="JY59" s="207"/>
      <c r="JZ59" s="207"/>
      <c r="KA59" s="207"/>
      <c r="KB59" s="207"/>
      <c r="KC59" s="207"/>
      <c r="KD59" s="207"/>
      <c r="KE59" s="207"/>
      <c r="KF59" s="207"/>
      <c r="KG59" s="207"/>
      <c r="KH59" s="207"/>
      <c r="KI59" s="207"/>
      <c r="KJ59" s="207"/>
      <c r="KK59" s="207"/>
      <c r="KL59" s="207"/>
      <c r="KM59" s="207"/>
      <c r="KN59" s="207"/>
      <c r="KO59" s="207"/>
      <c r="KP59" s="207"/>
      <c r="KQ59" s="207"/>
      <c r="KR59" s="207"/>
      <c r="KS59" s="207"/>
      <c r="KT59" s="207"/>
      <c r="KU59" s="207"/>
      <c r="KV59" s="207"/>
      <c r="KW59" s="207">
        <v>2</v>
      </c>
      <c r="KX59" s="207"/>
      <c r="KY59" s="207"/>
      <c r="KZ59" s="207"/>
      <c r="LA59" s="207"/>
      <c r="LB59" s="207"/>
      <c r="LC59" s="207"/>
      <c r="LD59" s="207"/>
      <c r="LE59" s="207"/>
      <c r="LF59" s="207"/>
      <c r="LG59" s="207"/>
      <c r="LH59" s="207"/>
      <c r="LI59" s="207"/>
      <c r="LJ59" s="207"/>
      <c r="LK59" s="207"/>
      <c r="LL59" s="207"/>
      <c r="LM59" s="207"/>
      <c r="LN59" s="207"/>
      <c r="LO59" s="207"/>
      <c r="LP59" s="207"/>
      <c r="LQ59" s="207"/>
      <c r="LR59" s="207"/>
      <c r="LS59" s="207"/>
      <c r="LT59" s="207"/>
      <c r="LU59" s="207">
        <v>2</v>
      </c>
      <c r="LV59" s="207"/>
      <c r="LW59" s="207"/>
      <c r="LX59" s="207"/>
      <c r="LY59" s="207">
        <v>2</v>
      </c>
      <c r="LZ59" s="207"/>
      <c r="MA59" s="207"/>
      <c r="MB59" s="207"/>
      <c r="MC59" s="207"/>
      <c r="MD59" s="207"/>
      <c r="ME59" s="207"/>
      <c r="MF59" s="207"/>
      <c r="MG59" s="207"/>
      <c r="MH59" s="207"/>
      <c r="MI59" s="207"/>
      <c r="MJ59" s="207"/>
      <c r="MK59" s="207"/>
      <c r="ML59" s="207"/>
      <c r="MM59" s="207"/>
      <c r="MN59" s="207"/>
      <c r="MO59" s="207"/>
      <c r="MP59" s="207"/>
      <c r="MQ59" s="207"/>
      <c r="MR59" s="207"/>
      <c r="MS59" s="207"/>
      <c r="MT59" s="207"/>
      <c r="MU59" s="207">
        <v>5</v>
      </c>
      <c r="MV59" s="207"/>
      <c r="MW59" s="207"/>
      <c r="MX59" s="207"/>
      <c r="MY59" s="207"/>
      <c r="MZ59" s="207"/>
      <c r="NA59" s="207"/>
      <c r="NB59" s="207"/>
      <c r="NC59" s="207"/>
      <c r="ND59" s="207"/>
      <c r="NE59" s="207"/>
      <c r="NF59" s="207"/>
      <c r="NG59" s="207"/>
      <c r="NH59" s="207"/>
      <c r="NI59" s="207"/>
      <c r="NJ59" s="207"/>
      <c r="NK59" s="207"/>
      <c r="NL59" s="207"/>
      <c r="NM59" s="207">
        <v>4</v>
      </c>
      <c r="NN59" s="207"/>
      <c r="NO59" s="207"/>
      <c r="NP59" s="207"/>
      <c r="NQ59" s="207"/>
      <c r="NR59" s="207"/>
      <c r="NS59" s="207"/>
      <c r="NT59" s="207">
        <v>35</v>
      </c>
      <c r="NU59" s="207">
        <v>17</v>
      </c>
      <c r="NV59" s="207"/>
      <c r="NW59" s="207"/>
      <c r="NX59" s="207"/>
      <c r="NY59" s="207"/>
      <c r="NZ59" s="207"/>
      <c r="OA59" s="207"/>
      <c r="OB59" s="207"/>
      <c r="OC59" s="207"/>
      <c r="OD59" s="207"/>
      <c r="OE59" s="207"/>
      <c r="OF59" s="207"/>
      <c r="OG59" s="207"/>
      <c r="OH59" s="207"/>
      <c r="OI59" s="207"/>
      <c r="OJ59" s="207"/>
      <c r="OK59" s="207"/>
      <c r="OL59" s="207"/>
      <c r="OM59" s="207"/>
      <c r="ON59" s="207"/>
      <c r="OO59" s="207"/>
      <c r="OP59" s="207"/>
      <c r="OQ59" s="207"/>
      <c r="OR59" s="207"/>
      <c r="OS59" s="207"/>
      <c r="OT59" s="207"/>
      <c r="OU59" s="207"/>
      <c r="OV59" s="207"/>
      <c r="OW59" s="207"/>
      <c r="OX59" s="207"/>
      <c r="OY59" s="207"/>
      <c r="OZ59" s="207"/>
      <c r="PA59" s="207"/>
      <c r="PB59" s="207"/>
      <c r="PC59" s="207"/>
      <c r="PD59" s="207">
        <v>31</v>
      </c>
      <c r="PE59" s="207"/>
      <c r="PF59" s="207"/>
      <c r="PG59" s="207"/>
      <c r="PH59" s="207"/>
      <c r="PI59" s="207"/>
      <c r="PJ59" s="207">
        <v>1</v>
      </c>
      <c r="PK59" s="207"/>
      <c r="PL59" s="207"/>
      <c r="PM59" s="207"/>
      <c r="PN59" s="207"/>
      <c r="PO59" s="207"/>
      <c r="PP59" s="207"/>
      <c r="PQ59" s="207"/>
      <c r="PR59" s="207"/>
      <c r="PS59" s="207"/>
      <c r="PT59" s="207"/>
      <c r="PU59" s="207"/>
      <c r="PV59" s="207"/>
      <c r="PW59" s="207"/>
      <c r="PX59" s="207"/>
      <c r="PY59" s="207"/>
      <c r="PZ59" s="207"/>
      <c r="QA59" s="207">
        <v>33</v>
      </c>
      <c r="QB59" s="207"/>
      <c r="QC59" s="207"/>
      <c r="QD59" s="207"/>
      <c r="QE59" s="207"/>
      <c r="QF59" s="207">
        <v>1</v>
      </c>
      <c r="QG59" s="207"/>
      <c r="QH59" s="207"/>
      <c r="QI59" s="207"/>
      <c r="QJ59" s="207"/>
      <c r="QK59" s="207"/>
      <c r="QL59" s="207"/>
      <c r="QM59" s="207"/>
      <c r="QN59" s="207"/>
      <c r="QO59" s="207"/>
      <c r="QP59" s="207"/>
      <c r="QQ59" s="207"/>
      <c r="QR59" s="207">
        <v>1</v>
      </c>
      <c r="QS59" s="207"/>
      <c r="QT59" s="207"/>
      <c r="QU59" s="207"/>
      <c r="QV59" s="207"/>
      <c r="QW59" s="207"/>
      <c r="QX59" s="207"/>
      <c r="QY59" s="207"/>
      <c r="QZ59" s="207"/>
      <c r="RA59" s="207"/>
    </row>
    <row r="60" spans="1:469" x14ac:dyDescent="0.25">
      <c r="A60" t="s">
        <v>262</v>
      </c>
      <c r="C60" s="207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7"/>
      <c r="BG60" s="207"/>
      <c r="BH60" s="207"/>
      <c r="BI60" s="207"/>
      <c r="BJ60" s="207"/>
      <c r="BK60" s="207"/>
      <c r="BL60" s="207"/>
      <c r="BM60" s="207"/>
      <c r="BN60" s="207"/>
      <c r="BO60" s="207"/>
      <c r="BP60" s="207"/>
      <c r="BQ60" s="207"/>
      <c r="BR60" s="207"/>
      <c r="BS60" s="207"/>
      <c r="BT60" s="207"/>
      <c r="BU60" s="207"/>
      <c r="BV60" s="207"/>
      <c r="BW60" s="207"/>
      <c r="BX60" s="207"/>
      <c r="BY60" s="207"/>
      <c r="BZ60" s="207"/>
      <c r="CA60" s="207"/>
      <c r="CB60" s="207"/>
      <c r="CC60" s="207"/>
      <c r="CD60" s="207"/>
      <c r="CE60" s="207"/>
      <c r="CF60" s="207"/>
      <c r="CG60" s="207"/>
      <c r="CH60" s="207"/>
      <c r="CI60" s="207"/>
      <c r="CJ60" s="207"/>
      <c r="CK60" s="207"/>
      <c r="CL60" s="207"/>
      <c r="CM60" s="207"/>
      <c r="CN60" s="207"/>
      <c r="CO60" s="207"/>
      <c r="CP60" s="207"/>
      <c r="CQ60" s="207"/>
      <c r="CR60" s="207"/>
      <c r="CS60" s="207"/>
      <c r="CT60" s="207"/>
      <c r="CU60" s="207"/>
      <c r="CV60" s="207"/>
      <c r="CW60" s="207"/>
      <c r="CX60" s="207"/>
      <c r="CY60" s="207"/>
      <c r="CZ60" s="207"/>
      <c r="DA60" s="207"/>
      <c r="DB60" s="207"/>
      <c r="DC60" s="207"/>
      <c r="DD60" s="207"/>
      <c r="DE60" s="207"/>
      <c r="DF60" s="207"/>
      <c r="DG60" s="207"/>
      <c r="DH60" s="207"/>
      <c r="DI60" s="207"/>
      <c r="DJ60" s="207"/>
      <c r="DK60" s="207"/>
      <c r="DL60" s="207"/>
      <c r="DM60" s="207"/>
      <c r="DN60" s="207"/>
      <c r="DO60" s="207"/>
      <c r="DP60" s="207"/>
      <c r="DQ60" s="207"/>
      <c r="DR60" s="207"/>
      <c r="DS60" s="207"/>
      <c r="DT60" s="207"/>
      <c r="DU60" s="207"/>
      <c r="DV60" s="207"/>
      <c r="DW60" s="207"/>
      <c r="DX60" s="207"/>
      <c r="DY60" s="207"/>
      <c r="DZ60" s="207"/>
      <c r="EA60" s="207"/>
      <c r="EB60" s="207"/>
      <c r="EC60" s="207"/>
      <c r="ED60" s="207"/>
      <c r="EE60" s="207"/>
      <c r="EF60" s="207"/>
      <c r="EG60" s="207"/>
      <c r="EH60" s="207"/>
      <c r="EI60" s="207"/>
      <c r="EJ60" s="207"/>
      <c r="EK60" s="207"/>
      <c r="EL60" s="207"/>
      <c r="EM60" s="207"/>
      <c r="EN60" s="207"/>
      <c r="EO60" s="207"/>
      <c r="EP60" s="207"/>
      <c r="EQ60" s="207"/>
      <c r="ER60" s="207"/>
      <c r="ES60" s="207"/>
      <c r="ET60" s="207"/>
      <c r="EU60" s="207"/>
      <c r="EV60" s="207"/>
      <c r="EW60" s="207"/>
      <c r="EX60" s="207"/>
      <c r="EY60" s="207"/>
      <c r="EZ60" s="207"/>
      <c r="FA60" s="207"/>
      <c r="FB60" s="207"/>
      <c r="FC60" s="207"/>
      <c r="FD60" s="207"/>
      <c r="FE60" s="207"/>
      <c r="FF60" s="207"/>
      <c r="FG60" s="207"/>
      <c r="FH60" s="207"/>
      <c r="FI60" s="207"/>
      <c r="FJ60" s="207"/>
      <c r="FK60" s="207"/>
      <c r="FL60" s="207"/>
      <c r="FM60" s="207"/>
      <c r="FN60" s="207"/>
      <c r="FO60" s="207"/>
      <c r="FP60" s="207"/>
      <c r="FQ60" s="207"/>
      <c r="FR60" s="207"/>
      <c r="FS60" s="207"/>
      <c r="FT60" s="207"/>
      <c r="FU60" s="207"/>
      <c r="FV60" s="207"/>
      <c r="FW60" s="207"/>
      <c r="FX60" s="207"/>
      <c r="FY60" s="207"/>
      <c r="FZ60" s="207"/>
      <c r="GA60" s="207"/>
      <c r="GB60" s="207"/>
      <c r="GC60" s="207"/>
      <c r="GD60" s="207"/>
      <c r="GE60" s="207"/>
      <c r="GF60" s="207"/>
      <c r="GG60" s="207"/>
      <c r="GH60" s="207"/>
      <c r="GI60" s="207"/>
      <c r="GJ60" s="207"/>
      <c r="GK60" s="207"/>
      <c r="GL60" s="207"/>
      <c r="GM60" s="207"/>
      <c r="GN60" s="207"/>
      <c r="GO60" s="207"/>
      <c r="GP60" s="207"/>
      <c r="GQ60" s="207"/>
      <c r="GR60" s="207"/>
      <c r="GS60" s="207"/>
      <c r="GT60" s="207"/>
      <c r="GU60" s="207"/>
      <c r="GV60" s="207"/>
      <c r="GW60" s="207"/>
      <c r="GX60" s="207"/>
      <c r="GY60" s="207"/>
      <c r="GZ60" s="207"/>
      <c r="HA60" s="207"/>
      <c r="HB60" s="207"/>
      <c r="HC60" s="207"/>
      <c r="HD60" s="207"/>
      <c r="HE60" s="207"/>
      <c r="HF60" s="207"/>
      <c r="HG60" s="207"/>
      <c r="HH60" s="207"/>
      <c r="HI60" s="207"/>
      <c r="HJ60" s="207"/>
      <c r="HK60" s="207"/>
      <c r="HL60" s="207"/>
      <c r="HM60" s="207"/>
      <c r="HN60" s="207"/>
      <c r="HO60" s="207"/>
      <c r="HP60" s="207"/>
      <c r="HQ60" s="207"/>
      <c r="HR60" s="207"/>
      <c r="HS60" s="207"/>
      <c r="HT60" s="207"/>
      <c r="HU60" s="207"/>
      <c r="HV60" s="207"/>
      <c r="HW60" s="207"/>
      <c r="HX60" s="207"/>
      <c r="HY60" s="207"/>
      <c r="HZ60" s="207"/>
      <c r="IA60" s="207"/>
      <c r="IB60" s="207"/>
      <c r="IC60" s="207"/>
      <c r="ID60" s="207"/>
      <c r="IE60" s="207"/>
      <c r="IF60" s="207"/>
      <c r="IG60" s="207"/>
      <c r="IH60" s="207"/>
      <c r="II60" s="207"/>
      <c r="IJ60" s="207"/>
      <c r="IK60" s="207"/>
      <c r="IL60" s="207"/>
      <c r="IM60" s="207"/>
      <c r="IN60" s="207"/>
      <c r="IO60" s="207"/>
      <c r="IP60" s="207"/>
      <c r="IQ60" s="207"/>
      <c r="IR60" s="207"/>
      <c r="IS60" s="207"/>
      <c r="IT60" s="207"/>
      <c r="IU60" s="207"/>
      <c r="IV60" s="207"/>
      <c r="IW60" s="207"/>
      <c r="IX60" s="207"/>
      <c r="IY60" s="207"/>
      <c r="IZ60" s="207"/>
      <c r="JA60" s="207"/>
      <c r="JB60" s="207"/>
      <c r="JC60" s="207"/>
      <c r="JD60" s="207"/>
      <c r="JE60" s="207"/>
      <c r="JF60" s="207"/>
      <c r="JG60" s="207"/>
      <c r="JH60" s="207"/>
      <c r="JI60" s="207"/>
      <c r="JJ60" s="207"/>
      <c r="JK60" s="207"/>
      <c r="JL60" s="207"/>
      <c r="JM60" s="207"/>
      <c r="JN60" s="207"/>
      <c r="JO60" s="207"/>
      <c r="JP60" s="207"/>
      <c r="JQ60" s="207"/>
      <c r="JR60" s="207"/>
      <c r="JS60" s="207"/>
      <c r="JT60" s="207"/>
      <c r="JU60" s="207"/>
      <c r="JV60" s="207"/>
      <c r="JW60" s="207"/>
      <c r="JX60" s="207"/>
      <c r="JY60" s="207"/>
      <c r="JZ60" s="207"/>
      <c r="KA60" s="207"/>
      <c r="KB60" s="207"/>
      <c r="KC60" s="207"/>
      <c r="KD60" s="207"/>
      <c r="KE60" s="207"/>
      <c r="KF60" s="207"/>
      <c r="KG60" s="207"/>
      <c r="KH60" s="207"/>
      <c r="KI60" s="207"/>
      <c r="KJ60" s="207"/>
      <c r="KK60" s="207"/>
      <c r="KL60" s="207"/>
      <c r="KM60" s="207"/>
      <c r="KN60" s="207"/>
      <c r="KO60" s="207"/>
      <c r="KP60" s="207"/>
      <c r="KQ60" s="207"/>
      <c r="KR60" s="207"/>
      <c r="KS60" s="207"/>
      <c r="KT60" s="207"/>
      <c r="KU60" s="207"/>
      <c r="KV60" s="207"/>
      <c r="KW60" s="207"/>
      <c r="KX60" s="207"/>
      <c r="KY60" s="207"/>
      <c r="KZ60" s="207"/>
      <c r="LA60" s="207"/>
      <c r="LB60" s="207"/>
      <c r="LC60" s="207"/>
      <c r="LD60" s="207"/>
      <c r="LE60" s="207"/>
      <c r="LF60" s="207"/>
      <c r="LG60" s="207"/>
      <c r="LH60" s="207"/>
      <c r="LI60" s="207"/>
      <c r="LJ60" s="207"/>
      <c r="LK60" s="207"/>
      <c r="LL60" s="207"/>
      <c r="LM60" s="207"/>
      <c r="LN60" s="207"/>
      <c r="LO60" s="207"/>
      <c r="LP60" s="207"/>
      <c r="LQ60" s="207"/>
      <c r="LR60" s="207"/>
      <c r="LS60" s="207"/>
      <c r="LT60" s="207"/>
      <c r="LU60" s="207"/>
      <c r="LV60" s="207"/>
      <c r="LW60" s="207"/>
      <c r="LX60" s="207"/>
      <c r="LY60" s="207"/>
      <c r="LZ60" s="207"/>
      <c r="MA60" s="207"/>
      <c r="MB60" s="207"/>
      <c r="MC60" s="207"/>
      <c r="MD60" s="207"/>
      <c r="ME60" s="207"/>
      <c r="MF60" s="207"/>
      <c r="MG60" s="207"/>
      <c r="MH60" s="207"/>
      <c r="MI60" s="207"/>
      <c r="MJ60" s="207"/>
      <c r="MK60" s="207"/>
      <c r="ML60" s="207"/>
      <c r="MM60" s="207"/>
      <c r="MN60" s="207"/>
      <c r="MO60" s="207"/>
      <c r="MP60" s="207"/>
      <c r="MQ60" s="207"/>
      <c r="MR60" s="207"/>
      <c r="MS60" s="207"/>
      <c r="MT60" s="207"/>
      <c r="MU60" s="207"/>
      <c r="MV60" s="207"/>
      <c r="MW60" s="207"/>
      <c r="MX60" s="207"/>
      <c r="MY60" s="207"/>
      <c r="MZ60" s="207"/>
      <c r="NA60" s="207"/>
      <c r="NB60" s="207"/>
      <c r="NC60" s="207"/>
      <c r="ND60" s="207"/>
      <c r="NE60" s="207"/>
      <c r="NF60" s="207"/>
      <c r="NG60" s="207"/>
      <c r="NH60" s="207"/>
      <c r="NI60" s="207"/>
      <c r="NJ60" s="207"/>
      <c r="NK60" s="207"/>
      <c r="NL60" s="207"/>
      <c r="NM60" s="207"/>
      <c r="NN60" s="207"/>
      <c r="NO60" s="207"/>
      <c r="NP60" s="207"/>
      <c r="NQ60" s="207"/>
      <c r="NR60" s="207"/>
      <c r="NS60" s="207"/>
      <c r="NT60" s="207"/>
      <c r="NU60" s="207"/>
      <c r="NV60" s="207"/>
      <c r="NW60" s="207"/>
      <c r="NX60" s="207"/>
      <c r="NY60" s="207"/>
      <c r="NZ60" s="207"/>
      <c r="OA60" s="207"/>
      <c r="OB60" s="207"/>
      <c r="OC60" s="207"/>
      <c r="OD60" s="207"/>
      <c r="OE60" s="207"/>
      <c r="OF60" s="207"/>
      <c r="OG60" s="207"/>
      <c r="OH60" s="207"/>
      <c r="OI60" s="207"/>
      <c r="OJ60" s="207"/>
      <c r="OK60" s="207"/>
      <c r="OL60" s="207"/>
      <c r="OM60" s="207"/>
      <c r="ON60" s="207"/>
      <c r="OO60" s="207"/>
      <c r="OP60" s="207"/>
      <c r="OQ60" s="207"/>
      <c r="OR60" s="207"/>
      <c r="OS60" s="207"/>
      <c r="OT60" s="207"/>
      <c r="OU60" s="207"/>
      <c r="OV60" s="207">
        <v>27</v>
      </c>
      <c r="OW60" s="207"/>
      <c r="OX60" s="207"/>
      <c r="OY60" s="207"/>
      <c r="OZ60" s="207"/>
      <c r="PA60" s="207"/>
      <c r="PB60" s="207"/>
      <c r="PC60" s="207"/>
      <c r="PD60" s="207"/>
      <c r="PE60" s="207"/>
      <c r="PF60" s="207"/>
      <c r="PG60" s="207"/>
      <c r="PH60" s="207"/>
      <c r="PI60" s="207"/>
      <c r="PJ60" s="207"/>
      <c r="PK60" s="207"/>
      <c r="PL60" s="207"/>
      <c r="PM60" s="207"/>
      <c r="PN60" s="207"/>
      <c r="PO60" s="207"/>
      <c r="PP60" s="207"/>
      <c r="PQ60" s="207"/>
      <c r="PR60" s="207"/>
      <c r="PS60" s="207"/>
      <c r="PT60" s="207"/>
      <c r="PU60" s="207"/>
      <c r="PV60" s="207"/>
      <c r="PW60" s="207"/>
      <c r="PX60" s="207"/>
      <c r="PY60" s="207"/>
      <c r="PZ60" s="207"/>
      <c r="QA60" s="207"/>
      <c r="QB60" s="207"/>
      <c r="QC60" s="207"/>
      <c r="QD60" s="207"/>
      <c r="QE60" s="207"/>
      <c r="QF60" s="207"/>
      <c r="QG60" s="207">
        <v>27</v>
      </c>
      <c r="QH60" s="207"/>
      <c r="QI60" s="207"/>
      <c r="QJ60" s="207"/>
      <c r="QK60" s="207"/>
      <c r="QL60" s="207"/>
      <c r="QM60" s="207"/>
      <c r="QN60" s="207"/>
      <c r="QO60" s="207"/>
      <c r="QP60" s="207"/>
      <c r="QQ60" s="207"/>
      <c r="QR60" s="207"/>
      <c r="QS60" s="207"/>
      <c r="QT60" s="207"/>
      <c r="QU60" s="207"/>
      <c r="QV60" s="207"/>
      <c r="QW60" s="207"/>
      <c r="QX60" s="207"/>
      <c r="QY60" s="207"/>
      <c r="QZ60" s="207"/>
      <c r="RA60" s="207"/>
    </row>
    <row r="61" spans="1:469" x14ac:dyDescent="0.25">
      <c r="A61" t="s">
        <v>196</v>
      </c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>
        <v>360</v>
      </c>
      <c r="O61" s="207">
        <v>960</v>
      </c>
      <c r="P61" s="207">
        <v>1920</v>
      </c>
      <c r="Q61" s="207">
        <v>252</v>
      </c>
      <c r="R61" s="207"/>
      <c r="S61" s="207">
        <v>2316</v>
      </c>
      <c r="T61" s="207">
        <v>840</v>
      </c>
      <c r="U61" s="207">
        <v>600</v>
      </c>
      <c r="V61" s="207">
        <v>258</v>
      </c>
      <c r="W61" s="207">
        <v>30</v>
      </c>
      <c r="X61" s="207">
        <v>444</v>
      </c>
      <c r="Y61" s="207">
        <v>258</v>
      </c>
      <c r="Z61" s="207">
        <v>1296</v>
      </c>
      <c r="AA61" s="207">
        <v>522</v>
      </c>
      <c r="AB61" s="207">
        <v>12</v>
      </c>
      <c r="AC61" s="207"/>
      <c r="AD61" s="207">
        <v>546</v>
      </c>
      <c r="AE61" s="207"/>
      <c r="AF61" s="207">
        <v>1026</v>
      </c>
      <c r="AG61" s="207"/>
      <c r="AH61" s="207"/>
      <c r="AI61" s="207">
        <v>534</v>
      </c>
      <c r="AJ61" s="207"/>
      <c r="AK61" s="207">
        <v>828</v>
      </c>
      <c r="AL61" s="207">
        <v>18</v>
      </c>
      <c r="AM61" s="207">
        <v>288</v>
      </c>
      <c r="AN61" s="207">
        <v>552</v>
      </c>
      <c r="AO61" s="207"/>
      <c r="AP61" s="207">
        <v>102</v>
      </c>
      <c r="AQ61" s="207">
        <v>132</v>
      </c>
      <c r="AR61" s="207">
        <v>318</v>
      </c>
      <c r="AS61" s="207"/>
      <c r="AT61" s="207">
        <v>48</v>
      </c>
      <c r="AU61" s="207">
        <v>36</v>
      </c>
      <c r="AV61" s="207">
        <v>102</v>
      </c>
      <c r="AW61" s="207">
        <v>222</v>
      </c>
      <c r="AX61" s="207">
        <v>30</v>
      </c>
      <c r="AY61" s="207"/>
      <c r="AZ61" s="207">
        <v>294</v>
      </c>
      <c r="BA61" s="207">
        <v>60</v>
      </c>
      <c r="BB61" s="207"/>
      <c r="BC61" s="207">
        <v>420</v>
      </c>
      <c r="BD61" s="207">
        <v>42</v>
      </c>
      <c r="BE61" s="207">
        <v>18</v>
      </c>
      <c r="BF61" s="207">
        <v>108</v>
      </c>
      <c r="BG61" s="207"/>
      <c r="BH61" s="207">
        <v>72</v>
      </c>
      <c r="BI61" s="207">
        <v>252</v>
      </c>
      <c r="BJ61" s="207"/>
      <c r="BK61" s="207">
        <v>60</v>
      </c>
      <c r="BL61" s="207">
        <v>48</v>
      </c>
      <c r="BM61" s="207"/>
      <c r="BN61" s="207">
        <v>552</v>
      </c>
      <c r="BO61" s="207">
        <v>24</v>
      </c>
      <c r="BP61" s="207">
        <v>78</v>
      </c>
      <c r="BQ61" s="207">
        <v>180</v>
      </c>
      <c r="BR61" s="207">
        <v>60</v>
      </c>
      <c r="BS61" s="207">
        <v>36</v>
      </c>
      <c r="BT61" s="207">
        <v>126</v>
      </c>
      <c r="BU61" s="207">
        <v>192</v>
      </c>
      <c r="BV61" s="207"/>
      <c r="BW61" s="207"/>
      <c r="BX61" s="207">
        <v>48</v>
      </c>
      <c r="BY61" s="207">
        <v>342</v>
      </c>
      <c r="BZ61" s="207"/>
      <c r="CA61" s="207">
        <v>222</v>
      </c>
      <c r="CB61" s="207">
        <v>132</v>
      </c>
      <c r="CC61" s="207"/>
      <c r="CD61" s="207">
        <v>60</v>
      </c>
      <c r="CE61" s="207">
        <v>654</v>
      </c>
      <c r="CF61" s="207">
        <v>168</v>
      </c>
      <c r="CG61" s="207">
        <v>180</v>
      </c>
      <c r="CH61" s="207">
        <v>108</v>
      </c>
      <c r="CI61" s="207">
        <v>36</v>
      </c>
      <c r="CJ61" s="207">
        <v>150</v>
      </c>
      <c r="CK61" s="207">
        <v>48</v>
      </c>
      <c r="CL61" s="207">
        <v>18</v>
      </c>
      <c r="CM61" s="207">
        <v>18</v>
      </c>
      <c r="CN61" s="207">
        <v>72</v>
      </c>
      <c r="CO61" s="207"/>
      <c r="CP61" s="207">
        <v>360</v>
      </c>
      <c r="CQ61" s="207"/>
      <c r="CR61" s="207"/>
      <c r="CS61" s="207">
        <v>216</v>
      </c>
      <c r="CT61" s="207">
        <v>54</v>
      </c>
      <c r="CU61" s="207">
        <v>90</v>
      </c>
      <c r="CV61" s="207">
        <v>24</v>
      </c>
      <c r="CW61" s="207">
        <v>54</v>
      </c>
      <c r="CX61" s="207">
        <v>30</v>
      </c>
      <c r="CY61" s="207"/>
      <c r="CZ61" s="207">
        <v>102</v>
      </c>
      <c r="DA61" s="207">
        <v>174</v>
      </c>
      <c r="DB61" s="207">
        <v>157</v>
      </c>
      <c r="DC61" s="207">
        <v>180</v>
      </c>
      <c r="DD61" s="207">
        <v>120</v>
      </c>
      <c r="DE61" s="207">
        <v>36</v>
      </c>
      <c r="DF61" s="207"/>
      <c r="DG61" s="207"/>
      <c r="DH61" s="207">
        <v>192</v>
      </c>
      <c r="DI61" s="207">
        <v>84</v>
      </c>
      <c r="DJ61" s="207"/>
      <c r="DK61" s="207">
        <v>66</v>
      </c>
      <c r="DL61" s="207">
        <v>294</v>
      </c>
      <c r="DM61" s="207"/>
      <c r="DN61" s="207">
        <v>198</v>
      </c>
      <c r="DO61" s="207">
        <v>36</v>
      </c>
      <c r="DP61" s="207">
        <v>216</v>
      </c>
      <c r="DQ61" s="207">
        <v>48</v>
      </c>
      <c r="DR61" s="207">
        <v>102</v>
      </c>
      <c r="DS61" s="207">
        <v>30</v>
      </c>
      <c r="DT61" s="207"/>
      <c r="DU61" s="207">
        <v>192</v>
      </c>
      <c r="DV61" s="207">
        <v>90</v>
      </c>
      <c r="DW61" s="207"/>
      <c r="DX61" s="207">
        <v>78</v>
      </c>
      <c r="DY61" s="207"/>
      <c r="DZ61" s="207">
        <v>1470</v>
      </c>
      <c r="EA61" s="207">
        <v>48</v>
      </c>
      <c r="EB61" s="207">
        <v>240</v>
      </c>
      <c r="EC61" s="207">
        <v>342</v>
      </c>
      <c r="ED61" s="207"/>
      <c r="EE61" s="207">
        <v>516</v>
      </c>
      <c r="EF61" s="207">
        <v>246</v>
      </c>
      <c r="EG61" s="207"/>
      <c r="EH61" s="207">
        <v>12</v>
      </c>
      <c r="EI61" s="207">
        <v>108</v>
      </c>
      <c r="EJ61" s="207"/>
      <c r="EK61" s="207"/>
      <c r="EL61" s="207">
        <v>1092</v>
      </c>
      <c r="EM61" s="207"/>
      <c r="EN61" s="207">
        <v>1074</v>
      </c>
      <c r="EO61" s="207"/>
      <c r="EP61" s="207"/>
      <c r="EQ61" s="207">
        <v>522</v>
      </c>
      <c r="ER61" s="207"/>
      <c r="ES61" s="207"/>
      <c r="ET61" s="207">
        <v>288</v>
      </c>
      <c r="EU61" s="207"/>
      <c r="EV61" s="207">
        <v>42</v>
      </c>
      <c r="EW61" s="207"/>
      <c r="EX61" s="207">
        <v>804</v>
      </c>
      <c r="EY61" s="207">
        <v>300</v>
      </c>
      <c r="EZ61" s="207">
        <v>504</v>
      </c>
      <c r="FA61" s="207"/>
      <c r="FB61" s="207"/>
      <c r="FC61" s="207">
        <v>36</v>
      </c>
      <c r="FD61" s="207">
        <v>258</v>
      </c>
      <c r="FE61" s="207">
        <v>12</v>
      </c>
      <c r="FF61" s="207"/>
      <c r="FG61" s="207">
        <v>750</v>
      </c>
      <c r="FH61" s="207"/>
      <c r="FI61" s="207">
        <v>18</v>
      </c>
      <c r="FJ61" s="207">
        <v>240</v>
      </c>
      <c r="FK61" s="207"/>
      <c r="FL61" s="207"/>
      <c r="FM61" s="207"/>
      <c r="FN61" s="207"/>
      <c r="FO61" s="207">
        <v>306</v>
      </c>
      <c r="FP61" s="207"/>
      <c r="FQ61" s="207"/>
      <c r="FR61" s="207">
        <v>18</v>
      </c>
      <c r="FS61" s="207">
        <v>48</v>
      </c>
      <c r="FT61" s="207">
        <v>18</v>
      </c>
      <c r="FU61" s="207"/>
      <c r="FV61" s="207"/>
      <c r="FW61" s="207">
        <v>1038</v>
      </c>
      <c r="FX61" s="207"/>
      <c r="FY61" s="207"/>
      <c r="FZ61" s="207"/>
      <c r="GA61" s="207"/>
      <c r="GB61" s="207">
        <v>558</v>
      </c>
      <c r="GC61" s="207"/>
      <c r="GD61" s="207"/>
      <c r="GE61" s="207"/>
      <c r="GF61" s="207">
        <v>576</v>
      </c>
      <c r="GG61" s="207"/>
      <c r="GH61" s="207"/>
      <c r="GI61" s="207"/>
      <c r="GJ61" s="207"/>
      <c r="GK61" s="207">
        <v>570</v>
      </c>
      <c r="GL61" s="207"/>
      <c r="GM61" s="207"/>
      <c r="GN61" s="207">
        <v>336</v>
      </c>
      <c r="GO61" s="207"/>
      <c r="GP61" s="207"/>
      <c r="GQ61" s="207"/>
      <c r="GR61" s="207"/>
      <c r="GS61" s="207">
        <v>594</v>
      </c>
      <c r="GT61" s="207">
        <v>264</v>
      </c>
      <c r="GU61" s="207"/>
      <c r="GV61" s="207">
        <v>252</v>
      </c>
      <c r="GW61" s="207"/>
      <c r="GX61" s="207"/>
      <c r="GY61" s="207">
        <v>276</v>
      </c>
      <c r="GZ61" s="207"/>
      <c r="HA61" s="207">
        <v>18</v>
      </c>
      <c r="HB61" s="207"/>
      <c r="HC61" s="207">
        <v>30</v>
      </c>
      <c r="HD61" s="207">
        <v>42</v>
      </c>
      <c r="HE61" s="207"/>
      <c r="HF61" s="207"/>
      <c r="HG61" s="207"/>
      <c r="HH61" s="207">
        <v>270</v>
      </c>
      <c r="HI61" s="207">
        <v>504</v>
      </c>
      <c r="HJ61" s="207"/>
      <c r="HK61" s="207"/>
      <c r="HL61" s="207"/>
      <c r="HM61" s="207">
        <v>252</v>
      </c>
      <c r="HN61" s="207">
        <v>36</v>
      </c>
      <c r="HO61" s="207"/>
      <c r="HP61" s="207"/>
      <c r="HQ61" s="207"/>
      <c r="HR61" s="207">
        <v>288</v>
      </c>
      <c r="HS61" s="207"/>
      <c r="HT61" s="207">
        <v>6</v>
      </c>
      <c r="HU61" s="207"/>
      <c r="HV61" s="207">
        <v>24</v>
      </c>
      <c r="HW61" s="207"/>
      <c r="HX61" s="207">
        <v>24</v>
      </c>
      <c r="HY61" s="207"/>
      <c r="HZ61" s="207"/>
      <c r="IA61" s="207"/>
      <c r="IB61" s="207">
        <v>270</v>
      </c>
      <c r="IC61" s="207">
        <v>510</v>
      </c>
      <c r="ID61" s="207"/>
      <c r="IE61" s="207"/>
      <c r="IF61" s="207">
        <v>408</v>
      </c>
      <c r="IG61" s="207"/>
      <c r="IH61" s="207"/>
      <c r="II61" s="207"/>
      <c r="IJ61" s="207">
        <v>270</v>
      </c>
      <c r="IK61" s="207">
        <v>336</v>
      </c>
      <c r="IL61" s="207"/>
      <c r="IM61" s="207"/>
      <c r="IN61" s="207">
        <v>372</v>
      </c>
      <c r="IO61" s="207">
        <v>774</v>
      </c>
      <c r="IP61" s="207"/>
      <c r="IQ61" s="207"/>
      <c r="IR61" s="207"/>
      <c r="IS61" s="207">
        <v>792</v>
      </c>
      <c r="IT61" s="207"/>
      <c r="IU61" s="207"/>
      <c r="IV61" s="207">
        <v>24</v>
      </c>
      <c r="IW61" s="207"/>
      <c r="IX61" s="207"/>
      <c r="IY61" s="207">
        <v>720</v>
      </c>
      <c r="IZ61" s="207"/>
      <c r="JA61" s="207"/>
      <c r="JB61" s="207">
        <v>600</v>
      </c>
      <c r="JC61" s="207">
        <v>660</v>
      </c>
      <c r="JD61" s="207">
        <v>24</v>
      </c>
      <c r="JE61" s="207">
        <v>12</v>
      </c>
      <c r="JF61" s="207">
        <v>102</v>
      </c>
      <c r="JG61" s="207">
        <v>534</v>
      </c>
      <c r="JH61" s="207"/>
      <c r="JI61" s="207">
        <v>54</v>
      </c>
      <c r="JJ61" s="207">
        <v>270</v>
      </c>
      <c r="JK61" s="207">
        <v>66</v>
      </c>
      <c r="JL61" s="207"/>
      <c r="JM61" s="207"/>
      <c r="JN61" s="207">
        <v>294</v>
      </c>
      <c r="JO61" s="207"/>
      <c r="JP61" s="207">
        <v>264</v>
      </c>
      <c r="JQ61" s="207"/>
      <c r="JR61" s="207"/>
      <c r="JS61" s="207">
        <v>66</v>
      </c>
      <c r="JT61" s="207">
        <v>66</v>
      </c>
      <c r="JU61" s="207"/>
      <c r="JV61" s="207"/>
      <c r="JW61" s="207"/>
      <c r="JX61" s="207"/>
      <c r="JY61" s="207">
        <v>78</v>
      </c>
      <c r="JZ61" s="207">
        <v>60</v>
      </c>
      <c r="KA61" s="207"/>
      <c r="KB61" s="207"/>
      <c r="KC61" s="207">
        <v>84</v>
      </c>
      <c r="KD61" s="207"/>
      <c r="KE61" s="207">
        <v>54</v>
      </c>
      <c r="KF61" s="207"/>
      <c r="KG61" s="207"/>
      <c r="KH61" s="207">
        <v>324</v>
      </c>
      <c r="KI61" s="207">
        <v>162</v>
      </c>
      <c r="KJ61" s="207"/>
      <c r="KK61" s="207"/>
      <c r="KL61" s="207"/>
      <c r="KM61" s="207">
        <v>468</v>
      </c>
      <c r="KN61" s="207">
        <v>480</v>
      </c>
      <c r="KO61" s="207"/>
      <c r="KP61" s="207">
        <v>720</v>
      </c>
      <c r="KQ61" s="207">
        <v>144</v>
      </c>
      <c r="KR61" s="207"/>
      <c r="KS61" s="207">
        <v>138</v>
      </c>
      <c r="KT61" s="207"/>
      <c r="KU61" s="207">
        <v>288</v>
      </c>
      <c r="KV61" s="207"/>
      <c r="KW61" s="207">
        <v>492</v>
      </c>
      <c r="KX61" s="207"/>
      <c r="KY61" s="207"/>
      <c r="KZ61" s="207">
        <v>138</v>
      </c>
      <c r="LA61" s="207">
        <v>342</v>
      </c>
      <c r="LB61" s="207"/>
      <c r="LC61" s="207"/>
      <c r="LD61" s="207"/>
      <c r="LE61" s="207">
        <v>750</v>
      </c>
      <c r="LF61" s="207"/>
      <c r="LG61" s="207"/>
      <c r="LH61" s="207"/>
      <c r="LI61" s="207">
        <v>180</v>
      </c>
      <c r="LJ61" s="207">
        <v>318</v>
      </c>
      <c r="LK61" s="207"/>
      <c r="LL61" s="207"/>
      <c r="LM61" s="207"/>
      <c r="LN61" s="207">
        <v>78</v>
      </c>
      <c r="LO61" s="207">
        <v>84</v>
      </c>
      <c r="LP61" s="207"/>
      <c r="LQ61" s="207"/>
      <c r="LR61" s="207">
        <v>1338</v>
      </c>
      <c r="LS61" s="207"/>
      <c r="LT61" s="207"/>
      <c r="LU61" s="207"/>
      <c r="LV61" s="207"/>
      <c r="LW61" s="207">
        <v>132</v>
      </c>
      <c r="LX61" s="207">
        <v>924</v>
      </c>
      <c r="LY61" s="207"/>
      <c r="LZ61" s="207"/>
      <c r="MA61" s="207"/>
      <c r="MB61" s="207">
        <v>402</v>
      </c>
      <c r="MC61" s="207"/>
      <c r="MD61" s="207"/>
      <c r="ME61" s="207"/>
      <c r="MF61" s="207"/>
      <c r="MG61" s="207">
        <v>354</v>
      </c>
      <c r="MH61" s="207"/>
      <c r="MI61" s="207"/>
      <c r="MJ61" s="207"/>
      <c r="MK61" s="207">
        <v>66</v>
      </c>
      <c r="ML61" s="207"/>
      <c r="MM61" s="207">
        <v>354</v>
      </c>
      <c r="MN61" s="207"/>
      <c r="MO61" s="207"/>
      <c r="MP61" s="207"/>
      <c r="MQ61" s="207">
        <v>168</v>
      </c>
      <c r="MR61" s="207"/>
      <c r="MS61" s="207"/>
      <c r="MT61" s="207">
        <v>348</v>
      </c>
      <c r="MU61" s="207">
        <v>6</v>
      </c>
      <c r="MV61" s="207">
        <v>60</v>
      </c>
      <c r="MW61" s="207"/>
      <c r="MX61" s="207"/>
      <c r="MY61" s="207">
        <v>48</v>
      </c>
      <c r="MZ61" s="207">
        <v>30</v>
      </c>
      <c r="NA61" s="207"/>
      <c r="NB61" s="207"/>
      <c r="NC61" s="207"/>
      <c r="ND61" s="207">
        <v>582</v>
      </c>
      <c r="NE61" s="207"/>
      <c r="NF61" s="207"/>
      <c r="NG61" s="207">
        <v>72</v>
      </c>
      <c r="NH61" s="207"/>
      <c r="NI61" s="207"/>
      <c r="NJ61" s="207"/>
      <c r="NK61" s="207">
        <v>270</v>
      </c>
      <c r="NL61" s="207"/>
      <c r="NM61" s="207">
        <v>36</v>
      </c>
      <c r="NN61" s="207"/>
      <c r="NO61" s="207"/>
      <c r="NP61" s="207"/>
      <c r="NQ61" s="207">
        <v>306</v>
      </c>
      <c r="NR61" s="207"/>
      <c r="NS61" s="207"/>
      <c r="NT61" s="207"/>
      <c r="NU61" s="207"/>
      <c r="NV61" s="207">
        <v>102</v>
      </c>
      <c r="NW61" s="207"/>
      <c r="NX61" s="207"/>
      <c r="NY61" s="207"/>
      <c r="NZ61" s="207">
        <v>24</v>
      </c>
      <c r="OA61" s="207">
        <v>6</v>
      </c>
      <c r="OB61" s="207"/>
      <c r="OC61" s="207"/>
      <c r="OD61" s="207">
        <v>66</v>
      </c>
      <c r="OE61" s="207"/>
      <c r="OF61" s="207"/>
      <c r="OG61" s="207"/>
      <c r="OH61" s="207">
        <v>24</v>
      </c>
      <c r="OI61" s="207">
        <v>42</v>
      </c>
      <c r="OJ61" s="207"/>
      <c r="OK61" s="207"/>
      <c r="OL61" s="207"/>
      <c r="OM61" s="207"/>
      <c r="ON61" s="207"/>
      <c r="OO61" s="207">
        <v>618</v>
      </c>
      <c r="OP61" s="207"/>
      <c r="OQ61" s="207"/>
      <c r="OR61" s="207"/>
      <c r="OS61" s="207"/>
      <c r="OT61" s="207">
        <v>66</v>
      </c>
      <c r="OU61" s="207"/>
      <c r="OV61" s="207"/>
      <c r="OW61" s="207"/>
      <c r="OX61" s="207"/>
      <c r="OY61" s="207">
        <v>318</v>
      </c>
      <c r="OZ61" s="207"/>
      <c r="PA61" s="207">
        <v>492</v>
      </c>
      <c r="PB61" s="207">
        <v>336</v>
      </c>
      <c r="PC61" s="207"/>
      <c r="PD61" s="207"/>
      <c r="PE61" s="207">
        <v>42</v>
      </c>
      <c r="PF61" s="207"/>
      <c r="PG61" s="207">
        <v>534</v>
      </c>
      <c r="PH61" s="207"/>
      <c r="PI61" s="207"/>
      <c r="PJ61" s="207">
        <v>270</v>
      </c>
      <c r="PK61" s="207"/>
      <c r="PL61" s="207">
        <v>282</v>
      </c>
      <c r="PM61" s="207"/>
      <c r="PN61" s="207"/>
      <c r="PO61" s="207">
        <v>24</v>
      </c>
      <c r="PP61" s="207">
        <v>288</v>
      </c>
      <c r="PQ61" s="207"/>
      <c r="PR61" s="207"/>
      <c r="PS61" s="207"/>
      <c r="PT61" s="207">
        <v>12</v>
      </c>
      <c r="PU61" s="207">
        <v>30</v>
      </c>
      <c r="PV61" s="207"/>
      <c r="PW61" s="207"/>
      <c r="PX61" s="207"/>
      <c r="PY61" s="207">
        <v>270</v>
      </c>
      <c r="PZ61" s="207">
        <v>28</v>
      </c>
      <c r="QA61" s="207"/>
      <c r="QB61" s="207"/>
      <c r="QC61" s="207">
        <v>30</v>
      </c>
      <c r="QD61" s="207"/>
      <c r="QE61" s="207">
        <v>42</v>
      </c>
      <c r="QF61" s="207"/>
      <c r="QG61" s="207"/>
      <c r="QH61" s="207"/>
      <c r="QI61" s="207"/>
      <c r="QJ61" s="207"/>
      <c r="QK61" s="207"/>
      <c r="QL61" s="207"/>
      <c r="QM61" s="207"/>
      <c r="QN61" s="207"/>
      <c r="QO61" s="207"/>
      <c r="QP61" s="207"/>
      <c r="QQ61" s="207"/>
      <c r="QR61" s="207"/>
      <c r="QS61" s="207"/>
      <c r="QT61" s="207"/>
      <c r="QU61" s="207"/>
      <c r="QV61" s="207"/>
      <c r="QW61" s="207"/>
      <c r="QX61" s="207"/>
      <c r="QY61" s="207"/>
      <c r="QZ61" s="207"/>
      <c r="RA61" s="207"/>
    </row>
    <row r="62" spans="1:469" x14ac:dyDescent="0.25">
      <c r="A62" t="s">
        <v>266</v>
      </c>
      <c r="B62" s="205" t="s">
        <v>17</v>
      </c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/>
      <c r="AT62" s="207"/>
      <c r="AU62" s="207"/>
      <c r="AV62" s="207"/>
      <c r="AW62" s="207"/>
      <c r="AX62" s="207"/>
      <c r="AY62" s="207"/>
      <c r="AZ62" s="207"/>
      <c r="BA62" s="207"/>
      <c r="BB62" s="207"/>
      <c r="BC62" s="207"/>
      <c r="BD62" s="207"/>
      <c r="BE62" s="207"/>
      <c r="BF62" s="207"/>
      <c r="BG62" s="207"/>
      <c r="BH62" s="207"/>
      <c r="BI62" s="207"/>
      <c r="BJ62" s="207"/>
      <c r="BK62" s="207"/>
      <c r="BL62" s="207"/>
      <c r="BM62" s="207"/>
      <c r="BN62" s="207"/>
      <c r="BO62" s="207"/>
      <c r="BP62" s="207"/>
      <c r="BQ62" s="207"/>
      <c r="BR62" s="207"/>
      <c r="BS62" s="207"/>
      <c r="BT62" s="207"/>
      <c r="BU62" s="207"/>
      <c r="BV62" s="207"/>
      <c r="BW62" s="207"/>
      <c r="BX62" s="207"/>
      <c r="BY62" s="207"/>
      <c r="BZ62" s="207"/>
      <c r="CA62" s="207"/>
      <c r="CB62" s="207"/>
      <c r="CC62" s="207"/>
      <c r="CD62" s="207"/>
      <c r="CE62" s="207"/>
      <c r="CF62" s="207"/>
      <c r="CG62" s="207"/>
      <c r="CH62" s="207"/>
      <c r="CI62" s="207"/>
      <c r="CJ62" s="207"/>
      <c r="CK62" s="207"/>
      <c r="CL62" s="207"/>
      <c r="CM62" s="207"/>
      <c r="CN62" s="207"/>
      <c r="CO62" s="207"/>
      <c r="CP62" s="207"/>
      <c r="CQ62" s="207"/>
      <c r="CR62" s="207"/>
      <c r="CS62" s="207"/>
      <c r="CT62" s="207"/>
      <c r="CU62" s="207"/>
      <c r="CV62" s="207"/>
      <c r="CW62" s="207"/>
      <c r="CX62" s="207"/>
      <c r="CY62" s="207"/>
      <c r="CZ62" s="207"/>
      <c r="DA62" s="207"/>
      <c r="DB62" s="207"/>
      <c r="DC62" s="207"/>
      <c r="DD62" s="207"/>
      <c r="DE62" s="207"/>
      <c r="DF62" s="207"/>
      <c r="DG62" s="207"/>
      <c r="DH62" s="207"/>
      <c r="DI62" s="207"/>
      <c r="DJ62" s="207"/>
      <c r="DK62" s="207"/>
      <c r="DL62" s="207"/>
      <c r="DM62" s="207"/>
      <c r="DN62" s="207"/>
      <c r="DO62" s="207"/>
      <c r="DP62" s="207"/>
      <c r="DQ62" s="207"/>
      <c r="DR62" s="207"/>
      <c r="DS62" s="207"/>
      <c r="DT62" s="207"/>
      <c r="DU62" s="207"/>
      <c r="DV62" s="207"/>
      <c r="DW62" s="207"/>
      <c r="DX62" s="207"/>
      <c r="DY62" s="207"/>
      <c r="DZ62" s="207"/>
      <c r="EA62" s="207"/>
      <c r="EB62" s="207"/>
      <c r="EC62" s="207"/>
      <c r="ED62" s="207"/>
      <c r="EE62" s="207"/>
      <c r="EF62" s="207"/>
      <c r="EG62" s="207"/>
      <c r="EH62" s="207"/>
      <c r="EI62" s="207"/>
      <c r="EJ62" s="207"/>
      <c r="EK62" s="207"/>
      <c r="EL62" s="207"/>
      <c r="EM62" s="207"/>
      <c r="EN62" s="207"/>
      <c r="EO62" s="207"/>
      <c r="EP62" s="207"/>
      <c r="EQ62" s="207"/>
      <c r="ER62" s="207"/>
      <c r="ES62" s="207"/>
      <c r="ET62" s="207"/>
      <c r="EU62" s="207"/>
      <c r="EV62" s="207"/>
      <c r="EW62" s="207"/>
      <c r="EX62" s="207"/>
      <c r="EY62" s="207"/>
      <c r="EZ62" s="207"/>
      <c r="FA62" s="207"/>
      <c r="FB62" s="207"/>
      <c r="FC62" s="207"/>
      <c r="FD62" s="207"/>
      <c r="FE62" s="207"/>
      <c r="FF62" s="207"/>
      <c r="FG62" s="207"/>
      <c r="FH62" s="207"/>
      <c r="FI62" s="207"/>
      <c r="FJ62" s="207"/>
      <c r="FK62" s="207"/>
      <c r="FL62" s="207"/>
      <c r="FM62" s="207"/>
      <c r="FN62" s="207"/>
      <c r="FO62" s="207"/>
      <c r="FP62" s="207"/>
      <c r="FQ62" s="207"/>
      <c r="FR62" s="207"/>
      <c r="FS62" s="207"/>
      <c r="FT62" s="207"/>
      <c r="FU62" s="207"/>
      <c r="FV62" s="207"/>
      <c r="FW62" s="207"/>
      <c r="FX62" s="207"/>
      <c r="FY62" s="207"/>
      <c r="FZ62" s="207"/>
      <c r="GA62" s="207"/>
      <c r="GB62" s="207"/>
      <c r="GC62" s="207"/>
      <c r="GD62" s="207"/>
      <c r="GE62" s="207"/>
      <c r="GF62" s="207"/>
      <c r="GG62" s="207"/>
      <c r="GH62" s="207"/>
      <c r="GI62" s="207"/>
      <c r="GJ62" s="207"/>
      <c r="GK62" s="207"/>
      <c r="GL62" s="207"/>
      <c r="GM62" s="207"/>
      <c r="GN62" s="207"/>
      <c r="GO62" s="207"/>
      <c r="GP62" s="207"/>
      <c r="GQ62" s="207"/>
      <c r="GR62" s="207"/>
      <c r="GS62" s="207"/>
      <c r="GT62" s="207"/>
      <c r="GU62" s="207"/>
      <c r="GV62" s="207"/>
      <c r="GW62" s="207"/>
      <c r="GX62" s="207"/>
      <c r="GY62" s="207"/>
      <c r="GZ62" s="207"/>
      <c r="HA62" s="207"/>
      <c r="HB62" s="207"/>
      <c r="HC62" s="207"/>
      <c r="HD62" s="207"/>
      <c r="HE62" s="207"/>
      <c r="HF62" s="207"/>
      <c r="HG62" s="207"/>
      <c r="HH62" s="207"/>
      <c r="HI62" s="207"/>
      <c r="HJ62" s="207"/>
      <c r="HK62" s="207"/>
      <c r="HL62" s="207"/>
      <c r="HM62" s="207"/>
      <c r="HN62" s="207"/>
      <c r="HO62" s="207"/>
      <c r="HP62" s="207"/>
      <c r="HQ62" s="207"/>
      <c r="HR62" s="207"/>
      <c r="HS62" s="207"/>
      <c r="HT62" s="207"/>
      <c r="HU62" s="207"/>
      <c r="HV62" s="207"/>
      <c r="HW62" s="207"/>
      <c r="HX62" s="207"/>
      <c r="HY62" s="207"/>
      <c r="HZ62" s="207"/>
      <c r="IA62" s="207"/>
      <c r="IB62" s="207"/>
      <c r="IC62" s="207"/>
      <c r="ID62" s="207"/>
      <c r="IE62" s="207"/>
      <c r="IF62" s="207"/>
      <c r="IG62" s="207"/>
      <c r="IH62" s="207"/>
      <c r="II62" s="207"/>
      <c r="IJ62" s="207"/>
      <c r="IK62" s="207"/>
      <c r="IL62" s="207"/>
      <c r="IM62" s="207"/>
      <c r="IN62" s="207"/>
      <c r="IO62" s="207"/>
      <c r="IP62" s="207"/>
      <c r="IQ62" s="207"/>
      <c r="IR62" s="207"/>
      <c r="IS62" s="207"/>
      <c r="IT62" s="207"/>
      <c r="IU62" s="207"/>
      <c r="IV62" s="207"/>
      <c r="IW62" s="207"/>
      <c r="IX62" s="207"/>
      <c r="IY62" s="207"/>
      <c r="IZ62" s="207"/>
      <c r="JA62" s="207"/>
      <c r="JB62" s="207"/>
      <c r="JC62" s="207"/>
      <c r="JD62" s="207"/>
      <c r="JE62" s="207"/>
      <c r="JF62" s="207"/>
      <c r="JG62" s="207"/>
      <c r="JH62" s="207"/>
      <c r="JI62" s="207"/>
      <c r="JJ62" s="207"/>
      <c r="JK62" s="207"/>
      <c r="JL62" s="207"/>
      <c r="JM62" s="207"/>
      <c r="JN62" s="207"/>
      <c r="JO62" s="207"/>
      <c r="JP62" s="207"/>
      <c r="JQ62" s="207"/>
      <c r="JR62" s="207"/>
      <c r="JS62" s="207"/>
      <c r="JT62" s="207"/>
      <c r="JU62" s="207"/>
      <c r="JV62" s="207"/>
      <c r="JW62" s="207"/>
      <c r="JX62" s="207"/>
      <c r="JY62" s="207"/>
      <c r="JZ62" s="207"/>
      <c r="KA62" s="207"/>
      <c r="KB62" s="207"/>
      <c r="KC62" s="207"/>
      <c r="KD62" s="207"/>
      <c r="KE62" s="207"/>
      <c r="KF62" s="207"/>
      <c r="KG62" s="207"/>
      <c r="KH62" s="207"/>
      <c r="KI62" s="207"/>
      <c r="KJ62" s="207"/>
      <c r="KK62" s="207"/>
      <c r="KL62" s="207"/>
      <c r="KM62" s="207"/>
      <c r="KN62" s="207"/>
      <c r="KO62" s="207"/>
      <c r="KP62" s="207"/>
      <c r="KQ62" s="207"/>
      <c r="KR62" s="207"/>
      <c r="KS62" s="207"/>
      <c r="KT62" s="207"/>
      <c r="KU62" s="207"/>
      <c r="KV62" s="207"/>
      <c r="KW62" s="207"/>
      <c r="KX62" s="207"/>
      <c r="KY62" s="207"/>
      <c r="KZ62" s="207"/>
      <c r="LA62" s="207"/>
      <c r="LB62" s="207"/>
      <c r="LC62" s="207"/>
      <c r="LD62" s="207"/>
      <c r="LE62" s="207"/>
      <c r="LF62" s="207"/>
      <c r="LG62" s="207"/>
      <c r="LH62" s="207"/>
      <c r="LI62" s="207"/>
      <c r="LJ62" s="207"/>
      <c r="LK62" s="207"/>
      <c r="LL62" s="207"/>
      <c r="LM62" s="207"/>
      <c r="LN62" s="207"/>
      <c r="LO62" s="207"/>
      <c r="LP62" s="207"/>
      <c r="LQ62" s="207"/>
      <c r="LR62" s="207"/>
      <c r="LS62" s="207"/>
      <c r="LT62" s="207"/>
      <c r="LU62" s="207"/>
      <c r="LV62" s="207"/>
      <c r="LW62" s="207"/>
      <c r="LX62" s="207"/>
      <c r="LY62" s="207"/>
      <c r="LZ62" s="207"/>
      <c r="MA62" s="207"/>
      <c r="MB62" s="207"/>
      <c r="MC62" s="207"/>
      <c r="MD62" s="207"/>
      <c r="ME62" s="207"/>
      <c r="MF62" s="207"/>
      <c r="MG62" s="207"/>
      <c r="MH62" s="207"/>
      <c r="MI62" s="207"/>
      <c r="MJ62" s="207"/>
      <c r="MK62" s="207"/>
      <c r="ML62" s="207"/>
      <c r="MM62" s="207"/>
      <c r="MN62" s="207"/>
      <c r="MO62" s="207"/>
      <c r="MP62" s="207"/>
      <c r="MQ62" s="207"/>
      <c r="MR62" s="207"/>
      <c r="MS62" s="207"/>
      <c r="MT62" s="207"/>
      <c r="MU62" s="207"/>
      <c r="MV62" s="207"/>
      <c r="MW62" s="207"/>
      <c r="MX62" s="207"/>
      <c r="MY62" s="207"/>
      <c r="MZ62" s="207"/>
      <c r="NA62" s="207"/>
      <c r="NB62" s="207"/>
      <c r="NC62" s="207"/>
      <c r="ND62" s="207"/>
      <c r="NE62" s="207"/>
      <c r="NF62" s="207"/>
      <c r="NG62" s="207"/>
      <c r="NH62" s="207"/>
      <c r="NI62" s="207"/>
      <c r="NJ62" s="207"/>
      <c r="NK62" s="207"/>
      <c r="NL62" s="207"/>
      <c r="NM62" s="207"/>
      <c r="NN62" s="207"/>
      <c r="NO62" s="207"/>
      <c r="NP62" s="207"/>
      <c r="NQ62" s="207"/>
      <c r="NR62" s="207"/>
      <c r="NS62" s="207"/>
      <c r="NT62" s="207"/>
      <c r="NU62" s="207"/>
      <c r="NV62" s="207"/>
      <c r="NW62" s="207"/>
      <c r="NX62" s="207"/>
      <c r="NY62" s="207"/>
      <c r="NZ62" s="207"/>
      <c r="OA62" s="207"/>
      <c r="OB62" s="207"/>
      <c r="OC62" s="207"/>
      <c r="OD62" s="207"/>
      <c r="OE62" s="207"/>
      <c r="OF62" s="207"/>
      <c r="OG62" s="207"/>
      <c r="OH62" s="207"/>
      <c r="OI62" s="207"/>
      <c r="OJ62" s="207"/>
      <c r="OK62" s="207"/>
      <c r="OL62" s="207"/>
      <c r="OM62" s="207"/>
      <c r="ON62" s="207"/>
      <c r="OO62" s="207"/>
      <c r="OP62" s="207"/>
      <c r="OQ62" s="207"/>
      <c r="OR62" s="207"/>
      <c r="OS62" s="207"/>
      <c r="OT62" s="207"/>
      <c r="OU62" s="207"/>
      <c r="OV62" s="207"/>
      <c r="OW62" s="207"/>
      <c r="OX62" s="207"/>
      <c r="OY62" s="207"/>
      <c r="OZ62" s="207"/>
      <c r="PA62" s="207"/>
      <c r="PB62" s="207"/>
      <c r="PC62" s="207"/>
      <c r="PD62" s="207"/>
      <c r="PE62" s="207"/>
      <c r="PF62" s="207"/>
      <c r="PG62" s="207"/>
      <c r="PH62" s="207"/>
      <c r="PI62" s="207"/>
      <c r="PJ62" s="207"/>
      <c r="PK62" s="207"/>
      <c r="PL62" s="207"/>
      <c r="PM62" s="207"/>
      <c r="PN62" s="207"/>
      <c r="PO62" s="207"/>
      <c r="PP62" s="207"/>
      <c r="PQ62" s="207"/>
      <c r="PR62" s="207"/>
      <c r="PS62" s="207"/>
      <c r="PT62" s="207"/>
      <c r="PU62" s="207"/>
      <c r="PV62" s="207"/>
      <c r="PW62" s="207"/>
      <c r="PX62" s="207"/>
      <c r="PY62" s="207"/>
      <c r="PZ62" s="207"/>
      <c r="QA62" s="207"/>
      <c r="QB62" s="207"/>
      <c r="QC62" s="207"/>
      <c r="QD62" s="207"/>
      <c r="QE62" s="207"/>
      <c r="QF62" s="207"/>
      <c r="QG62" s="207"/>
      <c r="QH62" s="207">
        <v>36</v>
      </c>
      <c r="QI62" s="207">
        <v>24</v>
      </c>
      <c r="QJ62" s="207"/>
      <c r="QK62" s="207"/>
      <c r="QL62" s="207"/>
      <c r="QM62" s="207">
        <v>18</v>
      </c>
      <c r="QN62" s="207">
        <v>42</v>
      </c>
      <c r="QO62" s="207"/>
      <c r="QP62" s="207"/>
      <c r="QQ62" s="207"/>
      <c r="QR62" s="207">
        <v>6</v>
      </c>
      <c r="QS62" s="207"/>
      <c r="QT62" s="207"/>
      <c r="QU62" s="207"/>
      <c r="QV62" s="207"/>
      <c r="QW62" s="207">
        <v>18</v>
      </c>
      <c r="QX62" s="207">
        <v>6</v>
      </c>
      <c r="QY62" s="207"/>
      <c r="QZ62" s="207"/>
      <c r="RA62" s="207"/>
    </row>
    <row r="63" spans="1:469" x14ac:dyDescent="0.25">
      <c r="A63" t="s">
        <v>266</v>
      </c>
      <c r="B63" s="205" t="s">
        <v>18</v>
      </c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7"/>
      <c r="BA63" s="207"/>
      <c r="BB63" s="207"/>
      <c r="BC63" s="207"/>
      <c r="BD63" s="207"/>
      <c r="BE63" s="207"/>
      <c r="BF63" s="207"/>
      <c r="BG63" s="207"/>
      <c r="BH63" s="207"/>
      <c r="BI63" s="207"/>
      <c r="BJ63" s="207"/>
      <c r="BK63" s="207"/>
      <c r="BL63" s="207"/>
      <c r="BM63" s="207"/>
      <c r="BN63" s="207"/>
      <c r="BO63" s="207"/>
      <c r="BP63" s="207"/>
      <c r="BQ63" s="207"/>
      <c r="BR63" s="207"/>
      <c r="BS63" s="207"/>
      <c r="BT63" s="207"/>
      <c r="BU63" s="207"/>
      <c r="BV63" s="207"/>
      <c r="BW63" s="207"/>
      <c r="BX63" s="207"/>
      <c r="BY63" s="207"/>
      <c r="BZ63" s="207"/>
      <c r="CA63" s="207"/>
      <c r="CB63" s="207"/>
      <c r="CC63" s="207"/>
      <c r="CD63" s="207"/>
      <c r="CE63" s="207"/>
      <c r="CF63" s="207"/>
      <c r="CG63" s="207"/>
      <c r="CH63" s="207"/>
      <c r="CI63" s="207"/>
      <c r="CJ63" s="207"/>
      <c r="CK63" s="207"/>
      <c r="CL63" s="207"/>
      <c r="CM63" s="207"/>
      <c r="CN63" s="207"/>
      <c r="CO63" s="207"/>
      <c r="CP63" s="207"/>
      <c r="CQ63" s="207"/>
      <c r="CR63" s="207"/>
      <c r="CS63" s="207"/>
      <c r="CT63" s="207"/>
      <c r="CU63" s="207"/>
      <c r="CV63" s="207"/>
      <c r="CW63" s="207"/>
      <c r="CX63" s="207"/>
      <c r="CY63" s="207"/>
      <c r="CZ63" s="207"/>
      <c r="DA63" s="207"/>
      <c r="DB63" s="207"/>
      <c r="DC63" s="207"/>
      <c r="DD63" s="207"/>
      <c r="DE63" s="207"/>
      <c r="DF63" s="207"/>
      <c r="DG63" s="207"/>
      <c r="DH63" s="207"/>
      <c r="DI63" s="207"/>
      <c r="DJ63" s="207"/>
      <c r="DK63" s="207"/>
      <c r="DL63" s="207"/>
      <c r="DM63" s="207"/>
      <c r="DN63" s="207"/>
      <c r="DO63" s="207"/>
      <c r="DP63" s="207"/>
      <c r="DQ63" s="207"/>
      <c r="DR63" s="207"/>
      <c r="DS63" s="207"/>
      <c r="DT63" s="207"/>
      <c r="DU63" s="207"/>
      <c r="DV63" s="207"/>
      <c r="DW63" s="207"/>
      <c r="DX63" s="207"/>
      <c r="DY63" s="207"/>
      <c r="DZ63" s="207"/>
      <c r="EA63" s="207"/>
      <c r="EB63" s="207"/>
      <c r="EC63" s="207"/>
      <c r="ED63" s="207"/>
      <c r="EE63" s="207"/>
      <c r="EF63" s="207"/>
      <c r="EG63" s="207"/>
      <c r="EH63" s="207"/>
      <c r="EI63" s="207"/>
      <c r="EJ63" s="207"/>
      <c r="EK63" s="207"/>
      <c r="EL63" s="207"/>
      <c r="EM63" s="207"/>
      <c r="EN63" s="207"/>
      <c r="EO63" s="207"/>
      <c r="EP63" s="207"/>
      <c r="EQ63" s="207"/>
      <c r="ER63" s="207"/>
      <c r="ES63" s="207"/>
      <c r="ET63" s="207"/>
      <c r="EU63" s="207"/>
      <c r="EV63" s="207"/>
      <c r="EW63" s="207"/>
      <c r="EX63" s="207"/>
      <c r="EY63" s="207"/>
      <c r="EZ63" s="207"/>
      <c r="FA63" s="207"/>
      <c r="FB63" s="207"/>
      <c r="FC63" s="207"/>
      <c r="FD63" s="207"/>
      <c r="FE63" s="207"/>
      <c r="FF63" s="207"/>
      <c r="FG63" s="207"/>
      <c r="FH63" s="207"/>
      <c r="FI63" s="207"/>
      <c r="FJ63" s="207"/>
      <c r="FK63" s="207"/>
      <c r="FL63" s="207"/>
      <c r="FM63" s="207"/>
      <c r="FN63" s="207"/>
      <c r="FO63" s="207"/>
      <c r="FP63" s="207"/>
      <c r="FQ63" s="207"/>
      <c r="FR63" s="207"/>
      <c r="FS63" s="207"/>
      <c r="FT63" s="207"/>
      <c r="FU63" s="207"/>
      <c r="FV63" s="207"/>
      <c r="FW63" s="207"/>
      <c r="FX63" s="207"/>
      <c r="FY63" s="207"/>
      <c r="FZ63" s="207"/>
      <c r="GA63" s="207"/>
      <c r="GB63" s="207"/>
      <c r="GC63" s="207"/>
      <c r="GD63" s="207"/>
      <c r="GE63" s="207"/>
      <c r="GF63" s="207"/>
      <c r="GG63" s="207"/>
      <c r="GH63" s="207"/>
      <c r="GI63" s="207"/>
      <c r="GJ63" s="207"/>
      <c r="GK63" s="207"/>
      <c r="GL63" s="207"/>
      <c r="GM63" s="207"/>
      <c r="GN63" s="207"/>
      <c r="GO63" s="207"/>
      <c r="GP63" s="207"/>
      <c r="GQ63" s="207"/>
      <c r="GR63" s="207"/>
      <c r="GS63" s="207"/>
      <c r="GT63" s="207"/>
      <c r="GU63" s="207"/>
      <c r="GV63" s="207"/>
      <c r="GW63" s="207"/>
      <c r="GX63" s="207"/>
      <c r="GY63" s="207"/>
      <c r="GZ63" s="207"/>
      <c r="HA63" s="207"/>
      <c r="HB63" s="207"/>
      <c r="HC63" s="207"/>
      <c r="HD63" s="207"/>
      <c r="HE63" s="207"/>
      <c r="HF63" s="207"/>
      <c r="HG63" s="207"/>
      <c r="HH63" s="207"/>
      <c r="HI63" s="207"/>
      <c r="HJ63" s="207"/>
      <c r="HK63" s="207"/>
      <c r="HL63" s="207"/>
      <c r="HM63" s="207"/>
      <c r="HN63" s="207"/>
      <c r="HO63" s="207"/>
      <c r="HP63" s="207"/>
      <c r="HQ63" s="207"/>
      <c r="HR63" s="207"/>
      <c r="HS63" s="207"/>
      <c r="HT63" s="207"/>
      <c r="HU63" s="207"/>
      <c r="HV63" s="207"/>
      <c r="HW63" s="207"/>
      <c r="HX63" s="207"/>
      <c r="HY63" s="207"/>
      <c r="HZ63" s="207"/>
      <c r="IA63" s="207"/>
      <c r="IB63" s="207"/>
      <c r="IC63" s="207"/>
      <c r="ID63" s="207"/>
      <c r="IE63" s="207"/>
      <c r="IF63" s="207"/>
      <c r="IG63" s="207"/>
      <c r="IH63" s="207"/>
      <c r="II63" s="207"/>
      <c r="IJ63" s="207"/>
      <c r="IK63" s="207"/>
      <c r="IL63" s="207"/>
      <c r="IM63" s="207"/>
      <c r="IN63" s="207"/>
      <c r="IO63" s="207"/>
      <c r="IP63" s="207"/>
      <c r="IQ63" s="207"/>
      <c r="IR63" s="207"/>
      <c r="IS63" s="207"/>
      <c r="IT63" s="207"/>
      <c r="IU63" s="207"/>
      <c r="IV63" s="207"/>
      <c r="IW63" s="207"/>
      <c r="IX63" s="207"/>
      <c r="IY63" s="207"/>
      <c r="IZ63" s="207"/>
      <c r="JA63" s="207"/>
      <c r="JB63" s="207"/>
      <c r="JC63" s="207"/>
      <c r="JD63" s="207"/>
      <c r="JE63" s="207"/>
      <c r="JF63" s="207"/>
      <c r="JG63" s="207"/>
      <c r="JH63" s="207"/>
      <c r="JI63" s="207"/>
      <c r="JJ63" s="207"/>
      <c r="JK63" s="207"/>
      <c r="JL63" s="207"/>
      <c r="JM63" s="207"/>
      <c r="JN63" s="207"/>
      <c r="JO63" s="207"/>
      <c r="JP63" s="207"/>
      <c r="JQ63" s="207"/>
      <c r="JR63" s="207"/>
      <c r="JS63" s="207"/>
      <c r="JT63" s="207"/>
      <c r="JU63" s="207"/>
      <c r="JV63" s="207"/>
      <c r="JW63" s="207"/>
      <c r="JX63" s="207"/>
      <c r="JY63" s="207"/>
      <c r="JZ63" s="207"/>
      <c r="KA63" s="207"/>
      <c r="KB63" s="207"/>
      <c r="KC63" s="207"/>
      <c r="KD63" s="207"/>
      <c r="KE63" s="207"/>
      <c r="KF63" s="207"/>
      <c r="KG63" s="207"/>
      <c r="KH63" s="207"/>
      <c r="KI63" s="207"/>
      <c r="KJ63" s="207"/>
      <c r="KK63" s="207"/>
      <c r="KL63" s="207"/>
      <c r="KM63" s="207"/>
      <c r="KN63" s="207"/>
      <c r="KO63" s="207"/>
      <c r="KP63" s="207"/>
      <c r="KQ63" s="207"/>
      <c r="KR63" s="207"/>
      <c r="KS63" s="207"/>
      <c r="KT63" s="207"/>
      <c r="KU63" s="207"/>
      <c r="KV63" s="207"/>
      <c r="KW63" s="207"/>
      <c r="KX63" s="207"/>
      <c r="KY63" s="207"/>
      <c r="KZ63" s="207"/>
      <c r="LA63" s="207"/>
      <c r="LB63" s="207"/>
      <c r="LC63" s="207"/>
      <c r="LD63" s="207"/>
      <c r="LE63" s="207"/>
      <c r="LF63" s="207"/>
      <c r="LG63" s="207"/>
      <c r="LH63" s="207"/>
      <c r="LI63" s="207"/>
      <c r="LJ63" s="207"/>
      <c r="LK63" s="207"/>
      <c r="LL63" s="207"/>
      <c r="LM63" s="207"/>
      <c r="LN63" s="207"/>
      <c r="LO63" s="207"/>
      <c r="LP63" s="207"/>
      <c r="LQ63" s="207"/>
      <c r="LR63" s="207"/>
      <c r="LS63" s="207"/>
      <c r="LT63" s="207"/>
      <c r="LU63" s="207"/>
      <c r="LV63" s="207"/>
      <c r="LW63" s="207"/>
      <c r="LX63" s="207"/>
      <c r="LY63" s="207"/>
      <c r="LZ63" s="207"/>
      <c r="MA63" s="207"/>
      <c r="MB63" s="207"/>
      <c r="MC63" s="207"/>
      <c r="MD63" s="207"/>
      <c r="ME63" s="207"/>
      <c r="MF63" s="207"/>
      <c r="MG63" s="207"/>
      <c r="MH63" s="207"/>
      <c r="MI63" s="207"/>
      <c r="MJ63" s="207"/>
      <c r="MK63" s="207"/>
      <c r="ML63" s="207"/>
      <c r="MM63" s="207"/>
      <c r="MN63" s="207"/>
      <c r="MO63" s="207"/>
      <c r="MP63" s="207"/>
      <c r="MQ63" s="207"/>
      <c r="MR63" s="207"/>
      <c r="MS63" s="207"/>
      <c r="MT63" s="207"/>
      <c r="MU63" s="207"/>
      <c r="MV63" s="207"/>
      <c r="MW63" s="207"/>
      <c r="MX63" s="207"/>
      <c r="MY63" s="207"/>
      <c r="MZ63" s="207"/>
      <c r="NA63" s="207"/>
      <c r="NB63" s="207"/>
      <c r="NC63" s="207"/>
      <c r="ND63" s="207"/>
      <c r="NE63" s="207"/>
      <c r="NF63" s="207"/>
      <c r="NG63" s="207"/>
      <c r="NH63" s="207"/>
      <c r="NI63" s="207"/>
      <c r="NJ63" s="207"/>
      <c r="NK63" s="207"/>
      <c r="NL63" s="207"/>
      <c r="NM63" s="207"/>
      <c r="NN63" s="207"/>
      <c r="NO63" s="207"/>
      <c r="NP63" s="207"/>
      <c r="NQ63" s="207"/>
      <c r="NR63" s="207"/>
      <c r="NS63" s="207"/>
      <c r="NT63" s="207"/>
      <c r="NU63" s="207"/>
      <c r="NV63" s="207"/>
      <c r="NW63" s="207"/>
      <c r="NX63" s="207"/>
      <c r="NY63" s="207"/>
      <c r="NZ63" s="207"/>
      <c r="OA63" s="207"/>
      <c r="OB63" s="207"/>
      <c r="OC63" s="207"/>
      <c r="OD63" s="207"/>
      <c r="OE63" s="207"/>
      <c r="OF63" s="207"/>
      <c r="OG63" s="207"/>
      <c r="OH63" s="207"/>
      <c r="OI63" s="207"/>
      <c r="OJ63" s="207"/>
      <c r="OK63" s="207"/>
      <c r="OL63" s="207"/>
      <c r="OM63" s="207"/>
      <c r="ON63" s="207"/>
      <c r="OO63" s="207"/>
      <c r="OP63" s="207"/>
      <c r="OQ63" s="207"/>
      <c r="OR63" s="207"/>
      <c r="OS63" s="207"/>
      <c r="OT63" s="207"/>
      <c r="OU63" s="207"/>
      <c r="OV63" s="207"/>
      <c r="OW63" s="207"/>
      <c r="OX63" s="207"/>
      <c r="OY63" s="207"/>
      <c r="OZ63" s="207"/>
      <c r="PA63" s="207"/>
      <c r="PB63" s="207"/>
      <c r="PC63" s="207"/>
      <c r="PD63" s="207"/>
      <c r="PE63" s="207"/>
      <c r="PF63" s="207"/>
      <c r="PG63" s="207"/>
      <c r="PH63" s="207"/>
      <c r="PI63" s="207"/>
      <c r="PJ63" s="207"/>
      <c r="PK63" s="207"/>
      <c r="PL63" s="207"/>
      <c r="PM63" s="207"/>
      <c r="PN63" s="207"/>
      <c r="PO63" s="207"/>
      <c r="PP63" s="207"/>
      <c r="PQ63" s="207"/>
      <c r="PR63" s="207"/>
      <c r="PS63" s="207"/>
      <c r="PT63" s="207"/>
      <c r="PU63" s="207"/>
      <c r="PV63" s="207"/>
      <c r="PW63" s="207"/>
      <c r="PX63" s="207"/>
      <c r="PY63" s="207"/>
      <c r="PZ63" s="207"/>
      <c r="QA63" s="207"/>
      <c r="QB63" s="207"/>
      <c r="QC63" s="207"/>
      <c r="QD63" s="207"/>
      <c r="QE63" s="207"/>
      <c r="QF63" s="207"/>
      <c r="QG63" s="207"/>
      <c r="QH63" s="207">
        <v>12</v>
      </c>
      <c r="QI63" s="207"/>
      <c r="QJ63" s="207"/>
      <c r="QK63" s="207"/>
      <c r="QL63" s="207"/>
      <c r="QM63" s="207">
        <v>12</v>
      </c>
      <c r="QN63" s="207">
        <v>18</v>
      </c>
      <c r="QO63" s="207"/>
      <c r="QP63" s="207"/>
      <c r="QQ63" s="207"/>
      <c r="QR63" s="207">
        <v>12</v>
      </c>
      <c r="QS63" s="207"/>
      <c r="QT63" s="207">
        <v>12</v>
      </c>
      <c r="QU63" s="207"/>
      <c r="QV63" s="207"/>
      <c r="QW63" s="207"/>
      <c r="QX63" s="207"/>
      <c r="QY63" s="207"/>
      <c r="QZ63" s="207"/>
      <c r="RA63" s="207"/>
    </row>
    <row r="64" spans="1:469" x14ac:dyDescent="0.25">
      <c r="A64" t="s">
        <v>266</v>
      </c>
      <c r="B64" s="205" t="s">
        <v>23</v>
      </c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  <c r="AT64" s="207"/>
      <c r="AU64" s="207"/>
      <c r="AV64" s="207"/>
      <c r="AW64" s="207"/>
      <c r="AX64" s="207"/>
      <c r="AY64" s="207"/>
      <c r="AZ64" s="207"/>
      <c r="BA64" s="207"/>
      <c r="BB64" s="207"/>
      <c r="BC64" s="207"/>
      <c r="BD64" s="207"/>
      <c r="BE64" s="207"/>
      <c r="BF64" s="207"/>
      <c r="BG64" s="207"/>
      <c r="BH64" s="207"/>
      <c r="BI64" s="207"/>
      <c r="BJ64" s="207"/>
      <c r="BK64" s="207"/>
      <c r="BL64" s="207"/>
      <c r="BM64" s="207"/>
      <c r="BN64" s="207"/>
      <c r="BO64" s="207"/>
      <c r="BP64" s="207"/>
      <c r="BQ64" s="207"/>
      <c r="BR64" s="207"/>
      <c r="BS64" s="207"/>
      <c r="BT64" s="207"/>
      <c r="BU64" s="207"/>
      <c r="BV64" s="207"/>
      <c r="BW64" s="207"/>
      <c r="BX64" s="207"/>
      <c r="BY64" s="207"/>
      <c r="BZ64" s="207"/>
      <c r="CA64" s="207"/>
      <c r="CB64" s="207"/>
      <c r="CC64" s="207"/>
      <c r="CD64" s="207"/>
      <c r="CE64" s="207"/>
      <c r="CF64" s="207"/>
      <c r="CG64" s="207"/>
      <c r="CH64" s="207"/>
      <c r="CI64" s="207"/>
      <c r="CJ64" s="207"/>
      <c r="CK64" s="207"/>
      <c r="CL64" s="207"/>
      <c r="CM64" s="207"/>
      <c r="CN64" s="207"/>
      <c r="CO64" s="207"/>
      <c r="CP64" s="207"/>
      <c r="CQ64" s="207"/>
      <c r="CR64" s="207"/>
      <c r="CS64" s="207"/>
      <c r="CT64" s="207"/>
      <c r="CU64" s="207"/>
      <c r="CV64" s="207"/>
      <c r="CW64" s="207"/>
      <c r="CX64" s="207"/>
      <c r="CY64" s="207"/>
      <c r="CZ64" s="207"/>
      <c r="DA64" s="207"/>
      <c r="DB64" s="207"/>
      <c r="DC64" s="207"/>
      <c r="DD64" s="207"/>
      <c r="DE64" s="207"/>
      <c r="DF64" s="207"/>
      <c r="DG64" s="207"/>
      <c r="DH64" s="207"/>
      <c r="DI64" s="207"/>
      <c r="DJ64" s="207"/>
      <c r="DK64" s="207"/>
      <c r="DL64" s="207"/>
      <c r="DM64" s="207"/>
      <c r="DN64" s="207"/>
      <c r="DO64" s="207"/>
      <c r="DP64" s="207"/>
      <c r="DQ64" s="207"/>
      <c r="DR64" s="207"/>
      <c r="DS64" s="207"/>
      <c r="DT64" s="207"/>
      <c r="DU64" s="207"/>
      <c r="DV64" s="207"/>
      <c r="DW64" s="207"/>
      <c r="DX64" s="207"/>
      <c r="DY64" s="207"/>
      <c r="DZ64" s="207"/>
      <c r="EA64" s="207"/>
      <c r="EB64" s="207"/>
      <c r="EC64" s="207"/>
      <c r="ED64" s="207"/>
      <c r="EE64" s="207"/>
      <c r="EF64" s="207"/>
      <c r="EG64" s="207"/>
      <c r="EH64" s="207"/>
      <c r="EI64" s="207"/>
      <c r="EJ64" s="207"/>
      <c r="EK64" s="207"/>
      <c r="EL64" s="207"/>
      <c r="EM64" s="207"/>
      <c r="EN64" s="207"/>
      <c r="EO64" s="207"/>
      <c r="EP64" s="207"/>
      <c r="EQ64" s="207"/>
      <c r="ER64" s="207"/>
      <c r="ES64" s="207"/>
      <c r="ET64" s="207"/>
      <c r="EU64" s="207"/>
      <c r="EV64" s="207"/>
      <c r="EW64" s="207"/>
      <c r="EX64" s="207"/>
      <c r="EY64" s="207"/>
      <c r="EZ64" s="207"/>
      <c r="FA64" s="207"/>
      <c r="FB64" s="207"/>
      <c r="FC64" s="207"/>
      <c r="FD64" s="207"/>
      <c r="FE64" s="207"/>
      <c r="FF64" s="207"/>
      <c r="FG64" s="207"/>
      <c r="FH64" s="207"/>
      <c r="FI64" s="207"/>
      <c r="FJ64" s="207"/>
      <c r="FK64" s="207"/>
      <c r="FL64" s="207"/>
      <c r="FM64" s="207"/>
      <c r="FN64" s="207"/>
      <c r="FO64" s="207"/>
      <c r="FP64" s="207"/>
      <c r="FQ64" s="207"/>
      <c r="FR64" s="207"/>
      <c r="FS64" s="207"/>
      <c r="FT64" s="207"/>
      <c r="FU64" s="207"/>
      <c r="FV64" s="207"/>
      <c r="FW64" s="207"/>
      <c r="FX64" s="207"/>
      <c r="FY64" s="207"/>
      <c r="FZ64" s="207"/>
      <c r="GA64" s="207"/>
      <c r="GB64" s="207"/>
      <c r="GC64" s="207"/>
      <c r="GD64" s="207"/>
      <c r="GE64" s="207"/>
      <c r="GF64" s="207"/>
      <c r="GG64" s="207"/>
      <c r="GH64" s="207"/>
      <c r="GI64" s="207"/>
      <c r="GJ64" s="207"/>
      <c r="GK64" s="207"/>
      <c r="GL64" s="207"/>
      <c r="GM64" s="207"/>
      <c r="GN64" s="207"/>
      <c r="GO64" s="207"/>
      <c r="GP64" s="207"/>
      <c r="GQ64" s="207"/>
      <c r="GR64" s="207"/>
      <c r="GS64" s="207"/>
      <c r="GT64" s="207"/>
      <c r="GU64" s="207"/>
      <c r="GV64" s="207"/>
      <c r="GW64" s="207"/>
      <c r="GX64" s="207"/>
      <c r="GY64" s="207"/>
      <c r="GZ64" s="207"/>
      <c r="HA64" s="207"/>
      <c r="HB64" s="207"/>
      <c r="HC64" s="207"/>
      <c r="HD64" s="207"/>
      <c r="HE64" s="207"/>
      <c r="HF64" s="207"/>
      <c r="HG64" s="207"/>
      <c r="HH64" s="207"/>
      <c r="HI64" s="207"/>
      <c r="HJ64" s="207"/>
      <c r="HK64" s="207"/>
      <c r="HL64" s="207"/>
      <c r="HM64" s="207"/>
      <c r="HN64" s="207"/>
      <c r="HO64" s="207"/>
      <c r="HP64" s="207"/>
      <c r="HQ64" s="207"/>
      <c r="HR64" s="207"/>
      <c r="HS64" s="207"/>
      <c r="HT64" s="207"/>
      <c r="HU64" s="207"/>
      <c r="HV64" s="207"/>
      <c r="HW64" s="207"/>
      <c r="HX64" s="207"/>
      <c r="HY64" s="207"/>
      <c r="HZ64" s="207"/>
      <c r="IA64" s="207"/>
      <c r="IB64" s="207"/>
      <c r="IC64" s="207"/>
      <c r="ID64" s="207"/>
      <c r="IE64" s="207"/>
      <c r="IF64" s="207"/>
      <c r="IG64" s="207"/>
      <c r="IH64" s="207"/>
      <c r="II64" s="207"/>
      <c r="IJ64" s="207"/>
      <c r="IK64" s="207"/>
      <c r="IL64" s="207"/>
      <c r="IM64" s="207"/>
      <c r="IN64" s="207"/>
      <c r="IO64" s="207"/>
      <c r="IP64" s="207"/>
      <c r="IQ64" s="207"/>
      <c r="IR64" s="207"/>
      <c r="IS64" s="207"/>
      <c r="IT64" s="207"/>
      <c r="IU64" s="207"/>
      <c r="IV64" s="207"/>
      <c r="IW64" s="207"/>
      <c r="IX64" s="207"/>
      <c r="IY64" s="207"/>
      <c r="IZ64" s="207"/>
      <c r="JA64" s="207"/>
      <c r="JB64" s="207"/>
      <c r="JC64" s="207"/>
      <c r="JD64" s="207"/>
      <c r="JE64" s="207"/>
      <c r="JF64" s="207"/>
      <c r="JG64" s="207"/>
      <c r="JH64" s="207"/>
      <c r="JI64" s="207"/>
      <c r="JJ64" s="207"/>
      <c r="JK64" s="207"/>
      <c r="JL64" s="207"/>
      <c r="JM64" s="207"/>
      <c r="JN64" s="207"/>
      <c r="JO64" s="207"/>
      <c r="JP64" s="207"/>
      <c r="JQ64" s="207"/>
      <c r="JR64" s="207"/>
      <c r="JS64" s="207"/>
      <c r="JT64" s="207"/>
      <c r="JU64" s="207"/>
      <c r="JV64" s="207"/>
      <c r="JW64" s="207"/>
      <c r="JX64" s="207"/>
      <c r="JY64" s="207"/>
      <c r="JZ64" s="207"/>
      <c r="KA64" s="207"/>
      <c r="KB64" s="207"/>
      <c r="KC64" s="207"/>
      <c r="KD64" s="207"/>
      <c r="KE64" s="207"/>
      <c r="KF64" s="207"/>
      <c r="KG64" s="207"/>
      <c r="KH64" s="207"/>
      <c r="KI64" s="207"/>
      <c r="KJ64" s="207"/>
      <c r="KK64" s="207"/>
      <c r="KL64" s="207"/>
      <c r="KM64" s="207"/>
      <c r="KN64" s="207"/>
      <c r="KO64" s="207"/>
      <c r="KP64" s="207"/>
      <c r="KQ64" s="207"/>
      <c r="KR64" s="207"/>
      <c r="KS64" s="207"/>
      <c r="KT64" s="207"/>
      <c r="KU64" s="207"/>
      <c r="KV64" s="207"/>
      <c r="KW64" s="207"/>
      <c r="KX64" s="207"/>
      <c r="KY64" s="207"/>
      <c r="KZ64" s="207"/>
      <c r="LA64" s="207"/>
      <c r="LB64" s="207"/>
      <c r="LC64" s="207"/>
      <c r="LD64" s="207"/>
      <c r="LE64" s="207"/>
      <c r="LF64" s="207"/>
      <c r="LG64" s="207"/>
      <c r="LH64" s="207"/>
      <c r="LI64" s="207"/>
      <c r="LJ64" s="207"/>
      <c r="LK64" s="207"/>
      <c r="LL64" s="207"/>
      <c r="LM64" s="207"/>
      <c r="LN64" s="207"/>
      <c r="LO64" s="207"/>
      <c r="LP64" s="207"/>
      <c r="LQ64" s="207"/>
      <c r="LR64" s="207"/>
      <c r="LS64" s="207"/>
      <c r="LT64" s="207"/>
      <c r="LU64" s="207"/>
      <c r="LV64" s="207"/>
      <c r="LW64" s="207"/>
      <c r="LX64" s="207"/>
      <c r="LY64" s="207"/>
      <c r="LZ64" s="207"/>
      <c r="MA64" s="207"/>
      <c r="MB64" s="207"/>
      <c r="MC64" s="207"/>
      <c r="MD64" s="207"/>
      <c r="ME64" s="207"/>
      <c r="MF64" s="207"/>
      <c r="MG64" s="207"/>
      <c r="MH64" s="207"/>
      <c r="MI64" s="207"/>
      <c r="MJ64" s="207"/>
      <c r="MK64" s="207"/>
      <c r="ML64" s="207"/>
      <c r="MM64" s="207"/>
      <c r="MN64" s="207"/>
      <c r="MO64" s="207"/>
      <c r="MP64" s="207"/>
      <c r="MQ64" s="207"/>
      <c r="MR64" s="207"/>
      <c r="MS64" s="207"/>
      <c r="MT64" s="207"/>
      <c r="MU64" s="207"/>
      <c r="MV64" s="207"/>
      <c r="MW64" s="207"/>
      <c r="MX64" s="207"/>
      <c r="MY64" s="207"/>
      <c r="MZ64" s="207"/>
      <c r="NA64" s="207"/>
      <c r="NB64" s="207"/>
      <c r="NC64" s="207"/>
      <c r="ND64" s="207"/>
      <c r="NE64" s="207"/>
      <c r="NF64" s="207"/>
      <c r="NG64" s="207"/>
      <c r="NH64" s="207"/>
      <c r="NI64" s="207"/>
      <c r="NJ64" s="207"/>
      <c r="NK64" s="207"/>
      <c r="NL64" s="207"/>
      <c r="NM64" s="207"/>
      <c r="NN64" s="207"/>
      <c r="NO64" s="207"/>
      <c r="NP64" s="207"/>
      <c r="NQ64" s="207"/>
      <c r="NR64" s="207"/>
      <c r="NS64" s="207"/>
      <c r="NT64" s="207"/>
      <c r="NU64" s="207"/>
      <c r="NV64" s="207"/>
      <c r="NW64" s="207"/>
      <c r="NX64" s="207"/>
      <c r="NY64" s="207"/>
      <c r="NZ64" s="207"/>
      <c r="OA64" s="207"/>
      <c r="OB64" s="207"/>
      <c r="OC64" s="207"/>
      <c r="OD64" s="207"/>
      <c r="OE64" s="207"/>
      <c r="OF64" s="207"/>
      <c r="OG64" s="207"/>
      <c r="OH64" s="207"/>
      <c r="OI64" s="207"/>
      <c r="OJ64" s="207"/>
      <c r="OK64" s="207"/>
      <c r="OL64" s="207"/>
      <c r="OM64" s="207"/>
      <c r="ON64" s="207"/>
      <c r="OO64" s="207"/>
      <c r="OP64" s="207"/>
      <c r="OQ64" s="207"/>
      <c r="OR64" s="207"/>
      <c r="OS64" s="207"/>
      <c r="OT64" s="207"/>
      <c r="OU64" s="207"/>
      <c r="OV64" s="207"/>
      <c r="OW64" s="207"/>
      <c r="OX64" s="207"/>
      <c r="OY64" s="207"/>
      <c r="OZ64" s="207"/>
      <c r="PA64" s="207"/>
      <c r="PB64" s="207"/>
      <c r="PC64" s="207"/>
      <c r="PD64" s="207"/>
      <c r="PE64" s="207"/>
      <c r="PF64" s="207"/>
      <c r="PG64" s="207"/>
      <c r="PH64" s="207"/>
      <c r="PI64" s="207"/>
      <c r="PJ64" s="207"/>
      <c r="PK64" s="207"/>
      <c r="PL64" s="207"/>
      <c r="PM64" s="207"/>
      <c r="PN64" s="207"/>
      <c r="PO64" s="207"/>
      <c r="PP64" s="207"/>
      <c r="PQ64" s="207"/>
      <c r="PR64" s="207"/>
      <c r="PS64" s="207"/>
      <c r="PT64" s="207"/>
      <c r="PU64" s="207"/>
      <c r="PV64" s="207"/>
      <c r="PW64" s="207"/>
      <c r="PX64" s="207"/>
      <c r="PY64" s="207"/>
      <c r="PZ64" s="207"/>
      <c r="QA64" s="207"/>
      <c r="QB64" s="207"/>
      <c r="QC64" s="207"/>
      <c r="QD64" s="207"/>
      <c r="QE64" s="207"/>
      <c r="QF64" s="207"/>
      <c r="QG64" s="207"/>
      <c r="QH64" s="207">
        <v>720</v>
      </c>
      <c r="QI64" s="207">
        <v>720</v>
      </c>
      <c r="QJ64" s="207"/>
      <c r="QK64" s="207"/>
      <c r="QL64" s="207"/>
      <c r="QM64" s="207"/>
      <c r="QN64" s="207"/>
      <c r="QO64" s="207"/>
      <c r="QP64" s="207"/>
      <c r="QQ64" s="207"/>
      <c r="QR64" s="207"/>
      <c r="QS64" s="207"/>
      <c r="QT64" s="207">
        <v>240</v>
      </c>
      <c r="QU64" s="207"/>
      <c r="QV64" s="207"/>
      <c r="QW64" s="207">
        <v>240</v>
      </c>
      <c r="QX64" s="207"/>
      <c r="QY64" s="207"/>
      <c r="QZ64" s="207"/>
      <c r="RA64" s="207"/>
    </row>
    <row r="65" spans="1:469" x14ac:dyDescent="0.25">
      <c r="A65" t="s">
        <v>206</v>
      </c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7"/>
      <c r="AM65" s="207"/>
      <c r="AN65" s="207"/>
      <c r="AO65" s="207"/>
      <c r="AP65" s="207"/>
      <c r="AQ65" s="207"/>
      <c r="AR65" s="207"/>
      <c r="AS65" s="207"/>
      <c r="AT65" s="207"/>
      <c r="AU65" s="207"/>
      <c r="AV65" s="207"/>
      <c r="AW65" s="207"/>
      <c r="AX65" s="207"/>
      <c r="AY65" s="207"/>
      <c r="AZ65" s="207"/>
      <c r="BA65" s="207"/>
      <c r="BB65" s="207"/>
      <c r="BC65" s="207"/>
      <c r="BD65" s="207"/>
      <c r="BE65" s="207"/>
      <c r="BF65" s="207"/>
      <c r="BG65" s="207"/>
      <c r="BH65" s="207"/>
      <c r="BI65" s="207"/>
      <c r="BJ65" s="207"/>
      <c r="BK65" s="207"/>
      <c r="BL65" s="207"/>
      <c r="BM65" s="207"/>
      <c r="BN65" s="207"/>
      <c r="BO65" s="207"/>
      <c r="BP65" s="207"/>
      <c r="BQ65" s="207"/>
      <c r="BR65" s="207"/>
      <c r="BS65" s="207"/>
      <c r="BT65" s="207"/>
      <c r="BU65" s="207"/>
      <c r="BV65" s="207"/>
      <c r="BW65" s="207"/>
      <c r="BX65" s="207"/>
      <c r="BY65" s="207"/>
      <c r="BZ65" s="207"/>
      <c r="CA65" s="207"/>
      <c r="CB65" s="207"/>
      <c r="CC65" s="207"/>
      <c r="CD65" s="207"/>
      <c r="CE65" s="207"/>
      <c r="CF65" s="207"/>
      <c r="CG65" s="207"/>
      <c r="CH65" s="207"/>
      <c r="CI65" s="207"/>
      <c r="CJ65" s="207"/>
      <c r="CK65" s="207"/>
      <c r="CL65" s="207"/>
      <c r="CM65" s="207"/>
      <c r="CN65" s="207"/>
      <c r="CO65" s="207"/>
      <c r="CP65" s="207"/>
      <c r="CQ65" s="207"/>
      <c r="CR65" s="207"/>
      <c r="CS65" s="207"/>
      <c r="CT65" s="207"/>
      <c r="CU65" s="207"/>
      <c r="CV65" s="207"/>
      <c r="CW65" s="207"/>
      <c r="CX65" s="207"/>
      <c r="CY65" s="207"/>
      <c r="CZ65" s="207"/>
      <c r="DA65" s="207"/>
      <c r="DB65" s="207"/>
      <c r="DC65" s="207"/>
      <c r="DD65" s="207"/>
      <c r="DE65" s="207"/>
      <c r="DF65" s="207"/>
      <c r="DG65" s="207"/>
      <c r="DH65" s="207"/>
      <c r="DI65" s="207"/>
      <c r="DJ65" s="207"/>
      <c r="DK65" s="207"/>
      <c r="DL65" s="207"/>
      <c r="DM65" s="207"/>
      <c r="DN65" s="207"/>
      <c r="DO65" s="207"/>
      <c r="DP65" s="207"/>
      <c r="DQ65" s="207"/>
      <c r="DR65" s="207"/>
      <c r="DS65" s="207"/>
      <c r="DT65" s="207"/>
      <c r="DU65" s="207"/>
      <c r="DV65" s="207"/>
      <c r="DW65" s="207"/>
      <c r="DX65" s="207"/>
      <c r="DY65" s="207"/>
      <c r="DZ65" s="207"/>
      <c r="EA65" s="207"/>
      <c r="EB65" s="207"/>
      <c r="EC65" s="207"/>
      <c r="ED65" s="207"/>
      <c r="EE65" s="207"/>
      <c r="EF65" s="207"/>
      <c r="EG65" s="207"/>
      <c r="EH65" s="207"/>
      <c r="EI65" s="207"/>
      <c r="EJ65" s="207"/>
      <c r="EK65" s="207"/>
      <c r="EL65" s="207"/>
      <c r="EM65" s="207"/>
      <c r="EN65" s="207"/>
      <c r="EO65" s="207"/>
      <c r="EP65" s="207"/>
      <c r="EQ65" s="207"/>
      <c r="ER65" s="207"/>
      <c r="ES65" s="207"/>
      <c r="ET65" s="207"/>
      <c r="EU65" s="207"/>
      <c r="EV65" s="207"/>
      <c r="EW65" s="207"/>
      <c r="EX65" s="207"/>
      <c r="EY65" s="207"/>
      <c r="EZ65" s="207"/>
      <c r="FA65" s="207"/>
      <c r="FB65" s="207"/>
      <c r="FC65" s="207"/>
      <c r="FD65" s="207"/>
      <c r="FE65" s="207"/>
      <c r="FF65" s="207"/>
      <c r="FG65" s="207"/>
      <c r="FH65" s="207"/>
      <c r="FI65" s="207"/>
      <c r="FJ65" s="207"/>
      <c r="FK65" s="207"/>
      <c r="FL65" s="207"/>
      <c r="FM65" s="207"/>
      <c r="FN65" s="207"/>
      <c r="FO65" s="207"/>
      <c r="FP65" s="207"/>
      <c r="FQ65" s="207"/>
      <c r="FR65" s="207"/>
      <c r="FS65" s="207"/>
      <c r="FT65" s="207"/>
      <c r="FU65" s="207"/>
      <c r="FV65" s="207"/>
      <c r="FW65" s="207"/>
      <c r="FX65" s="207"/>
      <c r="FY65" s="207"/>
      <c r="FZ65" s="207"/>
      <c r="GA65" s="207"/>
      <c r="GB65" s="207"/>
      <c r="GC65" s="207"/>
      <c r="GD65" s="207"/>
      <c r="GE65" s="207"/>
      <c r="GF65" s="207"/>
      <c r="GG65" s="207"/>
      <c r="GH65" s="207"/>
      <c r="GI65" s="207"/>
      <c r="GJ65" s="207"/>
      <c r="GK65" s="207"/>
      <c r="GL65" s="207"/>
      <c r="GM65" s="207"/>
      <c r="GN65" s="207"/>
      <c r="GO65" s="207"/>
      <c r="GP65" s="207"/>
      <c r="GQ65" s="207"/>
      <c r="GR65" s="207"/>
      <c r="GS65" s="207"/>
      <c r="GT65" s="207"/>
      <c r="GU65" s="207"/>
      <c r="GV65" s="207"/>
      <c r="GW65" s="207"/>
      <c r="GX65" s="207"/>
      <c r="GY65" s="207"/>
      <c r="GZ65" s="207"/>
      <c r="HA65" s="207"/>
      <c r="HB65" s="207"/>
      <c r="HC65" s="207"/>
      <c r="HD65" s="207"/>
      <c r="HE65" s="207"/>
      <c r="HF65" s="207"/>
      <c r="HG65" s="207"/>
      <c r="HH65" s="207"/>
      <c r="HI65" s="207"/>
      <c r="HJ65" s="207"/>
      <c r="HK65" s="207"/>
      <c r="HL65" s="207"/>
      <c r="HM65" s="207"/>
      <c r="HN65" s="207"/>
      <c r="HO65" s="207"/>
      <c r="HP65" s="207">
        <v>1</v>
      </c>
      <c r="HQ65" s="207"/>
      <c r="HR65" s="207"/>
      <c r="HS65" s="207"/>
      <c r="HT65" s="207"/>
      <c r="HU65" s="207">
        <v>2</v>
      </c>
      <c r="HV65" s="207"/>
      <c r="HW65" s="207"/>
      <c r="HX65" s="207"/>
      <c r="HY65" s="207"/>
      <c r="HZ65" s="207"/>
      <c r="IA65" s="207"/>
      <c r="IB65" s="207"/>
      <c r="IC65" s="207"/>
      <c r="ID65" s="207"/>
      <c r="IE65" s="207"/>
      <c r="IF65" s="207"/>
      <c r="IG65" s="207"/>
      <c r="IH65" s="207">
        <v>1</v>
      </c>
      <c r="II65" s="207"/>
      <c r="IJ65" s="207"/>
      <c r="IK65" s="207"/>
      <c r="IL65" s="207"/>
      <c r="IM65" s="207"/>
      <c r="IN65" s="207"/>
      <c r="IO65" s="207"/>
      <c r="IP65" s="207"/>
      <c r="IQ65" s="207"/>
      <c r="IR65" s="207"/>
      <c r="IS65" s="207"/>
      <c r="IT65" s="207"/>
      <c r="IU65" s="207"/>
      <c r="IV65" s="207"/>
      <c r="IW65" s="207"/>
      <c r="IX65" s="207"/>
      <c r="IY65" s="207"/>
      <c r="IZ65" s="207"/>
      <c r="JA65" s="207"/>
      <c r="JB65" s="207"/>
      <c r="JC65" s="207"/>
      <c r="JD65" s="207"/>
      <c r="JE65" s="207"/>
      <c r="JF65" s="207"/>
      <c r="JG65" s="207"/>
      <c r="JH65" s="207"/>
      <c r="JI65" s="207"/>
      <c r="JJ65" s="207"/>
      <c r="JK65" s="207"/>
      <c r="JL65" s="207"/>
      <c r="JM65" s="207"/>
      <c r="JN65" s="207"/>
      <c r="JO65" s="207"/>
      <c r="JP65" s="207"/>
      <c r="JQ65" s="207"/>
      <c r="JR65" s="207"/>
      <c r="JS65" s="207"/>
      <c r="JT65" s="207"/>
      <c r="JU65" s="207"/>
      <c r="JV65" s="207"/>
      <c r="JW65" s="207"/>
      <c r="JX65" s="207"/>
      <c r="JY65" s="207"/>
      <c r="JZ65" s="207"/>
      <c r="KA65" s="207"/>
      <c r="KB65" s="207"/>
      <c r="KC65" s="207"/>
      <c r="KD65" s="207"/>
      <c r="KE65" s="207">
        <v>1</v>
      </c>
      <c r="KF65" s="207"/>
      <c r="KG65" s="207"/>
      <c r="KH65" s="207"/>
      <c r="KI65" s="207">
        <v>1</v>
      </c>
      <c r="KJ65" s="207"/>
      <c r="KK65" s="207"/>
      <c r="KL65" s="207"/>
      <c r="KM65" s="207"/>
      <c r="KN65" s="207"/>
      <c r="KO65" s="207"/>
      <c r="KP65" s="207"/>
      <c r="KQ65" s="207"/>
      <c r="KR65" s="207"/>
      <c r="KS65" s="207"/>
      <c r="KT65" s="207"/>
      <c r="KU65" s="207"/>
      <c r="KV65" s="207"/>
      <c r="KW65" s="207"/>
      <c r="KX65" s="207"/>
      <c r="KY65" s="207"/>
      <c r="KZ65" s="207"/>
      <c r="LA65" s="207"/>
      <c r="LB65" s="207"/>
      <c r="LC65" s="207"/>
      <c r="LD65" s="207"/>
      <c r="LE65" s="207"/>
      <c r="LF65" s="207"/>
      <c r="LG65" s="207"/>
      <c r="LH65" s="207"/>
      <c r="LI65" s="207"/>
      <c r="LJ65" s="207"/>
      <c r="LK65" s="207"/>
      <c r="LL65" s="207"/>
      <c r="LM65" s="207"/>
      <c r="LN65" s="207"/>
      <c r="LO65" s="207"/>
      <c r="LP65" s="207"/>
      <c r="LQ65" s="207"/>
      <c r="LR65" s="207"/>
      <c r="LS65" s="207">
        <v>1</v>
      </c>
      <c r="LT65" s="207"/>
      <c r="LU65" s="207"/>
      <c r="LV65" s="207"/>
      <c r="LW65" s="207"/>
      <c r="LX65" s="207"/>
      <c r="LY65" s="207"/>
      <c r="LZ65" s="207"/>
      <c r="MA65" s="207"/>
      <c r="MB65" s="207"/>
      <c r="MC65" s="207"/>
      <c r="MD65" s="207"/>
      <c r="ME65" s="207"/>
      <c r="MF65" s="207"/>
      <c r="MG65" s="207"/>
      <c r="MH65" s="207"/>
      <c r="MI65" s="207"/>
      <c r="MJ65" s="207"/>
      <c r="MK65" s="207"/>
      <c r="ML65" s="207"/>
      <c r="MM65" s="207"/>
      <c r="MN65" s="207"/>
      <c r="MO65" s="207">
        <v>1</v>
      </c>
      <c r="MP65" s="207"/>
      <c r="MQ65" s="207"/>
      <c r="MR65" s="207"/>
      <c r="MS65" s="207"/>
      <c r="MT65" s="207"/>
      <c r="MU65" s="207"/>
      <c r="MV65" s="207"/>
      <c r="MW65" s="207"/>
      <c r="MX65" s="207"/>
      <c r="MY65" s="207">
        <v>1</v>
      </c>
      <c r="MZ65" s="207"/>
      <c r="NA65" s="207">
        <v>1</v>
      </c>
      <c r="NB65" s="207"/>
      <c r="NC65" s="207"/>
      <c r="ND65" s="207"/>
      <c r="NE65" s="207"/>
      <c r="NF65" s="207"/>
      <c r="NG65" s="207">
        <v>1</v>
      </c>
      <c r="NH65" s="207"/>
      <c r="NI65" s="207"/>
      <c r="NJ65" s="207"/>
      <c r="NK65" s="207"/>
      <c r="NL65" s="207"/>
      <c r="NM65" s="207">
        <v>1</v>
      </c>
      <c r="NN65" s="207"/>
      <c r="NO65" s="207"/>
      <c r="NP65" s="207"/>
      <c r="NQ65" s="207"/>
      <c r="NR65" s="207"/>
      <c r="NS65" s="207"/>
      <c r="NT65" s="207"/>
      <c r="NU65" s="207"/>
      <c r="NV65" s="207"/>
      <c r="NW65" s="207"/>
      <c r="NX65" s="207"/>
      <c r="NY65" s="207"/>
      <c r="NZ65" s="207"/>
      <c r="OA65" s="207"/>
      <c r="OB65" s="207"/>
      <c r="OC65" s="207"/>
      <c r="OD65" s="207"/>
      <c r="OE65" s="207"/>
      <c r="OF65" s="207"/>
      <c r="OG65" s="207"/>
      <c r="OH65" s="207"/>
      <c r="OI65" s="207"/>
      <c r="OJ65" s="207"/>
      <c r="OK65" s="207"/>
      <c r="OL65" s="207"/>
      <c r="OM65" s="207"/>
      <c r="ON65" s="207"/>
      <c r="OO65" s="207"/>
      <c r="OP65" s="207"/>
      <c r="OQ65" s="207"/>
      <c r="OR65" s="207"/>
      <c r="OS65" s="207"/>
      <c r="OT65" s="207"/>
      <c r="OU65" s="207"/>
      <c r="OV65" s="207"/>
      <c r="OW65" s="207"/>
      <c r="OX65" s="207"/>
      <c r="OY65" s="207"/>
      <c r="OZ65" s="207"/>
      <c r="PA65" s="207"/>
      <c r="PB65" s="207"/>
      <c r="PC65" s="207"/>
      <c r="PD65" s="207"/>
      <c r="PE65" s="207"/>
      <c r="PF65" s="207"/>
      <c r="PG65" s="207"/>
      <c r="PH65" s="207"/>
      <c r="PI65" s="207"/>
      <c r="PJ65" s="207"/>
      <c r="PK65" s="207"/>
      <c r="PL65" s="207"/>
      <c r="PM65" s="207"/>
      <c r="PN65" s="207"/>
      <c r="PO65" s="207"/>
      <c r="PP65" s="207"/>
      <c r="PQ65" s="207"/>
      <c r="PR65" s="207"/>
      <c r="PS65" s="207"/>
      <c r="PT65" s="207"/>
      <c r="PU65" s="207"/>
      <c r="PV65" s="207"/>
      <c r="PW65" s="207"/>
      <c r="PX65" s="207"/>
      <c r="PY65" s="207"/>
      <c r="PZ65" s="207"/>
      <c r="QA65" s="207"/>
      <c r="QB65" s="207">
        <v>1</v>
      </c>
      <c r="QC65" s="207"/>
      <c r="QD65" s="207"/>
      <c r="QE65" s="207"/>
      <c r="QF65" s="207"/>
      <c r="QG65" s="207"/>
      <c r="QH65" s="207"/>
      <c r="QI65" s="207"/>
      <c r="QJ65" s="207"/>
      <c r="QK65" s="207"/>
      <c r="QL65" s="207"/>
      <c r="QM65" s="207"/>
      <c r="QN65" s="207"/>
      <c r="QO65" s="207"/>
      <c r="QP65" s="207"/>
      <c r="QQ65" s="207"/>
      <c r="QR65" s="207"/>
      <c r="QS65" s="207"/>
      <c r="QT65" s="207"/>
      <c r="QU65" s="207"/>
      <c r="QV65" s="207"/>
      <c r="QW65" s="207"/>
      <c r="QX65" s="207"/>
      <c r="QY65" s="207"/>
      <c r="QZ65" s="207"/>
      <c r="RA65" s="207"/>
    </row>
    <row r="66" spans="1:469" x14ac:dyDescent="0.25">
      <c r="A66" t="s">
        <v>269</v>
      </c>
      <c r="B66" s="205" t="s">
        <v>269</v>
      </c>
      <c r="C66" s="207"/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207"/>
      <c r="AS66" s="207"/>
      <c r="AT66" s="207"/>
      <c r="AU66" s="207"/>
      <c r="AV66" s="207"/>
      <c r="AW66" s="207"/>
      <c r="AX66" s="207"/>
      <c r="AY66" s="207"/>
      <c r="AZ66" s="207"/>
      <c r="BA66" s="207"/>
      <c r="BB66" s="207"/>
      <c r="BC66" s="207"/>
      <c r="BD66" s="207"/>
      <c r="BE66" s="207"/>
      <c r="BF66" s="207"/>
      <c r="BG66" s="207"/>
      <c r="BH66" s="207"/>
      <c r="BI66" s="207"/>
      <c r="BJ66" s="207"/>
      <c r="BK66" s="207"/>
      <c r="BL66" s="207"/>
      <c r="BM66" s="207"/>
      <c r="BN66" s="207"/>
      <c r="BO66" s="207"/>
      <c r="BP66" s="207"/>
      <c r="BQ66" s="207"/>
      <c r="BR66" s="207"/>
      <c r="BS66" s="207"/>
      <c r="BT66" s="207"/>
      <c r="BU66" s="207"/>
      <c r="BV66" s="207"/>
      <c r="BW66" s="207"/>
      <c r="BX66" s="207"/>
      <c r="BY66" s="207"/>
      <c r="BZ66" s="207"/>
      <c r="CA66" s="207"/>
      <c r="CB66" s="207"/>
      <c r="CC66" s="207"/>
      <c r="CD66" s="207"/>
      <c r="CE66" s="207"/>
      <c r="CF66" s="207"/>
      <c r="CG66" s="207"/>
      <c r="CH66" s="207"/>
      <c r="CI66" s="207"/>
      <c r="CJ66" s="207"/>
      <c r="CK66" s="207"/>
      <c r="CL66" s="207"/>
      <c r="CM66" s="207"/>
      <c r="CN66" s="207"/>
      <c r="CO66" s="207"/>
      <c r="CP66" s="207"/>
      <c r="CQ66" s="207"/>
      <c r="CR66" s="207"/>
      <c r="CS66" s="207"/>
      <c r="CT66" s="207"/>
      <c r="CU66" s="207"/>
      <c r="CV66" s="207"/>
      <c r="CW66" s="207"/>
      <c r="CX66" s="207"/>
      <c r="CY66" s="207"/>
      <c r="CZ66" s="207"/>
      <c r="DA66" s="207"/>
      <c r="DB66" s="207"/>
      <c r="DC66" s="207"/>
      <c r="DD66" s="207"/>
      <c r="DE66" s="207"/>
      <c r="DF66" s="207"/>
      <c r="DG66" s="207"/>
      <c r="DH66" s="207"/>
      <c r="DI66" s="207"/>
      <c r="DJ66" s="207"/>
      <c r="DK66" s="207"/>
      <c r="DL66" s="207"/>
      <c r="DM66" s="207"/>
      <c r="DN66" s="207"/>
      <c r="DO66" s="207"/>
      <c r="DP66" s="207"/>
      <c r="DQ66" s="207"/>
      <c r="DR66" s="207"/>
      <c r="DS66" s="207"/>
      <c r="DT66" s="207"/>
      <c r="DU66" s="207"/>
      <c r="DV66" s="207"/>
      <c r="DW66" s="207"/>
      <c r="DX66" s="207"/>
      <c r="DY66" s="207"/>
      <c r="DZ66" s="207"/>
      <c r="EA66" s="207"/>
      <c r="EB66" s="207"/>
      <c r="EC66" s="207"/>
      <c r="ED66" s="207"/>
      <c r="EE66" s="207"/>
      <c r="EF66" s="207"/>
      <c r="EG66" s="207"/>
      <c r="EH66" s="207"/>
      <c r="EI66" s="207"/>
      <c r="EJ66" s="207"/>
      <c r="EK66" s="207"/>
      <c r="EL66" s="207"/>
      <c r="EM66" s="207"/>
      <c r="EN66" s="207"/>
      <c r="EO66" s="207"/>
      <c r="EP66" s="207"/>
      <c r="EQ66" s="207"/>
      <c r="ER66" s="207"/>
      <c r="ES66" s="207"/>
      <c r="ET66" s="207"/>
      <c r="EU66" s="207"/>
      <c r="EV66" s="207"/>
      <c r="EW66" s="207"/>
      <c r="EX66" s="207"/>
      <c r="EY66" s="207"/>
      <c r="EZ66" s="207"/>
      <c r="FA66" s="207"/>
      <c r="FB66" s="207"/>
      <c r="FC66" s="207"/>
      <c r="FD66" s="207"/>
      <c r="FE66" s="207"/>
      <c r="FF66" s="207"/>
      <c r="FG66" s="207"/>
      <c r="FH66" s="207"/>
      <c r="FI66" s="207"/>
      <c r="FJ66" s="207"/>
      <c r="FK66" s="207"/>
      <c r="FL66" s="207"/>
      <c r="FM66" s="207"/>
      <c r="FN66" s="207"/>
      <c r="FO66" s="207"/>
      <c r="FP66" s="207"/>
      <c r="FQ66" s="207"/>
      <c r="FR66" s="207"/>
      <c r="FS66" s="207"/>
      <c r="FT66" s="207"/>
      <c r="FU66" s="207"/>
      <c r="FV66" s="207"/>
      <c r="FW66" s="207"/>
      <c r="FX66" s="207"/>
      <c r="FY66" s="207"/>
      <c r="FZ66" s="207"/>
      <c r="GA66" s="207"/>
      <c r="GB66" s="207"/>
      <c r="GC66" s="207"/>
      <c r="GD66" s="207"/>
      <c r="GE66" s="207"/>
      <c r="GF66" s="207"/>
      <c r="GG66" s="207"/>
      <c r="GH66" s="207"/>
      <c r="GI66" s="207"/>
      <c r="GJ66" s="207"/>
      <c r="GK66" s="207"/>
      <c r="GL66" s="207"/>
      <c r="GM66" s="207"/>
      <c r="GN66" s="207"/>
      <c r="GO66" s="207"/>
      <c r="GP66" s="207"/>
      <c r="GQ66" s="207"/>
      <c r="GR66" s="207"/>
      <c r="GS66" s="207"/>
      <c r="GT66" s="207"/>
      <c r="GU66" s="207"/>
      <c r="GV66" s="207"/>
      <c r="GW66" s="207"/>
      <c r="GX66" s="207"/>
      <c r="GY66" s="207"/>
      <c r="GZ66" s="207"/>
      <c r="HA66" s="207"/>
      <c r="HB66" s="207"/>
      <c r="HC66" s="207"/>
      <c r="HD66" s="207"/>
      <c r="HE66" s="207"/>
      <c r="HF66" s="207"/>
      <c r="HG66" s="207"/>
      <c r="HH66" s="207"/>
      <c r="HI66" s="207"/>
      <c r="HJ66" s="207"/>
      <c r="HK66" s="207"/>
      <c r="HL66" s="207"/>
      <c r="HM66" s="207"/>
      <c r="HN66" s="207"/>
      <c r="HO66" s="207"/>
      <c r="HP66" s="207"/>
      <c r="HQ66" s="207"/>
      <c r="HR66" s="207"/>
      <c r="HS66" s="207"/>
      <c r="HT66" s="207"/>
      <c r="HU66" s="207"/>
      <c r="HV66" s="207"/>
      <c r="HW66" s="207"/>
      <c r="HX66" s="207"/>
      <c r="HY66" s="207"/>
      <c r="HZ66" s="207"/>
      <c r="IA66" s="207"/>
      <c r="IB66" s="207"/>
      <c r="IC66" s="207"/>
      <c r="ID66" s="207"/>
      <c r="IE66" s="207"/>
      <c r="IF66" s="207"/>
      <c r="IG66" s="207"/>
      <c r="IH66" s="207"/>
      <c r="II66" s="207"/>
      <c r="IJ66" s="207"/>
      <c r="IK66" s="207"/>
      <c r="IL66" s="207"/>
      <c r="IM66" s="207"/>
      <c r="IN66" s="207"/>
      <c r="IO66" s="207"/>
      <c r="IP66" s="207"/>
      <c r="IQ66" s="207"/>
      <c r="IR66" s="207"/>
      <c r="IS66" s="207"/>
      <c r="IT66" s="207"/>
      <c r="IU66" s="207"/>
      <c r="IV66" s="207"/>
      <c r="IW66" s="207"/>
      <c r="IX66" s="207"/>
      <c r="IY66" s="207"/>
      <c r="IZ66" s="207"/>
      <c r="JA66" s="207"/>
      <c r="JB66" s="207"/>
      <c r="JC66" s="207"/>
      <c r="JD66" s="207"/>
      <c r="JE66" s="207"/>
      <c r="JF66" s="207"/>
      <c r="JG66" s="207"/>
      <c r="JH66" s="207"/>
      <c r="JI66" s="207"/>
      <c r="JJ66" s="207"/>
      <c r="JK66" s="207"/>
      <c r="JL66" s="207"/>
      <c r="JM66" s="207"/>
      <c r="JN66" s="207"/>
      <c r="JO66" s="207"/>
      <c r="JP66" s="207"/>
      <c r="JQ66" s="207"/>
      <c r="JR66" s="207"/>
      <c r="JS66" s="207"/>
      <c r="JT66" s="207"/>
      <c r="JU66" s="207"/>
      <c r="JV66" s="207"/>
      <c r="JW66" s="207"/>
      <c r="JX66" s="207"/>
      <c r="JY66" s="207"/>
      <c r="JZ66" s="207"/>
      <c r="KA66" s="207"/>
      <c r="KB66" s="207"/>
      <c r="KC66" s="207"/>
      <c r="KD66" s="207"/>
      <c r="KE66" s="207"/>
      <c r="KF66" s="207"/>
      <c r="KG66" s="207"/>
      <c r="KH66" s="207"/>
      <c r="KI66" s="207"/>
      <c r="KJ66" s="207"/>
      <c r="KK66" s="207"/>
      <c r="KL66" s="207"/>
      <c r="KM66" s="207"/>
      <c r="KN66" s="207"/>
      <c r="KO66" s="207"/>
      <c r="KP66" s="207"/>
      <c r="KQ66" s="207"/>
      <c r="KR66" s="207"/>
      <c r="KS66" s="207"/>
      <c r="KT66" s="207"/>
      <c r="KU66" s="207"/>
      <c r="KV66" s="207"/>
      <c r="KW66" s="207"/>
      <c r="KX66" s="207"/>
      <c r="KY66" s="207"/>
      <c r="KZ66" s="207"/>
      <c r="LA66" s="207"/>
      <c r="LB66" s="207"/>
      <c r="LC66" s="207"/>
      <c r="LD66" s="207"/>
      <c r="LE66" s="207"/>
      <c r="LF66" s="207"/>
      <c r="LG66" s="207"/>
      <c r="LH66" s="207"/>
      <c r="LI66" s="207"/>
      <c r="LJ66" s="207"/>
      <c r="LK66" s="207"/>
      <c r="LL66" s="207"/>
      <c r="LM66" s="207"/>
      <c r="LN66" s="207"/>
      <c r="LO66" s="207"/>
      <c r="LP66" s="207"/>
      <c r="LQ66" s="207"/>
      <c r="LR66" s="207"/>
      <c r="LS66" s="207"/>
      <c r="LT66" s="207"/>
      <c r="LU66" s="207"/>
      <c r="LV66" s="207"/>
      <c r="LW66" s="207"/>
      <c r="LX66" s="207"/>
      <c r="LY66" s="207"/>
      <c r="LZ66" s="207"/>
      <c r="MA66" s="207"/>
      <c r="MB66" s="207"/>
      <c r="MC66" s="207"/>
      <c r="MD66" s="207"/>
      <c r="ME66" s="207"/>
      <c r="MF66" s="207"/>
      <c r="MG66" s="207"/>
      <c r="MH66" s="207"/>
      <c r="MI66" s="207"/>
      <c r="MJ66" s="207"/>
      <c r="MK66" s="207"/>
      <c r="ML66" s="207"/>
      <c r="MM66" s="207"/>
      <c r="MN66" s="207"/>
      <c r="MO66" s="207"/>
      <c r="MP66" s="207"/>
      <c r="MQ66" s="207"/>
      <c r="MR66" s="207"/>
      <c r="MS66" s="207"/>
      <c r="MT66" s="207"/>
      <c r="MU66" s="207"/>
      <c r="MV66" s="207"/>
      <c r="MW66" s="207"/>
      <c r="MX66" s="207"/>
      <c r="MY66" s="207"/>
      <c r="MZ66" s="207"/>
      <c r="NA66" s="207"/>
      <c r="NB66" s="207"/>
      <c r="NC66" s="207"/>
      <c r="ND66" s="207"/>
      <c r="NE66" s="207"/>
      <c r="NF66" s="207"/>
      <c r="NG66" s="207"/>
      <c r="NH66" s="207"/>
      <c r="NI66" s="207"/>
      <c r="NJ66" s="207"/>
      <c r="NK66" s="207"/>
      <c r="NL66" s="207"/>
      <c r="NM66" s="207"/>
      <c r="NN66" s="207"/>
      <c r="NO66" s="207"/>
      <c r="NP66" s="207"/>
      <c r="NQ66" s="207"/>
      <c r="NR66" s="207"/>
      <c r="NS66" s="207"/>
      <c r="NT66" s="207"/>
      <c r="NU66" s="207"/>
      <c r="NV66" s="207"/>
      <c r="NW66" s="207"/>
      <c r="NX66" s="207"/>
      <c r="NY66" s="207"/>
      <c r="NZ66" s="207"/>
      <c r="OA66" s="207"/>
      <c r="OB66" s="207"/>
      <c r="OC66" s="207"/>
      <c r="OD66" s="207"/>
      <c r="OE66" s="207"/>
      <c r="OF66" s="207"/>
      <c r="OG66" s="207"/>
      <c r="OH66" s="207"/>
      <c r="OI66" s="207"/>
      <c r="OJ66" s="207"/>
      <c r="OK66" s="207"/>
      <c r="OL66" s="207"/>
      <c r="OM66" s="207"/>
      <c r="ON66" s="207"/>
      <c r="OO66" s="207"/>
      <c r="OP66" s="207"/>
      <c r="OQ66" s="207"/>
      <c r="OR66" s="207"/>
      <c r="OS66" s="207"/>
      <c r="OT66" s="207"/>
      <c r="OU66" s="207"/>
      <c r="OV66" s="207"/>
      <c r="OW66" s="207"/>
      <c r="OX66" s="207"/>
      <c r="OY66" s="207"/>
      <c r="OZ66" s="207"/>
      <c r="PA66" s="207"/>
      <c r="PB66" s="207"/>
      <c r="PC66" s="207"/>
      <c r="PD66" s="207"/>
      <c r="PE66" s="207"/>
      <c r="PF66" s="207"/>
      <c r="PG66" s="207"/>
      <c r="PH66" s="207"/>
      <c r="PI66" s="207"/>
      <c r="PJ66" s="207"/>
      <c r="PK66" s="207"/>
      <c r="PL66" s="207"/>
      <c r="PM66" s="207"/>
      <c r="PN66" s="207"/>
      <c r="PO66" s="207"/>
      <c r="PP66" s="207"/>
      <c r="PQ66" s="207"/>
      <c r="PR66" s="207"/>
      <c r="PS66" s="207"/>
      <c r="PT66" s="207"/>
      <c r="PU66" s="207"/>
      <c r="PV66" s="207"/>
      <c r="PW66" s="207"/>
      <c r="PX66" s="207"/>
      <c r="PY66" s="207"/>
      <c r="PZ66" s="207"/>
      <c r="QA66" s="207"/>
      <c r="QB66" s="207"/>
      <c r="QC66" s="207"/>
      <c r="QD66" s="207"/>
      <c r="QE66" s="207"/>
      <c r="QF66" s="207"/>
      <c r="QG66" s="207"/>
      <c r="QH66" s="207"/>
      <c r="QI66" s="207"/>
      <c r="QJ66" s="207"/>
      <c r="QK66" s="207"/>
      <c r="QL66" s="207"/>
      <c r="QM66" s="207"/>
      <c r="QN66" s="207"/>
      <c r="QO66" s="207"/>
      <c r="QP66" s="207"/>
      <c r="QQ66" s="207"/>
      <c r="QR66" s="207"/>
      <c r="QS66" s="207"/>
      <c r="QT66" s="207"/>
      <c r="QU66" s="207"/>
      <c r="QV66" s="207"/>
      <c r="QW66" s="207"/>
      <c r="QX66" s="207"/>
      <c r="QY66" s="207"/>
      <c r="QZ66" s="207"/>
      <c r="RA66" s="207"/>
    </row>
    <row r="67" spans="1:469" x14ac:dyDescent="0.25"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0735-4FC8-451C-932C-91545288C536}">
  <dimension ref="A3:K40"/>
  <sheetViews>
    <sheetView zoomScaleNormal="100" workbookViewId="0">
      <selection activeCell="M15" sqref="M15"/>
    </sheetView>
  </sheetViews>
  <sheetFormatPr baseColWidth="10" defaultRowHeight="15.75" x14ac:dyDescent="0.25"/>
  <cols>
    <col min="1" max="1" width="46.375" bestFit="1" customWidth="1"/>
    <col min="2" max="2" width="20.5" style="7" bestFit="1" customWidth="1"/>
    <col min="3" max="4" width="6.5" style="7" bestFit="1" customWidth="1"/>
    <col min="5" max="5" width="5.375" style="7" bestFit="1" customWidth="1"/>
    <col min="6" max="6" width="4.125" style="7" bestFit="1" customWidth="1"/>
    <col min="7" max="7" width="5.375" style="7" bestFit="1" customWidth="1"/>
    <col min="8" max="8" width="4.375" style="7" bestFit="1" customWidth="1"/>
    <col min="9" max="10" width="5.375" style="7" bestFit="1" customWidth="1"/>
    <col min="11" max="12" width="5.375" bestFit="1" customWidth="1"/>
    <col min="13" max="467" width="10.375" bestFit="1" customWidth="1"/>
    <col min="468" max="468" width="10" bestFit="1" customWidth="1"/>
  </cols>
  <sheetData>
    <row r="3" spans="1:11" hidden="1" x14ac:dyDescent="0.25">
      <c r="A3" s="71" t="s">
        <v>222</v>
      </c>
      <c r="B3" s="71" t="s">
        <v>223</v>
      </c>
      <c r="C3"/>
      <c r="K3" s="7"/>
    </row>
    <row r="4" spans="1:11" x14ac:dyDescent="0.25">
      <c r="B4" t="s">
        <v>224</v>
      </c>
      <c r="C4" t="s">
        <v>225</v>
      </c>
      <c r="D4" t="s">
        <v>226</v>
      </c>
      <c r="E4"/>
      <c r="F4"/>
      <c r="G4"/>
      <c r="H4"/>
      <c r="I4"/>
      <c r="J4"/>
    </row>
    <row r="5" spans="1:11" x14ac:dyDescent="0.25">
      <c r="A5" s="71" t="s">
        <v>53</v>
      </c>
      <c r="B5"/>
      <c r="C5"/>
      <c r="D5" t="s">
        <v>227</v>
      </c>
      <c r="E5" t="s">
        <v>228</v>
      </c>
      <c r="F5" t="s">
        <v>229</v>
      </c>
      <c r="G5" t="s">
        <v>230</v>
      </c>
      <c r="H5" t="s">
        <v>231</v>
      </c>
      <c r="I5" t="s">
        <v>232</v>
      </c>
      <c r="J5" t="s">
        <v>233</v>
      </c>
      <c r="K5" t="s">
        <v>234</v>
      </c>
    </row>
    <row r="6" spans="1:11" x14ac:dyDescent="0.25">
      <c r="A6" s="233" t="s">
        <v>10</v>
      </c>
      <c r="B6" s="207">
        <v>90</v>
      </c>
      <c r="C6" s="207">
        <v>209</v>
      </c>
      <c r="D6" s="207">
        <v>28</v>
      </c>
      <c r="E6" s="207">
        <v>7</v>
      </c>
      <c r="F6" s="207"/>
      <c r="G6" s="207">
        <v>12</v>
      </c>
      <c r="H6" s="207">
        <v>32</v>
      </c>
      <c r="I6" s="207">
        <v>90</v>
      </c>
      <c r="J6" s="207">
        <v>57</v>
      </c>
      <c r="K6" s="207">
        <v>64</v>
      </c>
    </row>
    <row r="7" spans="1:11" x14ac:dyDescent="0.25">
      <c r="A7" s="233" t="s">
        <v>11</v>
      </c>
      <c r="B7" s="207">
        <v>18</v>
      </c>
      <c r="C7" s="207">
        <v>123</v>
      </c>
      <c r="D7" s="207">
        <v>24</v>
      </c>
      <c r="E7" s="207">
        <v>6</v>
      </c>
      <c r="F7" s="207">
        <v>14</v>
      </c>
      <c r="G7" s="207">
        <v>13</v>
      </c>
      <c r="H7" s="207">
        <v>5</v>
      </c>
      <c r="I7" s="207">
        <v>53</v>
      </c>
      <c r="J7" s="207">
        <v>31</v>
      </c>
      <c r="K7" s="207">
        <v>52</v>
      </c>
    </row>
    <row r="8" spans="1:11" x14ac:dyDescent="0.25">
      <c r="A8" s="233" t="s">
        <v>12</v>
      </c>
      <c r="B8" s="207">
        <v>12</v>
      </c>
      <c r="C8" s="207">
        <v>89</v>
      </c>
      <c r="D8" s="207">
        <v>20</v>
      </c>
      <c r="E8" s="207">
        <v>7</v>
      </c>
      <c r="F8" s="207">
        <v>14</v>
      </c>
      <c r="G8" s="207">
        <v>11</v>
      </c>
      <c r="H8" s="207">
        <v>5</v>
      </c>
      <c r="I8" s="207">
        <v>51</v>
      </c>
      <c r="J8" s="207">
        <v>70</v>
      </c>
      <c r="K8" s="207">
        <v>63</v>
      </c>
    </row>
    <row r="9" spans="1:11" x14ac:dyDescent="0.25">
      <c r="A9" s="233" t="s">
        <v>13</v>
      </c>
      <c r="B9" s="207">
        <v>8</v>
      </c>
      <c r="C9" s="207">
        <v>16</v>
      </c>
      <c r="D9" s="207">
        <v>15</v>
      </c>
      <c r="E9" s="207">
        <v>2</v>
      </c>
      <c r="F9" s="207"/>
      <c r="G9" s="207"/>
      <c r="H9" s="207">
        <v>13</v>
      </c>
      <c r="I9" s="207"/>
      <c r="J9" s="207">
        <v>6</v>
      </c>
      <c r="K9" s="207">
        <v>7</v>
      </c>
    </row>
    <row r="10" spans="1:11" x14ac:dyDescent="0.25">
      <c r="A10" s="233" t="s">
        <v>14</v>
      </c>
      <c r="B10" s="207">
        <v>9</v>
      </c>
      <c r="C10" s="207">
        <v>85</v>
      </c>
      <c r="D10" s="207">
        <v>10</v>
      </c>
      <c r="E10" s="207"/>
      <c r="F10" s="207"/>
      <c r="G10" s="207"/>
      <c r="H10" s="207">
        <v>1</v>
      </c>
      <c r="I10" s="207"/>
      <c r="J10" s="207">
        <v>1</v>
      </c>
      <c r="K10" s="207">
        <v>3</v>
      </c>
    </row>
    <row r="11" spans="1:11" x14ac:dyDescent="0.25">
      <c r="A11" s="233" t="s">
        <v>259</v>
      </c>
      <c r="B11" s="207"/>
      <c r="C11" s="207"/>
      <c r="D11" s="207"/>
      <c r="E11" s="207"/>
      <c r="F11" s="207"/>
      <c r="G11" s="207"/>
      <c r="H11" s="207"/>
      <c r="I11" s="207">
        <v>105</v>
      </c>
      <c r="J11" s="207">
        <v>101</v>
      </c>
      <c r="K11" s="207">
        <v>5</v>
      </c>
    </row>
    <row r="12" spans="1:11" x14ac:dyDescent="0.25">
      <c r="A12" s="233" t="s">
        <v>260</v>
      </c>
      <c r="B12" s="207"/>
      <c r="C12" s="207"/>
      <c r="D12" s="207"/>
      <c r="E12" s="207"/>
      <c r="F12" s="207"/>
      <c r="G12" s="207"/>
      <c r="H12" s="207"/>
      <c r="I12" s="207">
        <v>105</v>
      </c>
      <c r="J12" s="207">
        <v>3</v>
      </c>
      <c r="K12" s="207">
        <v>203</v>
      </c>
    </row>
    <row r="13" spans="1:11" x14ac:dyDescent="0.25">
      <c r="A13" s="233" t="s">
        <v>15</v>
      </c>
      <c r="B13" s="207">
        <v>340</v>
      </c>
      <c r="C13" s="207">
        <v>2588</v>
      </c>
      <c r="D13" s="207">
        <v>594</v>
      </c>
      <c r="E13" s="207">
        <v>123</v>
      </c>
      <c r="F13" s="207">
        <v>287</v>
      </c>
      <c r="G13" s="207">
        <v>40</v>
      </c>
      <c r="H13" s="207">
        <v>139</v>
      </c>
      <c r="I13" s="207">
        <v>133</v>
      </c>
      <c r="J13" s="207">
        <v>269</v>
      </c>
      <c r="K13" s="207">
        <v>129</v>
      </c>
    </row>
    <row r="14" spans="1:11" x14ac:dyDescent="0.25">
      <c r="A14" s="233" t="s">
        <v>173</v>
      </c>
      <c r="B14" s="207"/>
      <c r="C14" s="207"/>
      <c r="D14" s="207"/>
      <c r="E14" s="207">
        <v>5</v>
      </c>
      <c r="F14" s="207">
        <v>13</v>
      </c>
      <c r="G14" s="207">
        <v>1</v>
      </c>
      <c r="H14" s="207">
        <v>10</v>
      </c>
      <c r="I14" s="207"/>
      <c r="J14" s="207">
        <v>5</v>
      </c>
      <c r="K14" s="207">
        <v>2</v>
      </c>
    </row>
    <row r="15" spans="1:11" x14ac:dyDescent="0.25">
      <c r="A15" s="233" t="s">
        <v>16</v>
      </c>
      <c r="B15" s="207">
        <v>77</v>
      </c>
      <c r="C15" s="207">
        <v>467</v>
      </c>
      <c r="D15" s="207">
        <v>226</v>
      </c>
      <c r="E15" s="207">
        <v>26</v>
      </c>
      <c r="F15" s="207">
        <v>188</v>
      </c>
      <c r="G15" s="207">
        <v>69</v>
      </c>
      <c r="H15" s="207">
        <v>40</v>
      </c>
      <c r="I15" s="207">
        <v>78</v>
      </c>
      <c r="J15" s="207">
        <v>66</v>
      </c>
      <c r="K15" s="207">
        <v>9</v>
      </c>
    </row>
    <row r="16" spans="1:11" x14ac:dyDescent="0.25">
      <c r="A16" s="233" t="s">
        <v>17</v>
      </c>
      <c r="B16" s="207">
        <v>5184</v>
      </c>
      <c r="C16" s="207">
        <v>5443</v>
      </c>
      <c r="D16" s="207">
        <v>499</v>
      </c>
      <c r="E16" s="207">
        <v>608</v>
      </c>
      <c r="F16" s="207">
        <v>246</v>
      </c>
      <c r="G16" s="207">
        <v>257</v>
      </c>
      <c r="H16" s="207">
        <v>100</v>
      </c>
      <c r="I16" s="207">
        <v>312</v>
      </c>
      <c r="J16" s="207">
        <v>162</v>
      </c>
      <c r="K16" s="207">
        <v>150</v>
      </c>
    </row>
    <row r="17" spans="1:11" x14ac:dyDescent="0.25">
      <c r="A17" s="233" t="s">
        <v>187</v>
      </c>
      <c r="B17" s="207"/>
      <c r="C17" s="207">
        <v>444</v>
      </c>
      <c r="D17" s="207">
        <v>314</v>
      </c>
      <c r="E17" s="207">
        <v>48</v>
      </c>
      <c r="F17" s="207">
        <v>24</v>
      </c>
      <c r="G17" s="207">
        <v>24</v>
      </c>
      <c r="H17" s="207">
        <v>18</v>
      </c>
      <c r="I17" s="207">
        <v>63</v>
      </c>
      <c r="J17" s="207">
        <v>6</v>
      </c>
      <c r="K17" s="207"/>
    </row>
    <row r="18" spans="1:11" x14ac:dyDescent="0.25">
      <c r="A18" s="233" t="s">
        <v>156</v>
      </c>
      <c r="B18" s="207"/>
      <c r="C18" s="207">
        <v>32</v>
      </c>
      <c r="D18" s="207">
        <v>57</v>
      </c>
      <c r="E18" s="207">
        <v>13</v>
      </c>
      <c r="F18" s="207">
        <v>2</v>
      </c>
      <c r="G18" s="207">
        <v>2</v>
      </c>
      <c r="H18" s="207"/>
      <c r="I18" s="207"/>
      <c r="J18" s="207">
        <v>21</v>
      </c>
      <c r="K18" s="207">
        <v>1</v>
      </c>
    </row>
    <row r="19" spans="1:11" x14ac:dyDescent="0.25">
      <c r="A19" s="233" t="s">
        <v>159</v>
      </c>
      <c r="B19" s="207"/>
      <c r="C19" s="207">
        <v>19</v>
      </c>
      <c r="D19" s="207">
        <v>16</v>
      </c>
      <c r="E19" s="207">
        <v>15</v>
      </c>
      <c r="F19" s="207">
        <v>7</v>
      </c>
      <c r="G19" s="207">
        <v>2</v>
      </c>
      <c r="H19" s="207"/>
      <c r="I19" s="207"/>
      <c r="J19" s="207"/>
      <c r="K19" s="207">
        <v>4</v>
      </c>
    </row>
    <row r="20" spans="1:11" x14ac:dyDescent="0.25">
      <c r="A20" s="233" t="s">
        <v>18</v>
      </c>
      <c r="B20" s="207">
        <v>3622</v>
      </c>
      <c r="C20" s="207">
        <v>4755</v>
      </c>
      <c r="D20" s="207">
        <v>402</v>
      </c>
      <c r="E20" s="207">
        <v>456</v>
      </c>
      <c r="F20" s="207">
        <v>270</v>
      </c>
      <c r="G20" s="207">
        <v>228</v>
      </c>
      <c r="H20" s="207">
        <v>300</v>
      </c>
      <c r="I20" s="207">
        <v>332</v>
      </c>
      <c r="J20" s="207">
        <v>189</v>
      </c>
      <c r="K20" s="207">
        <v>76</v>
      </c>
    </row>
    <row r="21" spans="1:11" x14ac:dyDescent="0.25">
      <c r="A21" s="233" t="s">
        <v>25</v>
      </c>
      <c r="B21" s="207"/>
      <c r="C21" s="207">
        <v>227</v>
      </c>
      <c r="D21" s="207">
        <v>37</v>
      </c>
      <c r="E21" s="207">
        <v>72</v>
      </c>
      <c r="F21" s="207">
        <v>66</v>
      </c>
      <c r="G21" s="207">
        <v>72</v>
      </c>
      <c r="H21" s="207">
        <v>133</v>
      </c>
      <c r="I21" s="207">
        <v>26</v>
      </c>
      <c r="J21" s="207">
        <v>134</v>
      </c>
      <c r="K21" s="207">
        <v>35</v>
      </c>
    </row>
    <row r="22" spans="1:11" x14ac:dyDescent="0.25">
      <c r="A22" s="233" t="s">
        <v>143</v>
      </c>
      <c r="B22" s="207"/>
      <c r="C22" s="207">
        <v>31</v>
      </c>
      <c r="D22" s="207">
        <v>2</v>
      </c>
      <c r="E22" s="207"/>
      <c r="F22" s="207"/>
      <c r="G22" s="207"/>
      <c r="H22" s="207"/>
      <c r="I22" s="207"/>
      <c r="J22" s="207"/>
      <c r="K22" s="207"/>
    </row>
    <row r="23" spans="1:11" x14ac:dyDescent="0.25">
      <c r="A23" s="233" t="s">
        <v>142</v>
      </c>
      <c r="B23" s="207"/>
      <c r="C23" s="207">
        <v>31</v>
      </c>
      <c r="D23" s="207"/>
      <c r="E23" s="207"/>
      <c r="F23" s="207"/>
      <c r="G23" s="207"/>
      <c r="H23" s="207"/>
      <c r="I23" s="207"/>
      <c r="J23" s="207"/>
      <c r="K23" s="207"/>
    </row>
    <row r="24" spans="1:11" x14ac:dyDescent="0.25">
      <c r="A24" s="233" t="s">
        <v>141</v>
      </c>
      <c r="B24" s="207"/>
      <c r="C24" s="207">
        <v>30</v>
      </c>
      <c r="D24" s="207"/>
      <c r="E24" s="207"/>
      <c r="F24" s="207"/>
      <c r="G24" s="207"/>
      <c r="H24" s="207"/>
      <c r="I24" s="207"/>
      <c r="J24" s="207"/>
      <c r="K24" s="207"/>
    </row>
    <row r="25" spans="1:11" x14ac:dyDescent="0.25">
      <c r="A25" s="233" t="s">
        <v>147</v>
      </c>
      <c r="B25" s="207"/>
      <c r="C25" s="207">
        <v>463</v>
      </c>
      <c r="D25" s="207">
        <v>141</v>
      </c>
      <c r="E25" s="207">
        <v>321</v>
      </c>
      <c r="F25" s="207">
        <v>22</v>
      </c>
      <c r="G25" s="207">
        <v>41</v>
      </c>
      <c r="H25" s="207">
        <v>517</v>
      </c>
      <c r="I25" s="207">
        <v>493</v>
      </c>
      <c r="J25" s="207">
        <v>295</v>
      </c>
      <c r="K25" s="207">
        <v>344</v>
      </c>
    </row>
    <row r="26" spans="1:11" x14ac:dyDescent="0.25">
      <c r="A26" s="233" t="s">
        <v>19</v>
      </c>
      <c r="B26" s="207">
        <v>6</v>
      </c>
      <c r="C26" s="207">
        <v>15</v>
      </c>
      <c r="D26" s="207">
        <v>1</v>
      </c>
      <c r="E26" s="207"/>
      <c r="F26" s="207">
        <v>1</v>
      </c>
      <c r="G26" s="207"/>
      <c r="H26" s="207">
        <v>7</v>
      </c>
      <c r="I26" s="207">
        <v>1</v>
      </c>
      <c r="J26" s="207">
        <v>1</v>
      </c>
      <c r="K26" s="207"/>
    </row>
    <row r="27" spans="1:11" x14ac:dyDescent="0.25">
      <c r="A27" s="233" t="s">
        <v>20</v>
      </c>
      <c r="B27" s="207">
        <v>5</v>
      </c>
      <c r="C27" s="207">
        <v>18</v>
      </c>
      <c r="D27" s="207">
        <v>15</v>
      </c>
      <c r="E27" s="207">
        <v>2</v>
      </c>
      <c r="F27" s="207">
        <v>1</v>
      </c>
      <c r="G27" s="207"/>
      <c r="H27" s="207">
        <v>13</v>
      </c>
      <c r="I27" s="207"/>
      <c r="J27" s="207"/>
      <c r="K27" s="207"/>
    </row>
    <row r="28" spans="1:11" x14ac:dyDescent="0.25">
      <c r="A28" s="233" t="s">
        <v>59</v>
      </c>
      <c r="B28" s="207"/>
      <c r="C28" s="207">
        <v>7638</v>
      </c>
      <c r="D28" s="207">
        <v>165</v>
      </c>
      <c r="E28" s="207"/>
      <c r="F28" s="207">
        <v>138</v>
      </c>
      <c r="G28" s="207"/>
      <c r="H28" s="207">
        <v>120</v>
      </c>
      <c r="I28" s="207">
        <v>38</v>
      </c>
      <c r="J28" s="207"/>
      <c r="K28" s="207"/>
    </row>
    <row r="29" spans="1:11" x14ac:dyDescent="0.25">
      <c r="A29" s="233" t="s">
        <v>57</v>
      </c>
      <c r="B29" s="207"/>
      <c r="C29" s="207">
        <v>7536</v>
      </c>
      <c r="D29" s="207">
        <v>27</v>
      </c>
      <c r="E29" s="207"/>
      <c r="F29" s="207">
        <v>142</v>
      </c>
      <c r="G29" s="207"/>
      <c r="H29" s="207">
        <v>120</v>
      </c>
      <c r="I29" s="207">
        <v>23</v>
      </c>
      <c r="J29" s="207"/>
      <c r="K29" s="207">
        <v>85</v>
      </c>
    </row>
    <row r="30" spans="1:11" x14ac:dyDescent="0.25">
      <c r="A30" s="233" t="s">
        <v>58</v>
      </c>
      <c r="B30" s="207"/>
      <c r="C30" s="207">
        <v>8259</v>
      </c>
      <c r="D30" s="207">
        <v>30</v>
      </c>
      <c r="E30" s="207"/>
      <c r="F30" s="207">
        <v>2</v>
      </c>
      <c r="G30" s="207"/>
      <c r="H30" s="207"/>
      <c r="I30" s="207">
        <v>25</v>
      </c>
      <c r="J30" s="207"/>
      <c r="K30" s="207"/>
    </row>
    <row r="31" spans="1:11" x14ac:dyDescent="0.25">
      <c r="A31" s="233" t="s">
        <v>123</v>
      </c>
      <c r="B31" s="207"/>
      <c r="C31" s="207">
        <v>209</v>
      </c>
      <c r="D31" s="207">
        <v>89</v>
      </c>
      <c r="E31" s="207">
        <v>36</v>
      </c>
      <c r="F31" s="207">
        <v>70</v>
      </c>
      <c r="G31" s="207">
        <v>45</v>
      </c>
      <c r="H31" s="207">
        <v>76</v>
      </c>
      <c r="I31" s="207">
        <v>64</v>
      </c>
      <c r="J31" s="207">
        <v>111</v>
      </c>
      <c r="K31" s="207">
        <v>76</v>
      </c>
    </row>
    <row r="32" spans="1:11" x14ac:dyDescent="0.25">
      <c r="A32" s="233" t="s">
        <v>21</v>
      </c>
      <c r="B32" s="207">
        <v>2679</v>
      </c>
      <c r="C32" s="207">
        <v>3747</v>
      </c>
      <c r="D32" s="207">
        <v>2375</v>
      </c>
      <c r="E32" s="207">
        <v>370</v>
      </c>
      <c r="F32" s="207">
        <v>239</v>
      </c>
      <c r="G32" s="207">
        <v>1055</v>
      </c>
      <c r="H32" s="207">
        <v>752</v>
      </c>
      <c r="I32" s="207">
        <v>329</v>
      </c>
      <c r="J32" s="207">
        <v>254</v>
      </c>
      <c r="K32" s="207">
        <v>402</v>
      </c>
    </row>
    <row r="33" spans="1:11" x14ac:dyDescent="0.25">
      <c r="A33" s="233" t="s">
        <v>22</v>
      </c>
      <c r="B33" s="207">
        <v>1233</v>
      </c>
      <c r="C33" s="207">
        <v>2677</v>
      </c>
      <c r="D33" s="207">
        <v>2164</v>
      </c>
      <c r="E33" s="207">
        <v>366</v>
      </c>
      <c r="F33" s="207">
        <v>283</v>
      </c>
      <c r="G33" s="207">
        <v>866</v>
      </c>
      <c r="H33" s="207">
        <v>629</v>
      </c>
      <c r="I33" s="207">
        <v>602</v>
      </c>
      <c r="J33" s="207">
        <v>232</v>
      </c>
      <c r="K33" s="207">
        <v>569</v>
      </c>
    </row>
    <row r="34" spans="1:11" x14ac:dyDescent="0.25">
      <c r="A34" s="233" t="s">
        <v>23</v>
      </c>
      <c r="B34" s="207">
        <v>10574</v>
      </c>
      <c r="C34" s="207">
        <v>19309</v>
      </c>
      <c r="D34" s="207">
        <v>1279</v>
      </c>
      <c r="E34" s="207">
        <v>2178</v>
      </c>
      <c r="F34" s="207">
        <v>504</v>
      </c>
      <c r="G34" s="207">
        <v>983</v>
      </c>
      <c r="H34" s="207">
        <v>767</v>
      </c>
      <c r="I34" s="207">
        <v>1469</v>
      </c>
      <c r="J34" s="207">
        <v>1019</v>
      </c>
      <c r="K34" s="207">
        <v>2657</v>
      </c>
    </row>
    <row r="35" spans="1:11" x14ac:dyDescent="0.25">
      <c r="A35" s="233" t="s">
        <v>24</v>
      </c>
      <c r="B35" s="207">
        <v>255</v>
      </c>
      <c r="C35" s="207">
        <v>419</v>
      </c>
      <c r="D35" s="207">
        <v>320</v>
      </c>
      <c r="E35" s="207">
        <v>31</v>
      </c>
      <c r="F35" s="207">
        <v>52</v>
      </c>
      <c r="G35" s="207">
        <v>42</v>
      </c>
      <c r="H35" s="207">
        <v>71</v>
      </c>
      <c r="I35" s="207">
        <v>292</v>
      </c>
      <c r="J35" s="207">
        <v>83</v>
      </c>
      <c r="K35" s="207">
        <v>43</v>
      </c>
    </row>
    <row r="36" spans="1:11" x14ac:dyDescent="0.25">
      <c r="B36"/>
      <c r="C36"/>
      <c r="D36"/>
      <c r="E36"/>
      <c r="F36"/>
      <c r="G36"/>
      <c r="H36"/>
      <c r="I36"/>
      <c r="J36"/>
    </row>
    <row r="37" spans="1:11" x14ac:dyDescent="0.25">
      <c r="B37"/>
      <c r="C37"/>
      <c r="D37"/>
      <c r="E37"/>
      <c r="F37"/>
      <c r="G37"/>
      <c r="H37"/>
      <c r="I37"/>
      <c r="J37"/>
    </row>
    <row r="38" spans="1:11" x14ac:dyDescent="0.25">
      <c r="B38"/>
      <c r="C38"/>
      <c r="D38"/>
      <c r="E38"/>
      <c r="F38"/>
      <c r="G38"/>
      <c r="H38"/>
      <c r="I38"/>
      <c r="J38"/>
    </row>
    <row r="39" spans="1:11" x14ac:dyDescent="0.25">
      <c r="B39"/>
      <c r="C39"/>
      <c r="D39"/>
      <c r="E39"/>
    </row>
    <row r="40" spans="1:11" x14ac:dyDescent="0.25">
      <c r="B40"/>
      <c r="C40"/>
      <c r="D40"/>
      <c r="E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576D-7CB5-7743-8645-4F09D8300812}">
  <dimension ref="A1:N7205"/>
  <sheetViews>
    <sheetView workbookViewId="0">
      <pane ySplit="1" topLeftCell="A6918" activePane="bottomLeft" state="frozen"/>
      <selection activeCell="A9" sqref="A9"/>
      <selection pane="bottomLeft" activeCell="E6891" sqref="E6891"/>
    </sheetView>
  </sheetViews>
  <sheetFormatPr baseColWidth="10" defaultRowHeight="15.75" x14ac:dyDescent="0.25"/>
  <cols>
    <col min="2" max="2" width="21.125" style="70" customWidth="1"/>
    <col min="3" max="3" width="69.5" style="74" customWidth="1"/>
    <col min="4" max="4" width="20.5" customWidth="1"/>
    <col min="5" max="5" width="16.875" style="17" bestFit="1" customWidth="1"/>
    <col min="6" max="6" width="17.125" customWidth="1"/>
    <col min="7" max="7" width="15.5" style="17" customWidth="1"/>
    <col min="8" max="8" width="20.125" style="15" customWidth="1"/>
    <col min="9" max="9" width="20.75" style="17" customWidth="1"/>
  </cols>
  <sheetData>
    <row r="1" spans="1:12" x14ac:dyDescent="0.25">
      <c r="A1" t="s">
        <v>174</v>
      </c>
      <c r="B1" s="70" t="s">
        <v>0</v>
      </c>
      <c r="C1" s="70" t="s">
        <v>1</v>
      </c>
      <c r="D1" t="s">
        <v>2</v>
      </c>
      <c r="E1" s="16" t="s">
        <v>3</v>
      </c>
      <c r="F1" s="12" t="s">
        <v>4</v>
      </c>
      <c r="G1" s="16" t="s">
        <v>9</v>
      </c>
      <c r="H1" s="14" t="s">
        <v>7</v>
      </c>
      <c r="I1" s="16" t="s">
        <v>8</v>
      </c>
      <c r="J1" s="12" t="s">
        <v>126</v>
      </c>
      <c r="K1" s="12" t="s">
        <v>125</v>
      </c>
      <c r="L1" s="12" t="s">
        <v>185</v>
      </c>
    </row>
    <row r="2" spans="1:12" x14ac:dyDescent="0.25">
      <c r="B2" s="70">
        <v>45321</v>
      </c>
      <c r="C2" s="74" t="s">
        <v>14</v>
      </c>
      <c r="D2" t="s">
        <v>197</v>
      </c>
      <c r="E2">
        <v>1068.94</v>
      </c>
      <c r="F2" s="1">
        <v>1</v>
      </c>
      <c r="G2" s="1">
        <v>171.03</v>
      </c>
      <c r="H2" s="2">
        <v>1068.94</v>
      </c>
      <c r="I2" s="2">
        <v>1239.97</v>
      </c>
      <c r="J2">
        <f>YEAR(Ventas_Wellpro[[#This Row],[Fecha]])</f>
        <v>2024</v>
      </c>
      <c r="K2" t="str">
        <f>TEXT(Ventas_Wellpro[[#This Row],[Fecha]],"MMMM")</f>
        <v>enero</v>
      </c>
      <c r="L2">
        <f>DAY(Ventas_Wellpro[[#This Row],[Fecha]])</f>
        <v>30</v>
      </c>
    </row>
    <row r="3" spans="1:12" x14ac:dyDescent="0.25">
      <c r="B3" s="70">
        <v>45321</v>
      </c>
      <c r="C3" s="74" t="s">
        <v>14</v>
      </c>
      <c r="D3" t="s">
        <v>197</v>
      </c>
      <c r="E3">
        <v>1068.94</v>
      </c>
      <c r="F3" s="1">
        <v>3</v>
      </c>
      <c r="G3" s="1">
        <v>513.09</v>
      </c>
      <c r="H3" s="2">
        <v>3206.82</v>
      </c>
      <c r="I3" s="2">
        <v>3719.91</v>
      </c>
      <c r="J3">
        <f>YEAR(Ventas_Wellpro[[#This Row],[Fecha]])</f>
        <v>2024</v>
      </c>
      <c r="K3" t="str">
        <f>TEXT(Ventas_Wellpro[[#This Row],[Fecha]],"MMMM")</f>
        <v>enero</v>
      </c>
      <c r="L3">
        <f>DAY(Ventas_Wellpro[[#This Row],[Fecha]])</f>
        <v>30</v>
      </c>
    </row>
    <row r="4" spans="1:12" x14ac:dyDescent="0.25">
      <c r="B4" s="70">
        <v>45321</v>
      </c>
      <c r="C4" s="74" t="s">
        <v>19</v>
      </c>
      <c r="D4" t="s">
        <v>197</v>
      </c>
      <c r="E4">
        <v>748.26</v>
      </c>
      <c r="F4" s="1">
        <v>1</v>
      </c>
      <c r="G4" s="1">
        <v>119.72</v>
      </c>
      <c r="H4" s="2">
        <v>748.26</v>
      </c>
      <c r="I4" s="2">
        <v>867.98</v>
      </c>
      <c r="J4">
        <f>YEAR(Ventas_Wellpro[[#This Row],[Fecha]])</f>
        <v>2024</v>
      </c>
      <c r="K4" t="str">
        <f>TEXT(Ventas_Wellpro[[#This Row],[Fecha]],"MMMM")</f>
        <v>enero</v>
      </c>
      <c r="L4">
        <f>DAY(Ventas_Wellpro[[#This Row],[Fecha]])</f>
        <v>30</v>
      </c>
    </row>
    <row r="5" spans="1:12" x14ac:dyDescent="0.25">
      <c r="B5" s="70">
        <v>45321</v>
      </c>
      <c r="C5" s="74" t="s">
        <v>19</v>
      </c>
      <c r="D5" t="s">
        <v>197</v>
      </c>
      <c r="E5">
        <v>748.2600000000001</v>
      </c>
      <c r="F5" s="1">
        <v>3</v>
      </c>
      <c r="G5" s="1">
        <v>359.16</v>
      </c>
      <c r="H5" s="2">
        <v>2244.7800000000002</v>
      </c>
      <c r="I5" s="2">
        <v>2603.94</v>
      </c>
      <c r="J5">
        <f>YEAR(Ventas_Wellpro[[#This Row],[Fecha]])</f>
        <v>2024</v>
      </c>
      <c r="K5" t="str">
        <f>TEXT(Ventas_Wellpro[[#This Row],[Fecha]],"MMMM")</f>
        <v>enero</v>
      </c>
      <c r="L5">
        <f>DAY(Ventas_Wellpro[[#This Row],[Fecha]])</f>
        <v>30</v>
      </c>
    </row>
    <row r="6" spans="1:12" x14ac:dyDescent="0.25">
      <c r="B6" s="70">
        <v>45321</v>
      </c>
      <c r="C6" s="74" t="s">
        <v>20</v>
      </c>
      <c r="D6" t="s">
        <v>197</v>
      </c>
      <c r="E6">
        <v>2419.7000000000003</v>
      </c>
      <c r="F6" s="1">
        <v>3</v>
      </c>
      <c r="G6" s="1">
        <v>1161.46</v>
      </c>
      <c r="H6" s="2">
        <v>7259.1</v>
      </c>
      <c r="I6" s="2">
        <v>8420.56</v>
      </c>
      <c r="J6">
        <f>YEAR(Ventas_Wellpro[[#This Row],[Fecha]])</f>
        <v>2024</v>
      </c>
      <c r="K6" t="str">
        <f>TEXT(Ventas_Wellpro[[#This Row],[Fecha]],"MMMM")</f>
        <v>enero</v>
      </c>
      <c r="L6">
        <f>DAY(Ventas_Wellpro[[#This Row],[Fecha]])</f>
        <v>30</v>
      </c>
    </row>
    <row r="7" spans="1:12" x14ac:dyDescent="0.25">
      <c r="B7" s="70">
        <v>45324</v>
      </c>
      <c r="C7" s="74" t="s">
        <v>16</v>
      </c>
      <c r="D7" t="s">
        <v>197</v>
      </c>
      <c r="E7">
        <v>566.83000000000004</v>
      </c>
      <c r="F7" s="1">
        <v>6</v>
      </c>
      <c r="G7" s="1">
        <v>544.16</v>
      </c>
      <c r="H7" s="15">
        <v>3400.98</v>
      </c>
      <c r="I7" s="2">
        <v>3945.14</v>
      </c>
      <c r="J7">
        <f>YEAR(Ventas_Wellpro[[#This Row],[Fecha]])</f>
        <v>2024</v>
      </c>
      <c r="K7" t="str">
        <f>TEXT(Ventas_Wellpro[[#This Row],[Fecha]],"MMMM")</f>
        <v>febrero</v>
      </c>
      <c r="L7">
        <f>DAY(Ventas_Wellpro[[#This Row],[Fecha]])</f>
        <v>2</v>
      </c>
    </row>
    <row r="8" spans="1:12" x14ac:dyDescent="0.25">
      <c r="B8" s="70">
        <v>45329</v>
      </c>
      <c r="C8" s="74" t="s">
        <v>13</v>
      </c>
      <c r="D8" t="s">
        <v>197</v>
      </c>
      <c r="E8">
        <v>160.34</v>
      </c>
      <c r="F8" s="1">
        <v>5</v>
      </c>
      <c r="G8" s="1">
        <v>128.27000000000001</v>
      </c>
      <c r="H8" s="2">
        <v>801.7</v>
      </c>
      <c r="I8" s="2">
        <v>929.97</v>
      </c>
      <c r="J8">
        <f>YEAR(Ventas_Wellpro[[#This Row],[Fecha]])</f>
        <v>2024</v>
      </c>
      <c r="K8" t="str">
        <f>TEXT(Ventas_Wellpro[[#This Row],[Fecha]],"MMMM")</f>
        <v>febrero</v>
      </c>
      <c r="L8">
        <f>DAY(Ventas_Wellpro[[#This Row],[Fecha]])</f>
        <v>7</v>
      </c>
    </row>
    <row r="9" spans="1:12" x14ac:dyDescent="0.25">
      <c r="B9" s="70">
        <v>45329</v>
      </c>
      <c r="C9" s="74" t="s">
        <v>14</v>
      </c>
      <c r="D9" t="s">
        <v>197</v>
      </c>
      <c r="E9">
        <v>1068.94</v>
      </c>
      <c r="F9" s="1">
        <v>1</v>
      </c>
      <c r="G9" s="1">
        <v>171.03</v>
      </c>
      <c r="H9" s="2">
        <v>1068.94</v>
      </c>
      <c r="I9" s="2">
        <v>1239.97</v>
      </c>
      <c r="J9">
        <f>YEAR(Ventas_Wellpro[[#This Row],[Fecha]])</f>
        <v>2024</v>
      </c>
      <c r="K9" t="str">
        <f>TEXT(Ventas_Wellpro[[#This Row],[Fecha]],"MMMM")</f>
        <v>febrero</v>
      </c>
      <c r="L9">
        <f>DAY(Ventas_Wellpro[[#This Row],[Fecha]])</f>
        <v>7</v>
      </c>
    </row>
    <row r="10" spans="1:12" x14ac:dyDescent="0.25">
      <c r="B10" s="70">
        <v>45329</v>
      </c>
      <c r="C10" s="74" t="s">
        <v>19</v>
      </c>
      <c r="D10" t="s">
        <v>197</v>
      </c>
      <c r="E10">
        <v>748.26</v>
      </c>
      <c r="F10" s="1">
        <v>1</v>
      </c>
      <c r="G10" s="1">
        <v>119.72</v>
      </c>
      <c r="H10" s="2">
        <v>748.26</v>
      </c>
      <c r="I10" s="2">
        <v>867.98</v>
      </c>
      <c r="J10">
        <f>YEAR(Ventas_Wellpro[[#This Row],[Fecha]])</f>
        <v>2024</v>
      </c>
      <c r="K10" t="str">
        <f>TEXT(Ventas_Wellpro[[#This Row],[Fecha]],"MMMM")</f>
        <v>febrero</v>
      </c>
      <c r="L10">
        <f>DAY(Ventas_Wellpro[[#This Row],[Fecha]])</f>
        <v>7</v>
      </c>
    </row>
    <row r="11" spans="1:12" x14ac:dyDescent="0.25">
      <c r="B11" s="70">
        <v>45329</v>
      </c>
      <c r="C11" s="74" t="s">
        <v>20</v>
      </c>
      <c r="D11" t="s">
        <v>197</v>
      </c>
      <c r="E11">
        <v>2419.6999999999998</v>
      </c>
      <c r="F11" s="1">
        <v>1</v>
      </c>
      <c r="G11" s="1">
        <v>387.15</v>
      </c>
      <c r="H11" s="2">
        <v>2419.6999999999998</v>
      </c>
      <c r="I11" s="2">
        <v>2806.85</v>
      </c>
      <c r="J11">
        <f>YEAR(Ventas_Wellpro[[#This Row],[Fecha]])</f>
        <v>2024</v>
      </c>
      <c r="K11" t="str">
        <f>TEXT(Ventas_Wellpro[[#This Row],[Fecha]],"MMMM")</f>
        <v>febrero</v>
      </c>
      <c r="L11">
        <f>DAY(Ventas_Wellpro[[#This Row],[Fecha]])</f>
        <v>7</v>
      </c>
    </row>
    <row r="12" spans="1:12" x14ac:dyDescent="0.25">
      <c r="B12" s="70">
        <v>45329</v>
      </c>
      <c r="C12" s="74" t="s">
        <v>11</v>
      </c>
      <c r="D12" t="s">
        <v>197</v>
      </c>
      <c r="E12">
        <v>176.38</v>
      </c>
      <c r="F12" s="1">
        <v>6</v>
      </c>
      <c r="G12" s="1">
        <v>169.32</v>
      </c>
      <c r="H12" s="2">
        <v>1058.28</v>
      </c>
      <c r="I12" s="2">
        <v>1227.5999999999999</v>
      </c>
      <c r="J12">
        <f>YEAR(Ventas_Wellpro[[#This Row],[Fecha]])</f>
        <v>2024</v>
      </c>
      <c r="K12" t="str">
        <f>TEXT(Ventas_Wellpro[[#This Row],[Fecha]],"MMMM")</f>
        <v>febrero</v>
      </c>
      <c r="L12">
        <f>DAY(Ventas_Wellpro[[#This Row],[Fecha]])</f>
        <v>7</v>
      </c>
    </row>
    <row r="13" spans="1:12" x14ac:dyDescent="0.25">
      <c r="B13" s="70">
        <v>45335</v>
      </c>
      <c r="C13" s="74" t="s">
        <v>10</v>
      </c>
      <c r="D13" t="s">
        <v>197</v>
      </c>
      <c r="E13">
        <v>176.38</v>
      </c>
      <c r="F13" s="1">
        <v>6</v>
      </c>
      <c r="G13" s="1">
        <v>169.32</v>
      </c>
      <c r="H13" s="2">
        <v>1058.28</v>
      </c>
      <c r="I13" s="2">
        <v>1227.5999999999999</v>
      </c>
      <c r="J13">
        <f>YEAR(Ventas_Wellpro[[#This Row],[Fecha]])</f>
        <v>2024</v>
      </c>
      <c r="K13" t="str">
        <f>TEXT(Ventas_Wellpro[[#This Row],[Fecha]],"MMMM")</f>
        <v>febrero</v>
      </c>
      <c r="L13">
        <f>DAY(Ventas_Wellpro[[#This Row],[Fecha]])</f>
        <v>13</v>
      </c>
    </row>
    <row r="14" spans="1:12" x14ac:dyDescent="0.25">
      <c r="B14" s="70">
        <v>45335</v>
      </c>
      <c r="C14" s="74" t="s">
        <v>10</v>
      </c>
      <c r="D14" t="s">
        <v>197</v>
      </c>
      <c r="E14">
        <v>176.38</v>
      </c>
      <c r="F14" s="1">
        <v>6</v>
      </c>
      <c r="G14" s="1">
        <v>169.32</v>
      </c>
      <c r="H14" s="2">
        <v>1058.28</v>
      </c>
      <c r="I14" s="2">
        <v>1227.5999999999999</v>
      </c>
      <c r="J14">
        <f>YEAR(Ventas_Wellpro[[#This Row],[Fecha]])</f>
        <v>2024</v>
      </c>
      <c r="K14" t="str">
        <f>TEXT(Ventas_Wellpro[[#This Row],[Fecha]],"MMMM")</f>
        <v>febrero</v>
      </c>
      <c r="L14">
        <f>DAY(Ventas_Wellpro[[#This Row],[Fecha]])</f>
        <v>13</v>
      </c>
    </row>
    <row r="15" spans="1:12" x14ac:dyDescent="0.25">
      <c r="B15" s="70">
        <v>45335</v>
      </c>
      <c r="C15" s="74" t="s">
        <v>13</v>
      </c>
      <c r="D15" t="s">
        <v>197</v>
      </c>
      <c r="E15">
        <v>160.34</v>
      </c>
      <c r="F15" s="1">
        <v>1</v>
      </c>
      <c r="G15" s="1">
        <v>25.65</v>
      </c>
      <c r="H15" s="2">
        <v>160.34</v>
      </c>
      <c r="I15" s="2">
        <v>185.99</v>
      </c>
      <c r="J15">
        <f>YEAR(Ventas_Wellpro[[#This Row],[Fecha]])</f>
        <v>2024</v>
      </c>
      <c r="K15" t="str">
        <f>TEXT(Ventas_Wellpro[[#This Row],[Fecha]],"MMMM")</f>
        <v>febrero</v>
      </c>
      <c r="L15">
        <f>DAY(Ventas_Wellpro[[#This Row],[Fecha]])</f>
        <v>13</v>
      </c>
    </row>
    <row r="16" spans="1:12" x14ac:dyDescent="0.25">
      <c r="B16" s="70">
        <v>45335</v>
      </c>
      <c r="C16" s="74" t="s">
        <v>14</v>
      </c>
      <c r="D16" t="s">
        <v>197</v>
      </c>
      <c r="E16">
        <v>1068.94</v>
      </c>
      <c r="F16" s="1">
        <v>1</v>
      </c>
      <c r="G16" s="1">
        <v>171.03</v>
      </c>
      <c r="H16" s="2">
        <v>1068.94</v>
      </c>
      <c r="I16" s="2">
        <v>1239.97</v>
      </c>
      <c r="J16">
        <f>YEAR(Ventas_Wellpro[[#This Row],[Fecha]])</f>
        <v>2024</v>
      </c>
      <c r="K16" t="str">
        <f>TEXT(Ventas_Wellpro[[#This Row],[Fecha]],"MMMM")</f>
        <v>febrero</v>
      </c>
      <c r="L16">
        <f>DAY(Ventas_Wellpro[[#This Row],[Fecha]])</f>
        <v>13</v>
      </c>
    </row>
    <row r="17" spans="2:12" x14ac:dyDescent="0.25">
      <c r="B17" s="70">
        <v>45335</v>
      </c>
      <c r="C17" s="74" t="s">
        <v>19</v>
      </c>
      <c r="D17" t="s">
        <v>197</v>
      </c>
      <c r="E17">
        <v>748.26</v>
      </c>
      <c r="F17" s="1">
        <v>1</v>
      </c>
      <c r="G17" s="1">
        <v>119.72</v>
      </c>
      <c r="H17" s="1">
        <v>748.26</v>
      </c>
      <c r="I17" s="1">
        <v>867.98</v>
      </c>
      <c r="J17">
        <f>YEAR(Ventas_Wellpro[[#This Row],[Fecha]])</f>
        <v>2024</v>
      </c>
      <c r="K17" t="str">
        <f>TEXT(Ventas_Wellpro[[#This Row],[Fecha]],"MMMM")</f>
        <v>febrero</v>
      </c>
      <c r="L17">
        <f>DAY(Ventas_Wellpro[[#This Row],[Fecha]])</f>
        <v>13</v>
      </c>
    </row>
    <row r="18" spans="2:12" x14ac:dyDescent="0.25">
      <c r="B18" s="70">
        <v>45335</v>
      </c>
      <c r="C18" s="74" t="s">
        <v>21</v>
      </c>
      <c r="D18" t="s">
        <v>197</v>
      </c>
      <c r="E18">
        <v>86.289999999999992</v>
      </c>
      <c r="F18" s="1">
        <v>240</v>
      </c>
      <c r="G18" s="1">
        <v>3313.54</v>
      </c>
      <c r="H18" s="1">
        <v>20709.599999999999</v>
      </c>
      <c r="I18" s="1">
        <v>24023.14</v>
      </c>
      <c r="J18">
        <f>YEAR(Ventas_Wellpro[[#This Row],[Fecha]])</f>
        <v>2024</v>
      </c>
      <c r="K18" t="str">
        <f>TEXT(Ventas_Wellpro[[#This Row],[Fecha]],"MMMM")</f>
        <v>febrero</v>
      </c>
      <c r="L18">
        <f>DAY(Ventas_Wellpro[[#This Row],[Fecha]])</f>
        <v>13</v>
      </c>
    </row>
    <row r="19" spans="2:12" x14ac:dyDescent="0.25">
      <c r="B19" s="70">
        <v>45335</v>
      </c>
      <c r="C19" s="74" t="s">
        <v>11</v>
      </c>
      <c r="D19" t="s">
        <v>197</v>
      </c>
      <c r="E19">
        <v>176.38</v>
      </c>
      <c r="F19" s="1">
        <v>6</v>
      </c>
      <c r="G19" s="1">
        <v>169.32</v>
      </c>
      <c r="H19" s="2">
        <v>1058.28</v>
      </c>
      <c r="I19" s="2">
        <v>1227.5999999999999</v>
      </c>
      <c r="J19">
        <f>YEAR(Ventas_Wellpro[[#This Row],[Fecha]])</f>
        <v>2024</v>
      </c>
      <c r="K19" t="str">
        <f>TEXT(Ventas_Wellpro[[#This Row],[Fecha]],"MMMM")</f>
        <v>febrero</v>
      </c>
      <c r="L19">
        <f>DAY(Ventas_Wellpro[[#This Row],[Fecha]])</f>
        <v>13</v>
      </c>
    </row>
    <row r="20" spans="2:12" x14ac:dyDescent="0.25">
      <c r="B20" s="70">
        <v>45335</v>
      </c>
      <c r="C20" s="74" t="s">
        <v>22</v>
      </c>
      <c r="D20" t="s">
        <v>197</v>
      </c>
      <c r="E20">
        <v>86.289999999999992</v>
      </c>
      <c r="F20" s="1">
        <v>240</v>
      </c>
      <c r="G20" s="1">
        <v>3313.54</v>
      </c>
      <c r="H20" s="1">
        <v>20709.599999999999</v>
      </c>
      <c r="I20" s="1">
        <v>24023.14</v>
      </c>
      <c r="J20">
        <f>YEAR(Ventas_Wellpro[[#This Row],[Fecha]])</f>
        <v>2024</v>
      </c>
      <c r="K20" t="str">
        <f>TEXT(Ventas_Wellpro[[#This Row],[Fecha]],"MMMM")</f>
        <v>febrero</v>
      </c>
      <c r="L20">
        <f>DAY(Ventas_Wellpro[[#This Row],[Fecha]])</f>
        <v>13</v>
      </c>
    </row>
    <row r="21" spans="2:12" x14ac:dyDescent="0.25">
      <c r="B21" s="70">
        <v>45335</v>
      </c>
      <c r="C21" s="74" t="s">
        <v>12</v>
      </c>
      <c r="D21" t="s">
        <v>197</v>
      </c>
      <c r="E21">
        <v>176.38</v>
      </c>
      <c r="F21" s="1">
        <v>6</v>
      </c>
      <c r="G21" s="1">
        <v>169.32</v>
      </c>
      <c r="H21" s="2">
        <v>1058.28</v>
      </c>
      <c r="I21" s="2">
        <v>1227.5999999999999</v>
      </c>
      <c r="J21">
        <f>YEAR(Ventas_Wellpro[[#This Row],[Fecha]])</f>
        <v>2024</v>
      </c>
      <c r="K21" t="str">
        <f>TEXT(Ventas_Wellpro[[#This Row],[Fecha]],"MMMM")</f>
        <v>febrero</v>
      </c>
      <c r="L21">
        <f>DAY(Ventas_Wellpro[[#This Row],[Fecha]])</f>
        <v>13</v>
      </c>
    </row>
    <row r="22" spans="2:12" x14ac:dyDescent="0.25">
      <c r="B22" s="70">
        <v>45335</v>
      </c>
      <c r="C22" s="74" t="s">
        <v>12</v>
      </c>
      <c r="D22" t="s">
        <v>197</v>
      </c>
      <c r="E22">
        <v>176.38</v>
      </c>
      <c r="F22" s="1">
        <v>6</v>
      </c>
      <c r="G22" s="1">
        <v>169.32</v>
      </c>
      <c r="H22" s="2">
        <v>1058.28</v>
      </c>
      <c r="I22" s="2">
        <v>1227.5999999999999</v>
      </c>
      <c r="J22">
        <f>YEAR(Ventas_Wellpro[[#This Row],[Fecha]])</f>
        <v>2024</v>
      </c>
      <c r="K22" t="str">
        <f>TEXT(Ventas_Wellpro[[#This Row],[Fecha]],"MMMM")</f>
        <v>febrero</v>
      </c>
      <c r="L22">
        <f>DAY(Ventas_Wellpro[[#This Row],[Fecha]])</f>
        <v>13</v>
      </c>
    </row>
    <row r="23" spans="2:12" x14ac:dyDescent="0.25">
      <c r="B23" s="70">
        <v>45335</v>
      </c>
      <c r="C23" s="74" t="s">
        <v>23</v>
      </c>
      <c r="D23" t="s">
        <v>197</v>
      </c>
      <c r="E23">
        <v>86.289999999999992</v>
      </c>
      <c r="F23" s="1">
        <v>240</v>
      </c>
      <c r="G23" s="1">
        <v>3313.54</v>
      </c>
      <c r="H23" s="1">
        <v>20709.599999999999</v>
      </c>
      <c r="I23" s="1">
        <v>24023.14</v>
      </c>
      <c r="J23">
        <f>YEAR(Ventas_Wellpro[[#This Row],[Fecha]])</f>
        <v>2024</v>
      </c>
      <c r="K23" t="str">
        <f>TEXT(Ventas_Wellpro[[#This Row],[Fecha]],"MMMM")</f>
        <v>febrero</v>
      </c>
      <c r="L23">
        <f>DAY(Ventas_Wellpro[[#This Row],[Fecha]])</f>
        <v>13</v>
      </c>
    </row>
    <row r="24" spans="2:12" x14ac:dyDescent="0.25">
      <c r="B24" s="70">
        <v>45335</v>
      </c>
      <c r="C24" s="74" t="s">
        <v>24</v>
      </c>
      <c r="D24" t="s">
        <v>197</v>
      </c>
      <c r="E24">
        <v>86.289999999999992</v>
      </c>
      <c r="F24" s="1">
        <v>240</v>
      </c>
      <c r="G24" s="1">
        <v>3313.54</v>
      </c>
      <c r="H24" s="2">
        <v>20709.599999999999</v>
      </c>
      <c r="I24" s="2">
        <v>24023.14</v>
      </c>
      <c r="J24">
        <f>YEAR(Ventas_Wellpro[[#This Row],[Fecha]])</f>
        <v>2024</v>
      </c>
      <c r="K24" t="str">
        <f>TEXT(Ventas_Wellpro[[#This Row],[Fecha]],"MMMM")</f>
        <v>febrero</v>
      </c>
      <c r="L24">
        <f>DAY(Ventas_Wellpro[[#This Row],[Fecha]])</f>
        <v>13</v>
      </c>
    </row>
    <row r="25" spans="2:12" x14ac:dyDescent="0.25">
      <c r="B25" s="70">
        <v>45398</v>
      </c>
      <c r="C25" s="74" t="s">
        <v>16</v>
      </c>
      <c r="D25" t="s">
        <v>197</v>
      </c>
      <c r="E25">
        <v>566.83000000000004</v>
      </c>
      <c r="F25" s="1">
        <v>6</v>
      </c>
      <c r="G25" s="1">
        <v>544.16</v>
      </c>
      <c r="H25" s="15">
        <v>3400.98</v>
      </c>
      <c r="I25" s="2">
        <v>3945.14</v>
      </c>
      <c r="J25">
        <f>YEAR(Ventas_Wellpro[[#This Row],[Fecha]])</f>
        <v>2024</v>
      </c>
      <c r="K25" t="str">
        <f>TEXT(Ventas_Wellpro[[#This Row],[Fecha]],"MMMM")</f>
        <v>abril</v>
      </c>
      <c r="L25">
        <f>DAY(Ventas_Wellpro[[#This Row],[Fecha]])</f>
        <v>16</v>
      </c>
    </row>
    <row r="26" spans="2:12" x14ac:dyDescent="0.25">
      <c r="B26" s="70">
        <v>45418</v>
      </c>
      <c r="C26" s="74" t="s">
        <v>21</v>
      </c>
      <c r="D26" t="s">
        <v>197</v>
      </c>
      <c r="E26">
        <v>103.33999999999999</v>
      </c>
      <c r="F26" s="1">
        <v>240</v>
      </c>
      <c r="G26" s="1">
        <v>3968.26</v>
      </c>
      <c r="H26" s="2">
        <v>24801.599999999999</v>
      </c>
      <c r="I26" s="2">
        <v>28769.86</v>
      </c>
      <c r="J26">
        <f>YEAR(Ventas_Wellpro[[#This Row],[Fecha]])</f>
        <v>2024</v>
      </c>
      <c r="K26" t="str">
        <f>TEXT(Ventas_Wellpro[[#This Row],[Fecha]],"MMMM")</f>
        <v>mayo</v>
      </c>
      <c r="L26">
        <f>DAY(Ventas_Wellpro[[#This Row],[Fecha]])</f>
        <v>6</v>
      </c>
    </row>
    <row r="27" spans="2:12" x14ac:dyDescent="0.25">
      <c r="B27" s="70">
        <v>45419</v>
      </c>
      <c r="C27" s="74" t="s">
        <v>16</v>
      </c>
      <c r="D27" t="s">
        <v>200</v>
      </c>
      <c r="E27">
        <v>724.07</v>
      </c>
      <c r="F27" s="1">
        <v>1</v>
      </c>
      <c r="G27" s="1">
        <v>115.85</v>
      </c>
      <c r="H27" s="15">
        <v>724.07</v>
      </c>
      <c r="I27" s="2">
        <v>839.92</v>
      </c>
      <c r="J27">
        <f>YEAR(Ventas_Wellpro[[#This Row],[Fecha]])</f>
        <v>2024</v>
      </c>
      <c r="K27" t="str">
        <f>TEXT(Ventas_Wellpro[[#This Row],[Fecha]],"MMMM")</f>
        <v>mayo</v>
      </c>
      <c r="L27">
        <f>DAY(Ventas_Wellpro[[#This Row],[Fecha]])</f>
        <v>7</v>
      </c>
    </row>
    <row r="28" spans="2:12" x14ac:dyDescent="0.25">
      <c r="B28" s="70">
        <v>45419</v>
      </c>
      <c r="C28" s="74" t="s">
        <v>21</v>
      </c>
      <c r="D28" t="s">
        <v>200</v>
      </c>
      <c r="E28">
        <v>101.41</v>
      </c>
      <c r="F28" s="1">
        <v>1</v>
      </c>
      <c r="G28" s="1">
        <v>16.23</v>
      </c>
      <c r="H28" s="2">
        <v>101.41</v>
      </c>
      <c r="I28" s="2">
        <v>117.64</v>
      </c>
      <c r="J28">
        <f>YEAR(Ventas_Wellpro[[#This Row],[Fecha]])</f>
        <v>2024</v>
      </c>
      <c r="K28" t="str">
        <f>TEXT(Ventas_Wellpro[[#This Row],[Fecha]],"MMMM")</f>
        <v>mayo</v>
      </c>
      <c r="L28">
        <f>DAY(Ventas_Wellpro[[#This Row],[Fecha]])</f>
        <v>7</v>
      </c>
    </row>
    <row r="29" spans="2:12" x14ac:dyDescent="0.25">
      <c r="B29" s="70">
        <v>45419</v>
      </c>
      <c r="C29" s="74" t="s">
        <v>22</v>
      </c>
      <c r="D29" t="s">
        <v>200</v>
      </c>
      <c r="E29">
        <v>101.41</v>
      </c>
      <c r="F29" s="1">
        <v>1</v>
      </c>
      <c r="G29" s="1">
        <v>16.23</v>
      </c>
      <c r="H29" s="2">
        <v>101.41</v>
      </c>
      <c r="I29" s="2">
        <v>117.64</v>
      </c>
      <c r="J29">
        <f>YEAR(Ventas_Wellpro[[#This Row],[Fecha]])</f>
        <v>2024</v>
      </c>
      <c r="K29" t="str">
        <f>TEXT(Ventas_Wellpro[[#This Row],[Fecha]],"MMMM")</f>
        <v>mayo</v>
      </c>
      <c r="L29">
        <f>DAY(Ventas_Wellpro[[#This Row],[Fecha]])</f>
        <v>7</v>
      </c>
    </row>
    <row r="30" spans="2:12" x14ac:dyDescent="0.25">
      <c r="B30" s="70">
        <v>45419</v>
      </c>
      <c r="C30" s="74" t="s">
        <v>23</v>
      </c>
      <c r="D30" t="s">
        <v>200</v>
      </c>
      <c r="E30">
        <v>101.41</v>
      </c>
      <c r="F30" s="1">
        <v>1</v>
      </c>
      <c r="G30" s="1">
        <v>16.23</v>
      </c>
      <c r="H30" s="2">
        <v>101.41</v>
      </c>
      <c r="I30" s="2">
        <v>117.64</v>
      </c>
      <c r="J30">
        <f>YEAR(Ventas_Wellpro[[#This Row],[Fecha]])</f>
        <v>2024</v>
      </c>
      <c r="K30" t="str">
        <f>TEXT(Ventas_Wellpro[[#This Row],[Fecha]],"MMMM")</f>
        <v>mayo</v>
      </c>
      <c r="L30">
        <f>DAY(Ventas_Wellpro[[#This Row],[Fecha]])</f>
        <v>7</v>
      </c>
    </row>
    <row r="31" spans="2:12" x14ac:dyDescent="0.25">
      <c r="B31" s="70">
        <v>45419</v>
      </c>
      <c r="C31" s="74" t="s">
        <v>24</v>
      </c>
      <c r="D31" t="s">
        <v>200</v>
      </c>
      <c r="E31">
        <v>101.41</v>
      </c>
      <c r="F31" s="1">
        <v>1</v>
      </c>
      <c r="G31" s="2">
        <v>16.23</v>
      </c>
      <c r="H31" s="2">
        <v>101.41</v>
      </c>
      <c r="I31" s="2">
        <v>117.64</v>
      </c>
      <c r="J31">
        <f>YEAR(Ventas_Wellpro[[#This Row],[Fecha]])</f>
        <v>2024</v>
      </c>
      <c r="K31" t="str">
        <f>TEXT(Ventas_Wellpro[[#This Row],[Fecha]],"MMMM")</f>
        <v>mayo</v>
      </c>
      <c r="L31">
        <f>DAY(Ventas_Wellpro[[#This Row],[Fecha]])</f>
        <v>7</v>
      </c>
    </row>
    <row r="32" spans="2:12" x14ac:dyDescent="0.25">
      <c r="B32" s="70">
        <v>45426</v>
      </c>
      <c r="C32" s="74" t="s">
        <v>16</v>
      </c>
      <c r="D32" t="s">
        <v>200</v>
      </c>
      <c r="E32">
        <v>724.07</v>
      </c>
      <c r="F32" s="1">
        <v>1</v>
      </c>
      <c r="G32" s="1">
        <v>115.85</v>
      </c>
      <c r="H32" s="15">
        <v>724.07</v>
      </c>
      <c r="I32" s="2">
        <v>839.92</v>
      </c>
      <c r="J32">
        <f>YEAR(Ventas_Wellpro[[#This Row],[Fecha]])</f>
        <v>2024</v>
      </c>
      <c r="K32" t="str">
        <f>TEXT(Ventas_Wellpro[[#This Row],[Fecha]],"MMMM")</f>
        <v>mayo</v>
      </c>
      <c r="L32">
        <f>DAY(Ventas_Wellpro[[#This Row],[Fecha]])</f>
        <v>14</v>
      </c>
    </row>
    <row r="33" spans="2:12" x14ac:dyDescent="0.25">
      <c r="B33" s="70">
        <v>45426</v>
      </c>
      <c r="C33" s="74" t="s">
        <v>21</v>
      </c>
      <c r="D33" t="s">
        <v>200</v>
      </c>
      <c r="E33">
        <v>101.41000000000001</v>
      </c>
      <c r="F33" s="1">
        <v>6</v>
      </c>
      <c r="G33" s="1">
        <v>97.35</v>
      </c>
      <c r="H33" s="2">
        <v>608.46</v>
      </c>
      <c r="I33" s="2">
        <v>705.81</v>
      </c>
      <c r="J33">
        <f>YEAR(Ventas_Wellpro[[#This Row],[Fecha]])</f>
        <v>2024</v>
      </c>
      <c r="K33" t="str">
        <f>TEXT(Ventas_Wellpro[[#This Row],[Fecha]],"MMMM")</f>
        <v>mayo</v>
      </c>
      <c r="L33">
        <f>DAY(Ventas_Wellpro[[#This Row],[Fecha]])</f>
        <v>14</v>
      </c>
    </row>
    <row r="34" spans="2:12" x14ac:dyDescent="0.25">
      <c r="B34" s="70">
        <v>45426</v>
      </c>
      <c r="C34" s="74" t="s">
        <v>21</v>
      </c>
      <c r="D34" t="s">
        <v>200</v>
      </c>
      <c r="E34">
        <v>101.41000000000001</v>
      </c>
      <c r="F34" s="1">
        <v>6</v>
      </c>
      <c r="G34" s="1">
        <v>97.35</v>
      </c>
      <c r="H34" s="1">
        <v>608.46</v>
      </c>
      <c r="I34" s="1">
        <v>705.81</v>
      </c>
      <c r="J34">
        <f>YEAR(Ventas_Wellpro[[#This Row],[Fecha]])</f>
        <v>2024</v>
      </c>
      <c r="K34" t="str">
        <f>TEXT(Ventas_Wellpro[[#This Row],[Fecha]],"MMMM")</f>
        <v>mayo</v>
      </c>
      <c r="L34">
        <f>DAY(Ventas_Wellpro[[#This Row],[Fecha]])</f>
        <v>14</v>
      </c>
    </row>
    <row r="35" spans="2:12" x14ac:dyDescent="0.25">
      <c r="B35" s="70">
        <v>45426</v>
      </c>
      <c r="C35" s="74" t="s">
        <v>22</v>
      </c>
      <c r="D35" t="s">
        <v>200</v>
      </c>
      <c r="E35">
        <v>101.41</v>
      </c>
      <c r="F35" s="1">
        <v>8</v>
      </c>
      <c r="G35" s="1">
        <v>129.80000000000001</v>
      </c>
      <c r="H35" s="1">
        <v>811.28</v>
      </c>
      <c r="I35" s="1">
        <v>941.08</v>
      </c>
      <c r="J35">
        <f>YEAR(Ventas_Wellpro[[#This Row],[Fecha]])</f>
        <v>2024</v>
      </c>
      <c r="K35" t="str">
        <f>TEXT(Ventas_Wellpro[[#This Row],[Fecha]],"MMMM")</f>
        <v>mayo</v>
      </c>
      <c r="L35">
        <f>DAY(Ventas_Wellpro[[#This Row],[Fecha]])</f>
        <v>14</v>
      </c>
    </row>
    <row r="36" spans="2:12" x14ac:dyDescent="0.25">
      <c r="B36" s="70">
        <v>45426</v>
      </c>
      <c r="C36" s="74" t="s">
        <v>22</v>
      </c>
      <c r="D36" t="s">
        <v>200</v>
      </c>
      <c r="E36">
        <v>101.41000000000001</v>
      </c>
      <c r="F36" s="1">
        <v>9</v>
      </c>
      <c r="G36" s="2">
        <v>146.03</v>
      </c>
      <c r="H36" s="2">
        <v>912.69</v>
      </c>
      <c r="I36" s="2">
        <v>1058.72</v>
      </c>
      <c r="J36">
        <f>YEAR(Ventas_Wellpro[[#This Row],[Fecha]])</f>
        <v>2024</v>
      </c>
      <c r="K36" t="str">
        <f>TEXT(Ventas_Wellpro[[#This Row],[Fecha]],"MMMM")</f>
        <v>mayo</v>
      </c>
      <c r="L36">
        <f>DAY(Ventas_Wellpro[[#This Row],[Fecha]])</f>
        <v>14</v>
      </c>
    </row>
    <row r="37" spans="2:12" x14ac:dyDescent="0.25">
      <c r="B37" s="70">
        <v>45426</v>
      </c>
      <c r="C37" s="74" t="s">
        <v>23</v>
      </c>
      <c r="D37" t="s">
        <v>200</v>
      </c>
      <c r="E37">
        <v>101.41</v>
      </c>
      <c r="F37" s="1">
        <v>4</v>
      </c>
      <c r="G37" s="1">
        <v>64.900000000000006</v>
      </c>
      <c r="H37" s="1">
        <v>405.64</v>
      </c>
      <c r="I37" s="2">
        <v>470.54</v>
      </c>
      <c r="J37">
        <f>YEAR(Ventas_Wellpro[[#This Row],[Fecha]])</f>
        <v>2024</v>
      </c>
      <c r="K37" t="str">
        <f>TEXT(Ventas_Wellpro[[#This Row],[Fecha]],"MMMM")</f>
        <v>mayo</v>
      </c>
      <c r="L37">
        <f>DAY(Ventas_Wellpro[[#This Row],[Fecha]])</f>
        <v>14</v>
      </c>
    </row>
    <row r="38" spans="2:12" x14ac:dyDescent="0.25">
      <c r="B38" s="70">
        <v>45426</v>
      </c>
      <c r="C38" s="74" t="s">
        <v>23</v>
      </c>
      <c r="D38" t="s">
        <v>200</v>
      </c>
      <c r="E38">
        <v>101.41</v>
      </c>
      <c r="F38" s="1">
        <v>4</v>
      </c>
      <c r="G38" s="1">
        <v>64.900000000000006</v>
      </c>
      <c r="H38" s="1">
        <v>405.64</v>
      </c>
      <c r="I38" s="2">
        <v>470.54</v>
      </c>
      <c r="J38">
        <f>YEAR(Ventas_Wellpro[[#This Row],[Fecha]])</f>
        <v>2024</v>
      </c>
      <c r="K38" t="str">
        <f>TEXT(Ventas_Wellpro[[#This Row],[Fecha]],"MMMM")</f>
        <v>mayo</v>
      </c>
      <c r="L38">
        <f>DAY(Ventas_Wellpro[[#This Row],[Fecha]])</f>
        <v>14</v>
      </c>
    </row>
    <row r="39" spans="2:12" x14ac:dyDescent="0.25">
      <c r="B39" s="70">
        <v>45426</v>
      </c>
      <c r="C39" s="74" t="s">
        <v>24</v>
      </c>
      <c r="D39" t="s">
        <v>200</v>
      </c>
      <c r="E39">
        <v>101.41</v>
      </c>
      <c r="F39" s="1">
        <v>5</v>
      </c>
      <c r="G39" s="1">
        <v>81.13</v>
      </c>
      <c r="H39" s="1">
        <v>507.05</v>
      </c>
      <c r="I39" s="2">
        <v>588.17999999999995</v>
      </c>
      <c r="J39">
        <f>YEAR(Ventas_Wellpro[[#This Row],[Fecha]])</f>
        <v>2024</v>
      </c>
      <c r="K39" t="str">
        <f>TEXT(Ventas_Wellpro[[#This Row],[Fecha]],"MMMM")</f>
        <v>mayo</v>
      </c>
      <c r="L39">
        <f>DAY(Ventas_Wellpro[[#This Row],[Fecha]])</f>
        <v>14</v>
      </c>
    </row>
    <row r="40" spans="2:12" x14ac:dyDescent="0.25">
      <c r="B40" s="70">
        <v>45426</v>
      </c>
      <c r="C40" s="74" t="s">
        <v>24</v>
      </c>
      <c r="D40" t="s">
        <v>200</v>
      </c>
      <c r="E40">
        <v>101.41</v>
      </c>
      <c r="F40" s="1">
        <v>5</v>
      </c>
      <c r="G40" s="1">
        <v>81.13</v>
      </c>
      <c r="H40" s="1">
        <v>507.05</v>
      </c>
      <c r="I40" s="2">
        <v>588.17999999999995</v>
      </c>
      <c r="J40">
        <f>YEAR(Ventas_Wellpro[[#This Row],[Fecha]])</f>
        <v>2024</v>
      </c>
      <c r="K40" t="str">
        <f>TEXT(Ventas_Wellpro[[#This Row],[Fecha]],"MMMM")</f>
        <v>mayo</v>
      </c>
      <c r="L40">
        <f>DAY(Ventas_Wellpro[[#This Row],[Fecha]])</f>
        <v>14</v>
      </c>
    </row>
    <row r="41" spans="2:12" x14ac:dyDescent="0.25">
      <c r="B41" s="70">
        <v>45449</v>
      </c>
      <c r="C41" s="74" t="s">
        <v>16</v>
      </c>
      <c r="D41" t="s">
        <v>197</v>
      </c>
      <c r="E41">
        <v>678.84</v>
      </c>
      <c r="F41" s="1">
        <v>24</v>
      </c>
      <c r="G41" s="1">
        <v>2606.75</v>
      </c>
      <c r="H41" s="15">
        <v>16292.16</v>
      </c>
      <c r="I41" s="1">
        <v>18898.91</v>
      </c>
      <c r="J41">
        <f>YEAR(Ventas_Wellpro[[#This Row],[Fecha]])</f>
        <v>2024</v>
      </c>
      <c r="K41" t="str">
        <f>TEXT(Ventas_Wellpro[[#This Row],[Fecha]],"MMMM")</f>
        <v>junio</v>
      </c>
      <c r="L41">
        <f>DAY(Ventas_Wellpro[[#This Row],[Fecha]])</f>
        <v>6</v>
      </c>
    </row>
    <row r="42" spans="2:12" x14ac:dyDescent="0.25">
      <c r="B42" s="70">
        <v>45460</v>
      </c>
      <c r="C42" s="74" t="s">
        <v>22</v>
      </c>
      <c r="D42" t="s">
        <v>197</v>
      </c>
      <c r="E42">
        <v>103.33999999999999</v>
      </c>
      <c r="F42" s="1">
        <v>240</v>
      </c>
      <c r="G42" s="1">
        <v>3968.26</v>
      </c>
      <c r="H42" s="1">
        <v>24801.599999999999</v>
      </c>
      <c r="I42" s="1">
        <v>28769.86</v>
      </c>
      <c r="J42">
        <f>YEAR(Ventas_Wellpro[[#This Row],[Fecha]])</f>
        <v>2024</v>
      </c>
      <c r="K42" t="str">
        <f>TEXT(Ventas_Wellpro[[#This Row],[Fecha]],"MMMM")</f>
        <v>junio</v>
      </c>
      <c r="L42">
        <f>DAY(Ventas_Wellpro[[#This Row],[Fecha]])</f>
        <v>17</v>
      </c>
    </row>
    <row r="43" spans="2:12" x14ac:dyDescent="0.25">
      <c r="B43" s="70">
        <v>45475</v>
      </c>
      <c r="C43" s="74" t="s">
        <v>17</v>
      </c>
      <c r="D43" t="s">
        <v>196</v>
      </c>
      <c r="E43">
        <v>498.65999999999997</v>
      </c>
      <c r="F43" s="1">
        <v>60</v>
      </c>
      <c r="G43" s="1">
        <v>4787.1400000000003</v>
      </c>
      <c r="H43" s="15">
        <v>29919.599999999999</v>
      </c>
      <c r="I43" s="1">
        <v>34706.74</v>
      </c>
      <c r="J43">
        <f>YEAR(Ventas_Wellpro[[#This Row],[Fecha]])</f>
        <v>2024</v>
      </c>
      <c r="K43" t="str">
        <f>TEXT(Ventas_Wellpro[[#This Row],[Fecha]],"MMMM")</f>
        <v>julio</v>
      </c>
      <c r="L43">
        <f>DAY(Ventas_Wellpro[[#This Row],[Fecha]])</f>
        <v>2</v>
      </c>
    </row>
    <row r="44" spans="2:12" x14ac:dyDescent="0.25">
      <c r="B44" s="70">
        <v>45475</v>
      </c>
      <c r="C44" s="74" t="s">
        <v>18</v>
      </c>
      <c r="D44" t="s">
        <v>196</v>
      </c>
      <c r="E44">
        <v>525.59</v>
      </c>
      <c r="F44">
        <v>60</v>
      </c>
      <c r="G44" s="1">
        <v>5045.66</v>
      </c>
      <c r="H44" s="15">
        <v>31535.4</v>
      </c>
      <c r="I44" s="1">
        <v>36581.06</v>
      </c>
      <c r="J44">
        <f>YEAR(Ventas_Wellpro[[#This Row],[Fecha]])</f>
        <v>2024</v>
      </c>
      <c r="K44" t="str">
        <f>TEXT(Ventas_Wellpro[[#This Row],[Fecha]],"MMMM")</f>
        <v>julio</v>
      </c>
      <c r="L44">
        <f>DAY(Ventas_Wellpro[[#This Row],[Fecha]])</f>
        <v>2</v>
      </c>
    </row>
    <row r="45" spans="2:12" x14ac:dyDescent="0.25">
      <c r="B45" s="70">
        <v>45475</v>
      </c>
      <c r="C45" s="74" t="s">
        <v>23</v>
      </c>
      <c r="D45" t="s">
        <v>196</v>
      </c>
      <c r="E45">
        <v>70.05</v>
      </c>
      <c r="F45" s="1">
        <v>240</v>
      </c>
      <c r="G45" s="1">
        <v>2689.92</v>
      </c>
      <c r="H45" s="1">
        <v>16812</v>
      </c>
      <c r="I45" s="1">
        <v>19501.919999999998</v>
      </c>
      <c r="J45">
        <f>YEAR(Ventas_Wellpro[[#This Row],[Fecha]])</f>
        <v>2024</v>
      </c>
      <c r="K45" t="str">
        <f>TEXT(Ventas_Wellpro[[#This Row],[Fecha]],"MMMM")</f>
        <v>julio</v>
      </c>
      <c r="L45">
        <f>DAY(Ventas_Wellpro[[#This Row],[Fecha]])</f>
        <v>2</v>
      </c>
    </row>
    <row r="46" spans="2:12" x14ac:dyDescent="0.25">
      <c r="B46" s="70">
        <v>45478</v>
      </c>
      <c r="C46" s="74" t="s">
        <v>17</v>
      </c>
      <c r="D46" t="s">
        <v>196</v>
      </c>
      <c r="E46">
        <v>498.65999999999997</v>
      </c>
      <c r="F46" s="1">
        <v>216</v>
      </c>
      <c r="G46" s="1">
        <v>17233.689999999999</v>
      </c>
      <c r="H46" s="15">
        <v>107710.56</v>
      </c>
      <c r="I46" s="1">
        <v>124944.25</v>
      </c>
      <c r="J46">
        <f>YEAR(Ventas_Wellpro[[#This Row],[Fecha]])</f>
        <v>2024</v>
      </c>
      <c r="K46" t="str">
        <f>TEXT(Ventas_Wellpro[[#This Row],[Fecha]],"MMMM")</f>
        <v>julio</v>
      </c>
      <c r="L46">
        <f>DAY(Ventas_Wellpro[[#This Row],[Fecha]])</f>
        <v>5</v>
      </c>
    </row>
    <row r="47" spans="2:12" x14ac:dyDescent="0.25">
      <c r="B47" s="70">
        <v>45478</v>
      </c>
      <c r="C47" s="74" t="s">
        <v>17</v>
      </c>
      <c r="D47" t="s">
        <v>196</v>
      </c>
      <c r="E47">
        <v>498.66</v>
      </c>
      <c r="F47" s="1">
        <v>24</v>
      </c>
      <c r="G47" s="1">
        <v>1914.85</v>
      </c>
      <c r="H47" s="15">
        <v>11967.84</v>
      </c>
      <c r="I47" s="1">
        <v>13882.69</v>
      </c>
      <c r="J47">
        <f>YEAR(Ventas_Wellpro[[#This Row],[Fecha]])</f>
        <v>2024</v>
      </c>
      <c r="K47" t="str">
        <f>TEXT(Ventas_Wellpro[[#This Row],[Fecha]],"MMMM")</f>
        <v>julio</v>
      </c>
      <c r="L47">
        <f>DAY(Ventas_Wellpro[[#This Row],[Fecha]])</f>
        <v>5</v>
      </c>
    </row>
    <row r="48" spans="2:12" x14ac:dyDescent="0.25">
      <c r="B48" s="70">
        <v>45478</v>
      </c>
      <c r="C48" s="74" t="s">
        <v>18</v>
      </c>
      <c r="D48" t="s">
        <v>196</v>
      </c>
      <c r="E48">
        <v>525.59</v>
      </c>
      <c r="F48">
        <v>216</v>
      </c>
      <c r="G48" s="1">
        <v>18164.39</v>
      </c>
      <c r="H48" s="15">
        <v>113527.44</v>
      </c>
      <c r="I48" s="1">
        <v>131691.82999999999</v>
      </c>
      <c r="J48">
        <f>YEAR(Ventas_Wellpro[[#This Row],[Fecha]])</f>
        <v>2024</v>
      </c>
      <c r="K48" t="str">
        <f>TEXT(Ventas_Wellpro[[#This Row],[Fecha]],"MMMM")</f>
        <v>julio</v>
      </c>
      <c r="L48">
        <f>DAY(Ventas_Wellpro[[#This Row],[Fecha]])</f>
        <v>5</v>
      </c>
    </row>
    <row r="49" spans="2:12" x14ac:dyDescent="0.25">
      <c r="B49" s="70">
        <v>45478</v>
      </c>
      <c r="C49" s="74" t="s">
        <v>18</v>
      </c>
      <c r="D49" t="s">
        <v>196</v>
      </c>
      <c r="E49">
        <v>525.59</v>
      </c>
      <c r="F49">
        <v>24</v>
      </c>
      <c r="G49" s="1">
        <v>2018.27</v>
      </c>
      <c r="H49" s="15">
        <v>12614.16</v>
      </c>
      <c r="I49" s="1">
        <v>14632.43</v>
      </c>
      <c r="J49">
        <f>YEAR(Ventas_Wellpro[[#This Row],[Fecha]])</f>
        <v>2024</v>
      </c>
      <c r="K49" t="str">
        <f>TEXT(Ventas_Wellpro[[#This Row],[Fecha]],"MMMM")</f>
        <v>julio</v>
      </c>
      <c r="L49">
        <f>DAY(Ventas_Wellpro[[#This Row],[Fecha]])</f>
        <v>5</v>
      </c>
    </row>
    <row r="50" spans="2:12" x14ac:dyDescent="0.25">
      <c r="B50" s="70">
        <v>45478</v>
      </c>
      <c r="C50" s="74" t="s">
        <v>23</v>
      </c>
      <c r="D50" t="s">
        <v>196</v>
      </c>
      <c r="E50">
        <v>70.05</v>
      </c>
      <c r="F50" s="1">
        <v>240</v>
      </c>
      <c r="G50" s="1">
        <v>2689.92</v>
      </c>
      <c r="H50" s="1">
        <v>16812</v>
      </c>
      <c r="I50" s="1">
        <v>19501.919999999998</v>
      </c>
      <c r="J50">
        <f>YEAR(Ventas_Wellpro[[#This Row],[Fecha]])</f>
        <v>2024</v>
      </c>
      <c r="K50" t="str">
        <f>TEXT(Ventas_Wellpro[[#This Row],[Fecha]],"MMMM")</f>
        <v>julio</v>
      </c>
      <c r="L50">
        <f>DAY(Ventas_Wellpro[[#This Row],[Fecha]])</f>
        <v>5</v>
      </c>
    </row>
    <row r="51" spans="2:12" x14ac:dyDescent="0.25">
      <c r="B51" s="70">
        <v>45478</v>
      </c>
      <c r="C51" s="74" t="s">
        <v>23</v>
      </c>
      <c r="D51" t="s">
        <v>196</v>
      </c>
      <c r="E51">
        <v>70.05</v>
      </c>
      <c r="F51" s="1">
        <v>240</v>
      </c>
      <c r="G51" s="1">
        <v>2689.92</v>
      </c>
      <c r="H51" s="1">
        <v>16812</v>
      </c>
      <c r="I51" s="2">
        <v>19501.919999999998</v>
      </c>
      <c r="J51">
        <f>YEAR(Ventas_Wellpro[[#This Row],[Fecha]])</f>
        <v>2024</v>
      </c>
      <c r="K51" t="str">
        <f>TEXT(Ventas_Wellpro[[#This Row],[Fecha]],"MMMM")</f>
        <v>julio</v>
      </c>
      <c r="L51">
        <f>DAY(Ventas_Wellpro[[#This Row],[Fecha]])</f>
        <v>5</v>
      </c>
    </row>
    <row r="52" spans="2:12" x14ac:dyDescent="0.25">
      <c r="B52" s="70">
        <v>45482</v>
      </c>
      <c r="C52" s="74" t="s">
        <v>17</v>
      </c>
      <c r="D52" t="s">
        <v>196</v>
      </c>
      <c r="E52">
        <v>498.66</v>
      </c>
      <c r="F52" s="1">
        <v>96</v>
      </c>
      <c r="G52" s="1">
        <v>7659.42</v>
      </c>
      <c r="H52" s="15">
        <v>47871.360000000001</v>
      </c>
      <c r="I52" s="2">
        <v>55530.78</v>
      </c>
      <c r="J52">
        <f>YEAR(Ventas_Wellpro[[#This Row],[Fecha]])</f>
        <v>2024</v>
      </c>
      <c r="K52" t="str">
        <f>TEXT(Ventas_Wellpro[[#This Row],[Fecha]],"MMMM")</f>
        <v>julio</v>
      </c>
      <c r="L52">
        <f>DAY(Ventas_Wellpro[[#This Row],[Fecha]])</f>
        <v>9</v>
      </c>
    </row>
    <row r="53" spans="2:12" x14ac:dyDescent="0.25">
      <c r="B53" s="70">
        <v>45482</v>
      </c>
      <c r="C53" s="74" t="s">
        <v>17</v>
      </c>
      <c r="D53" t="s">
        <v>196</v>
      </c>
      <c r="E53">
        <v>498.66</v>
      </c>
      <c r="F53" s="1">
        <v>126</v>
      </c>
      <c r="G53" s="1">
        <v>10052.99</v>
      </c>
      <c r="H53" s="15">
        <v>62831.16</v>
      </c>
      <c r="I53" s="2">
        <v>72884.149999999994</v>
      </c>
      <c r="J53">
        <f>YEAR(Ventas_Wellpro[[#This Row],[Fecha]])</f>
        <v>2024</v>
      </c>
      <c r="K53" t="str">
        <f>TEXT(Ventas_Wellpro[[#This Row],[Fecha]],"MMMM")</f>
        <v>julio</v>
      </c>
      <c r="L53">
        <f>DAY(Ventas_Wellpro[[#This Row],[Fecha]])</f>
        <v>9</v>
      </c>
    </row>
    <row r="54" spans="2:12" x14ac:dyDescent="0.25">
      <c r="B54" s="70">
        <v>45482</v>
      </c>
      <c r="C54" s="74" t="s">
        <v>17</v>
      </c>
      <c r="D54" t="s">
        <v>196</v>
      </c>
      <c r="E54">
        <v>498.66</v>
      </c>
      <c r="F54" s="1">
        <v>6</v>
      </c>
      <c r="G54" s="1">
        <v>478.71</v>
      </c>
      <c r="H54" s="15">
        <v>2991.96</v>
      </c>
      <c r="I54" s="1">
        <v>3470.67</v>
      </c>
      <c r="J54">
        <f>YEAR(Ventas_Wellpro[[#This Row],[Fecha]])</f>
        <v>2024</v>
      </c>
      <c r="K54" t="str">
        <f>TEXT(Ventas_Wellpro[[#This Row],[Fecha]],"MMMM")</f>
        <v>julio</v>
      </c>
      <c r="L54">
        <f>DAY(Ventas_Wellpro[[#This Row],[Fecha]])</f>
        <v>9</v>
      </c>
    </row>
    <row r="55" spans="2:12" x14ac:dyDescent="0.25">
      <c r="B55" s="70">
        <v>45482</v>
      </c>
      <c r="C55" s="74" t="s">
        <v>17</v>
      </c>
      <c r="D55" t="s">
        <v>196</v>
      </c>
      <c r="E55">
        <v>498.66</v>
      </c>
      <c r="F55" s="1">
        <v>12</v>
      </c>
      <c r="G55" s="1">
        <v>957.43</v>
      </c>
      <c r="H55" s="15">
        <v>5983.92</v>
      </c>
      <c r="I55" s="1">
        <v>6941.35</v>
      </c>
      <c r="J55">
        <f>YEAR(Ventas_Wellpro[[#This Row],[Fecha]])</f>
        <v>2024</v>
      </c>
      <c r="K55" t="str">
        <f>TEXT(Ventas_Wellpro[[#This Row],[Fecha]],"MMMM")</f>
        <v>julio</v>
      </c>
      <c r="L55">
        <f>DAY(Ventas_Wellpro[[#This Row],[Fecha]])</f>
        <v>9</v>
      </c>
    </row>
    <row r="56" spans="2:12" x14ac:dyDescent="0.25">
      <c r="B56" s="70">
        <v>45482</v>
      </c>
      <c r="C56" s="74" t="s">
        <v>17</v>
      </c>
      <c r="D56" t="s">
        <v>196</v>
      </c>
      <c r="E56">
        <v>498.65999999999997</v>
      </c>
      <c r="F56" s="1">
        <v>120</v>
      </c>
      <c r="G56" s="1">
        <v>9574.27</v>
      </c>
      <c r="H56" s="15">
        <v>59839.199999999997</v>
      </c>
      <c r="I56" s="1">
        <v>69413.47</v>
      </c>
      <c r="J56">
        <f>YEAR(Ventas_Wellpro[[#This Row],[Fecha]])</f>
        <v>2024</v>
      </c>
      <c r="K56" t="str">
        <f>TEXT(Ventas_Wellpro[[#This Row],[Fecha]],"MMMM")</f>
        <v>julio</v>
      </c>
      <c r="L56">
        <f>DAY(Ventas_Wellpro[[#This Row],[Fecha]])</f>
        <v>9</v>
      </c>
    </row>
    <row r="57" spans="2:12" x14ac:dyDescent="0.25">
      <c r="B57" s="70">
        <v>45482</v>
      </c>
      <c r="C57" s="74" t="s">
        <v>18</v>
      </c>
      <c r="D57" t="s">
        <v>196</v>
      </c>
      <c r="E57">
        <v>525.59</v>
      </c>
      <c r="F57">
        <v>96</v>
      </c>
      <c r="G57" s="1">
        <v>8073.06</v>
      </c>
      <c r="H57" s="15">
        <v>50456.639999999999</v>
      </c>
      <c r="I57" s="1">
        <v>58529.7</v>
      </c>
      <c r="J57">
        <f>YEAR(Ventas_Wellpro[[#This Row],[Fecha]])</f>
        <v>2024</v>
      </c>
      <c r="K57" t="str">
        <f>TEXT(Ventas_Wellpro[[#This Row],[Fecha]],"MMMM")</f>
        <v>julio</v>
      </c>
      <c r="L57">
        <f>DAY(Ventas_Wellpro[[#This Row],[Fecha]])</f>
        <v>9</v>
      </c>
    </row>
    <row r="58" spans="2:12" x14ac:dyDescent="0.25">
      <c r="B58" s="70">
        <v>45482</v>
      </c>
      <c r="C58" s="74" t="s">
        <v>18</v>
      </c>
      <c r="D58" t="s">
        <v>196</v>
      </c>
      <c r="E58">
        <v>525.58999999999992</v>
      </c>
      <c r="F58">
        <v>126</v>
      </c>
      <c r="G58" s="1">
        <v>10595.89</v>
      </c>
      <c r="H58" s="15">
        <v>66224.34</v>
      </c>
      <c r="I58" s="1">
        <v>76820.23</v>
      </c>
      <c r="J58">
        <f>YEAR(Ventas_Wellpro[[#This Row],[Fecha]])</f>
        <v>2024</v>
      </c>
      <c r="K58" t="str">
        <f>TEXT(Ventas_Wellpro[[#This Row],[Fecha]],"MMMM")</f>
        <v>julio</v>
      </c>
      <c r="L58">
        <f>DAY(Ventas_Wellpro[[#This Row],[Fecha]])</f>
        <v>9</v>
      </c>
    </row>
    <row r="59" spans="2:12" x14ac:dyDescent="0.25">
      <c r="B59" s="70">
        <v>45482</v>
      </c>
      <c r="C59" s="74" t="s">
        <v>18</v>
      </c>
      <c r="D59" t="s">
        <v>196</v>
      </c>
      <c r="E59">
        <v>525.59</v>
      </c>
      <c r="F59">
        <v>6</v>
      </c>
      <c r="G59" s="1">
        <v>504.57</v>
      </c>
      <c r="H59" s="15">
        <v>3153.54</v>
      </c>
      <c r="I59" s="1">
        <v>3658.11</v>
      </c>
      <c r="J59">
        <f>YEAR(Ventas_Wellpro[[#This Row],[Fecha]])</f>
        <v>2024</v>
      </c>
      <c r="K59" t="str">
        <f>TEXT(Ventas_Wellpro[[#This Row],[Fecha]],"MMMM")</f>
        <v>julio</v>
      </c>
      <c r="L59">
        <f>DAY(Ventas_Wellpro[[#This Row],[Fecha]])</f>
        <v>9</v>
      </c>
    </row>
    <row r="60" spans="2:12" x14ac:dyDescent="0.25">
      <c r="B60" s="70">
        <v>45482</v>
      </c>
      <c r="C60" s="74" t="s">
        <v>18</v>
      </c>
      <c r="D60" t="s">
        <v>196</v>
      </c>
      <c r="E60">
        <v>525.59</v>
      </c>
      <c r="F60">
        <v>12</v>
      </c>
      <c r="G60" s="1">
        <v>1009.13</v>
      </c>
      <c r="H60" s="15">
        <v>6307.08</v>
      </c>
      <c r="I60" s="1">
        <v>7316.21</v>
      </c>
      <c r="J60">
        <f>YEAR(Ventas_Wellpro[[#This Row],[Fecha]])</f>
        <v>2024</v>
      </c>
      <c r="K60" t="str">
        <f>TEXT(Ventas_Wellpro[[#This Row],[Fecha]],"MMMM")</f>
        <v>julio</v>
      </c>
      <c r="L60">
        <f>DAY(Ventas_Wellpro[[#This Row],[Fecha]])</f>
        <v>9</v>
      </c>
    </row>
    <row r="61" spans="2:12" x14ac:dyDescent="0.25">
      <c r="B61" s="70">
        <v>45482</v>
      </c>
      <c r="C61" s="74" t="s">
        <v>18</v>
      </c>
      <c r="D61" t="s">
        <v>196</v>
      </c>
      <c r="E61">
        <v>525.59</v>
      </c>
      <c r="F61">
        <v>120</v>
      </c>
      <c r="G61" s="1">
        <v>10091.33</v>
      </c>
      <c r="H61" s="15">
        <v>63070.8</v>
      </c>
      <c r="I61" s="1">
        <v>73162.13</v>
      </c>
      <c r="J61">
        <f>YEAR(Ventas_Wellpro[[#This Row],[Fecha]])</f>
        <v>2024</v>
      </c>
      <c r="K61" t="str">
        <f>TEXT(Ventas_Wellpro[[#This Row],[Fecha]],"MMMM")</f>
        <v>julio</v>
      </c>
      <c r="L61">
        <f>DAY(Ventas_Wellpro[[#This Row],[Fecha]])</f>
        <v>9</v>
      </c>
    </row>
    <row r="62" spans="2:12" x14ac:dyDescent="0.25">
      <c r="B62" s="70">
        <v>45482</v>
      </c>
      <c r="C62" s="74" t="s">
        <v>23</v>
      </c>
      <c r="D62" t="s">
        <v>196</v>
      </c>
      <c r="E62">
        <v>70.05</v>
      </c>
      <c r="F62" s="1">
        <v>240</v>
      </c>
      <c r="G62" s="1">
        <v>2689.92</v>
      </c>
      <c r="H62" s="15">
        <v>16812</v>
      </c>
      <c r="I62" s="1">
        <v>19501.919999999998</v>
      </c>
      <c r="J62">
        <f>YEAR(Ventas_Wellpro[[#This Row],[Fecha]])</f>
        <v>2024</v>
      </c>
      <c r="K62" t="str">
        <f>TEXT(Ventas_Wellpro[[#This Row],[Fecha]],"MMMM")</f>
        <v>julio</v>
      </c>
      <c r="L62">
        <f>DAY(Ventas_Wellpro[[#This Row],[Fecha]])</f>
        <v>9</v>
      </c>
    </row>
    <row r="63" spans="2:12" x14ac:dyDescent="0.25">
      <c r="B63" s="70">
        <v>45482</v>
      </c>
      <c r="C63" s="74" t="s">
        <v>23</v>
      </c>
      <c r="D63" t="s">
        <v>196</v>
      </c>
      <c r="E63">
        <v>70.05</v>
      </c>
      <c r="F63" s="1">
        <v>240</v>
      </c>
      <c r="G63" s="1">
        <v>2689.92</v>
      </c>
      <c r="H63" s="15">
        <v>16812</v>
      </c>
      <c r="I63" s="1">
        <v>19501.919999999998</v>
      </c>
      <c r="J63">
        <f>YEAR(Ventas_Wellpro[[#This Row],[Fecha]])</f>
        <v>2024</v>
      </c>
      <c r="K63" t="str">
        <f>TEXT(Ventas_Wellpro[[#This Row],[Fecha]],"MMMM")</f>
        <v>julio</v>
      </c>
      <c r="L63">
        <f>DAY(Ventas_Wellpro[[#This Row],[Fecha]])</f>
        <v>9</v>
      </c>
    </row>
    <row r="64" spans="2:12" x14ac:dyDescent="0.25">
      <c r="B64" s="70">
        <v>45482</v>
      </c>
      <c r="C64" s="74" t="s">
        <v>23</v>
      </c>
      <c r="D64" t="s">
        <v>196</v>
      </c>
      <c r="E64">
        <v>70.05</v>
      </c>
      <c r="F64" s="1">
        <v>240</v>
      </c>
      <c r="G64" s="1">
        <v>2689.92</v>
      </c>
      <c r="H64" s="15">
        <v>16812</v>
      </c>
      <c r="I64" s="1">
        <v>19501.919999999998</v>
      </c>
      <c r="J64">
        <f>YEAR(Ventas_Wellpro[[#This Row],[Fecha]])</f>
        <v>2024</v>
      </c>
      <c r="K64" t="str">
        <f>TEXT(Ventas_Wellpro[[#This Row],[Fecha]],"MMMM")</f>
        <v>julio</v>
      </c>
      <c r="L64">
        <f>DAY(Ventas_Wellpro[[#This Row],[Fecha]])</f>
        <v>9</v>
      </c>
    </row>
    <row r="65" spans="2:12" x14ac:dyDescent="0.25">
      <c r="B65" s="70">
        <v>45482</v>
      </c>
      <c r="C65" s="74" t="s">
        <v>23</v>
      </c>
      <c r="D65" t="s">
        <v>196</v>
      </c>
      <c r="E65">
        <v>70.05</v>
      </c>
      <c r="F65" s="1">
        <v>240</v>
      </c>
      <c r="G65" s="1">
        <v>2689.92</v>
      </c>
      <c r="H65" s="15">
        <v>16812</v>
      </c>
      <c r="I65" s="2">
        <v>19501.919999999998</v>
      </c>
      <c r="J65">
        <f>YEAR(Ventas_Wellpro[[#This Row],[Fecha]])</f>
        <v>2024</v>
      </c>
      <c r="K65" t="str">
        <f>TEXT(Ventas_Wellpro[[#This Row],[Fecha]],"MMMM")</f>
        <v>julio</v>
      </c>
      <c r="L65">
        <f>DAY(Ventas_Wellpro[[#This Row],[Fecha]])</f>
        <v>9</v>
      </c>
    </row>
    <row r="66" spans="2:12" x14ac:dyDescent="0.25">
      <c r="B66" s="70">
        <v>45482</v>
      </c>
      <c r="C66" s="74" t="s">
        <v>23</v>
      </c>
      <c r="D66" t="s">
        <v>196</v>
      </c>
      <c r="E66">
        <v>70.05</v>
      </c>
      <c r="F66" s="1">
        <v>240</v>
      </c>
      <c r="G66" s="1">
        <v>2689.92</v>
      </c>
      <c r="H66" s="15">
        <v>16812</v>
      </c>
      <c r="I66" s="2">
        <v>19501.919999999998</v>
      </c>
      <c r="J66">
        <f>YEAR(Ventas_Wellpro[[#This Row],[Fecha]])</f>
        <v>2024</v>
      </c>
      <c r="K66" t="str">
        <f>TEXT(Ventas_Wellpro[[#This Row],[Fecha]],"MMMM")</f>
        <v>julio</v>
      </c>
      <c r="L66">
        <f>DAY(Ventas_Wellpro[[#This Row],[Fecha]])</f>
        <v>9</v>
      </c>
    </row>
    <row r="67" spans="2:12" x14ac:dyDescent="0.25">
      <c r="B67" s="70">
        <v>45484</v>
      </c>
      <c r="C67" s="74" t="s">
        <v>17</v>
      </c>
      <c r="D67" t="s">
        <v>196</v>
      </c>
      <c r="E67">
        <v>498.66</v>
      </c>
      <c r="F67" s="1">
        <v>6</v>
      </c>
      <c r="G67" s="1">
        <v>478.71</v>
      </c>
      <c r="H67" s="15">
        <v>2991.96</v>
      </c>
      <c r="I67" s="2">
        <v>3470.67</v>
      </c>
      <c r="J67">
        <f>YEAR(Ventas_Wellpro[[#This Row],[Fecha]])</f>
        <v>2024</v>
      </c>
      <c r="K67" t="str">
        <f>TEXT(Ventas_Wellpro[[#This Row],[Fecha]],"MMMM")</f>
        <v>julio</v>
      </c>
      <c r="L67">
        <f>DAY(Ventas_Wellpro[[#This Row],[Fecha]])</f>
        <v>11</v>
      </c>
    </row>
    <row r="68" spans="2:12" x14ac:dyDescent="0.25">
      <c r="B68" s="70">
        <v>45484</v>
      </c>
      <c r="C68" s="74" t="s">
        <v>18</v>
      </c>
      <c r="D68" t="s">
        <v>196</v>
      </c>
      <c r="E68">
        <v>525.59</v>
      </c>
      <c r="F68">
        <v>6</v>
      </c>
      <c r="G68" s="1">
        <v>504.57</v>
      </c>
      <c r="H68" s="15">
        <v>3153.54</v>
      </c>
      <c r="I68" s="2">
        <v>3658.11</v>
      </c>
      <c r="J68">
        <f>YEAR(Ventas_Wellpro[[#This Row],[Fecha]])</f>
        <v>2024</v>
      </c>
      <c r="K68" t="str">
        <f>TEXT(Ventas_Wellpro[[#This Row],[Fecha]],"MMMM")</f>
        <v>julio</v>
      </c>
      <c r="L68">
        <f>DAY(Ventas_Wellpro[[#This Row],[Fecha]])</f>
        <v>11</v>
      </c>
    </row>
    <row r="69" spans="2:12" x14ac:dyDescent="0.25">
      <c r="B69" s="70">
        <v>45484</v>
      </c>
      <c r="C69" s="74" t="s">
        <v>23</v>
      </c>
      <c r="D69" t="s">
        <v>196</v>
      </c>
      <c r="E69">
        <v>70.05</v>
      </c>
      <c r="F69" s="1">
        <v>240</v>
      </c>
      <c r="G69" s="1">
        <v>2689.92</v>
      </c>
      <c r="H69" s="15">
        <v>16812</v>
      </c>
      <c r="I69" s="2">
        <v>19501.919999999998</v>
      </c>
      <c r="J69">
        <f>YEAR(Ventas_Wellpro[[#This Row],[Fecha]])</f>
        <v>2024</v>
      </c>
      <c r="K69" t="str">
        <f>TEXT(Ventas_Wellpro[[#This Row],[Fecha]],"MMMM")</f>
        <v>julio</v>
      </c>
      <c r="L69">
        <f>DAY(Ventas_Wellpro[[#This Row],[Fecha]])</f>
        <v>11</v>
      </c>
    </row>
    <row r="70" spans="2:12" x14ac:dyDescent="0.25">
      <c r="B70" s="70">
        <v>45488</v>
      </c>
      <c r="C70" s="74" t="s">
        <v>21</v>
      </c>
      <c r="D70" t="s">
        <v>197</v>
      </c>
      <c r="E70">
        <v>93.01</v>
      </c>
      <c r="F70" s="1">
        <v>240</v>
      </c>
      <c r="G70" s="1">
        <v>3571.58</v>
      </c>
      <c r="H70" s="15">
        <v>22322.400000000001</v>
      </c>
      <c r="I70" s="2">
        <v>25893.98</v>
      </c>
      <c r="J70">
        <f>YEAR(Ventas_Wellpro[[#This Row],[Fecha]])</f>
        <v>2024</v>
      </c>
      <c r="K70" t="str">
        <f>TEXT(Ventas_Wellpro[[#This Row],[Fecha]],"MMMM")</f>
        <v>julio</v>
      </c>
      <c r="L70">
        <f>DAY(Ventas_Wellpro[[#This Row],[Fecha]])</f>
        <v>15</v>
      </c>
    </row>
    <row r="71" spans="2:12" x14ac:dyDescent="0.25">
      <c r="B71" s="70">
        <v>45490</v>
      </c>
      <c r="C71" s="74" t="s">
        <v>17</v>
      </c>
      <c r="D71" t="s">
        <v>196</v>
      </c>
      <c r="E71">
        <v>498.65999999999997</v>
      </c>
      <c r="F71" s="1">
        <v>30</v>
      </c>
      <c r="G71" s="2">
        <v>2393.5700000000002</v>
      </c>
      <c r="H71" s="15">
        <v>14959.8</v>
      </c>
      <c r="I71" s="2">
        <v>17353.37</v>
      </c>
      <c r="J71">
        <f>YEAR(Ventas_Wellpro[[#This Row],[Fecha]])</f>
        <v>2024</v>
      </c>
      <c r="K71" t="str">
        <f>TEXT(Ventas_Wellpro[[#This Row],[Fecha]],"MMMM")</f>
        <v>julio</v>
      </c>
      <c r="L71">
        <f>DAY(Ventas_Wellpro[[#This Row],[Fecha]])</f>
        <v>17</v>
      </c>
    </row>
    <row r="72" spans="2:12" x14ac:dyDescent="0.25">
      <c r="B72" s="70">
        <v>45490</v>
      </c>
      <c r="C72" s="74" t="s">
        <v>17</v>
      </c>
      <c r="D72" t="s">
        <v>196</v>
      </c>
      <c r="E72">
        <v>498.65999999999997</v>
      </c>
      <c r="F72" s="1">
        <v>60</v>
      </c>
      <c r="G72" s="2">
        <v>4787.1400000000003</v>
      </c>
      <c r="H72" s="15">
        <v>29919.599999999999</v>
      </c>
      <c r="I72" s="2">
        <v>34706.74</v>
      </c>
      <c r="J72">
        <f>YEAR(Ventas_Wellpro[[#This Row],[Fecha]])</f>
        <v>2024</v>
      </c>
      <c r="K72" t="str">
        <f>TEXT(Ventas_Wellpro[[#This Row],[Fecha]],"MMMM")</f>
        <v>julio</v>
      </c>
      <c r="L72">
        <f>DAY(Ventas_Wellpro[[#This Row],[Fecha]])</f>
        <v>17</v>
      </c>
    </row>
    <row r="73" spans="2:12" x14ac:dyDescent="0.25">
      <c r="B73" s="70">
        <v>45490</v>
      </c>
      <c r="C73" s="74" t="s">
        <v>17</v>
      </c>
      <c r="D73" t="s">
        <v>196</v>
      </c>
      <c r="E73">
        <v>498.66</v>
      </c>
      <c r="F73" s="1">
        <v>78</v>
      </c>
      <c r="G73" s="2">
        <v>6223.28</v>
      </c>
      <c r="H73" s="15">
        <v>38895.480000000003</v>
      </c>
      <c r="I73" s="2">
        <v>45118.76</v>
      </c>
      <c r="J73">
        <f>YEAR(Ventas_Wellpro[[#This Row],[Fecha]])</f>
        <v>2024</v>
      </c>
      <c r="K73" t="str">
        <f>TEXT(Ventas_Wellpro[[#This Row],[Fecha]],"MMMM")</f>
        <v>julio</v>
      </c>
      <c r="L73">
        <f>DAY(Ventas_Wellpro[[#This Row],[Fecha]])</f>
        <v>17</v>
      </c>
    </row>
    <row r="74" spans="2:12" x14ac:dyDescent="0.25">
      <c r="B74" s="70">
        <v>45490</v>
      </c>
      <c r="C74" s="74" t="s">
        <v>17</v>
      </c>
      <c r="D74" t="s">
        <v>196</v>
      </c>
      <c r="E74">
        <v>498.66</v>
      </c>
      <c r="F74" s="1">
        <v>96</v>
      </c>
      <c r="G74" s="2">
        <v>7659.42</v>
      </c>
      <c r="H74" s="15">
        <v>47871.360000000001</v>
      </c>
      <c r="I74" s="2">
        <v>55530.78</v>
      </c>
      <c r="J74">
        <f>YEAR(Ventas_Wellpro[[#This Row],[Fecha]])</f>
        <v>2024</v>
      </c>
      <c r="K74" t="str">
        <f>TEXT(Ventas_Wellpro[[#This Row],[Fecha]],"MMMM")</f>
        <v>julio</v>
      </c>
      <c r="L74">
        <f>DAY(Ventas_Wellpro[[#This Row],[Fecha]])</f>
        <v>17</v>
      </c>
    </row>
    <row r="75" spans="2:12" x14ac:dyDescent="0.25">
      <c r="B75" s="70">
        <v>45490</v>
      </c>
      <c r="C75" s="74" t="s">
        <v>17</v>
      </c>
      <c r="D75" t="s">
        <v>196</v>
      </c>
      <c r="E75">
        <v>498.66</v>
      </c>
      <c r="F75" s="1">
        <v>84</v>
      </c>
      <c r="G75" s="2">
        <v>6701.99</v>
      </c>
      <c r="H75" s="15">
        <v>41887.440000000002</v>
      </c>
      <c r="I75" s="2">
        <v>48589.43</v>
      </c>
      <c r="J75">
        <f>YEAR(Ventas_Wellpro[[#This Row],[Fecha]])</f>
        <v>2024</v>
      </c>
      <c r="K75" t="str">
        <f>TEXT(Ventas_Wellpro[[#This Row],[Fecha]],"MMMM")</f>
        <v>julio</v>
      </c>
      <c r="L75">
        <f>DAY(Ventas_Wellpro[[#This Row],[Fecha]])</f>
        <v>17</v>
      </c>
    </row>
    <row r="76" spans="2:12" x14ac:dyDescent="0.25">
      <c r="B76" s="70">
        <v>45490</v>
      </c>
      <c r="C76" s="74" t="s">
        <v>17</v>
      </c>
      <c r="D76" t="s">
        <v>196</v>
      </c>
      <c r="E76">
        <v>498.65999999999997</v>
      </c>
      <c r="F76" s="1">
        <v>114</v>
      </c>
      <c r="G76" s="1">
        <v>9095.56</v>
      </c>
      <c r="H76" s="15">
        <v>56847.24</v>
      </c>
      <c r="I76" s="2">
        <v>65942.8</v>
      </c>
      <c r="J76">
        <f>YEAR(Ventas_Wellpro[[#This Row],[Fecha]])</f>
        <v>2024</v>
      </c>
      <c r="K76" t="str">
        <f>TEXT(Ventas_Wellpro[[#This Row],[Fecha]],"MMMM")</f>
        <v>julio</v>
      </c>
      <c r="L76">
        <f>DAY(Ventas_Wellpro[[#This Row],[Fecha]])</f>
        <v>17</v>
      </c>
    </row>
    <row r="77" spans="2:12" x14ac:dyDescent="0.25">
      <c r="B77" s="70">
        <v>45490</v>
      </c>
      <c r="C77" s="74" t="s">
        <v>17</v>
      </c>
      <c r="D77" t="s">
        <v>196</v>
      </c>
      <c r="E77">
        <v>498.65999999999997</v>
      </c>
      <c r="F77" s="1">
        <v>54</v>
      </c>
      <c r="G77" s="1">
        <v>4308.42</v>
      </c>
      <c r="H77" s="15">
        <v>26927.64</v>
      </c>
      <c r="I77" s="2">
        <v>31236.06</v>
      </c>
      <c r="J77">
        <f>YEAR(Ventas_Wellpro[[#This Row],[Fecha]])</f>
        <v>2024</v>
      </c>
      <c r="K77" t="str">
        <f>TEXT(Ventas_Wellpro[[#This Row],[Fecha]],"MMMM")</f>
        <v>julio</v>
      </c>
      <c r="L77">
        <f>DAY(Ventas_Wellpro[[#This Row],[Fecha]])</f>
        <v>17</v>
      </c>
    </row>
    <row r="78" spans="2:12" x14ac:dyDescent="0.25">
      <c r="B78" s="70">
        <v>45490</v>
      </c>
      <c r="C78" s="74" t="s">
        <v>17</v>
      </c>
      <c r="D78" t="s">
        <v>196</v>
      </c>
      <c r="E78">
        <v>498.66</v>
      </c>
      <c r="F78" s="1">
        <v>42</v>
      </c>
      <c r="G78" s="2">
        <v>3351</v>
      </c>
      <c r="H78" s="15">
        <v>20943.72</v>
      </c>
      <c r="I78" s="2">
        <v>24294.720000000001</v>
      </c>
      <c r="J78">
        <f>YEAR(Ventas_Wellpro[[#This Row],[Fecha]])</f>
        <v>2024</v>
      </c>
      <c r="K78" t="str">
        <f>TEXT(Ventas_Wellpro[[#This Row],[Fecha]],"MMMM")</f>
        <v>julio</v>
      </c>
      <c r="L78">
        <f>DAY(Ventas_Wellpro[[#This Row],[Fecha]])</f>
        <v>17</v>
      </c>
    </row>
    <row r="79" spans="2:12" x14ac:dyDescent="0.25">
      <c r="B79" s="70">
        <v>45490</v>
      </c>
      <c r="C79" s="74" t="s">
        <v>18</v>
      </c>
      <c r="D79" t="s">
        <v>196</v>
      </c>
      <c r="E79">
        <v>525.59</v>
      </c>
      <c r="F79">
        <v>30</v>
      </c>
      <c r="G79" s="1">
        <v>2522.83</v>
      </c>
      <c r="H79" s="15">
        <v>15767.7</v>
      </c>
      <c r="I79" s="2">
        <v>18290.53</v>
      </c>
      <c r="J79">
        <f>YEAR(Ventas_Wellpro[[#This Row],[Fecha]])</f>
        <v>2024</v>
      </c>
      <c r="K79" t="str">
        <f>TEXT(Ventas_Wellpro[[#This Row],[Fecha]],"MMMM")</f>
        <v>julio</v>
      </c>
      <c r="L79">
        <f>DAY(Ventas_Wellpro[[#This Row],[Fecha]])</f>
        <v>17</v>
      </c>
    </row>
    <row r="80" spans="2:12" x14ac:dyDescent="0.25">
      <c r="B80" s="70">
        <v>45490</v>
      </c>
      <c r="C80" s="74" t="s">
        <v>18</v>
      </c>
      <c r="D80" t="s">
        <v>196</v>
      </c>
      <c r="E80">
        <v>525.59</v>
      </c>
      <c r="F80">
        <v>60</v>
      </c>
      <c r="G80" s="2">
        <v>5045.66</v>
      </c>
      <c r="H80" s="15">
        <v>31535.4</v>
      </c>
      <c r="I80" s="2">
        <v>36581.06</v>
      </c>
      <c r="J80">
        <f>YEAR(Ventas_Wellpro[[#This Row],[Fecha]])</f>
        <v>2024</v>
      </c>
      <c r="K80" t="str">
        <f>TEXT(Ventas_Wellpro[[#This Row],[Fecha]],"MMMM")</f>
        <v>julio</v>
      </c>
      <c r="L80">
        <f>DAY(Ventas_Wellpro[[#This Row],[Fecha]])</f>
        <v>17</v>
      </c>
    </row>
    <row r="81" spans="2:12" x14ac:dyDescent="0.25">
      <c r="B81" s="70">
        <v>45490</v>
      </c>
      <c r="C81" s="74" t="s">
        <v>18</v>
      </c>
      <c r="D81" t="s">
        <v>196</v>
      </c>
      <c r="E81">
        <v>525.58999999999992</v>
      </c>
      <c r="F81">
        <v>78</v>
      </c>
      <c r="G81" s="2">
        <v>6559.36</v>
      </c>
      <c r="H81" s="15">
        <v>40996.019999999997</v>
      </c>
      <c r="I81" s="2">
        <v>47555.38</v>
      </c>
      <c r="J81">
        <f>YEAR(Ventas_Wellpro[[#This Row],[Fecha]])</f>
        <v>2024</v>
      </c>
      <c r="K81" t="str">
        <f>TEXT(Ventas_Wellpro[[#This Row],[Fecha]],"MMMM")</f>
        <v>julio</v>
      </c>
      <c r="L81">
        <f>DAY(Ventas_Wellpro[[#This Row],[Fecha]])</f>
        <v>17</v>
      </c>
    </row>
    <row r="82" spans="2:12" x14ac:dyDescent="0.25">
      <c r="B82" s="70">
        <v>45490</v>
      </c>
      <c r="C82" s="74" t="s">
        <v>18</v>
      </c>
      <c r="D82" t="s">
        <v>196</v>
      </c>
      <c r="E82">
        <v>525.59</v>
      </c>
      <c r="F82">
        <v>96</v>
      </c>
      <c r="G82" s="2">
        <v>8073.06</v>
      </c>
      <c r="H82" s="15">
        <v>50456.639999999999</v>
      </c>
      <c r="I82" s="2">
        <v>58529.7</v>
      </c>
      <c r="J82">
        <f>YEAR(Ventas_Wellpro[[#This Row],[Fecha]])</f>
        <v>2024</v>
      </c>
      <c r="K82" t="str">
        <f>TEXT(Ventas_Wellpro[[#This Row],[Fecha]],"MMMM")</f>
        <v>julio</v>
      </c>
      <c r="L82">
        <f>DAY(Ventas_Wellpro[[#This Row],[Fecha]])</f>
        <v>17</v>
      </c>
    </row>
    <row r="83" spans="2:12" x14ac:dyDescent="0.25">
      <c r="B83" s="70">
        <v>45490</v>
      </c>
      <c r="C83" s="74" t="s">
        <v>18</v>
      </c>
      <c r="D83" t="s">
        <v>196</v>
      </c>
      <c r="E83">
        <v>525.58999999999992</v>
      </c>
      <c r="F83">
        <v>84</v>
      </c>
      <c r="G83" s="2">
        <v>7063.93</v>
      </c>
      <c r="H83" s="15">
        <v>44149.56</v>
      </c>
      <c r="I83" s="2">
        <v>51213.49</v>
      </c>
      <c r="J83">
        <f>YEAR(Ventas_Wellpro[[#This Row],[Fecha]])</f>
        <v>2024</v>
      </c>
      <c r="K83" t="str">
        <f>TEXT(Ventas_Wellpro[[#This Row],[Fecha]],"MMMM")</f>
        <v>julio</v>
      </c>
      <c r="L83">
        <f>DAY(Ventas_Wellpro[[#This Row],[Fecha]])</f>
        <v>17</v>
      </c>
    </row>
    <row r="84" spans="2:12" x14ac:dyDescent="0.25">
      <c r="B84" s="70">
        <v>45490</v>
      </c>
      <c r="C84" s="74" t="s">
        <v>18</v>
      </c>
      <c r="D84" t="s">
        <v>196</v>
      </c>
      <c r="E84">
        <v>525.59</v>
      </c>
      <c r="F84">
        <v>114</v>
      </c>
      <c r="G84" s="2">
        <v>9586.76</v>
      </c>
      <c r="H84" s="15">
        <v>59917.26</v>
      </c>
      <c r="I84" s="2">
        <v>69504.02</v>
      </c>
      <c r="J84">
        <f>YEAR(Ventas_Wellpro[[#This Row],[Fecha]])</f>
        <v>2024</v>
      </c>
      <c r="K84" t="str">
        <f>TEXT(Ventas_Wellpro[[#This Row],[Fecha]],"MMMM")</f>
        <v>julio</v>
      </c>
      <c r="L84">
        <f>DAY(Ventas_Wellpro[[#This Row],[Fecha]])</f>
        <v>17</v>
      </c>
    </row>
    <row r="85" spans="2:12" x14ac:dyDescent="0.25">
      <c r="B85" s="70">
        <v>45490</v>
      </c>
      <c r="C85" s="74" t="s">
        <v>18</v>
      </c>
      <c r="D85" t="s">
        <v>196</v>
      </c>
      <c r="E85">
        <v>525.59</v>
      </c>
      <c r="F85">
        <v>54</v>
      </c>
      <c r="G85" s="2">
        <v>4541.1000000000004</v>
      </c>
      <c r="H85" s="15">
        <v>28381.86</v>
      </c>
      <c r="I85" s="2">
        <v>32922.959999999999</v>
      </c>
      <c r="J85">
        <f>YEAR(Ventas_Wellpro[[#This Row],[Fecha]])</f>
        <v>2024</v>
      </c>
      <c r="K85" t="str">
        <f>TEXT(Ventas_Wellpro[[#This Row],[Fecha]],"MMMM")</f>
        <v>julio</v>
      </c>
      <c r="L85">
        <f>DAY(Ventas_Wellpro[[#This Row],[Fecha]])</f>
        <v>17</v>
      </c>
    </row>
    <row r="86" spans="2:12" x14ac:dyDescent="0.25">
      <c r="B86" s="70">
        <v>45490</v>
      </c>
      <c r="C86" s="74" t="s">
        <v>18</v>
      </c>
      <c r="D86" t="s">
        <v>196</v>
      </c>
      <c r="E86">
        <v>525.58999999999992</v>
      </c>
      <c r="F86">
        <v>42</v>
      </c>
      <c r="G86" s="2">
        <v>3531.96</v>
      </c>
      <c r="H86" s="15">
        <v>22074.78</v>
      </c>
      <c r="I86" s="2">
        <v>25606.74</v>
      </c>
      <c r="J86">
        <f>YEAR(Ventas_Wellpro[[#This Row],[Fecha]])</f>
        <v>2024</v>
      </c>
      <c r="K86" t="str">
        <f>TEXT(Ventas_Wellpro[[#This Row],[Fecha]],"MMMM")</f>
        <v>julio</v>
      </c>
      <c r="L86">
        <f>DAY(Ventas_Wellpro[[#This Row],[Fecha]])</f>
        <v>17</v>
      </c>
    </row>
    <row r="87" spans="2:12" x14ac:dyDescent="0.25">
      <c r="B87" s="70">
        <v>45490</v>
      </c>
      <c r="C87" s="74" t="s">
        <v>23</v>
      </c>
      <c r="D87" t="s">
        <v>196</v>
      </c>
      <c r="E87">
        <v>70.05</v>
      </c>
      <c r="F87" s="1">
        <v>240</v>
      </c>
      <c r="G87" s="2">
        <v>2689.92</v>
      </c>
      <c r="H87" s="15">
        <v>16812</v>
      </c>
      <c r="I87" s="2">
        <v>19501.919999999998</v>
      </c>
      <c r="J87">
        <f>YEAR(Ventas_Wellpro[[#This Row],[Fecha]])</f>
        <v>2024</v>
      </c>
      <c r="K87" t="str">
        <f>TEXT(Ventas_Wellpro[[#This Row],[Fecha]],"MMMM")</f>
        <v>julio</v>
      </c>
      <c r="L87">
        <f>DAY(Ventas_Wellpro[[#This Row],[Fecha]])</f>
        <v>17</v>
      </c>
    </row>
    <row r="88" spans="2:12" x14ac:dyDescent="0.25">
      <c r="B88" s="70">
        <v>45490</v>
      </c>
      <c r="C88" s="74" t="s">
        <v>23</v>
      </c>
      <c r="D88" t="s">
        <v>196</v>
      </c>
      <c r="E88">
        <v>70.05</v>
      </c>
      <c r="F88" s="1">
        <v>240</v>
      </c>
      <c r="G88" s="1">
        <v>2689.92</v>
      </c>
      <c r="H88" s="15">
        <v>16812</v>
      </c>
      <c r="I88" s="2">
        <v>19501.919999999998</v>
      </c>
      <c r="J88">
        <f>YEAR(Ventas_Wellpro[[#This Row],[Fecha]])</f>
        <v>2024</v>
      </c>
      <c r="K88" t="str">
        <f>TEXT(Ventas_Wellpro[[#This Row],[Fecha]],"MMMM")</f>
        <v>julio</v>
      </c>
      <c r="L88">
        <f>DAY(Ventas_Wellpro[[#This Row],[Fecha]])</f>
        <v>17</v>
      </c>
    </row>
    <row r="89" spans="2:12" x14ac:dyDescent="0.25">
      <c r="B89" s="70">
        <v>45490</v>
      </c>
      <c r="C89" s="74" t="s">
        <v>23</v>
      </c>
      <c r="D89" t="s">
        <v>196</v>
      </c>
      <c r="E89">
        <v>70.05</v>
      </c>
      <c r="F89" s="1">
        <v>240</v>
      </c>
      <c r="G89" s="2">
        <v>2689.92</v>
      </c>
      <c r="H89" s="15">
        <v>16812</v>
      </c>
      <c r="I89" s="2">
        <v>19501.919999999998</v>
      </c>
      <c r="J89">
        <f>YEAR(Ventas_Wellpro[[#This Row],[Fecha]])</f>
        <v>2024</v>
      </c>
      <c r="K89" t="str">
        <f>TEXT(Ventas_Wellpro[[#This Row],[Fecha]],"MMMM")</f>
        <v>julio</v>
      </c>
      <c r="L89">
        <f>DAY(Ventas_Wellpro[[#This Row],[Fecha]])</f>
        <v>17</v>
      </c>
    </row>
    <row r="90" spans="2:12" x14ac:dyDescent="0.25">
      <c r="B90" s="70">
        <v>45490</v>
      </c>
      <c r="C90" s="74" t="s">
        <v>23</v>
      </c>
      <c r="D90" t="s">
        <v>196</v>
      </c>
      <c r="E90">
        <v>70.05</v>
      </c>
      <c r="F90" s="1">
        <v>240</v>
      </c>
      <c r="G90" s="1">
        <v>2689.92</v>
      </c>
      <c r="H90" s="15">
        <v>16812</v>
      </c>
      <c r="I90" s="2">
        <v>19501.919999999998</v>
      </c>
      <c r="J90">
        <f>YEAR(Ventas_Wellpro[[#This Row],[Fecha]])</f>
        <v>2024</v>
      </c>
      <c r="K90" t="str">
        <f>TEXT(Ventas_Wellpro[[#This Row],[Fecha]],"MMMM")</f>
        <v>julio</v>
      </c>
      <c r="L90">
        <f>DAY(Ventas_Wellpro[[#This Row],[Fecha]])</f>
        <v>17</v>
      </c>
    </row>
    <row r="91" spans="2:12" x14ac:dyDescent="0.25">
      <c r="B91" s="70">
        <v>45490</v>
      </c>
      <c r="C91" s="74" t="s">
        <v>23</v>
      </c>
      <c r="D91" t="s">
        <v>196</v>
      </c>
      <c r="E91">
        <v>70.05</v>
      </c>
      <c r="F91" s="1">
        <v>240</v>
      </c>
      <c r="G91" s="1">
        <v>2689.92</v>
      </c>
      <c r="H91" s="15">
        <v>16812</v>
      </c>
      <c r="I91" s="2">
        <v>19501.919999999998</v>
      </c>
      <c r="J91">
        <f>YEAR(Ventas_Wellpro[[#This Row],[Fecha]])</f>
        <v>2024</v>
      </c>
      <c r="K91" t="str">
        <f>TEXT(Ventas_Wellpro[[#This Row],[Fecha]],"MMMM")</f>
        <v>julio</v>
      </c>
      <c r="L91">
        <f>DAY(Ventas_Wellpro[[#This Row],[Fecha]])</f>
        <v>17</v>
      </c>
    </row>
    <row r="92" spans="2:12" x14ac:dyDescent="0.25">
      <c r="B92" s="70">
        <v>45492</v>
      </c>
      <c r="C92" s="74" t="s">
        <v>17</v>
      </c>
      <c r="D92" t="s">
        <v>196</v>
      </c>
      <c r="E92">
        <v>498.66</v>
      </c>
      <c r="F92" s="1">
        <v>6</v>
      </c>
      <c r="G92" s="1">
        <v>478.71</v>
      </c>
      <c r="H92" s="15">
        <v>2991.96</v>
      </c>
      <c r="I92" s="2">
        <v>3470.67</v>
      </c>
      <c r="J92">
        <f>YEAR(Ventas_Wellpro[[#This Row],[Fecha]])</f>
        <v>2024</v>
      </c>
      <c r="K92" t="str">
        <f>TEXT(Ventas_Wellpro[[#This Row],[Fecha]],"MMMM")</f>
        <v>julio</v>
      </c>
      <c r="L92">
        <f>DAY(Ventas_Wellpro[[#This Row],[Fecha]])</f>
        <v>19</v>
      </c>
    </row>
    <row r="93" spans="2:12" x14ac:dyDescent="0.25">
      <c r="B93" s="70">
        <v>45492</v>
      </c>
      <c r="C93" s="74" t="s">
        <v>17</v>
      </c>
      <c r="D93" t="s">
        <v>196</v>
      </c>
      <c r="E93">
        <v>498.66</v>
      </c>
      <c r="F93" s="1">
        <v>24</v>
      </c>
      <c r="G93" s="1">
        <v>1914.85</v>
      </c>
      <c r="H93" s="15">
        <v>11967.84</v>
      </c>
      <c r="I93" s="2">
        <v>13882.69</v>
      </c>
      <c r="J93">
        <f>YEAR(Ventas_Wellpro[[#This Row],[Fecha]])</f>
        <v>2024</v>
      </c>
      <c r="K93" t="str">
        <f>TEXT(Ventas_Wellpro[[#This Row],[Fecha]],"MMMM")</f>
        <v>julio</v>
      </c>
      <c r="L93">
        <f>DAY(Ventas_Wellpro[[#This Row],[Fecha]])</f>
        <v>19</v>
      </c>
    </row>
    <row r="94" spans="2:12" x14ac:dyDescent="0.25">
      <c r="B94" s="70">
        <v>45492</v>
      </c>
      <c r="C94" s="74" t="s">
        <v>17</v>
      </c>
      <c r="D94" t="s">
        <v>196</v>
      </c>
      <c r="E94">
        <v>498.66</v>
      </c>
      <c r="F94" s="1">
        <v>12</v>
      </c>
      <c r="G94" s="2">
        <v>957.43</v>
      </c>
      <c r="H94" s="15">
        <v>5983.92</v>
      </c>
      <c r="I94" s="2">
        <v>6941.35</v>
      </c>
      <c r="J94">
        <f>YEAR(Ventas_Wellpro[[#This Row],[Fecha]])</f>
        <v>2024</v>
      </c>
      <c r="K94" t="str">
        <f>TEXT(Ventas_Wellpro[[#This Row],[Fecha]],"MMMM")</f>
        <v>julio</v>
      </c>
      <c r="L94">
        <f>DAY(Ventas_Wellpro[[#This Row],[Fecha]])</f>
        <v>19</v>
      </c>
    </row>
    <row r="95" spans="2:12" x14ac:dyDescent="0.25">
      <c r="B95" s="70">
        <v>45492</v>
      </c>
      <c r="C95" s="74" t="s">
        <v>17</v>
      </c>
      <c r="D95" t="s">
        <v>196</v>
      </c>
      <c r="E95">
        <v>498.66</v>
      </c>
      <c r="F95" s="1">
        <v>6</v>
      </c>
      <c r="G95" s="1">
        <v>478.71</v>
      </c>
      <c r="H95" s="15">
        <v>2991.96</v>
      </c>
      <c r="I95" s="2">
        <v>3470.67</v>
      </c>
      <c r="J95">
        <f>YEAR(Ventas_Wellpro[[#This Row],[Fecha]])</f>
        <v>2024</v>
      </c>
      <c r="K95" t="str">
        <f>TEXT(Ventas_Wellpro[[#This Row],[Fecha]],"MMMM")</f>
        <v>julio</v>
      </c>
      <c r="L95">
        <f>DAY(Ventas_Wellpro[[#This Row],[Fecha]])</f>
        <v>19</v>
      </c>
    </row>
    <row r="96" spans="2:12" x14ac:dyDescent="0.25">
      <c r="B96" s="70">
        <v>45492</v>
      </c>
      <c r="C96" s="74" t="s">
        <v>18</v>
      </c>
      <c r="D96" t="s">
        <v>196</v>
      </c>
      <c r="E96">
        <v>525.59</v>
      </c>
      <c r="F96">
        <v>6</v>
      </c>
      <c r="G96" s="1">
        <v>504.57</v>
      </c>
      <c r="H96" s="15">
        <v>3153.54</v>
      </c>
      <c r="I96" s="2">
        <v>3658.11</v>
      </c>
      <c r="J96">
        <f>YEAR(Ventas_Wellpro[[#This Row],[Fecha]])</f>
        <v>2024</v>
      </c>
      <c r="K96" t="str">
        <f>TEXT(Ventas_Wellpro[[#This Row],[Fecha]],"MMMM")</f>
        <v>julio</v>
      </c>
      <c r="L96">
        <f>DAY(Ventas_Wellpro[[#This Row],[Fecha]])</f>
        <v>19</v>
      </c>
    </row>
    <row r="97" spans="2:12" x14ac:dyDescent="0.25">
      <c r="B97" s="70">
        <v>45492</v>
      </c>
      <c r="C97" s="74" t="s">
        <v>18</v>
      </c>
      <c r="D97" t="s">
        <v>196</v>
      </c>
      <c r="E97">
        <v>525.59</v>
      </c>
      <c r="F97">
        <v>24</v>
      </c>
      <c r="G97" s="1">
        <v>2018.27</v>
      </c>
      <c r="H97" s="15">
        <v>12614.16</v>
      </c>
      <c r="I97" s="2">
        <v>14632.43</v>
      </c>
      <c r="J97">
        <f>YEAR(Ventas_Wellpro[[#This Row],[Fecha]])</f>
        <v>2024</v>
      </c>
      <c r="K97" t="str">
        <f>TEXT(Ventas_Wellpro[[#This Row],[Fecha]],"MMMM")</f>
        <v>julio</v>
      </c>
      <c r="L97">
        <f>DAY(Ventas_Wellpro[[#This Row],[Fecha]])</f>
        <v>19</v>
      </c>
    </row>
    <row r="98" spans="2:12" x14ac:dyDescent="0.25">
      <c r="B98" s="70">
        <v>45492</v>
      </c>
      <c r="C98" s="74" t="s">
        <v>18</v>
      </c>
      <c r="D98" t="s">
        <v>196</v>
      </c>
      <c r="E98">
        <v>525.59</v>
      </c>
      <c r="F98">
        <v>12</v>
      </c>
      <c r="G98" s="1">
        <v>1009.13</v>
      </c>
      <c r="H98" s="15">
        <v>6307.08</v>
      </c>
      <c r="I98" s="2">
        <v>7316.21</v>
      </c>
      <c r="J98">
        <f>YEAR(Ventas_Wellpro[[#This Row],[Fecha]])</f>
        <v>2024</v>
      </c>
      <c r="K98" t="str">
        <f>TEXT(Ventas_Wellpro[[#This Row],[Fecha]],"MMMM")</f>
        <v>julio</v>
      </c>
      <c r="L98">
        <f>DAY(Ventas_Wellpro[[#This Row],[Fecha]])</f>
        <v>19</v>
      </c>
    </row>
    <row r="99" spans="2:12" x14ac:dyDescent="0.25">
      <c r="B99" s="70">
        <v>45492</v>
      </c>
      <c r="C99" s="74" t="s">
        <v>18</v>
      </c>
      <c r="D99" t="s">
        <v>196</v>
      </c>
      <c r="E99">
        <v>525.59</v>
      </c>
      <c r="F99">
        <v>30</v>
      </c>
      <c r="G99" s="1">
        <v>2522.83</v>
      </c>
      <c r="H99" s="15">
        <v>15767.7</v>
      </c>
      <c r="I99" s="2">
        <v>18290.53</v>
      </c>
      <c r="J99">
        <f>YEAR(Ventas_Wellpro[[#This Row],[Fecha]])</f>
        <v>2024</v>
      </c>
      <c r="K99" t="str">
        <f>TEXT(Ventas_Wellpro[[#This Row],[Fecha]],"MMMM")</f>
        <v>julio</v>
      </c>
      <c r="L99">
        <f>DAY(Ventas_Wellpro[[#This Row],[Fecha]])</f>
        <v>19</v>
      </c>
    </row>
    <row r="100" spans="2:12" x14ac:dyDescent="0.25">
      <c r="B100" s="70">
        <v>45492</v>
      </c>
      <c r="C100" s="74" t="s">
        <v>23</v>
      </c>
      <c r="D100" t="s">
        <v>196</v>
      </c>
      <c r="E100">
        <v>70.05</v>
      </c>
      <c r="F100" s="1">
        <v>240</v>
      </c>
      <c r="G100" s="1">
        <v>2689.92</v>
      </c>
      <c r="H100" s="15">
        <v>16812</v>
      </c>
      <c r="I100" s="2">
        <v>19501.919999999998</v>
      </c>
      <c r="J100">
        <f>YEAR(Ventas_Wellpro[[#This Row],[Fecha]])</f>
        <v>2024</v>
      </c>
      <c r="K100" t="str">
        <f>TEXT(Ventas_Wellpro[[#This Row],[Fecha]],"MMMM")</f>
        <v>julio</v>
      </c>
      <c r="L100">
        <f>DAY(Ventas_Wellpro[[#This Row],[Fecha]])</f>
        <v>19</v>
      </c>
    </row>
    <row r="101" spans="2:12" x14ac:dyDescent="0.25">
      <c r="B101" s="70">
        <v>45492</v>
      </c>
      <c r="C101" s="74" t="s">
        <v>23</v>
      </c>
      <c r="D101" t="s">
        <v>196</v>
      </c>
      <c r="E101">
        <v>70.05</v>
      </c>
      <c r="F101" s="1">
        <v>240</v>
      </c>
      <c r="G101" s="2">
        <v>2689.92</v>
      </c>
      <c r="H101" s="15">
        <v>16812</v>
      </c>
      <c r="I101" s="2">
        <v>19501.919999999998</v>
      </c>
      <c r="J101">
        <f>YEAR(Ventas_Wellpro[[#This Row],[Fecha]])</f>
        <v>2024</v>
      </c>
      <c r="K101" t="str">
        <f>TEXT(Ventas_Wellpro[[#This Row],[Fecha]],"MMMM")</f>
        <v>julio</v>
      </c>
      <c r="L101">
        <f>DAY(Ventas_Wellpro[[#This Row],[Fecha]])</f>
        <v>19</v>
      </c>
    </row>
    <row r="102" spans="2:12" x14ac:dyDescent="0.25">
      <c r="B102" s="70">
        <v>45492</v>
      </c>
      <c r="C102" s="74" t="s">
        <v>23</v>
      </c>
      <c r="D102" t="s">
        <v>196</v>
      </c>
      <c r="E102">
        <v>70.05</v>
      </c>
      <c r="F102" s="1">
        <v>240</v>
      </c>
      <c r="G102" s="1">
        <v>2689.92</v>
      </c>
      <c r="H102" s="15">
        <v>16812</v>
      </c>
      <c r="I102" s="2">
        <v>19501.919999999998</v>
      </c>
      <c r="J102">
        <f>YEAR(Ventas_Wellpro[[#This Row],[Fecha]])</f>
        <v>2024</v>
      </c>
      <c r="K102" t="str">
        <f>TEXT(Ventas_Wellpro[[#This Row],[Fecha]],"MMMM")</f>
        <v>julio</v>
      </c>
      <c r="L102">
        <f>DAY(Ventas_Wellpro[[#This Row],[Fecha]])</f>
        <v>19</v>
      </c>
    </row>
    <row r="103" spans="2:12" x14ac:dyDescent="0.25">
      <c r="B103" s="70">
        <v>45499</v>
      </c>
      <c r="C103" s="74" t="s">
        <v>17</v>
      </c>
      <c r="D103" t="s">
        <v>196</v>
      </c>
      <c r="E103">
        <v>498.66</v>
      </c>
      <c r="F103" s="1">
        <v>6</v>
      </c>
      <c r="G103" s="1">
        <v>478.71</v>
      </c>
      <c r="H103" s="15">
        <v>2991.96</v>
      </c>
      <c r="I103" s="2">
        <v>3470.67</v>
      </c>
      <c r="J103">
        <f>YEAR(Ventas_Wellpro[[#This Row],[Fecha]])</f>
        <v>2024</v>
      </c>
      <c r="K103" t="str">
        <f>TEXT(Ventas_Wellpro[[#This Row],[Fecha]],"MMMM")</f>
        <v>julio</v>
      </c>
      <c r="L103">
        <f>DAY(Ventas_Wellpro[[#This Row],[Fecha]])</f>
        <v>26</v>
      </c>
    </row>
    <row r="104" spans="2:12" x14ac:dyDescent="0.25">
      <c r="B104" s="70">
        <v>45499</v>
      </c>
      <c r="C104" s="74" t="s">
        <v>17</v>
      </c>
      <c r="D104" t="s">
        <v>196</v>
      </c>
      <c r="E104">
        <v>498.66</v>
      </c>
      <c r="F104" s="1">
        <v>12</v>
      </c>
      <c r="G104" s="2">
        <v>957.43</v>
      </c>
      <c r="H104" s="15">
        <v>5983.92</v>
      </c>
      <c r="I104" s="2">
        <v>6941.35</v>
      </c>
      <c r="J104">
        <f>YEAR(Ventas_Wellpro[[#This Row],[Fecha]])</f>
        <v>2024</v>
      </c>
      <c r="K104" t="str">
        <f>TEXT(Ventas_Wellpro[[#This Row],[Fecha]],"MMMM")</f>
        <v>julio</v>
      </c>
      <c r="L104">
        <f>DAY(Ventas_Wellpro[[#This Row],[Fecha]])</f>
        <v>26</v>
      </c>
    </row>
    <row r="105" spans="2:12" x14ac:dyDescent="0.25">
      <c r="B105" s="70">
        <v>45499</v>
      </c>
      <c r="C105" s="74" t="s">
        <v>17</v>
      </c>
      <c r="D105" t="s">
        <v>196</v>
      </c>
      <c r="E105">
        <v>498.65999999999997</v>
      </c>
      <c r="F105" s="1">
        <v>36</v>
      </c>
      <c r="G105" s="1">
        <v>2872.28</v>
      </c>
      <c r="H105" s="15">
        <v>17951.759999999998</v>
      </c>
      <c r="I105" s="2">
        <v>20824.04</v>
      </c>
      <c r="J105">
        <f>YEAR(Ventas_Wellpro[[#This Row],[Fecha]])</f>
        <v>2024</v>
      </c>
      <c r="K105" t="str">
        <f>TEXT(Ventas_Wellpro[[#This Row],[Fecha]],"MMMM")</f>
        <v>julio</v>
      </c>
      <c r="L105">
        <f>DAY(Ventas_Wellpro[[#This Row],[Fecha]])</f>
        <v>26</v>
      </c>
    </row>
    <row r="106" spans="2:12" x14ac:dyDescent="0.25">
      <c r="B106" s="70">
        <v>45499</v>
      </c>
      <c r="C106" s="74" t="s">
        <v>17</v>
      </c>
      <c r="D106" t="s">
        <v>196</v>
      </c>
      <c r="E106">
        <v>498.66</v>
      </c>
      <c r="F106" s="1">
        <v>6</v>
      </c>
      <c r="G106" s="1">
        <v>478.71</v>
      </c>
      <c r="H106" s="15">
        <v>2991.96</v>
      </c>
      <c r="I106" s="2">
        <v>3470.67</v>
      </c>
      <c r="J106">
        <f>YEAR(Ventas_Wellpro[[#This Row],[Fecha]])</f>
        <v>2024</v>
      </c>
      <c r="K106" t="str">
        <f>TEXT(Ventas_Wellpro[[#This Row],[Fecha]],"MMMM")</f>
        <v>julio</v>
      </c>
      <c r="L106">
        <f>DAY(Ventas_Wellpro[[#This Row],[Fecha]])</f>
        <v>26</v>
      </c>
    </row>
    <row r="107" spans="2:12" x14ac:dyDescent="0.25">
      <c r="B107" s="70">
        <v>45499</v>
      </c>
      <c r="C107" s="74" t="s">
        <v>18</v>
      </c>
      <c r="D107" t="s">
        <v>196</v>
      </c>
      <c r="E107">
        <v>525.59</v>
      </c>
      <c r="F107">
        <v>6</v>
      </c>
      <c r="G107" s="1">
        <v>504.57</v>
      </c>
      <c r="H107" s="15">
        <v>3153.54</v>
      </c>
      <c r="I107" s="2">
        <v>3658.11</v>
      </c>
      <c r="J107">
        <f>YEAR(Ventas_Wellpro[[#This Row],[Fecha]])</f>
        <v>2024</v>
      </c>
      <c r="K107" t="str">
        <f>TEXT(Ventas_Wellpro[[#This Row],[Fecha]],"MMMM")</f>
        <v>julio</v>
      </c>
      <c r="L107">
        <f>DAY(Ventas_Wellpro[[#This Row],[Fecha]])</f>
        <v>26</v>
      </c>
    </row>
    <row r="108" spans="2:12" x14ac:dyDescent="0.25">
      <c r="B108" s="70">
        <v>45499</v>
      </c>
      <c r="C108" s="74" t="s">
        <v>18</v>
      </c>
      <c r="D108" t="s">
        <v>196</v>
      </c>
      <c r="E108">
        <v>525.59</v>
      </c>
      <c r="F108">
        <v>6</v>
      </c>
      <c r="G108" s="1">
        <v>504.57</v>
      </c>
      <c r="H108" s="15">
        <v>3153.54</v>
      </c>
      <c r="I108" s="2">
        <v>3658.11</v>
      </c>
      <c r="J108">
        <f>YEAR(Ventas_Wellpro[[#This Row],[Fecha]])</f>
        <v>2024</v>
      </c>
      <c r="K108" t="str">
        <f>TEXT(Ventas_Wellpro[[#This Row],[Fecha]],"MMMM")</f>
        <v>julio</v>
      </c>
      <c r="L108">
        <f>DAY(Ventas_Wellpro[[#This Row],[Fecha]])</f>
        <v>26</v>
      </c>
    </row>
    <row r="109" spans="2:12" x14ac:dyDescent="0.25">
      <c r="B109" s="70">
        <v>45499</v>
      </c>
      <c r="C109" s="74" t="s">
        <v>18</v>
      </c>
      <c r="D109" t="s">
        <v>196</v>
      </c>
      <c r="E109">
        <v>525.59</v>
      </c>
      <c r="F109">
        <v>36</v>
      </c>
      <c r="G109" s="1">
        <v>3027.4</v>
      </c>
      <c r="H109" s="15">
        <v>18921.240000000002</v>
      </c>
      <c r="I109" s="2">
        <v>21948.639999999999</v>
      </c>
      <c r="J109">
        <f>YEAR(Ventas_Wellpro[[#This Row],[Fecha]])</f>
        <v>2024</v>
      </c>
      <c r="K109" t="str">
        <f>TEXT(Ventas_Wellpro[[#This Row],[Fecha]],"MMMM")</f>
        <v>julio</v>
      </c>
      <c r="L109">
        <f>DAY(Ventas_Wellpro[[#This Row],[Fecha]])</f>
        <v>26</v>
      </c>
    </row>
    <row r="110" spans="2:12" x14ac:dyDescent="0.25">
      <c r="B110" s="70">
        <v>45499</v>
      </c>
      <c r="C110" s="74" t="s">
        <v>18</v>
      </c>
      <c r="D110" t="s">
        <v>196</v>
      </c>
      <c r="E110">
        <v>525.59</v>
      </c>
      <c r="F110">
        <v>12</v>
      </c>
      <c r="G110" s="1">
        <v>1009.13</v>
      </c>
      <c r="H110" s="15">
        <v>6307.08</v>
      </c>
      <c r="I110" s="2">
        <v>7316.21</v>
      </c>
      <c r="J110">
        <f>YEAR(Ventas_Wellpro[[#This Row],[Fecha]])</f>
        <v>2024</v>
      </c>
      <c r="K110" t="str">
        <f>TEXT(Ventas_Wellpro[[#This Row],[Fecha]],"MMMM")</f>
        <v>julio</v>
      </c>
      <c r="L110">
        <f>DAY(Ventas_Wellpro[[#This Row],[Fecha]])</f>
        <v>26</v>
      </c>
    </row>
    <row r="111" spans="2:12" x14ac:dyDescent="0.25">
      <c r="B111" s="70">
        <v>45499</v>
      </c>
      <c r="C111" s="74" t="s">
        <v>23</v>
      </c>
      <c r="D111" t="s">
        <v>196</v>
      </c>
      <c r="E111">
        <v>70.05</v>
      </c>
      <c r="F111" s="1">
        <v>240</v>
      </c>
      <c r="G111" s="1">
        <v>2689.92</v>
      </c>
      <c r="H111" s="15">
        <v>16812</v>
      </c>
      <c r="I111" s="2">
        <v>19501.919999999998</v>
      </c>
      <c r="J111">
        <f>YEAR(Ventas_Wellpro[[#This Row],[Fecha]])</f>
        <v>2024</v>
      </c>
      <c r="K111" t="str">
        <f>TEXT(Ventas_Wellpro[[#This Row],[Fecha]],"MMMM")</f>
        <v>julio</v>
      </c>
      <c r="L111">
        <f>DAY(Ventas_Wellpro[[#This Row],[Fecha]])</f>
        <v>26</v>
      </c>
    </row>
    <row r="112" spans="2:12" x14ac:dyDescent="0.25">
      <c r="B112" s="70">
        <v>45499</v>
      </c>
      <c r="C112" s="74" t="s">
        <v>23</v>
      </c>
      <c r="D112" t="s">
        <v>196</v>
      </c>
      <c r="E112">
        <v>70.05</v>
      </c>
      <c r="F112" s="1">
        <v>240</v>
      </c>
      <c r="G112" s="2">
        <v>2689.92</v>
      </c>
      <c r="H112" s="15">
        <v>16812</v>
      </c>
      <c r="I112" s="2">
        <v>19501.919999999998</v>
      </c>
      <c r="J112">
        <f>YEAR(Ventas_Wellpro[[#This Row],[Fecha]])</f>
        <v>2024</v>
      </c>
      <c r="K112" t="str">
        <f>TEXT(Ventas_Wellpro[[#This Row],[Fecha]],"MMMM")</f>
        <v>julio</v>
      </c>
      <c r="L112">
        <f>DAY(Ventas_Wellpro[[#This Row],[Fecha]])</f>
        <v>26</v>
      </c>
    </row>
    <row r="113" spans="2:12" x14ac:dyDescent="0.25">
      <c r="B113" s="70">
        <v>45503</v>
      </c>
      <c r="C113" s="74" t="s">
        <v>17</v>
      </c>
      <c r="D113" t="s">
        <v>196</v>
      </c>
      <c r="E113">
        <v>498.66</v>
      </c>
      <c r="F113" s="1">
        <v>6</v>
      </c>
      <c r="G113" s="1">
        <v>478.71</v>
      </c>
      <c r="H113" s="15">
        <v>2991.96</v>
      </c>
      <c r="I113" s="2">
        <v>3470.67</v>
      </c>
      <c r="J113">
        <f>YEAR(Ventas_Wellpro[[#This Row],[Fecha]])</f>
        <v>2024</v>
      </c>
      <c r="K113" t="str">
        <f>TEXT(Ventas_Wellpro[[#This Row],[Fecha]],"MMMM")</f>
        <v>julio</v>
      </c>
      <c r="L113">
        <f>DAY(Ventas_Wellpro[[#This Row],[Fecha]])</f>
        <v>30</v>
      </c>
    </row>
    <row r="114" spans="2:12" x14ac:dyDescent="0.25">
      <c r="B114" s="70">
        <v>45503</v>
      </c>
      <c r="C114" s="74" t="s">
        <v>18</v>
      </c>
      <c r="D114" t="s">
        <v>196</v>
      </c>
      <c r="E114">
        <v>525.59</v>
      </c>
      <c r="F114">
        <v>6</v>
      </c>
      <c r="G114" s="1">
        <v>504.57</v>
      </c>
      <c r="H114" s="15">
        <v>3153.54</v>
      </c>
      <c r="I114" s="2">
        <v>3658.11</v>
      </c>
      <c r="J114">
        <f>YEAR(Ventas_Wellpro[[#This Row],[Fecha]])</f>
        <v>2024</v>
      </c>
      <c r="K114" t="str">
        <f>TEXT(Ventas_Wellpro[[#This Row],[Fecha]],"MMMM")</f>
        <v>julio</v>
      </c>
      <c r="L114">
        <f>DAY(Ventas_Wellpro[[#This Row],[Fecha]])</f>
        <v>30</v>
      </c>
    </row>
    <row r="115" spans="2:12" x14ac:dyDescent="0.25">
      <c r="B115" s="70">
        <v>45503</v>
      </c>
      <c r="C115" s="74" t="s">
        <v>18</v>
      </c>
      <c r="D115" t="s">
        <v>196</v>
      </c>
      <c r="E115">
        <v>525.59</v>
      </c>
      <c r="F115">
        <v>6</v>
      </c>
      <c r="G115" s="1">
        <v>504.57</v>
      </c>
      <c r="H115" s="15">
        <v>3153.54</v>
      </c>
      <c r="I115" s="2">
        <v>3658.11</v>
      </c>
      <c r="J115">
        <f>YEAR(Ventas_Wellpro[[#This Row],[Fecha]])</f>
        <v>2024</v>
      </c>
      <c r="K115" t="str">
        <f>TEXT(Ventas_Wellpro[[#This Row],[Fecha]],"MMMM")</f>
        <v>julio</v>
      </c>
      <c r="L115">
        <f>DAY(Ventas_Wellpro[[#This Row],[Fecha]])</f>
        <v>30</v>
      </c>
    </row>
    <row r="116" spans="2:12" x14ac:dyDescent="0.25">
      <c r="B116" s="70">
        <v>45503</v>
      </c>
      <c r="C116" s="74" t="s">
        <v>23</v>
      </c>
      <c r="D116" t="s">
        <v>196</v>
      </c>
      <c r="E116">
        <v>70.05</v>
      </c>
      <c r="F116" s="1">
        <v>240</v>
      </c>
      <c r="G116" s="1">
        <v>2689.92</v>
      </c>
      <c r="H116" s="15">
        <v>16812</v>
      </c>
      <c r="I116" s="2">
        <v>19501.919999999998</v>
      </c>
      <c r="J116">
        <f>YEAR(Ventas_Wellpro[[#This Row],[Fecha]])</f>
        <v>2024</v>
      </c>
      <c r="K116" t="str">
        <f>TEXT(Ventas_Wellpro[[#This Row],[Fecha]],"MMMM")</f>
        <v>julio</v>
      </c>
      <c r="L116">
        <f>DAY(Ventas_Wellpro[[#This Row],[Fecha]])</f>
        <v>30</v>
      </c>
    </row>
    <row r="117" spans="2:12" x14ac:dyDescent="0.25">
      <c r="B117" s="70">
        <v>45504</v>
      </c>
      <c r="C117" s="74" t="s">
        <v>17</v>
      </c>
      <c r="D117" t="s">
        <v>196</v>
      </c>
      <c r="E117">
        <v>498.66</v>
      </c>
      <c r="F117" s="1">
        <v>6</v>
      </c>
      <c r="G117" s="1">
        <v>478.71</v>
      </c>
      <c r="H117" s="15">
        <v>2991.96</v>
      </c>
      <c r="I117" s="2">
        <v>3470.67</v>
      </c>
      <c r="J117">
        <f>YEAR(Ventas_Wellpro[[#This Row],[Fecha]])</f>
        <v>2024</v>
      </c>
      <c r="K117" t="str">
        <f>TEXT(Ventas_Wellpro[[#This Row],[Fecha]],"MMMM")</f>
        <v>julio</v>
      </c>
      <c r="L117">
        <f>DAY(Ventas_Wellpro[[#This Row],[Fecha]])</f>
        <v>31</v>
      </c>
    </row>
    <row r="118" spans="2:12" x14ac:dyDescent="0.25">
      <c r="B118" s="70">
        <v>45504</v>
      </c>
      <c r="C118" s="74" t="s">
        <v>17</v>
      </c>
      <c r="D118" t="s">
        <v>196</v>
      </c>
      <c r="E118">
        <v>498.66</v>
      </c>
      <c r="F118" s="1">
        <v>12</v>
      </c>
      <c r="G118" s="1">
        <v>957.43</v>
      </c>
      <c r="H118" s="15">
        <v>5983.92</v>
      </c>
      <c r="I118" s="2">
        <v>6941.35</v>
      </c>
      <c r="J118">
        <f>YEAR(Ventas_Wellpro[[#This Row],[Fecha]])</f>
        <v>2024</v>
      </c>
      <c r="K118" t="str">
        <f>TEXT(Ventas_Wellpro[[#This Row],[Fecha]],"MMMM")</f>
        <v>julio</v>
      </c>
      <c r="L118">
        <f>DAY(Ventas_Wellpro[[#This Row],[Fecha]])</f>
        <v>31</v>
      </c>
    </row>
    <row r="119" spans="2:12" x14ac:dyDescent="0.25">
      <c r="B119" s="70">
        <v>45504</v>
      </c>
      <c r="C119" s="74" t="s">
        <v>18</v>
      </c>
      <c r="D119" t="s">
        <v>196</v>
      </c>
      <c r="E119">
        <v>525.59</v>
      </c>
      <c r="F119">
        <v>6</v>
      </c>
      <c r="G119" s="1">
        <v>504.57</v>
      </c>
      <c r="H119" s="15">
        <v>3153.54</v>
      </c>
      <c r="I119" s="2">
        <v>3658.11</v>
      </c>
      <c r="J119">
        <f>YEAR(Ventas_Wellpro[[#This Row],[Fecha]])</f>
        <v>2024</v>
      </c>
      <c r="K119" t="str">
        <f>TEXT(Ventas_Wellpro[[#This Row],[Fecha]],"MMMM")</f>
        <v>julio</v>
      </c>
      <c r="L119">
        <f>DAY(Ventas_Wellpro[[#This Row],[Fecha]])</f>
        <v>31</v>
      </c>
    </row>
    <row r="120" spans="2:12" x14ac:dyDescent="0.25">
      <c r="B120" s="70">
        <v>45504</v>
      </c>
      <c r="C120" s="74" t="s">
        <v>18</v>
      </c>
      <c r="D120" t="s">
        <v>196</v>
      </c>
      <c r="E120">
        <v>525.59</v>
      </c>
      <c r="F120">
        <v>6</v>
      </c>
      <c r="G120" s="1">
        <v>504.57</v>
      </c>
      <c r="H120" s="15">
        <v>3153.54</v>
      </c>
      <c r="I120" s="2">
        <v>3658.11</v>
      </c>
      <c r="J120">
        <f>YEAR(Ventas_Wellpro[[#This Row],[Fecha]])</f>
        <v>2024</v>
      </c>
      <c r="K120" t="str">
        <f>TEXT(Ventas_Wellpro[[#This Row],[Fecha]],"MMMM")</f>
        <v>julio</v>
      </c>
      <c r="L120">
        <f>DAY(Ventas_Wellpro[[#This Row],[Fecha]])</f>
        <v>31</v>
      </c>
    </row>
    <row r="121" spans="2:12" x14ac:dyDescent="0.25">
      <c r="B121" s="70">
        <v>45505</v>
      </c>
      <c r="C121" s="74" t="s">
        <v>17</v>
      </c>
      <c r="D121" t="s">
        <v>196</v>
      </c>
      <c r="E121">
        <v>498.66</v>
      </c>
      <c r="F121" s="1">
        <v>12</v>
      </c>
      <c r="G121" s="1">
        <v>957.43</v>
      </c>
      <c r="H121" s="15">
        <v>5983.92</v>
      </c>
      <c r="I121" s="2">
        <v>6941.35</v>
      </c>
      <c r="J121">
        <f>YEAR(Ventas_Wellpro[[#This Row],[Fecha]])</f>
        <v>2024</v>
      </c>
      <c r="K121" t="str">
        <f>TEXT(Ventas_Wellpro[[#This Row],[Fecha]],"MMMM")</f>
        <v>agosto</v>
      </c>
      <c r="L121">
        <f>DAY(Ventas_Wellpro[[#This Row],[Fecha]])</f>
        <v>1</v>
      </c>
    </row>
    <row r="122" spans="2:12" x14ac:dyDescent="0.25">
      <c r="B122" s="70">
        <v>45505</v>
      </c>
      <c r="C122" s="74" t="s">
        <v>17</v>
      </c>
      <c r="D122" t="s">
        <v>196</v>
      </c>
      <c r="E122">
        <v>498.66</v>
      </c>
      <c r="F122" s="1">
        <v>12</v>
      </c>
      <c r="G122" s="1">
        <v>957.43</v>
      </c>
      <c r="H122" s="15">
        <v>5983.92</v>
      </c>
      <c r="I122" s="2">
        <v>6941.35</v>
      </c>
      <c r="J122">
        <f>YEAR(Ventas_Wellpro[[#This Row],[Fecha]])</f>
        <v>2024</v>
      </c>
      <c r="K122" t="str">
        <f>TEXT(Ventas_Wellpro[[#This Row],[Fecha]],"MMMM")</f>
        <v>agosto</v>
      </c>
      <c r="L122">
        <f>DAY(Ventas_Wellpro[[#This Row],[Fecha]])</f>
        <v>1</v>
      </c>
    </row>
    <row r="123" spans="2:12" x14ac:dyDescent="0.25">
      <c r="B123" s="70">
        <v>45505</v>
      </c>
      <c r="C123" s="74" t="s">
        <v>17</v>
      </c>
      <c r="D123" t="s">
        <v>196</v>
      </c>
      <c r="E123">
        <v>498.65999999999997</v>
      </c>
      <c r="F123" s="1">
        <v>18</v>
      </c>
      <c r="G123" s="1">
        <v>1436.14</v>
      </c>
      <c r="H123" s="15">
        <v>8975.8799999999992</v>
      </c>
      <c r="I123" s="2">
        <v>10412.02</v>
      </c>
      <c r="J123">
        <f>YEAR(Ventas_Wellpro[[#This Row],[Fecha]])</f>
        <v>2024</v>
      </c>
      <c r="K123" t="str">
        <f>TEXT(Ventas_Wellpro[[#This Row],[Fecha]],"MMMM")</f>
        <v>agosto</v>
      </c>
      <c r="L123">
        <f>DAY(Ventas_Wellpro[[#This Row],[Fecha]])</f>
        <v>1</v>
      </c>
    </row>
    <row r="124" spans="2:12" x14ac:dyDescent="0.25">
      <c r="B124" s="70">
        <v>45505</v>
      </c>
      <c r="C124" s="74" t="s">
        <v>17</v>
      </c>
      <c r="D124" t="s">
        <v>196</v>
      </c>
      <c r="E124">
        <v>498.66</v>
      </c>
      <c r="F124" s="1">
        <v>6</v>
      </c>
      <c r="G124" s="1">
        <v>478.71</v>
      </c>
      <c r="H124" s="15">
        <v>2991.96</v>
      </c>
      <c r="I124" s="2">
        <v>3470.67</v>
      </c>
      <c r="J124">
        <f>YEAR(Ventas_Wellpro[[#This Row],[Fecha]])</f>
        <v>2024</v>
      </c>
      <c r="K124" t="str">
        <f>TEXT(Ventas_Wellpro[[#This Row],[Fecha]],"MMMM")</f>
        <v>agosto</v>
      </c>
      <c r="L124">
        <f>DAY(Ventas_Wellpro[[#This Row],[Fecha]])</f>
        <v>1</v>
      </c>
    </row>
    <row r="125" spans="2:12" x14ac:dyDescent="0.25">
      <c r="B125" s="70">
        <v>45505</v>
      </c>
      <c r="C125" s="74" t="s">
        <v>17</v>
      </c>
      <c r="D125" t="s">
        <v>196</v>
      </c>
      <c r="E125">
        <v>498.66</v>
      </c>
      <c r="F125" s="1">
        <v>12</v>
      </c>
      <c r="G125" s="2">
        <v>957.43</v>
      </c>
      <c r="H125" s="15">
        <v>5983.92</v>
      </c>
      <c r="I125" s="2">
        <v>6941.35</v>
      </c>
      <c r="J125">
        <f>YEAR(Ventas_Wellpro[[#This Row],[Fecha]])</f>
        <v>2024</v>
      </c>
      <c r="K125" t="str">
        <f>TEXT(Ventas_Wellpro[[#This Row],[Fecha]],"MMMM")</f>
        <v>agosto</v>
      </c>
      <c r="L125">
        <f>DAY(Ventas_Wellpro[[#This Row],[Fecha]])</f>
        <v>1</v>
      </c>
    </row>
    <row r="126" spans="2:12" x14ac:dyDescent="0.25">
      <c r="B126" s="70">
        <v>45505</v>
      </c>
      <c r="C126" s="74" t="s">
        <v>17</v>
      </c>
      <c r="D126" t="s">
        <v>196</v>
      </c>
      <c r="E126">
        <v>498.65999999999997</v>
      </c>
      <c r="F126" s="1">
        <v>30</v>
      </c>
      <c r="G126" s="1">
        <v>2393.5700000000002</v>
      </c>
      <c r="H126" s="15">
        <v>14959.8</v>
      </c>
      <c r="I126" s="2">
        <v>17353.37</v>
      </c>
      <c r="J126">
        <f>YEAR(Ventas_Wellpro[[#This Row],[Fecha]])</f>
        <v>2024</v>
      </c>
      <c r="K126" t="str">
        <f>TEXT(Ventas_Wellpro[[#This Row],[Fecha]],"MMMM")</f>
        <v>agosto</v>
      </c>
      <c r="L126">
        <f>DAY(Ventas_Wellpro[[#This Row],[Fecha]])</f>
        <v>1</v>
      </c>
    </row>
    <row r="127" spans="2:12" x14ac:dyDescent="0.25">
      <c r="B127" s="70">
        <v>45505</v>
      </c>
      <c r="C127" s="74" t="s">
        <v>17</v>
      </c>
      <c r="D127" t="s">
        <v>196</v>
      </c>
      <c r="E127">
        <v>498.66</v>
      </c>
      <c r="F127" s="1">
        <v>12</v>
      </c>
      <c r="G127" s="2">
        <v>957.43</v>
      </c>
      <c r="H127" s="15">
        <v>5983.92</v>
      </c>
      <c r="I127" s="2">
        <v>6941.35</v>
      </c>
      <c r="J127">
        <f>YEAR(Ventas_Wellpro[[#This Row],[Fecha]])</f>
        <v>2024</v>
      </c>
      <c r="K127" t="str">
        <f>TEXT(Ventas_Wellpro[[#This Row],[Fecha]],"MMMM")</f>
        <v>agosto</v>
      </c>
      <c r="L127">
        <f>DAY(Ventas_Wellpro[[#This Row],[Fecha]])</f>
        <v>1</v>
      </c>
    </row>
    <row r="128" spans="2:12" x14ac:dyDescent="0.25">
      <c r="B128" s="70">
        <v>45505</v>
      </c>
      <c r="C128" s="74" t="s">
        <v>18</v>
      </c>
      <c r="D128" t="s">
        <v>196</v>
      </c>
      <c r="E128">
        <v>525.59</v>
      </c>
      <c r="F128">
        <v>12</v>
      </c>
      <c r="G128" s="1">
        <v>1009.13</v>
      </c>
      <c r="H128" s="15">
        <v>6307.08</v>
      </c>
      <c r="I128" s="2">
        <v>7316.21</v>
      </c>
      <c r="J128">
        <f>YEAR(Ventas_Wellpro[[#This Row],[Fecha]])</f>
        <v>2024</v>
      </c>
      <c r="K128" t="str">
        <f>TEXT(Ventas_Wellpro[[#This Row],[Fecha]],"MMMM")</f>
        <v>agosto</v>
      </c>
      <c r="L128">
        <f>DAY(Ventas_Wellpro[[#This Row],[Fecha]])</f>
        <v>1</v>
      </c>
    </row>
    <row r="129" spans="2:12" x14ac:dyDescent="0.25">
      <c r="B129" s="70">
        <v>45505</v>
      </c>
      <c r="C129" s="74" t="s">
        <v>18</v>
      </c>
      <c r="D129" t="s">
        <v>196</v>
      </c>
      <c r="E129">
        <v>525.59</v>
      </c>
      <c r="F129">
        <v>12</v>
      </c>
      <c r="G129" s="2">
        <v>1009.13</v>
      </c>
      <c r="H129" s="15">
        <v>6307.08</v>
      </c>
      <c r="I129" s="2">
        <v>7316.21</v>
      </c>
      <c r="J129">
        <f>YEAR(Ventas_Wellpro[[#This Row],[Fecha]])</f>
        <v>2024</v>
      </c>
      <c r="K129" t="str">
        <f>TEXT(Ventas_Wellpro[[#This Row],[Fecha]],"MMMM")</f>
        <v>agosto</v>
      </c>
      <c r="L129">
        <f>DAY(Ventas_Wellpro[[#This Row],[Fecha]])</f>
        <v>1</v>
      </c>
    </row>
    <row r="130" spans="2:12" x14ac:dyDescent="0.25">
      <c r="B130" s="70">
        <v>45505</v>
      </c>
      <c r="C130" s="74" t="s">
        <v>18</v>
      </c>
      <c r="D130" t="s">
        <v>196</v>
      </c>
      <c r="E130">
        <v>525.59</v>
      </c>
      <c r="F130">
        <v>18</v>
      </c>
      <c r="G130" s="2">
        <v>1513.7</v>
      </c>
      <c r="H130" s="15">
        <v>9460.6200000000008</v>
      </c>
      <c r="I130" s="2">
        <v>10974.32</v>
      </c>
      <c r="J130">
        <f>YEAR(Ventas_Wellpro[[#This Row],[Fecha]])</f>
        <v>2024</v>
      </c>
      <c r="K130" t="str">
        <f>TEXT(Ventas_Wellpro[[#This Row],[Fecha]],"MMMM")</f>
        <v>agosto</v>
      </c>
      <c r="L130">
        <f>DAY(Ventas_Wellpro[[#This Row],[Fecha]])</f>
        <v>1</v>
      </c>
    </row>
    <row r="131" spans="2:12" x14ac:dyDescent="0.25">
      <c r="B131" s="70">
        <v>45505</v>
      </c>
      <c r="C131" s="74" t="s">
        <v>18</v>
      </c>
      <c r="D131" t="s">
        <v>196</v>
      </c>
      <c r="E131">
        <v>525.59</v>
      </c>
      <c r="F131">
        <v>6</v>
      </c>
      <c r="G131" s="1">
        <v>504.57</v>
      </c>
      <c r="H131" s="15">
        <v>3153.54</v>
      </c>
      <c r="I131" s="2">
        <v>3658.11</v>
      </c>
      <c r="J131">
        <f>YEAR(Ventas_Wellpro[[#This Row],[Fecha]])</f>
        <v>2024</v>
      </c>
      <c r="K131" t="str">
        <f>TEXT(Ventas_Wellpro[[#This Row],[Fecha]],"MMMM")</f>
        <v>agosto</v>
      </c>
      <c r="L131">
        <f>DAY(Ventas_Wellpro[[#This Row],[Fecha]])</f>
        <v>1</v>
      </c>
    </row>
    <row r="132" spans="2:12" x14ac:dyDescent="0.25">
      <c r="B132" s="70">
        <v>45505</v>
      </c>
      <c r="C132" s="74" t="s">
        <v>18</v>
      </c>
      <c r="D132" t="s">
        <v>196</v>
      </c>
      <c r="E132">
        <v>525.59</v>
      </c>
      <c r="F132">
        <v>12</v>
      </c>
      <c r="G132" s="2">
        <v>1009.13</v>
      </c>
      <c r="H132" s="15">
        <v>6307.08</v>
      </c>
      <c r="I132" s="2">
        <v>7316.21</v>
      </c>
      <c r="J132">
        <f>YEAR(Ventas_Wellpro[[#This Row],[Fecha]])</f>
        <v>2024</v>
      </c>
      <c r="K132" t="str">
        <f>TEXT(Ventas_Wellpro[[#This Row],[Fecha]],"MMMM")</f>
        <v>agosto</v>
      </c>
      <c r="L132">
        <f>DAY(Ventas_Wellpro[[#This Row],[Fecha]])</f>
        <v>1</v>
      </c>
    </row>
    <row r="133" spans="2:12" x14ac:dyDescent="0.25">
      <c r="B133" s="70">
        <v>45505</v>
      </c>
      <c r="C133" s="74" t="s">
        <v>18</v>
      </c>
      <c r="D133" t="s">
        <v>196</v>
      </c>
      <c r="E133">
        <v>525.59</v>
      </c>
      <c r="F133">
        <v>30</v>
      </c>
      <c r="G133" s="1">
        <v>2522.83</v>
      </c>
      <c r="H133" s="15">
        <v>15767.7</v>
      </c>
      <c r="I133" s="2">
        <v>18290.53</v>
      </c>
      <c r="J133">
        <f>YEAR(Ventas_Wellpro[[#This Row],[Fecha]])</f>
        <v>2024</v>
      </c>
      <c r="K133" t="str">
        <f>TEXT(Ventas_Wellpro[[#This Row],[Fecha]],"MMMM")</f>
        <v>agosto</v>
      </c>
      <c r="L133">
        <f>DAY(Ventas_Wellpro[[#This Row],[Fecha]])</f>
        <v>1</v>
      </c>
    </row>
    <row r="134" spans="2:12" x14ac:dyDescent="0.25">
      <c r="B134" s="70">
        <v>45505</v>
      </c>
      <c r="C134" s="74" t="s">
        <v>18</v>
      </c>
      <c r="D134" t="s">
        <v>196</v>
      </c>
      <c r="E134">
        <v>525.59</v>
      </c>
      <c r="F134">
        <v>12</v>
      </c>
      <c r="G134" s="1">
        <v>1009.13</v>
      </c>
      <c r="H134" s="15">
        <v>6307.08</v>
      </c>
      <c r="I134" s="2">
        <v>7316.21</v>
      </c>
      <c r="J134">
        <f>YEAR(Ventas_Wellpro[[#This Row],[Fecha]])</f>
        <v>2024</v>
      </c>
      <c r="K134" t="str">
        <f>TEXT(Ventas_Wellpro[[#This Row],[Fecha]],"MMMM")</f>
        <v>agosto</v>
      </c>
      <c r="L134">
        <f>DAY(Ventas_Wellpro[[#This Row],[Fecha]])</f>
        <v>1</v>
      </c>
    </row>
    <row r="135" spans="2:12" x14ac:dyDescent="0.25">
      <c r="B135" s="70">
        <v>45505</v>
      </c>
      <c r="C135" s="74" t="s">
        <v>23</v>
      </c>
      <c r="D135" t="s">
        <v>196</v>
      </c>
      <c r="E135">
        <v>70.05</v>
      </c>
      <c r="F135" s="1">
        <v>240</v>
      </c>
      <c r="G135" s="1">
        <v>2689.92</v>
      </c>
      <c r="H135" s="15">
        <v>16812</v>
      </c>
      <c r="I135" s="2">
        <v>19501.919999999998</v>
      </c>
      <c r="J135">
        <f>YEAR(Ventas_Wellpro[[#This Row],[Fecha]])</f>
        <v>2024</v>
      </c>
      <c r="K135" t="str">
        <f>TEXT(Ventas_Wellpro[[#This Row],[Fecha]],"MMMM")</f>
        <v>agosto</v>
      </c>
      <c r="L135">
        <f>DAY(Ventas_Wellpro[[#This Row],[Fecha]])</f>
        <v>1</v>
      </c>
    </row>
    <row r="136" spans="2:12" x14ac:dyDescent="0.25">
      <c r="B136" s="70">
        <v>45511</v>
      </c>
      <c r="C136" s="74" t="s">
        <v>17</v>
      </c>
      <c r="D136" t="s">
        <v>196</v>
      </c>
      <c r="E136">
        <v>498.66</v>
      </c>
      <c r="F136" s="1">
        <v>6</v>
      </c>
      <c r="G136" s="1">
        <v>478.71</v>
      </c>
      <c r="H136" s="15">
        <v>2991.96</v>
      </c>
      <c r="I136" s="2">
        <v>3470.67</v>
      </c>
      <c r="J136">
        <f>YEAR(Ventas_Wellpro[[#This Row],[Fecha]])</f>
        <v>2024</v>
      </c>
      <c r="K136" t="str">
        <f>TEXT(Ventas_Wellpro[[#This Row],[Fecha]],"MMMM")</f>
        <v>agosto</v>
      </c>
      <c r="L136">
        <f>DAY(Ventas_Wellpro[[#This Row],[Fecha]])</f>
        <v>7</v>
      </c>
    </row>
    <row r="137" spans="2:12" x14ac:dyDescent="0.25">
      <c r="B137" s="70">
        <v>45511</v>
      </c>
      <c r="C137" s="74" t="s">
        <v>17</v>
      </c>
      <c r="D137" t="s">
        <v>196</v>
      </c>
      <c r="E137">
        <v>498.66</v>
      </c>
      <c r="F137" s="1">
        <v>6</v>
      </c>
      <c r="G137" s="1">
        <v>478.71</v>
      </c>
      <c r="H137" s="15">
        <v>2991.96</v>
      </c>
      <c r="I137" s="2">
        <v>3470.67</v>
      </c>
      <c r="J137">
        <f>YEAR(Ventas_Wellpro[[#This Row],[Fecha]])</f>
        <v>2024</v>
      </c>
      <c r="K137" t="str">
        <f>TEXT(Ventas_Wellpro[[#This Row],[Fecha]],"MMMM")</f>
        <v>agosto</v>
      </c>
      <c r="L137">
        <f>DAY(Ventas_Wellpro[[#This Row],[Fecha]])</f>
        <v>7</v>
      </c>
    </row>
    <row r="138" spans="2:12" x14ac:dyDescent="0.25">
      <c r="B138" s="70">
        <v>45511</v>
      </c>
      <c r="C138" s="74" t="s">
        <v>18</v>
      </c>
      <c r="D138" t="s">
        <v>196</v>
      </c>
      <c r="E138">
        <v>525.59</v>
      </c>
      <c r="F138">
        <v>6</v>
      </c>
      <c r="G138" s="1">
        <v>504.57</v>
      </c>
      <c r="H138" s="15">
        <v>3153.54</v>
      </c>
      <c r="I138" s="2">
        <v>3658.11</v>
      </c>
      <c r="J138">
        <f>YEAR(Ventas_Wellpro[[#This Row],[Fecha]])</f>
        <v>2024</v>
      </c>
      <c r="K138" t="str">
        <f>TEXT(Ventas_Wellpro[[#This Row],[Fecha]],"MMMM")</f>
        <v>agosto</v>
      </c>
      <c r="L138">
        <f>DAY(Ventas_Wellpro[[#This Row],[Fecha]])</f>
        <v>7</v>
      </c>
    </row>
    <row r="139" spans="2:12" x14ac:dyDescent="0.25">
      <c r="B139" s="70">
        <v>45511</v>
      </c>
      <c r="C139" s="74" t="s">
        <v>23</v>
      </c>
      <c r="D139" t="s">
        <v>196</v>
      </c>
      <c r="E139">
        <v>70.05</v>
      </c>
      <c r="F139" s="1">
        <v>240</v>
      </c>
      <c r="G139" s="2">
        <v>2689.92</v>
      </c>
      <c r="H139" s="15">
        <v>16812</v>
      </c>
      <c r="I139" s="2">
        <v>19501.919999999998</v>
      </c>
      <c r="J139">
        <f>YEAR(Ventas_Wellpro[[#This Row],[Fecha]])</f>
        <v>2024</v>
      </c>
      <c r="K139" t="str">
        <f>TEXT(Ventas_Wellpro[[#This Row],[Fecha]],"MMMM")</f>
        <v>agosto</v>
      </c>
      <c r="L139">
        <f>DAY(Ventas_Wellpro[[#This Row],[Fecha]])</f>
        <v>7</v>
      </c>
    </row>
    <row r="140" spans="2:12" x14ac:dyDescent="0.25">
      <c r="B140" s="70">
        <v>45512</v>
      </c>
      <c r="C140" s="74" t="s">
        <v>17</v>
      </c>
      <c r="D140" t="s">
        <v>196</v>
      </c>
      <c r="E140">
        <v>498.66</v>
      </c>
      <c r="F140" s="1">
        <v>6</v>
      </c>
      <c r="G140" s="1">
        <v>478.71</v>
      </c>
      <c r="H140" s="15">
        <v>2991.96</v>
      </c>
      <c r="I140" s="2">
        <v>3470.67</v>
      </c>
      <c r="J140">
        <f>YEAR(Ventas_Wellpro[[#This Row],[Fecha]])</f>
        <v>2024</v>
      </c>
      <c r="K140" t="str">
        <f>TEXT(Ventas_Wellpro[[#This Row],[Fecha]],"MMMM")</f>
        <v>agosto</v>
      </c>
      <c r="L140">
        <f>DAY(Ventas_Wellpro[[#This Row],[Fecha]])</f>
        <v>8</v>
      </c>
    </row>
    <row r="141" spans="2:12" x14ac:dyDescent="0.25">
      <c r="B141" s="70">
        <v>45512</v>
      </c>
      <c r="C141" s="74" t="s">
        <v>17</v>
      </c>
      <c r="D141" t="s">
        <v>196</v>
      </c>
      <c r="E141">
        <v>498.66</v>
      </c>
      <c r="F141" s="1">
        <v>12</v>
      </c>
      <c r="G141" s="1">
        <v>957.43</v>
      </c>
      <c r="H141" s="15">
        <v>5983.92</v>
      </c>
      <c r="I141" s="2">
        <v>6941.35</v>
      </c>
      <c r="J141">
        <f>YEAR(Ventas_Wellpro[[#This Row],[Fecha]])</f>
        <v>2024</v>
      </c>
      <c r="K141" t="str">
        <f>TEXT(Ventas_Wellpro[[#This Row],[Fecha]],"MMMM")</f>
        <v>agosto</v>
      </c>
      <c r="L141">
        <f>DAY(Ventas_Wellpro[[#This Row],[Fecha]])</f>
        <v>8</v>
      </c>
    </row>
    <row r="142" spans="2:12" x14ac:dyDescent="0.25">
      <c r="B142" s="70">
        <v>45512</v>
      </c>
      <c r="C142" s="74" t="s">
        <v>17</v>
      </c>
      <c r="D142" t="s">
        <v>196</v>
      </c>
      <c r="E142">
        <v>498.66</v>
      </c>
      <c r="F142" s="1">
        <v>6</v>
      </c>
      <c r="G142" s="1">
        <v>478.71</v>
      </c>
      <c r="H142" s="15">
        <v>2991.96</v>
      </c>
      <c r="I142" s="2">
        <v>3470.67</v>
      </c>
      <c r="J142">
        <f>YEAR(Ventas_Wellpro[[#This Row],[Fecha]])</f>
        <v>2024</v>
      </c>
      <c r="K142" t="str">
        <f>TEXT(Ventas_Wellpro[[#This Row],[Fecha]],"MMMM")</f>
        <v>agosto</v>
      </c>
      <c r="L142">
        <f>DAY(Ventas_Wellpro[[#This Row],[Fecha]])</f>
        <v>8</v>
      </c>
    </row>
    <row r="143" spans="2:12" x14ac:dyDescent="0.25">
      <c r="B143" s="70">
        <v>45512</v>
      </c>
      <c r="C143" s="74" t="s">
        <v>17</v>
      </c>
      <c r="D143" t="s">
        <v>196</v>
      </c>
      <c r="E143">
        <v>498.66</v>
      </c>
      <c r="F143" s="1">
        <v>6</v>
      </c>
      <c r="G143" s="1">
        <v>478.71</v>
      </c>
      <c r="H143" s="15">
        <v>2991.96</v>
      </c>
      <c r="I143" s="2">
        <v>3470.67</v>
      </c>
      <c r="J143">
        <f>YEAR(Ventas_Wellpro[[#This Row],[Fecha]])</f>
        <v>2024</v>
      </c>
      <c r="K143" t="str">
        <f>TEXT(Ventas_Wellpro[[#This Row],[Fecha]],"MMMM")</f>
        <v>agosto</v>
      </c>
      <c r="L143">
        <f>DAY(Ventas_Wellpro[[#This Row],[Fecha]])</f>
        <v>8</v>
      </c>
    </row>
    <row r="144" spans="2:12" x14ac:dyDescent="0.25">
      <c r="B144" s="70">
        <v>45512</v>
      </c>
      <c r="C144" s="74" t="s">
        <v>17</v>
      </c>
      <c r="D144" t="s">
        <v>196</v>
      </c>
      <c r="E144">
        <v>498.65999999999997</v>
      </c>
      <c r="F144" s="1">
        <v>18</v>
      </c>
      <c r="G144" s="1">
        <v>1436.14</v>
      </c>
      <c r="H144" s="15">
        <v>8975.8799999999992</v>
      </c>
      <c r="I144" s="2">
        <v>10412.02</v>
      </c>
      <c r="J144">
        <f>YEAR(Ventas_Wellpro[[#This Row],[Fecha]])</f>
        <v>2024</v>
      </c>
      <c r="K144" t="str">
        <f>TEXT(Ventas_Wellpro[[#This Row],[Fecha]],"MMMM")</f>
        <v>agosto</v>
      </c>
      <c r="L144">
        <f>DAY(Ventas_Wellpro[[#This Row],[Fecha]])</f>
        <v>8</v>
      </c>
    </row>
    <row r="145" spans="2:12" x14ac:dyDescent="0.25">
      <c r="B145" s="70">
        <v>45512</v>
      </c>
      <c r="C145" s="74" t="s">
        <v>18</v>
      </c>
      <c r="D145" t="s">
        <v>196</v>
      </c>
      <c r="E145">
        <v>525.59</v>
      </c>
      <c r="F145">
        <v>6</v>
      </c>
      <c r="G145" s="1">
        <v>504.57</v>
      </c>
      <c r="H145" s="15">
        <v>3153.54</v>
      </c>
      <c r="I145" s="2">
        <v>3658.11</v>
      </c>
      <c r="J145">
        <f>YEAR(Ventas_Wellpro[[#This Row],[Fecha]])</f>
        <v>2024</v>
      </c>
      <c r="K145" t="str">
        <f>TEXT(Ventas_Wellpro[[#This Row],[Fecha]],"MMMM")</f>
        <v>agosto</v>
      </c>
      <c r="L145">
        <f>DAY(Ventas_Wellpro[[#This Row],[Fecha]])</f>
        <v>8</v>
      </c>
    </row>
    <row r="146" spans="2:12" x14ac:dyDescent="0.25">
      <c r="B146" s="70">
        <v>45512</v>
      </c>
      <c r="C146" s="74" t="s">
        <v>18</v>
      </c>
      <c r="D146" t="s">
        <v>196</v>
      </c>
      <c r="E146">
        <v>525.59</v>
      </c>
      <c r="F146">
        <v>12</v>
      </c>
      <c r="G146" s="1">
        <v>1009.13</v>
      </c>
      <c r="H146" s="15">
        <v>6307.08</v>
      </c>
      <c r="I146" s="2">
        <v>7316.21</v>
      </c>
      <c r="J146">
        <f>YEAR(Ventas_Wellpro[[#This Row],[Fecha]])</f>
        <v>2024</v>
      </c>
      <c r="K146" t="str">
        <f>TEXT(Ventas_Wellpro[[#This Row],[Fecha]],"MMMM")</f>
        <v>agosto</v>
      </c>
      <c r="L146">
        <f>DAY(Ventas_Wellpro[[#This Row],[Fecha]])</f>
        <v>8</v>
      </c>
    </row>
    <row r="147" spans="2:12" x14ac:dyDescent="0.25">
      <c r="B147" s="70">
        <v>45512</v>
      </c>
      <c r="C147" s="74" t="s">
        <v>18</v>
      </c>
      <c r="D147" t="s">
        <v>196</v>
      </c>
      <c r="E147">
        <v>525.59</v>
      </c>
      <c r="F147">
        <v>12</v>
      </c>
      <c r="G147" s="1">
        <v>1009.13</v>
      </c>
      <c r="H147" s="15">
        <v>6307.08</v>
      </c>
      <c r="I147" s="2">
        <v>7316.21</v>
      </c>
      <c r="J147">
        <f>YEAR(Ventas_Wellpro[[#This Row],[Fecha]])</f>
        <v>2024</v>
      </c>
      <c r="K147" t="str">
        <f>TEXT(Ventas_Wellpro[[#This Row],[Fecha]],"MMMM")</f>
        <v>agosto</v>
      </c>
      <c r="L147">
        <f>DAY(Ventas_Wellpro[[#This Row],[Fecha]])</f>
        <v>8</v>
      </c>
    </row>
    <row r="148" spans="2:12" x14ac:dyDescent="0.25">
      <c r="B148" s="70">
        <v>45512</v>
      </c>
      <c r="C148" s="74" t="s">
        <v>18</v>
      </c>
      <c r="D148" t="s">
        <v>196</v>
      </c>
      <c r="E148">
        <v>525.59</v>
      </c>
      <c r="F148">
        <v>6</v>
      </c>
      <c r="G148" s="1">
        <v>504.57</v>
      </c>
      <c r="H148" s="15">
        <v>3153.54</v>
      </c>
      <c r="I148" s="2">
        <v>3658.11</v>
      </c>
      <c r="J148">
        <f>YEAR(Ventas_Wellpro[[#This Row],[Fecha]])</f>
        <v>2024</v>
      </c>
      <c r="K148" t="str">
        <f>TEXT(Ventas_Wellpro[[#This Row],[Fecha]],"MMMM")</f>
        <v>agosto</v>
      </c>
      <c r="L148">
        <f>DAY(Ventas_Wellpro[[#This Row],[Fecha]])</f>
        <v>8</v>
      </c>
    </row>
    <row r="149" spans="2:12" x14ac:dyDescent="0.25">
      <c r="B149" s="70">
        <v>45512</v>
      </c>
      <c r="C149" s="74" t="s">
        <v>18</v>
      </c>
      <c r="D149" t="s">
        <v>196</v>
      </c>
      <c r="E149">
        <v>525.59</v>
      </c>
      <c r="F149">
        <v>12</v>
      </c>
      <c r="G149" s="1">
        <v>1009.13</v>
      </c>
      <c r="H149" s="15">
        <v>6307.08</v>
      </c>
      <c r="I149" s="2">
        <v>7316.21</v>
      </c>
      <c r="J149">
        <f>YEAR(Ventas_Wellpro[[#This Row],[Fecha]])</f>
        <v>2024</v>
      </c>
      <c r="K149" t="str">
        <f>TEXT(Ventas_Wellpro[[#This Row],[Fecha]],"MMMM")</f>
        <v>agosto</v>
      </c>
      <c r="L149">
        <f>DAY(Ventas_Wellpro[[#This Row],[Fecha]])</f>
        <v>8</v>
      </c>
    </row>
    <row r="150" spans="2:12" x14ac:dyDescent="0.25">
      <c r="B150" s="70">
        <v>45512</v>
      </c>
      <c r="C150" s="74" t="s">
        <v>23</v>
      </c>
      <c r="D150" t="s">
        <v>196</v>
      </c>
      <c r="E150">
        <v>70.05</v>
      </c>
      <c r="F150" s="1">
        <v>240</v>
      </c>
      <c r="G150" s="1">
        <v>2689.92</v>
      </c>
      <c r="H150" s="15">
        <v>16812</v>
      </c>
      <c r="I150" s="2">
        <v>19501.919999999998</v>
      </c>
      <c r="J150">
        <f>YEAR(Ventas_Wellpro[[#This Row],[Fecha]])</f>
        <v>2024</v>
      </c>
      <c r="K150" t="str">
        <f>TEXT(Ventas_Wellpro[[#This Row],[Fecha]],"MMMM")</f>
        <v>agosto</v>
      </c>
      <c r="L150">
        <f>DAY(Ventas_Wellpro[[#This Row],[Fecha]])</f>
        <v>8</v>
      </c>
    </row>
    <row r="151" spans="2:12" x14ac:dyDescent="0.25">
      <c r="B151" s="70">
        <v>45512</v>
      </c>
      <c r="C151" s="74" t="s">
        <v>23</v>
      </c>
      <c r="D151" t="s">
        <v>196</v>
      </c>
      <c r="E151">
        <v>70.05</v>
      </c>
      <c r="F151" s="1">
        <v>240</v>
      </c>
      <c r="G151" s="1">
        <v>2689.92</v>
      </c>
      <c r="H151" s="15">
        <v>16812</v>
      </c>
      <c r="I151" s="2">
        <v>19501.919999999998</v>
      </c>
      <c r="J151">
        <f>YEAR(Ventas_Wellpro[[#This Row],[Fecha]])</f>
        <v>2024</v>
      </c>
      <c r="K151" t="str">
        <f>TEXT(Ventas_Wellpro[[#This Row],[Fecha]],"MMMM")</f>
        <v>agosto</v>
      </c>
      <c r="L151">
        <f>DAY(Ventas_Wellpro[[#This Row],[Fecha]])</f>
        <v>8</v>
      </c>
    </row>
    <row r="152" spans="2:12" x14ac:dyDescent="0.25">
      <c r="B152" s="70">
        <v>45512</v>
      </c>
      <c r="C152" s="74" t="s">
        <v>23</v>
      </c>
      <c r="D152" t="s">
        <v>196</v>
      </c>
      <c r="E152">
        <v>70.05</v>
      </c>
      <c r="F152" s="1">
        <v>240</v>
      </c>
      <c r="G152" s="1">
        <v>2689.92</v>
      </c>
      <c r="H152" s="15">
        <v>16812</v>
      </c>
      <c r="I152" s="2">
        <v>19501.919999999998</v>
      </c>
      <c r="J152">
        <f>YEAR(Ventas_Wellpro[[#This Row],[Fecha]])</f>
        <v>2024</v>
      </c>
      <c r="K152" t="str">
        <f>TEXT(Ventas_Wellpro[[#This Row],[Fecha]],"MMMM")</f>
        <v>agosto</v>
      </c>
      <c r="L152">
        <f>DAY(Ventas_Wellpro[[#This Row],[Fecha]])</f>
        <v>8</v>
      </c>
    </row>
    <row r="153" spans="2:12" x14ac:dyDescent="0.25">
      <c r="B153" s="70">
        <v>45512</v>
      </c>
      <c r="C153" s="74" t="s">
        <v>23</v>
      </c>
      <c r="D153" t="s">
        <v>196</v>
      </c>
      <c r="E153">
        <v>70.05</v>
      </c>
      <c r="F153" s="1">
        <v>240</v>
      </c>
      <c r="G153" s="1">
        <v>2689.92</v>
      </c>
      <c r="H153" s="15">
        <v>16812</v>
      </c>
      <c r="I153" s="2">
        <v>19501.919999999998</v>
      </c>
      <c r="J153">
        <f>YEAR(Ventas_Wellpro[[#This Row],[Fecha]])</f>
        <v>2024</v>
      </c>
      <c r="K153" t="str">
        <f>TEXT(Ventas_Wellpro[[#This Row],[Fecha]],"MMMM")</f>
        <v>agosto</v>
      </c>
      <c r="L153">
        <f>DAY(Ventas_Wellpro[[#This Row],[Fecha]])</f>
        <v>8</v>
      </c>
    </row>
    <row r="154" spans="2:12" x14ac:dyDescent="0.25">
      <c r="B154" s="70">
        <v>45512</v>
      </c>
      <c r="C154" s="74" t="s">
        <v>23</v>
      </c>
      <c r="D154" t="s">
        <v>196</v>
      </c>
      <c r="E154">
        <v>70.05</v>
      </c>
      <c r="F154" s="1">
        <v>240</v>
      </c>
      <c r="G154" s="1">
        <v>2689.92</v>
      </c>
      <c r="H154" s="15">
        <v>16812</v>
      </c>
      <c r="I154" s="2">
        <v>19501.919999999998</v>
      </c>
      <c r="J154">
        <f>YEAR(Ventas_Wellpro[[#This Row],[Fecha]])</f>
        <v>2024</v>
      </c>
      <c r="K154" t="str">
        <f>TEXT(Ventas_Wellpro[[#This Row],[Fecha]],"MMMM")</f>
        <v>agosto</v>
      </c>
      <c r="L154">
        <f>DAY(Ventas_Wellpro[[#This Row],[Fecha]])</f>
        <v>8</v>
      </c>
    </row>
    <row r="155" spans="2:12" x14ac:dyDescent="0.25">
      <c r="B155" s="70">
        <v>45516</v>
      </c>
      <c r="C155" s="74" t="s">
        <v>17</v>
      </c>
      <c r="D155" t="s">
        <v>196</v>
      </c>
      <c r="E155">
        <v>498.66</v>
      </c>
      <c r="F155" s="1">
        <v>6</v>
      </c>
      <c r="G155" s="1">
        <v>478.71</v>
      </c>
      <c r="H155" s="15">
        <v>2991.96</v>
      </c>
      <c r="I155" s="2">
        <v>3470.67</v>
      </c>
      <c r="J155">
        <f>YEAR(Ventas_Wellpro[[#This Row],[Fecha]])</f>
        <v>2024</v>
      </c>
      <c r="K155" t="str">
        <f>TEXT(Ventas_Wellpro[[#This Row],[Fecha]],"MMMM")</f>
        <v>agosto</v>
      </c>
      <c r="L155">
        <f>DAY(Ventas_Wellpro[[#This Row],[Fecha]])</f>
        <v>12</v>
      </c>
    </row>
    <row r="156" spans="2:12" x14ac:dyDescent="0.25">
      <c r="B156" s="70">
        <v>45516</v>
      </c>
      <c r="C156" s="74" t="s">
        <v>17</v>
      </c>
      <c r="D156" t="s">
        <v>196</v>
      </c>
      <c r="E156">
        <v>498.66</v>
      </c>
      <c r="F156" s="1">
        <v>6</v>
      </c>
      <c r="G156" s="2">
        <v>478.71</v>
      </c>
      <c r="H156" s="15">
        <v>2991.96</v>
      </c>
      <c r="I156" s="2">
        <v>3470.67</v>
      </c>
      <c r="J156">
        <f>YEAR(Ventas_Wellpro[[#This Row],[Fecha]])</f>
        <v>2024</v>
      </c>
      <c r="K156" t="str">
        <f>TEXT(Ventas_Wellpro[[#This Row],[Fecha]],"MMMM")</f>
        <v>agosto</v>
      </c>
      <c r="L156">
        <f>DAY(Ventas_Wellpro[[#This Row],[Fecha]])</f>
        <v>12</v>
      </c>
    </row>
    <row r="157" spans="2:12" x14ac:dyDescent="0.25">
      <c r="B157" s="70">
        <v>45516</v>
      </c>
      <c r="C157" s="74" t="s">
        <v>17</v>
      </c>
      <c r="D157" t="s">
        <v>196</v>
      </c>
      <c r="E157">
        <v>498.66</v>
      </c>
      <c r="F157" s="1">
        <v>6</v>
      </c>
      <c r="G157" s="1">
        <v>478.71</v>
      </c>
      <c r="H157" s="15">
        <v>2991.96</v>
      </c>
      <c r="I157" s="2">
        <v>3470.67</v>
      </c>
      <c r="J157">
        <f>YEAR(Ventas_Wellpro[[#This Row],[Fecha]])</f>
        <v>2024</v>
      </c>
      <c r="K157" t="str">
        <f>TEXT(Ventas_Wellpro[[#This Row],[Fecha]],"MMMM")</f>
        <v>agosto</v>
      </c>
      <c r="L157">
        <f>DAY(Ventas_Wellpro[[#This Row],[Fecha]])</f>
        <v>12</v>
      </c>
    </row>
    <row r="158" spans="2:12" x14ac:dyDescent="0.25">
      <c r="B158" s="70">
        <v>45516</v>
      </c>
      <c r="C158" s="74" t="s">
        <v>17</v>
      </c>
      <c r="D158" t="s">
        <v>196</v>
      </c>
      <c r="E158">
        <v>498.66</v>
      </c>
      <c r="F158" s="1">
        <v>6</v>
      </c>
      <c r="G158" s="1">
        <v>478.71</v>
      </c>
      <c r="H158" s="15">
        <v>2991.96</v>
      </c>
      <c r="I158" s="2">
        <v>3470.67</v>
      </c>
      <c r="J158">
        <f>YEAR(Ventas_Wellpro[[#This Row],[Fecha]])</f>
        <v>2024</v>
      </c>
      <c r="K158" t="str">
        <f>TEXT(Ventas_Wellpro[[#This Row],[Fecha]],"MMMM")</f>
        <v>agosto</v>
      </c>
      <c r="L158">
        <f>DAY(Ventas_Wellpro[[#This Row],[Fecha]])</f>
        <v>12</v>
      </c>
    </row>
    <row r="159" spans="2:12" x14ac:dyDescent="0.25">
      <c r="B159" s="70">
        <v>45516</v>
      </c>
      <c r="C159" s="74" t="s">
        <v>18</v>
      </c>
      <c r="D159" t="s">
        <v>196</v>
      </c>
      <c r="E159">
        <v>525.59</v>
      </c>
      <c r="F159">
        <v>6</v>
      </c>
      <c r="G159" s="1">
        <v>504.57</v>
      </c>
      <c r="H159" s="15">
        <v>3153.54</v>
      </c>
      <c r="I159" s="2">
        <v>3658.11</v>
      </c>
      <c r="J159">
        <f>YEAR(Ventas_Wellpro[[#This Row],[Fecha]])</f>
        <v>2024</v>
      </c>
      <c r="K159" t="str">
        <f>TEXT(Ventas_Wellpro[[#This Row],[Fecha]],"MMMM")</f>
        <v>agosto</v>
      </c>
      <c r="L159">
        <f>DAY(Ventas_Wellpro[[#This Row],[Fecha]])</f>
        <v>12</v>
      </c>
    </row>
    <row r="160" spans="2:12" x14ac:dyDescent="0.25">
      <c r="B160" s="70">
        <v>45516</v>
      </c>
      <c r="C160" s="74" t="s">
        <v>18</v>
      </c>
      <c r="D160" t="s">
        <v>196</v>
      </c>
      <c r="E160">
        <v>525.59</v>
      </c>
      <c r="F160">
        <v>6</v>
      </c>
      <c r="G160" s="1">
        <v>504.57</v>
      </c>
      <c r="H160" s="15">
        <v>3153.54</v>
      </c>
      <c r="I160" s="2">
        <v>3658.11</v>
      </c>
      <c r="J160">
        <f>YEAR(Ventas_Wellpro[[#This Row],[Fecha]])</f>
        <v>2024</v>
      </c>
      <c r="K160" t="str">
        <f>TEXT(Ventas_Wellpro[[#This Row],[Fecha]],"MMMM")</f>
        <v>agosto</v>
      </c>
      <c r="L160">
        <f>DAY(Ventas_Wellpro[[#This Row],[Fecha]])</f>
        <v>12</v>
      </c>
    </row>
    <row r="161" spans="2:12" x14ac:dyDescent="0.25">
      <c r="B161" s="70">
        <v>45516</v>
      </c>
      <c r="C161" s="74" t="s">
        <v>18</v>
      </c>
      <c r="D161" t="s">
        <v>196</v>
      </c>
      <c r="E161">
        <v>525.59</v>
      </c>
      <c r="F161">
        <v>6</v>
      </c>
      <c r="G161" s="2">
        <v>504.57</v>
      </c>
      <c r="H161" s="15">
        <v>3153.54</v>
      </c>
      <c r="I161" s="2">
        <v>3658.11</v>
      </c>
      <c r="J161">
        <f>YEAR(Ventas_Wellpro[[#This Row],[Fecha]])</f>
        <v>2024</v>
      </c>
      <c r="K161" t="str">
        <f>TEXT(Ventas_Wellpro[[#This Row],[Fecha]],"MMMM")</f>
        <v>agosto</v>
      </c>
      <c r="L161">
        <f>DAY(Ventas_Wellpro[[#This Row],[Fecha]])</f>
        <v>12</v>
      </c>
    </row>
    <row r="162" spans="2:12" x14ac:dyDescent="0.25">
      <c r="B162" s="70">
        <v>45516</v>
      </c>
      <c r="C162" s="74" t="s">
        <v>23</v>
      </c>
      <c r="D162" t="s">
        <v>196</v>
      </c>
      <c r="E162">
        <v>70.05</v>
      </c>
      <c r="F162" s="1">
        <v>240</v>
      </c>
      <c r="G162" s="2">
        <v>2689.92</v>
      </c>
      <c r="H162" s="15">
        <v>16812</v>
      </c>
      <c r="I162" s="2">
        <v>19501.919999999998</v>
      </c>
      <c r="J162">
        <f>YEAR(Ventas_Wellpro[[#This Row],[Fecha]])</f>
        <v>2024</v>
      </c>
      <c r="K162" t="str">
        <f>TEXT(Ventas_Wellpro[[#This Row],[Fecha]],"MMMM")</f>
        <v>agosto</v>
      </c>
      <c r="L162">
        <f>DAY(Ventas_Wellpro[[#This Row],[Fecha]])</f>
        <v>12</v>
      </c>
    </row>
    <row r="163" spans="2:12" x14ac:dyDescent="0.25">
      <c r="B163" s="70">
        <v>45516</v>
      </c>
      <c r="C163" s="74" t="s">
        <v>23</v>
      </c>
      <c r="D163" t="s">
        <v>196</v>
      </c>
      <c r="E163">
        <v>70.05</v>
      </c>
      <c r="F163" s="1">
        <v>240</v>
      </c>
      <c r="G163" s="2">
        <v>2689.92</v>
      </c>
      <c r="H163" s="15">
        <v>16812</v>
      </c>
      <c r="I163" s="2">
        <v>19501.919999999998</v>
      </c>
      <c r="J163">
        <f>YEAR(Ventas_Wellpro[[#This Row],[Fecha]])</f>
        <v>2024</v>
      </c>
      <c r="K163" t="str">
        <f>TEXT(Ventas_Wellpro[[#This Row],[Fecha]],"MMMM")</f>
        <v>agosto</v>
      </c>
      <c r="L163">
        <f>DAY(Ventas_Wellpro[[#This Row],[Fecha]])</f>
        <v>12</v>
      </c>
    </row>
    <row r="164" spans="2:12" x14ac:dyDescent="0.25">
      <c r="B164" s="70">
        <v>45517</v>
      </c>
      <c r="C164" s="74" t="s">
        <v>17</v>
      </c>
      <c r="D164" t="s">
        <v>196</v>
      </c>
      <c r="E164">
        <v>498.66</v>
      </c>
      <c r="F164" s="1">
        <v>6</v>
      </c>
      <c r="G164" s="2">
        <v>478.71</v>
      </c>
      <c r="H164" s="15">
        <v>2991.96</v>
      </c>
      <c r="I164" s="2">
        <v>3470.67</v>
      </c>
      <c r="J164">
        <f>YEAR(Ventas_Wellpro[[#This Row],[Fecha]])</f>
        <v>2024</v>
      </c>
      <c r="K164" t="str">
        <f>TEXT(Ventas_Wellpro[[#This Row],[Fecha]],"MMMM")</f>
        <v>agosto</v>
      </c>
      <c r="L164">
        <f>DAY(Ventas_Wellpro[[#This Row],[Fecha]])</f>
        <v>13</v>
      </c>
    </row>
    <row r="165" spans="2:12" x14ac:dyDescent="0.25">
      <c r="B165" s="70">
        <v>45517</v>
      </c>
      <c r="C165" s="74" t="s">
        <v>18</v>
      </c>
      <c r="D165" t="s">
        <v>196</v>
      </c>
      <c r="E165">
        <v>525.59</v>
      </c>
      <c r="F165">
        <v>6</v>
      </c>
      <c r="G165" s="1">
        <v>504.57</v>
      </c>
      <c r="H165" s="15">
        <v>3153.54</v>
      </c>
      <c r="I165" s="2">
        <v>3658.11</v>
      </c>
      <c r="J165">
        <f>YEAR(Ventas_Wellpro[[#This Row],[Fecha]])</f>
        <v>2024</v>
      </c>
      <c r="K165" t="str">
        <f>TEXT(Ventas_Wellpro[[#This Row],[Fecha]],"MMMM")</f>
        <v>agosto</v>
      </c>
      <c r="L165">
        <f>DAY(Ventas_Wellpro[[#This Row],[Fecha]])</f>
        <v>13</v>
      </c>
    </row>
    <row r="166" spans="2:12" x14ac:dyDescent="0.25">
      <c r="B166" s="70">
        <v>45520</v>
      </c>
      <c r="C166" s="74" t="s">
        <v>16</v>
      </c>
      <c r="D166" t="s">
        <v>198</v>
      </c>
      <c r="E166">
        <v>905.16</v>
      </c>
      <c r="F166" s="1">
        <v>1</v>
      </c>
      <c r="G166" s="2">
        <v>144.83000000000001</v>
      </c>
      <c r="H166" s="15">
        <v>905.16</v>
      </c>
      <c r="I166" s="2">
        <v>1049.99</v>
      </c>
      <c r="J166">
        <f>YEAR(Ventas_Wellpro[[#This Row],[Fecha]])</f>
        <v>2024</v>
      </c>
      <c r="K166" t="str">
        <f>TEXT(Ventas_Wellpro[[#This Row],[Fecha]],"MMMM")</f>
        <v>agosto</v>
      </c>
      <c r="L166">
        <f>DAY(Ventas_Wellpro[[#This Row],[Fecha]])</f>
        <v>16</v>
      </c>
    </row>
    <row r="167" spans="2:12" x14ac:dyDescent="0.25">
      <c r="B167" s="70">
        <v>45520</v>
      </c>
      <c r="C167" s="74" t="s">
        <v>21</v>
      </c>
      <c r="D167" t="s">
        <v>198</v>
      </c>
      <c r="E167">
        <v>137.91999999999999</v>
      </c>
      <c r="F167" s="1">
        <v>1</v>
      </c>
      <c r="G167" s="2">
        <v>22.07</v>
      </c>
      <c r="H167" s="15">
        <v>137.91999999999999</v>
      </c>
      <c r="I167" s="2">
        <v>159.99</v>
      </c>
      <c r="J167">
        <f>YEAR(Ventas_Wellpro[[#This Row],[Fecha]])</f>
        <v>2024</v>
      </c>
      <c r="K167" t="str">
        <f>TEXT(Ventas_Wellpro[[#This Row],[Fecha]],"MMMM")</f>
        <v>agosto</v>
      </c>
      <c r="L167">
        <f>DAY(Ventas_Wellpro[[#This Row],[Fecha]])</f>
        <v>16</v>
      </c>
    </row>
    <row r="168" spans="2:12" x14ac:dyDescent="0.25">
      <c r="B168" s="70">
        <v>45520</v>
      </c>
      <c r="C168" s="74" t="s">
        <v>21</v>
      </c>
      <c r="D168" t="s">
        <v>198</v>
      </c>
      <c r="E168">
        <v>137.91999999999999</v>
      </c>
      <c r="F168" s="1">
        <v>1</v>
      </c>
      <c r="G168" s="2">
        <v>22.07</v>
      </c>
      <c r="H168" s="15">
        <v>137.91999999999999</v>
      </c>
      <c r="I168" s="2">
        <v>159.99</v>
      </c>
      <c r="J168">
        <f>YEAR(Ventas_Wellpro[[#This Row],[Fecha]])</f>
        <v>2024</v>
      </c>
      <c r="K168" t="str">
        <f>TEXT(Ventas_Wellpro[[#This Row],[Fecha]],"MMMM")</f>
        <v>agosto</v>
      </c>
      <c r="L168">
        <f>DAY(Ventas_Wellpro[[#This Row],[Fecha]])</f>
        <v>16</v>
      </c>
    </row>
    <row r="169" spans="2:12" x14ac:dyDescent="0.25">
      <c r="B169" s="70">
        <v>45520</v>
      </c>
      <c r="C169" s="74" t="s">
        <v>22</v>
      </c>
      <c r="D169" t="s">
        <v>197</v>
      </c>
      <c r="E169">
        <v>93.01</v>
      </c>
      <c r="F169" s="1">
        <v>240</v>
      </c>
      <c r="G169" s="1">
        <v>3571.58</v>
      </c>
      <c r="H169" s="15">
        <v>22322.400000000001</v>
      </c>
      <c r="I169" s="2">
        <v>25893.98</v>
      </c>
      <c r="J169">
        <f>YEAR(Ventas_Wellpro[[#This Row],[Fecha]])</f>
        <v>2024</v>
      </c>
      <c r="K169" t="str">
        <f>TEXT(Ventas_Wellpro[[#This Row],[Fecha]],"MMMM")</f>
        <v>agosto</v>
      </c>
      <c r="L169">
        <f>DAY(Ventas_Wellpro[[#This Row],[Fecha]])</f>
        <v>16</v>
      </c>
    </row>
    <row r="170" spans="2:12" x14ac:dyDescent="0.25">
      <c r="B170" s="70">
        <v>45520</v>
      </c>
      <c r="C170" s="74" t="s">
        <v>23</v>
      </c>
      <c r="D170" t="s">
        <v>198</v>
      </c>
      <c r="E170">
        <v>137.91999999999999</v>
      </c>
      <c r="F170" s="1">
        <v>1</v>
      </c>
      <c r="G170" s="2">
        <v>22.07</v>
      </c>
      <c r="H170" s="15">
        <v>137.91999999999999</v>
      </c>
      <c r="I170" s="2">
        <v>159.99</v>
      </c>
      <c r="J170">
        <f>YEAR(Ventas_Wellpro[[#This Row],[Fecha]])</f>
        <v>2024</v>
      </c>
      <c r="K170" t="str">
        <f>TEXT(Ventas_Wellpro[[#This Row],[Fecha]],"MMMM")</f>
        <v>agosto</v>
      </c>
      <c r="L170">
        <f>DAY(Ventas_Wellpro[[#This Row],[Fecha]])</f>
        <v>16</v>
      </c>
    </row>
    <row r="171" spans="2:12" x14ac:dyDescent="0.25">
      <c r="B171" s="70">
        <v>45527</v>
      </c>
      <c r="C171" s="74" t="s">
        <v>17</v>
      </c>
      <c r="D171" t="s">
        <v>196</v>
      </c>
      <c r="E171">
        <v>498.66</v>
      </c>
      <c r="F171" s="1">
        <v>6</v>
      </c>
      <c r="G171" s="2">
        <v>478.71</v>
      </c>
      <c r="H171" s="15">
        <v>2991.96</v>
      </c>
      <c r="I171" s="2">
        <v>3470.67</v>
      </c>
      <c r="J171">
        <f>YEAR(Ventas_Wellpro[[#This Row],[Fecha]])</f>
        <v>2024</v>
      </c>
      <c r="K171" t="str">
        <f>TEXT(Ventas_Wellpro[[#This Row],[Fecha]],"MMMM")</f>
        <v>agosto</v>
      </c>
      <c r="L171">
        <f>DAY(Ventas_Wellpro[[#This Row],[Fecha]])</f>
        <v>23</v>
      </c>
    </row>
    <row r="172" spans="2:12" x14ac:dyDescent="0.25">
      <c r="B172" s="70">
        <v>45527</v>
      </c>
      <c r="C172" s="74" t="s">
        <v>17</v>
      </c>
      <c r="D172" t="s">
        <v>196</v>
      </c>
      <c r="E172">
        <v>498.66</v>
      </c>
      <c r="F172" s="1">
        <v>6</v>
      </c>
      <c r="G172" s="2">
        <v>478.71</v>
      </c>
      <c r="H172" s="15">
        <v>2991.96</v>
      </c>
      <c r="I172" s="2">
        <v>3470.67</v>
      </c>
      <c r="J172">
        <f>YEAR(Ventas_Wellpro[[#This Row],[Fecha]])</f>
        <v>2024</v>
      </c>
      <c r="K172" t="str">
        <f>TEXT(Ventas_Wellpro[[#This Row],[Fecha]],"MMMM")</f>
        <v>agosto</v>
      </c>
      <c r="L172">
        <f>DAY(Ventas_Wellpro[[#This Row],[Fecha]])</f>
        <v>23</v>
      </c>
    </row>
    <row r="173" spans="2:12" x14ac:dyDescent="0.25">
      <c r="B173" s="70">
        <v>45527</v>
      </c>
      <c r="C173" s="74" t="s">
        <v>17</v>
      </c>
      <c r="D173" t="s">
        <v>196</v>
      </c>
      <c r="E173">
        <v>498.66</v>
      </c>
      <c r="F173" s="1">
        <v>6</v>
      </c>
      <c r="G173" s="2">
        <v>478.71</v>
      </c>
      <c r="H173" s="15">
        <v>2991.96</v>
      </c>
      <c r="I173" s="2">
        <v>3470.67</v>
      </c>
      <c r="J173">
        <f>YEAR(Ventas_Wellpro[[#This Row],[Fecha]])</f>
        <v>2024</v>
      </c>
      <c r="K173" t="str">
        <f>TEXT(Ventas_Wellpro[[#This Row],[Fecha]],"MMMM")</f>
        <v>agosto</v>
      </c>
      <c r="L173">
        <f>DAY(Ventas_Wellpro[[#This Row],[Fecha]])</f>
        <v>23</v>
      </c>
    </row>
    <row r="174" spans="2:12" x14ac:dyDescent="0.25">
      <c r="B174" s="70">
        <v>45527</v>
      </c>
      <c r="C174" s="74" t="s">
        <v>17</v>
      </c>
      <c r="D174" t="s">
        <v>196</v>
      </c>
      <c r="E174">
        <v>498.66</v>
      </c>
      <c r="F174" s="1">
        <v>6</v>
      </c>
      <c r="G174" s="1">
        <v>478.71</v>
      </c>
      <c r="H174" s="15">
        <v>2991.96</v>
      </c>
      <c r="I174" s="2">
        <v>3470.67</v>
      </c>
      <c r="J174">
        <f>YEAR(Ventas_Wellpro[[#This Row],[Fecha]])</f>
        <v>2024</v>
      </c>
      <c r="K174" t="str">
        <f>TEXT(Ventas_Wellpro[[#This Row],[Fecha]],"MMMM")</f>
        <v>agosto</v>
      </c>
      <c r="L174">
        <f>DAY(Ventas_Wellpro[[#This Row],[Fecha]])</f>
        <v>23</v>
      </c>
    </row>
    <row r="175" spans="2:12" x14ac:dyDescent="0.25">
      <c r="B175" s="70">
        <v>45527</v>
      </c>
      <c r="C175" s="74" t="s">
        <v>17</v>
      </c>
      <c r="D175" t="s">
        <v>196</v>
      </c>
      <c r="E175">
        <v>498.66</v>
      </c>
      <c r="F175" s="1">
        <v>6</v>
      </c>
      <c r="G175" s="1">
        <v>478.71</v>
      </c>
      <c r="H175" s="15">
        <v>2991.96</v>
      </c>
      <c r="I175" s="2">
        <v>3470.67</v>
      </c>
      <c r="J175">
        <f>YEAR(Ventas_Wellpro[[#This Row],[Fecha]])</f>
        <v>2024</v>
      </c>
      <c r="K175" t="str">
        <f>TEXT(Ventas_Wellpro[[#This Row],[Fecha]],"MMMM")</f>
        <v>agosto</v>
      </c>
      <c r="L175">
        <f>DAY(Ventas_Wellpro[[#This Row],[Fecha]])</f>
        <v>23</v>
      </c>
    </row>
    <row r="176" spans="2:12" x14ac:dyDescent="0.25">
      <c r="B176" s="70">
        <v>45527</v>
      </c>
      <c r="C176" s="74" t="s">
        <v>17</v>
      </c>
      <c r="D176" t="s">
        <v>196</v>
      </c>
      <c r="E176">
        <v>498.66</v>
      </c>
      <c r="F176" s="1">
        <v>6</v>
      </c>
      <c r="G176" s="2">
        <v>478.71</v>
      </c>
      <c r="H176" s="15">
        <v>2991.96</v>
      </c>
      <c r="I176" s="2">
        <v>3470.67</v>
      </c>
      <c r="J176">
        <f>YEAR(Ventas_Wellpro[[#This Row],[Fecha]])</f>
        <v>2024</v>
      </c>
      <c r="K176" t="str">
        <f>TEXT(Ventas_Wellpro[[#This Row],[Fecha]],"MMMM")</f>
        <v>agosto</v>
      </c>
      <c r="L176">
        <f>DAY(Ventas_Wellpro[[#This Row],[Fecha]])</f>
        <v>23</v>
      </c>
    </row>
    <row r="177" spans="2:12" x14ac:dyDescent="0.25">
      <c r="B177" s="70">
        <v>45527</v>
      </c>
      <c r="C177" s="74" t="s">
        <v>17</v>
      </c>
      <c r="D177" t="s">
        <v>196</v>
      </c>
      <c r="E177">
        <v>498.66</v>
      </c>
      <c r="F177" s="1">
        <v>6</v>
      </c>
      <c r="G177" s="2">
        <v>478.71</v>
      </c>
      <c r="H177" s="15">
        <v>2991.96</v>
      </c>
      <c r="I177" s="2">
        <v>3470.67</v>
      </c>
      <c r="J177">
        <f>YEAR(Ventas_Wellpro[[#This Row],[Fecha]])</f>
        <v>2024</v>
      </c>
      <c r="K177" t="str">
        <f>TEXT(Ventas_Wellpro[[#This Row],[Fecha]],"MMMM")</f>
        <v>agosto</v>
      </c>
      <c r="L177">
        <f>DAY(Ventas_Wellpro[[#This Row],[Fecha]])</f>
        <v>23</v>
      </c>
    </row>
    <row r="178" spans="2:12" x14ac:dyDescent="0.25">
      <c r="B178" s="70">
        <v>45527</v>
      </c>
      <c r="C178" s="74" t="s">
        <v>18</v>
      </c>
      <c r="D178" t="s">
        <v>196</v>
      </c>
      <c r="E178">
        <v>525.59</v>
      </c>
      <c r="F178">
        <v>6</v>
      </c>
      <c r="G178" s="2">
        <v>504.57</v>
      </c>
      <c r="H178" s="15">
        <v>3153.54</v>
      </c>
      <c r="I178" s="2">
        <v>3658.11</v>
      </c>
      <c r="J178">
        <f>YEAR(Ventas_Wellpro[[#This Row],[Fecha]])</f>
        <v>2024</v>
      </c>
      <c r="K178" t="str">
        <f>TEXT(Ventas_Wellpro[[#This Row],[Fecha]],"MMMM")</f>
        <v>agosto</v>
      </c>
      <c r="L178">
        <f>DAY(Ventas_Wellpro[[#This Row],[Fecha]])</f>
        <v>23</v>
      </c>
    </row>
    <row r="179" spans="2:12" x14ac:dyDescent="0.25">
      <c r="B179" s="70">
        <v>45527</v>
      </c>
      <c r="C179" s="74" t="s">
        <v>18</v>
      </c>
      <c r="D179" t="s">
        <v>196</v>
      </c>
      <c r="E179">
        <v>525.59</v>
      </c>
      <c r="F179">
        <v>6</v>
      </c>
      <c r="G179" s="1">
        <v>504.57</v>
      </c>
      <c r="H179" s="15">
        <v>3153.54</v>
      </c>
      <c r="I179" s="2">
        <v>3658.11</v>
      </c>
      <c r="J179">
        <f>YEAR(Ventas_Wellpro[[#This Row],[Fecha]])</f>
        <v>2024</v>
      </c>
      <c r="K179" t="str">
        <f>TEXT(Ventas_Wellpro[[#This Row],[Fecha]],"MMMM")</f>
        <v>agosto</v>
      </c>
      <c r="L179">
        <f>DAY(Ventas_Wellpro[[#This Row],[Fecha]])</f>
        <v>23</v>
      </c>
    </row>
    <row r="180" spans="2:12" x14ac:dyDescent="0.25">
      <c r="B180" s="70">
        <v>45527</v>
      </c>
      <c r="C180" s="74" t="s">
        <v>18</v>
      </c>
      <c r="D180" t="s">
        <v>196</v>
      </c>
      <c r="E180">
        <v>525.59</v>
      </c>
      <c r="F180">
        <v>6</v>
      </c>
      <c r="G180" s="2">
        <v>504.57</v>
      </c>
      <c r="H180" s="15">
        <v>3153.54</v>
      </c>
      <c r="I180" s="2">
        <v>3658.11</v>
      </c>
      <c r="J180">
        <f>YEAR(Ventas_Wellpro[[#This Row],[Fecha]])</f>
        <v>2024</v>
      </c>
      <c r="K180" t="str">
        <f>TEXT(Ventas_Wellpro[[#This Row],[Fecha]],"MMMM")</f>
        <v>agosto</v>
      </c>
      <c r="L180">
        <f>DAY(Ventas_Wellpro[[#This Row],[Fecha]])</f>
        <v>23</v>
      </c>
    </row>
    <row r="181" spans="2:12" x14ac:dyDescent="0.25">
      <c r="B181" s="70">
        <v>45527</v>
      </c>
      <c r="C181" s="74" t="s">
        <v>18</v>
      </c>
      <c r="D181" t="s">
        <v>196</v>
      </c>
      <c r="E181">
        <v>525.59</v>
      </c>
      <c r="F181">
        <v>6</v>
      </c>
      <c r="G181" s="1">
        <v>504.57</v>
      </c>
      <c r="H181" s="15">
        <v>3153.54</v>
      </c>
      <c r="I181" s="2">
        <v>3658.11</v>
      </c>
      <c r="J181">
        <f>YEAR(Ventas_Wellpro[[#This Row],[Fecha]])</f>
        <v>2024</v>
      </c>
      <c r="K181" t="str">
        <f>TEXT(Ventas_Wellpro[[#This Row],[Fecha]],"MMMM")</f>
        <v>agosto</v>
      </c>
      <c r="L181">
        <f>DAY(Ventas_Wellpro[[#This Row],[Fecha]])</f>
        <v>23</v>
      </c>
    </row>
    <row r="182" spans="2:12" x14ac:dyDescent="0.25">
      <c r="B182" s="70">
        <v>45527</v>
      </c>
      <c r="C182" s="74" t="s">
        <v>23</v>
      </c>
      <c r="D182" t="s">
        <v>196</v>
      </c>
      <c r="E182">
        <v>70.05</v>
      </c>
      <c r="F182" s="1">
        <v>240</v>
      </c>
      <c r="G182" s="2">
        <v>2689.92</v>
      </c>
      <c r="H182" s="15">
        <v>16812</v>
      </c>
      <c r="I182" s="2">
        <v>19501.919999999998</v>
      </c>
      <c r="J182">
        <f>YEAR(Ventas_Wellpro[[#This Row],[Fecha]])</f>
        <v>2024</v>
      </c>
      <c r="K182" t="str">
        <f>TEXT(Ventas_Wellpro[[#This Row],[Fecha]],"MMMM")</f>
        <v>agosto</v>
      </c>
      <c r="L182">
        <f>DAY(Ventas_Wellpro[[#This Row],[Fecha]])</f>
        <v>23</v>
      </c>
    </row>
    <row r="183" spans="2:12" x14ac:dyDescent="0.25">
      <c r="B183" s="70">
        <v>45527</v>
      </c>
      <c r="C183" s="74" t="s">
        <v>23</v>
      </c>
      <c r="D183" t="s">
        <v>196</v>
      </c>
      <c r="E183">
        <v>70.05</v>
      </c>
      <c r="F183" s="1">
        <v>240</v>
      </c>
      <c r="G183" s="1">
        <v>2689.92</v>
      </c>
      <c r="H183" s="15">
        <v>16812</v>
      </c>
      <c r="I183" s="2">
        <v>19501.919999999998</v>
      </c>
      <c r="J183">
        <f>YEAR(Ventas_Wellpro[[#This Row],[Fecha]])</f>
        <v>2024</v>
      </c>
      <c r="K183" t="str">
        <f>TEXT(Ventas_Wellpro[[#This Row],[Fecha]],"MMMM")</f>
        <v>agosto</v>
      </c>
      <c r="L183">
        <f>DAY(Ventas_Wellpro[[#This Row],[Fecha]])</f>
        <v>23</v>
      </c>
    </row>
    <row r="184" spans="2:12" x14ac:dyDescent="0.25">
      <c r="B184" s="70">
        <v>45530</v>
      </c>
      <c r="C184" s="74" t="s">
        <v>21</v>
      </c>
      <c r="D184" t="s">
        <v>198</v>
      </c>
      <c r="E184">
        <v>137.91999999999999</v>
      </c>
      <c r="F184" s="1">
        <v>1</v>
      </c>
      <c r="G184" s="2">
        <v>22.07</v>
      </c>
      <c r="H184" s="15">
        <v>137.91999999999999</v>
      </c>
      <c r="I184" s="2">
        <v>159.99</v>
      </c>
      <c r="J184">
        <f>YEAR(Ventas_Wellpro[[#This Row],[Fecha]])</f>
        <v>2024</v>
      </c>
      <c r="K184" t="str">
        <f>TEXT(Ventas_Wellpro[[#This Row],[Fecha]],"MMMM")</f>
        <v>agosto</v>
      </c>
      <c r="L184">
        <f>DAY(Ventas_Wellpro[[#This Row],[Fecha]])</f>
        <v>26</v>
      </c>
    </row>
    <row r="185" spans="2:12" x14ac:dyDescent="0.25">
      <c r="B185" s="70">
        <v>45532</v>
      </c>
      <c r="C185" s="74" t="s">
        <v>10</v>
      </c>
      <c r="D185" t="s">
        <v>197</v>
      </c>
      <c r="E185">
        <v>211.23000000000002</v>
      </c>
      <c r="F185" s="1">
        <v>6</v>
      </c>
      <c r="G185" s="2">
        <v>202.78</v>
      </c>
      <c r="H185" s="15">
        <v>1267.3800000000001</v>
      </c>
      <c r="I185" s="2">
        <v>1470.16</v>
      </c>
      <c r="J185">
        <f>YEAR(Ventas_Wellpro[[#This Row],[Fecha]])</f>
        <v>2024</v>
      </c>
      <c r="K185" t="str">
        <f>TEXT(Ventas_Wellpro[[#This Row],[Fecha]],"MMMM")</f>
        <v>agosto</v>
      </c>
      <c r="L185">
        <f>DAY(Ventas_Wellpro[[#This Row],[Fecha]])</f>
        <v>28</v>
      </c>
    </row>
    <row r="186" spans="2:12" x14ac:dyDescent="0.25">
      <c r="B186" s="70">
        <v>45532</v>
      </c>
      <c r="C186" s="74" t="s">
        <v>10</v>
      </c>
      <c r="D186" t="s">
        <v>197</v>
      </c>
      <c r="E186">
        <v>211.23000000000002</v>
      </c>
      <c r="F186" s="1">
        <v>6</v>
      </c>
      <c r="G186" s="2">
        <v>202.78</v>
      </c>
      <c r="H186" s="15">
        <v>1267.3800000000001</v>
      </c>
      <c r="I186" s="2">
        <v>1470.16</v>
      </c>
      <c r="J186">
        <f>YEAR(Ventas_Wellpro[[#This Row],[Fecha]])</f>
        <v>2024</v>
      </c>
      <c r="K186" t="str">
        <f>TEXT(Ventas_Wellpro[[#This Row],[Fecha]],"MMMM")</f>
        <v>agosto</v>
      </c>
      <c r="L186">
        <f>DAY(Ventas_Wellpro[[#This Row],[Fecha]])</f>
        <v>28</v>
      </c>
    </row>
    <row r="187" spans="2:12" x14ac:dyDescent="0.25">
      <c r="B187" s="70">
        <v>45532</v>
      </c>
      <c r="C187" s="74" t="s">
        <v>16</v>
      </c>
      <c r="D187" t="s">
        <v>198</v>
      </c>
      <c r="E187">
        <v>905.16</v>
      </c>
      <c r="F187" s="1">
        <v>1</v>
      </c>
      <c r="G187" s="2">
        <v>144.83000000000001</v>
      </c>
      <c r="H187" s="15">
        <v>905.16</v>
      </c>
      <c r="I187" s="2">
        <v>1049.99</v>
      </c>
      <c r="J187">
        <f>YEAR(Ventas_Wellpro[[#This Row],[Fecha]])</f>
        <v>2024</v>
      </c>
      <c r="K187" t="str">
        <f>TEXT(Ventas_Wellpro[[#This Row],[Fecha]],"MMMM")</f>
        <v>agosto</v>
      </c>
      <c r="L187">
        <f>DAY(Ventas_Wellpro[[#This Row],[Fecha]])</f>
        <v>28</v>
      </c>
    </row>
    <row r="188" spans="2:12" x14ac:dyDescent="0.25">
      <c r="B188" s="70">
        <v>45532</v>
      </c>
      <c r="C188" s="74" t="s">
        <v>17</v>
      </c>
      <c r="D188" t="s">
        <v>196</v>
      </c>
      <c r="E188">
        <v>498.65999999999997</v>
      </c>
      <c r="F188" s="1">
        <v>36</v>
      </c>
      <c r="G188" s="2">
        <v>2872.28</v>
      </c>
      <c r="H188" s="15">
        <v>17951.759999999998</v>
      </c>
      <c r="I188" s="2">
        <v>20824.04</v>
      </c>
      <c r="J188">
        <f>YEAR(Ventas_Wellpro[[#This Row],[Fecha]])</f>
        <v>2024</v>
      </c>
      <c r="K188" t="str">
        <f>TEXT(Ventas_Wellpro[[#This Row],[Fecha]],"MMMM")</f>
        <v>agosto</v>
      </c>
      <c r="L188">
        <f>DAY(Ventas_Wellpro[[#This Row],[Fecha]])</f>
        <v>28</v>
      </c>
    </row>
    <row r="189" spans="2:12" x14ac:dyDescent="0.25">
      <c r="B189" s="70">
        <v>45532</v>
      </c>
      <c r="C189" s="74" t="s">
        <v>17</v>
      </c>
      <c r="D189" t="s">
        <v>196</v>
      </c>
      <c r="E189">
        <v>498.66</v>
      </c>
      <c r="F189" s="1">
        <v>12</v>
      </c>
      <c r="G189" s="2">
        <v>957.43</v>
      </c>
      <c r="H189" s="15">
        <v>5983.92</v>
      </c>
      <c r="I189" s="2">
        <v>6941.35</v>
      </c>
      <c r="J189">
        <f>YEAR(Ventas_Wellpro[[#This Row],[Fecha]])</f>
        <v>2024</v>
      </c>
      <c r="K189" t="str">
        <f>TEXT(Ventas_Wellpro[[#This Row],[Fecha]],"MMMM")</f>
        <v>agosto</v>
      </c>
      <c r="L189">
        <f>DAY(Ventas_Wellpro[[#This Row],[Fecha]])</f>
        <v>28</v>
      </c>
    </row>
    <row r="190" spans="2:12" x14ac:dyDescent="0.25">
      <c r="B190" s="70">
        <v>45532</v>
      </c>
      <c r="C190" s="74" t="s">
        <v>17</v>
      </c>
      <c r="D190" t="s">
        <v>196</v>
      </c>
      <c r="E190">
        <v>498.66</v>
      </c>
      <c r="F190" s="1">
        <v>24</v>
      </c>
      <c r="G190" s="2">
        <v>1914.85</v>
      </c>
      <c r="H190" s="15">
        <v>11967.84</v>
      </c>
      <c r="I190" s="2">
        <v>13882.69</v>
      </c>
      <c r="J190">
        <f>YEAR(Ventas_Wellpro[[#This Row],[Fecha]])</f>
        <v>2024</v>
      </c>
      <c r="K190" t="str">
        <f>TEXT(Ventas_Wellpro[[#This Row],[Fecha]],"MMMM")</f>
        <v>agosto</v>
      </c>
      <c r="L190">
        <f>DAY(Ventas_Wellpro[[#This Row],[Fecha]])</f>
        <v>28</v>
      </c>
    </row>
    <row r="191" spans="2:12" x14ac:dyDescent="0.25">
      <c r="B191" s="70">
        <v>45532</v>
      </c>
      <c r="C191" s="74" t="s">
        <v>17</v>
      </c>
      <c r="D191" t="s">
        <v>196</v>
      </c>
      <c r="E191">
        <v>498.66</v>
      </c>
      <c r="F191" s="1">
        <v>12</v>
      </c>
      <c r="G191" s="2">
        <v>957.43</v>
      </c>
      <c r="H191" s="15">
        <v>5983.92</v>
      </c>
      <c r="I191" s="2">
        <v>6941.35</v>
      </c>
      <c r="J191">
        <f>YEAR(Ventas_Wellpro[[#This Row],[Fecha]])</f>
        <v>2024</v>
      </c>
      <c r="K191" t="str">
        <f>TEXT(Ventas_Wellpro[[#This Row],[Fecha]],"MMMM")</f>
        <v>agosto</v>
      </c>
      <c r="L191">
        <f>DAY(Ventas_Wellpro[[#This Row],[Fecha]])</f>
        <v>28</v>
      </c>
    </row>
    <row r="192" spans="2:12" x14ac:dyDescent="0.25">
      <c r="B192" s="70">
        <v>45532</v>
      </c>
      <c r="C192" s="74" t="s">
        <v>17</v>
      </c>
      <c r="D192" t="s">
        <v>196</v>
      </c>
      <c r="E192">
        <v>498.65999999999997</v>
      </c>
      <c r="F192" s="1">
        <v>30</v>
      </c>
      <c r="G192" s="1">
        <v>2393.5700000000002</v>
      </c>
      <c r="H192" s="15">
        <v>14959.8</v>
      </c>
      <c r="I192" s="2">
        <v>17353.37</v>
      </c>
      <c r="J192">
        <f>YEAR(Ventas_Wellpro[[#This Row],[Fecha]])</f>
        <v>2024</v>
      </c>
      <c r="K192" t="str">
        <f>TEXT(Ventas_Wellpro[[#This Row],[Fecha]],"MMMM")</f>
        <v>agosto</v>
      </c>
      <c r="L192">
        <f>DAY(Ventas_Wellpro[[#This Row],[Fecha]])</f>
        <v>28</v>
      </c>
    </row>
    <row r="193" spans="2:12" x14ac:dyDescent="0.25">
      <c r="B193" s="70">
        <v>45532</v>
      </c>
      <c r="C193" s="74" t="s">
        <v>17</v>
      </c>
      <c r="D193" t="s">
        <v>196</v>
      </c>
      <c r="E193">
        <v>498.66</v>
      </c>
      <c r="F193" s="1">
        <v>24</v>
      </c>
      <c r="G193" s="2">
        <v>1914.85</v>
      </c>
      <c r="H193" s="15">
        <v>11967.84</v>
      </c>
      <c r="I193" s="2">
        <v>13882.69</v>
      </c>
      <c r="J193">
        <f>YEAR(Ventas_Wellpro[[#This Row],[Fecha]])</f>
        <v>2024</v>
      </c>
      <c r="K193" t="str">
        <f>TEXT(Ventas_Wellpro[[#This Row],[Fecha]],"MMMM")</f>
        <v>agosto</v>
      </c>
      <c r="L193">
        <f>DAY(Ventas_Wellpro[[#This Row],[Fecha]])</f>
        <v>28</v>
      </c>
    </row>
    <row r="194" spans="2:12" x14ac:dyDescent="0.25">
      <c r="B194" s="70">
        <v>45532</v>
      </c>
      <c r="C194" s="74" t="s">
        <v>17</v>
      </c>
      <c r="D194" t="s">
        <v>196</v>
      </c>
      <c r="E194">
        <v>498.66</v>
      </c>
      <c r="F194" s="1">
        <v>12</v>
      </c>
      <c r="G194" s="2">
        <v>957.43</v>
      </c>
      <c r="H194" s="15">
        <v>5983.92</v>
      </c>
      <c r="I194" s="2">
        <v>6941.35</v>
      </c>
      <c r="J194">
        <f>YEAR(Ventas_Wellpro[[#This Row],[Fecha]])</f>
        <v>2024</v>
      </c>
      <c r="K194" t="str">
        <f>TEXT(Ventas_Wellpro[[#This Row],[Fecha]],"MMMM")</f>
        <v>agosto</v>
      </c>
      <c r="L194">
        <f>DAY(Ventas_Wellpro[[#This Row],[Fecha]])</f>
        <v>28</v>
      </c>
    </row>
    <row r="195" spans="2:12" x14ac:dyDescent="0.25">
      <c r="B195" s="70">
        <v>45532</v>
      </c>
      <c r="C195" s="74" t="s">
        <v>17</v>
      </c>
      <c r="D195" t="s">
        <v>196</v>
      </c>
      <c r="E195">
        <v>498.66</v>
      </c>
      <c r="F195" s="1">
        <v>24</v>
      </c>
      <c r="G195" s="2">
        <v>1914.85</v>
      </c>
      <c r="H195" s="15">
        <v>11967.84</v>
      </c>
      <c r="I195" s="2">
        <v>13882.69</v>
      </c>
      <c r="J195">
        <f>YEAR(Ventas_Wellpro[[#This Row],[Fecha]])</f>
        <v>2024</v>
      </c>
      <c r="K195" t="str">
        <f>TEXT(Ventas_Wellpro[[#This Row],[Fecha]],"MMMM")</f>
        <v>agosto</v>
      </c>
      <c r="L195">
        <f>DAY(Ventas_Wellpro[[#This Row],[Fecha]])</f>
        <v>28</v>
      </c>
    </row>
    <row r="196" spans="2:12" x14ac:dyDescent="0.25">
      <c r="B196" s="70">
        <v>45532</v>
      </c>
      <c r="C196" s="74" t="s">
        <v>17</v>
      </c>
      <c r="D196" t="s">
        <v>196</v>
      </c>
      <c r="E196">
        <v>498.66</v>
      </c>
      <c r="F196" s="1">
        <v>12</v>
      </c>
      <c r="G196" s="1">
        <v>957.43</v>
      </c>
      <c r="H196" s="15">
        <v>5983.92</v>
      </c>
      <c r="I196" s="2">
        <v>6941.35</v>
      </c>
      <c r="J196">
        <f>YEAR(Ventas_Wellpro[[#This Row],[Fecha]])</f>
        <v>2024</v>
      </c>
      <c r="K196" t="str">
        <f>TEXT(Ventas_Wellpro[[#This Row],[Fecha]],"MMMM")</f>
        <v>agosto</v>
      </c>
      <c r="L196">
        <f>DAY(Ventas_Wellpro[[#This Row],[Fecha]])</f>
        <v>28</v>
      </c>
    </row>
    <row r="197" spans="2:12" x14ac:dyDescent="0.25">
      <c r="B197" s="70">
        <v>45532</v>
      </c>
      <c r="C197" s="74" t="s">
        <v>18</v>
      </c>
      <c r="D197" t="s">
        <v>196</v>
      </c>
      <c r="E197">
        <v>525.59</v>
      </c>
      <c r="F197">
        <v>18</v>
      </c>
      <c r="G197" s="1">
        <v>1513.7</v>
      </c>
      <c r="H197" s="15">
        <v>9460.6200000000008</v>
      </c>
      <c r="I197" s="2">
        <v>10974.32</v>
      </c>
      <c r="J197">
        <f>YEAR(Ventas_Wellpro[[#This Row],[Fecha]])</f>
        <v>2024</v>
      </c>
      <c r="K197" t="str">
        <f>TEXT(Ventas_Wellpro[[#This Row],[Fecha]],"MMMM")</f>
        <v>agosto</v>
      </c>
      <c r="L197">
        <f>DAY(Ventas_Wellpro[[#This Row],[Fecha]])</f>
        <v>28</v>
      </c>
    </row>
    <row r="198" spans="2:12" x14ac:dyDescent="0.25">
      <c r="B198" s="70">
        <v>45532</v>
      </c>
      <c r="C198" s="74" t="s">
        <v>18</v>
      </c>
      <c r="D198" t="s">
        <v>196</v>
      </c>
      <c r="E198">
        <v>525.59</v>
      </c>
      <c r="F198">
        <v>6</v>
      </c>
      <c r="G198" s="2">
        <v>504.57</v>
      </c>
      <c r="H198" s="15">
        <v>3153.54</v>
      </c>
      <c r="I198" s="2">
        <v>3658.11</v>
      </c>
      <c r="J198">
        <f>YEAR(Ventas_Wellpro[[#This Row],[Fecha]])</f>
        <v>2024</v>
      </c>
      <c r="K198" t="str">
        <f>TEXT(Ventas_Wellpro[[#This Row],[Fecha]],"MMMM")</f>
        <v>agosto</v>
      </c>
      <c r="L198">
        <f>DAY(Ventas_Wellpro[[#This Row],[Fecha]])</f>
        <v>28</v>
      </c>
    </row>
    <row r="199" spans="2:12" x14ac:dyDescent="0.25">
      <c r="B199" s="70">
        <v>45532</v>
      </c>
      <c r="C199" s="74" t="s">
        <v>18</v>
      </c>
      <c r="D199" t="s">
        <v>196</v>
      </c>
      <c r="E199">
        <v>525.59</v>
      </c>
      <c r="F199">
        <v>6</v>
      </c>
      <c r="G199" s="2">
        <v>504.57</v>
      </c>
      <c r="H199" s="15">
        <v>3153.54</v>
      </c>
      <c r="I199" s="2">
        <v>3658.11</v>
      </c>
      <c r="J199">
        <f>YEAR(Ventas_Wellpro[[#This Row],[Fecha]])</f>
        <v>2024</v>
      </c>
      <c r="K199" t="str">
        <f>TEXT(Ventas_Wellpro[[#This Row],[Fecha]],"MMMM")</f>
        <v>agosto</v>
      </c>
      <c r="L199">
        <f>DAY(Ventas_Wellpro[[#This Row],[Fecha]])</f>
        <v>28</v>
      </c>
    </row>
    <row r="200" spans="2:12" x14ac:dyDescent="0.25">
      <c r="B200" s="70">
        <v>45532</v>
      </c>
      <c r="C200" s="74" t="s">
        <v>18</v>
      </c>
      <c r="D200" t="s">
        <v>196</v>
      </c>
      <c r="E200">
        <v>525.59</v>
      </c>
      <c r="F200">
        <v>18</v>
      </c>
      <c r="G200" s="1">
        <v>1513.7</v>
      </c>
      <c r="H200" s="15">
        <v>9460.6200000000008</v>
      </c>
      <c r="I200" s="2">
        <v>10974.32</v>
      </c>
      <c r="J200">
        <f>YEAR(Ventas_Wellpro[[#This Row],[Fecha]])</f>
        <v>2024</v>
      </c>
      <c r="K200" t="str">
        <f>TEXT(Ventas_Wellpro[[#This Row],[Fecha]],"MMMM")</f>
        <v>agosto</v>
      </c>
      <c r="L200">
        <f>DAY(Ventas_Wellpro[[#This Row],[Fecha]])</f>
        <v>28</v>
      </c>
    </row>
    <row r="201" spans="2:12" x14ac:dyDescent="0.25">
      <c r="B201" s="70">
        <v>45532</v>
      </c>
      <c r="C201" s="74" t="s">
        <v>18</v>
      </c>
      <c r="D201" t="s">
        <v>196</v>
      </c>
      <c r="E201">
        <v>525.59</v>
      </c>
      <c r="F201">
        <v>24</v>
      </c>
      <c r="G201" s="1">
        <v>2018.27</v>
      </c>
      <c r="H201" s="15">
        <v>12614.16</v>
      </c>
      <c r="I201" s="2">
        <v>14632.43</v>
      </c>
      <c r="J201">
        <f>YEAR(Ventas_Wellpro[[#This Row],[Fecha]])</f>
        <v>2024</v>
      </c>
      <c r="K201" t="str">
        <f>TEXT(Ventas_Wellpro[[#This Row],[Fecha]],"MMMM")</f>
        <v>agosto</v>
      </c>
      <c r="L201">
        <f>DAY(Ventas_Wellpro[[#This Row],[Fecha]])</f>
        <v>28</v>
      </c>
    </row>
    <row r="202" spans="2:12" x14ac:dyDescent="0.25">
      <c r="B202" s="70">
        <v>45532</v>
      </c>
      <c r="C202" s="74" t="s">
        <v>18</v>
      </c>
      <c r="D202" t="s">
        <v>196</v>
      </c>
      <c r="E202">
        <v>525.59</v>
      </c>
      <c r="F202">
        <v>6</v>
      </c>
      <c r="G202" s="1">
        <v>504.57</v>
      </c>
      <c r="H202" s="15">
        <v>3153.54</v>
      </c>
      <c r="I202" s="2">
        <v>3658.11</v>
      </c>
      <c r="J202">
        <f>YEAR(Ventas_Wellpro[[#This Row],[Fecha]])</f>
        <v>2024</v>
      </c>
      <c r="K202" t="str">
        <f>TEXT(Ventas_Wellpro[[#This Row],[Fecha]],"MMMM")</f>
        <v>agosto</v>
      </c>
      <c r="L202">
        <f>DAY(Ventas_Wellpro[[#This Row],[Fecha]])</f>
        <v>28</v>
      </c>
    </row>
    <row r="203" spans="2:12" x14ac:dyDescent="0.25">
      <c r="B203" s="70">
        <v>45532</v>
      </c>
      <c r="C203" s="74" t="s">
        <v>18</v>
      </c>
      <c r="D203" t="s">
        <v>196</v>
      </c>
      <c r="E203">
        <v>525.59</v>
      </c>
      <c r="F203">
        <v>12</v>
      </c>
      <c r="G203" s="1">
        <v>1009.13</v>
      </c>
      <c r="H203" s="15">
        <v>6307.08</v>
      </c>
      <c r="I203" s="2">
        <v>7316.21</v>
      </c>
      <c r="J203">
        <f>YEAR(Ventas_Wellpro[[#This Row],[Fecha]])</f>
        <v>2024</v>
      </c>
      <c r="K203" t="str">
        <f>TEXT(Ventas_Wellpro[[#This Row],[Fecha]],"MMMM")</f>
        <v>agosto</v>
      </c>
      <c r="L203">
        <f>DAY(Ventas_Wellpro[[#This Row],[Fecha]])</f>
        <v>28</v>
      </c>
    </row>
    <row r="204" spans="2:12" x14ac:dyDescent="0.25">
      <c r="B204" s="70">
        <v>45532</v>
      </c>
      <c r="C204" s="74" t="s">
        <v>18</v>
      </c>
      <c r="D204" t="s">
        <v>196</v>
      </c>
      <c r="E204">
        <v>525.59</v>
      </c>
      <c r="F204">
        <v>24</v>
      </c>
      <c r="G204" s="2">
        <v>2018.27</v>
      </c>
      <c r="H204" s="15">
        <v>12614.16</v>
      </c>
      <c r="I204" s="2">
        <v>14632.43</v>
      </c>
      <c r="J204">
        <f>YEAR(Ventas_Wellpro[[#This Row],[Fecha]])</f>
        <v>2024</v>
      </c>
      <c r="K204" t="str">
        <f>TEXT(Ventas_Wellpro[[#This Row],[Fecha]],"MMMM")</f>
        <v>agosto</v>
      </c>
      <c r="L204">
        <f>DAY(Ventas_Wellpro[[#This Row],[Fecha]])</f>
        <v>28</v>
      </c>
    </row>
    <row r="205" spans="2:12" x14ac:dyDescent="0.25">
      <c r="B205" s="70">
        <v>45532</v>
      </c>
      <c r="C205" s="74" t="s">
        <v>18</v>
      </c>
      <c r="D205" t="s">
        <v>196</v>
      </c>
      <c r="E205">
        <v>525.59</v>
      </c>
      <c r="F205">
        <v>6</v>
      </c>
      <c r="G205" s="1">
        <v>504.57</v>
      </c>
      <c r="H205" s="15">
        <v>3153.54</v>
      </c>
      <c r="I205" s="2">
        <v>3658.11</v>
      </c>
      <c r="J205">
        <f>YEAR(Ventas_Wellpro[[#This Row],[Fecha]])</f>
        <v>2024</v>
      </c>
      <c r="K205" t="str">
        <f>TEXT(Ventas_Wellpro[[#This Row],[Fecha]],"MMMM")</f>
        <v>agosto</v>
      </c>
      <c r="L205">
        <f>DAY(Ventas_Wellpro[[#This Row],[Fecha]])</f>
        <v>28</v>
      </c>
    </row>
    <row r="206" spans="2:12" x14ac:dyDescent="0.25">
      <c r="B206" s="70">
        <v>45532</v>
      </c>
      <c r="C206" s="74" t="s">
        <v>21</v>
      </c>
      <c r="D206" t="s">
        <v>197</v>
      </c>
      <c r="E206">
        <v>103.33999999999999</v>
      </c>
      <c r="F206" s="1">
        <v>240</v>
      </c>
      <c r="G206" s="1">
        <v>3968.26</v>
      </c>
      <c r="H206" s="15">
        <v>24801.599999999999</v>
      </c>
      <c r="I206" s="2">
        <v>28769.86</v>
      </c>
      <c r="J206">
        <f>YEAR(Ventas_Wellpro[[#This Row],[Fecha]])</f>
        <v>2024</v>
      </c>
      <c r="K206" t="str">
        <f>TEXT(Ventas_Wellpro[[#This Row],[Fecha]],"MMMM")</f>
        <v>agosto</v>
      </c>
      <c r="L206">
        <f>DAY(Ventas_Wellpro[[#This Row],[Fecha]])</f>
        <v>28</v>
      </c>
    </row>
    <row r="207" spans="2:12" x14ac:dyDescent="0.25">
      <c r="B207" s="70">
        <v>45532</v>
      </c>
      <c r="C207" s="74" t="s">
        <v>23</v>
      </c>
      <c r="D207" t="s">
        <v>196</v>
      </c>
      <c r="E207">
        <v>70.05</v>
      </c>
      <c r="F207" s="1">
        <v>240</v>
      </c>
      <c r="G207" s="1">
        <v>2689.92</v>
      </c>
      <c r="H207" s="15">
        <v>16812</v>
      </c>
      <c r="I207" s="2">
        <v>19501.919999999998</v>
      </c>
      <c r="J207">
        <f>YEAR(Ventas_Wellpro[[#This Row],[Fecha]])</f>
        <v>2024</v>
      </c>
      <c r="K207" t="str">
        <f>TEXT(Ventas_Wellpro[[#This Row],[Fecha]],"MMMM")</f>
        <v>agosto</v>
      </c>
      <c r="L207">
        <f>DAY(Ventas_Wellpro[[#This Row],[Fecha]])</f>
        <v>28</v>
      </c>
    </row>
    <row r="208" spans="2:12" x14ac:dyDescent="0.25">
      <c r="B208" s="70">
        <v>45532</v>
      </c>
      <c r="C208" s="74" t="s">
        <v>23</v>
      </c>
      <c r="D208" t="s">
        <v>196</v>
      </c>
      <c r="E208">
        <v>70.05</v>
      </c>
      <c r="F208" s="1">
        <v>240</v>
      </c>
      <c r="G208" s="1">
        <v>2689.92</v>
      </c>
      <c r="H208" s="15">
        <v>16812</v>
      </c>
      <c r="I208" s="2">
        <v>19501.919999999998</v>
      </c>
      <c r="J208">
        <f>YEAR(Ventas_Wellpro[[#This Row],[Fecha]])</f>
        <v>2024</v>
      </c>
      <c r="K208" t="str">
        <f>TEXT(Ventas_Wellpro[[#This Row],[Fecha]],"MMMM")</f>
        <v>agosto</v>
      </c>
      <c r="L208">
        <f>DAY(Ventas_Wellpro[[#This Row],[Fecha]])</f>
        <v>28</v>
      </c>
    </row>
    <row r="209" spans="2:12" x14ac:dyDescent="0.25">
      <c r="B209" s="70">
        <v>45532</v>
      </c>
      <c r="C209" s="74" t="s">
        <v>23</v>
      </c>
      <c r="D209" t="s">
        <v>196</v>
      </c>
      <c r="E209">
        <v>70.05</v>
      </c>
      <c r="F209" s="1">
        <v>240</v>
      </c>
      <c r="G209" s="1">
        <v>2689.92</v>
      </c>
      <c r="H209" s="15">
        <v>16812</v>
      </c>
      <c r="I209" s="2">
        <v>19501.919999999998</v>
      </c>
      <c r="J209">
        <f>YEAR(Ventas_Wellpro[[#This Row],[Fecha]])</f>
        <v>2024</v>
      </c>
      <c r="K209" t="str">
        <f>TEXT(Ventas_Wellpro[[#This Row],[Fecha]],"MMMM")</f>
        <v>agosto</v>
      </c>
      <c r="L209">
        <f>DAY(Ventas_Wellpro[[#This Row],[Fecha]])</f>
        <v>28</v>
      </c>
    </row>
    <row r="210" spans="2:12" x14ac:dyDescent="0.25">
      <c r="B210" s="70">
        <v>45537</v>
      </c>
      <c r="C210" s="74" t="s">
        <v>21</v>
      </c>
      <c r="D210" t="s">
        <v>198</v>
      </c>
      <c r="E210">
        <v>137.91999999999999</v>
      </c>
      <c r="F210" s="1">
        <v>1</v>
      </c>
      <c r="G210" s="1">
        <v>22.07</v>
      </c>
      <c r="H210" s="15">
        <v>137.91999999999999</v>
      </c>
      <c r="I210" s="2">
        <v>159.99</v>
      </c>
      <c r="J210">
        <f>YEAR(Ventas_Wellpro[[#This Row],[Fecha]])</f>
        <v>2024</v>
      </c>
      <c r="K210" t="str">
        <f>TEXT(Ventas_Wellpro[[#This Row],[Fecha]],"MMMM")</f>
        <v>septiembre</v>
      </c>
      <c r="L210">
        <f>DAY(Ventas_Wellpro[[#This Row],[Fecha]])</f>
        <v>2</v>
      </c>
    </row>
    <row r="211" spans="2:12" x14ac:dyDescent="0.25">
      <c r="B211" s="70">
        <v>45538</v>
      </c>
      <c r="C211" s="74" t="s">
        <v>13</v>
      </c>
      <c r="D211" t="s">
        <v>198</v>
      </c>
      <c r="E211">
        <v>0</v>
      </c>
      <c r="F211" s="1">
        <v>1</v>
      </c>
      <c r="G211" s="2">
        <v>0</v>
      </c>
      <c r="H211" s="15">
        <v>0</v>
      </c>
      <c r="I211" s="2">
        <v>0</v>
      </c>
      <c r="J211">
        <f>YEAR(Ventas_Wellpro[[#This Row],[Fecha]])</f>
        <v>2024</v>
      </c>
      <c r="K211" t="str">
        <f>TEXT(Ventas_Wellpro[[#This Row],[Fecha]],"MMMM")</f>
        <v>septiembre</v>
      </c>
      <c r="L211">
        <f>DAY(Ventas_Wellpro[[#This Row],[Fecha]])</f>
        <v>3</v>
      </c>
    </row>
    <row r="212" spans="2:12" x14ac:dyDescent="0.25">
      <c r="B212" s="70">
        <v>45538</v>
      </c>
      <c r="C212" s="74" t="s">
        <v>14</v>
      </c>
      <c r="D212" t="s">
        <v>198</v>
      </c>
      <c r="E212">
        <v>1288.79</v>
      </c>
      <c r="F212" s="1">
        <v>1</v>
      </c>
      <c r="G212" s="1">
        <v>206.21</v>
      </c>
      <c r="H212" s="15">
        <v>1288.79</v>
      </c>
      <c r="I212" s="2">
        <v>1495</v>
      </c>
      <c r="J212">
        <f>YEAR(Ventas_Wellpro[[#This Row],[Fecha]])</f>
        <v>2024</v>
      </c>
      <c r="K212" t="str">
        <f>TEXT(Ventas_Wellpro[[#This Row],[Fecha]],"MMMM")</f>
        <v>septiembre</v>
      </c>
      <c r="L212">
        <f>DAY(Ventas_Wellpro[[#This Row],[Fecha]])</f>
        <v>3</v>
      </c>
    </row>
    <row r="213" spans="2:12" x14ac:dyDescent="0.25">
      <c r="B213" s="70">
        <v>45538</v>
      </c>
      <c r="C213" s="74" t="s">
        <v>21</v>
      </c>
      <c r="D213" t="s">
        <v>198</v>
      </c>
      <c r="E213">
        <v>137.91999999999999</v>
      </c>
      <c r="F213" s="1">
        <v>2</v>
      </c>
      <c r="G213" s="1">
        <v>44.14</v>
      </c>
      <c r="H213" s="15">
        <v>275.83999999999997</v>
      </c>
      <c r="I213" s="2">
        <v>319.98</v>
      </c>
      <c r="J213">
        <f>YEAR(Ventas_Wellpro[[#This Row],[Fecha]])</f>
        <v>2024</v>
      </c>
      <c r="K213" t="str">
        <f>TEXT(Ventas_Wellpro[[#This Row],[Fecha]],"MMMM")</f>
        <v>septiembre</v>
      </c>
      <c r="L213">
        <f>DAY(Ventas_Wellpro[[#This Row],[Fecha]])</f>
        <v>3</v>
      </c>
    </row>
    <row r="214" spans="2:12" x14ac:dyDescent="0.25">
      <c r="B214" s="70">
        <v>45538</v>
      </c>
      <c r="C214" s="74" t="s">
        <v>22</v>
      </c>
      <c r="D214" t="s">
        <v>198</v>
      </c>
      <c r="E214">
        <v>137.91999999999999</v>
      </c>
      <c r="F214" s="1">
        <v>1</v>
      </c>
      <c r="G214" s="1">
        <v>22.07</v>
      </c>
      <c r="H214" s="15">
        <v>137.91999999999999</v>
      </c>
      <c r="I214" s="2">
        <v>159.99</v>
      </c>
      <c r="J214">
        <f>YEAR(Ventas_Wellpro[[#This Row],[Fecha]])</f>
        <v>2024</v>
      </c>
      <c r="K214" t="str">
        <f>TEXT(Ventas_Wellpro[[#This Row],[Fecha]],"MMMM")</f>
        <v>septiembre</v>
      </c>
      <c r="L214">
        <f>DAY(Ventas_Wellpro[[#This Row],[Fecha]])</f>
        <v>3</v>
      </c>
    </row>
    <row r="215" spans="2:12" x14ac:dyDescent="0.25">
      <c r="B215" s="70">
        <v>45538</v>
      </c>
      <c r="C215" s="74" t="s">
        <v>23</v>
      </c>
      <c r="D215" t="s">
        <v>198</v>
      </c>
      <c r="E215">
        <v>137.91999999999999</v>
      </c>
      <c r="F215" s="1">
        <v>1</v>
      </c>
      <c r="G215" s="1">
        <v>22.07</v>
      </c>
      <c r="H215" s="15">
        <v>137.91999999999999</v>
      </c>
      <c r="I215" s="2">
        <v>159.99</v>
      </c>
      <c r="J215">
        <f>YEAR(Ventas_Wellpro[[#This Row],[Fecha]])</f>
        <v>2024</v>
      </c>
      <c r="K215" t="str">
        <f>TEXT(Ventas_Wellpro[[#This Row],[Fecha]],"MMMM")</f>
        <v>septiembre</v>
      </c>
      <c r="L215">
        <f>DAY(Ventas_Wellpro[[#This Row],[Fecha]])</f>
        <v>3</v>
      </c>
    </row>
    <row r="216" spans="2:12" x14ac:dyDescent="0.25">
      <c r="B216" s="70">
        <v>45541</v>
      </c>
      <c r="C216" s="74" t="s">
        <v>17</v>
      </c>
      <c r="D216" t="s">
        <v>196</v>
      </c>
      <c r="E216">
        <v>498.66</v>
      </c>
      <c r="F216" s="1">
        <v>6</v>
      </c>
      <c r="G216" s="2">
        <v>478.71</v>
      </c>
      <c r="H216" s="15">
        <v>2991.96</v>
      </c>
      <c r="I216" s="2">
        <v>3470.67</v>
      </c>
      <c r="J216">
        <f>YEAR(Ventas_Wellpro[[#This Row],[Fecha]])</f>
        <v>2024</v>
      </c>
      <c r="K216" t="str">
        <f>TEXT(Ventas_Wellpro[[#This Row],[Fecha]],"MMMM")</f>
        <v>septiembre</v>
      </c>
      <c r="L216">
        <f>DAY(Ventas_Wellpro[[#This Row],[Fecha]])</f>
        <v>6</v>
      </c>
    </row>
    <row r="217" spans="2:12" x14ac:dyDescent="0.25">
      <c r="B217" s="70">
        <v>45541</v>
      </c>
      <c r="C217" s="74" t="s">
        <v>17</v>
      </c>
      <c r="D217" t="s">
        <v>196</v>
      </c>
      <c r="E217">
        <v>498.66</v>
      </c>
      <c r="F217" s="1">
        <v>6</v>
      </c>
      <c r="G217" s="1">
        <v>478.71</v>
      </c>
      <c r="H217" s="15">
        <v>2991.96</v>
      </c>
      <c r="I217" s="2">
        <v>3470.67</v>
      </c>
      <c r="J217">
        <f>YEAR(Ventas_Wellpro[[#This Row],[Fecha]])</f>
        <v>2024</v>
      </c>
      <c r="K217" t="str">
        <f>TEXT(Ventas_Wellpro[[#This Row],[Fecha]],"MMMM")</f>
        <v>septiembre</v>
      </c>
      <c r="L217">
        <f>DAY(Ventas_Wellpro[[#This Row],[Fecha]])</f>
        <v>6</v>
      </c>
    </row>
    <row r="218" spans="2:12" x14ac:dyDescent="0.25">
      <c r="B218" s="70">
        <v>45541</v>
      </c>
      <c r="C218" s="74" t="s">
        <v>17</v>
      </c>
      <c r="D218" t="s">
        <v>196</v>
      </c>
      <c r="E218">
        <v>498.66</v>
      </c>
      <c r="F218" s="1">
        <v>6</v>
      </c>
      <c r="G218" s="1">
        <v>478.71</v>
      </c>
      <c r="H218" s="15">
        <v>2991.96</v>
      </c>
      <c r="I218" s="2">
        <v>3470.67</v>
      </c>
      <c r="J218">
        <f>YEAR(Ventas_Wellpro[[#This Row],[Fecha]])</f>
        <v>2024</v>
      </c>
      <c r="K218" t="str">
        <f>TEXT(Ventas_Wellpro[[#This Row],[Fecha]],"MMMM")</f>
        <v>septiembre</v>
      </c>
      <c r="L218">
        <f>DAY(Ventas_Wellpro[[#This Row],[Fecha]])</f>
        <v>6</v>
      </c>
    </row>
    <row r="219" spans="2:12" x14ac:dyDescent="0.25">
      <c r="B219" s="70">
        <v>45541</v>
      </c>
      <c r="C219" s="74" t="s">
        <v>17</v>
      </c>
      <c r="D219" t="s">
        <v>196</v>
      </c>
      <c r="E219">
        <v>498.66</v>
      </c>
      <c r="F219" s="1">
        <v>6</v>
      </c>
      <c r="G219" s="1">
        <v>478.71</v>
      </c>
      <c r="H219" s="15">
        <v>2991.96</v>
      </c>
      <c r="I219" s="2">
        <v>3470.67</v>
      </c>
      <c r="J219">
        <f>YEAR(Ventas_Wellpro[[#This Row],[Fecha]])</f>
        <v>2024</v>
      </c>
      <c r="K219" t="str">
        <f>TEXT(Ventas_Wellpro[[#This Row],[Fecha]],"MMMM")</f>
        <v>septiembre</v>
      </c>
      <c r="L219">
        <f>DAY(Ventas_Wellpro[[#This Row],[Fecha]])</f>
        <v>6</v>
      </c>
    </row>
    <row r="220" spans="2:12" x14ac:dyDescent="0.25">
      <c r="B220" s="70">
        <v>45541</v>
      </c>
      <c r="C220" s="74" t="s">
        <v>17</v>
      </c>
      <c r="D220" t="s">
        <v>196</v>
      </c>
      <c r="E220">
        <v>498.66</v>
      </c>
      <c r="F220" s="1">
        <v>6</v>
      </c>
      <c r="G220" s="2">
        <v>478.71</v>
      </c>
      <c r="H220" s="15">
        <v>2991.96</v>
      </c>
      <c r="I220" s="2">
        <v>3470.67</v>
      </c>
      <c r="J220">
        <f>YEAR(Ventas_Wellpro[[#This Row],[Fecha]])</f>
        <v>2024</v>
      </c>
      <c r="K220" t="str">
        <f>TEXT(Ventas_Wellpro[[#This Row],[Fecha]],"MMMM")</f>
        <v>septiembre</v>
      </c>
      <c r="L220">
        <f>DAY(Ventas_Wellpro[[#This Row],[Fecha]])</f>
        <v>6</v>
      </c>
    </row>
    <row r="221" spans="2:12" x14ac:dyDescent="0.25">
      <c r="B221" s="70">
        <v>45541</v>
      </c>
      <c r="C221" s="74" t="s">
        <v>18</v>
      </c>
      <c r="D221" t="s">
        <v>196</v>
      </c>
      <c r="E221">
        <v>525.59</v>
      </c>
      <c r="F221">
        <v>6</v>
      </c>
      <c r="G221" s="2">
        <v>504.57</v>
      </c>
      <c r="H221" s="15">
        <v>3153.54</v>
      </c>
      <c r="I221" s="2">
        <v>3658.11</v>
      </c>
      <c r="J221">
        <f>YEAR(Ventas_Wellpro[[#This Row],[Fecha]])</f>
        <v>2024</v>
      </c>
      <c r="K221" t="str">
        <f>TEXT(Ventas_Wellpro[[#This Row],[Fecha]],"MMMM")</f>
        <v>septiembre</v>
      </c>
      <c r="L221">
        <f>DAY(Ventas_Wellpro[[#This Row],[Fecha]])</f>
        <v>6</v>
      </c>
    </row>
    <row r="222" spans="2:12" x14ac:dyDescent="0.25">
      <c r="B222" s="70">
        <v>45541</v>
      </c>
      <c r="C222" s="74" t="s">
        <v>18</v>
      </c>
      <c r="D222" t="s">
        <v>196</v>
      </c>
      <c r="E222">
        <v>525.59</v>
      </c>
      <c r="F222">
        <v>6</v>
      </c>
      <c r="G222" s="2">
        <v>504.57</v>
      </c>
      <c r="H222" s="15">
        <v>3153.54</v>
      </c>
      <c r="I222" s="2">
        <v>3658.11</v>
      </c>
      <c r="J222">
        <f>YEAR(Ventas_Wellpro[[#This Row],[Fecha]])</f>
        <v>2024</v>
      </c>
      <c r="K222" t="str">
        <f>TEXT(Ventas_Wellpro[[#This Row],[Fecha]],"MMMM")</f>
        <v>septiembre</v>
      </c>
      <c r="L222">
        <f>DAY(Ventas_Wellpro[[#This Row],[Fecha]])</f>
        <v>6</v>
      </c>
    </row>
    <row r="223" spans="2:12" x14ac:dyDescent="0.25">
      <c r="B223" s="70">
        <v>45541</v>
      </c>
      <c r="C223" s="74" t="s">
        <v>18</v>
      </c>
      <c r="D223" t="s">
        <v>196</v>
      </c>
      <c r="E223">
        <v>525.59</v>
      </c>
      <c r="F223">
        <v>6</v>
      </c>
      <c r="G223" s="1">
        <v>504.57</v>
      </c>
      <c r="H223" s="15">
        <v>3153.54</v>
      </c>
      <c r="I223" s="2">
        <v>3658.11</v>
      </c>
      <c r="J223">
        <f>YEAR(Ventas_Wellpro[[#This Row],[Fecha]])</f>
        <v>2024</v>
      </c>
      <c r="K223" t="str">
        <f>TEXT(Ventas_Wellpro[[#This Row],[Fecha]],"MMMM")</f>
        <v>septiembre</v>
      </c>
      <c r="L223">
        <f>DAY(Ventas_Wellpro[[#This Row],[Fecha]])</f>
        <v>6</v>
      </c>
    </row>
    <row r="224" spans="2:12" x14ac:dyDescent="0.25">
      <c r="B224" s="70">
        <v>45541</v>
      </c>
      <c r="C224" s="74" t="s">
        <v>18</v>
      </c>
      <c r="D224" t="s">
        <v>196</v>
      </c>
      <c r="E224">
        <v>525.59</v>
      </c>
      <c r="F224">
        <v>6</v>
      </c>
      <c r="G224" s="1">
        <v>504.57</v>
      </c>
      <c r="H224" s="15">
        <v>3153.54</v>
      </c>
      <c r="I224" s="2">
        <v>3658.11</v>
      </c>
      <c r="J224">
        <f>YEAR(Ventas_Wellpro[[#This Row],[Fecha]])</f>
        <v>2024</v>
      </c>
      <c r="K224" t="str">
        <f>TEXT(Ventas_Wellpro[[#This Row],[Fecha]],"MMMM")</f>
        <v>septiembre</v>
      </c>
      <c r="L224">
        <f>DAY(Ventas_Wellpro[[#This Row],[Fecha]])</f>
        <v>6</v>
      </c>
    </row>
    <row r="225" spans="2:12" x14ac:dyDescent="0.25">
      <c r="B225" s="70">
        <v>45541</v>
      </c>
      <c r="C225" s="74" t="s">
        <v>23</v>
      </c>
      <c r="D225" t="s">
        <v>196</v>
      </c>
      <c r="E225">
        <v>70.05</v>
      </c>
      <c r="F225" s="1">
        <v>240</v>
      </c>
      <c r="G225" s="2">
        <v>2689.92</v>
      </c>
      <c r="H225" s="15">
        <v>16812</v>
      </c>
      <c r="I225" s="2">
        <v>19501.919999999998</v>
      </c>
      <c r="J225">
        <f>YEAR(Ventas_Wellpro[[#This Row],[Fecha]])</f>
        <v>2024</v>
      </c>
      <c r="K225" t="str">
        <f>TEXT(Ventas_Wellpro[[#This Row],[Fecha]],"MMMM")</f>
        <v>septiembre</v>
      </c>
      <c r="L225">
        <f>DAY(Ventas_Wellpro[[#This Row],[Fecha]])</f>
        <v>6</v>
      </c>
    </row>
    <row r="226" spans="2:12" x14ac:dyDescent="0.25">
      <c r="B226" s="70">
        <v>45541</v>
      </c>
      <c r="C226" s="74" t="s">
        <v>23</v>
      </c>
      <c r="D226" t="s">
        <v>196</v>
      </c>
      <c r="E226">
        <v>70.05</v>
      </c>
      <c r="F226" s="1">
        <v>240</v>
      </c>
      <c r="G226" s="2">
        <v>2689.92</v>
      </c>
      <c r="H226" s="15">
        <v>16812</v>
      </c>
      <c r="I226" s="2">
        <v>19501.919999999998</v>
      </c>
      <c r="J226">
        <f>YEAR(Ventas_Wellpro[[#This Row],[Fecha]])</f>
        <v>2024</v>
      </c>
      <c r="K226" t="str">
        <f>TEXT(Ventas_Wellpro[[#This Row],[Fecha]],"MMMM")</f>
        <v>septiembre</v>
      </c>
      <c r="L226">
        <f>DAY(Ventas_Wellpro[[#This Row],[Fecha]])</f>
        <v>6</v>
      </c>
    </row>
    <row r="227" spans="2:12" x14ac:dyDescent="0.25">
      <c r="B227" s="70">
        <v>45546</v>
      </c>
      <c r="C227" s="74" t="s">
        <v>10</v>
      </c>
      <c r="D227" t="s">
        <v>197</v>
      </c>
      <c r="E227">
        <v>211.23000000000002</v>
      </c>
      <c r="F227" s="1">
        <v>6</v>
      </c>
      <c r="G227" s="2">
        <v>202.78</v>
      </c>
      <c r="H227" s="15">
        <v>1267.3800000000001</v>
      </c>
      <c r="I227" s="2">
        <v>1470.16</v>
      </c>
      <c r="J227">
        <f>YEAR(Ventas_Wellpro[[#This Row],[Fecha]])</f>
        <v>2024</v>
      </c>
      <c r="K227" t="str">
        <f>TEXT(Ventas_Wellpro[[#This Row],[Fecha]],"MMMM")</f>
        <v>septiembre</v>
      </c>
      <c r="L227">
        <f>DAY(Ventas_Wellpro[[#This Row],[Fecha]])</f>
        <v>11</v>
      </c>
    </row>
    <row r="228" spans="2:12" x14ac:dyDescent="0.25">
      <c r="B228" s="70">
        <v>45547</v>
      </c>
      <c r="C228" s="74" t="s">
        <v>17</v>
      </c>
      <c r="D228" t="s">
        <v>196</v>
      </c>
      <c r="E228">
        <v>498.65999999999997</v>
      </c>
      <c r="F228" s="1">
        <v>18</v>
      </c>
      <c r="G228" s="2">
        <v>1436.14</v>
      </c>
      <c r="H228" s="15">
        <v>8975.8799999999992</v>
      </c>
      <c r="I228" s="2">
        <v>10412.02</v>
      </c>
      <c r="J228">
        <f>YEAR(Ventas_Wellpro[[#This Row],[Fecha]])</f>
        <v>2024</v>
      </c>
      <c r="K228" t="str">
        <f>TEXT(Ventas_Wellpro[[#This Row],[Fecha]],"MMMM")</f>
        <v>septiembre</v>
      </c>
      <c r="L228">
        <f>DAY(Ventas_Wellpro[[#This Row],[Fecha]])</f>
        <v>12</v>
      </c>
    </row>
    <row r="229" spans="2:12" x14ac:dyDescent="0.25">
      <c r="B229" s="70">
        <v>45547</v>
      </c>
      <c r="C229" s="74" t="s">
        <v>17</v>
      </c>
      <c r="D229" t="s">
        <v>196</v>
      </c>
      <c r="E229">
        <v>498.66</v>
      </c>
      <c r="F229" s="1">
        <v>6</v>
      </c>
      <c r="G229" s="2">
        <v>478.71</v>
      </c>
      <c r="H229" s="15">
        <v>2991.96</v>
      </c>
      <c r="I229" s="2">
        <v>3470.67</v>
      </c>
      <c r="J229">
        <f>YEAR(Ventas_Wellpro[[#This Row],[Fecha]])</f>
        <v>2024</v>
      </c>
      <c r="K229" t="str">
        <f>TEXT(Ventas_Wellpro[[#This Row],[Fecha]],"MMMM")</f>
        <v>septiembre</v>
      </c>
      <c r="L229">
        <f>DAY(Ventas_Wellpro[[#This Row],[Fecha]])</f>
        <v>12</v>
      </c>
    </row>
    <row r="230" spans="2:12" x14ac:dyDescent="0.25">
      <c r="B230" s="70">
        <v>45547</v>
      </c>
      <c r="C230" s="74" t="s">
        <v>17</v>
      </c>
      <c r="D230" t="s">
        <v>196</v>
      </c>
      <c r="E230">
        <v>498.66</v>
      </c>
      <c r="F230" s="1">
        <v>12</v>
      </c>
      <c r="G230" s="1">
        <v>957.43</v>
      </c>
      <c r="H230" s="15">
        <v>5983.92</v>
      </c>
      <c r="I230" s="2">
        <v>6941.35</v>
      </c>
      <c r="J230">
        <f>YEAR(Ventas_Wellpro[[#This Row],[Fecha]])</f>
        <v>2024</v>
      </c>
      <c r="K230" t="str">
        <f>TEXT(Ventas_Wellpro[[#This Row],[Fecha]],"MMMM")</f>
        <v>septiembre</v>
      </c>
      <c r="L230">
        <f>DAY(Ventas_Wellpro[[#This Row],[Fecha]])</f>
        <v>12</v>
      </c>
    </row>
    <row r="231" spans="2:12" x14ac:dyDescent="0.25">
      <c r="B231" s="70">
        <v>45547</v>
      </c>
      <c r="C231" s="74" t="s">
        <v>17</v>
      </c>
      <c r="D231" t="s">
        <v>196</v>
      </c>
      <c r="E231">
        <v>498.66</v>
      </c>
      <c r="F231" s="1">
        <v>6</v>
      </c>
      <c r="G231" s="2">
        <v>478.71</v>
      </c>
      <c r="H231" s="15">
        <v>2991.96</v>
      </c>
      <c r="I231" s="2">
        <v>3470.67</v>
      </c>
      <c r="J231">
        <f>YEAR(Ventas_Wellpro[[#This Row],[Fecha]])</f>
        <v>2024</v>
      </c>
      <c r="K231" t="str">
        <f>TEXT(Ventas_Wellpro[[#This Row],[Fecha]],"MMMM")</f>
        <v>septiembre</v>
      </c>
      <c r="L231">
        <f>DAY(Ventas_Wellpro[[#This Row],[Fecha]])</f>
        <v>12</v>
      </c>
    </row>
    <row r="232" spans="2:12" x14ac:dyDescent="0.25">
      <c r="B232" s="70">
        <v>45547</v>
      </c>
      <c r="C232" s="74" t="s">
        <v>17</v>
      </c>
      <c r="D232" t="s">
        <v>196</v>
      </c>
      <c r="E232">
        <v>498.66</v>
      </c>
      <c r="F232" s="1">
        <v>6</v>
      </c>
      <c r="G232" s="1">
        <v>478.71</v>
      </c>
      <c r="H232" s="15">
        <v>2991.96</v>
      </c>
      <c r="I232" s="2">
        <v>3470.67</v>
      </c>
      <c r="J232">
        <f>YEAR(Ventas_Wellpro[[#This Row],[Fecha]])</f>
        <v>2024</v>
      </c>
      <c r="K232" t="str">
        <f>TEXT(Ventas_Wellpro[[#This Row],[Fecha]],"MMMM")</f>
        <v>septiembre</v>
      </c>
      <c r="L232">
        <f>DAY(Ventas_Wellpro[[#This Row],[Fecha]])</f>
        <v>12</v>
      </c>
    </row>
    <row r="233" spans="2:12" x14ac:dyDescent="0.25">
      <c r="B233" s="70">
        <v>45547</v>
      </c>
      <c r="C233" s="74" t="s">
        <v>17</v>
      </c>
      <c r="D233" t="s">
        <v>196</v>
      </c>
      <c r="E233">
        <v>498.66</v>
      </c>
      <c r="F233" s="1">
        <v>12</v>
      </c>
      <c r="G233" s="1">
        <v>957.43</v>
      </c>
      <c r="H233" s="15">
        <v>5983.92</v>
      </c>
      <c r="I233" s="2">
        <v>6941.35</v>
      </c>
      <c r="J233">
        <f>YEAR(Ventas_Wellpro[[#This Row],[Fecha]])</f>
        <v>2024</v>
      </c>
      <c r="K233" t="str">
        <f>TEXT(Ventas_Wellpro[[#This Row],[Fecha]],"MMMM")</f>
        <v>septiembre</v>
      </c>
      <c r="L233">
        <f>DAY(Ventas_Wellpro[[#This Row],[Fecha]])</f>
        <v>12</v>
      </c>
    </row>
    <row r="234" spans="2:12" x14ac:dyDescent="0.25">
      <c r="B234" s="70">
        <v>45547</v>
      </c>
      <c r="C234" s="74" t="s">
        <v>17</v>
      </c>
      <c r="D234" t="s">
        <v>196</v>
      </c>
      <c r="E234">
        <v>498.66</v>
      </c>
      <c r="F234" s="1">
        <v>6</v>
      </c>
      <c r="G234" s="1">
        <v>478.71</v>
      </c>
      <c r="H234" s="15">
        <v>2991.96</v>
      </c>
      <c r="I234" s="2">
        <v>3470.67</v>
      </c>
      <c r="J234">
        <f>YEAR(Ventas_Wellpro[[#This Row],[Fecha]])</f>
        <v>2024</v>
      </c>
      <c r="K234" t="str">
        <f>TEXT(Ventas_Wellpro[[#This Row],[Fecha]],"MMMM")</f>
        <v>septiembre</v>
      </c>
      <c r="L234">
        <f>DAY(Ventas_Wellpro[[#This Row],[Fecha]])</f>
        <v>12</v>
      </c>
    </row>
    <row r="235" spans="2:12" x14ac:dyDescent="0.25">
      <c r="B235" s="70">
        <v>45547</v>
      </c>
      <c r="C235" s="74" t="s">
        <v>17</v>
      </c>
      <c r="D235" t="s">
        <v>196</v>
      </c>
      <c r="E235">
        <v>498.66</v>
      </c>
      <c r="F235" s="1">
        <v>12</v>
      </c>
      <c r="G235" s="1">
        <v>957.43</v>
      </c>
      <c r="H235" s="15">
        <v>5983.92</v>
      </c>
      <c r="I235" s="2">
        <v>6941.35</v>
      </c>
      <c r="J235">
        <f>YEAR(Ventas_Wellpro[[#This Row],[Fecha]])</f>
        <v>2024</v>
      </c>
      <c r="K235" t="str">
        <f>TEXT(Ventas_Wellpro[[#This Row],[Fecha]],"MMMM")</f>
        <v>septiembre</v>
      </c>
      <c r="L235">
        <f>DAY(Ventas_Wellpro[[#This Row],[Fecha]])</f>
        <v>12</v>
      </c>
    </row>
    <row r="236" spans="2:12" x14ac:dyDescent="0.25">
      <c r="B236" s="70">
        <v>45547</v>
      </c>
      <c r="C236" s="74" t="s">
        <v>18</v>
      </c>
      <c r="D236" t="s">
        <v>196</v>
      </c>
      <c r="E236">
        <v>525.59</v>
      </c>
      <c r="F236">
        <v>6</v>
      </c>
      <c r="G236" s="1">
        <v>504.57</v>
      </c>
      <c r="H236" s="15">
        <v>3153.54</v>
      </c>
      <c r="I236" s="2">
        <v>3658.11</v>
      </c>
      <c r="J236">
        <f>YEAR(Ventas_Wellpro[[#This Row],[Fecha]])</f>
        <v>2024</v>
      </c>
      <c r="K236" t="str">
        <f>TEXT(Ventas_Wellpro[[#This Row],[Fecha]],"MMMM")</f>
        <v>septiembre</v>
      </c>
      <c r="L236">
        <f>DAY(Ventas_Wellpro[[#This Row],[Fecha]])</f>
        <v>12</v>
      </c>
    </row>
    <row r="237" spans="2:12" x14ac:dyDescent="0.25">
      <c r="B237" s="70">
        <v>45547</v>
      </c>
      <c r="C237" s="74" t="s">
        <v>18</v>
      </c>
      <c r="D237" t="s">
        <v>196</v>
      </c>
      <c r="E237">
        <v>525.59</v>
      </c>
      <c r="F237">
        <v>6</v>
      </c>
      <c r="G237" s="1">
        <v>504.57</v>
      </c>
      <c r="H237" s="15">
        <v>3153.54</v>
      </c>
      <c r="I237" s="2">
        <v>3658.11</v>
      </c>
      <c r="J237">
        <f>YEAR(Ventas_Wellpro[[#This Row],[Fecha]])</f>
        <v>2024</v>
      </c>
      <c r="K237" t="str">
        <f>TEXT(Ventas_Wellpro[[#This Row],[Fecha]],"MMMM")</f>
        <v>septiembre</v>
      </c>
      <c r="L237">
        <f>DAY(Ventas_Wellpro[[#This Row],[Fecha]])</f>
        <v>12</v>
      </c>
    </row>
    <row r="238" spans="2:12" x14ac:dyDescent="0.25">
      <c r="B238" s="70">
        <v>45547</v>
      </c>
      <c r="C238" s="74" t="s">
        <v>18</v>
      </c>
      <c r="D238" t="s">
        <v>196</v>
      </c>
      <c r="E238">
        <v>525.59</v>
      </c>
      <c r="F238">
        <v>12</v>
      </c>
      <c r="G238" s="2">
        <v>1009.13</v>
      </c>
      <c r="H238" s="15">
        <v>6307.08</v>
      </c>
      <c r="I238" s="2">
        <v>7316.21</v>
      </c>
      <c r="J238">
        <f>YEAR(Ventas_Wellpro[[#This Row],[Fecha]])</f>
        <v>2024</v>
      </c>
      <c r="K238" t="str">
        <f>TEXT(Ventas_Wellpro[[#This Row],[Fecha]],"MMMM")</f>
        <v>septiembre</v>
      </c>
      <c r="L238">
        <f>DAY(Ventas_Wellpro[[#This Row],[Fecha]])</f>
        <v>12</v>
      </c>
    </row>
    <row r="239" spans="2:12" x14ac:dyDescent="0.25">
      <c r="B239" s="70">
        <v>45547</v>
      </c>
      <c r="C239" s="74" t="s">
        <v>18</v>
      </c>
      <c r="D239" t="s">
        <v>196</v>
      </c>
      <c r="E239">
        <v>525.59</v>
      </c>
      <c r="F239">
        <v>6</v>
      </c>
      <c r="G239" s="2">
        <v>504.57</v>
      </c>
      <c r="H239" s="15">
        <v>3153.54</v>
      </c>
      <c r="I239" s="2">
        <v>3658.11</v>
      </c>
      <c r="J239">
        <f>YEAR(Ventas_Wellpro[[#This Row],[Fecha]])</f>
        <v>2024</v>
      </c>
      <c r="K239" t="str">
        <f>TEXT(Ventas_Wellpro[[#This Row],[Fecha]],"MMMM")</f>
        <v>septiembre</v>
      </c>
      <c r="L239">
        <f>DAY(Ventas_Wellpro[[#This Row],[Fecha]])</f>
        <v>12</v>
      </c>
    </row>
    <row r="240" spans="2:12" x14ac:dyDescent="0.25">
      <c r="B240" s="70">
        <v>45547</v>
      </c>
      <c r="C240" s="74" t="s">
        <v>23</v>
      </c>
      <c r="D240" t="s">
        <v>196</v>
      </c>
      <c r="E240">
        <v>70.05</v>
      </c>
      <c r="F240" s="1">
        <v>240</v>
      </c>
      <c r="G240" s="2">
        <v>2689.92</v>
      </c>
      <c r="H240" s="15">
        <v>16812</v>
      </c>
      <c r="I240" s="2">
        <v>19501.919999999998</v>
      </c>
      <c r="J240">
        <f>YEAR(Ventas_Wellpro[[#This Row],[Fecha]])</f>
        <v>2024</v>
      </c>
      <c r="K240" t="str">
        <f>TEXT(Ventas_Wellpro[[#This Row],[Fecha]],"MMMM")</f>
        <v>septiembre</v>
      </c>
      <c r="L240">
        <f>DAY(Ventas_Wellpro[[#This Row],[Fecha]])</f>
        <v>12</v>
      </c>
    </row>
    <row r="241" spans="2:12" x14ac:dyDescent="0.25">
      <c r="B241" s="70">
        <v>45547</v>
      </c>
      <c r="C241" s="74" t="s">
        <v>23</v>
      </c>
      <c r="D241" t="s">
        <v>196</v>
      </c>
      <c r="E241">
        <v>70.05</v>
      </c>
      <c r="F241" s="1">
        <v>240</v>
      </c>
      <c r="G241" s="1">
        <v>2689.92</v>
      </c>
      <c r="H241" s="15">
        <v>16812</v>
      </c>
      <c r="I241" s="2">
        <v>19501.919999999998</v>
      </c>
      <c r="J241">
        <f>YEAR(Ventas_Wellpro[[#This Row],[Fecha]])</f>
        <v>2024</v>
      </c>
      <c r="K241" t="str">
        <f>TEXT(Ventas_Wellpro[[#This Row],[Fecha]],"MMMM")</f>
        <v>septiembre</v>
      </c>
      <c r="L241">
        <f>DAY(Ventas_Wellpro[[#This Row],[Fecha]])</f>
        <v>12</v>
      </c>
    </row>
    <row r="242" spans="2:12" x14ac:dyDescent="0.25">
      <c r="B242" s="70">
        <v>45547</v>
      </c>
      <c r="C242" s="74" t="s">
        <v>23</v>
      </c>
      <c r="D242" t="s">
        <v>196</v>
      </c>
      <c r="E242">
        <v>70.05</v>
      </c>
      <c r="F242" s="1">
        <v>240</v>
      </c>
      <c r="G242" s="2">
        <v>2689.92</v>
      </c>
      <c r="H242" s="15">
        <v>16812</v>
      </c>
      <c r="I242" s="2">
        <v>19501.919999999998</v>
      </c>
      <c r="J242">
        <f>YEAR(Ventas_Wellpro[[#This Row],[Fecha]])</f>
        <v>2024</v>
      </c>
      <c r="K242" t="str">
        <f>TEXT(Ventas_Wellpro[[#This Row],[Fecha]],"MMMM")</f>
        <v>septiembre</v>
      </c>
      <c r="L242">
        <f>DAY(Ventas_Wellpro[[#This Row],[Fecha]])</f>
        <v>12</v>
      </c>
    </row>
    <row r="243" spans="2:12" x14ac:dyDescent="0.25">
      <c r="B243" s="70">
        <v>45548</v>
      </c>
      <c r="C243" s="74" t="s">
        <v>17</v>
      </c>
      <c r="D243" t="s">
        <v>196</v>
      </c>
      <c r="E243">
        <v>498.66</v>
      </c>
      <c r="F243" s="1">
        <v>12</v>
      </c>
      <c r="G243" s="1">
        <v>957.43</v>
      </c>
      <c r="H243" s="15">
        <v>5983.92</v>
      </c>
      <c r="I243" s="2">
        <v>6941.35</v>
      </c>
      <c r="J243">
        <f>YEAR(Ventas_Wellpro[[#This Row],[Fecha]])</f>
        <v>2024</v>
      </c>
      <c r="K243" t="str">
        <f>TEXT(Ventas_Wellpro[[#This Row],[Fecha]],"MMMM")</f>
        <v>septiembre</v>
      </c>
      <c r="L243">
        <f>DAY(Ventas_Wellpro[[#This Row],[Fecha]])</f>
        <v>13</v>
      </c>
    </row>
    <row r="244" spans="2:12" x14ac:dyDescent="0.25">
      <c r="B244" s="70">
        <v>45548</v>
      </c>
      <c r="C244" s="74" t="s">
        <v>18</v>
      </c>
      <c r="D244" t="s">
        <v>196</v>
      </c>
      <c r="E244">
        <v>525.59</v>
      </c>
      <c r="F244">
        <v>6</v>
      </c>
      <c r="G244" s="1">
        <v>504.57</v>
      </c>
      <c r="H244" s="15">
        <v>3153.54</v>
      </c>
      <c r="I244" s="2">
        <v>3658.11</v>
      </c>
      <c r="J244">
        <f>YEAR(Ventas_Wellpro[[#This Row],[Fecha]])</f>
        <v>2024</v>
      </c>
      <c r="K244" t="str">
        <f>TEXT(Ventas_Wellpro[[#This Row],[Fecha]],"MMMM")</f>
        <v>septiembre</v>
      </c>
      <c r="L244">
        <f>DAY(Ventas_Wellpro[[#This Row],[Fecha]])</f>
        <v>13</v>
      </c>
    </row>
    <row r="245" spans="2:12" x14ac:dyDescent="0.25">
      <c r="B245" s="70">
        <v>45552</v>
      </c>
      <c r="C245" s="74" t="s">
        <v>17</v>
      </c>
      <c r="D245" t="s">
        <v>196</v>
      </c>
      <c r="E245">
        <v>498.66</v>
      </c>
      <c r="F245" s="1">
        <v>12</v>
      </c>
      <c r="G245" s="2">
        <v>957.43</v>
      </c>
      <c r="H245" s="15">
        <v>5983.92</v>
      </c>
      <c r="I245" s="2">
        <v>6941.35</v>
      </c>
      <c r="J245">
        <f>YEAR(Ventas_Wellpro[[#This Row],[Fecha]])</f>
        <v>2024</v>
      </c>
      <c r="K245" t="str">
        <f>TEXT(Ventas_Wellpro[[#This Row],[Fecha]],"MMMM")</f>
        <v>septiembre</v>
      </c>
      <c r="L245">
        <f>DAY(Ventas_Wellpro[[#This Row],[Fecha]])</f>
        <v>17</v>
      </c>
    </row>
    <row r="246" spans="2:12" x14ac:dyDescent="0.25">
      <c r="B246" s="70">
        <v>45552</v>
      </c>
      <c r="C246" s="74" t="s">
        <v>17</v>
      </c>
      <c r="D246" t="s">
        <v>196</v>
      </c>
      <c r="E246">
        <v>498.66</v>
      </c>
      <c r="F246" s="1">
        <v>6</v>
      </c>
      <c r="G246" s="1">
        <v>478.71</v>
      </c>
      <c r="H246" s="15">
        <v>2991.96</v>
      </c>
      <c r="I246" s="2">
        <v>3470.67</v>
      </c>
      <c r="J246">
        <f>YEAR(Ventas_Wellpro[[#This Row],[Fecha]])</f>
        <v>2024</v>
      </c>
      <c r="K246" t="str">
        <f>TEXT(Ventas_Wellpro[[#This Row],[Fecha]],"MMMM")</f>
        <v>septiembre</v>
      </c>
      <c r="L246">
        <f>DAY(Ventas_Wellpro[[#This Row],[Fecha]])</f>
        <v>17</v>
      </c>
    </row>
    <row r="247" spans="2:12" x14ac:dyDescent="0.25">
      <c r="B247" s="70">
        <v>45552</v>
      </c>
      <c r="C247" s="74" t="s">
        <v>17</v>
      </c>
      <c r="D247" t="s">
        <v>196</v>
      </c>
      <c r="E247">
        <v>498.66</v>
      </c>
      <c r="F247" s="1">
        <v>6</v>
      </c>
      <c r="G247" s="2">
        <v>478.71</v>
      </c>
      <c r="H247" s="15">
        <v>2991.96</v>
      </c>
      <c r="I247" s="2">
        <v>3470.67</v>
      </c>
      <c r="J247">
        <f>YEAR(Ventas_Wellpro[[#This Row],[Fecha]])</f>
        <v>2024</v>
      </c>
      <c r="K247" t="str">
        <f>TEXT(Ventas_Wellpro[[#This Row],[Fecha]],"MMMM")</f>
        <v>septiembre</v>
      </c>
      <c r="L247">
        <f>DAY(Ventas_Wellpro[[#This Row],[Fecha]])</f>
        <v>17</v>
      </c>
    </row>
    <row r="248" spans="2:12" x14ac:dyDescent="0.25">
      <c r="B248" s="70">
        <v>45552</v>
      </c>
      <c r="C248" s="74" t="s">
        <v>18</v>
      </c>
      <c r="D248" t="s">
        <v>196</v>
      </c>
      <c r="E248">
        <v>525.59</v>
      </c>
      <c r="F248">
        <v>6</v>
      </c>
      <c r="G248" s="2">
        <v>504.57</v>
      </c>
      <c r="H248" s="15">
        <v>3153.54</v>
      </c>
      <c r="I248" s="2">
        <v>3658.11</v>
      </c>
      <c r="J248">
        <f>YEAR(Ventas_Wellpro[[#This Row],[Fecha]])</f>
        <v>2024</v>
      </c>
      <c r="K248" t="str">
        <f>TEXT(Ventas_Wellpro[[#This Row],[Fecha]],"MMMM")</f>
        <v>septiembre</v>
      </c>
      <c r="L248">
        <f>DAY(Ventas_Wellpro[[#This Row],[Fecha]])</f>
        <v>17</v>
      </c>
    </row>
    <row r="249" spans="2:12" x14ac:dyDescent="0.25">
      <c r="B249" s="70">
        <v>45552</v>
      </c>
      <c r="C249" s="74" t="s">
        <v>18</v>
      </c>
      <c r="D249" t="s">
        <v>196</v>
      </c>
      <c r="E249">
        <v>525.59</v>
      </c>
      <c r="F249">
        <v>6</v>
      </c>
      <c r="G249" s="1">
        <v>504.57</v>
      </c>
      <c r="H249" s="15">
        <v>3153.54</v>
      </c>
      <c r="I249" s="2">
        <v>3658.11</v>
      </c>
      <c r="J249">
        <f>YEAR(Ventas_Wellpro[[#This Row],[Fecha]])</f>
        <v>2024</v>
      </c>
      <c r="K249" t="str">
        <f>TEXT(Ventas_Wellpro[[#This Row],[Fecha]],"MMMM")</f>
        <v>septiembre</v>
      </c>
      <c r="L249">
        <f>DAY(Ventas_Wellpro[[#This Row],[Fecha]])</f>
        <v>17</v>
      </c>
    </row>
    <row r="250" spans="2:12" x14ac:dyDescent="0.25">
      <c r="B250" s="70">
        <v>45552</v>
      </c>
      <c r="C250" s="74" t="s">
        <v>18</v>
      </c>
      <c r="D250" t="s">
        <v>196</v>
      </c>
      <c r="E250">
        <v>525.59</v>
      </c>
      <c r="F250">
        <v>12</v>
      </c>
      <c r="G250" s="2">
        <v>1009.13</v>
      </c>
      <c r="H250" s="15">
        <v>6307.08</v>
      </c>
      <c r="I250" s="2">
        <v>7316.21</v>
      </c>
      <c r="J250">
        <f>YEAR(Ventas_Wellpro[[#This Row],[Fecha]])</f>
        <v>2024</v>
      </c>
      <c r="K250" t="str">
        <f>TEXT(Ventas_Wellpro[[#This Row],[Fecha]],"MMMM")</f>
        <v>septiembre</v>
      </c>
      <c r="L250">
        <f>DAY(Ventas_Wellpro[[#This Row],[Fecha]])</f>
        <v>17</v>
      </c>
    </row>
    <row r="251" spans="2:12" x14ac:dyDescent="0.25">
      <c r="B251" s="70">
        <v>45552</v>
      </c>
      <c r="C251" s="74" t="s">
        <v>23</v>
      </c>
      <c r="D251" t="s">
        <v>196</v>
      </c>
      <c r="E251">
        <v>70.05</v>
      </c>
      <c r="F251" s="1">
        <v>240</v>
      </c>
      <c r="G251" s="2">
        <v>2689.92</v>
      </c>
      <c r="H251" s="15">
        <v>16812</v>
      </c>
      <c r="I251" s="2">
        <v>19501.919999999998</v>
      </c>
      <c r="J251">
        <f>YEAR(Ventas_Wellpro[[#This Row],[Fecha]])</f>
        <v>2024</v>
      </c>
      <c r="K251" t="str">
        <f>TEXT(Ventas_Wellpro[[#This Row],[Fecha]],"MMMM")</f>
        <v>septiembre</v>
      </c>
      <c r="L251">
        <f>DAY(Ventas_Wellpro[[#This Row],[Fecha]])</f>
        <v>17</v>
      </c>
    </row>
    <row r="252" spans="2:12" x14ac:dyDescent="0.25">
      <c r="B252" s="70">
        <v>45558</v>
      </c>
      <c r="C252" s="74" t="s">
        <v>17</v>
      </c>
      <c r="D252" t="s">
        <v>196</v>
      </c>
      <c r="E252">
        <v>498.66</v>
      </c>
      <c r="F252" s="1">
        <v>12</v>
      </c>
      <c r="G252" s="2">
        <v>957.43</v>
      </c>
      <c r="H252" s="15">
        <v>5983.92</v>
      </c>
      <c r="I252" s="2">
        <v>6941.35</v>
      </c>
      <c r="J252">
        <f>YEAR(Ventas_Wellpro[[#This Row],[Fecha]])</f>
        <v>2024</v>
      </c>
      <c r="K252" t="str">
        <f>TEXT(Ventas_Wellpro[[#This Row],[Fecha]],"MMMM")</f>
        <v>septiembre</v>
      </c>
      <c r="L252">
        <f>DAY(Ventas_Wellpro[[#This Row],[Fecha]])</f>
        <v>23</v>
      </c>
    </row>
    <row r="253" spans="2:12" x14ac:dyDescent="0.25">
      <c r="B253" s="70">
        <v>45558</v>
      </c>
      <c r="C253" s="74" t="s">
        <v>17</v>
      </c>
      <c r="D253" t="s">
        <v>196</v>
      </c>
      <c r="E253">
        <v>498.66</v>
      </c>
      <c r="F253" s="1">
        <v>6</v>
      </c>
      <c r="G253" s="1">
        <v>478.71</v>
      </c>
      <c r="H253" s="15">
        <v>2991.96</v>
      </c>
      <c r="I253" s="2">
        <v>3470.67</v>
      </c>
      <c r="J253">
        <f>YEAR(Ventas_Wellpro[[#This Row],[Fecha]])</f>
        <v>2024</v>
      </c>
      <c r="K253" t="str">
        <f>TEXT(Ventas_Wellpro[[#This Row],[Fecha]],"MMMM")</f>
        <v>septiembre</v>
      </c>
      <c r="L253">
        <f>DAY(Ventas_Wellpro[[#This Row],[Fecha]])</f>
        <v>23</v>
      </c>
    </row>
    <row r="254" spans="2:12" x14ac:dyDescent="0.25">
      <c r="B254" s="70">
        <v>45558</v>
      </c>
      <c r="C254" s="74" t="s">
        <v>17</v>
      </c>
      <c r="D254" t="s">
        <v>196</v>
      </c>
      <c r="E254">
        <v>498.66</v>
      </c>
      <c r="F254" s="1">
        <v>6</v>
      </c>
      <c r="G254" s="2">
        <v>478.71</v>
      </c>
      <c r="H254" s="15">
        <v>2991.96</v>
      </c>
      <c r="I254" s="2">
        <v>3470.67</v>
      </c>
      <c r="J254">
        <f>YEAR(Ventas_Wellpro[[#This Row],[Fecha]])</f>
        <v>2024</v>
      </c>
      <c r="K254" t="str">
        <f>TEXT(Ventas_Wellpro[[#This Row],[Fecha]],"MMMM")</f>
        <v>septiembre</v>
      </c>
      <c r="L254">
        <f>DAY(Ventas_Wellpro[[#This Row],[Fecha]])</f>
        <v>23</v>
      </c>
    </row>
    <row r="255" spans="2:12" x14ac:dyDescent="0.25">
      <c r="B255" s="70">
        <v>45558</v>
      </c>
      <c r="C255" s="74" t="s">
        <v>17</v>
      </c>
      <c r="D255" t="s">
        <v>196</v>
      </c>
      <c r="E255">
        <v>498.66</v>
      </c>
      <c r="F255" s="1">
        <v>6</v>
      </c>
      <c r="G255" s="2">
        <v>478.71</v>
      </c>
      <c r="H255" s="15">
        <v>2991.96</v>
      </c>
      <c r="I255" s="2">
        <v>3470.67</v>
      </c>
      <c r="J255">
        <f>YEAR(Ventas_Wellpro[[#This Row],[Fecha]])</f>
        <v>2024</v>
      </c>
      <c r="K255" t="str">
        <f>TEXT(Ventas_Wellpro[[#This Row],[Fecha]],"MMMM")</f>
        <v>septiembre</v>
      </c>
      <c r="L255">
        <f>DAY(Ventas_Wellpro[[#This Row],[Fecha]])</f>
        <v>23</v>
      </c>
    </row>
    <row r="256" spans="2:12" x14ac:dyDescent="0.25">
      <c r="B256" s="70">
        <v>45558</v>
      </c>
      <c r="C256" s="74" t="s">
        <v>17</v>
      </c>
      <c r="D256" t="s">
        <v>196</v>
      </c>
      <c r="E256">
        <v>498.66</v>
      </c>
      <c r="F256" s="1">
        <v>6</v>
      </c>
      <c r="G256" s="1">
        <v>478.71</v>
      </c>
      <c r="H256" s="15">
        <v>2991.96</v>
      </c>
      <c r="I256" s="2">
        <v>3470.67</v>
      </c>
      <c r="J256">
        <f>YEAR(Ventas_Wellpro[[#This Row],[Fecha]])</f>
        <v>2024</v>
      </c>
      <c r="K256" t="str">
        <f>TEXT(Ventas_Wellpro[[#This Row],[Fecha]],"MMMM")</f>
        <v>septiembre</v>
      </c>
      <c r="L256">
        <f>DAY(Ventas_Wellpro[[#This Row],[Fecha]])</f>
        <v>23</v>
      </c>
    </row>
    <row r="257" spans="2:12" x14ac:dyDescent="0.25">
      <c r="B257" s="70">
        <v>45558</v>
      </c>
      <c r="C257" s="74" t="s">
        <v>18</v>
      </c>
      <c r="D257" t="s">
        <v>196</v>
      </c>
      <c r="E257">
        <v>525.59</v>
      </c>
      <c r="F257">
        <v>12</v>
      </c>
      <c r="G257" s="2">
        <v>1009.13</v>
      </c>
      <c r="H257" s="15">
        <v>6307.08</v>
      </c>
      <c r="I257" s="2">
        <v>7316.21</v>
      </c>
      <c r="J257">
        <f>YEAR(Ventas_Wellpro[[#This Row],[Fecha]])</f>
        <v>2024</v>
      </c>
      <c r="K257" t="str">
        <f>TEXT(Ventas_Wellpro[[#This Row],[Fecha]],"MMMM")</f>
        <v>septiembre</v>
      </c>
      <c r="L257">
        <f>DAY(Ventas_Wellpro[[#This Row],[Fecha]])</f>
        <v>23</v>
      </c>
    </row>
    <row r="258" spans="2:12" x14ac:dyDescent="0.25">
      <c r="B258" s="70">
        <v>45558</v>
      </c>
      <c r="C258" s="74" t="s">
        <v>18</v>
      </c>
      <c r="D258" t="s">
        <v>196</v>
      </c>
      <c r="E258">
        <v>525.59</v>
      </c>
      <c r="F258">
        <v>6</v>
      </c>
      <c r="G258" s="2">
        <v>504.57</v>
      </c>
      <c r="H258" s="15">
        <v>3153.54</v>
      </c>
      <c r="I258" s="2">
        <v>3658.11</v>
      </c>
      <c r="J258">
        <f>YEAR(Ventas_Wellpro[[#This Row],[Fecha]])</f>
        <v>2024</v>
      </c>
      <c r="K258" t="str">
        <f>TEXT(Ventas_Wellpro[[#This Row],[Fecha]],"MMMM")</f>
        <v>septiembre</v>
      </c>
      <c r="L258">
        <f>DAY(Ventas_Wellpro[[#This Row],[Fecha]])</f>
        <v>23</v>
      </c>
    </row>
    <row r="259" spans="2:12" x14ac:dyDescent="0.25">
      <c r="B259" s="70">
        <v>45558</v>
      </c>
      <c r="C259" s="74" t="s">
        <v>18</v>
      </c>
      <c r="D259" t="s">
        <v>196</v>
      </c>
      <c r="E259">
        <v>525.59</v>
      </c>
      <c r="F259">
        <v>6</v>
      </c>
      <c r="G259" s="2">
        <v>504.57</v>
      </c>
      <c r="H259" s="15">
        <v>3153.54</v>
      </c>
      <c r="I259" s="2">
        <v>3658.11</v>
      </c>
      <c r="J259">
        <f>YEAR(Ventas_Wellpro[[#This Row],[Fecha]])</f>
        <v>2024</v>
      </c>
      <c r="K259" t="str">
        <f>TEXT(Ventas_Wellpro[[#This Row],[Fecha]],"MMMM")</f>
        <v>septiembre</v>
      </c>
      <c r="L259">
        <f>DAY(Ventas_Wellpro[[#This Row],[Fecha]])</f>
        <v>23</v>
      </c>
    </row>
    <row r="260" spans="2:12" x14ac:dyDescent="0.25">
      <c r="B260" s="70">
        <v>45558</v>
      </c>
      <c r="C260" s="74" t="s">
        <v>18</v>
      </c>
      <c r="D260" t="s">
        <v>196</v>
      </c>
      <c r="E260">
        <v>525.59</v>
      </c>
      <c r="F260">
        <v>6</v>
      </c>
      <c r="G260" s="1">
        <v>504.57</v>
      </c>
      <c r="H260" s="15">
        <v>3153.54</v>
      </c>
      <c r="I260" s="2">
        <v>3658.11</v>
      </c>
      <c r="J260">
        <f>YEAR(Ventas_Wellpro[[#This Row],[Fecha]])</f>
        <v>2024</v>
      </c>
      <c r="K260" t="str">
        <f>TEXT(Ventas_Wellpro[[#This Row],[Fecha]],"MMMM")</f>
        <v>septiembre</v>
      </c>
      <c r="L260">
        <f>DAY(Ventas_Wellpro[[#This Row],[Fecha]])</f>
        <v>23</v>
      </c>
    </row>
    <row r="261" spans="2:12" x14ac:dyDescent="0.25">
      <c r="B261" s="70">
        <v>45558</v>
      </c>
      <c r="C261" s="74" t="s">
        <v>18</v>
      </c>
      <c r="D261" t="s">
        <v>196</v>
      </c>
      <c r="E261">
        <v>525.59</v>
      </c>
      <c r="F261">
        <v>6</v>
      </c>
      <c r="G261" s="2">
        <v>504.57</v>
      </c>
      <c r="H261" s="15">
        <v>3153.54</v>
      </c>
      <c r="I261" s="2">
        <v>3658.11</v>
      </c>
      <c r="J261">
        <f>YEAR(Ventas_Wellpro[[#This Row],[Fecha]])</f>
        <v>2024</v>
      </c>
      <c r="K261" t="str">
        <f>TEXT(Ventas_Wellpro[[#This Row],[Fecha]],"MMMM")</f>
        <v>septiembre</v>
      </c>
      <c r="L261">
        <f>DAY(Ventas_Wellpro[[#This Row],[Fecha]])</f>
        <v>23</v>
      </c>
    </row>
    <row r="262" spans="2:12" x14ac:dyDescent="0.25">
      <c r="B262" s="70">
        <v>45558</v>
      </c>
      <c r="C262" s="74" t="s">
        <v>23</v>
      </c>
      <c r="D262" t="s">
        <v>196</v>
      </c>
      <c r="E262">
        <v>70.05</v>
      </c>
      <c r="F262" s="1">
        <v>240</v>
      </c>
      <c r="G262" s="2">
        <v>2689.92</v>
      </c>
      <c r="H262" s="15">
        <v>16812</v>
      </c>
      <c r="I262" s="2">
        <v>19501.919999999998</v>
      </c>
      <c r="J262">
        <f>YEAR(Ventas_Wellpro[[#This Row],[Fecha]])</f>
        <v>2024</v>
      </c>
      <c r="K262" t="str">
        <f>TEXT(Ventas_Wellpro[[#This Row],[Fecha]],"MMMM")</f>
        <v>septiembre</v>
      </c>
      <c r="L262">
        <f>DAY(Ventas_Wellpro[[#This Row],[Fecha]])</f>
        <v>23</v>
      </c>
    </row>
    <row r="263" spans="2:12" x14ac:dyDescent="0.25">
      <c r="B263" s="70">
        <v>45558</v>
      </c>
      <c r="C263" s="74" t="s">
        <v>23</v>
      </c>
      <c r="D263" t="s">
        <v>196</v>
      </c>
      <c r="E263">
        <v>70.05</v>
      </c>
      <c r="F263" s="1">
        <v>240</v>
      </c>
      <c r="G263" s="2">
        <v>2689.92</v>
      </c>
      <c r="H263" s="15">
        <v>16812</v>
      </c>
      <c r="I263" s="2">
        <v>19501.919999999998</v>
      </c>
      <c r="J263">
        <f>YEAR(Ventas_Wellpro[[#This Row],[Fecha]])</f>
        <v>2024</v>
      </c>
      <c r="K263" t="str">
        <f>TEXT(Ventas_Wellpro[[#This Row],[Fecha]],"MMMM")</f>
        <v>septiembre</v>
      </c>
      <c r="L263">
        <f>DAY(Ventas_Wellpro[[#This Row],[Fecha]])</f>
        <v>23</v>
      </c>
    </row>
    <row r="264" spans="2:12" x14ac:dyDescent="0.25">
      <c r="B264" s="70">
        <v>45560</v>
      </c>
      <c r="C264" s="74" t="s">
        <v>16</v>
      </c>
      <c r="D264" t="s">
        <v>198</v>
      </c>
      <c r="E264">
        <v>905.16</v>
      </c>
      <c r="F264" s="1">
        <v>1</v>
      </c>
      <c r="G264" s="2">
        <v>144.83000000000001</v>
      </c>
      <c r="H264" s="15">
        <v>905.16</v>
      </c>
      <c r="I264" s="2">
        <v>1049.99</v>
      </c>
      <c r="J264">
        <f>YEAR(Ventas_Wellpro[[#This Row],[Fecha]])</f>
        <v>2024</v>
      </c>
      <c r="K264" t="str">
        <f>TEXT(Ventas_Wellpro[[#This Row],[Fecha]],"MMMM")</f>
        <v>septiembre</v>
      </c>
      <c r="L264">
        <f>DAY(Ventas_Wellpro[[#This Row],[Fecha]])</f>
        <v>25</v>
      </c>
    </row>
    <row r="265" spans="2:12" x14ac:dyDescent="0.25">
      <c r="B265" s="70">
        <v>45560</v>
      </c>
      <c r="C265" s="74" t="s">
        <v>16</v>
      </c>
      <c r="D265" t="s">
        <v>198</v>
      </c>
      <c r="E265">
        <v>905.16</v>
      </c>
      <c r="F265" s="1">
        <v>1</v>
      </c>
      <c r="G265" s="1">
        <v>144.83000000000001</v>
      </c>
      <c r="H265" s="15">
        <v>905.16</v>
      </c>
      <c r="I265" s="2">
        <v>1049.99</v>
      </c>
      <c r="J265">
        <f>YEAR(Ventas_Wellpro[[#This Row],[Fecha]])</f>
        <v>2024</v>
      </c>
      <c r="K265" t="str">
        <f>TEXT(Ventas_Wellpro[[#This Row],[Fecha]],"MMMM")</f>
        <v>septiembre</v>
      </c>
      <c r="L265">
        <f>DAY(Ventas_Wellpro[[#This Row],[Fecha]])</f>
        <v>25</v>
      </c>
    </row>
    <row r="266" spans="2:12" x14ac:dyDescent="0.25">
      <c r="B266" s="70">
        <v>45560</v>
      </c>
      <c r="C266" s="74" t="s">
        <v>16</v>
      </c>
      <c r="D266" t="s">
        <v>198</v>
      </c>
      <c r="E266">
        <v>859.91</v>
      </c>
      <c r="F266" s="1">
        <v>1</v>
      </c>
      <c r="G266" s="2">
        <v>137.58000000000001</v>
      </c>
      <c r="H266" s="15">
        <v>859.91</v>
      </c>
      <c r="I266" s="2">
        <v>997.49</v>
      </c>
      <c r="J266">
        <f>YEAR(Ventas_Wellpro[[#This Row],[Fecha]])</f>
        <v>2024</v>
      </c>
      <c r="K266" t="str">
        <f>TEXT(Ventas_Wellpro[[#This Row],[Fecha]],"MMMM")</f>
        <v>septiembre</v>
      </c>
      <c r="L266">
        <f>DAY(Ventas_Wellpro[[#This Row],[Fecha]])</f>
        <v>25</v>
      </c>
    </row>
    <row r="267" spans="2:12" x14ac:dyDescent="0.25">
      <c r="B267" s="70">
        <v>45560</v>
      </c>
      <c r="C267" s="74" t="s">
        <v>16</v>
      </c>
      <c r="D267" t="s">
        <v>198</v>
      </c>
      <c r="E267">
        <v>859.91</v>
      </c>
      <c r="F267" s="1">
        <v>1</v>
      </c>
      <c r="G267" s="2">
        <v>137.58000000000001</v>
      </c>
      <c r="H267" s="15">
        <v>859.91</v>
      </c>
      <c r="I267" s="2">
        <v>997.49</v>
      </c>
      <c r="J267">
        <f>YEAR(Ventas_Wellpro[[#This Row],[Fecha]])</f>
        <v>2024</v>
      </c>
      <c r="K267" t="str">
        <f>TEXT(Ventas_Wellpro[[#This Row],[Fecha]],"MMMM")</f>
        <v>septiembre</v>
      </c>
      <c r="L267">
        <f>DAY(Ventas_Wellpro[[#This Row],[Fecha]])</f>
        <v>25</v>
      </c>
    </row>
    <row r="268" spans="2:12" x14ac:dyDescent="0.25">
      <c r="B268" s="70">
        <v>45560</v>
      </c>
      <c r="C268" s="74" t="s">
        <v>22</v>
      </c>
      <c r="D268" t="s">
        <v>198</v>
      </c>
      <c r="E268">
        <v>131.03</v>
      </c>
      <c r="F268" s="1">
        <v>1</v>
      </c>
      <c r="G268" s="1">
        <v>20.96</v>
      </c>
      <c r="H268" s="15">
        <v>131.03</v>
      </c>
      <c r="I268" s="2">
        <v>151.99</v>
      </c>
      <c r="J268">
        <f>YEAR(Ventas_Wellpro[[#This Row],[Fecha]])</f>
        <v>2024</v>
      </c>
      <c r="K268" t="str">
        <f>TEXT(Ventas_Wellpro[[#This Row],[Fecha]],"MMMM")</f>
        <v>septiembre</v>
      </c>
      <c r="L268">
        <f>DAY(Ventas_Wellpro[[#This Row],[Fecha]])</f>
        <v>25</v>
      </c>
    </row>
    <row r="269" spans="2:12" x14ac:dyDescent="0.25">
      <c r="B269" s="70">
        <v>45562</v>
      </c>
      <c r="C269" s="74" t="s">
        <v>10</v>
      </c>
      <c r="D269" t="s">
        <v>197</v>
      </c>
      <c r="E269">
        <v>211.23000000000002</v>
      </c>
      <c r="F269" s="1">
        <v>6</v>
      </c>
      <c r="G269" s="2">
        <v>202.78</v>
      </c>
      <c r="H269" s="15">
        <v>1267.3800000000001</v>
      </c>
      <c r="I269" s="2">
        <v>1470.16</v>
      </c>
      <c r="J269">
        <f>YEAR(Ventas_Wellpro[[#This Row],[Fecha]])</f>
        <v>2024</v>
      </c>
      <c r="K269" t="str">
        <f>TEXT(Ventas_Wellpro[[#This Row],[Fecha]],"MMMM")</f>
        <v>septiembre</v>
      </c>
      <c r="L269">
        <f>DAY(Ventas_Wellpro[[#This Row],[Fecha]])</f>
        <v>27</v>
      </c>
    </row>
    <row r="270" spans="2:12" x14ac:dyDescent="0.25">
      <c r="B270" s="70">
        <v>45562</v>
      </c>
      <c r="C270" s="74" t="s">
        <v>10</v>
      </c>
      <c r="D270" t="s">
        <v>197</v>
      </c>
      <c r="E270">
        <v>211.23000000000002</v>
      </c>
      <c r="F270" s="1">
        <v>6</v>
      </c>
      <c r="G270" s="2">
        <v>202.78</v>
      </c>
      <c r="H270" s="15">
        <v>1267.3800000000001</v>
      </c>
      <c r="I270" s="2">
        <v>1470.16</v>
      </c>
      <c r="J270">
        <f>YEAR(Ventas_Wellpro[[#This Row],[Fecha]])</f>
        <v>2024</v>
      </c>
      <c r="K270" t="str">
        <f>TEXT(Ventas_Wellpro[[#This Row],[Fecha]],"MMMM")</f>
        <v>septiembre</v>
      </c>
      <c r="L270">
        <f>DAY(Ventas_Wellpro[[#This Row],[Fecha]])</f>
        <v>27</v>
      </c>
    </row>
    <row r="271" spans="2:12" x14ac:dyDescent="0.25">
      <c r="B271" s="70">
        <v>45562</v>
      </c>
      <c r="C271" s="74" t="s">
        <v>17</v>
      </c>
      <c r="D271" t="s">
        <v>196</v>
      </c>
      <c r="E271">
        <v>498.65999999999997</v>
      </c>
      <c r="F271" s="1">
        <v>54</v>
      </c>
      <c r="G271" s="1">
        <v>4308.42</v>
      </c>
      <c r="H271" s="15">
        <v>26927.64</v>
      </c>
      <c r="I271" s="2">
        <v>31236.06</v>
      </c>
      <c r="J271">
        <f>YEAR(Ventas_Wellpro[[#This Row],[Fecha]])</f>
        <v>2024</v>
      </c>
      <c r="K271" t="str">
        <f>TEXT(Ventas_Wellpro[[#This Row],[Fecha]],"MMMM")</f>
        <v>septiembre</v>
      </c>
      <c r="L271">
        <f>DAY(Ventas_Wellpro[[#This Row],[Fecha]])</f>
        <v>27</v>
      </c>
    </row>
    <row r="272" spans="2:12" x14ac:dyDescent="0.25">
      <c r="B272" s="70">
        <v>45562</v>
      </c>
      <c r="C272" s="74" t="s">
        <v>17</v>
      </c>
      <c r="D272" t="s">
        <v>196</v>
      </c>
      <c r="E272">
        <v>498.66</v>
      </c>
      <c r="F272" s="1">
        <v>6</v>
      </c>
      <c r="G272" s="2">
        <v>478.71</v>
      </c>
      <c r="H272" s="15">
        <v>2991.96</v>
      </c>
      <c r="I272" s="2">
        <v>3470.67</v>
      </c>
      <c r="J272">
        <f>YEAR(Ventas_Wellpro[[#This Row],[Fecha]])</f>
        <v>2024</v>
      </c>
      <c r="K272" t="str">
        <f>TEXT(Ventas_Wellpro[[#This Row],[Fecha]],"MMMM")</f>
        <v>septiembre</v>
      </c>
      <c r="L272">
        <f>DAY(Ventas_Wellpro[[#This Row],[Fecha]])</f>
        <v>27</v>
      </c>
    </row>
    <row r="273" spans="2:12" x14ac:dyDescent="0.25">
      <c r="B273" s="70">
        <v>45562</v>
      </c>
      <c r="C273" s="74" t="s">
        <v>17</v>
      </c>
      <c r="D273" t="s">
        <v>196</v>
      </c>
      <c r="E273">
        <v>498.66</v>
      </c>
      <c r="F273" s="1">
        <v>6</v>
      </c>
      <c r="G273" s="2">
        <v>478.71</v>
      </c>
      <c r="H273" s="15">
        <v>2991.96</v>
      </c>
      <c r="I273" s="2">
        <v>3470.67</v>
      </c>
      <c r="J273">
        <f>YEAR(Ventas_Wellpro[[#This Row],[Fecha]])</f>
        <v>2024</v>
      </c>
      <c r="K273" t="str">
        <f>TEXT(Ventas_Wellpro[[#This Row],[Fecha]],"MMMM")</f>
        <v>septiembre</v>
      </c>
      <c r="L273">
        <f>DAY(Ventas_Wellpro[[#This Row],[Fecha]])</f>
        <v>27</v>
      </c>
    </row>
    <row r="274" spans="2:12" x14ac:dyDescent="0.25">
      <c r="B274" s="70">
        <v>45562</v>
      </c>
      <c r="C274" s="74" t="s">
        <v>17</v>
      </c>
      <c r="D274" t="s">
        <v>196</v>
      </c>
      <c r="E274">
        <v>498.66</v>
      </c>
      <c r="F274" s="1">
        <v>6</v>
      </c>
      <c r="G274" s="2">
        <v>478.71</v>
      </c>
      <c r="H274" s="15">
        <v>2991.96</v>
      </c>
      <c r="I274" s="2">
        <v>3470.67</v>
      </c>
      <c r="J274">
        <f>YEAR(Ventas_Wellpro[[#This Row],[Fecha]])</f>
        <v>2024</v>
      </c>
      <c r="K274" t="str">
        <f>TEXT(Ventas_Wellpro[[#This Row],[Fecha]],"MMMM")</f>
        <v>septiembre</v>
      </c>
      <c r="L274">
        <f>DAY(Ventas_Wellpro[[#This Row],[Fecha]])</f>
        <v>27</v>
      </c>
    </row>
    <row r="275" spans="2:12" x14ac:dyDescent="0.25">
      <c r="B275" s="70">
        <v>45562</v>
      </c>
      <c r="C275" s="74" t="s">
        <v>17</v>
      </c>
      <c r="D275" t="s">
        <v>196</v>
      </c>
      <c r="E275">
        <v>498.66</v>
      </c>
      <c r="F275" s="1">
        <v>12</v>
      </c>
      <c r="G275" s="2">
        <v>957.43</v>
      </c>
      <c r="H275" s="15">
        <v>5983.92</v>
      </c>
      <c r="I275" s="2">
        <v>6941.35</v>
      </c>
      <c r="J275">
        <f>YEAR(Ventas_Wellpro[[#This Row],[Fecha]])</f>
        <v>2024</v>
      </c>
      <c r="K275" t="str">
        <f>TEXT(Ventas_Wellpro[[#This Row],[Fecha]],"MMMM")</f>
        <v>septiembre</v>
      </c>
      <c r="L275">
        <f>DAY(Ventas_Wellpro[[#This Row],[Fecha]])</f>
        <v>27</v>
      </c>
    </row>
    <row r="276" spans="2:12" x14ac:dyDescent="0.25">
      <c r="B276" s="70">
        <v>45562</v>
      </c>
      <c r="C276" s="74" t="s">
        <v>18</v>
      </c>
      <c r="D276" t="s">
        <v>196</v>
      </c>
      <c r="E276">
        <v>525.59</v>
      </c>
      <c r="F276">
        <v>6</v>
      </c>
      <c r="G276" s="1">
        <v>504.57</v>
      </c>
      <c r="H276" s="15">
        <v>3153.54</v>
      </c>
      <c r="I276" s="2">
        <v>3658.11</v>
      </c>
      <c r="J276">
        <f>YEAR(Ventas_Wellpro[[#This Row],[Fecha]])</f>
        <v>2024</v>
      </c>
      <c r="K276" t="str">
        <f>TEXT(Ventas_Wellpro[[#This Row],[Fecha]],"MMMM")</f>
        <v>septiembre</v>
      </c>
      <c r="L276">
        <f>DAY(Ventas_Wellpro[[#This Row],[Fecha]])</f>
        <v>27</v>
      </c>
    </row>
    <row r="277" spans="2:12" x14ac:dyDescent="0.25">
      <c r="B277" s="70">
        <v>45562</v>
      </c>
      <c r="C277" s="74" t="s">
        <v>18</v>
      </c>
      <c r="D277" t="s">
        <v>196</v>
      </c>
      <c r="E277">
        <v>525.59</v>
      </c>
      <c r="F277">
        <v>6</v>
      </c>
      <c r="G277" s="2">
        <v>504.57</v>
      </c>
      <c r="H277" s="15">
        <v>3153.54</v>
      </c>
      <c r="I277" s="2">
        <v>3658.11</v>
      </c>
      <c r="J277">
        <f>YEAR(Ventas_Wellpro[[#This Row],[Fecha]])</f>
        <v>2024</v>
      </c>
      <c r="K277" t="str">
        <f>TEXT(Ventas_Wellpro[[#This Row],[Fecha]],"MMMM")</f>
        <v>septiembre</v>
      </c>
      <c r="L277">
        <f>DAY(Ventas_Wellpro[[#This Row],[Fecha]])</f>
        <v>27</v>
      </c>
    </row>
    <row r="278" spans="2:12" x14ac:dyDescent="0.25">
      <c r="B278" s="70">
        <v>45562</v>
      </c>
      <c r="C278" s="74" t="s">
        <v>18</v>
      </c>
      <c r="D278" t="s">
        <v>196</v>
      </c>
      <c r="E278">
        <v>525.59</v>
      </c>
      <c r="F278">
        <v>6</v>
      </c>
      <c r="G278" s="2">
        <v>504.57</v>
      </c>
      <c r="H278" s="15">
        <v>3153.54</v>
      </c>
      <c r="I278" s="2">
        <v>3658.11</v>
      </c>
      <c r="J278">
        <f>YEAR(Ventas_Wellpro[[#This Row],[Fecha]])</f>
        <v>2024</v>
      </c>
      <c r="K278" t="str">
        <f>TEXT(Ventas_Wellpro[[#This Row],[Fecha]],"MMMM")</f>
        <v>septiembre</v>
      </c>
      <c r="L278">
        <f>DAY(Ventas_Wellpro[[#This Row],[Fecha]])</f>
        <v>27</v>
      </c>
    </row>
    <row r="279" spans="2:12" x14ac:dyDescent="0.25">
      <c r="B279" s="70">
        <v>45565</v>
      </c>
      <c r="C279" s="74" t="s">
        <v>16</v>
      </c>
      <c r="D279" t="s">
        <v>198</v>
      </c>
      <c r="E279">
        <v>859.91</v>
      </c>
      <c r="F279" s="1">
        <v>1</v>
      </c>
      <c r="G279" s="1">
        <v>137.58000000000001</v>
      </c>
      <c r="H279" s="15">
        <v>859.91</v>
      </c>
      <c r="I279" s="2">
        <v>997.49</v>
      </c>
      <c r="J279">
        <f>YEAR(Ventas_Wellpro[[#This Row],[Fecha]])</f>
        <v>2024</v>
      </c>
      <c r="K279" t="str">
        <f>TEXT(Ventas_Wellpro[[#This Row],[Fecha]],"MMMM")</f>
        <v>septiembre</v>
      </c>
      <c r="L279">
        <f>DAY(Ventas_Wellpro[[#This Row],[Fecha]])</f>
        <v>30</v>
      </c>
    </row>
    <row r="280" spans="2:12" x14ac:dyDescent="0.25">
      <c r="B280" s="70">
        <v>45565</v>
      </c>
      <c r="C280" s="74" t="s">
        <v>10</v>
      </c>
      <c r="D280" t="s">
        <v>197</v>
      </c>
      <c r="E280">
        <v>211.23000000000002</v>
      </c>
      <c r="F280" s="1">
        <v>12</v>
      </c>
      <c r="G280" s="1">
        <v>405.56</v>
      </c>
      <c r="H280" s="15">
        <v>2534.7600000000002</v>
      </c>
      <c r="I280" s="2">
        <v>2940.32</v>
      </c>
      <c r="J280">
        <f>YEAR(Ventas_Wellpro[[#This Row],[Fecha]])</f>
        <v>2024</v>
      </c>
      <c r="K280" t="str">
        <f>TEXT(Ventas_Wellpro[[#This Row],[Fecha]],"MMMM")</f>
        <v>septiembre</v>
      </c>
      <c r="L280">
        <f>DAY(Ventas_Wellpro[[#This Row],[Fecha]])</f>
        <v>30</v>
      </c>
    </row>
    <row r="281" spans="2:12" x14ac:dyDescent="0.25">
      <c r="B281" s="70">
        <v>45565</v>
      </c>
      <c r="C281" s="74" t="s">
        <v>10</v>
      </c>
      <c r="D281" t="s">
        <v>197</v>
      </c>
      <c r="E281">
        <v>211.23000000000002</v>
      </c>
      <c r="F281" s="1">
        <v>6</v>
      </c>
      <c r="G281" s="1">
        <v>202.78</v>
      </c>
      <c r="H281" s="15">
        <v>1267.3800000000001</v>
      </c>
      <c r="I281" s="2">
        <v>1470.16</v>
      </c>
      <c r="J281">
        <f>YEAR(Ventas_Wellpro[[#This Row],[Fecha]])</f>
        <v>2024</v>
      </c>
      <c r="K281" t="str">
        <f>TEXT(Ventas_Wellpro[[#This Row],[Fecha]],"MMMM")</f>
        <v>septiembre</v>
      </c>
      <c r="L281">
        <f>DAY(Ventas_Wellpro[[#This Row],[Fecha]])</f>
        <v>30</v>
      </c>
    </row>
    <row r="282" spans="2:12" x14ac:dyDescent="0.25">
      <c r="B282" s="70">
        <v>45565</v>
      </c>
      <c r="C282" s="74" t="s">
        <v>13</v>
      </c>
      <c r="D282" t="s">
        <v>198</v>
      </c>
      <c r="E282">
        <v>0</v>
      </c>
      <c r="F282" s="1">
        <v>1</v>
      </c>
      <c r="G282" s="2">
        <v>0</v>
      </c>
      <c r="H282" s="15">
        <v>0</v>
      </c>
      <c r="I282" s="2">
        <v>0</v>
      </c>
      <c r="J282">
        <f>YEAR(Ventas_Wellpro[[#This Row],[Fecha]])</f>
        <v>2024</v>
      </c>
      <c r="K282" t="str">
        <f>TEXT(Ventas_Wellpro[[#This Row],[Fecha]],"MMMM")</f>
        <v>septiembre</v>
      </c>
      <c r="L282">
        <f>DAY(Ventas_Wellpro[[#This Row],[Fecha]])</f>
        <v>30</v>
      </c>
    </row>
    <row r="283" spans="2:12" x14ac:dyDescent="0.25">
      <c r="B283" s="70">
        <v>45565</v>
      </c>
      <c r="C283" s="74" t="s">
        <v>20</v>
      </c>
      <c r="D283" t="s">
        <v>198</v>
      </c>
      <c r="E283">
        <v>2327.59</v>
      </c>
      <c r="F283" s="1">
        <v>1</v>
      </c>
      <c r="G283" s="2">
        <v>372.41</v>
      </c>
      <c r="H283" s="15">
        <v>2327.59</v>
      </c>
      <c r="I283" s="2">
        <v>2700</v>
      </c>
      <c r="J283">
        <f>YEAR(Ventas_Wellpro[[#This Row],[Fecha]])</f>
        <v>2024</v>
      </c>
      <c r="K283" t="str">
        <f>TEXT(Ventas_Wellpro[[#This Row],[Fecha]],"MMMM")</f>
        <v>septiembre</v>
      </c>
      <c r="L283">
        <f>DAY(Ventas_Wellpro[[#This Row],[Fecha]])</f>
        <v>30</v>
      </c>
    </row>
    <row r="284" spans="2:12" x14ac:dyDescent="0.25">
      <c r="B284" s="70">
        <v>45565</v>
      </c>
      <c r="C284" s="74" t="s">
        <v>17</v>
      </c>
      <c r="D284" t="s">
        <v>196</v>
      </c>
      <c r="E284">
        <v>498.65999999999997</v>
      </c>
      <c r="F284" s="1">
        <v>108</v>
      </c>
      <c r="G284" s="1">
        <v>8616.84</v>
      </c>
      <c r="H284" s="15">
        <v>53855.28</v>
      </c>
      <c r="I284" s="2">
        <v>62472.12</v>
      </c>
      <c r="J284">
        <f>YEAR(Ventas_Wellpro[[#This Row],[Fecha]])</f>
        <v>2024</v>
      </c>
      <c r="K284" t="str">
        <f>TEXT(Ventas_Wellpro[[#This Row],[Fecha]],"MMMM")</f>
        <v>septiembre</v>
      </c>
      <c r="L284">
        <f>DAY(Ventas_Wellpro[[#This Row],[Fecha]])</f>
        <v>30</v>
      </c>
    </row>
    <row r="285" spans="2:12" x14ac:dyDescent="0.25">
      <c r="B285" s="70">
        <v>45565</v>
      </c>
      <c r="C285" s="74" t="s">
        <v>17</v>
      </c>
      <c r="D285" t="s">
        <v>196</v>
      </c>
      <c r="E285">
        <v>498.65999999999997</v>
      </c>
      <c r="F285" s="1">
        <v>18</v>
      </c>
      <c r="G285" s="1">
        <v>1436.14</v>
      </c>
      <c r="H285" s="15">
        <v>8975.8799999999992</v>
      </c>
      <c r="I285" s="2">
        <v>10412.02</v>
      </c>
      <c r="J285">
        <f>YEAR(Ventas_Wellpro[[#This Row],[Fecha]])</f>
        <v>2024</v>
      </c>
      <c r="K285" t="str">
        <f>TEXT(Ventas_Wellpro[[#This Row],[Fecha]],"MMMM")</f>
        <v>septiembre</v>
      </c>
      <c r="L285">
        <f>DAY(Ventas_Wellpro[[#This Row],[Fecha]])</f>
        <v>30</v>
      </c>
    </row>
    <row r="286" spans="2:12" x14ac:dyDescent="0.25">
      <c r="B286" s="70">
        <v>45565</v>
      </c>
      <c r="C286" s="74" t="s">
        <v>18</v>
      </c>
      <c r="D286" t="s">
        <v>196</v>
      </c>
      <c r="E286">
        <v>525.59</v>
      </c>
      <c r="F286">
        <v>6</v>
      </c>
      <c r="G286" s="1">
        <v>504.57</v>
      </c>
      <c r="H286" s="15">
        <v>3153.54</v>
      </c>
      <c r="I286" s="2">
        <v>3658.11</v>
      </c>
      <c r="J286">
        <f>YEAR(Ventas_Wellpro[[#This Row],[Fecha]])</f>
        <v>2024</v>
      </c>
      <c r="K286" t="str">
        <f>TEXT(Ventas_Wellpro[[#This Row],[Fecha]],"MMMM")</f>
        <v>septiembre</v>
      </c>
      <c r="L286">
        <f>DAY(Ventas_Wellpro[[#This Row],[Fecha]])</f>
        <v>30</v>
      </c>
    </row>
    <row r="287" spans="2:12" x14ac:dyDescent="0.25">
      <c r="B287" s="70">
        <v>45565</v>
      </c>
      <c r="C287" s="74" t="s">
        <v>21</v>
      </c>
      <c r="D287" t="s">
        <v>197</v>
      </c>
      <c r="E287">
        <v>103.33999999999999</v>
      </c>
      <c r="F287" s="1">
        <v>240</v>
      </c>
      <c r="G287" s="2">
        <v>3968.26</v>
      </c>
      <c r="H287" s="15">
        <v>24801.599999999999</v>
      </c>
      <c r="I287" s="2">
        <v>28769.86</v>
      </c>
      <c r="J287">
        <f>YEAR(Ventas_Wellpro[[#This Row],[Fecha]])</f>
        <v>2024</v>
      </c>
      <c r="K287" t="str">
        <f>TEXT(Ventas_Wellpro[[#This Row],[Fecha]],"MMMM")</f>
        <v>septiembre</v>
      </c>
      <c r="L287">
        <f>DAY(Ventas_Wellpro[[#This Row],[Fecha]])</f>
        <v>30</v>
      </c>
    </row>
    <row r="288" spans="2:12" x14ac:dyDescent="0.25">
      <c r="B288" s="70">
        <v>45565</v>
      </c>
      <c r="C288" s="74" t="s">
        <v>21</v>
      </c>
      <c r="D288" t="s">
        <v>198</v>
      </c>
      <c r="E288">
        <v>131.03</v>
      </c>
      <c r="F288" s="1">
        <v>1</v>
      </c>
      <c r="G288" s="1">
        <v>20.96</v>
      </c>
      <c r="H288" s="15">
        <v>131.03</v>
      </c>
      <c r="I288" s="2">
        <v>151.99</v>
      </c>
      <c r="J288">
        <f>YEAR(Ventas_Wellpro[[#This Row],[Fecha]])</f>
        <v>2024</v>
      </c>
      <c r="K288" t="str">
        <f>TEXT(Ventas_Wellpro[[#This Row],[Fecha]],"MMMM")</f>
        <v>septiembre</v>
      </c>
      <c r="L288">
        <f>DAY(Ventas_Wellpro[[#This Row],[Fecha]])</f>
        <v>30</v>
      </c>
    </row>
    <row r="289" spans="2:12" x14ac:dyDescent="0.25">
      <c r="B289" s="70">
        <v>45565</v>
      </c>
      <c r="C289" s="74" t="s">
        <v>22</v>
      </c>
      <c r="D289" t="s">
        <v>198</v>
      </c>
      <c r="E289">
        <v>131.03</v>
      </c>
      <c r="F289" s="1">
        <v>1</v>
      </c>
      <c r="G289" s="2">
        <v>20.96</v>
      </c>
      <c r="H289" s="15">
        <v>131.03</v>
      </c>
      <c r="I289" s="2">
        <v>151.99</v>
      </c>
      <c r="J289">
        <f>YEAR(Ventas_Wellpro[[#This Row],[Fecha]])</f>
        <v>2024</v>
      </c>
      <c r="K289" t="str">
        <f>TEXT(Ventas_Wellpro[[#This Row],[Fecha]],"MMMM")</f>
        <v>septiembre</v>
      </c>
      <c r="L289">
        <f>DAY(Ventas_Wellpro[[#This Row],[Fecha]])</f>
        <v>30</v>
      </c>
    </row>
    <row r="290" spans="2:12" x14ac:dyDescent="0.25">
      <c r="B290" s="70">
        <v>45565</v>
      </c>
      <c r="C290" s="74" t="s">
        <v>24</v>
      </c>
      <c r="D290" t="s">
        <v>198</v>
      </c>
      <c r="E290">
        <v>131.03</v>
      </c>
      <c r="F290" s="1">
        <v>1</v>
      </c>
      <c r="G290" s="2">
        <v>20.96</v>
      </c>
      <c r="H290" s="15">
        <v>131.03</v>
      </c>
      <c r="I290" s="2">
        <v>151.99</v>
      </c>
      <c r="J290">
        <f>YEAR(Ventas_Wellpro[[#This Row],[Fecha]])</f>
        <v>2024</v>
      </c>
      <c r="K290" t="str">
        <f>TEXT(Ventas_Wellpro[[#This Row],[Fecha]],"MMMM")</f>
        <v>septiembre</v>
      </c>
      <c r="L290">
        <f>DAY(Ventas_Wellpro[[#This Row],[Fecha]])</f>
        <v>30</v>
      </c>
    </row>
    <row r="291" spans="2:12" x14ac:dyDescent="0.25">
      <c r="B291" s="70">
        <v>45568</v>
      </c>
      <c r="C291" s="74" t="s">
        <v>17</v>
      </c>
      <c r="D291" t="s">
        <v>196</v>
      </c>
      <c r="E291">
        <v>498.65999999999997</v>
      </c>
      <c r="F291" s="1">
        <v>72</v>
      </c>
      <c r="G291" s="1">
        <v>5744.56</v>
      </c>
      <c r="H291" s="15">
        <v>35903.519999999997</v>
      </c>
      <c r="I291" s="2">
        <v>41648.080000000002</v>
      </c>
      <c r="J291">
        <f>YEAR(Ventas_Wellpro[[#This Row],[Fecha]])</f>
        <v>2024</v>
      </c>
      <c r="K291" t="str">
        <f>TEXT(Ventas_Wellpro[[#This Row],[Fecha]],"MMMM")</f>
        <v>octubre</v>
      </c>
      <c r="L291">
        <f>DAY(Ventas_Wellpro[[#This Row],[Fecha]])</f>
        <v>3</v>
      </c>
    </row>
    <row r="292" spans="2:12" x14ac:dyDescent="0.25">
      <c r="B292" s="70">
        <v>45568</v>
      </c>
      <c r="C292" s="74" t="s">
        <v>17</v>
      </c>
      <c r="D292" t="s">
        <v>196</v>
      </c>
      <c r="E292">
        <v>498.66</v>
      </c>
      <c r="F292" s="1">
        <v>78</v>
      </c>
      <c r="G292" s="1">
        <v>6223.28</v>
      </c>
      <c r="H292" s="15">
        <v>38895.480000000003</v>
      </c>
      <c r="I292" s="2">
        <v>45118.76</v>
      </c>
      <c r="J292">
        <f>YEAR(Ventas_Wellpro[[#This Row],[Fecha]])</f>
        <v>2024</v>
      </c>
      <c r="K292" t="str">
        <f>TEXT(Ventas_Wellpro[[#This Row],[Fecha]],"MMMM")</f>
        <v>octubre</v>
      </c>
      <c r="L292">
        <f>DAY(Ventas_Wellpro[[#This Row],[Fecha]])</f>
        <v>3</v>
      </c>
    </row>
    <row r="293" spans="2:12" x14ac:dyDescent="0.25">
      <c r="B293" s="70">
        <v>45568</v>
      </c>
      <c r="C293" s="74" t="s">
        <v>17</v>
      </c>
      <c r="D293" t="s">
        <v>196</v>
      </c>
      <c r="E293">
        <v>498.66</v>
      </c>
      <c r="F293" s="1">
        <v>12</v>
      </c>
      <c r="G293" s="1">
        <v>957.43</v>
      </c>
      <c r="H293" s="15">
        <v>5983.92</v>
      </c>
      <c r="I293" s="2">
        <v>6941.35</v>
      </c>
      <c r="J293">
        <f>YEAR(Ventas_Wellpro[[#This Row],[Fecha]])</f>
        <v>2024</v>
      </c>
      <c r="K293" t="str">
        <f>TEXT(Ventas_Wellpro[[#This Row],[Fecha]],"MMMM")</f>
        <v>octubre</v>
      </c>
      <c r="L293">
        <f>DAY(Ventas_Wellpro[[#This Row],[Fecha]])</f>
        <v>3</v>
      </c>
    </row>
    <row r="294" spans="2:12" x14ac:dyDescent="0.25">
      <c r="B294" s="70">
        <v>45568</v>
      </c>
      <c r="C294" s="74" t="s">
        <v>17</v>
      </c>
      <c r="D294" t="s">
        <v>196</v>
      </c>
      <c r="E294">
        <v>498.66</v>
      </c>
      <c r="F294" s="1">
        <v>78</v>
      </c>
      <c r="G294" s="1">
        <v>6223.28</v>
      </c>
      <c r="H294" s="15">
        <v>38895.480000000003</v>
      </c>
      <c r="I294" s="2">
        <v>45118.76</v>
      </c>
      <c r="J294">
        <f>YEAR(Ventas_Wellpro[[#This Row],[Fecha]])</f>
        <v>2024</v>
      </c>
      <c r="K294" t="str">
        <f>TEXT(Ventas_Wellpro[[#This Row],[Fecha]],"MMMM")</f>
        <v>octubre</v>
      </c>
      <c r="L294">
        <f>DAY(Ventas_Wellpro[[#This Row],[Fecha]])</f>
        <v>3</v>
      </c>
    </row>
    <row r="295" spans="2:12" x14ac:dyDescent="0.25">
      <c r="B295" s="70">
        <v>45568</v>
      </c>
      <c r="C295" s="74" t="s">
        <v>17</v>
      </c>
      <c r="D295" t="s">
        <v>196</v>
      </c>
      <c r="E295">
        <v>498.65999999999997</v>
      </c>
      <c r="F295" s="1">
        <v>60</v>
      </c>
      <c r="G295" s="1">
        <v>4787.1400000000003</v>
      </c>
      <c r="H295" s="15">
        <v>29919.599999999999</v>
      </c>
      <c r="I295" s="2">
        <v>34706.74</v>
      </c>
      <c r="J295">
        <f>YEAR(Ventas_Wellpro[[#This Row],[Fecha]])</f>
        <v>2024</v>
      </c>
      <c r="K295" t="str">
        <f>TEXT(Ventas_Wellpro[[#This Row],[Fecha]],"MMMM")</f>
        <v>octubre</v>
      </c>
      <c r="L295">
        <f>DAY(Ventas_Wellpro[[#This Row],[Fecha]])</f>
        <v>3</v>
      </c>
    </row>
    <row r="296" spans="2:12" x14ac:dyDescent="0.25">
      <c r="B296" s="70">
        <v>45568</v>
      </c>
      <c r="C296" s="74" t="s">
        <v>18</v>
      </c>
      <c r="D296" t="s">
        <v>196</v>
      </c>
      <c r="E296">
        <v>525.59</v>
      </c>
      <c r="F296">
        <v>6</v>
      </c>
      <c r="G296" s="1">
        <v>504.57</v>
      </c>
      <c r="H296" s="15">
        <v>3153.54</v>
      </c>
      <c r="I296" s="2">
        <v>3658.11</v>
      </c>
      <c r="J296">
        <f>YEAR(Ventas_Wellpro[[#This Row],[Fecha]])</f>
        <v>2024</v>
      </c>
      <c r="K296" t="str">
        <f>TEXT(Ventas_Wellpro[[#This Row],[Fecha]],"MMMM")</f>
        <v>octubre</v>
      </c>
      <c r="L296">
        <f>DAY(Ventas_Wellpro[[#This Row],[Fecha]])</f>
        <v>3</v>
      </c>
    </row>
    <row r="297" spans="2:12" x14ac:dyDescent="0.25">
      <c r="B297" s="70">
        <v>45568</v>
      </c>
      <c r="C297" s="74" t="s">
        <v>18</v>
      </c>
      <c r="D297" t="s">
        <v>196</v>
      </c>
      <c r="E297">
        <v>525.59</v>
      </c>
      <c r="F297">
        <v>12</v>
      </c>
      <c r="G297" s="2">
        <v>1009.13</v>
      </c>
      <c r="H297" s="15">
        <v>6307.08</v>
      </c>
      <c r="I297" s="2">
        <v>7316.21</v>
      </c>
      <c r="J297">
        <f>YEAR(Ventas_Wellpro[[#This Row],[Fecha]])</f>
        <v>2024</v>
      </c>
      <c r="K297" t="str">
        <f>TEXT(Ventas_Wellpro[[#This Row],[Fecha]],"MMMM")</f>
        <v>octubre</v>
      </c>
      <c r="L297">
        <f>DAY(Ventas_Wellpro[[#This Row],[Fecha]])</f>
        <v>3</v>
      </c>
    </row>
    <row r="298" spans="2:12" x14ac:dyDescent="0.25">
      <c r="B298" s="70">
        <v>45573</v>
      </c>
      <c r="C298" s="74" t="s">
        <v>21</v>
      </c>
      <c r="D298" t="s">
        <v>198</v>
      </c>
      <c r="E298">
        <v>137.91999999999999</v>
      </c>
      <c r="F298" s="1">
        <v>1</v>
      </c>
      <c r="G298" s="2">
        <v>22.07</v>
      </c>
      <c r="H298" s="15">
        <v>137.91999999999999</v>
      </c>
      <c r="I298" s="2">
        <v>159.99</v>
      </c>
      <c r="J298">
        <f>YEAR(Ventas_Wellpro[[#This Row],[Fecha]])</f>
        <v>2024</v>
      </c>
      <c r="K298" t="str">
        <f>TEXT(Ventas_Wellpro[[#This Row],[Fecha]],"MMMM")</f>
        <v>octubre</v>
      </c>
      <c r="L298">
        <f>DAY(Ventas_Wellpro[[#This Row],[Fecha]])</f>
        <v>8</v>
      </c>
    </row>
    <row r="299" spans="2:12" x14ac:dyDescent="0.25">
      <c r="B299" s="70">
        <v>45574</v>
      </c>
      <c r="C299" s="74" t="s">
        <v>17</v>
      </c>
      <c r="D299" t="s">
        <v>196</v>
      </c>
      <c r="E299">
        <v>498.66</v>
      </c>
      <c r="F299" s="1">
        <v>24</v>
      </c>
      <c r="G299" s="2">
        <v>1914.85</v>
      </c>
      <c r="H299" s="15">
        <v>11967.84</v>
      </c>
      <c r="I299" s="2">
        <v>13882.69</v>
      </c>
      <c r="J299">
        <f>YEAR(Ventas_Wellpro[[#This Row],[Fecha]])</f>
        <v>2024</v>
      </c>
      <c r="K299" t="str">
        <f>TEXT(Ventas_Wellpro[[#This Row],[Fecha]],"MMMM")</f>
        <v>octubre</v>
      </c>
      <c r="L299">
        <f>DAY(Ventas_Wellpro[[#This Row],[Fecha]])</f>
        <v>9</v>
      </c>
    </row>
    <row r="300" spans="2:12" x14ac:dyDescent="0.25">
      <c r="B300" s="70">
        <v>45574</v>
      </c>
      <c r="C300" s="74" t="s">
        <v>18</v>
      </c>
      <c r="D300" t="s">
        <v>196</v>
      </c>
      <c r="E300">
        <v>525.59</v>
      </c>
      <c r="F300">
        <v>24</v>
      </c>
      <c r="G300" s="2">
        <v>2018.27</v>
      </c>
      <c r="H300" s="15">
        <v>12614.16</v>
      </c>
      <c r="I300" s="2">
        <v>14632.43</v>
      </c>
      <c r="J300">
        <f>YEAR(Ventas_Wellpro[[#This Row],[Fecha]])</f>
        <v>2024</v>
      </c>
      <c r="K300" t="str">
        <f>TEXT(Ventas_Wellpro[[#This Row],[Fecha]],"MMMM")</f>
        <v>octubre</v>
      </c>
      <c r="L300">
        <f>DAY(Ventas_Wellpro[[#This Row],[Fecha]])</f>
        <v>9</v>
      </c>
    </row>
    <row r="301" spans="2:12" x14ac:dyDescent="0.25">
      <c r="B301" s="70">
        <v>45575</v>
      </c>
      <c r="C301" s="74" t="s">
        <v>17</v>
      </c>
      <c r="D301" t="s">
        <v>196</v>
      </c>
      <c r="E301">
        <v>498.66</v>
      </c>
      <c r="F301" s="1">
        <v>6</v>
      </c>
      <c r="G301" s="2">
        <v>478.71</v>
      </c>
      <c r="H301" s="15">
        <v>2991.96</v>
      </c>
      <c r="I301" s="2">
        <v>3470.67</v>
      </c>
      <c r="J301">
        <f>YEAR(Ventas_Wellpro[[#This Row],[Fecha]])</f>
        <v>2024</v>
      </c>
      <c r="K301" t="str">
        <f>TEXT(Ventas_Wellpro[[#This Row],[Fecha]],"MMMM")</f>
        <v>octubre</v>
      </c>
      <c r="L301">
        <f>DAY(Ventas_Wellpro[[#This Row],[Fecha]])</f>
        <v>10</v>
      </c>
    </row>
    <row r="302" spans="2:12" x14ac:dyDescent="0.25">
      <c r="B302" s="70">
        <v>45575</v>
      </c>
      <c r="C302" s="74" t="s">
        <v>17</v>
      </c>
      <c r="D302" t="s">
        <v>196</v>
      </c>
      <c r="E302">
        <v>498.65999999999997</v>
      </c>
      <c r="F302" s="1">
        <v>18</v>
      </c>
      <c r="G302" s="2">
        <v>1436.14</v>
      </c>
      <c r="H302" s="15">
        <v>8975.8799999999992</v>
      </c>
      <c r="I302" s="2">
        <v>10412.02</v>
      </c>
      <c r="J302">
        <f>YEAR(Ventas_Wellpro[[#This Row],[Fecha]])</f>
        <v>2024</v>
      </c>
      <c r="K302" t="str">
        <f>TEXT(Ventas_Wellpro[[#This Row],[Fecha]],"MMMM")</f>
        <v>octubre</v>
      </c>
      <c r="L302">
        <f>DAY(Ventas_Wellpro[[#This Row],[Fecha]])</f>
        <v>10</v>
      </c>
    </row>
    <row r="303" spans="2:12" x14ac:dyDescent="0.25">
      <c r="B303" s="70">
        <v>45575</v>
      </c>
      <c r="C303" s="74" t="s">
        <v>18</v>
      </c>
      <c r="D303" t="s">
        <v>196</v>
      </c>
      <c r="E303">
        <v>525.59</v>
      </c>
      <c r="F303">
        <v>6</v>
      </c>
      <c r="G303" s="2">
        <v>504.57</v>
      </c>
      <c r="H303" s="15">
        <v>3153.54</v>
      </c>
      <c r="I303" s="2">
        <v>3658.11</v>
      </c>
      <c r="J303">
        <f>YEAR(Ventas_Wellpro[[#This Row],[Fecha]])</f>
        <v>2024</v>
      </c>
      <c r="K303" t="str">
        <f>TEXT(Ventas_Wellpro[[#This Row],[Fecha]],"MMMM")</f>
        <v>octubre</v>
      </c>
      <c r="L303">
        <f>DAY(Ventas_Wellpro[[#This Row],[Fecha]])</f>
        <v>10</v>
      </c>
    </row>
    <row r="304" spans="2:12" x14ac:dyDescent="0.25">
      <c r="B304" s="70">
        <v>45575</v>
      </c>
      <c r="C304" s="74" t="s">
        <v>18</v>
      </c>
      <c r="D304" t="s">
        <v>196</v>
      </c>
      <c r="E304">
        <v>525.59</v>
      </c>
      <c r="F304">
        <v>6</v>
      </c>
      <c r="G304" s="2">
        <v>504.57</v>
      </c>
      <c r="H304" s="15">
        <v>3153.54</v>
      </c>
      <c r="I304" s="2">
        <v>3658.11</v>
      </c>
      <c r="J304">
        <f>YEAR(Ventas_Wellpro[[#This Row],[Fecha]])</f>
        <v>2024</v>
      </c>
      <c r="K304" t="str">
        <f>TEXT(Ventas_Wellpro[[#This Row],[Fecha]],"MMMM")</f>
        <v>octubre</v>
      </c>
      <c r="L304">
        <f>DAY(Ventas_Wellpro[[#This Row],[Fecha]])</f>
        <v>10</v>
      </c>
    </row>
    <row r="305" spans="2:12" x14ac:dyDescent="0.25">
      <c r="B305" s="70">
        <v>45579</v>
      </c>
      <c r="C305" s="74" t="s">
        <v>16</v>
      </c>
      <c r="D305" t="s">
        <v>198</v>
      </c>
      <c r="E305">
        <v>859.91</v>
      </c>
      <c r="F305" s="1">
        <v>1</v>
      </c>
      <c r="G305" s="1">
        <v>137.58000000000001</v>
      </c>
      <c r="H305" s="15">
        <v>859.91</v>
      </c>
      <c r="I305" s="2">
        <v>997.49</v>
      </c>
      <c r="J305">
        <f>YEAR(Ventas_Wellpro[[#This Row],[Fecha]])</f>
        <v>2024</v>
      </c>
      <c r="K305" t="str">
        <f>TEXT(Ventas_Wellpro[[#This Row],[Fecha]],"MMMM")</f>
        <v>octubre</v>
      </c>
      <c r="L305">
        <f>DAY(Ventas_Wellpro[[#This Row],[Fecha]])</f>
        <v>14</v>
      </c>
    </row>
    <row r="306" spans="2:12" x14ac:dyDescent="0.25">
      <c r="B306" s="70">
        <v>45579</v>
      </c>
      <c r="C306" s="74" t="s">
        <v>17</v>
      </c>
      <c r="D306" t="s">
        <v>196</v>
      </c>
      <c r="E306">
        <v>498.65999999999997</v>
      </c>
      <c r="F306" s="1">
        <v>30</v>
      </c>
      <c r="G306" s="2">
        <v>2393.5700000000002</v>
      </c>
      <c r="H306" s="15">
        <v>14959.8</v>
      </c>
      <c r="I306" s="2">
        <v>17353.37</v>
      </c>
      <c r="J306">
        <f>YEAR(Ventas_Wellpro[[#This Row],[Fecha]])</f>
        <v>2024</v>
      </c>
      <c r="K306" t="str">
        <f>TEXT(Ventas_Wellpro[[#This Row],[Fecha]],"MMMM")</f>
        <v>octubre</v>
      </c>
      <c r="L306">
        <f>DAY(Ventas_Wellpro[[#This Row],[Fecha]])</f>
        <v>14</v>
      </c>
    </row>
    <row r="307" spans="2:12" x14ac:dyDescent="0.25">
      <c r="B307" s="70">
        <v>45579</v>
      </c>
      <c r="C307" s="74" t="s">
        <v>17</v>
      </c>
      <c r="D307" t="s">
        <v>196</v>
      </c>
      <c r="E307">
        <v>498.66</v>
      </c>
      <c r="F307" s="1">
        <v>48</v>
      </c>
      <c r="G307" s="2">
        <v>3829.71</v>
      </c>
      <c r="H307" s="15">
        <v>23935.68</v>
      </c>
      <c r="I307" s="2">
        <v>27765.39</v>
      </c>
      <c r="J307">
        <f>YEAR(Ventas_Wellpro[[#This Row],[Fecha]])</f>
        <v>2024</v>
      </c>
      <c r="K307" t="str">
        <f>TEXT(Ventas_Wellpro[[#This Row],[Fecha]],"MMMM")</f>
        <v>octubre</v>
      </c>
      <c r="L307">
        <f>DAY(Ventas_Wellpro[[#This Row],[Fecha]])</f>
        <v>14</v>
      </c>
    </row>
    <row r="308" spans="2:12" x14ac:dyDescent="0.25">
      <c r="B308" s="70">
        <v>45579</v>
      </c>
      <c r="C308" s="74" t="s">
        <v>18</v>
      </c>
      <c r="D308" t="s">
        <v>196</v>
      </c>
      <c r="E308">
        <v>525.59</v>
      </c>
      <c r="F308">
        <v>12</v>
      </c>
      <c r="G308" s="1">
        <v>1009.13</v>
      </c>
      <c r="H308" s="15">
        <v>6307.08</v>
      </c>
      <c r="I308" s="2">
        <v>7316.21</v>
      </c>
      <c r="J308">
        <f>YEAR(Ventas_Wellpro[[#This Row],[Fecha]])</f>
        <v>2024</v>
      </c>
      <c r="K308" t="str">
        <f>TEXT(Ventas_Wellpro[[#This Row],[Fecha]],"MMMM")</f>
        <v>octubre</v>
      </c>
      <c r="L308">
        <f>DAY(Ventas_Wellpro[[#This Row],[Fecha]])</f>
        <v>14</v>
      </c>
    </row>
    <row r="309" spans="2:12" x14ac:dyDescent="0.25">
      <c r="B309" s="70">
        <v>45579</v>
      </c>
      <c r="C309" s="74" t="s">
        <v>18</v>
      </c>
      <c r="D309" t="s">
        <v>196</v>
      </c>
      <c r="E309">
        <v>525.59</v>
      </c>
      <c r="F309">
        <v>12</v>
      </c>
      <c r="G309" s="2">
        <v>1009.13</v>
      </c>
      <c r="H309" s="15">
        <v>6307.08</v>
      </c>
      <c r="I309" s="2">
        <v>7316.21</v>
      </c>
      <c r="J309">
        <f>YEAR(Ventas_Wellpro[[#This Row],[Fecha]])</f>
        <v>2024</v>
      </c>
      <c r="K309" t="str">
        <f>TEXT(Ventas_Wellpro[[#This Row],[Fecha]],"MMMM")</f>
        <v>octubre</v>
      </c>
      <c r="L309">
        <f>DAY(Ventas_Wellpro[[#This Row],[Fecha]])</f>
        <v>14</v>
      </c>
    </row>
    <row r="310" spans="2:12" x14ac:dyDescent="0.25">
      <c r="B310" s="70">
        <v>45579</v>
      </c>
      <c r="C310" s="74" t="s">
        <v>22</v>
      </c>
      <c r="D310" t="s">
        <v>198</v>
      </c>
      <c r="E310">
        <v>137.91999999999999</v>
      </c>
      <c r="F310" s="1">
        <v>2</v>
      </c>
      <c r="G310" s="2">
        <v>44.14</v>
      </c>
      <c r="H310" s="15">
        <v>275.83999999999997</v>
      </c>
      <c r="I310" s="2">
        <v>319.98</v>
      </c>
      <c r="J310">
        <f>YEAR(Ventas_Wellpro[[#This Row],[Fecha]])</f>
        <v>2024</v>
      </c>
      <c r="K310" t="str">
        <f>TEXT(Ventas_Wellpro[[#This Row],[Fecha]],"MMMM")</f>
        <v>octubre</v>
      </c>
      <c r="L310">
        <f>DAY(Ventas_Wellpro[[#This Row],[Fecha]])</f>
        <v>14</v>
      </c>
    </row>
    <row r="311" spans="2:12" x14ac:dyDescent="0.25">
      <c r="B311" s="70">
        <v>45580</v>
      </c>
      <c r="C311" s="74" t="s">
        <v>17</v>
      </c>
      <c r="D311" t="s">
        <v>196</v>
      </c>
      <c r="E311">
        <v>498.65999999999997</v>
      </c>
      <c r="F311" s="1">
        <v>18</v>
      </c>
      <c r="G311" s="2">
        <v>1436.14</v>
      </c>
      <c r="H311" s="15">
        <v>8975.8799999999992</v>
      </c>
      <c r="I311" s="2">
        <v>10412.02</v>
      </c>
      <c r="J311">
        <f>YEAR(Ventas_Wellpro[[#This Row],[Fecha]])</f>
        <v>2024</v>
      </c>
      <c r="K311" t="str">
        <f>TEXT(Ventas_Wellpro[[#This Row],[Fecha]],"MMMM")</f>
        <v>octubre</v>
      </c>
      <c r="L311">
        <f>DAY(Ventas_Wellpro[[#This Row],[Fecha]])</f>
        <v>15</v>
      </c>
    </row>
    <row r="312" spans="2:12" x14ac:dyDescent="0.25">
      <c r="B312" s="70">
        <v>45580</v>
      </c>
      <c r="C312" s="74" t="s">
        <v>17</v>
      </c>
      <c r="D312" t="s">
        <v>196</v>
      </c>
      <c r="E312">
        <v>498.66</v>
      </c>
      <c r="F312" s="1">
        <v>6</v>
      </c>
      <c r="G312" s="2">
        <v>478.71</v>
      </c>
      <c r="H312" s="15">
        <v>2991.96</v>
      </c>
      <c r="I312" s="2">
        <v>3470.67</v>
      </c>
      <c r="J312">
        <f>YEAR(Ventas_Wellpro[[#This Row],[Fecha]])</f>
        <v>2024</v>
      </c>
      <c r="K312" t="str">
        <f>TEXT(Ventas_Wellpro[[#This Row],[Fecha]],"MMMM")</f>
        <v>octubre</v>
      </c>
      <c r="L312">
        <f>DAY(Ventas_Wellpro[[#This Row],[Fecha]])</f>
        <v>15</v>
      </c>
    </row>
    <row r="313" spans="2:12" x14ac:dyDescent="0.25">
      <c r="B313" s="70">
        <v>45580</v>
      </c>
      <c r="C313" s="74" t="s">
        <v>17</v>
      </c>
      <c r="D313" t="s">
        <v>196</v>
      </c>
      <c r="E313">
        <v>498.66</v>
      </c>
      <c r="F313" s="1">
        <v>6</v>
      </c>
      <c r="G313" s="2">
        <v>478.71</v>
      </c>
      <c r="H313" s="15">
        <v>2991.96</v>
      </c>
      <c r="I313" s="2">
        <v>3470.67</v>
      </c>
      <c r="J313">
        <f>YEAR(Ventas_Wellpro[[#This Row],[Fecha]])</f>
        <v>2024</v>
      </c>
      <c r="K313" t="str">
        <f>TEXT(Ventas_Wellpro[[#This Row],[Fecha]],"MMMM")</f>
        <v>octubre</v>
      </c>
      <c r="L313">
        <f>DAY(Ventas_Wellpro[[#This Row],[Fecha]])</f>
        <v>15</v>
      </c>
    </row>
    <row r="314" spans="2:12" x14ac:dyDescent="0.25">
      <c r="B314" s="70">
        <v>45580</v>
      </c>
      <c r="C314" s="74" t="s">
        <v>17</v>
      </c>
      <c r="D314" t="s">
        <v>196</v>
      </c>
      <c r="E314">
        <v>498.65999999999997</v>
      </c>
      <c r="F314" s="1">
        <v>18</v>
      </c>
      <c r="G314" s="2">
        <v>1436.14</v>
      </c>
      <c r="H314" s="15">
        <v>8975.8799999999992</v>
      </c>
      <c r="I314" s="2">
        <v>10412.02</v>
      </c>
      <c r="J314">
        <f>YEAR(Ventas_Wellpro[[#This Row],[Fecha]])</f>
        <v>2024</v>
      </c>
      <c r="K314" t="str">
        <f>TEXT(Ventas_Wellpro[[#This Row],[Fecha]],"MMMM")</f>
        <v>octubre</v>
      </c>
      <c r="L314">
        <f>DAY(Ventas_Wellpro[[#This Row],[Fecha]])</f>
        <v>15</v>
      </c>
    </row>
    <row r="315" spans="2:12" x14ac:dyDescent="0.25">
      <c r="B315" s="70">
        <v>45580</v>
      </c>
      <c r="C315" s="74" t="s">
        <v>17</v>
      </c>
      <c r="D315" t="s">
        <v>196</v>
      </c>
      <c r="E315">
        <v>498.66</v>
      </c>
      <c r="F315" s="1">
        <v>24</v>
      </c>
      <c r="G315" s="2">
        <v>1914.85</v>
      </c>
      <c r="H315" s="15">
        <v>11967.84</v>
      </c>
      <c r="I315" s="2">
        <v>13882.69</v>
      </c>
      <c r="J315">
        <f>YEAR(Ventas_Wellpro[[#This Row],[Fecha]])</f>
        <v>2024</v>
      </c>
      <c r="K315" t="str">
        <f>TEXT(Ventas_Wellpro[[#This Row],[Fecha]],"MMMM")</f>
        <v>octubre</v>
      </c>
      <c r="L315">
        <f>DAY(Ventas_Wellpro[[#This Row],[Fecha]])</f>
        <v>15</v>
      </c>
    </row>
    <row r="316" spans="2:12" x14ac:dyDescent="0.25">
      <c r="B316" s="70">
        <v>45580</v>
      </c>
      <c r="C316" s="74" t="s">
        <v>17</v>
      </c>
      <c r="D316" t="s">
        <v>196</v>
      </c>
      <c r="E316">
        <v>498.65999999999997</v>
      </c>
      <c r="F316" s="1">
        <v>18</v>
      </c>
      <c r="G316" s="2">
        <v>1436.14</v>
      </c>
      <c r="H316" s="15">
        <v>8975.8799999999992</v>
      </c>
      <c r="I316" s="2">
        <v>10412.02</v>
      </c>
      <c r="J316">
        <f>YEAR(Ventas_Wellpro[[#This Row],[Fecha]])</f>
        <v>2024</v>
      </c>
      <c r="K316" t="str">
        <f>TEXT(Ventas_Wellpro[[#This Row],[Fecha]],"MMMM")</f>
        <v>octubre</v>
      </c>
      <c r="L316">
        <f>DAY(Ventas_Wellpro[[#This Row],[Fecha]])</f>
        <v>15</v>
      </c>
    </row>
    <row r="317" spans="2:12" x14ac:dyDescent="0.25">
      <c r="B317" s="70">
        <v>45580</v>
      </c>
      <c r="C317" s="74" t="s">
        <v>17</v>
      </c>
      <c r="D317" t="s">
        <v>196</v>
      </c>
      <c r="E317">
        <v>498.66</v>
      </c>
      <c r="F317" s="1">
        <v>6</v>
      </c>
      <c r="G317" s="1">
        <v>478.71</v>
      </c>
      <c r="H317" s="15">
        <v>2991.96</v>
      </c>
      <c r="I317" s="2">
        <v>3470.67</v>
      </c>
      <c r="J317">
        <f>YEAR(Ventas_Wellpro[[#This Row],[Fecha]])</f>
        <v>2024</v>
      </c>
      <c r="K317" t="str">
        <f>TEXT(Ventas_Wellpro[[#This Row],[Fecha]],"MMMM")</f>
        <v>octubre</v>
      </c>
      <c r="L317">
        <f>DAY(Ventas_Wellpro[[#This Row],[Fecha]])</f>
        <v>15</v>
      </c>
    </row>
    <row r="318" spans="2:12" x14ac:dyDescent="0.25">
      <c r="B318" s="70">
        <v>45580</v>
      </c>
      <c r="C318" s="74" t="s">
        <v>17</v>
      </c>
      <c r="D318" t="s">
        <v>196</v>
      </c>
      <c r="E318">
        <v>498.66</v>
      </c>
      <c r="F318" s="1">
        <v>24</v>
      </c>
      <c r="G318" s="2">
        <v>1914.85</v>
      </c>
      <c r="H318" s="15">
        <v>11967.84</v>
      </c>
      <c r="I318" s="2">
        <v>13882.69</v>
      </c>
      <c r="J318">
        <f>YEAR(Ventas_Wellpro[[#This Row],[Fecha]])</f>
        <v>2024</v>
      </c>
      <c r="K318" t="str">
        <f>TEXT(Ventas_Wellpro[[#This Row],[Fecha]],"MMMM")</f>
        <v>octubre</v>
      </c>
      <c r="L318">
        <f>DAY(Ventas_Wellpro[[#This Row],[Fecha]])</f>
        <v>15</v>
      </c>
    </row>
    <row r="319" spans="2:12" x14ac:dyDescent="0.25">
      <c r="B319" s="70">
        <v>45580</v>
      </c>
      <c r="C319" s="74" t="s">
        <v>18</v>
      </c>
      <c r="D319" t="s">
        <v>196</v>
      </c>
      <c r="E319">
        <v>525.59</v>
      </c>
      <c r="F319">
        <v>18</v>
      </c>
      <c r="G319" s="2">
        <v>1513.7</v>
      </c>
      <c r="H319" s="15">
        <v>9460.6200000000008</v>
      </c>
      <c r="I319" s="2">
        <v>10974.32</v>
      </c>
      <c r="J319">
        <f>YEAR(Ventas_Wellpro[[#This Row],[Fecha]])</f>
        <v>2024</v>
      </c>
      <c r="K319" t="str">
        <f>TEXT(Ventas_Wellpro[[#This Row],[Fecha]],"MMMM")</f>
        <v>octubre</v>
      </c>
      <c r="L319">
        <f>DAY(Ventas_Wellpro[[#This Row],[Fecha]])</f>
        <v>15</v>
      </c>
    </row>
    <row r="320" spans="2:12" x14ac:dyDescent="0.25">
      <c r="B320" s="70">
        <v>45580</v>
      </c>
      <c r="C320" s="74" t="s">
        <v>18</v>
      </c>
      <c r="D320" t="s">
        <v>196</v>
      </c>
      <c r="E320">
        <v>525.59</v>
      </c>
      <c r="F320">
        <v>6</v>
      </c>
      <c r="G320" s="2">
        <v>504.57</v>
      </c>
      <c r="H320" s="15">
        <v>3153.54</v>
      </c>
      <c r="I320" s="2">
        <v>3658.11</v>
      </c>
      <c r="J320">
        <f>YEAR(Ventas_Wellpro[[#This Row],[Fecha]])</f>
        <v>2024</v>
      </c>
      <c r="K320" t="str">
        <f>TEXT(Ventas_Wellpro[[#This Row],[Fecha]],"MMMM")</f>
        <v>octubre</v>
      </c>
      <c r="L320">
        <f>DAY(Ventas_Wellpro[[#This Row],[Fecha]])</f>
        <v>15</v>
      </c>
    </row>
    <row r="321" spans="2:12" x14ac:dyDescent="0.25">
      <c r="B321" s="70">
        <v>45580</v>
      </c>
      <c r="C321" s="74" t="s">
        <v>18</v>
      </c>
      <c r="D321" t="s">
        <v>196</v>
      </c>
      <c r="E321">
        <v>525.59</v>
      </c>
      <c r="F321">
        <v>6</v>
      </c>
      <c r="G321" s="1">
        <v>504.57</v>
      </c>
      <c r="H321" s="15">
        <v>3153.54</v>
      </c>
      <c r="I321" s="2">
        <v>3658.11</v>
      </c>
      <c r="J321">
        <f>YEAR(Ventas_Wellpro[[#This Row],[Fecha]])</f>
        <v>2024</v>
      </c>
      <c r="K321" t="str">
        <f>TEXT(Ventas_Wellpro[[#This Row],[Fecha]],"MMMM")</f>
        <v>octubre</v>
      </c>
      <c r="L321">
        <f>DAY(Ventas_Wellpro[[#This Row],[Fecha]])</f>
        <v>15</v>
      </c>
    </row>
    <row r="322" spans="2:12" x14ac:dyDescent="0.25">
      <c r="B322" s="70">
        <v>45580</v>
      </c>
      <c r="C322" s="74" t="s">
        <v>18</v>
      </c>
      <c r="D322" t="s">
        <v>196</v>
      </c>
      <c r="E322">
        <v>525.59</v>
      </c>
      <c r="F322">
        <v>18</v>
      </c>
      <c r="G322" s="1">
        <v>1513.7</v>
      </c>
      <c r="H322" s="15">
        <v>9460.6200000000008</v>
      </c>
      <c r="I322" s="2">
        <v>10974.32</v>
      </c>
      <c r="J322">
        <f>YEAR(Ventas_Wellpro[[#This Row],[Fecha]])</f>
        <v>2024</v>
      </c>
      <c r="K322" t="str">
        <f>TEXT(Ventas_Wellpro[[#This Row],[Fecha]],"MMMM")</f>
        <v>octubre</v>
      </c>
      <c r="L322">
        <f>DAY(Ventas_Wellpro[[#This Row],[Fecha]])</f>
        <v>15</v>
      </c>
    </row>
    <row r="323" spans="2:12" x14ac:dyDescent="0.25">
      <c r="B323" s="70">
        <v>45580</v>
      </c>
      <c r="C323" s="74" t="s">
        <v>18</v>
      </c>
      <c r="D323" t="s">
        <v>196</v>
      </c>
      <c r="E323">
        <v>525.59</v>
      </c>
      <c r="F323">
        <v>18</v>
      </c>
      <c r="G323" s="2">
        <v>1513.7</v>
      </c>
      <c r="H323" s="15">
        <v>9460.6200000000008</v>
      </c>
      <c r="I323" s="2">
        <v>10974.32</v>
      </c>
      <c r="J323">
        <f>YEAR(Ventas_Wellpro[[#This Row],[Fecha]])</f>
        <v>2024</v>
      </c>
      <c r="K323" t="str">
        <f>TEXT(Ventas_Wellpro[[#This Row],[Fecha]],"MMMM")</f>
        <v>octubre</v>
      </c>
      <c r="L323">
        <f>DAY(Ventas_Wellpro[[#This Row],[Fecha]])</f>
        <v>15</v>
      </c>
    </row>
    <row r="324" spans="2:12" x14ac:dyDescent="0.25">
      <c r="B324" s="70">
        <v>45580</v>
      </c>
      <c r="C324" s="74" t="s">
        <v>18</v>
      </c>
      <c r="D324" t="s">
        <v>196</v>
      </c>
      <c r="E324">
        <v>525.59</v>
      </c>
      <c r="F324">
        <v>24</v>
      </c>
      <c r="G324" s="2">
        <v>2018.27</v>
      </c>
      <c r="H324" s="15">
        <v>12614.16</v>
      </c>
      <c r="I324" s="2">
        <v>14632.43</v>
      </c>
      <c r="J324">
        <f>YEAR(Ventas_Wellpro[[#This Row],[Fecha]])</f>
        <v>2024</v>
      </c>
      <c r="K324" t="str">
        <f>TEXT(Ventas_Wellpro[[#This Row],[Fecha]],"MMMM")</f>
        <v>octubre</v>
      </c>
      <c r="L324">
        <f>DAY(Ventas_Wellpro[[#This Row],[Fecha]])</f>
        <v>15</v>
      </c>
    </row>
    <row r="325" spans="2:12" x14ac:dyDescent="0.25">
      <c r="B325" s="70">
        <v>45580</v>
      </c>
      <c r="C325" s="74" t="s">
        <v>18</v>
      </c>
      <c r="D325" t="s">
        <v>196</v>
      </c>
      <c r="E325">
        <v>525.59</v>
      </c>
      <c r="F325">
        <v>12</v>
      </c>
      <c r="G325" s="1">
        <v>1009.13</v>
      </c>
      <c r="H325" s="15">
        <v>6307.08</v>
      </c>
      <c r="I325" s="2">
        <v>7316.21</v>
      </c>
      <c r="J325">
        <f>YEAR(Ventas_Wellpro[[#This Row],[Fecha]])</f>
        <v>2024</v>
      </c>
      <c r="K325" t="str">
        <f>TEXT(Ventas_Wellpro[[#This Row],[Fecha]],"MMMM")</f>
        <v>octubre</v>
      </c>
      <c r="L325">
        <f>DAY(Ventas_Wellpro[[#This Row],[Fecha]])</f>
        <v>15</v>
      </c>
    </row>
    <row r="326" spans="2:12" x14ac:dyDescent="0.25">
      <c r="B326" s="70">
        <v>45581</v>
      </c>
      <c r="C326" s="74" t="s">
        <v>17</v>
      </c>
      <c r="D326" t="s">
        <v>196</v>
      </c>
      <c r="E326">
        <v>498.66</v>
      </c>
      <c r="F326" s="1">
        <v>12</v>
      </c>
      <c r="G326" s="1">
        <v>957.43</v>
      </c>
      <c r="H326" s="15">
        <v>5983.92</v>
      </c>
      <c r="I326" s="2">
        <v>6941.35</v>
      </c>
      <c r="J326">
        <f>YEAR(Ventas_Wellpro[[#This Row],[Fecha]])</f>
        <v>2024</v>
      </c>
      <c r="K326" t="str">
        <f>TEXT(Ventas_Wellpro[[#This Row],[Fecha]],"MMMM")</f>
        <v>octubre</v>
      </c>
      <c r="L326">
        <f>DAY(Ventas_Wellpro[[#This Row],[Fecha]])</f>
        <v>16</v>
      </c>
    </row>
    <row r="327" spans="2:12" x14ac:dyDescent="0.25">
      <c r="B327" s="70">
        <v>45581</v>
      </c>
      <c r="C327" s="74" t="s">
        <v>17</v>
      </c>
      <c r="D327" t="s">
        <v>196</v>
      </c>
      <c r="E327">
        <v>498.65999999999997</v>
      </c>
      <c r="F327" s="1">
        <v>18</v>
      </c>
      <c r="G327" s="1">
        <v>1436.14</v>
      </c>
      <c r="H327" s="15">
        <v>8975.8799999999992</v>
      </c>
      <c r="I327" s="2">
        <v>10412.02</v>
      </c>
      <c r="J327">
        <f>YEAR(Ventas_Wellpro[[#This Row],[Fecha]])</f>
        <v>2024</v>
      </c>
      <c r="K327" t="str">
        <f>TEXT(Ventas_Wellpro[[#This Row],[Fecha]],"MMMM")</f>
        <v>octubre</v>
      </c>
      <c r="L327">
        <f>DAY(Ventas_Wellpro[[#This Row],[Fecha]])</f>
        <v>16</v>
      </c>
    </row>
    <row r="328" spans="2:12" x14ac:dyDescent="0.25">
      <c r="B328" s="70">
        <v>45582</v>
      </c>
      <c r="C328" s="74" t="s">
        <v>16</v>
      </c>
      <c r="D328" t="s">
        <v>198</v>
      </c>
      <c r="E328">
        <v>859.91</v>
      </c>
      <c r="F328" s="1">
        <v>1</v>
      </c>
      <c r="G328" s="1">
        <v>137.58000000000001</v>
      </c>
      <c r="H328" s="15">
        <v>859.91</v>
      </c>
      <c r="I328" s="2">
        <v>997.49</v>
      </c>
      <c r="J328">
        <f>YEAR(Ventas_Wellpro[[#This Row],[Fecha]])</f>
        <v>2024</v>
      </c>
      <c r="K328" t="str">
        <f>TEXT(Ventas_Wellpro[[#This Row],[Fecha]],"MMMM")</f>
        <v>octubre</v>
      </c>
      <c r="L328">
        <f>DAY(Ventas_Wellpro[[#This Row],[Fecha]])</f>
        <v>17</v>
      </c>
    </row>
    <row r="329" spans="2:12" x14ac:dyDescent="0.25">
      <c r="B329" s="70">
        <v>45582</v>
      </c>
      <c r="C329" s="74" t="s">
        <v>22</v>
      </c>
      <c r="D329" t="s">
        <v>198</v>
      </c>
      <c r="E329">
        <v>137.91999999999999</v>
      </c>
      <c r="F329" s="1">
        <v>1</v>
      </c>
      <c r="G329" s="2">
        <v>22.07</v>
      </c>
      <c r="H329" s="15">
        <v>137.91999999999999</v>
      </c>
      <c r="I329" s="2">
        <v>159.99</v>
      </c>
      <c r="J329">
        <f>YEAR(Ventas_Wellpro[[#This Row],[Fecha]])</f>
        <v>2024</v>
      </c>
      <c r="K329" t="str">
        <f>TEXT(Ventas_Wellpro[[#This Row],[Fecha]],"MMMM")</f>
        <v>octubre</v>
      </c>
      <c r="L329">
        <f>DAY(Ventas_Wellpro[[#This Row],[Fecha]])</f>
        <v>17</v>
      </c>
    </row>
    <row r="330" spans="2:12" x14ac:dyDescent="0.25">
      <c r="B330" s="70">
        <v>45586</v>
      </c>
      <c r="C330" s="74" t="s">
        <v>16</v>
      </c>
      <c r="D330" t="s">
        <v>198</v>
      </c>
      <c r="E330">
        <v>859.91</v>
      </c>
      <c r="F330" s="1">
        <v>1</v>
      </c>
      <c r="G330" s="2">
        <v>137.58000000000001</v>
      </c>
      <c r="H330" s="15">
        <v>859.91</v>
      </c>
      <c r="I330" s="2">
        <v>997.49</v>
      </c>
      <c r="J330">
        <f>YEAR(Ventas_Wellpro[[#This Row],[Fecha]])</f>
        <v>2024</v>
      </c>
      <c r="K330" t="str">
        <f>TEXT(Ventas_Wellpro[[#This Row],[Fecha]],"MMMM")</f>
        <v>octubre</v>
      </c>
      <c r="L330">
        <f>DAY(Ventas_Wellpro[[#This Row],[Fecha]])</f>
        <v>21</v>
      </c>
    </row>
    <row r="331" spans="2:12" x14ac:dyDescent="0.25">
      <c r="B331" s="70">
        <v>45586</v>
      </c>
      <c r="C331" s="74" t="s">
        <v>16</v>
      </c>
      <c r="D331" t="s">
        <v>198</v>
      </c>
      <c r="E331">
        <v>859.91</v>
      </c>
      <c r="F331" s="1">
        <v>1</v>
      </c>
      <c r="G331" s="2">
        <v>137.58000000000001</v>
      </c>
      <c r="H331" s="15">
        <v>859.91</v>
      </c>
      <c r="I331" s="2">
        <v>997.49</v>
      </c>
      <c r="J331">
        <f>YEAR(Ventas_Wellpro[[#This Row],[Fecha]])</f>
        <v>2024</v>
      </c>
      <c r="K331" t="str">
        <f>TEXT(Ventas_Wellpro[[#This Row],[Fecha]],"MMMM")</f>
        <v>octubre</v>
      </c>
      <c r="L331">
        <f>DAY(Ventas_Wellpro[[#This Row],[Fecha]])</f>
        <v>21</v>
      </c>
    </row>
    <row r="332" spans="2:12" x14ac:dyDescent="0.25">
      <c r="B332" s="70">
        <v>45586</v>
      </c>
      <c r="C332" s="74" t="s">
        <v>16</v>
      </c>
      <c r="D332" t="s">
        <v>198</v>
      </c>
      <c r="E332">
        <v>859.91</v>
      </c>
      <c r="F332" s="1">
        <v>1</v>
      </c>
      <c r="G332" s="1">
        <v>137.58000000000001</v>
      </c>
      <c r="H332" s="15">
        <v>859.91</v>
      </c>
      <c r="I332" s="2">
        <v>997.49</v>
      </c>
      <c r="J332">
        <f>YEAR(Ventas_Wellpro[[#This Row],[Fecha]])</f>
        <v>2024</v>
      </c>
      <c r="K332" t="str">
        <f>TEXT(Ventas_Wellpro[[#This Row],[Fecha]],"MMMM")</f>
        <v>octubre</v>
      </c>
      <c r="L332">
        <f>DAY(Ventas_Wellpro[[#This Row],[Fecha]])</f>
        <v>21</v>
      </c>
    </row>
    <row r="333" spans="2:12" x14ac:dyDescent="0.25">
      <c r="B333" s="70">
        <v>45586</v>
      </c>
      <c r="C333" s="74" t="s">
        <v>17</v>
      </c>
      <c r="D333" t="s">
        <v>196</v>
      </c>
      <c r="E333">
        <v>498.66</v>
      </c>
      <c r="F333" s="1">
        <v>12</v>
      </c>
      <c r="G333" s="2">
        <v>957.43</v>
      </c>
      <c r="H333" s="15">
        <v>5983.92</v>
      </c>
      <c r="I333" s="2">
        <v>6941.35</v>
      </c>
      <c r="J333">
        <f>YEAR(Ventas_Wellpro[[#This Row],[Fecha]])</f>
        <v>2024</v>
      </c>
      <c r="K333" t="str">
        <f>TEXT(Ventas_Wellpro[[#This Row],[Fecha]],"MMMM")</f>
        <v>octubre</v>
      </c>
      <c r="L333">
        <f>DAY(Ventas_Wellpro[[#This Row],[Fecha]])</f>
        <v>21</v>
      </c>
    </row>
    <row r="334" spans="2:12" x14ac:dyDescent="0.25">
      <c r="B334" s="70">
        <v>45586</v>
      </c>
      <c r="C334" s="74" t="s">
        <v>17</v>
      </c>
      <c r="D334" t="s">
        <v>196</v>
      </c>
      <c r="E334">
        <v>498.65999999999997</v>
      </c>
      <c r="F334" s="1">
        <v>36</v>
      </c>
      <c r="G334" s="2">
        <v>2872.28</v>
      </c>
      <c r="H334" s="15">
        <v>17951.759999999998</v>
      </c>
      <c r="I334" s="2">
        <v>20824.04</v>
      </c>
      <c r="J334">
        <f>YEAR(Ventas_Wellpro[[#This Row],[Fecha]])</f>
        <v>2024</v>
      </c>
      <c r="K334" t="str">
        <f>TEXT(Ventas_Wellpro[[#This Row],[Fecha]],"MMMM")</f>
        <v>octubre</v>
      </c>
      <c r="L334">
        <f>DAY(Ventas_Wellpro[[#This Row],[Fecha]])</f>
        <v>21</v>
      </c>
    </row>
    <row r="335" spans="2:12" x14ac:dyDescent="0.25">
      <c r="B335" s="70">
        <v>45586</v>
      </c>
      <c r="C335" s="74" t="s">
        <v>17</v>
      </c>
      <c r="D335" t="s">
        <v>196</v>
      </c>
      <c r="E335">
        <v>498.65999999999997</v>
      </c>
      <c r="F335" s="1">
        <v>36</v>
      </c>
      <c r="G335" s="2">
        <v>2872.28</v>
      </c>
      <c r="H335" s="15">
        <v>17951.759999999998</v>
      </c>
      <c r="I335" s="2">
        <v>20824.04</v>
      </c>
      <c r="J335">
        <f>YEAR(Ventas_Wellpro[[#This Row],[Fecha]])</f>
        <v>2024</v>
      </c>
      <c r="K335" t="str">
        <f>TEXT(Ventas_Wellpro[[#This Row],[Fecha]],"MMMM")</f>
        <v>octubre</v>
      </c>
      <c r="L335">
        <f>DAY(Ventas_Wellpro[[#This Row],[Fecha]])</f>
        <v>21</v>
      </c>
    </row>
    <row r="336" spans="2:12" x14ac:dyDescent="0.25">
      <c r="B336" s="70">
        <v>45586</v>
      </c>
      <c r="C336" s="74" t="s">
        <v>17</v>
      </c>
      <c r="D336" t="s">
        <v>196</v>
      </c>
      <c r="E336">
        <v>498.66</v>
      </c>
      <c r="F336" s="1">
        <v>78</v>
      </c>
      <c r="G336" s="1">
        <v>6223.28</v>
      </c>
      <c r="H336" s="15">
        <v>38895.480000000003</v>
      </c>
      <c r="I336" s="2">
        <v>45118.76</v>
      </c>
      <c r="J336">
        <f>YEAR(Ventas_Wellpro[[#This Row],[Fecha]])</f>
        <v>2024</v>
      </c>
      <c r="K336" t="str">
        <f>TEXT(Ventas_Wellpro[[#This Row],[Fecha]],"MMMM")</f>
        <v>octubre</v>
      </c>
      <c r="L336">
        <f>DAY(Ventas_Wellpro[[#This Row],[Fecha]])</f>
        <v>21</v>
      </c>
    </row>
    <row r="337" spans="2:12" x14ac:dyDescent="0.25">
      <c r="B337" s="70">
        <v>45586</v>
      </c>
      <c r="C337" s="74" t="s">
        <v>17</v>
      </c>
      <c r="D337" t="s">
        <v>196</v>
      </c>
      <c r="E337">
        <v>498.65999999999997</v>
      </c>
      <c r="F337" s="1">
        <v>18</v>
      </c>
      <c r="G337" s="1">
        <v>1436.14</v>
      </c>
      <c r="H337" s="15">
        <v>8975.8799999999992</v>
      </c>
      <c r="I337" s="2">
        <v>10412.02</v>
      </c>
      <c r="J337">
        <f>YEAR(Ventas_Wellpro[[#This Row],[Fecha]])</f>
        <v>2024</v>
      </c>
      <c r="K337" t="str">
        <f>TEXT(Ventas_Wellpro[[#This Row],[Fecha]],"MMMM")</f>
        <v>octubre</v>
      </c>
      <c r="L337">
        <f>DAY(Ventas_Wellpro[[#This Row],[Fecha]])</f>
        <v>21</v>
      </c>
    </row>
    <row r="338" spans="2:12" x14ac:dyDescent="0.25">
      <c r="B338" s="70">
        <v>45586</v>
      </c>
      <c r="C338" s="74" t="s">
        <v>17</v>
      </c>
      <c r="D338" t="s">
        <v>196</v>
      </c>
      <c r="E338">
        <v>498.65999999999997</v>
      </c>
      <c r="F338" s="1">
        <v>60</v>
      </c>
      <c r="G338" s="2">
        <v>4787.1400000000003</v>
      </c>
      <c r="H338" s="15">
        <v>29919.599999999999</v>
      </c>
      <c r="I338" s="2">
        <v>34706.74</v>
      </c>
      <c r="J338">
        <f>YEAR(Ventas_Wellpro[[#This Row],[Fecha]])</f>
        <v>2024</v>
      </c>
      <c r="K338" t="str">
        <f>TEXT(Ventas_Wellpro[[#This Row],[Fecha]],"MMMM")</f>
        <v>octubre</v>
      </c>
      <c r="L338">
        <f>DAY(Ventas_Wellpro[[#This Row],[Fecha]])</f>
        <v>21</v>
      </c>
    </row>
    <row r="339" spans="2:12" x14ac:dyDescent="0.25">
      <c r="B339" s="70">
        <v>45586</v>
      </c>
      <c r="C339" s="74" t="s">
        <v>17</v>
      </c>
      <c r="D339" t="s">
        <v>196</v>
      </c>
      <c r="E339">
        <v>498.65999999999997</v>
      </c>
      <c r="F339" s="1">
        <v>18</v>
      </c>
      <c r="G339" s="2">
        <v>1436.14</v>
      </c>
      <c r="H339" s="15">
        <v>8975.8799999999992</v>
      </c>
      <c r="I339" s="2">
        <v>10412.02</v>
      </c>
      <c r="J339">
        <f>YEAR(Ventas_Wellpro[[#This Row],[Fecha]])</f>
        <v>2024</v>
      </c>
      <c r="K339" t="str">
        <f>TEXT(Ventas_Wellpro[[#This Row],[Fecha]],"MMMM")</f>
        <v>octubre</v>
      </c>
      <c r="L339">
        <f>DAY(Ventas_Wellpro[[#This Row],[Fecha]])</f>
        <v>21</v>
      </c>
    </row>
    <row r="340" spans="2:12" x14ac:dyDescent="0.25">
      <c r="B340" s="70">
        <v>45586</v>
      </c>
      <c r="C340" s="74" t="s">
        <v>18</v>
      </c>
      <c r="D340" t="s">
        <v>196</v>
      </c>
      <c r="E340">
        <v>525.59</v>
      </c>
      <c r="F340">
        <v>6</v>
      </c>
      <c r="G340" s="1">
        <v>504.57</v>
      </c>
      <c r="H340" s="15">
        <v>3153.54</v>
      </c>
      <c r="I340" s="2">
        <v>3658.11</v>
      </c>
      <c r="J340">
        <f>YEAR(Ventas_Wellpro[[#This Row],[Fecha]])</f>
        <v>2024</v>
      </c>
      <c r="K340" t="str">
        <f>TEXT(Ventas_Wellpro[[#This Row],[Fecha]],"MMMM")</f>
        <v>octubre</v>
      </c>
      <c r="L340">
        <f>DAY(Ventas_Wellpro[[#This Row],[Fecha]])</f>
        <v>21</v>
      </c>
    </row>
    <row r="341" spans="2:12" x14ac:dyDescent="0.25">
      <c r="B341" s="70">
        <v>45586</v>
      </c>
      <c r="C341" s="74" t="s">
        <v>18</v>
      </c>
      <c r="D341" t="s">
        <v>196</v>
      </c>
      <c r="E341">
        <v>525.59</v>
      </c>
      <c r="F341">
        <v>12</v>
      </c>
      <c r="G341" s="2">
        <v>1009.13</v>
      </c>
      <c r="H341" s="15">
        <v>6307.08</v>
      </c>
      <c r="I341" s="2">
        <v>7316.21</v>
      </c>
      <c r="J341">
        <f>YEAR(Ventas_Wellpro[[#This Row],[Fecha]])</f>
        <v>2024</v>
      </c>
      <c r="K341" t="str">
        <f>TEXT(Ventas_Wellpro[[#This Row],[Fecha]],"MMMM")</f>
        <v>octubre</v>
      </c>
      <c r="L341">
        <f>DAY(Ventas_Wellpro[[#This Row],[Fecha]])</f>
        <v>21</v>
      </c>
    </row>
    <row r="342" spans="2:12" x14ac:dyDescent="0.25">
      <c r="B342" s="70">
        <v>45586</v>
      </c>
      <c r="C342" s="74" t="s">
        <v>18</v>
      </c>
      <c r="D342" t="s">
        <v>196</v>
      </c>
      <c r="E342">
        <v>525.59</v>
      </c>
      <c r="F342">
        <v>6</v>
      </c>
      <c r="G342" s="1">
        <v>504.57</v>
      </c>
      <c r="H342" s="15">
        <v>3153.54</v>
      </c>
      <c r="I342" s="2">
        <v>3658.11</v>
      </c>
      <c r="J342">
        <f>YEAR(Ventas_Wellpro[[#This Row],[Fecha]])</f>
        <v>2024</v>
      </c>
      <c r="K342" t="str">
        <f>TEXT(Ventas_Wellpro[[#This Row],[Fecha]],"MMMM")</f>
        <v>octubre</v>
      </c>
      <c r="L342">
        <f>DAY(Ventas_Wellpro[[#This Row],[Fecha]])</f>
        <v>21</v>
      </c>
    </row>
    <row r="343" spans="2:12" x14ac:dyDescent="0.25">
      <c r="B343" s="70">
        <v>45586</v>
      </c>
      <c r="C343" s="74" t="s">
        <v>18</v>
      </c>
      <c r="D343" t="s">
        <v>196</v>
      </c>
      <c r="E343">
        <v>525.59</v>
      </c>
      <c r="F343">
        <v>6</v>
      </c>
      <c r="G343" s="1">
        <v>504.57</v>
      </c>
      <c r="H343" s="15">
        <v>3153.54</v>
      </c>
      <c r="I343" s="2">
        <v>3658.11</v>
      </c>
      <c r="J343">
        <f>YEAR(Ventas_Wellpro[[#This Row],[Fecha]])</f>
        <v>2024</v>
      </c>
      <c r="K343" t="str">
        <f>TEXT(Ventas_Wellpro[[#This Row],[Fecha]],"MMMM")</f>
        <v>octubre</v>
      </c>
      <c r="L343">
        <f>DAY(Ventas_Wellpro[[#This Row],[Fecha]])</f>
        <v>21</v>
      </c>
    </row>
    <row r="344" spans="2:12" x14ac:dyDescent="0.25">
      <c r="B344" s="70">
        <v>45586</v>
      </c>
      <c r="C344" s="74" t="s">
        <v>18</v>
      </c>
      <c r="D344" t="s">
        <v>196</v>
      </c>
      <c r="E344">
        <v>525.59</v>
      </c>
      <c r="F344">
        <v>6</v>
      </c>
      <c r="G344" s="1">
        <v>504.57</v>
      </c>
      <c r="H344" s="15">
        <v>3153.54</v>
      </c>
      <c r="I344" s="2">
        <v>3658.11</v>
      </c>
      <c r="J344">
        <f>YEAR(Ventas_Wellpro[[#This Row],[Fecha]])</f>
        <v>2024</v>
      </c>
      <c r="K344" t="str">
        <f>TEXT(Ventas_Wellpro[[#This Row],[Fecha]],"MMMM")</f>
        <v>octubre</v>
      </c>
      <c r="L344">
        <f>DAY(Ventas_Wellpro[[#This Row],[Fecha]])</f>
        <v>21</v>
      </c>
    </row>
    <row r="345" spans="2:12" x14ac:dyDescent="0.25">
      <c r="B345" s="70">
        <v>45586</v>
      </c>
      <c r="C345" s="74" t="s">
        <v>21</v>
      </c>
      <c r="D345" t="s">
        <v>198</v>
      </c>
      <c r="E345">
        <v>137.91999999999999</v>
      </c>
      <c r="F345" s="1">
        <v>1</v>
      </c>
      <c r="G345" s="1">
        <v>22.07</v>
      </c>
      <c r="H345" s="15">
        <v>137.91999999999999</v>
      </c>
      <c r="I345" s="2">
        <v>159.99</v>
      </c>
      <c r="J345">
        <f>YEAR(Ventas_Wellpro[[#This Row],[Fecha]])</f>
        <v>2024</v>
      </c>
      <c r="K345" t="str">
        <f>TEXT(Ventas_Wellpro[[#This Row],[Fecha]],"MMMM")</f>
        <v>octubre</v>
      </c>
      <c r="L345">
        <f>DAY(Ventas_Wellpro[[#This Row],[Fecha]])</f>
        <v>21</v>
      </c>
    </row>
    <row r="346" spans="2:12" x14ac:dyDescent="0.25">
      <c r="B346" s="70">
        <v>45586</v>
      </c>
      <c r="C346" s="74" t="s">
        <v>22</v>
      </c>
      <c r="D346" t="s">
        <v>198</v>
      </c>
      <c r="E346">
        <v>137.91999999999999</v>
      </c>
      <c r="F346" s="1">
        <v>1</v>
      </c>
      <c r="G346" s="1">
        <v>22.07</v>
      </c>
      <c r="H346" s="15">
        <v>137.91999999999999</v>
      </c>
      <c r="I346" s="2">
        <v>159.99</v>
      </c>
      <c r="J346">
        <f>YEAR(Ventas_Wellpro[[#This Row],[Fecha]])</f>
        <v>2024</v>
      </c>
      <c r="K346" t="str">
        <f>TEXT(Ventas_Wellpro[[#This Row],[Fecha]],"MMMM")</f>
        <v>octubre</v>
      </c>
      <c r="L346">
        <f>DAY(Ventas_Wellpro[[#This Row],[Fecha]])</f>
        <v>21</v>
      </c>
    </row>
    <row r="347" spans="2:12" x14ac:dyDescent="0.25">
      <c r="B347" s="70">
        <v>45587</v>
      </c>
      <c r="C347" s="74" t="s">
        <v>17</v>
      </c>
      <c r="D347" t="s">
        <v>196</v>
      </c>
      <c r="E347">
        <v>498.65999999999997</v>
      </c>
      <c r="F347" s="1">
        <v>36</v>
      </c>
      <c r="G347" s="1">
        <v>2872.28</v>
      </c>
      <c r="H347" s="15">
        <v>17951.759999999998</v>
      </c>
      <c r="I347" s="2">
        <v>20824.04</v>
      </c>
      <c r="J347">
        <f>YEAR(Ventas_Wellpro[[#This Row],[Fecha]])</f>
        <v>2024</v>
      </c>
      <c r="K347" t="str">
        <f>TEXT(Ventas_Wellpro[[#This Row],[Fecha]],"MMMM")</f>
        <v>octubre</v>
      </c>
      <c r="L347">
        <f>DAY(Ventas_Wellpro[[#This Row],[Fecha]])</f>
        <v>22</v>
      </c>
    </row>
    <row r="348" spans="2:12" x14ac:dyDescent="0.25">
      <c r="B348" s="70">
        <v>45587</v>
      </c>
      <c r="C348" s="74" t="s">
        <v>18</v>
      </c>
      <c r="D348" t="s">
        <v>196</v>
      </c>
      <c r="E348">
        <v>525.59</v>
      </c>
      <c r="F348">
        <v>24</v>
      </c>
      <c r="G348" s="1">
        <v>2018.27</v>
      </c>
      <c r="H348" s="15">
        <v>12614.16</v>
      </c>
      <c r="I348" s="2">
        <v>14632.43</v>
      </c>
      <c r="J348">
        <f>YEAR(Ventas_Wellpro[[#This Row],[Fecha]])</f>
        <v>2024</v>
      </c>
      <c r="K348" t="str">
        <f>TEXT(Ventas_Wellpro[[#This Row],[Fecha]],"MMMM")</f>
        <v>octubre</v>
      </c>
      <c r="L348">
        <f>DAY(Ventas_Wellpro[[#This Row],[Fecha]])</f>
        <v>22</v>
      </c>
    </row>
    <row r="349" spans="2:12" x14ac:dyDescent="0.25">
      <c r="B349" s="70">
        <v>45590</v>
      </c>
      <c r="C349" s="74" t="s">
        <v>16</v>
      </c>
      <c r="D349" t="s">
        <v>198</v>
      </c>
      <c r="E349">
        <v>859.91</v>
      </c>
      <c r="F349" s="1">
        <v>1</v>
      </c>
      <c r="G349" s="1">
        <v>137.58000000000001</v>
      </c>
      <c r="H349" s="15">
        <v>859.91</v>
      </c>
      <c r="I349" s="2">
        <v>997.49</v>
      </c>
      <c r="J349">
        <f>YEAR(Ventas_Wellpro[[#This Row],[Fecha]])</f>
        <v>2024</v>
      </c>
      <c r="K349" t="str">
        <f>TEXT(Ventas_Wellpro[[#This Row],[Fecha]],"MMMM")</f>
        <v>octubre</v>
      </c>
      <c r="L349">
        <f>DAY(Ventas_Wellpro[[#This Row],[Fecha]])</f>
        <v>25</v>
      </c>
    </row>
    <row r="350" spans="2:12" x14ac:dyDescent="0.25">
      <c r="B350" s="70">
        <v>45590</v>
      </c>
      <c r="C350" s="74" t="s">
        <v>21</v>
      </c>
      <c r="D350" t="s">
        <v>198</v>
      </c>
      <c r="E350">
        <v>137.91999999999999</v>
      </c>
      <c r="F350" s="1">
        <v>1</v>
      </c>
      <c r="G350" s="2">
        <v>22.07</v>
      </c>
      <c r="H350" s="15">
        <v>137.91999999999999</v>
      </c>
      <c r="I350" s="2">
        <v>159.99</v>
      </c>
      <c r="J350">
        <f>YEAR(Ventas_Wellpro[[#This Row],[Fecha]])</f>
        <v>2024</v>
      </c>
      <c r="K350" t="str">
        <f>TEXT(Ventas_Wellpro[[#This Row],[Fecha]],"MMMM")</f>
        <v>octubre</v>
      </c>
      <c r="L350">
        <f>DAY(Ventas_Wellpro[[#This Row],[Fecha]])</f>
        <v>25</v>
      </c>
    </row>
    <row r="351" spans="2:12" x14ac:dyDescent="0.25">
      <c r="B351" s="70">
        <v>45593</v>
      </c>
      <c r="C351" s="74" t="s">
        <v>16</v>
      </c>
      <c r="D351" t="s">
        <v>198</v>
      </c>
      <c r="E351">
        <v>859.91</v>
      </c>
      <c r="F351" s="1">
        <v>1</v>
      </c>
      <c r="G351" s="1">
        <v>137.58000000000001</v>
      </c>
      <c r="H351" s="15">
        <v>859.91</v>
      </c>
      <c r="I351" s="2">
        <v>997.49</v>
      </c>
      <c r="J351">
        <f>YEAR(Ventas_Wellpro[[#This Row],[Fecha]])</f>
        <v>2024</v>
      </c>
      <c r="K351" t="str">
        <f>TEXT(Ventas_Wellpro[[#This Row],[Fecha]],"MMMM")</f>
        <v>octubre</v>
      </c>
      <c r="L351">
        <f>DAY(Ventas_Wellpro[[#This Row],[Fecha]])</f>
        <v>28</v>
      </c>
    </row>
    <row r="352" spans="2:12" x14ac:dyDescent="0.25">
      <c r="B352" s="70">
        <v>45593</v>
      </c>
      <c r="C352" s="74" t="s">
        <v>17</v>
      </c>
      <c r="D352" t="s">
        <v>196</v>
      </c>
      <c r="E352">
        <v>498.65999999999997</v>
      </c>
      <c r="F352" s="1">
        <v>54</v>
      </c>
      <c r="G352" s="1">
        <v>4308.42</v>
      </c>
      <c r="H352" s="15">
        <v>26927.64</v>
      </c>
      <c r="I352" s="2">
        <v>31236.06</v>
      </c>
      <c r="J352">
        <f>YEAR(Ventas_Wellpro[[#This Row],[Fecha]])</f>
        <v>2024</v>
      </c>
      <c r="K352" t="str">
        <f>TEXT(Ventas_Wellpro[[#This Row],[Fecha]],"MMMM")</f>
        <v>octubre</v>
      </c>
      <c r="L352">
        <f>DAY(Ventas_Wellpro[[#This Row],[Fecha]])</f>
        <v>28</v>
      </c>
    </row>
    <row r="353" spans="2:12" x14ac:dyDescent="0.25">
      <c r="B353" s="70">
        <v>45593</v>
      </c>
      <c r="C353" s="74" t="s">
        <v>17</v>
      </c>
      <c r="D353" t="s">
        <v>196</v>
      </c>
      <c r="E353">
        <v>498.66</v>
      </c>
      <c r="F353" s="1">
        <v>12</v>
      </c>
      <c r="G353" s="2">
        <v>957.43</v>
      </c>
      <c r="H353" s="15">
        <v>5983.92</v>
      </c>
      <c r="I353" s="2">
        <v>6941.35</v>
      </c>
      <c r="J353">
        <f>YEAR(Ventas_Wellpro[[#This Row],[Fecha]])</f>
        <v>2024</v>
      </c>
      <c r="K353" t="str">
        <f>TEXT(Ventas_Wellpro[[#This Row],[Fecha]],"MMMM")</f>
        <v>octubre</v>
      </c>
      <c r="L353">
        <f>DAY(Ventas_Wellpro[[#This Row],[Fecha]])</f>
        <v>28</v>
      </c>
    </row>
    <row r="354" spans="2:12" x14ac:dyDescent="0.25">
      <c r="B354" s="70">
        <v>45593</v>
      </c>
      <c r="C354" s="74" t="s">
        <v>17</v>
      </c>
      <c r="D354" t="s">
        <v>196</v>
      </c>
      <c r="E354">
        <v>498.66</v>
      </c>
      <c r="F354" s="1">
        <v>24</v>
      </c>
      <c r="G354" s="2">
        <v>1914.85</v>
      </c>
      <c r="H354" s="15">
        <v>11967.84</v>
      </c>
      <c r="I354" s="2">
        <v>13882.69</v>
      </c>
      <c r="J354">
        <f>YEAR(Ventas_Wellpro[[#This Row],[Fecha]])</f>
        <v>2024</v>
      </c>
      <c r="K354" t="str">
        <f>TEXT(Ventas_Wellpro[[#This Row],[Fecha]],"MMMM")</f>
        <v>octubre</v>
      </c>
      <c r="L354">
        <f>DAY(Ventas_Wellpro[[#This Row],[Fecha]])</f>
        <v>28</v>
      </c>
    </row>
    <row r="355" spans="2:12" x14ac:dyDescent="0.25">
      <c r="B355" s="70">
        <v>45593</v>
      </c>
      <c r="C355" s="74" t="s">
        <v>17</v>
      </c>
      <c r="D355" t="s">
        <v>196</v>
      </c>
      <c r="E355">
        <v>498.66</v>
      </c>
      <c r="F355" s="1">
        <v>96</v>
      </c>
      <c r="G355" s="1">
        <v>7659.42</v>
      </c>
      <c r="H355" s="15">
        <v>47871.360000000001</v>
      </c>
      <c r="I355" s="2">
        <v>55530.78</v>
      </c>
      <c r="J355">
        <f>YEAR(Ventas_Wellpro[[#This Row],[Fecha]])</f>
        <v>2024</v>
      </c>
      <c r="K355" t="str">
        <f>TEXT(Ventas_Wellpro[[#This Row],[Fecha]],"MMMM")</f>
        <v>octubre</v>
      </c>
      <c r="L355">
        <f>DAY(Ventas_Wellpro[[#This Row],[Fecha]])</f>
        <v>28</v>
      </c>
    </row>
    <row r="356" spans="2:12" x14ac:dyDescent="0.25">
      <c r="B356" s="70">
        <v>45593</v>
      </c>
      <c r="C356" s="74" t="s">
        <v>17</v>
      </c>
      <c r="D356" t="s">
        <v>196</v>
      </c>
      <c r="E356">
        <v>498.65999999999997</v>
      </c>
      <c r="F356" s="1">
        <v>18</v>
      </c>
      <c r="G356" s="2">
        <v>1436.14</v>
      </c>
      <c r="H356" s="15">
        <v>8975.8799999999992</v>
      </c>
      <c r="I356" s="2">
        <v>10412.02</v>
      </c>
      <c r="J356">
        <f>YEAR(Ventas_Wellpro[[#This Row],[Fecha]])</f>
        <v>2024</v>
      </c>
      <c r="K356" t="str">
        <f>TEXT(Ventas_Wellpro[[#This Row],[Fecha]],"MMMM")</f>
        <v>octubre</v>
      </c>
      <c r="L356">
        <f>DAY(Ventas_Wellpro[[#This Row],[Fecha]])</f>
        <v>28</v>
      </c>
    </row>
    <row r="357" spans="2:12" x14ac:dyDescent="0.25">
      <c r="B357" s="70">
        <v>45593</v>
      </c>
      <c r="C357" s="74" t="s">
        <v>17</v>
      </c>
      <c r="D357" t="s">
        <v>196</v>
      </c>
      <c r="E357">
        <v>498.66</v>
      </c>
      <c r="F357" s="1">
        <v>12</v>
      </c>
      <c r="G357" s="2">
        <v>957.43</v>
      </c>
      <c r="H357" s="15">
        <v>5983.92</v>
      </c>
      <c r="I357" s="2">
        <v>6941.35</v>
      </c>
      <c r="J357">
        <f>YEAR(Ventas_Wellpro[[#This Row],[Fecha]])</f>
        <v>2024</v>
      </c>
      <c r="K357" t="str">
        <f>TEXT(Ventas_Wellpro[[#This Row],[Fecha]],"MMMM")</f>
        <v>octubre</v>
      </c>
      <c r="L357">
        <f>DAY(Ventas_Wellpro[[#This Row],[Fecha]])</f>
        <v>28</v>
      </c>
    </row>
    <row r="358" spans="2:12" x14ac:dyDescent="0.25">
      <c r="B358" s="70">
        <v>45593</v>
      </c>
      <c r="C358" s="74" t="s">
        <v>17</v>
      </c>
      <c r="D358" t="s">
        <v>196</v>
      </c>
      <c r="E358">
        <v>498.66</v>
      </c>
      <c r="F358" s="1">
        <v>12</v>
      </c>
      <c r="G358" s="1">
        <v>957.43</v>
      </c>
      <c r="H358" s="15">
        <v>5983.92</v>
      </c>
      <c r="I358" s="2">
        <v>6941.35</v>
      </c>
      <c r="J358">
        <f>YEAR(Ventas_Wellpro[[#This Row],[Fecha]])</f>
        <v>2024</v>
      </c>
      <c r="K358" t="str">
        <f>TEXT(Ventas_Wellpro[[#This Row],[Fecha]],"MMMM")</f>
        <v>octubre</v>
      </c>
      <c r="L358">
        <f>DAY(Ventas_Wellpro[[#This Row],[Fecha]])</f>
        <v>28</v>
      </c>
    </row>
    <row r="359" spans="2:12" x14ac:dyDescent="0.25">
      <c r="B359" s="70">
        <v>45593</v>
      </c>
      <c r="C359" s="74" t="s">
        <v>17</v>
      </c>
      <c r="D359" t="s">
        <v>196</v>
      </c>
      <c r="E359">
        <v>498.66</v>
      </c>
      <c r="F359" s="1">
        <v>48</v>
      </c>
      <c r="G359" s="1">
        <v>3829.71</v>
      </c>
      <c r="H359" s="15">
        <v>23935.68</v>
      </c>
      <c r="I359" s="2">
        <v>27765.39</v>
      </c>
      <c r="J359">
        <f>YEAR(Ventas_Wellpro[[#This Row],[Fecha]])</f>
        <v>2024</v>
      </c>
      <c r="K359" t="str">
        <f>TEXT(Ventas_Wellpro[[#This Row],[Fecha]],"MMMM")</f>
        <v>octubre</v>
      </c>
      <c r="L359">
        <f>DAY(Ventas_Wellpro[[#This Row],[Fecha]])</f>
        <v>28</v>
      </c>
    </row>
    <row r="360" spans="2:12" x14ac:dyDescent="0.25">
      <c r="B360" s="70">
        <v>45593</v>
      </c>
      <c r="C360" s="74" t="s">
        <v>17</v>
      </c>
      <c r="D360" t="s">
        <v>196</v>
      </c>
      <c r="E360">
        <v>498.65999999999997</v>
      </c>
      <c r="F360" s="1">
        <v>30</v>
      </c>
      <c r="G360" s="1">
        <v>2393.5700000000002</v>
      </c>
      <c r="H360" s="15">
        <v>14959.8</v>
      </c>
      <c r="I360" s="2">
        <v>17353.37</v>
      </c>
      <c r="J360">
        <f>YEAR(Ventas_Wellpro[[#This Row],[Fecha]])</f>
        <v>2024</v>
      </c>
      <c r="K360" t="str">
        <f>TEXT(Ventas_Wellpro[[#This Row],[Fecha]],"MMMM")</f>
        <v>octubre</v>
      </c>
      <c r="L360">
        <f>DAY(Ventas_Wellpro[[#This Row],[Fecha]])</f>
        <v>28</v>
      </c>
    </row>
    <row r="361" spans="2:12" x14ac:dyDescent="0.25">
      <c r="B361" s="70">
        <v>45593</v>
      </c>
      <c r="C361" s="74" t="s">
        <v>17</v>
      </c>
      <c r="D361" t="s">
        <v>196</v>
      </c>
      <c r="E361">
        <v>498.66</v>
      </c>
      <c r="F361" s="1">
        <v>6</v>
      </c>
      <c r="G361" s="1">
        <v>478.71</v>
      </c>
      <c r="H361" s="15">
        <v>2991.96</v>
      </c>
      <c r="I361" s="2">
        <v>3470.67</v>
      </c>
      <c r="J361">
        <f>YEAR(Ventas_Wellpro[[#This Row],[Fecha]])</f>
        <v>2024</v>
      </c>
      <c r="K361" t="str">
        <f>TEXT(Ventas_Wellpro[[#This Row],[Fecha]],"MMMM")</f>
        <v>octubre</v>
      </c>
      <c r="L361">
        <f>DAY(Ventas_Wellpro[[#This Row],[Fecha]])</f>
        <v>28</v>
      </c>
    </row>
    <row r="362" spans="2:12" x14ac:dyDescent="0.25">
      <c r="B362" s="70">
        <v>45593</v>
      </c>
      <c r="C362" s="74" t="s">
        <v>17</v>
      </c>
      <c r="D362" t="s">
        <v>196</v>
      </c>
      <c r="E362">
        <v>498.66</v>
      </c>
      <c r="F362" s="1">
        <v>6</v>
      </c>
      <c r="G362" s="1">
        <v>478.71</v>
      </c>
      <c r="H362" s="15">
        <v>2991.96</v>
      </c>
      <c r="I362" s="2">
        <v>3470.67</v>
      </c>
      <c r="J362">
        <f>YEAR(Ventas_Wellpro[[#This Row],[Fecha]])</f>
        <v>2024</v>
      </c>
      <c r="K362" t="str">
        <f>TEXT(Ventas_Wellpro[[#This Row],[Fecha]],"MMMM")</f>
        <v>octubre</v>
      </c>
      <c r="L362">
        <f>DAY(Ventas_Wellpro[[#This Row],[Fecha]])</f>
        <v>28</v>
      </c>
    </row>
    <row r="363" spans="2:12" x14ac:dyDescent="0.25">
      <c r="B363" s="70">
        <v>45593</v>
      </c>
      <c r="C363" s="74" t="s">
        <v>17</v>
      </c>
      <c r="D363" t="s">
        <v>196</v>
      </c>
      <c r="E363">
        <v>498.66</v>
      </c>
      <c r="F363" s="1">
        <v>12</v>
      </c>
      <c r="G363" s="1">
        <v>957.43</v>
      </c>
      <c r="H363" s="15">
        <v>5983.92</v>
      </c>
      <c r="I363" s="2">
        <v>6941.35</v>
      </c>
      <c r="J363">
        <f>YEAR(Ventas_Wellpro[[#This Row],[Fecha]])</f>
        <v>2024</v>
      </c>
      <c r="K363" t="str">
        <f>TEXT(Ventas_Wellpro[[#This Row],[Fecha]],"MMMM")</f>
        <v>octubre</v>
      </c>
      <c r="L363">
        <f>DAY(Ventas_Wellpro[[#This Row],[Fecha]])</f>
        <v>28</v>
      </c>
    </row>
    <row r="364" spans="2:12" x14ac:dyDescent="0.25">
      <c r="B364" s="70">
        <v>45593</v>
      </c>
      <c r="C364" s="74" t="s">
        <v>18</v>
      </c>
      <c r="D364" t="s">
        <v>196</v>
      </c>
      <c r="E364">
        <v>525.59</v>
      </c>
      <c r="F364">
        <v>18</v>
      </c>
      <c r="G364" s="1">
        <v>1513.7</v>
      </c>
      <c r="H364" s="15">
        <v>9460.6200000000008</v>
      </c>
      <c r="I364" s="2">
        <v>10974.32</v>
      </c>
      <c r="J364">
        <f>YEAR(Ventas_Wellpro[[#This Row],[Fecha]])</f>
        <v>2024</v>
      </c>
      <c r="K364" t="str">
        <f>TEXT(Ventas_Wellpro[[#This Row],[Fecha]],"MMMM")</f>
        <v>octubre</v>
      </c>
      <c r="L364">
        <f>DAY(Ventas_Wellpro[[#This Row],[Fecha]])</f>
        <v>28</v>
      </c>
    </row>
    <row r="365" spans="2:12" x14ac:dyDescent="0.25">
      <c r="B365" s="70">
        <v>45593</v>
      </c>
      <c r="C365" s="74" t="s">
        <v>18</v>
      </c>
      <c r="D365" t="s">
        <v>196</v>
      </c>
      <c r="E365">
        <v>525.59</v>
      </c>
      <c r="F365">
        <v>6</v>
      </c>
      <c r="G365" s="2">
        <v>504.57</v>
      </c>
      <c r="H365" s="15">
        <v>3153.54</v>
      </c>
      <c r="I365" s="2">
        <v>3658.11</v>
      </c>
      <c r="J365">
        <f>YEAR(Ventas_Wellpro[[#This Row],[Fecha]])</f>
        <v>2024</v>
      </c>
      <c r="K365" t="str">
        <f>TEXT(Ventas_Wellpro[[#This Row],[Fecha]],"MMMM")</f>
        <v>octubre</v>
      </c>
      <c r="L365">
        <f>DAY(Ventas_Wellpro[[#This Row],[Fecha]])</f>
        <v>28</v>
      </c>
    </row>
    <row r="366" spans="2:12" x14ac:dyDescent="0.25">
      <c r="B366" s="70">
        <v>45593</v>
      </c>
      <c r="C366" s="74" t="s">
        <v>18</v>
      </c>
      <c r="D366" t="s">
        <v>196</v>
      </c>
      <c r="E366">
        <v>525.59</v>
      </c>
      <c r="F366">
        <v>24</v>
      </c>
      <c r="G366" s="1">
        <v>2018.27</v>
      </c>
      <c r="H366" s="15">
        <v>12614.16</v>
      </c>
      <c r="I366" s="2">
        <v>14632.43</v>
      </c>
      <c r="J366">
        <f>YEAR(Ventas_Wellpro[[#This Row],[Fecha]])</f>
        <v>2024</v>
      </c>
      <c r="K366" t="str">
        <f>TEXT(Ventas_Wellpro[[#This Row],[Fecha]],"MMMM")</f>
        <v>octubre</v>
      </c>
      <c r="L366">
        <f>DAY(Ventas_Wellpro[[#This Row],[Fecha]])</f>
        <v>28</v>
      </c>
    </row>
    <row r="367" spans="2:12" x14ac:dyDescent="0.25">
      <c r="B367" s="70">
        <v>45593</v>
      </c>
      <c r="C367" s="74" t="s">
        <v>18</v>
      </c>
      <c r="D367" t="s">
        <v>196</v>
      </c>
      <c r="E367">
        <v>525.59</v>
      </c>
      <c r="F367">
        <v>6</v>
      </c>
      <c r="G367" s="1">
        <v>504.57</v>
      </c>
      <c r="H367" s="15">
        <v>3153.54</v>
      </c>
      <c r="I367" s="2">
        <v>3658.11</v>
      </c>
      <c r="J367">
        <f>YEAR(Ventas_Wellpro[[#This Row],[Fecha]])</f>
        <v>2024</v>
      </c>
      <c r="K367" t="str">
        <f>TEXT(Ventas_Wellpro[[#This Row],[Fecha]],"MMMM")</f>
        <v>octubre</v>
      </c>
      <c r="L367">
        <f>DAY(Ventas_Wellpro[[#This Row],[Fecha]])</f>
        <v>28</v>
      </c>
    </row>
    <row r="368" spans="2:12" x14ac:dyDescent="0.25">
      <c r="B368" s="70">
        <v>45593</v>
      </c>
      <c r="C368" s="74" t="s">
        <v>18</v>
      </c>
      <c r="D368" t="s">
        <v>196</v>
      </c>
      <c r="E368">
        <v>525.59</v>
      </c>
      <c r="F368">
        <v>6</v>
      </c>
      <c r="G368" s="1">
        <v>504.57</v>
      </c>
      <c r="H368" s="15">
        <v>3153.54</v>
      </c>
      <c r="I368" s="2">
        <v>3658.11</v>
      </c>
      <c r="J368">
        <f>YEAR(Ventas_Wellpro[[#This Row],[Fecha]])</f>
        <v>2024</v>
      </c>
      <c r="K368" t="str">
        <f>TEXT(Ventas_Wellpro[[#This Row],[Fecha]],"MMMM")</f>
        <v>octubre</v>
      </c>
      <c r="L368">
        <f>DAY(Ventas_Wellpro[[#This Row],[Fecha]])</f>
        <v>28</v>
      </c>
    </row>
    <row r="369" spans="2:12" x14ac:dyDescent="0.25">
      <c r="B369" s="70">
        <v>45593</v>
      </c>
      <c r="C369" s="74" t="s">
        <v>18</v>
      </c>
      <c r="D369" t="s">
        <v>196</v>
      </c>
      <c r="E369">
        <v>525.59</v>
      </c>
      <c r="F369">
        <v>6</v>
      </c>
      <c r="G369" s="1">
        <v>504.57</v>
      </c>
      <c r="H369" s="15">
        <v>3153.54</v>
      </c>
      <c r="I369" s="2">
        <v>3658.11</v>
      </c>
      <c r="J369">
        <f>YEAR(Ventas_Wellpro[[#This Row],[Fecha]])</f>
        <v>2024</v>
      </c>
      <c r="K369" t="str">
        <f>TEXT(Ventas_Wellpro[[#This Row],[Fecha]],"MMMM")</f>
        <v>octubre</v>
      </c>
      <c r="L369">
        <f>DAY(Ventas_Wellpro[[#This Row],[Fecha]])</f>
        <v>28</v>
      </c>
    </row>
    <row r="370" spans="2:12" x14ac:dyDescent="0.25">
      <c r="B370" s="70">
        <v>45593</v>
      </c>
      <c r="C370" s="74" t="s">
        <v>18</v>
      </c>
      <c r="D370" t="s">
        <v>196</v>
      </c>
      <c r="E370">
        <v>525.59</v>
      </c>
      <c r="F370">
        <v>6</v>
      </c>
      <c r="G370" s="2">
        <v>504.57</v>
      </c>
      <c r="H370" s="15">
        <v>3153.54</v>
      </c>
      <c r="I370" s="2">
        <v>3658.11</v>
      </c>
      <c r="J370">
        <f>YEAR(Ventas_Wellpro[[#This Row],[Fecha]])</f>
        <v>2024</v>
      </c>
      <c r="K370" t="str">
        <f>TEXT(Ventas_Wellpro[[#This Row],[Fecha]],"MMMM")</f>
        <v>octubre</v>
      </c>
      <c r="L370">
        <f>DAY(Ventas_Wellpro[[#This Row],[Fecha]])</f>
        <v>28</v>
      </c>
    </row>
    <row r="371" spans="2:12" x14ac:dyDescent="0.25">
      <c r="B371" s="70">
        <v>45593</v>
      </c>
      <c r="C371" s="74" t="s">
        <v>18</v>
      </c>
      <c r="D371" t="s">
        <v>196</v>
      </c>
      <c r="E371">
        <v>525.59</v>
      </c>
      <c r="F371">
        <v>6</v>
      </c>
      <c r="G371" s="2">
        <v>504.57</v>
      </c>
      <c r="H371" s="15">
        <v>3153.54</v>
      </c>
      <c r="I371" s="2">
        <v>3658.11</v>
      </c>
      <c r="J371">
        <f>YEAR(Ventas_Wellpro[[#This Row],[Fecha]])</f>
        <v>2024</v>
      </c>
      <c r="K371" t="str">
        <f>TEXT(Ventas_Wellpro[[#This Row],[Fecha]],"MMMM")</f>
        <v>octubre</v>
      </c>
      <c r="L371">
        <f>DAY(Ventas_Wellpro[[#This Row],[Fecha]])</f>
        <v>28</v>
      </c>
    </row>
    <row r="372" spans="2:12" x14ac:dyDescent="0.25">
      <c r="B372" s="70">
        <v>45593</v>
      </c>
      <c r="C372" s="74" t="s">
        <v>18</v>
      </c>
      <c r="D372" t="s">
        <v>196</v>
      </c>
      <c r="E372">
        <v>525.59</v>
      </c>
      <c r="F372">
        <v>6</v>
      </c>
      <c r="G372" s="1">
        <v>504.57</v>
      </c>
      <c r="H372" s="15">
        <v>3153.54</v>
      </c>
      <c r="I372" s="2">
        <v>3658.11</v>
      </c>
      <c r="J372">
        <f>YEAR(Ventas_Wellpro[[#This Row],[Fecha]])</f>
        <v>2024</v>
      </c>
      <c r="K372" t="str">
        <f>TEXT(Ventas_Wellpro[[#This Row],[Fecha]],"MMMM")</f>
        <v>octubre</v>
      </c>
      <c r="L372">
        <f>DAY(Ventas_Wellpro[[#This Row],[Fecha]])</f>
        <v>28</v>
      </c>
    </row>
    <row r="373" spans="2:12" x14ac:dyDescent="0.25">
      <c r="B373" s="70">
        <v>45593</v>
      </c>
      <c r="C373" s="74" t="s">
        <v>18</v>
      </c>
      <c r="D373" t="s">
        <v>196</v>
      </c>
      <c r="E373">
        <v>525.59</v>
      </c>
      <c r="F373">
        <v>6</v>
      </c>
      <c r="G373" s="1">
        <v>504.57</v>
      </c>
      <c r="H373" s="15">
        <v>3153.54</v>
      </c>
      <c r="I373" s="2">
        <v>3658.11</v>
      </c>
      <c r="J373">
        <f>YEAR(Ventas_Wellpro[[#This Row],[Fecha]])</f>
        <v>2024</v>
      </c>
      <c r="K373" t="str">
        <f>TEXT(Ventas_Wellpro[[#This Row],[Fecha]],"MMMM")</f>
        <v>octubre</v>
      </c>
      <c r="L373">
        <f>DAY(Ventas_Wellpro[[#This Row],[Fecha]])</f>
        <v>28</v>
      </c>
    </row>
    <row r="374" spans="2:12" x14ac:dyDescent="0.25">
      <c r="B374" s="70">
        <v>45593</v>
      </c>
      <c r="C374" s="74" t="s">
        <v>21</v>
      </c>
      <c r="D374" t="s">
        <v>198</v>
      </c>
      <c r="E374">
        <v>137.91999999999999</v>
      </c>
      <c r="F374" s="1">
        <v>1</v>
      </c>
      <c r="G374" s="1">
        <v>22.07</v>
      </c>
      <c r="H374" s="15">
        <v>137.91999999999999</v>
      </c>
      <c r="I374" s="2">
        <v>159.99</v>
      </c>
      <c r="J374">
        <f>YEAR(Ventas_Wellpro[[#This Row],[Fecha]])</f>
        <v>2024</v>
      </c>
      <c r="K374" t="str">
        <f>TEXT(Ventas_Wellpro[[#This Row],[Fecha]],"MMMM")</f>
        <v>octubre</v>
      </c>
      <c r="L374">
        <f>DAY(Ventas_Wellpro[[#This Row],[Fecha]])</f>
        <v>28</v>
      </c>
    </row>
    <row r="375" spans="2:12" x14ac:dyDescent="0.25">
      <c r="B375" s="70">
        <v>45593</v>
      </c>
      <c r="C375" s="74" t="s">
        <v>21</v>
      </c>
      <c r="D375" t="s">
        <v>198</v>
      </c>
      <c r="E375">
        <v>137.91999999999999</v>
      </c>
      <c r="F375" s="1">
        <v>1</v>
      </c>
      <c r="G375" s="1">
        <v>22.07</v>
      </c>
      <c r="H375" s="15">
        <v>137.91999999999999</v>
      </c>
      <c r="I375" s="2">
        <v>159.99</v>
      </c>
      <c r="J375">
        <f>YEAR(Ventas_Wellpro[[#This Row],[Fecha]])</f>
        <v>2024</v>
      </c>
      <c r="K375" t="str">
        <f>TEXT(Ventas_Wellpro[[#This Row],[Fecha]],"MMMM")</f>
        <v>octubre</v>
      </c>
      <c r="L375">
        <f>DAY(Ventas_Wellpro[[#This Row],[Fecha]])</f>
        <v>28</v>
      </c>
    </row>
    <row r="376" spans="2:12" x14ac:dyDescent="0.25">
      <c r="B376" s="70">
        <v>45593</v>
      </c>
      <c r="C376" s="74" t="s">
        <v>21</v>
      </c>
      <c r="D376" t="s">
        <v>198</v>
      </c>
      <c r="E376">
        <v>137.91999999999999</v>
      </c>
      <c r="F376" s="1">
        <v>1</v>
      </c>
      <c r="G376" s="1">
        <v>22.07</v>
      </c>
      <c r="H376" s="15">
        <v>137.91999999999999</v>
      </c>
      <c r="I376" s="2">
        <v>159.99</v>
      </c>
      <c r="J376">
        <f>YEAR(Ventas_Wellpro[[#This Row],[Fecha]])</f>
        <v>2024</v>
      </c>
      <c r="K376" t="str">
        <f>TEXT(Ventas_Wellpro[[#This Row],[Fecha]],"MMMM")</f>
        <v>octubre</v>
      </c>
      <c r="L376">
        <f>DAY(Ventas_Wellpro[[#This Row],[Fecha]])</f>
        <v>28</v>
      </c>
    </row>
    <row r="377" spans="2:12" x14ac:dyDescent="0.25">
      <c r="B377" s="70">
        <v>45593</v>
      </c>
      <c r="C377" s="74" t="s">
        <v>22</v>
      </c>
      <c r="D377" t="s">
        <v>198</v>
      </c>
      <c r="E377">
        <v>137.91999999999999</v>
      </c>
      <c r="F377" s="1">
        <v>1</v>
      </c>
      <c r="G377" s="1">
        <v>22.07</v>
      </c>
      <c r="H377" s="15">
        <v>137.91999999999999</v>
      </c>
      <c r="I377" s="2">
        <v>159.99</v>
      </c>
      <c r="J377">
        <f>YEAR(Ventas_Wellpro[[#This Row],[Fecha]])</f>
        <v>2024</v>
      </c>
      <c r="K377" t="str">
        <f>TEXT(Ventas_Wellpro[[#This Row],[Fecha]],"MMMM")</f>
        <v>octubre</v>
      </c>
      <c r="L377">
        <f>DAY(Ventas_Wellpro[[#This Row],[Fecha]])</f>
        <v>28</v>
      </c>
    </row>
    <row r="378" spans="2:12" x14ac:dyDescent="0.25">
      <c r="B378" s="70">
        <v>45593</v>
      </c>
      <c r="C378" s="74" t="s">
        <v>24</v>
      </c>
      <c r="D378" t="s">
        <v>198</v>
      </c>
      <c r="E378">
        <v>137.91999999999999</v>
      </c>
      <c r="F378" s="1">
        <v>1</v>
      </c>
      <c r="G378" s="1">
        <v>22.07</v>
      </c>
      <c r="H378" s="15">
        <v>137.91999999999999</v>
      </c>
      <c r="I378" s="2">
        <v>159.99</v>
      </c>
      <c r="J378">
        <f>YEAR(Ventas_Wellpro[[#This Row],[Fecha]])</f>
        <v>2024</v>
      </c>
      <c r="K378" t="str">
        <f>TEXT(Ventas_Wellpro[[#This Row],[Fecha]],"MMMM")</f>
        <v>octubre</v>
      </c>
      <c r="L378">
        <f>DAY(Ventas_Wellpro[[#This Row],[Fecha]])</f>
        <v>28</v>
      </c>
    </row>
    <row r="379" spans="2:12" x14ac:dyDescent="0.25">
      <c r="B379" s="70">
        <v>45594</v>
      </c>
      <c r="C379" s="74" t="s">
        <v>17</v>
      </c>
      <c r="D379" t="s">
        <v>196</v>
      </c>
      <c r="E379">
        <v>498.66</v>
      </c>
      <c r="F379" s="1">
        <v>6</v>
      </c>
      <c r="G379" s="1">
        <v>478.71</v>
      </c>
      <c r="H379" s="15">
        <v>2991.96</v>
      </c>
      <c r="I379" s="2">
        <v>3470.67</v>
      </c>
      <c r="J379">
        <f>YEAR(Ventas_Wellpro[[#This Row],[Fecha]])</f>
        <v>2024</v>
      </c>
      <c r="K379" t="str">
        <f>TEXT(Ventas_Wellpro[[#This Row],[Fecha]],"MMMM")</f>
        <v>octubre</v>
      </c>
      <c r="L379">
        <f>DAY(Ventas_Wellpro[[#This Row],[Fecha]])</f>
        <v>29</v>
      </c>
    </row>
    <row r="380" spans="2:12" x14ac:dyDescent="0.25">
      <c r="B380" s="70">
        <v>45594</v>
      </c>
      <c r="C380" s="74" t="s">
        <v>17</v>
      </c>
      <c r="D380" t="s">
        <v>196</v>
      </c>
      <c r="E380">
        <v>498.66</v>
      </c>
      <c r="F380" s="1">
        <v>24</v>
      </c>
      <c r="G380" s="1">
        <v>1914.85</v>
      </c>
      <c r="H380" s="15">
        <v>11967.84</v>
      </c>
      <c r="I380" s="2">
        <v>13882.69</v>
      </c>
      <c r="J380">
        <f>YEAR(Ventas_Wellpro[[#This Row],[Fecha]])</f>
        <v>2024</v>
      </c>
      <c r="K380" t="str">
        <f>TEXT(Ventas_Wellpro[[#This Row],[Fecha]],"MMMM")</f>
        <v>octubre</v>
      </c>
      <c r="L380">
        <f>DAY(Ventas_Wellpro[[#This Row],[Fecha]])</f>
        <v>29</v>
      </c>
    </row>
    <row r="381" spans="2:12" x14ac:dyDescent="0.25">
      <c r="B381" s="70">
        <v>45594</v>
      </c>
      <c r="C381" s="74" t="s">
        <v>18</v>
      </c>
      <c r="D381" t="s">
        <v>196</v>
      </c>
      <c r="E381">
        <v>525.59</v>
      </c>
      <c r="F381">
        <v>6</v>
      </c>
      <c r="G381" s="2">
        <v>504.57</v>
      </c>
      <c r="H381" s="15">
        <v>3153.54</v>
      </c>
      <c r="I381" s="2">
        <v>3658.11</v>
      </c>
      <c r="J381">
        <f>YEAR(Ventas_Wellpro[[#This Row],[Fecha]])</f>
        <v>2024</v>
      </c>
      <c r="K381" t="str">
        <f>TEXT(Ventas_Wellpro[[#This Row],[Fecha]],"MMMM")</f>
        <v>octubre</v>
      </c>
      <c r="L381">
        <f>DAY(Ventas_Wellpro[[#This Row],[Fecha]])</f>
        <v>29</v>
      </c>
    </row>
    <row r="382" spans="2:12" x14ac:dyDescent="0.25">
      <c r="B382" s="70">
        <v>45594</v>
      </c>
      <c r="C382" s="74" t="s">
        <v>18</v>
      </c>
      <c r="D382" t="s">
        <v>196</v>
      </c>
      <c r="E382">
        <v>525.59</v>
      </c>
      <c r="F382">
        <v>6</v>
      </c>
      <c r="G382" s="2">
        <v>504.57</v>
      </c>
      <c r="H382" s="15">
        <v>3153.54</v>
      </c>
      <c r="I382" s="2">
        <v>3658.11</v>
      </c>
      <c r="J382">
        <f>YEAR(Ventas_Wellpro[[#This Row],[Fecha]])</f>
        <v>2024</v>
      </c>
      <c r="K382" t="str">
        <f>TEXT(Ventas_Wellpro[[#This Row],[Fecha]],"MMMM")</f>
        <v>octubre</v>
      </c>
      <c r="L382">
        <f>DAY(Ventas_Wellpro[[#This Row],[Fecha]])</f>
        <v>29</v>
      </c>
    </row>
    <row r="383" spans="2:12" x14ac:dyDescent="0.25">
      <c r="B383" s="70">
        <v>45595</v>
      </c>
      <c r="C383" s="74" t="s">
        <v>17</v>
      </c>
      <c r="D383" t="s">
        <v>196</v>
      </c>
      <c r="E383">
        <v>498.66</v>
      </c>
      <c r="F383" s="1">
        <v>12</v>
      </c>
      <c r="G383" s="1">
        <v>957.43</v>
      </c>
      <c r="H383" s="15">
        <v>5983.92</v>
      </c>
      <c r="I383" s="2">
        <v>6941.35</v>
      </c>
      <c r="J383">
        <f>YEAR(Ventas_Wellpro[[#This Row],[Fecha]])</f>
        <v>2024</v>
      </c>
      <c r="K383" t="str">
        <f>TEXT(Ventas_Wellpro[[#This Row],[Fecha]],"MMMM")</f>
        <v>octubre</v>
      </c>
      <c r="L383">
        <f>DAY(Ventas_Wellpro[[#This Row],[Fecha]])</f>
        <v>30</v>
      </c>
    </row>
    <row r="384" spans="2:12" x14ac:dyDescent="0.25">
      <c r="B384" s="70">
        <v>45595</v>
      </c>
      <c r="C384" s="74" t="s">
        <v>18</v>
      </c>
      <c r="D384" t="s">
        <v>196</v>
      </c>
      <c r="E384">
        <v>525.59</v>
      </c>
      <c r="F384">
        <v>6</v>
      </c>
      <c r="G384" s="1">
        <v>504.57</v>
      </c>
      <c r="H384" s="15">
        <v>3153.54</v>
      </c>
      <c r="I384" s="2">
        <v>3658.11</v>
      </c>
      <c r="J384">
        <f>YEAR(Ventas_Wellpro[[#This Row],[Fecha]])</f>
        <v>2024</v>
      </c>
      <c r="K384" t="str">
        <f>TEXT(Ventas_Wellpro[[#This Row],[Fecha]],"MMMM")</f>
        <v>octubre</v>
      </c>
      <c r="L384">
        <f>DAY(Ventas_Wellpro[[#This Row],[Fecha]])</f>
        <v>30</v>
      </c>
    </row>
    <row r="385" spans="2:12" x14ac:dyDescent="0.25">
      <c r="B385" s="70">
        <v>45596</v>
      </c>
      <c r="C385" s="74" t="s">
        <v>17</v>
      </c>
      <c r="D385" t="s">
        <v>196</v>
      </c>
      <c r="E385">
        <v>498.66</v>
      </c>
      <c r="F385" s="1">
        <v>6</v>
      </c>
      <c r="G385" s="2">
        <v>478.71</v>
      </c>
      <c r="H385" s="15">
        <v>2991.96</v>
      </c>
      <c r="I385" s="2">
        <v>3470.67</v>
      </c>
      <c r="J385">
        <f>YEAR(Ventas_Wellpro[[#This Row],[Fecha]])</f>
        <v>2024</v>
      </c>
      <c r="K385" t="str">
        <f>TEXT(Ventas_Wellpro[[#This Row],[Fecha]],"MMMM")</f>
        <v>octubre</v>
      </c>
      <c r="L385">
        <f>DAY(Ventas_Wellpro[[#This Row],[Fecha]])</f>
        <v>31</v>
      </c>
    </row>
    <row r="386" spans="2:12" x14ac:dyDescent="0.25">
      <c r="B386" s="70">
        <v>45596</v>
      </c>
      <c r="C386" s="74" t="s">
        <v>17</v>
      </c>
      <c r="D386" t="s">
        <v>196</v>
      </c>
      <c r="E386">
        <v>498.66</v>
      </c>
      <c r="F386" s="1">
        <v>6</v>
      </c>
      <c r="G386" s="2">
        <v>478.71</v>
      </c>
      <c r="H386" s="15">
        <v>2991.96</v>
      </c>
      <c r="I386" s="2">
        <v>3470.67</v>
      </c>
      <c r="J386">
        <f>YEAR(Ventas_Wellpro[[#This Row],[Fecha]])</f>
        <v>2024</v>
      </c>
      <c r="K386" t="str">
        <f>TEXT(Ventas_Wellpro[[#This Row],[Fecha]],"MMMM")</f>
        <v>octubre</v>
      </c>
      <c r="L386">
        <f>DAY(Ventas_Wellpro[[#This Row],[Fecha]])</f>
        <v>31</v>
      </c>
    </row>
    <row r="387" spans="2:12" x14ac:dyDescent="0.25">
      <c r="B387" s="70">
        <v>45596</v>
      </c>
      <c r="C387" s="74" t="s">
        <v>17</v>
      </c>
      <c r="D387" t="s">
        <v>196</v>
      </c>
      <c r="E387">
        <v>498.66</v>
      </c>
      <c r="F387" s="1">
        <v>12</v>
      </c>
      <c r="G387" s="2">
        <v>957.43</v>
      </c>
      <c r="H387" s="15">
        <v>5983.92</v>
      </c>
      <c r="I387" s="2">
        <v>6941.35</v>
      </c>
      <c r="J387">
        <f>YEAR(Ventas_Wellpro[[#This Row],[Fecha]])</f>
        <v>2024</v>
      </c>
      <c r="K387" t="str">
        <f>TEXT(Ventas_Wellpro[[#This Row],[Fecha]],"MMMM")</f>
        <v>octubre</v>
      </c>
      <c r="L387">
        <f>DAY(Ventas_Wellpro[[#This Row],[Fecha]])</f>
        <v>31</v>
      </c>
    </row>
    <row r="388" spans="2:12" x14ac:dyDescent="0.25">
      <c r="B388" s="70">
        <v>45596</v>
      </c>
      <c r="C388" s="74" t="s">
        <v>17</v>
      </c>
      <c r="D388" t="s">
        <v>196</v>
      </c>
      <c r="E388">
        <v>498.66</v>
      </c>
      <c r="F388" s="1">
        <v>6</v>
      </c>
      <c r="G388" s="1">
        <v>478.71</v>
      </c>
      <c r="H388" s="15">
        <v>2991.96</v>
      </c>
      <c r="I388" s="2">
        <v>3470.67</v>
      </c>
      <c r="J388">
        <f>YEAR(Ventas_Wellpro[[#This Row],[Fecha]])</f>
        <v>2024</v>
      </c>
      <c r="K388" t="str">
        <f>TEXT(Ventas_Wellpro[[#This Row],[Fecha]],"MMMM")</f>
        <v>octubre</v>
      </c>
      <c r="L388">
        <f>DAY(Ventas_Wellpro[[#This Row],[Fecha]])</f>
        <v>31</v>
      </c>
    </row>
    <row r="389" spans="2:12" x14ac:dyDescent="0.25">
      <c r="B389" s="70">
        <v>45596</v>
      </c>
      <c r="C389" s="74" t="s">
        <v>17</v>
      </c>
      <c r="D389" t="s">
        <v>196</v>
      </c>
      <c r="E389">
        <v>498.66</v>
      </c>
      <c r="F389" s="1">
        <v>6</v>
      </c>
      <c r="G389" s="1">
        <v>478.71</v>
      </c>
      <c r="H389" s="15">
        <v>2991.96</v>
      </c>
      <c r="I389" s="2">
        <v>3470.67</v>
      </c>
      <c r="J389">
        <f>YEAR(Ventas_Wellpro[[#This Row],[Fecha]])</f>
        <v>2024</v>
      </c>
      <c r="K389" t="str">
        <f>TEXT(Ventas_Wellpro[[#This Row],[Fecha]],"MMMM")</f>
        <v>octubre</v>
      </c>
      <c r="L389">
        <f>DAY(Ventas_Wellpro[[#This Row],[Fecha]])</f>
        <v>31</v>
      </c>
    </row>
    <row r="390" spans="2:12" x14ac:dyDescent="0.25">
      <c r="B390" s="70">
        <v>45596</v>
      </c>
      <c r="C390" s="74" t="s">
        <v>17</v>
      </c>
      <c r="D390" t="s">
        <v>196</v>
      </c>
      <c r="E390">
        <v>498.66</v>
      </c>
      <c r="F390" s="1">
        <v>24</v>
      </c>
      <c r="G390" s="2">
        <v>1914.85</v>
      </c>
      <c r="H390" s="15">
        <v>11967.84</v>
      </c>
      <c r="I390" s="2">
        <v>13882.69</v>
      </c>
      <c r="J390">
        <f>YEAR(Ventas_Wellpro[[#This Row],[Fecha]])</f>
        <v>2024</v>
      </c>
      <c r="K390" t="str">
        <f>TEXT(Ventas_Wellpro[[#This Row],[Fecha]],"MMMM")</f>
        <v>octubre</v>
      </c>
      <c r="L390">
        <f>DAY(Ventas_Wellpro[[#This Row],[Fecha]])</f>
        <v>31</v>
      </c>
    </row>
    <row r="391" spans="2:12" x14ac:dyDescent="0.25">
      <c r="B391" s="70">
        <v>45596</v>
      </c>
      <c r="C391" s="74" t="s">
        <v>18</v>
      </c>
      <c r="D391" t="s">
        <v>196</v>
      </c>
      <c r="E391">
        <v>525.59</v>
      </c>
      <c r="F391">
        <v>12</v>
      </c>
      <c r="G391" s="2">
        <v>1009.13</v>
      </c>
      <c r="H391" s="15">
        <v>6307.08</v>
      </c>
      <c r="I391" s="2">
        <v>7316.21</v>
      </c>
      <c r="J391">
        <f>YEAR(Ventas_Wellpro[[#This Row],[Fecha]])</f>
        <v>2024</v>
      </c>
      <c r="K391" t="str">
        <f>TEXT(Ventas_Wellpro[[#This Row],[Fecha]],"MMMM")</f>
        <v>octubre</v>
      </c>
      <c r="L391">
        <f>DAY(Ventas_Wellpro[[#This Row],[Fecha]])</f>
        <v>31</v>
      </c>
    </row>
    <row r="392" spans="2:12" x14ac:dyDescent="0.25">
      <c r="B392" s="70">
        <v>45596</v>
      </c>
      <c r="C392" s="74" t="s">
        <v>18</v>
      </c>
      <c r="D392" t="s">
        <v>196</v>
      </c>
      <c r="E392">
        <v>525.59</v>
      </c>
      <c r="F392">
        <v>12</v>
      </c>
      <c r="G392" s="2">
        <v>1009.13</v>
      </c>
      <c r="H392" s="15">
        <v>6307.08</v>
      </c>
      <c r="I392" s="2">
        <v>7316.21</v>
      </c>
      <c r="J392">
        <f>YEAR(Ventas_Wellpro[[#This Row],[Fecha]])</f>
        <v>2024</v>
      </c>
      <c r="K392" t="str">
        <f>TEXT(Ventas_Wellpro[[#This Row],[Fecha]],"MMMM")</f>
        <v>octubre</v>
      </c>
      <c r="L392">
        <f>DAY(Ventas_Wellpro[[#This Row],[Fecha]])</f>
        <v>31</v>
      </c>
    </row>
    <row r="393" spans="2:12" x14ac:dyDescent="0.25">
      <c r="B393" s="70">
        <v>45596</v>
      </c>
      <c r="C393" s="74" t="s">
        <v>18</v>
      </c>
      <c r="D393" t="s">
        <v>196</v>
      </c>
      <c r="E393">
        <v>525.59</v>
      </c>
      <c r="F393">
        <v>6</v>
      </c>
      <c r="G393" s="2">
        <v>504.57</v>
      </c>
      <c r="H393" s="15">
        <v>3153.54</v>
      </c>
      <c r="I393" s="2">
        <v>3658.11</v>
      </c>
      <c r="J393">
        <f>YEAR(Ventas_Wellpro[[#This Row],[Fecha]])</f>
        <v>2024</v>
      </c>
      <c r="K393" t="str">
        <f>TEXT(Ventas_Wellpro[[#This Row],[Fecha]],"MMMM")</f>
        <v>octubre</v>
      </c>
      <c r="L393">
        <f>DAY(Ventas_Wellpro[[#This Row],[Fecha]])</f>
        <v>31</v>
      </c>
    </row>
    <row r="394" spans="2:12" x14ac:dyDescent="0.25">
      <c r="B394" s="70">
        <v>45596</v>
      </c>
      <c r="C394" s="74" t="s">
        <v>18</v>
      </c>
      <c r="D394" t="s">
        <v>196</v>
      </c>
      <c r="E394">
        <v>525.59</v>
      </c>
      <c r="F394">
        <v>18</v>
      </c>
      <c r="G394" s="1">
        <v>1513.7</v>
      </c>
      <c r="H394" s="15">
        <v>9460.6200000000008</v>
      </c>
      <c r="I394" s="2">
        <v>10974.32</v>
      </c>
      <c r="J394">
        <f>YEAR(Ventas_Wellpro[[#This Row],[Fecha]])</f>
        <v>2024</v>
      </c>
      <c r="K394" t="str">
        <f>TEXT(Ventas_Wellpro[[#This Row],[Fecha]],"MMMM")</f>
        <v>octubre</v>
      </c>
      <c r="L394">
        <f>DAY(Ventas_Wellpro[[#This Row],[Fecha]])</f>
        <v>31</v>
      </c>
    </row>
    <row r="395" spans="2:12" x14ac:dyDescent="0.25">
      <c r="B395" s="70">
        <v>45596</v>
      </c>
      <c r="C395" s="74" t="s">
        <v>21</v>
      </c>
      <c r="D395" t="s">
        <v>198</v>
      </c>
      <c r="E395">
        <v>137.91999999999999</v>
      </c>
      <c r="F395" s="1">
        <v>1</v>
      </c>
      <c r="G395" s="2">
        <v>22.07</v>
      </c>
      <c r="H395" s="15">
        <v>137.91999999999999</v>
      </c>
      <c r="I395" s="2">
        <v>159.99</v>
      </c>
      <c r="J395">
        <f>YEAR(Ventas_Wellpro[[#This Row],[Fecha]])</f>
        <v>2024</v>
      </c>
      <c r="K395" t="str">
        <f>TEXT(Ventas_Wellpro[[#This Row],[Fecha]],"MMMM")</f>
        <v>octubre</v>
      </c>
      <c r="L395">
        <f>DAY(Ventas_Wellpro[[#This Row],[Fecha]])</f>
        <v>31</v>
      </c>
    </row>
    <row r="396" spans="2:12" x14ac:dyDescent="0.25">
      <c r="B396" s="70">
        <v>45596</v>
      </c>
      <c r="C396" s="74" t="s">
        <v>22</v>
      </c>
      <c r="D396" t="s">
        <v>198</v>
      </c>
      <c r="E396">
        <v>137.91999999999999</v>
      </c>
      <c r="F396" s="1">
        <v>1</v>
      </c>
      <c r="G396" s="1">
        <v>22.07</v>
      </c>
      <c r="H396" s="15">
        <v>137.91999999999999</v>
      </c>
      <c r="I396" s="2">
        <v>159.99</v>
      </c>
      <c r="J396">
        <f>YEAR(Ventas_Wellpro[[#This Row],[Fecha]])</f>
        <v>2024</v>
      </c>
      <c r="K396" t="str">
        <f>TEXT(Ventas_Wellpro[[#This Row],[Fecha]],"MMMM")</f>
        <v>octubre</v>
      </c>
      <c r="L396">
        <f>DAY(Ventas_Wellpro[[#This Row],[Fecha]])</f>
        <v>31</v>
      </c>
    </row>
    <row r="397" spans="2:12" x14ac:dyDescent="0.25">
      <c r="B397" s="70">
        <v>45596</v>
      </c>
      <c r="C397" s="74" t="s">
        <v>22</v>
      </c>
      <c r="D397" t="s">
        <v>198</v>
      </c>
      <c r="E397">
        <v>137.91999999999999</v>
      </c>
      <c r="F397" s="1">
        <v>1</v>
      </c>
      <c r="G397" s="1">
        <v>22.07</v>
      </c>
      <c r="H397" s="15">
        <v>137.91999999999999</v>
      </c>
      <c r="I397" s="2">
        <v>159.99</v>
      </c>
      <c r="J397">
        <f>YEAR(Ventas_Wellpro[[#This Row],[Fecha]])</f>
        <v>2024</v>
      </c>
      <c r="K397" t="str">
        <f>TEXT(Ventas_Wellpro[[#This Row],[Fecha]],"MMMM")</f>
        <v>octubre</v>
      </c>
      <c r="L397">
        <f>DAY(Ventas_Wellpro[[#This Row],[Fecha]])</f>
        <v>31</v>
      </c>
    </row>
    <row r="398" spans="2:12" x14ac:dyDescent="0.25">
      <c r="B398" s="70">
        <v>45596</v>
      </c>
      <c r="C398" s="74" t="s">
        <v>23</v>
      </c>
      <c r="D398" t="s">
        <v>198</v>
      </c>
      <c r="E398">
        <v>137.91999999999999</v>
      </c>
      <c r="F398" s="1">
        <v>1</v>
      </c>
      <c r="G398" s="1">
        <v>22.07</v>
      </c>
      <c r="H398" s="15">
        <v>137.91999999999999</v>
      </c>
      <c r="I398" s="2">
        <v>159.99</v>
      </c>
      <c r="J398">
        <f>YEAR(Ventas_Wellpro[[#This Row],[Fecha]])</f>
        <v>2024</v>
      </c>
      <c r="K398" t="str">
        <f>TEXT(Ventas_Wellpro[[#This Row],[Fecha]],"MMMM")</f>
        <v>octubre</v>
      </c>
      <c r="L398">
        <f>DAY(Ventas_Wellpro[[#This Row],[Fecha]])</f>
        <v>31</v>
      </c>
    </row>
    <row r="399" spans="2:12" x14ac:dyDescent="0.25">
      <c r="B399" s="70">
        <v>45600</v>
      </c>
      <c r="C399" s="74" t="s">
        <v>21</v>
      </c>
      <c r="D399" t="s">
        <v>198</v>
      </c>
      <c r="E399">
        <v>137.91999999999999</v>
      </c>
      <c r="F399" s="1">
        <v>1</v>
      </c>
      <c r="G399" s="2">
        <v>22.07</v>
      </c>
      <c r="H399" s="15">
        <v>137.91999999999999</v>
      </c>
      <c r="I399" s="2">
        <v>159.99</v>
      </c>
      <c r="J399">
        <f>YEAR(Ventas_Wellpro[[#This Row],[Fecha]])</f>
        <v>2024</v>
      </c>
      <c r="K399" t="str">
        <f>TEXT(Ventas_Wellpro[[#This Row],[Fecha]],"MMMM")</f>
        <v>noviembre</v>
      </c>
      <c r="L399">
        <f>DAY(Ventas_Wellpro[[#This Row],[Fecha]])</f>
        <v>4</v>
      </c>
    </row>
    <row r="400" spans="2:12" x14ac:dyDescent="0.25">
      <c r="B400" s="70">
        <v>45600</v>
      </c>
      <c r="C400" s="74" t="s">
        <v>21</v>
      </c>
      <c r="D400" t="s">
        <v>198</v>
      </c>
      <c r="E400">
        <v>137.91999999999999</v>
      </c>
      <c r="F400" s="1">
        <v>1</v>
      </c>
      <c r="G400" s="2">
        <v>22.07</v>
      </c>
      <c r="H400" s="15">
        <v>137.91999999999999</v>
      </c>
      <c r="I400" s="2">
        <v>159.99</v>
      </c>
      <c r="J400">
        <f>YEAR(Ventas_Wellpro[[#This Row],[Fecha]])</f>
        <v>2024</v>
      </c>
      <c r="K400" t="str">
        <f>TEXT(Ventas_Wellpro[[#This Row],[Fecha]],"MMMM")</f>
        <v>noviembre</v>
      </c>
      <c r="L400">
        <f>DAY(Ventas_Wellpro[[#This Row],[Fecha]])</f>
        <v>4</v>
      </c>
    </row>
    <row r="401" spans="2:12" x14ac:dyDescent="0.25">
      <c r="B401" s="70">
        <v>45600</v>
      </c>
      <c r="C401" s="74" t="s">
        <v>21</v>
      </c>
      <c r="D401" t="s">
        <v>197</v>
      </c>
      <c r="E401">
        <v>103.33999999999999</v>
      </c>
      <c r="F401" s="1">
        <v>240</v>
      </c>
      <c r="G401" s="1">
        <v>3968.26</v>
      </c>
      <c r="H401" s="15">
        <v>24801.599999999999</v>
      </c>
      <c r="I401" s="2">
        <v>28769.86</v>
      </c>
      <c r="J401">
        <f>YEAR(Ventas_Wellpro[[#This Row],[Fecha]])</f>
        <v>2024</v>
      </c>
      <c r="K401" t="str">
        <f>TEXT(Ventas_Wellpro[[#This Row],[Fecha]],"MMMM")</f>
        <v>noviembre</v>
      </c>
      <c r="L401">
        <f>DAY(Ventas_Wellpro[[#This Row],[Fecha]])</f>
        <v>4</v>
      </c>
    </row>
    <row r="402" spans="2:12" x14ac:dyDescent="0.25">
      <c r="B402" s="70">
        <v>45601</v>
      </c>
      <c r="C402" s="74" t="s">
        <v>17</v>
      </c>
      <c r="D402" t="s">
        <v>196</v>
      </c>
      <c r="E402">
        <v>498.66</v>
      </c>
      <c r="F402" s="1">
        <v>6</v>
      </c>
      <c r="G402" s="2">
        <v>478.71</v>
      </c>
      <c r="H402" s="15">
        <v>2991.96</v>
      </c>
      <c r="I402" s="2">
        <v>3470.67</v>
      </c>
      <c r="J402">
        <f>YEAR(Ventas_Wellpro[[#This Row],[Fecha]])</f>
        <v>2024</v>
      </c>
      <c r="K402" t="str">
        <f>TEXT(Ventas_Wellpro[[#This Row],[Fecha]],"MMMM")</f>
        <v>noviembre</v>
      </c>
      <c r="L402">
        <f>DAY(Ventas_Wellpro[[#This Row],[Fecha]])</f>
        <v>5</v>
      </c>
    </row>
    <row r="403" spans="2:12" x14ac:dyDescent="0.25">
      <c r="B403" s="70">
        <v>45601</v>
      </c>
      <c r="C403" s="74" t="s">
        <v>17</v>
      </c>
      <c r="D403" t="s">
        <v>196</v>
      </c>
      <c r="E403">
        <v>498.66</v>
      </c>
      <c r="F403" s="1">
        <v>6</v>
      </c>
      <c r="G403" s="1">
        <v>478.71</v>
      </c>
      <c r="H403" s="15">
        <v>2991.96</v>
      </c>
      <c r="I403" s="2">
        <v>3470.67</v>
      </c>
      <c r="J403">
        <f>YEAR(Ventas_Wellpro[[#This Row],[Fecha]])</f>
        <v>2024</v>
      </c>
      <c r="K403" t="str">
        <f>TEXT(Ventas_Wellpro[[#This Row],[Fecha]],"MMMM")</f>
        <v>noviembre</v>
      </c>
      <c r="L403">
        <f>DAY(Ventas_Wellpro[[#This Row],[Fecha]])</f>
        <v>5</v>
      </c>
    </row>
    <row r="404" spans="2:12" x14ac:dyDescent="0.25">
      <c r="B404" s="70">
        <v>45601</v>
      </c>
      <c r="C404" s="74" t="s">
        <v>17</v>
      </c>
      <c r="D404" t="s">
        <v>196</v>
      </c>
      <c r="E404">
        <v>498.66</v>
      </c>
      <c r="F404" s="1">
        <v>6</v>
      </c>
      <c r="G404" s="1">
        <v>478.71</v>
      </c>
      <c r="H404" s="15">
        <v>2991.96</v>
      </c>
      <c r="I404" s="2">
        <v>3470.67</v>
      </c>
      <c r="J404">
        <f>YEAR(Ventas_Wellpro[[#This Row],[Fecha]])</f>
        <v>2024</v>
      </c>
      <c r="K404" t="str">
        <f>TEXT(Ventas_Wellpro[[#This Row],[Fecha]],"MMMM")</f>
        <v>noviembre</v>
      </c>
      <c r="L404">
        <f>DAY(Ventas_Wellpro[[#This Row],[Fecha]])</f>
        <v>5</v>
      </c>
    </row>
    <row r="405" spans="2:12" x14ac:dyDescent="0.25">
      <c r="B405" s="70">
        <v>45601</v>
      </c>
      <c r="C405" s="74" t="s">
        <v>17</v>
      </c>
      <c r="D405" t="s">
        <v>196</v>
      </c>
      <c r="E405">
        <v>498.66</v>
      </c>
      <c r="F405" s="1">
        <v>12</v>
      </c>
      <c r="G405" s="1">
        <v>957.43</v>
      </c>
      <c r="H405" s="15">
        <v>5983.92</v>
      </c>
      <c r="I405" s="2">
        <v>6941.35</v>
      </c>
      <c r="J405">
        <f>YEAR(Ventas_Wellpro[[#This Row],[Fecha]])</f>
        <v>2024</v>
      </c>
      <c r="K405" t="str">
        <f>TEXT(Ventas_Wellpro[[#This Row],[Fecha]],"MMMM")</f>
        <v>noviembre</v>
      </c>
      <c r="L405">
        <f>DAY(Ventas_Wellpro[[#This Row],[Fecha]])</f>
        <v>5</v>
      </c>
    </row>
    <row r="406" spans="2:12" x14ac:dyDescent="0.25">
      <c r="B406" s="70">
        <v>45601</v>
      </c>
      <c r="C406" s="74" t="s">
        <v>18</v>
      </c>
      <c r="D406" t="s">
        <v>196</v>
      </c>
      <c r="E406">
        <v>525.59</v>
      </c>
      <c r="F406">
        <v>12</v>
      </c>
      <c r="G406" s="1">
        <v>1009.13</v>
      </c>
      <c r="H406" s="15">
        <v>6307.08</v>
      </c>
      <c r="I406" s="2">
        <v>7316.21</v>
      </c>
      <c r="J406">
        <f>YEAR(Ventas_Wellpro[[#This Row],[Fecha]])</f>
        <v>2024</v>
      </c>
      <c r="K406" t="str">
        <f>TEXT(Ventas_Wellpro[[#This Row],[Fecha]],"MMMM")</f>
        <v>noviembre</v>
      </c>
      <c r="L406">
        <f>DAY(Ventas_Wellpro[[#This Row],[Fecha]])</f>
        <v>5</v>
      </c>
    </row>
    <row r="407" spans="2:12" x14ac:dyDescent="0.25">
      <c r="B407" s="70">
        <v>45601</v>
      </c>
      <c r="C407" s="74" t="s">
        <v>18</v>
      </c>
      <c r="D407" t="s">
        <v>196</v>
      </c>
      <c r="E407">
        <v>525.59</v>
      </c>
      <c r="F407">
        <v>6</v>
      </c>
      <c r="G407" s="1">
        <v>504.57</v>
      </c>
      <c r="H407" s="15">
        <v>3153.54</v>
      </c>
      <c r="I407" s="2">
        <v>3658.11</v>
      </c>
      <c r="J407">
        <f>YEAR(Ventas_Wellpro[[#This Row],[Fecha]])</f>
        <v>2024</v>
      </c>
      <c r="K407" t="str">
        <f>TEXT(Ventas_Wellpro[[#This Row],[Fecha]],"MMMM")</f>
        <v>noviembre</v>
      </c>
      <c r="L407">
        <f>DAY(Ventas_Wellpro[[#This Row],[Fecha]])</f>
        <v>5</v>
      </c>
    </row>
    <row r="408" spans="2:12" x14ac:dyDescent="0.25">
      <c r="B408" s="70">
        <v>45601</v>
      </c>
      <c r="C408" s="74" t="s">
        <v>18</v>
      </c>
      <c r="D408" t="s">
        <v>196</v>
      </c>
      <c r="E408">
        <v>525.59</v>
      </c>
      <c r="F408">
        <v>12</v>
      </c>
      <c r="G408" s="1">
        <v>1009.13</v>
      </c>
      <c r="H408" s="15">
        <v>6307.08</v>
      </c>
      <c r="I408" s="2">
        <v>7316.21</v>
      </c>
      <c r="J408">
        <f>YEAR(Ventas_Wellpro[[#This Row],[Fecha]])</f>
        <v>2024</v>
      </c>
      <c r="K408" t="str">
        <f>TEXT(Ventas_Wellpro[[#This Row],[Fecha]],"MMMM")</f>
        <v>noviembre</v>
      </c>
      <c r="L408">
        <f>DAY(Ventas_Wellpro[[#This Row],[Fecha]])</f>
        <v>5</v>
      </c>
    </row>
    <row r="409" spans="2:12" x14ac:dyDescent="0.25">
      <c r="B409" s="70">
        <v>45601</v>
      </c>
      <c r="C409" s="74" t="s">
        <v>18</v>
      </c>
      <c r="D409" t="s">
        <v>196</v>
      </c>
      <c r="E409">
        <v>525.59</v>
      </c>
      <c r="F409">
        <v>12</v>
      </c>
      <c r="G409" s="1">
        <v>1009.13</v>
      </c>
      <c r="H409" s="15">
        <v>6307.08</v>
      </c>
      <c r="I409" s="2">
        <v>7316.21</v>
      </c>
      <c r="J409">
        <f>YEAR(Ventas_Wellpro[[#This Row],[Fecha]])</f>
        <v>2024</v>
      </c>
      <c r="K409" t="str">
        <f>TEXT(Ventas_Wellpro[[#This Row],[Fecha]],"MMMM")</f>
        <v>noviembre</v>
      </c>
      <c r="L409">
        <f>DAY(Ventas_Wellpro[[#This Row],[Fecha]])</f>
        <v>5</v>
      </c>
    </row>
    <row r="410" spans="2:12" x14ac:dyDescent="0.25">
      <c r="B410" s="70">
        <v>45603</v>
      </c>
      <c r="C410" s="74" t="s">
        <v>16</v>
      </c>
      <c r="D410" t="s">
        <v>198</v>
      </c>
      <c r="E410">
        <v>905.16</v>
      </c>
      <c r="F410" s="1">
        <v>1</v>
      </c>
      <c r="G410" s="1">
        <v>144.83000000000001</v>
      </c>
      <c r="H410" s="15">
        <v>905.16</v>
      </c>
      <c r="I410" s="2">
        <v>1049.99</v>
      </c>
      <c r="J410">
        <f>YEAR(Ventas_Wellpro[[#This Row],[Fecha]])</f>
        <v>2024</v>
      </c>
      <c r="K410" t="str">
        <f>TEXT(Ventas_Wellpro[[#This Row],[Fecha]],"MMMM")</f>
        <v>noviembre</v>
      </c>
      <c r="L410">
        <f>DAY(Ventas_Wellpro[[#This Row],[Fecha]])</f>
        <v>7</v>
      </c>
    </row>
    <row r="411" spans="2:12" x14ac:dyDescent="0.25">
      <c r="B411" s="70">
        <v>45603</v>
      </c>
      <c r="C411" s="74" t="s">
        <v>17</v>
      </c>
      <c r="D411" t="s">
        <v>196</v>
      </c>
      <c r="E411">
        <v>498.65999999999997</v>
      </c>
      <c r="F411" s="1">
        <v>30</v>
      </c>
      <c r="G411" s="1">
        <v>2393.5700000000002</v>
      </c>
      <c r="H411" s="15">
        <v>14959.8</v>
      </c>
      <c r="I411" s="2">
        <v>17353.37</v>
      </c>
      <c r="J411">
        <f>YEAR(Ventas_Wellpro[[#This Row],[Fecha]])</f>
        <v>2024</v>
      </c>
      <c r="K411" t="str">
        <f>TEXT(Ventas_Wellpro[[#This Row],[Fecha]],"MMMM")</f>
        <v>noviembre</v>
      </c>
      <c r="L411">
        <f>DAY(Ventas_Wellpro[[#This Row],[Fecha]])</f>
        <v>7</v>
      </c>
    </row>
    <row r="412" spans="2:12" x14ac:dyDescent="0.25">
      <c r="B412" s="70">
        <v>45603</v>
      </c>
      <c r="C412" s="74" t="s">
        <v>17</v>
      </c>
      <c r="D412" t="s">
        <v>196</v>
      </c>
      <c r="E412">
        <v>498.66</v>
      </c>
      <c r="F412" s="1">
        <v>12</v>
      </c>
      <c r="G412" s="1">
        <v>957.43</v>
      </c>
      <c r="H412" s="15">
        <v>5983.92</v>
      </c>
      <c r="I412" s="2">
        <v>6941.35</v>
      </c>
      <c r="J412">
        <f>YEAR(Ventas_Wellpro[[#This Row],[Fecha]])</f>
        <v>2024</v>
      </c>
      <c r="K412" t="str">
        <f>TEXT(Ventas_Wellpro[[#This Row],[Fecha]],"MMMM")</f>
        <v>noviembre</v>
      </c>
      <c r="L412">
        <f>DAY(Ventas_Wellpro[[#This Row],[Fecha]])</f>
        <v>7</v>
      </c>
    </row>
    <row r="413" spans="2:12" x14ac:dyDescent="0.25">
      <c r="B413" s="70">
        <v>45603</v>
      </c>
      <c r="C413" s="74" t="s">
        <v>17</v>
      </c>
      <c r="D413" t="s">
        <v>196</v>
      </c>
      <c r="E413">
        <v>498.66</v>
      </c>
      <c r="F413" s="1">
        <v>6</v>
      </c>
      <c r="G413" s="2">
        <v>478.71</v>
      </c>
      <c r="H413" s="15">
        <v>2991.96</v>
      </c>
      <c r="I413" s="2">
        <v>3470.67</v>
      </c>
      <c r="J413">
        <f>YEAR(Ventas_Wellpro[[#This Row],[Fecha]])</f>
        <v>2024</v>
      </c>
      <c r="K413" t="str">
        <f>TEXT(Ventas_Wellpro[[#This Row],[Fecha]],"MMMM")</f>
        <v>noviembre</v>
      </c>
      <c r="L413">
        <f>DAY(Ventas_Wellpro[[#This Row],[Fecha]])</f>
        <v>7</v>
      </c>
    </row>
    <row r="414" spans="2:12" x14ac:dyDescent="0.25">
      <c r="B414" s="70">
        <v>45603</v>
      </c>
      <c r="C414" s="74" t="s">
        <v>17</v>
      </c>
      <c r="D414" t="s">
        <v>196</v>
      </c>
      <c r="E414">
        <v>498.66</v>
      </c>
      <c r="F414" s="1">
        <v>6</v>
      </c>
      <c r="G414" s="2">
        <v>478.71</v>
      </c>
      <c r="H414" s="15">
        <v>2991.96</v>
      </c>
      <c r="I414" s="2">
        <v>3470.67</v>
      </c>
      <c r="J414">
        <f>YEAR(Ventas_Wellpro[[#This Row],[Fecha]])</f>
        <v>2024</v>
      </c>
      <c r="K414" t="str">
        <f>TEXT(Ventas_Wellpro[[#This Row],[Fecha]],"MMMM")</f>
        <v>noviembre</v>
      </c>
      <c r="L414">
        <f>DAY(Ventas_Wellpro[[#This Row],[Fecha]])</f>
        <v>7</v>
      </c>
    </row>
    <row r="415" spans="2:12" x14ac:dyDescent="0.25">
      <c r="B415" s="70">
        <v>45603</v>
      </c>
      <c r="C415" s="74" t="s">
        <v>17</v>
      </c>
      <c r="D415" t="s">
        <v>196</v>
      </c>
      <c r="E415">
        <v>498.65999999999997</v>
      </c>
      <c r="F415" s="1">
        <v>36</v>
      </c>
      <c r="G415" s="1">
        <v>2872.28</v>
      </c>
      <c r="H415" s="15">
        <v>17951.759999999998</v>
      </c>
      <c r="I415" s="2">
        <v>20824.04</v>
      </c>
      <c r="J415">
        <f>YEAR(Ventas_Wellpro[[#This Row],[Fecha]])</f>
        <v>2024</v>
      </c>
      <c r="K415" t="str">
        <f>TEXT(Ventas_Wellpro[[#This Row],[Fecha]],"MMMM")</f>
        <v>noviembre</v>
      </c>
      <c r="L415">
        <f>DAY(Ventas_Wellpro[[#This Row],[Fecha]])</f>
        <v>7</v>
      </c>
    </row>
    <row r="416" spans="2:12" x14ac:dyDescent="0.25">
      <c r="B416" s="70">
        <v>45603</v>
      </c>
      <c r="C416" s="74" t="s">
        <v>17</v>
      </c>
      <c r="D416" t="s">
        <v>196</v>
      </c>
      <c r="E416">
        <v>498.65999999999997</v>
      </c>
      <c r="F416" s="1">
        <v>18</v>
      </c>
      <c r="G416" s="2">
        <v>1436.14</v>
      </c>
      <c r="H416" s="15">
        <v>8975.8799999999992</v>
      </c>
      <c r="I416" s="2">
        <v>10412.02</v>
      </c>
      <c r="J416">
        <f>YEAR(Ventas_Wellpro[[#This Row],[Fecha]])</f>
        <v>2024</v>
      </c>
      <c r="K416" t="str">
        <f>TEXT(Ventas_Wellpro[[#This Row],[Fecha]],"MMMM")</f>
        <v>noviembre</v>
      </c>
      <c r="L416">
        <f>DAY(Ventas_Wellpro[[#This Row],[Fecha]])</f>
        <v>7</v>
      </c>
    </row>
    <row r="417" spans="2:12" x14ac:dyDescent="0.25">
      <c r="B417" s="70">
        <v>45603</v>
      </c>
      <c r="C417" s="74" t="s">
        <v>17</v>
      </c>
      <c r="D417" t="s">
        <v>196</v>
      </c>
      <c r="E417">
        <v>498.66</v>
      </c>
      <c r="F417" s="1">
        <v>42</v>
      </c>
      <c r="G417" s="2">
        <v>3351</v>
      </c>
      <c r="H417" s="15">
        <v>20943.72</v>
      </c>
      <c r="I417" s="2">
        <v>24294.720000000001</v>
      </c>
      <c r="J417">
        <f>YEAR(Ventas_Wellpro[[#This Row],[Fecha]])</f>
        <v>2024</v>
      </c>
      <c r="K417" t="str">
        <f>TEXT(Ventas_Wellpro[[#This Row],[Fecha]],"MMMM")</f>
        <v>noviembre</v>
      </c>
      <c r="L417">
        <f>DAY(Ventas_Wellpro[[#This Row],[Fecha]])</f>
        <v>7</v>
      </c>
    </row>
    <row r="418" spans="2:12" x14ac:dyDescent="0.25">
      <c r="B418" s="70">
        <v>45603</v>
      </c>
      <c r="C418" s="74" t="s">
        <v>17</v>
      </c>
      <c r="D418" t="s">
        <v>196</v>
      </c>
      <c r="E418">
        <v>498.66</v>
      </c>
      <c r="F418" s="1">
        <v>12</v>
      </c>
      <c r="G418" s="1">
        <v>957.43</v>
      </c>
      <c r="H418" s="15">
        <v>5983.92</v>
      </c>
      <c r="I418" s="2">
        <v>6941.35</v>
      </c>
      <c r="J418">
        <f>YEAR(Ventas_Wellpro[[#This Row],[Fecha]])</f>
        <v>2024</v>
      </c>
      <c r="K418" t="str">
        <f>TEXT(Ventas_Wellpro[[#This Row],[Fecha]],"MMMM")</f>
        <v>noviembre</v>
      </c>
      <c r="L418">
        <f>DAY(Ventas_Wellpro[[#This Row],[Fecha]])</f>
        <v>7</v>
      </c>
    </row>
    <row r="419" spans="2:12" x14ac:dyDescent="0.25">
      <c r="B419" s="70">
        <v>45603</v>
      </c>
      <c r="C419" s="74" t="s">
        <v>18</v>
      </c>
      <c r="D419" t="s">
        <v>196</v>
      </c>
      <c r="E419">
        <v>525.59</v>
      </c>
      <c r="F419">
        <v>12</v>
      </c>
      <c r="G419" s="2">
        <v>1009.13</v>
      </c>
      <c r="H419" s="15">
        <v>6307.08</v>
      </c>
      <c r="I419" s="2">
        <v>7316.21</v>
      </c>
      <c r="J419">
        <f>YEAR(Ventas_Wellpro[[#This Row],[Fecha]])</f>
        <v>2024</v>
      </c>
      <c r="K419" t="str">
        <f>TEXT(Ventas_Wellpro[[#This Row],[Fecha]],"MMMM")</f>
        <v>noviembre</v>
      </c>
      <c r="L419">
        <f>DAY(Ventas_Wellpro[[#This Row],[Fecha]])</f>
        <v>7</v>
      </c>
    </row>
    <row r="420" spans="2:12" x14ac:dyDescent="0.25">
      <c r="B420" s="70">
        <v>45603</v>
      </c>
      <c r="C420" s="74" t="s">
        <v>18</v>
      </c>
      <c r="D420" t="s">
        <v>196</v>
      </c>
      <c r="E420">
        <v>525.59</v>
      </c>
      <c r="F420">
        <v>18</v>
      </c>
      <c r="G420" s="2">
        <v>1513.7</v>
      </c>
      <c r="H420" s="15">
        <v>9460.6200000000008</v>
      </c>
      <c r="I420" s="2">
        <v>10974.32</v>
      </c>
      <c r="J420">
        <f>YEAR(Ventas_Wellpro[[#This Row],[Fecha]])</f>
        <v>2024</v>
      </c>
      <c r="K420" t="str">
        <f>TEXT(Ventas_Wellpro[[#This Row],[Fecha]],"MMMM")</f>
        <v>noviembre</v>
      </c>
      <c r="L420">
        <f>DAY(Ventas_Wellpro[[#This Row],[Fecha]])</f>
        <v>7</v>
      </c>
    </row>
    <row r="421" spans="2:12" x14ac:dyDescent="0.25">
      <c r="B421" s="70">
        <v>45603</v>
      </c>
      <c r="C421" s="74" t="s">
        <v>18</v>
      </c>
      <c r="D421" t="s">
        <v>196</v>
      </c>
      <c r="E421">
        <v>525.59</v>
      </c>
      <c r="F421">
        <v>24</v>
      </c>
      <c r="G421" s="2">
        <v>2018.27</v>
      </c>
      <c r="H421" s="15">
        <v>12614.16</v>
      </c>
      <c r="I421" s="2">
        <v>14632.43</v>
      </c>
      <c r="J421">
        <f>YEAR(Ventas_Wellpro[[#This Row],[Fecha]])</f>
        <v>2024</v>
      </c>
      <c r="K421" t="str">
        <f>TEXT(Ventas_Wellpro[[#This Row],[Fecha]],"MMMM")</f>
        <v>noviembre</v>
      </c>
      <c r="L421">
        <f>DAY(Ventas_Wellpro[[#This Row],[Fecha]])</f>
        <v>7</v>
      </c>
    </row>
    <row r="422" spans="2:12" x14ac:dyDescent="0.25">
      <c r="B422" s="70">
        <v>45603</v>
      </c>
      <c r="C422" s="74" t="s">
        <v>18</v>
      </c>
      <c r="D422" t="s">
        <v>196</v>
      </c>
      <c r="E422">
        <v>525.59</v>
      </c>
      <c r="F422">
        <v>6</v>
      </c>
      <c r="G422" s="2">
        <v>504.57</v>
      </c>
      <c r="H422" s="15">
        <v>3153.54</v>
      </c>
      <c r="I422" s="2">
        <v>3658.11</v>
      </c>
      <c r="J422">
        <f>YEAR(Ventas_Wellpro[[#This Row],[Fecha]])</f>
        <v>2024</v>
      </c>
      <c r="K422" t="str">
        <f>TEXT(Ventas_Wellpro[[#This Row],[Fecha]],"MMMM")</f>
        <v>noviembre</v>
      </c>
      <c r="L422">
        <f>DAY(Ventas_Wellpro[[#This Row],[Fecha]])</f>
        <v>7</v>
      </c>
    </row>
    <row r="423" spans="2:12" x14ac:dyDescent="0.25">
      <c r="B423" s="70">
        <v>45603</v>
      </c>
      <c r="C423" s="74" t="s">
        <v>18</v>
      </c>
      <c r="D423" t="s">
        <v>196</v>
      </c>
      <c r="E423">
        <v>525.59</v>
      </c>
      <c r="F423">
        <v>18</v>
      </c>
      <c r="G423" s="2">
        <v>1513.7</v>
      </c>
      <c r="H423" s="15">
        <v>9460.6200000000008</v>
      </c>
      <c r="I423" s="2">
        <v>10974.32</v>
      </c>
      <c r="J423">
        <f>YEAR(Ventas_Wellpro[[#This Row],[Fecha]])</f>
        <v>2024</v>
      </c>
      <c r="K423" t="str">
        <f>TEXT(Ventas_Wellpro[[#This Row],[Fecha]],"MMMM")</f>
        <v>noviembre</v>
      </c>
      <c r="L423">
        <f>DAY(Ventas_Wellpro[[#This Row],[Fecha]])</f>
        <v>7</v>
      </c>
    </row>
    <row r="424" spans="2:12" x14ac:dyDescent="0.25">
      <c r="B424" s="70">
        <v>45603</v>
      </c>
      <c r="C424" s="74" t="s">
        <v>18</v>
      </c>
      <c r="D424" t="s">
        <v>196</v>
      </c>
      <c r="E424">
        <v>525.59</v>
      </c>
      <c r="F424">
        <v>12</v>
      </c>
      <c r="G424" s="1">
        <v>1009.13</v>
      </c>
      <c r="H424" s="15">
        <v>6307.08</v>
      </c>
      <c r="I424" s="2">
        <v>7316.21</v>
      </c>
      <c r="J424">
        <f>YEAR(Ventas_Wellpro[[#This Row],[Fecha]])</f>
        <v>2024</v>
      </c>
      <c r="K424" t="str">
        <f>TEXT(Ventas_Wellpro[[#This Row],[Fecha]],"MMMM")</f>
        <v>noviembre</v>
      </c>
      <c r="L424">
        <f>DAY(Ventas_Wellpro[[#This Row],[Fecha]])</f>
        <v>7</v>
      </c>
    </row>
    <row r="425" spans="2:12" x14ac:dyDescent="0.25">
      <c r="B425" s="70">
        <v>45603</v>
      </c>
      <c r="C425" s="74" t="s">
        <v>21</v>
      </c>
      <c r="D425" t="s">
        <v>198</v>
      </c>
      <c r="E425">
        <v>137.91999999999999</v>
      </c>
      <c r="F425" s="1">
        <v>2</v>
      </c>
      <c r="G425" s="2">
        <v>44.14</v>
      </c>
      <c r="H425" s="15">
        <v>275.83999999999997</v>
      </c>
      <c r="I425" s="2">
        <v>319.98</v>
      </c>
      <c r="J425">
        <f>YEAR(Ventas_Wellpro[[#This Row],[Fecha]])</f>
        <v>2024</v>
      </c>
      <c r="K425" t="str">
        <f>TEXT(Ventas_Wellpro[[#This Row],[Fecha]],"MMMM")</f>
        <v>noviembre</v>
      </c>
      <c r="L425">
        <f>DAY(Ventas_Wellpro[[#This Row],[Fecha]])</f>
        <v>7</v>
      </c>
    </row>
    <row r="426" spans="2:12" x14ac:dyDescent="0.25">
      <c r="B426" s="70">
        <v>45604</v>
      </c>
      <c r="C426" s="74" t="s">
        <v>16</v>
      </c>
      <c r="D426" t="s">
        <v>198</v>
      </c>
      <c r="E426">
        <v>905.16</v>
      </c>
      <c r="F426" s="1">
        <v>1</v>
      </c>
      <c r="G426" s="2">
        <v>144.83000000000001</v>
      </c>
      <c r="H426" s="15">
        <v>905.16</v>
      </c>
      <c r="I426" s="2">
        <v>1049.99</v>
      </c>
      <c r="J426">
        <f>YEAR(Ventas_Wellpro[[#This Row],[Fecha]])</f>
        <v>2024</v>
      </c>
      <c r="K426" t="str">
        <f>TEXT(Ventas_Wellpro[[#This Row],[Fecha]],"MMMM")</f>
        <v>noviembre</v>
      </c>
      <c r="L426">
        <f>DAY(Ventas_Wellpro[[#This Row],[Fecha]])</f>
        <v>8</v>
      </c>
    </row>
    <row r="427" spans="2:12" x14ac:dyDescent="0.25">
      <c r="B427" s="70">
        <v>45607</v>
      </c>
      <c r="C427" s="74" t="s">
        <v>10</v>
      </c>
      <c r="D427" t="s">
        <v>197</v>
      </c>
      <c r="E427">
        <v>211.23000000000002</v>
      </c>
      <c r="F427" s="1">
        <v>6</v>
      </c>
      <c r="G427" s="1">
        <v>202.78</v>
      </c>
      <c r="H427" s="15">
        <v>1267.3800000000001</v>
      </c>
      <c r="I427" s="2">
        <v>1470.16</v>
      </c>
      <c r="J427">
        <f>YEAR(Ventas_Wellpro[[#This Row],[Fecha]])</f>
        <v>2024</v>
      </c>
      <c r="K427" t="str">
        <f>TEXT(Ventas_Wellpro[[#This Row],[Fecha]],"MMMM")</f>
        <v>noviembre</v>
      </c>
      <c r="L427">
        <f>DAY(Ventas_Wellpro[[#This Row],[Fecha]])</f>
        <v>11</v>
      </c>
    </row>
    <row r="428" spans="2:12" x14ac:dyDescent="0.25">
      <c r="B428" s="70">
        <v>45607</v>
      </c>
      <c r="C428" s="74" t="s">
        <v>10</v>
      </c>
      <c r="D428" t="s">
        <v>197</v>
      </c>
      <c r="E428">
        <v>211.23000000000002</v>
      </c>
      <c r="F428" s="1">
        <v>6</v>
      </c>
      <c r="G428" s="2">
        <v>202.78</v>
      </c>
      <c r="H428" s="15">
        <v>1267.3800000000001</v>
      </c>
      <c r="I428" s="2">
        <v>1470.16</v>
      </c>
      <c r="J428">
        <f>YEAR(Ventas_Wellpro[[#This Row],[Fecha]])</f>
        <v>2024</v>
      </c>
      <c r="K428" t="str">
        <f>TEXT(Ventas_Wellpro[[#This Row],[Fecha]],"MMMM")</f>
        <v>noviembre</v>
      </c>
      <c r="L428">
        <f>DAY(Ventas_Wellpro[[#This Row],[Fecha]])</f>
        <v>11</v>
      </c>
    </row>
    <row r="429" spans="2:12" x14ac:dyDescent="0.25">
      <c r="B429" s="70">
        <v>45607</v>
      </c>
      <c r="C429" s="74" t="s">
        <v>17</v>
      </c>
      <c r="D429" t="s">
        <v>196</v>
      </c>
      <c r="E429">
        <v>498.66</v>
      </c>
      <c r="F429" s="1">
        <v>12</v>
      </c>
      <c r="G429" s="2">
        <v>957.43</v>
      </c>
      <c r="H429" s="15">
        <v>5983.92</v>
      </c>
      <c r="I429" s="2">
        <v>6941.35</v>
      </c>
      <c r="J429">
        <f>YEAR(Ventas_Wellpro[[#This Row],[Fecha]])</f>
        <v>2024</v>
      </c>
      <c r="K429" t="str">
        <f>TEXT(Ventas_Wellpro[[#This Row],[Fecha]],"MMMM")</f>
        <v>noviembre</v>
      </c>
      <c r="L429">
        <f>DAY(Ventas_Wellpro[[#This Row],[Fecha]])</f>
        <v>11</v>
      </c>
    </row>
    <row r="430" spans="2:12" x14ac:dyDescent="0.25">
      <c r="B430" s="70">
        <v>45607</v>
      </c>
      <c r="C430" s="74" t="s">
        <v>17</v>
      </c>
      <c r="D430" t="s">
        <v>196</v>
      </c>
      <c r="E430">
        <v>498.65999999999997</v>
      </c>
      <c r="F430" s="1">
        <v>18</v>
      </c>
      <c r="G430" s="2">
        <v>1436.14</v>
      </c>
      <c r="H430" s="15">
        <v>8975.8799999999992</v>
      </c>
      <c r="I430" s="2">
        <v>10412.02</v>
      </c>
      <c r="J430">
        <f>YEAR(Ventas_Wellpro[[#This Row],[Fecha]])</f>
        <v>2024</v>
      </c>
      <c r="K430" t="str">
        <f>TEXT(Ventas_Wellpro[[#This Row],[Fecha]],"MMMM")</f>
        <v>noviembre</v>
      </c>
      <c r="L430">
        <f>DAY(Ventas_Wellpro[[#This Row],[Fecha]])</f>
        <v>11</v>
      </c>
    </row>
    <row r="431" spans="2:12" x14ac:dyDescent="0.25">
      <c r="B431" s="70">
        <v>45607</v>
      </c>
      <c r="C431" s="74" t="s">
        <v>18</v>
      </c>
      <c r="D431" t="s">
        <v>196</v>
      </c>
      <c r="E431">
        <v>525.59</v>
      </c>
      <c r="F431">
        <v>6</v>
      </c>
      <c r="G431" s="1">
        <v>504.57</v>
      </c>
      <c r="H431" s="15">
        <v>3153.54</v>
      </c>
      <c r="I431" s="2">
        <v>3658.11</v>
      </c>
      <c r="J431">
        <f>YEAR(Ventas_Wellpro[[#This Row],[Fecha]])</f>
        <v>2024</v>
      </c>
      <c r="K431" t="str">
        <f>TEXT(Ventas_Wellpro[[#This Row],[Fecha]],"MMMM")</f>
        <v>noviembre</v>
      </c>
      <c r="L431">
        <f>DAY(Ventas_Wellpro[[#This Row],[Fecha]])</f>
        <v>11</v>
      </c>
    </row>
    <row r="432" spans="2:12" x14ac:dyDescent="0.25">
      <c r="B432" s="70">
        <v>45607</v>
      </c>
      <c r="C432" s="74" t="s">
        <v>18</v>
      </c>
      <c r="D432" t="s">
        <v>196</v>
      </c>
      <c r="E432">
        <v>525.59</v>
      </c>
      <c r="F432">
        <v>24</v>
      </c>
      <c r="G432" s="1">
        <v>2018.27</v>
      </c>
      <c r="H432" s="15">
        <v>12614.16</v>
      </c>
      <c r="I432" s="2">
        <v>14632.43</v>
      </c>
      <c r="J432">
        <f>YEAR(Ventas_Wellpro[[#This Row],[Fecha]])</f>
        <v>2024</v>
      </c>
      <c r="K432" t="str">
        <f>TEXT(Ventas_Wellpro[[#This Row],[Fecha]],"MMMM")</f>
        <v>noviembre</v>
      </c>
      <c r="L432">
        <f>DAY(Ventas_Wellpro[[#This Row],[Fecha]])</f>
        <v>11</v>
      </c>
    </row>
    <row r="433" spans="2:12" x14ac:dyDescent="0.25">
      <c r="B433" s="70">
        <v>45607</v>
      </c>
      <c r="C433" s="74" t="s">
        <v>21</v>
      </c>
      <c r="D433" t="s">
        <v>197</v>
      </c>
      <c r="E433">
        <v>103.33999999999999</v>
      </c>
      <c r="F433" s="1">
        <v>240</v>
      </c>
      <c r="G433" s="2">
        <v>3968.26</v>
      </c>
      <c r="H433" s="15">
        <v>24801.599999999999</v>
      </c>
      <c r="I433" s="2">
        <v>28769.86</v>
      </c>
      <c r="J433">
        <f>YEAR(Ventas_Wellpro[[#This Row],[Fecha]])</f>
        <v>2024</v>
      </c>
      <c r="K433" t="str">
        <f>TEXT(Ventas_Wellpro[[#This Row],[Fecha]],"MMMM")</f>
        <v>noviembre</v>
      </c>
      <c r="L433">
        <f>DAY(Ventas_Wellpro[[#This Row],[Fecha]])</f>
        <v>11</v>
      </c>
    </row>
    <row r="434" spans="2:12" x14ac:dyDescent="0.25">
      <c r="B434" s="70">
        <v>45607</v>
      </c>
      <c r="C434" s="74" t="s">
        <v>21</v>
      </c>
      <c r="D434" t="s">
        <v>197</v>
      </c>
      <c r="E434">
        <v>103.33999999999999</v>
      </c>
      <c r="F434" s="1">
        <v>240</v>
      </c>
      <c r="G434" s="1">
        <v>3968.26</v>
      </c>
      <c r="H434" s="15">
        <v>24801.599999999999</v>
      </c>
      <c r="I434" s="2">
        <v>28769.86</v>
      </c>
      <c r="J434">
        <f>YEAR(Ventas_Wellpro[[#This Row],[Fecha]])</f>
        <v>2024</v>
      </c>
      <c r="K434" t="str">
        <f>TEXT(Ventas_Wellpro[[#This Row],[Fecha]],"MMMM")</f>
        <v>noviembre</v>
      </c>
      <c r="L434">
        <f>DAY(Ventas_Wellpro[[#This Row],[Fecha]])</f>
        <v>11</v>
      </c>
    </row>
    <row r="435" spans="2:12" x14ac:dyDescent="0.25">
      <c r="B435" s="70">
        <v>45607</v>
      </c>
      <c r="C435" s="74" t="s">
        <v>22</v>
      </c>
      <c r="D435" t="s">
        <v>197</v>
      </c>
      <c r="E435">
        <v>103.33999999999999</v>
      </c>
      <c r="F435" s="1">
        <v>240</v>
      </c>
      <c r="G435" s="1">
        <v>3968.26</v>
      </c>
      <c r="H435" s="15">
        <v>24801.599999999999</v>
      </c>
      <c r="I435" s="2">
        <v>28769.86</v>
      </c>
      <c r="J435">
        <f>YEAR(Ventas_Wellpro[[#This Row],[Fecha]])</f>
        <v>2024</v>
      </c>
      <c r="K435" t="str">
        <f>TEXT(Ventas_Wellpro[[#This Row],[Fecha]],"MMMM")</f>
        <v>noviembre</v>
      </c>
      <c r="L435">
        <f>DAY(Ventas_Wellpro[[#This Row],[Fecha]])</f>
        <v>11</v>
      </c>
    </row>
    <row r="436" spans="2:12" x14ac:dyDescent="0.25">
      <c r="B436" s="70">
        <v>45607</v>
      </c>
      <c r="C436" s="74" t="s">
        <v>22</v>
      </c>
      <c r="D436" t="s">
        <v>197</v>
      </c>
      <c r="E436">
        <v>103.33999999999999</v>
      </c>
      <c r="F436" s="1">
        <v>240</v>
      </c>
      <c r="G436" s="1">
        <v>3968.26</v>
      </c>
      <c r="H436" s="15">
        <v>24801.599999999999</v>
      </c>
      <c r="I436" s="2">
        <v>28769.86</v>
      </c>
      <c r="J436">
        <f>YEAR(Ventas_Wellpro[[#This Row],[Fecha]])</f>
        <v>2024</v>
      </c>
      <c r="K436" t="str">
        <f>TEXT(Ventas_Wellpro[[#This Row],[Fecha]],"MMMM")</f>
        <v>noviembre</v>
      </c>
      <c r="L436">
        <f>DAY(Ventas_Wellpro[[#This Row],[Fecha]])</f>
        <v>11</v>
      </c>
    </row>
    <row r="437" spans="2:12" x14ac:dyDescent="0.25">
      <c r="B437" s="70">
        <v>45608</v>
      </c>
      <c r="C437" s="74" t="s">
        <v>16</v>
      </c>
      <c r="D437" t="s">
        <v>198</v>
      </c>
      <c r="E437">
        <v>905.16</v>
      </c>
      <c r="F437" s="1">
        <v>1</v>
      </c>
      <c r="G437" s="1">
        <v>144.83000000000001</v>
      </c>
      <c r="H437" s="15">
        <v>905.16</v>
      </c>
      <c r="I437" s="2">
        <v>1049.99</v>
      </c>
      <c r="J437">
        <f>YEAR(Ventas_Wellpro[[#This Row],[Fecha]])</f>
        <v>2024</v>
      </c>
      <c r="K437" t="str">
        <f>TEXT(Ventas_Wellpro[[#This Row],[Fecha]],"MMMM")</f>
        <v>noviembre</v>
      </c>
      <c r="L437">
        <f>DAY(Ventas_Wellpro[[#This Row],[Fecha]])</f>
        <v>12</v>
      </c>
    </row>
    <row r="438" spans="2:12" x14ac:dyDescent="0.25">
      <c r="B438" s="70">
        <v>45608</v>
      </c>
      <c r="C438" s="74" t="s">
        <v>17</v>
      </c>
      <c r="D438" t="s">
        <v>196</v>
      </c>
      <c r="E438">
        <v>498.65999999999997</v>
      </c>
      <c r="F438" s="1">
        <v>30</v>
      </c>
      <c r="G438" s="2">
        <v>2393.5700000000002</v>
      </c>
      <c r="H438" s="15">
        <v>14959.8</v>
      </c>
      <c r="I438" s="2">
        <v>17353.37</v>
      </c>
      <c r="J438">
        <f>YEAR(Ventas_Wellpro[[#This Row],[Fecha]])</f>
        <v>2024</v>
      </c>
      <c r="K438" t="str">
        <f>TEXT(Ventas_Wellpro[[#This Row],[Fecha]],"MMMM")</f>
        <v>noviembre</v>
      </c>
      <c r="L438">
        <f>DAY(Ventas_Wellpro[[#This Row],[Fecha]])</f>
        <v>12</v>
      </c>
    </row>
    <row r="439" spans="2:12" x14ac:dyDescent="0.25">
      <c r="B439" s="70">
        <v>45608</v>
      </c>
      <c r="C439" s="74" t="s">
        <v>18</v>
      </c>
      <c r="D439" t="s">
        <v>196</v>
      </c>
      <c r="E439">
        <v>525.59</v>
      </c>
      <c r="F439">
        <v>18</v>
      </c>
      <c r="G439" s="2">
        <v>1513.7</v>
      </c>
      <c r="H439" s="15">
        <v>9460.6200000000008</v>
      </c>
      <c r="I439" s="2">
        <v>10974.32</v>
      </c>
      <c r="J439">
        <f>YEAR(Ventas_Wellpro[[#This Row],[Fecha]])</f>
        <v>2024</v>
      </c>
      <c r="K439" t="str">
        <f>TEXT(Ventas_Wellpro[[#This Row],[Fecha]],"MMMM")</f>
        <v>noviembre</v>
      </c>
      <c r="L439">
        <f>DAY(Ventas_Wellpro[[#This Row],[Fecha]])</f>
        <v>12</v>
      </c>
    </row>
    <row r="440" spans="2:12" x14ac:dyDescent="0.25">
      <c r="B440" s="70">
        <v>45610</v>
      </c>
      <c r="C440" s="74" t="s">
        <v>21</v>
      </c>
      <c r="D440" t="s">
        <v>198</v>
      </c>
      <c r="E440">
        <v>137.91999999999999</v>
      </c>
      <c r="F440" s="1">
        <v>1</v>
      </c>
      <c r="G440" s="1">
        <v>22.07</v>
      </c>
      <c r="H440" s="15">
        <v>137.91999999999999</v>
      </c>
      <c r="I440" s="2">
        <v>159.99</v>
      </c>
      <c r="J440">
        <f>YEAR(Ventas_Wellpro[[#This Row],[Fecha]])</f>
        <v>2024</v>
      </c>
      <c r="K440" t="str">
        <f>TEXT(Ventas_Wellpro[[#This Row],[Fecha]],"MMMM")</f>
        <v>noviembre</v>
      </c>
      <c r="L440">
        <f>DAY(Ventas_Wellpro[[#This Row],[Fecha]])</f>
        <v>14</v>
      </c>
    </row>
    <row r="441" spans="2:12" x14ac:dyDescent="0.25">
      <c r="B441" s="70">
        <v>45610</v>
      </c>
      <c r="C441" s="74" t="s">
        <v>21</v>
      </c>
      <c r="D441" t="s">
        <v>198</v>
      </c>
      <c r="E441">
        <v>137.91999999999999</v>
      </c>
      <c r="F441" s="1">
        <v>1</v>
      </c>
      <c r="G441" s="2">
        <v>22.07</v>
      </c>
      <c r="H441" s="15">
        <v>137.91999999999999</v>
      </c>
      <c r="I441" s="2">
        <v>159.99</v>
      </c>
      <c r="J441">
        <f>YEAR(Ventas_Wellpro[[#This Row],[Fecha]])</f>
        <v>2024</v>
      </c>
      <c r="K441" t="str">
        <f>TEXT(Ventas_Wellpro[[#This Row],[Fecha]],"MMMM")</f>
        <v>noviembre</v>
      </c>
      <c r="L441">
        <f>DAY(Ventas_Wellpro[[#This Row],[Fecha]])</f>
        <v>14</v>
      </c>
    </row>
    <row r="442" spans="2:12" x14ac:dyDescent="0.25">
      <c r="B442" s="70">
        <v>45610</v>
      </c>
      <c r="C442" s="74" t="s">
        <v>22</v>
      </c>
      <c r="D442" t="s">
        <v>198</v>
      </c>
      <c r="E442">
        <v>137.91999999999999</v>
      </c>
      <c r="F442" s="1">
        <v>1</v>
      </c>
      <c r="G442" s="1">
        <v>22.07</v>
      </c>
      <c r="H442" s="15">
        <v>137.91999999999999</v>
      </c>
      <c r="I442" s="2">
        <v>159.99</v>
      </c>
      <c r="J442">
        <f>YEAR(Ventas_Wellpro[[#This Row],[Fecha]])</f>
        <v>2024</v>
      </c>
      <c r="K442" t="str">
        <f>TEXT(Ventas_Wellpro[[#This Row],[Fecha]],"MMMM")</f>
        <v>noviembre</v>
      </c>
      <c r="L442">
        <f>DAY(Ventas_Wellpro[[#This Row],[Fecha]])</f>
        <v>14</v>
      </c>
    </row>
    <row r="443" spans="2:12" x14ac:dyDescent="0.25">
      <c r="B443" s="70">
        <v>45610</v>
      </c>
      <c r="C443" s="74" t="s">
        <v>23</v>
      </c>
      <c r="D443" t="s">
        <v>198</v>
      </c>
      <c r="E443">
        <v>137.91999999999999</v>
      </c>
      <c r="F443" s="1">
        <v>1</v>
      </c>
      <c r="G443" s="1">
        <v>22.07</v>
      </c>
      <c r="H443" s="15">
        <v>137.91999999999999</v>
      </c>
      <c r="I443" s="2">
        <v>159.99</v>
      </c>
      <c r="J443">
        <f>YEAR(Ventas_Wellpro[[#This Row],[Fecha]])</f>
        <v>2024</v>
      </c>
      <c r="K443" t="str">
        <f>TEXT(Ventas_Wellpro[[#This Row],[Fecha]],"MMMM")</f>
        <v>noviembre</v>
      </c>
      <c r="L443">
        <f>DAY(Ventas_Wellpro[[#This Row],[Fecha]])</f>
        <v>14</v>
      </c>
    </row>
    <row r="444" spans="2:12" x14ac:dyDescent="0.25">
      <c r="B444" s="70">
        <v>45611</v>
      </c>
      <c r="C444" s="74" t="s">
        <v>17</v>
      </c>
      <c r="D444" t="s">
        <v>196</v>
      </c>
      <c r="E444">
        <v>498.65999999999997</v>
      </c>
      <c r="F444" s="1">
        <v>18</v>
      </c>
      <c r="G444" s="2">
        <v>1436.14</v>
      </c>
      <c r="H444" s="15">
        <v>8975.8799999999992</v>
      </c>
      <c r="I444" s="2">
        <v>10412.02</v>
      </c>
      <c r="J444">
        <f>YEAR(Ventas_Wellpro[[#This Row],[Fecha]])</f>
        <v>2024</v>
      </c>
      <c r="K444" t="str">
        <f>TEXT(Ventas_Wellpro[[#This Row],[Fecha]],"MMMM")</f>
        <v>noviembre</v>
      </c>
      <c r="L444">
        <f>DAY(Ventas_Wellpro[[#This Row],[Fecha]])</f>
        <v>15</v>
      </c>
    </row>
    <row r="445" spans="2:12" x14ac:dyDescent="0.25">
      <c r="B445" s="70">
        <v>45611</v>
      </c>
      <c r="C445" s="74" t="s">
        <v>17</v>
      </c>
      <c r="D445" t="s">
        <v>196</v>
      </c>
      <c r="E445">
        <v>498.65999999999997</v>
      </c>
      <c r="F445" s="1">
        <v>18</v>
      </c>
      <c r="G445" s="2">
        <v>1436.14</v>
      </c>
      <c r="H445" s="15">
        <v>8975.8799999999992</v>
      </c>
      <c r="I445" s="2">
        <v>10412.02</v>
      </c>
      <c r="J445">
        <f>YEAR(Ventas_Wellpro[[#This Row],[Fecha]])</f>
        <v>2024</v>
      </c>
      <c r="K445" t="str">
        <f>TEXT(Ventas_Wellpro[[#This Row],[Fecha]],"MMMM")</f>
        <v>noviembre</v>
      </c>
      <c r="L445">
        <f>DAY(Ventas_Wellpro[[#This Row],[Fecha]])</f>
        <v>15</v>
      </c>
    </row>
    <row r="446" spans="2:12" x14ac:dyDescent="0.25">
      <c r="B446" s="70">
        <v>45611</v>
      </c>
      <c r="C446" s="74" t="s">
        <v>17</v>
      </c>
      <c r="D446" t="s">
        <v>196</v>
      </c>
      <c r="E446">
        <v>498.65999999999997</v>
      </c>
      <c r="F446" s="1">
        <v>18</v>
      </c>
      <c r="G446" s="2">
        <v>1436.14</v>
      </c>
      <c r="H446" s="15">
        <v>8975.8799999999992</v>
      </c>
      <c r="I446" s="2">
        <v>10412.02</v>
      </c>
      <c r="J446">
        <f>YEAR(Ventas_Wellpro[[#This Row],[Fecha]])</f>
        <v>2024</v>
      </c>
      <c r="K446" t="str">
        <f>TEXT(Ventas_Wellpro[[#This Row],[Fecha]],"MMMM")</f>
        <v>noviembre</v>
      </c>
      <c r="L446">
        <f>DAY(Ventas_Wellpro[[#This Row],[Fecha]])</f>
        <v>15</v>
      </c>
    </row>
    <row r="447" spans="2:12" x14ac:dyDescent="0.25">
      <c r="B447" s="70">
        <v>45611</v>
      </c>
      <c r="C447" s="74" t="s">
        <v>17</v>
      </c>
      <c r="D447" t="s">
        <v>196</v>
      </c>
      <c r="E447">
        <v>498.66</v>
      </c>
      <c r="F447" s="1">
        <v>12</v>
      </c>
      <c r="G447" s="1">
        <v>957.43</v>
      </c>
      <c r="H447" s="15">
        <v>5983.92</v>
      </c>
      <c r="I447" s="2">
        <v>6941.35</v>
      </c>
      <c r="J447">
        <f>YEAR(Ventas_Wellpro[[#This Row],[Fecha]])</f>
        <v>2024</v>
      </c>
      <c r="K447" t="str">
        <f>TEXT(Ventas_Wellpro[[#This Row],[Fecha]],"MMMM")</f>
        <v>noviembre</v>
      </c>
      <c r="L447">
        <f>DAY(Ventas_Wellpro[[#This Row],[Fecha]])</f>
        <v>15</v>
      </c>
    </row>
    <row r="448" spans="2:12" x14ac:dyDescent="0.25">
      <c r="B448" s="70">
        <v>45611</v>
      </c>
      <c r="C448" s="74" t="s">
        <v>17</v>
      </c>
      <c r="D448" t="s">
        <v>196</v>
      </c>
      <c r="E448">
        <v>498.66</v>
      </c>
      <c r="F448" s="1">
        <v>48</v>
      </c>
      <c r="G448" s="2">
        <v>3829.71</v>
      </c>
      <c r="H448" s="15">
        <v>23935.68</v>
      </c>
      <c r="I448" s="2">
        <v>27765.39</v>
      </c>
      <c r="J448">
        <f>YEAR(Ventas_Wellpro[[#This Row],[Fecha]])</f>
        <v>2024</v>
      </c>
      <c r="K448" t="str">
        <f>TEXT(Ventas_Wellpro[[#This Row],[Fecha]],"MMMM")</f>
        <v>noviembre</v>
      </c>
      <c r="L448">
        <f>DAY(Ventas_Wellpro[[#This Row],[Fecha]])</f>
        <v>15</v>
      </c>
    </row>
    <row r="449" spans="2:12" x14ac:dyDescent="0.25">
      <c r="B449" s="70">
        <v>45611</v>
      </c>
      <c r="C449" s="74" t="s">
        <v>17</v>
      </c>
      <c r="D449" t="s">
        <v>196</v>
      </c>
      <c r="E449">
        <v>498.66</v>
      </c>
      <c r="F449" s="1">
        <v>6</v>
      </c>
      <c r="G449" s="2">
        <v>478.71</v>
      </c>
      <c r="H449" s="15">
        <v>2991.96</v>
      </c>
      <c r="I449" s="2">
        <v>3470.67</v>
      </c>
      <c r="J449">
        <f>YEAR(Ventas_Wellpro[[#This Row],[Fecha]])</f>
        <v>2024</v>
      </c>
      <c r="K449" t="str">
        <f>TEXT(Ventas_Wellpro[[#This Row],[Fecha]],"MMMM")</f>
        <v>noviembre</v>
      </c>
      <c r="L449">
        <f>DAY(Ventas_Wellpro[[#This Row],[Fecha]])</f>
        <v>15</v>
      </c>
    </row>
    <row r="450" spans="2:12" x14ac:dyDescent="0.25">
      <c r="B450" s="70">
        <v>45611</v>
      </c>
      <c r="C450" s="74" t="s">
        <v>17</v>
      </c>
      <c r="D450" t="s">
        <v>196</v>
      </c>
      <c r="E450">
        <v>498.66</v>
      </c>
      <c r="F450" s="1">
        <v>6</v>
      </c>
      <c r="G450" s="2">
        <v>478.71</v>
      </c>
      <c r="H450" s="15">
        <v>2991.96</v>
      </c>
      <c r="I450" s="2">
        <v>3470.67</v>
      </c>
      <c r="J450">
        <f>YEAR(Ventas_Wellpro[[#This Row],[Fecha]])</f>
        <v>2024</v>
      </c>
      <c r="K450" t="str">
        <f>TEXT(Ventas_Wellpro[[#This Row],[Fecha]],"MMMM")</f>
        <v>noviembre</v>
      </c>
      <c r="L450">
        <f>DAY(Ventas_Wellpro[[#This Row],[Fecha]])</f>
        <v>15</v>
      </c>
    </row>
    <row r="451" spans="2:12" x14ac:dyDescent="0.25">
      <c r="B451" s="70">
        <v>45611</v>
      </c>
      <c r="C451" s="74" t="s">
        <v>17</v>
      </c>
      <c r="D451" t="s">
        <v>196</v>
      </c>
      <c r="E451">
        <v>498.66</v>
      </c>
      <c r="F451" s="1">
        <v>6</v>
      </c>
      <c r="G451" s="2">
        <v>478.71</v>
      </c>
      <c r="H451" s="15">
        <v>2991.96</v>
      </c>
      <c r="I451" s="2">
        <v>3470.67</v>
      </c>
      <c r="J451">
        <f>YEAR(Ventas_Wellpro[[#This Row],[Fecha]])</f>
        <v>2024</v>
      </c>
      <c r="K451" t="str">
        <f>TEXT(Ventas_Wellpro[[#This Row],[Fecha]],"MMMM")</f>
        <v>noviembre</v>
      </c>
      <c r="L451">
        <f>DAY(Ventas_Wellpro[[#This Row],[Fecha]])</f>
        <v>15</v>
      </c>
    </row>
    <row r="452" spans="2:12" x14ac:dyDescent="0.25">
      <c r="B452" s="70">
        <v>45611</v>
      </c>
      <c r="C452" s="74" t="s">
        <v>17</v>
      </c>
      <c r="D452" t="s">
        <v>196</v>
      </c>
      <c r="E452">
        <v>498.66</v>
      </c>
      <c r="F452" s="1">
        <v>12</v>
      </c>
      <c r="G452" s="1">
        <v>957.43</v>
      </c>
      <c r="H452" s="15">
        <v>5983.92</v>
      </c>
      <c r="I452" s="2">
        <v>6941.35</v>
      </c>
      <c r="J452">
        <f>YEAR(Ventas_Wellpro[[#This Row],[Fecha]])</f>
        <v>2024</v>
      </c>
      <c r="K452" t="str">
        <f>TEXT(Ventas_Wellpro[[#This Row],[Fecha]],"MMMM")</f>
        <v>noviembre</v>
      </c>
      <c r="L452">
        <f>DAY(Ventas_Wellpro[[#This Row],[Fecha]])</f>
        <v>15</v>
      </c>
    </row>
    <row r="453" spans="2:12" x14ac:dyDescent="0.25">
      <c r="B453" s="70">
        <v>45611</v>
      </c>
      <c r="C453" s="74" t="s">
        <v>17</v>
      </c>
      <c r="D453" t="s">
        <v>196</v>
      </c>
      <c r="E453">
        <v>498.66</v>
      </c>
      <c r="F453" s="1">
        <v>12</v>
      </c>
      <c r="G453" s="1">
        <v>957.43</v>
      </c>
      <c r="H453" s="15">
        <v>5983.92</v>
      </c>
      <c r="I453" s="2">
        <v>6941.35</v>
      </c>
      <c r="J453">
        <f>YEAR(Ventas_Wellpro[[#This Row],[Fecha]])</f>
        <v>2024</v>
      </c>
      <c r="K453" t="str">
        <f>TEXT(Ventas_Wellpro[[#This Row],[Fecha]],"MMMM")</f>
        <v>noviembre</v>
      </c>
      <c r="L453">
        <f>DAY(Ventas_Wellpro[[#This Row],[Fecha]])</f>
        <v>15</v>
      </c>
    </row>
    <row r="454" spans="2:12" x14ac:dyDescent="0.25">
      <c r="B454" s="70">
        <v>45611</v>
      </c>
      <c r="C454" s="74" t="s">
        <v>17</v>
      </c>
      <c r="D454" t="s">
        <v>196</v>
      </c>
      <c r="E454">
        <v>498.66</v>
      </c>
      <c r="F454" s="1">
        <v>12</v>
      </c>
      <c r="G454" s="2">
        <v>957.43</v>
      </c>
      <c r="H454" s="15">
        <v>5983.92</v>
      </c>
      <c r="I454" s="2">
        <v>6941.35</v>
      </c>
      <c r="J454">
        <f>YEAR(Ventas_Wellpro[[#This Row],[Fecha]])</f>
        <v>2024</v>
      </c>
      <c r="K454" t="str">
        <f>TEXT(Ventas_Wellpro[[#This Row],[Fecha]],"MMMM")</f>
        <v>noviembre</v>
      </c>
      <c r="L454">
        <f>DAY(Ventas_Wellpro[[#This Row],[Fecha]])</f>
        <v>15</v>
      </c>
    </row>
    <row r="455" spans="2:12" x14ac:dyDescent="0.25">
      <c r="B455" s="70">
        <v>45611</v>
      </c>
      <c r="C455" s="74" t="s">
        <v>17</v>
      </c>
      <c r="D455" t="s">
        <v>196</v>
      </c>
      <c r="E455">
        <v>498.65999999999997</v>
      </c>
      <c r="F455" s="1">
        <v>30</v>
      </c>
      <c r="G455" s="2">
        <v>2393.5700000000002</v>
      </c>
      <c r="H455" s="15">
        <v>14959.8</v>
      </c>
      <c r="I455" s="2">
        <v>17353.37</v>
      </c>
      <c r="J455">
        <f>YEAR(Ventas_Wellpro[[#This Row],[Fecha]])</f>
        <v>2024</v>
      </c>
      <c r="K455" t="str">
        <f>TEXT(Ventas_Wellpro[[#This Row],[Fecha]],"MMMM")</f>
        <v>noviembre</v>
      </c>
      <c r="L455">
        <f>DAY(Ventas_Wellpro[[#This Row],[Fecha]])</f>
        <v>15</v>
      </c>
    </row>
    <row r="456" spans="2:12" x14ac:dyDescent="0.25">
      <c r="B456" s="70">
        <v>45611</v>
      </c>
      <c r="C456" s="74" t="s">
        <v>18</v>
      </c>
      <c r="D456" t="s">
        <v>196</v>
      </c>
      <c r="E456">
        <v>525.59</v>
      </c>
      <c r="F456">
        <v>18</v>
      </c>
      <c r="G456" s="1">
        <v>1513.7</v>
      </c>
      <c r="H456" s="15">
        <v>9460.6200000000008</v>
      </c>
      <c r="I456" s="2">
        <v>10974.32</v>
      </c>
      <c r="J456">
        <f>YEAR(Ventas_Wellpro[[#This Row],[Fecha]])</f>
        <v>2024</v>
      </c>
      <c r="K456" t="str">
        <f>TEXT(Ventas_Wellpro[[#This Row],[Fecha]],"MMMM")</f>
        <v>noviembre</v>
      </c>
      <c r="L456">
        <f>DAY(Ventas_Wellpro[[#This Row],[Fecha]])</f>
        <v>15</v>
      </c>
    </row>
    <row r="457" spans="2:12" x14ac:dyDescent="0.25">
      <c r="B457" s="70">
        <v>45611</v>
      </c>
      <c r="C457" s="74" t="s">
        <v>18</v>
      </c>
      <c r="D457" t="s">
        <v>196</v>
      </c>
      <c r="E457">
        <v>525.59</v>
      </c>
      <c r="F457">
        <v>6</v>
      </c>
      <c r="G457" s="2">
        <v>504.57</v>
      </c>
      <c r="H457" s="15">
        <v>3153.54</v>
      </c>
      <c r="I457" s="2">
        <v>3658.11</v>
      </c>
      <c r="J457">
        <f>YEAR(Ventas_Wellpro[[#This Row],[Fecha]])</f>
        <v>2024</v>
      </c>
      <c r="K457" t="str">
        <f>TEXT(Ventas_Wellpro[[#This Row],[Fecha]],"MMMM")</f>
        <v>noviembre</v>
      </c>
      <c r="L457">
        <f>DAY(Ventas_Wellpro[[#This Row],[Fecha]])</f>
        <v>15</v>
      </c>
    </row>
    <row r="458" spans="2:12" x14ac:dyDescent="0.25">
      <c r="B458" s="70">
        <v>45611</v>
      </c>
      <c r="C458" s="74" t="s">
        <v>18</v>
      </c>
      <c r="D458" t="s">
        <v>196</v>
      </c>
      <c r="E458">
        <v>525.59</v>
      </c>
      <c r="F458">
        <v>6</v>
      </c>
      <c r="G458" s="2">
        <v>504.57</v>
      </c>
      <c r="H458" s="15">
        <v>3153.54</v>
      </c>
      <c r="I458" s="2">
        <v>3658.11</v>
      </c>
      <c r="J458">
        <f>YEAR(Ventas_Wellpro[[#This Row],[Fecha]])</f>
        <v>2024</v>
      </c>
      <c r="K458" t="str">
        <f>TEXT(Ventas_Wellpro[[#This Row],[Fecha]],"MMMM")</f>
        <v>noviembre</v>
      </c>
      <c r="L458">
        <f>DAY(Ventas_Wellpro[[#This Row],[Fecha]])</f>
        <v>15</v>
      </c>
    </row>
    <row r="459" spans="2:12" x14ac:dyDescent="0.25">
      <c r="B459" s="70">
        <v>45611</v>
      </c>
      <c r="C459" s="74" t="s">
        <v>18</v>
      </c>
      <c r="D459" t="s">
        <v>196</v>
      </c>
      <c r="E459">
        <v>525.59</v>
      </c>
      <c r="F459">
        <v>24</v>
      </c>
      <c r="G459" s="1">
        <v>2018.27</v>
      </c>
      <c r="H459" s="15">
        <v>12614.16</v>
      </c>
      <c r="I459" s="2">
        <v>14632.43</v>
      </c>
      <c r="J459">
        <f>YEAR(Ventas_Wellpro[[#This Row],[Fecha]])</f>
        <v>2024</v>
      </c>
      <c r="K459" t="str">
        <f>TEXT(Ventas_Wellpro[[#This Row],[Fecha]],"MMMM")</f>
        <v>noviembre</v>
      </c>
      <c r="L459">
        <f>DAY(Ventas_Wellpro[[#This Row],[Fecha]])</f>
        <v>15</v>
      </c>
    </row>
    <row r="460" spans="2:12" x14ac:dyDescent="0.25">
      <c r="B460" s="70">
        <v>45611</v>
      </c>
      <c r="C460" s="74" t="s">
        <v>18</v>
      </c>
      <c r="D460" t="s">
        <v>196</v>
      </c>
      <c r="E460">
        <v>525.59</v>
      </c>
      <c r="F460">
        <v>6</v>
      </c>
      <c r="G460" s="2">
        <v>504.57</v>
      </c>
      <c r="H460" s="15">
        <v>3153.54</v>
      </c>
      <c r="I460" s="2">
        <v>3658.11</v>
      </c>
      <c r="J460">
        <f>YEAR(Ventas_Wellpro[[#This Row],[Fecha]])</f>
        <v>2024</v>
      </c>
      <c r="K460" t="str">
        <f>TEXT(Ventas_Wellpro[[#This Row],[Fecha]],"MMMM")</f>
        <v>noviembre</v>
      </c>
      <c r="L460">
        <f>DAY(Ventas_Wellpro[[#This Row],[Fecha]])</f>
        <v>15</v>
      </c>
    </row>
    <row r="461" spans="2:12" x14ac:dyDescent="0.25">
      <c r="B461" s="70">
        <v>45611</v>
      </c>
      <c r="C461" s="74" t="s">
        <v>18</v>
      </c>
      <c r="D461" t="s">
        <v>196</v>
      </c>
      <c r="E461">
        <v>525.59</v>
      </c>
      <c r="F461">
        <v>6</v>
      </c>
      <c r="G461" s="2">
        <v>504.57</v>
      </c>
      <c r="H461" s="15">
        <v>3153.54</v>
      </c>
      <c r="I461" s="2">
        <v>3658.11</v>
      </c>
      <c r="J461">
        <f>YEAR(Ventas_Wellpro[[#This Row],[Fecha]])</f>
        <v>2024</v>
      </c>
      <c r="K461" t="str">
        <f>TEXT(Ventas_Wellpro[[#This Row],[Fecha]],"MMMM")</f>
        <v>noviembre</v>
      </c>
      <c r="L461">
        <f>DAY(Ventas_Wellpro[[#This Row],[Fecha]])</f>
        <v>15</v>
      </c>
    </row>
    <row r="462" spans="2:12" x14ac:dyDescent="0.25">
      <c r="B462" s="70">
        <v>45611</v>
      </c>
      <c r="C462" s="74" t="s">
        <v>18</v>
      </c>
      <c r="D462" t="s">
        <v>196</v>
      </c>
      <c r="E462">
        <v>525.59</v>
      </c>
      <c r="F462">
        <v>6</v>
      </c>
      <c r="G462" s="2">
        <v>504.57</v>
      </c>
      <c r="H462" s="15">
        <v>3153.54</v>
      </c>
      <c r="I462" s="2">
        <v>3658.11</v>
      </c>
      <c r="J462">
        <f>YEAR(Ventas_Wellpro[[#This Row],[Fecha]])</f>
        <v>2024</v>
      </c>
      <c r="K462" t="str">
        <f>TEXT(Ventas_Wellpro[[#This Row],[Fecha]],"MMMM")</f>
        <v>noviembre</v>
      </c>
      <c r="L462">
        <f>DAY(Ventas_Wellpro[[#This Row],[Fecha]])</f>
        <v>15</v>
      </c>
    </row>
    <row r="463" spans="2:12" x14ac:dyDescent="0.25">
      <c r="B463" s="70">
        <v>45611</v>
      </c>
      <c r="C463" s="74" t="s">
        <v>18</v>
      </c>
      <c r="D463" t="s">
        <v>196</v>
      </c>
      <c r="E463">
        <v>525.59</v>
      </c>
      <c r="F463">
        <v>6</v>
      </c>
      <c r="G463" s="2">
        <v>504.57</v>
      </c>
      <c r="H463" s="15">
        <v>3153.54</v>
      </c>
      <c r="I463" s="2">
        <v>3658.11</v>
      </c>
      <c r="J463">
        <f>YEAR(Ventas_Wellpro[[#This Row],[Fecha]])</f>
        <v>2024</v>
      </c>
      <c r="K463" t="str">
        <f>TEXT(Ventas_Wellpro[[#This Row],[Fecha]],"MMMM")</f>
        <v>noviembre</v>
      </c>
      <c r="L463">
        <f>DAY(Ventas_Wellpro[[#This Row],[Fecha]])</f>
        <v>15</v>
      </c>
    </row>
    <row r="464" spans="2:12" x14ac:dyDescent="0.25">
      <c r="B464" s="70">
        <v>45611</v>
      </c>
      <c r="C464" s="74" t="s">
        <v>18</v>
      </c>
      <c r="D464" t="s">
        <v>196</v>
      </c>
      <c r="E464">
        <v>525.59</v>
      </c>
      <c r="F464">
        <v>18</v>
      </c>
      <c r="G464" s="2">
        <v>1513.7</v>
      </c>
      <c r="H464" s="15">
        <v>9460.6200000000008</v>
      </c>
      <c r="I464" s="2">
        <v>10974.32</v>
      </c>
      <c r="J464">
        <f>YEAR(Ventas_Wellpro[[#This Row],[Fecha]])</f>
        <v>2024</v>
      </c>
      <c r="K464" t="str">
        <f>TEXT(Ventas_Wellpro[[#This Row],[Fecha]],"MMMM")</f>
        <v>noviembre</v>
      </c>
      <c r="L464">
        <f>DAY(Ventas_Wellpro[[#This Row],[Fecha]])</f>
        <v>15</v>
      </c>
    </row>
    <row r="465" spans="2:12" x14ac:dyDescent="0.25">
      <c r="B465" s="70">
        <v>45611</v>
      </c>
      <c r="C465" s="74" t="s">
        <v>18</v>
      </c>
      <c r="D465" t="s">
        <v>196</v>
      </c>
      <c r="E465">
        <v>525.59</v>
      </c>
      <c r="F465">
        <v>18</v>
      </c>
      <c r="G465" s="1">
        <v>1513.7</v>
      </c>
      <c r="H465" s="15">
        <v>9460.6200000000008</v>
      </c>
      <c r="I465" s="2">
        <v>10974.32</v>
      </c>
      <c r="J465">
        <f>YEAR(Ventas_Wellpro[[#This Row],[Fecha]])</f>
        <v>2024</v>
      </c>
      <c r="K465" t="str">
        <f>TEXT(Ventas_Wellpro[[#This Row],[Fecha]],"MMMM")</f>
        <v>noviembre</v>
      </c>
      <c r="L465">
        <f>DAY(Ventas_Wellpro[[#This Row],[Fecha]])</f>
        <v>15</v>
      </c>
    </row>
    <row r="466" spans="2:12" x14ac:dyDescent="0.25">
      <c r="B466" s="70">
        <v>45611</v>
      </c>
      <c r="C466" s="74" t="s">
        <v>23</v>
      </c>
      <c r="D466" t="s">
        <v>196</v>
      </c>
      <c r="E466">
        <v>70.05</v>
      </c>
      <c r="F466" s="1">
        <v>240</v>
      </c>
      <c r="G466" s="1">
        <v>2689.92</v>
      </c>
      <c r="H466" s="15">
        <v>16812</v>
      </c>
      <c r="I466" s="2">
        <v>19501.919999999998</v>
      </c>
      <c r="J466">
        <f>YEAR(Ventas_Wellpro[[#This Row],[Fecha]])</f>
        <v>2024</v>
      </c>
      <c r="K466" t="str">
        <f>TEXT(Ventas_Wellpro[[#This Row],[Fecha]],"MMMM")</f>
        <v>noviembre</v>
      </c>
      <c r="L466">
        <f>DAY(Ventas_Wellpro[[#This Row],[Fecha]])</f>
        <v>15</v>
      </c>
    </row>
    <row r="467" spans="2:12" x14ac:dyDescent="0.25">
      <c r="B467" s="70">
        <v>45615</v>
      </c>
      <c r="C467" s="74" t="s">
        <v>16</v>
      </c>
      <c r="D467" t="s">
        <v>198</v>
      </c>
      <c r="E467">
        <v>832.75</v>
      </c>
      <c r="F467" s="1">
        <v>1</v>
      </c>
      <c r="G467" s="2">
        <v>133.24</v>
      </c>
      <c r="H467" s="15">
        <v>832.75</v>
      </c>
      <c r="I467" s="2">
        <v>965.99</v>
      </c>
      <c r="J467">
        <f>YEAR(Ventas_Wellpro[[#This Row],[Fecha]])</f>
        <v>2024</v>
      </c>
      <c r="K467" t="str">
        <f>TEXT(Ventas_Wellpro[[#This Row],[Fecha]],"MMMM")</f>
        <v>noviembre</v>
      </c>
      <c r="L467">
        <f>DAY(Ventas_Wellpro[[#This Row],[Fecha]])</f>
        <v>19</v>
      </c>
    </row>
    <row r="468" spans="2:12" x14ac:dyDescent="0.25">
      <c r="B468" s="70">
        <v>45615</v>
      </c>
      <c r="C468" s="74" t="s">
        <v>17</v>
      </c>
      <c r="D468" t="s">
        <v>196</v>
      </c>
      <c r="E468">
        <v>498.65999999999997</v>
      </c>
      <c r="F468" s="1">
        <v>18</v>
      </c>
      <c r="G468" s="2">
        <v>1436.14</v>
      </c>
      <c r="H468" s="15">
        <v>8975.8799999999992</v>
      </c>
      <c r="I468" s="2">
        <v>10412.02</v>
      </c>
      <c r="J468">
        <f>YEAR(Ventas_Wellpro[[#This Row],[Fecha]])</f>
        <v>2024</v>
      </c>
      <c r="K468" t="str">
        <f>TEXT(Ventas_Wellpro[[#This Row],[Fecha]],"MMMM")</f>
        <v>noviembre</v>
      </c>
      <c r="L468">
        <f>DAY(Ventas_Wellpro[[#This Row],[Fecha]])</f>
        <v>19</v>
      </c>
    </row>
    <row r="469" spans="2:12" x14ac:dyDescent="0.25">
      <c r="B469" s="70">
        <v>45615</v>
      </c>
      <c r="C469" s="74" t="s">
        <v>18</v>
      </c>
      <c r="D469" t="s">
        <v>196</v>
      </c>
      <c r="E469">
        <v>525.59</v>
      </c>
      <c r="F469">
        <v>6</v>
      </c>
      <c r="G469" s="2">
        <v>504.57</v>
      </c>
      <c r="H469" s="15">
        <v>3153.54</v>
      </c>
      <c r="I469" s="2">
        <v>3658.11</v>
      </c>
      <c r="J469">
        <f>YEAR(Ventas_Wellpro[[#This Row],[Fecha]])</f>
        <v>2024</v>
      </c>
      <c r="K469" t="str">
        <f>TEXT(Ventas_Wellpro[[#This Row],[Fecha]],"MMMM")</f>
        <v>noviembre</v>
      </c>
      <c r="L469">
        <f>DAY(Ventas_Wellpro[[#This Row],[Fecha]])</f>
        <v>19</v>
      </c>
    </row>
    <row r="470" spans="2:12" x14ac:dyDescent="0.25">
      <c r="B470" s="70">
        <v>45615</v>
      </c>
      <c r="C470" s="74" t="s">
        <v>22</v>
      </c>
      <c r="D470" t="s">
        <v>198</v>
      </c>
      <c r="E470">
        <v>126.89</v>
      </c>
      <c r="F470" s="1">
        <v>1</v>
      </c>
      <c r="G470" s="2">
        <v>20.3</v>
      </c>
      <c r="H470" s="15">
        <v>126.89</v>
      </c>
      <c r="I470" s="2">
        <v>147.19</v>
      </c>
      <c r="J470">
        <f>YEAR(Ventas_Wellpro[[#This Row],[Fecha]])</f>
        <v>2024</v>
      </c>
      <c r="K470" t="str">
        <f>TEXT(Ventas_Wellpro[[#This Row],[Fecha]],"MMMM")</f>
        <v>noviembre</v>
      </c>
      <c r="L470">
        <f>DAY(Ventas_Wellpro[[#This Row],[Fecha]])</f>
        <v>19</v>
      </c>
    </row>
    <row r="471" spans="2:12" x14ac:dyDescent="0.25">
      <c r="B471" s="70">
        <v>45615</v>
      </c>
      <c r="C471" s="74" t="s">
        <v>24</v>
      </c>
      <c r="D471" t="s">
        <v>198</v>
      </c>
      <c r="E471">
        <v>137.91999999999999</v>
      </c>
      <c r="F471" s="1">
        <v>1</v>
      </c>
      <c r="G471" s="2">
        <v>22.07</v>
      </c>
      <c r="H471" s="15">
        <v>137.91999999999999</v>
      </c>
      <c r="I471" s="2">
        <v>159.99</v>
      </c>
      <c r="J471">
        <f>YEAR(Ventas_Wellpro[[#This Row],[Fecha]])</f>
        <v>2024</v>
      </c>
      <c r="K471" t="str">
        <f>TEXT(Ventas_Wellpro[[#This Row],[Fecha]],"MMMM")</f>
        <v>noviembre</v>
      </c>
      <c r="L471">
        <f>DAY(Ventas_Wellpro[[#This Row],[Fecha]])</f>
        <v>19</v>
      </c>
    </row>
    <row r="472" spans="2:12" x14ac:dyDescent="0.25">
      <c r="B472" s="70">
        <v>45616</v>
      </c>
      <c r="C472" s="74" t="s">
        <v>16</v>
      </c>
      <c r="D472" t="s">
        <v>198</v>
      </c>
      <c r="E472">
        <v>832.75</v>
      </c>
      <c r="F472" s="1">
        <v>1</v>
      </c>
      <c r="G472" s="1">
        <v>133.24</v>
      </c>
      <c r="H472" s="15">
        <v>832.75</v>
      </c>
      <c r="I472" s="2">
        <v>965.99</v>
      </c>
      <c r="J472">
        <f>YEAR(Ventas_Wellpro[[#This Row],[Fecha]])</f>
        <v>2024</v>
      </c>
      <c r="K472" t="str">
        <f>TEXT(Ventas_Wellpro[[#This Row],[Fecha]],"MMMM")</f>
        <v>noviembre</v>
      </c>
      <c r="L472">
        <f>DAY(Ventas_Wellpro[[#This Row],[Fecha]])</f>
        <v>20</v>
      </c>
    </row>
    <row r="473" spans="2:12" x14ac:dyDescent="0.25">
      <c r="B473" s="70">
        <v>45616</v>
      </c>
      <c r="C473" s="74" t="s">
        <v>16</v>
      </c>
      <c r="D473" t="s">
        <v>198</v>
      </c>
      <c r="E473">
        <v>832.75</v>
      </c>
      <c r="F473" s="1">
        <v>1</v>
      </c>
      <c r="G473" s="2">
        <v>133.24</v>
      </c>
      <c r="H473" s="15">
        <v>832.75</v>
      </c>
      <c r="I473" s="2">
        <v>965.99</v>
      </c>
      <c r="J473">
        <f>YEAR(Ventas_Wellpro[[#This Row],[Fecha]])</f>
        <v>2024</v>
      </c>
      <c r="K473" t="str">
        <f>TEXT(Ventas_Wellpro[[#This Row],[Fecha]],"MMMM")</f>
        <v>noviembre</v>
      </c>
      <c r="L473">
        <f>DAY(Ventas_Wellpro[[#This Row],[Fecha]])</f>
        <v>20</v>
      </c>
    </row>
    <row r="474" spans="2:12" x14ac:dyDescent="0.25">
      <c r="B474" s="70">
        <v>45616</v>
      </c>
      <c r="C474" s="74" t="s">
        <v>16</v>
      </c>
      <c r="D474" t="s">
        <v>198</v>
      </c>
      <c r="E474">
        <v>832.75</v>
      </c>
      <c r="F474" s="1">
        <v>1</v>
      </c>
      <c r="G474" s="1">
        <v>133.24</v>
      </c>
      <c r="H474" s="15">
        <v>832.75</v>
      </c>
      <c r="I474" s="2">
        <v>965.99</v>
      </c>
      <c r="J474">
        <f>YEAR(Ventas_Wellpro[[#This Row],[Fecha]])</f>
        <v>2024</v>
      </c>
      <c r="K474" t="str">
        <f>TEXT(Ventas_Wellpro[[#This Row],[Fecha]],"MMMM")</f>
        <v>noviembre</v>
      </c>
      <c r="L474">
        <f>DAY(Ventas_Wellpro[[#This Row],[Fecha]])</f>
        <v>20</v>
      </c>
    </row>
    <row r="475" spans="2:12" x14ac:dyDescent="0.25">
      <c r="B475" s="70">
        <v>45616</v>
      </c>
      <c r="C475" s="74" t="s">
        <v>17</v>
      </c>
      <c r="D475" t="s">
        <v>196</v>
      </c>
      <c r="E475">
        <v>498.66</v>
      </c>
      <c r="F475" s="1">
        <v>48</v>
      </c>
      <c r="G475" s="1">
        <v>3829.71</v>
      </c>
      <c r="H475" s="15">
        <v>23935.68</v>
      </c>
      <c r="I475" s="2">
        <v>27765.39</v>
      </c>
      <c r="J475">
        <f>YEAR(Ventas_Wellpro[[#This Row],[Fecha]])</f>
        <v>2024</v>
      </c>
      <c r="K475" t="str">
        <f>TEXT(Ventas_Wellpro[[#This Row],[Fecha]],"MMMM")</f>
        <v>noviembre</v>
      </c>
      <c r="L475">
        <f>DAY(Ventas_Wellpro[[#This Row],[Fecha]])</f>
        <v>20</v>
      </c>
    </row>
    <row r="476" spans="2:12" x14ac:dyDescent="0.25">
      <c r="B476" s="70">
        <v>45616</v>
      </c>
      <c r="C476" s="74" t="s">
        <v>18</v>
      </c>
      <c r="D476" t="s">
        <v>196</v>
      </c>
      <c r="E476">
        <v>525.59</v>
      </c>
      <c r="F476">
        <v>30</v>
      </c>
      <c r="G476" s="2">
        <v>2522.83</v>
      </c>
      <c r="H476" s="15">
        <v>15767.7</v>
      </c>
      <c r="I476" s="2">
        <v>18290.53</v>
      </c>
      <c r="J476">
        <f>YEAR(Ventas_Wellpro[[#This Row],[Fecha]])</f>
        <v>2024</v>
      </c>
      <c r="K476" t="str">
        <f>TEXT(Ventas_Wellpro[[#This Row],[Fecha]],"MMMM")</f>
        <v>noviembre</v>
      </c>
      <c r="L476">
        <f>DAY(Ventas_Wellpro[[#This Row],[Fecha]])</f>
        <v>20</v>
      </c>
    </row>
    <row r="477" spans="2:12" x14ac:dyDescent="0.25">
      <c r="B477" s="70">
        <v>45617</v>
      </c>
      <c r="C477" s="74" t="s">
        <v>16</v>
      </c>
      <c r="D477" t="s">
        <v>198</v>
      </c>
      <c r="E477">
        <v>832.75</v>
      </c>
      <c r="F477" s="1">
        <v>1</v>
      </c>
      <c r="G477" s="2">
        <v>133.24</v>
      </c>
      <c r="H477" s="15">
        <v>832.75</v>
      </c>
      <c r="I477" s="2">
        <v>965.99</v>
      </c>
      <c r="J477">
        <f>YEAR(Ventas_Wellpro[[#This Row],[Fecha]])</f>
        <v>2024</v>
      </c>
      <c r="K477" t="str">
        <f>TEXT(Ventas_Wellpro[[#This Row],[Fecha]],"MMMM")</f>
        <v>noviembre</v>
      </c>
      <c r="L477">
        <f>DAY(Ventas_Wellpro[[#This Row],[Fecha]])</f>
        <v>21</v>
      </c>
    </row>
    <row r="478" spans="2:12" x14ac:dyDescent="0.25">
      <c r="B478" s="70">
        <v>45617</v>
      </c>
      <c r="C478" s="74" t="s">
        <v>17</v>
      </c>
      <c r="D478" t="s">
        <v>196</v>
      </c>
      <c r="E478">
        <v>498.66</v>
      </c>
      <c r="F478" s="1">
        <v>6</v>
      </c>
      <c r="G478" s="2">
        <v>478.71</v>
      </c>
      <c r="H478" s="15">
        <v>2991.96</v>
      </c>
      <c r="I478" s="2">
        <v>3470.67</v>
      </c>
      <c r="J478">
        <f>YEAR(Ventas_Wellpro[[#This Row],[Fecha]])</f>
        <v>2024</v>
      </c>
      <c r="K478" t="str">
        <f>TEXT(Ventas_Wellpro[[#This Row],[Fecha]],"MMMM")</f>
        <v>noviembre</v>
      </c>
      <c r="L478">
        <f>DAY(Ventas_Wellpro[[#This Row],[Fecha]])</f>
        <v>21</v>
      </c>
    </row>
    <row r="479" spans="2:12" x14ac:dyDescent="0.25">
      <c r="B479" s="70">
        <v>45617</v>
      </c>
      <c r="C479" s="74" t="s">
        <v>17</v>
      </c>
      <c r="D479" t="s">
        <v>196</v>
      </c>
      <c r="E479">
        <v>498.65999999999997</v>
      </c>
      <c r="F479" s="1">
        <v>18</v>
      </c>
      <c r="G479" s="2">
        <v>1436.14</v>
      </c>
      <c r="H479" s="15">
        <v>8975.8799999999992</v>
      </c>
      <c r="I479" s="2">
        <v>10412.02</v>
      </c>
      <c r="J479">
        <f>YEAR(Ventas_Wellpro[[#This Row],[Fecha]])</f>
        <v>2024</v>
      </c>
      <c r="K479" t="str">
        <f>TEXT(Ventas_Wellpro[[#This Row],[Fecha]],"MMMM")</f>
        <v>noviembre</v>
      </c>
      <c r="L479">
        <f>DAY(Ventas_Wellpro[[#This Row],[Fecha]])</f>
        <v>21</v>
      </c>
    </row>
    <row r="480" spans="2:12" x14ac:dyDescent="0.25">
      <c r="B480" s="70">
        <v>45617</v>
      </c>
      <c r="C480" s="74" t="s">
        <v>17</v>
      </c>
      <c r="D480" t="s">
        <v>196</v>
      </c>
      <c r="E480">
        <v>498.66</v>
      </c>
      <c r="F480" s="1">
        <v>12</v>
      </c>
      <c r="G480" s="2">
        <v>957.43</v>
      </c>
      <c r="H480" s="15">
        <v>5983.92</v>
      </c>
      <c r="I480" s="2">
        <v>6941.35</v>
      </c>
      <c r="J480">
        <f>YEAR(Ventas_Wellpro[[#This Row],[Fecha]])</f>
        <v>2024</v>
      </c>
      <c r="K480" t="str">
        <f>TEXT(Ventas_Wellpro[[#This Row],[Fecha]],"MMMM")</f>
        <v>noviembre</v>
      </c>
      <c r="L480">
        <f>DAY(Ventas_Wellpro[[#This Row],[Fecha]])</f>
        <v>21</v>
      </c>
    </row>
    <row r="481" spans="2:12" x14ac:dyDescent="0.25">
      <c r="B481" s="70">
        <v>45617</v>
      </c>
      <c r="C481" s="74" t="s">
        <v>17</v>
      </c>
      <c r="D481" t="s">
        <v>196</v>
      </c>
      <c r="E481">
        <v>498.66</v>
      </c>
      <c r="F481" s="1">
        <v>12</v>
      </c>
      <c r="G481" s="2">
        <v>957.43</v>
      </c>
      <c r="H481" s="15">
        <v>5983.92</v>
      </c>
      <c r="I481" s="2">
        <v>6941.35</v>
      </c>
      <c r="J481">
        <f>YEAR(Ventas_Wellpro[[#This Row],[Fecha]])</f>
        <v>2024</v>
      </c>
      <c r="K481" t="str">
        <f>TEXT(Ventas_Wellpro[[#This Row],[Fecha]],"MMMM")</f>
        <v>noviembre</v>
      </c>
      <c r="L481">
        <f>DAY(Ventas_Wellpro[[#This Row],[Fecha]])</f>
        <v>21</v>
      </c>
    </row>
    <row r="482" spans="2:12" x14ac:dyDescent="0.25">
      <c r="B482" s="70">
        <v>45617</v>
      </c>
      <c r="C482" s="74" t="s">
        <v>17</v>
      </c>
      <c r="D482" t="s">
        <v>196</v>
      </c>
      <c r="E482">
        <v>498.66</v>
      </c>
      <c r="F482" s="1">
        <v>24</v>
      </c>
      <c r="G482" s="1">
        <v>1914.85</v>
      </c>
      <c r="H482" s="15">
        <v>11967.84</v>
      </c>
      <c r="I482" s="2">
        <v>13882.69</v>
      </c>
      <c r="J482">
        <f>YEAR(Ventas_Wellpro[[#This Row],[Fecha]])</f>
        <v>2024</v>
      </c>
      <c r="K482" t="str">
        <f>TEXT(Ventas_Wellpro[[#This Row],[Fecha]],"MMMM")</f>
        <v>noviembre</v>
      </c>
      <c r="L482">
        <f>DAY(Ventas_Wellpro[[#This Row],[Fecha]])</f>
        <v>21</v>
      </c>
    </row>
    <row r="483" spans="2:12" x14ac:dyDescent="0.25">
      <c r="B483" s="70">
        <v>45617</v>
      </c>
      <c r="C483" s="74" t="s">
        <v>17</v>
      </c>
      <c r="D483" t="s">
        <v>196</v>
      </c>
      <c r="E483">
        <v>498.66</v>
      </c>
      <c r="F483" s="1">
        <v>12</v>
      </c>
      <c r="G483" s="2">
        <v>957.43</v>
      </c>
      <c r="H483" s="15">
        <v>5983.92</v>
      </c>
      <c r="I483" s="2">
        <v>6941.35</v>
      </c>
      <c r="J483">
        <f>YEAR(Ventas_Wellpro[[#This Row],[Fecha]])</f>
        <v>2024</v>
      </c>
      <c r="K483" t="str">
        <f>TEXT(Ventas_Wellpro[[#This Row],[Fecha]],"MMMM")</f>
        <v>noviembre</v>
      </c>
      <c r="L483">
        <f>DAY(Ventas_Wellpro[[#This Row],[Fecha]])</f>
        <v>21</v>
      </c>
    </row>
    <row r="484" spans="2:12" x14ac:dyDescent="0.25">
      <c r="B484" s="70">
        <v>45617</v>
      </c>
      <c r="C484" s="74" t="s">
        <v>17</v>
      </c>
      <c r="D484" t="s">
        <v>196</v>
      </c>
      <c r="E484">
        <v>498.66</v>
      </c>
      <c r="F484" s="1">
        <v>24</v>
      </c>
      <c r="G484" s="1">
        <v>1914.85</v>
      </c>
      <c r="H484" s="15">
        <v>11967.84</v>
      </c>
      <c r="I484" s="2">
        <v>13882.69</v>
      </c>
      <c r="J484">
        <f>YEAR(Ventas_Wellpro[[#This Row],[Fecha]])</f>
        <v>2024</v>
      </c>
      <c r="K484" t="str">
        <f>TEXT(Ventas_Wellpro[[#This Row],[Fecha]],"MMMM")</f>
        <v>noviembre</v>
      </c>
      <c r="L484">
        <f>DAY(Ventas_Wellpro[[#This Row],[Fecha]])</f>
        <v>21</v>
      </c>
    </row>
    <row r="485" spans="2:12" x14ac:dyDescent="0.25">
      <c r="B485" s="70">
        <v>45617</v>
      </c>
      <c r="C485" s="74" t="s">
        <v>17</v>
      </c>
      <c r="D485" t="s">
        <v>196</v>
      </c>
      <c r="E485">
        <v>498.65999999999997</v>
      </c>
      <c r="F485" s="1">
        <v>18</v>
      </c>
      <c r="G485" s="1">
        <v>1436.14</v>
      </c>
      <c r="H485" s="15">
        <v>8975.8799999999992</v>
      </c>
      <c r="I485" s="2">
        <v>10412.02</v>
      </c>
      <c r="J485">
        <f>YEAR(Ventas_Wellpro[[#This Row],[Fecha]])</f>
        <v>2024</v>
      </c>
      <c r="K485" t="str">
        <f>TEXT(Ventas_Wellpro[[#This Row],[Fecha]],"MMMM")</f>
        <v>noviembre</v>
      </c>
      <c r="L485">
        <f>DAY(Ventas_Wellpro[[#This Row],[Fecha]])</f>
        <v>21</v>
      </c>
    </row>
    <row r="486" spans="2:12" x14ac:dyDescent="0.25">
      <c r="B486" s="70">
        <v>45617</v>
      </c>
      <c r="C486" s="74" t="s">
        <v>18</v>
      </c>
      <c r="D486" t="s">
        <v>196</v>
      </c>
      <c r="E486">
        <v>525.59</v>
      </c>
      <c r="F486">
        <v>6</v>
      </c>
      <c r="G486" s="1">
        <v>504.57</v>
      </c>
      <c r="H486" s="15">
        <v>3153.54</v>
      </c>
      <c r="I486" s="2">
        <v>3658.11</v>
      </c>
      <c r="J486">
        <f>YEAR(Ventas_Wellpro[[#This Row],[Fecha]])</f>
        <v>2024</v>
      </c>
      <c r="K486" t="str">
        <f>TEXT(Ventas_Wellpro[[#This Row],[Fecha]],"MMMM")</f>
        <v>noviembre</v>
      </c>
      <c r="L486">
        <f>DAY(Ventas_Wellpro[[#This Row],[Fecha]])</f>
        <v>21</v>
      </c>
    </row>
    <row r="487" spans="2:12" x14ac:dyDescent="0.25">
      <c r="B487" s="70">
        <v>45617</v>
      </c>
      <c r="C487" s="74" t="s">
        <v>18</v>
      </c>
      <c r="D487" t="s">
        <v>196</v>
      </c>
      <c r="E487">
        <v>525.59</v>
      </c>
      <c r="F487">
        <v>6</v>
      </c>
      <c r="G487" s="1">
        <v>504.57</v>
      </c>
      <c r="H487" s="15">
        <v>3153.54</v>
      </c>
      <c r="I487" s="2">
        <v>3658.11</v>
      </c>
      <c r="J487">
        <f>YEAR(Ventas_Wellpro[[#This Row],[Fecha]])</f>
        <v>2024</v>
      </c>
      <c r="K487" t="str">
        <f>TEXT(Ventas_Wellpro[[#This Row],[Fecha]],"MMMM")</f>
        <v>noviembre</v>
      </c>
      <c r="L487">
        <f>DAY(Ventas_Wellpro[[#This Row],[Fecha]])</f>
        <v>21</v>
      </c>
    </row>
    <row r="488" spans="2:12" x14ac:dyDescent="0.25">
      <c r="B488" s="70">
        <v>45617</v>
      </c>
      <c r="C488" s="74" t="s">
        <v>18</v>
      </c>
      <c r="D488" t="s">
        <v>196</v>
      </c>
      <c r="E488">
        <v>525.59</v>
      </c>
      <c r="F488">
        <v>12</v>
      </c>
      <c r="G488" s="1">
        <v>1009.13</v>
      </c>
      <c r="H488" s="15">
        <v>6307.08</v>
      </c>
      <c r="I488" s="2">
        <v>7316.21</v>
      </c>
      <c r="J488">
        <f>YEAR(Ventas_Wellpro[[#This Row],[Fecha]])</f>
        <v>2024</v>
      </c>
      <c r="K488" t="str">
        <f>TEXT(Ventas_Wellpro[[#This Row],[Fecha]],"MMMM")</f>
        <v>noviembre</v>
      </c>
      <c r="L488">
        <f>DAY(Ventas_Wellpro[[#This Row],[Fecha]])</f>
        <v>21</v>
      </c>
    </row>
    <row r="489" spans="2:12" x14ac:dyDescent="0.25">
      <c r="B489" s="70">
        <v>45617</v>
      </c>
      <c r="C489" s="74" t="s">
        <v>18</v>
      </c>
      <c r="D489" t="s">
        <v>196</v>
      </c>
      <c r="E489">
        <v>525.59</v>
      </c>
      <c r="F489">
        <v>12</v>
      </c>
      <c r="G489" s="2">
        <v>1009.13</v>
      </c>
      <c r="H489" s="15">
        <v>6307.08</v>
      </c>
      <c r="I489" s="2">
        <v>7316.21</v>
      </c>
      <c r="J489">
        <f>YEAR(Ventas_Wellpro[[#This Row],[Fecha]])</f>
        <v>2024</v>
      </c>
      <c r="K489" t="str">
        <f>TEXT(Ventas_Wellpro[[#This Row],[Fecha]],"MMMM")</f>
        <v>noviembre</v>
      </c>
      <c r="L489">
        <f>DAY(Ventas_Wellpro[[#This Row],[Fecha]])</f>
        <v>21</v>
      </c>
    </row>
    <row r="490" spans="2:12" x14ac:dyDescent="0.25">
      <c r="B490" s="70">
        <v>45617</v>
      </c>
      <c r="C490" s="74" t="s">
        <v>18</v>
      </c>
      <c r="D490" t="s">
        <v>196</v>
      </c>
      <c r="E490">
        <v>525.59</v>
      </c>
      <c r="F490">
        <v>12</v>
      </c>
      <c r="G490" s="2">
        <v>1009.13</v>
      </c>
      <c r="H490" s="15">
        <v>6307.08</v>
      </c>
      <c r="I490" s="2">
        <v>7316.21</v>
      </c>
      <c r="J490">
        <f>YEAR(Ventas_Wellpro[[#This Row],[Fecha]])</f>
        <v>2024</v>
      </c>
      <c r="K490" t="str">
        <f>TEXT(Ventas_Wellpro[[#This Row],[Fecha]],"MMMM")</f>
        <v>noviembre</v>
      </c>
      <c r="L490">
        <f>DAY(Ventas_Wellpro[[#This Row],[Fecha]])</f>
        <v>21</v>
      </c>
    </row>
    <row r="491" spans="2:12" x14ac:dyDescent="0.25">
      <c r="B491" s="70">
        <v>45617</v>
      </c>
      <c r="C491" s="74" t="s">
        <v>18</v>
      </c>
      <c r="D491" t="s">
        <v>196</v>
      </c>
      <c r="E491">
        <v>525.59</v>
      </c>
      <c r="F491">
        <v>6</v>
      </c>
      <c r="G491" s="1">
        <v>504.57</v>
      </c>
      <c r="H491" s="15">
        <v>3153.54</v>
      </c>
      <c r="I491" s="2">
        <v>3658.11</v>
      </c>
      <c r="J491">
        <f>YEAR(Ventas_Wellpro[[#This Row],[Fecha]])</f>
        <v>2024</v>
      </c>
      <c r="K491" t="str">
        <f>TEXT(Ventas_Wellpro[[#This Row],[Fecha]],"MMMM")</f>
        <v>noviembre</v>
      </c>
      <c r="L491">
        <f>DAY(Ventas_Wellpro[[#This Row],[Fecha]])</f>
        <v>21</v>
      </c>
    </row>
    <row r="492" spans="2:12" x14ac:dyDescent="0.25">
      <c r="B492" s="70">
        <v>45621</v>
      </c>
      <c r="C492" s="74" t="s">
        <v>17</v>
      </c>
      <c r="D492" t="s">
        <v>196</v>
      </c>
      <c r="E492">
        <v>498.66</v>
      </c>
      <c r="F492" s="1">
        <v>12</v>
      </c>
      <c r="G492" s="2">
        <v>957.43</v>
      </c>
      <c r="H492" s="15">
        <v>5983.92</v>
      </c>
      <c r="I492" s="2">
        <v>6941.35</v>
      </c>
      <c r="J492">
        <f>YEAR(Ventas_Wellpro[[#This Row],[Fecha]])</f>
        <v>2024</v>
      </c>
      <c r="K492" t="str">
        <f>TEXT(Ventas_Wellpro[[#This Row],[Fecha]],"MMMM")</f>
        <v>noviembre</v>
      </c>
      <c r="L492">
        <f>DAY(Ventas_Wellpro[[#This Row],[Fecha]])</f>
        <v>25</v>
      </c>
    </row>
    <row r="493" spans="2:12" x14ac:dyDescent="0.25">
      <c r="B493" s="70">
        <v>45621</v>
      </c>
      <c r="C493" s="74" t="s">
        <v>17</v>
      </c>
      <c r="D493" t="s">
        <v>196</v>
      </c>
      <c r="E493">
        <v>498.65999999999997</v>
      </c>
      <c r="F493" s="1">
        <v>18</v>
      </c>
      <c r="G493" s="2">
        <v>1436.14</v>
      </c>
      <c r="H493" s="15">
        <v>8975.8799999999992</v>
      </c>
      <c r="I493" s="2">
        <v>10412.02</v>
      </c>
      <c r="J493">
        <f>YEAR(Ventas_Wellpro[[#This Row],[Fecha]])</f>
        <v>2024</v>
      </c>
      <c r="K493" t="str">
        <f>TEXT(Ventas_Wellpro[[#This Row],[Fecha]],"MMMM")</f>
        <v>noviembre</v>
      </c>
      <c r="L493">
        <f>DAY(Ventas_Wellpro[[#This Row],[Fecha]])</f>
        <v>25</v>
      </c>
    </row>
    <row r="494" spans="2:12" x14ac:dyDescent="0.25">
      <c r="B494" s="70">
        <v>45621</v>
      </c>
      <c r="C494" s="74" t="s">
        <v>18</v>
      </c>
      <c r="D494" t="s">
        <v>196</v>
      </c>
      <c r="E494">
        <v>525.59</v>
      </c>
      <c r="F494">
        <v>18</v>
      </c>
      <c r="G494" s="2">
        <v>1513.7</v>
      </c>
      <c r="H494" s="15">
        <v>9460.6200000000008</v>
      </c>
      <c r="I494" s="2">
        <v>10974.32</v>
      </c>
      <c r="J494">
        <f>YEAR(Ventas_Wellpro[[#This Row],[Fecha]])</f>
        <v>2024</v>
      </c>
      <c r="K494" t="str">
        <f>TEXT(Ventas_Wellpro[[#This Row],[Fecha]],"MMMM")</f>
        <v>noviembre</v>
      </c>
      <c r="L494">
        <f>DAY(Ventas_Wellpro[[#This Row],[Fecha]])</f>
        <v>25</v>
      </c>
    </row>
    <row r="495" spans="2:12" x14ac:dyDescent="0.25">
      <c r="B495" s="70">
        <v>45621</v>
      </c>
      <c r="C495" s="74" t="s">
        <v>18</v>
      </c>
      <c r="D495" t="s">
        <v>196</v>
      </c>
      <c r="E495">
        <v>525.59</v>
      </c>
      <c r="F495">
        <v>12</v>
      </c>
      <c r="G495" s="1">
        <v>1009.13</v>
      </c>
      <c r="H495" s="15">
        <v>6307.08</v>
      </c>
      <c r="I495" s="1">
        <v>7316.21</v>
      </c>
      <c r="J495">
        <f>YEAR(Ventas_Wellpro[[#This Row],[Fecha]])</f>
        <v>2024</v>
      </c>
      <c r="K495" t="str">
        <f>TEXT(Ventas_Wellpro[[#This Row],[Fecha]],"MMMM")</f>
        <v>noviembre</v>
      </c>
      <c r="L495">
        <f>DAY(Ventas_Wellpro[[#This Row],[Fecha]])</f>
        <v>25</v>
      </c>
    </row>
    <row r="496" spans="2:12" x14ac:dyDescent="0.25">
      <c r="B496" s="70">
        <v>45622</v>
      </c>
      <c r="C496" s="74" t="s">
        <v>16</v>
      </c>
      <c r="D496" t="s">
        <v>198</v>
      </c>
      <c r="E496">
        <v>832.75</v>
      </c>
      <c r="F496" s="1">
        <v>1</v>
      </c>
      <c r="G496" s="1">
        <v>133.24</v>
      </c>
      <c r="H496" s="15">
        <v>832.75</v>
      </c>
      <c r="I496" s="2">
        <v>965.99</v>
      </c>
      <c r="J496">
        <f>YEAR(Ventas_Wellpro[[#This Row],[Fecha]])</f>
        <v>2024</v>
      </c>
      <c r="K496" t="str">
        <f>TEXT(Ventas_Wellpro[[#This Row],[Fecha]],"MMMM")</f>
        <v>noviembre</v>
      </c>
      <c r="L496">
        <f>DAY(Ventas_Wellpro[[#This Row],[Fecha]])</f>
        <v>26</v>
      </c>
    </row>
    <row r="497" spans="2:12" x14ac:dyDescent="0.25">
      <c r="B497" s="70">
        <v>45622</v>
      </c>
      <c r="C497" s="74" t="s">
        <v>16</v>
      </c>
      <c r="D497" t="s">
        <v>198</v>
      </c>
      <c r="E497">
        <v>832.75</v>
      </c>
      <c r="F497" s="1">
        <v>1</v>
      </c>
      <c r="G497" s="1">
        <v>133.24</v>
      </c>
      <c r="H497" s="15">
        <v>832.75</v>
      </c>
      <c r="I497" s="1">
        <v>965.99</v>
      </c>
      <c r="J497">
        <f>YEAR(Ventas_Wellpro[[#This Row],[Fecha]])</f>
        <v>2024</v>
      </c>
      <c r="K497" t="str">
        <f>TEXT(Ventas_Wellpro[[#This Row],[Fecha]],"MMMM")</f>
        <v>noviembre</v>
      </c>
      <c r="L497">
        <f>DAY(Ventas_Wellpro[[#This Row],[Fecha]])</f>
        <v>26</v>
      </c>
    </row>
    <row r="498" spans="2:12" x14ac:dyDescent="0.25">
      <c r="B498" s="70">
        <v>45622</v>
      </c>
      <c r="C498" s="74" t="s">
        <v>17</v>
      </c>
      <c r="D498" t="s">
        <v>196</v>
      </c>
      <c r="E498">
        <v>498.66</v>
      </c>
      <c r="F498" s="1">
        <v>24</v>
      </c>
      <c r="G498" s="1">
        <v>1914.85</v>
      </c>
      <c r="H498" s="15">
        <v>11967.84</v>
      </c>
      <c r="I498" s="1">
        <v>13882.69</v>
      </c>
      <c r="J498">
        <f>YEAR(Ventas_Wellpro[[#This Row],[Fecha]])</f>
        <v>2024</v>
      </c>
      <c r="K498" t="str">
        <f>TEXT(Ventas_Wellpro[[#This Row],[Fecha]],"MMMM")</f>
        <v>noviembre</v>
      </c>
      <c r="L498">
        <f>DAY(Ventas_Wellpro[[#This Row],[Fecha]])</f>
        <v>26</v>
      </c>
    </row>
    <row r="499" spans="2:12" x14ac:dyDescent="0.25">
      <c r="B499" s="70">
        <v>45622</v>
      </c>
      <c r="C499" s="74" t="s">
        <v>18</v>
      </c>
      <c r="D499" t="s">
        <v>196</v>
      </c>
      <c r="E499">
        <v>525.59</v>
      </c>
      <c r="F499">
        <v>12</v>
      </c>
      <c r="G499" s="2">
        <v>1009.13</v>
      </c>
      <c r="H499" s="15">
        <v>6307.08</v>
      </c>
      <c r="I499" s="2">
        <v>7316.21</v>
      </c>
      <c r="J499">
        <f>YEAR(Ventas_Wellpro[[#This Row],[Fecha]])</f>
        <v>2024</v>
      </c>
      <c r="K499" t="str">
        <f>TEXT(Ventas_Wellpro[[#This Row],[Fecha]],"MMMM")</f>
        <v>noviembre</v>
      </c>
      <c r="L499">
        <f>DAY(Ventas_Wellpro[[#This Row],[Fecha]])</f>
        <v>26</v>
      </c>
    </row>
    <row r="500" spans="2:12" x14ac:dyDescent="0.25">
      <c r="B500" s="70">
        <v>45622</v>
      </c>
      <c r="C500" s="74" t="s">
        <v>21</v>
      </c>
      <c r="D500" t="s">
        <v>198</v>
      </c>
      <c r="E500">
        <v>126.89</v>
      </c>
      <c r="F500" s="1">
        <v>1</v>
      </c>
      <c r="G500" s="1">
        <v>20.3</v>
      </c>
      <c r="H500" s="15">
        <v>126.89</v>
      </c>
      <c r="I500" s="2">
        <v>147.19</v>
      </c>
      <c r="J500">
        <f>YEAR(Ventas_Wellpro[[#This Row],[Fecha]])</f>
        <v>2024</v>
      </c>
      <c r="K500" t="str">
        <f>TEXT(Ventas_Wellpro[[#This Row],[Fecha]],"MMMM")</f>
        <v>noviembre</v>
      </c>
      <c r="L500">
        <f>DAY(Ventas_Wellpro[[#This Row],[Fecha]])</f>
        <v>26</v>
      </c>
    </row>
    <row r="501" spans="2:12" x14ac:dyDescent="0.25">
      <c r="B501" s="70">
        <v>45622</v>
      </c>
      <c r="C501" s="74" t="s">
        <v>22</v>
      </c>
      <c r="D501" t="s">
        <v>198</v>
      </c>
      <c r="E501">
        <v>126.89</v>
      </c>
      <c r="F501" s="1">
        <v>1</v>
      </c>
      <c r="G501" s="1">
        <v>20.3</v>
      </c>
      <c r="H501" s="15">
        <v>126.89</v>
      </c>
      <c r="I501" s="2">
        <v>147.19</v>
      </c>
      <c r="J501">
        <f>YEAR(Ventas_Wellpro[[#This Row],[Fecha]])</f>
        <v>2024</v>
      </c>
      <c r="K501" t="str">
        <f>TEXT(Ventas_Wellpro[[#This Row],[Fecha]],"MMMM")</f>
        <v>noviembre</v>
      </c>
      <c r="L501">
        <f>DAY(Ventas_Wellpro[[#This Row],[Fecha]])</f>
        <v>26</v>
      </c>
    </row>
    <row r="502" spans="2:12" x14ac:dyDescent="0.25">
      <c r="B502" s="70">
        <v>45624</v>
      </c>
      <c r="C502" s="74" t="s">
        <v>17</v>
      </c>
      <c r="D502" t="s">
        <v>196</v>
      </c>
      <c r="E502">
        <v>498.66</v>
      </c>
      <c r="F502" s="1">
        <v>24</v>
      </c>
      <c r="G502" s="2">
        <v>1914.85</v>
      </c>
      <c r="H502" s="15">
        <v>11967.84</v>
      </c>
      <c r="I502" s="2">
        <v>13882.69</v>
      </c>
      <c r="J502">
        <f>YEAR(Ventas_Wellpro[[#This Row],[Fecha]])</f>
        <v>2024</v>
      </c>
      <c r="K502" t="str">
        <f>TEXT(Ventas_Wellpro[[#This Row],[Fecha]],"MMMM")</f>
        <v>noviembre</v>
      </c>
      <c r="L502">
        <f>DAY(Ventas_Wellpro[[#This Row],[Fecha]])</f>
        <v>28</v>
      </c>
    </row>
    <row r="503" spans="2:12" x14ac:dyDescent="0.25">
      <c r="B503" s="70">
        <v>45624</v>
      </c>
      <c r="C503" s="74" t="s">
        <v>17</v>
      </c>
      <c r="D503" t="s">
        <v>196</v>
      </c>
      <c r="E503">
        <v>498.66</v>
      </c>
      <c r="F503" s="1">
        <v>12</v>
      </c>
      <c r="G503" s="2">
        <v>957.43</v>
      </c>
      <c r="H503" s="15">
        <v>5983.92</v>
      </c>
      <c r="I503" s="2">
        <v>6941.35</v>
      </c>
      <c r="J503">
        <f>YEAR(Ventas_Wellpro[[#This Row],[Fecha]])</f>
        <v>2024</v>
      </c>
      <c r="K503" t="str">
        <f>TEXT(Ventas_Wellpro[[#This Row],[Fecha]],"MMMM")</f>
        <v>noviembre</v>
      </c>
      <c r="L503">
        <f>DAY(Ventas_Wellpro[[#This Row],[Fecha]])</f>
        <v>28</v>
      </c>
    </row>
    <row r="504" spans="2:12" x14ac:dyDescent="0.25">
      <c r="B504" s="70">
        <v>45624</v>
      </c>
      <c r="C504" s="74" t="s">
        <v>17</v>
      </c>
      <c r="D504" t="s">
        <v>196</v>
      </c>
      <c r="E504">
        <v>498.65999999999997</v>
      </c>
      <c r="F504" s="1">
        <v>18</v>
      </c>
      <c r="G504" s="1">
        <v>1436.14</v>
      </c>
      <c r="H504" s="15">
        <v>8975.8799999999992</v>
      </c>
      <c r="I504" s="1">
        <v>10412.02</v>
      </c>
      <c r="J504">
        <f>YEAR(Ventas_Wellpro[[#This Row],[Fecha]])</f>
        <v>2024</v>
      </c>
      <c r="K504" t="str">
        <f>TEXT(Ventas_Wellpro[[#This Row],[Fecha]],"MMMM")</f>
        <v>noviembre</v>
      </c>
      <c r="L504">
        <f>DAY(Ventas_Wellpro[[#This Row],[Fecha]])</f>
        <v>28</v>
      </c>
    </row>
    <row r="505" spans="2:12" x14ac:dyDescent="0.25">
      <c r="B505" s="70">
        <v>45624</v>
      </c>
      <c r="C505" s="74" t="s">
        <v>17</v>
      </c>
      <c r="D505" t="s">
        <v>196</v>
      </c>
      <c r="E505">
        <v>498.65999999999997</v>
      </c>
      <c r="F505" s="1">
        <v>18</v>
      </c>
      <c r="G505" s="1">
        <v>1436.14</v>
      </c>
      <c r="H505" s="15">
        <v>8975.8799999999992</v>
      </c>
      <c r="I505" s="1">
        <v>10412.02</v>
      </c>
      <c r="J505">
        <f>YEAR(Ventas_Wellpro[[#This Row],[Fecha]])</f>
        <v>2024</v>
      </c>
      <c r="K505" t="str">
        <f>TEXT(Ventas_Wellpro[[#This Row],[Fecha]],"MMMM")</f>
        <v>noviembre</v>
      </c>
      <c r="L505">
        <f>DAY(Ventas_Wellpro[[#This Row],[Fecha]])</f>
        <v>28</v>
      </c>
    </row>
    <row r="506" spans="2:12" x14ac:dyDescent="0.25">
      <c r="B506" s="70">
        <v>45624</v>
      </c>
      <c r="C506" s="74" t="s">
        <v>17</v>
      </c>
      <c r="D506" t="s">
        <v>196</v>
      </c>
      <c r="E506">
        <v>498.66</v>
      </c>
      <c r="F506" s="1">
        <v>12</v>
      </c>
      <c r="G506" s="1">
        <v>957.43</v>
      </c>
      <c r="H506" s="15">
        <v>5983.92</v>
      </c>
      <c r="I506" s="1">
        <v>6941.35</v>
      </c>
      <c r="J506">
        <f>YEAR(Ventas_Wellpro[[#This Row],[Fecha]])</f>
        <v>2024</v>
      </c>
      <c r="K506" t="str">
        <f>TEXT(Ventas_Wellpro[[#This Row],[Fecha]],"MMMM")</f>
        <v>noviembre</v>
      </c>
      <c r="L506">
        <f>DAY(Ventas_Wellpro[[#This Row],[Fecha]])</f>
        <v>28</v>
      </c>
    </row>
    <row r="507" spans="2:12" x14ac:dyDescent="0.25">
      <c r="B507" s="70">
        <v>45624</v>
      </c>
      <c r="C507" s="74" t="s">
        <v>18</v>
      </c>
      <c r="D507" t="s">
        <v>196</v>
      </c>
      <c r="E507">
        <v>525.59</v>
      </c>
      <c r="F507">
        <v>18</v>
      </c>
      <c r="G507" s="2">
        <v>1513.7</v>
      </c>
      <c r="H507" s="15">
        <v>9460.6200000000008</v>
      </c>
      <c r="I507" s="2">
        <v>10974.32</v>
      </c>
      <c r="J507">
        <f>YEAR(Ventas_Wellpro[[#This Row],[Fecha]])</f>
        <v>2024</v>
      </c>
      <c r="K507" t="str">
        <f>TEXT(Ventas_Wellpro[[#This Row],[Fecha]],"MMMM")</f>
        <v>noviembre</v>
      </c>
      <c r="L507">
        <f>DAY(Ventas_Wellpro[[#This Row],[Fecha]])</f>
        <v>28</v>
      </c>
    </row>
    <row r="508" spans="2:12" x14ac:dyDescent="0.25">
      <c r="B508" s="70">
        <v>45624</v>
      </c>
      <c r="C508" s="74" t="s">
        <v>18</v>
      </c>
      <c r="D508" t="s">
        <v>196</v>
      </c>
      <c r="E508">
        <v>525.59</v>
      </c>
      <c r="F508">
        <v>6</v>
      </c>
      <c r="G508" s="1">
        <v>504.57</v>
      </c>
      <c r="H508" s="15">
        <v>3153.54</v>
      </c>
      <c r="I508" s="1">
        <v>3658.11</v>
      </c>
      <c r="J508">
        <f>YEAR(Ventas_Wellpro[[#This Row],[Fecha]])</f>
        <v>2024</v>
      </c>
      <c r="K508" t="str">
        <f>TEXT(Ventas_Wellpro[[#This Row],[Fecha]],"MMMM")</f>
        <v>noviembre</v>
      </c>
      <c r="L508">
        <f>DAY(Ventas_Wellpro[[#This Row],[Fecha]])</f>
        <v>28</v>
      </c>
    </row>
    <row r="509" spans="2:12" x14ac:dyDescent="0.25">
      <c r="B509" s="70">
        <v>45624</v>
      </c>
      <c r="C509" s="74" t="s">
        <v>18</v>
      </c>
      <c r="D509" t="s">
        <v>196</v>
      </c>
      <c r="E509">
        <v>525.59</v>
      </c>
      <c r="F509">
        <v>6</v>
      </c>
      <c r="G509" s="1">
        <v>504.57</v>
      </c>
      <c r="H509" s="15">
        <v>3153.54</v>
      </c>
      <c r="I509" s="1">
        <v>3658.11</v>
      </c>
      <c r="J509">
        <f>YEAR(Ventas_Wellpro[[#This Row],[Fecha]])</f>
        <v>2024</v>
      </c>
      <c r="K509" t="str">
        <f>TEXT(Ventas_Wellpro[[#This Row],[Fecha]],"MMMM")</f>
        <v>noviembre</v>
      </c>
      <c r="L509">
        <f>DAY(Ventas_Wellpro[[#This Row],[Fecha]])</f>
        <v>28</v>
      </c>
    </row>
    <row r="510" spans="2:12" x14ac:dyDescent="0.25">
      <c r="B510" s="70">
        <v>45624</v>
      </c>
      <c r="C510" s="74" t="s">
        <v>18</v>
      </c>
      <c r="D510" t="s">
        <v>196</v>
      </c>
      <c r="E510">
        <v>525.59</v>
      </c>
      <c r="F510">
        <v>12</v>
      </c>
      <c r="G510" s="1">
        <v>1009.13</v>
      </c>
      <c r="H510" s="15">
        <v>6307.08</v>
      </c>
      <c r="I510" s="1">
        <v>7316.21</v>
      </c>
      <c r="J510">
        <f>YEAR(Ventas_Wellpro[[#This Row],[Fecha]])</f>
        <v>2024</v>
      </c>
      <c r="K510" t="str">
        <f>TEXT(Ventas_Wellpro[[#This Row],[Fecha]],"MMMM")</f>
        <v>noviembre</v>
      </c>
      <c r="L510">
        <f>DAY(Ventas_Wellpro[[#This Row],[Fecha]])</f>
        <v>28</v>
      </c>
    </row>
    <row r="511" spans="2:12" x14ac:dyDescent="0.25">
      <c r="B511" s="70">
        <v>45628</v>
      </c>
      <c r="C511" s="74" t="s">
        <v>16</v>
      </c>
      <c r="D511" t="s">
        <v>198</v>
      </c>
      <c r="E511">
        <v>832.75</v>
      </c>
      <c r="F511" s="1">
        <v>1</v>
      </c>
      <c r="G511" s="2">
        <v>133.24</v>
      </c>
      <c r="H511" s="15">
        <v>832.75</v>
      </c>
      <c r="I511" s="2">
        <v>965.99</v>
      </c>
      <c r="J511">
        <f>YEAR(Ventas_Wellpro[[#This Row],[Fecha]])</f>
        <v>2024</v>
      </c>
      <c r="K511" t="str">
        <f>TEXT(Ventas_Wellpro[[#This Row],[Fecha]],"MMMM")</f>
        <v>diciembre</v>
      </c>
      <c r="L511">
        <f>DAY(Ventas_Wellpro[[#This Row],[Fecha]])</f>
        <v>2</v>
      </c>
    </row>
    <row r="512" spans="2:12" x14ac:dyDescent="0.25">
      <c r="B512" s="70">
        <v>45628</v>
      </c>
      <c r="C512" s="74" t="s">
        <v>16</v>
      </c>
      <c r="D512" t="s">
        <v>198</v>
      </c>
      <c r="E512">
        <v>832.75</v>
      </c>
      <c r="F512" s="1">
        <v>1</v>
      </c>
      <c r="G512" s="1">
        <v>133.24</v>
      </c>
      <c r="H512" s="15">
        <v>832.75</v>
      </c>
      <c r="I512" s="1">
        <v>965.99</v>
      </c>
      <c r="J512">
        <f>YEAR(Ventas_Wellpro[[#This Row],[Fecha]])</f>
        <v>2024</v>
      </c>
      <c r="K512" t="str">
        <f>TEXT(Ventas_Wellpro[[#This Row],[Fecha]],"MMMM")</f>
        <v>diciembre</v>
      </c>
      <c r="L512">
        <f>DAY(Ventas_Wellpro[[#This Row],[Fecha]])</f>
        <v>2</v>
      </c>
    </row>
    <row r="513" spans="2:12" x14ac:dyDescent="0.25">
      <c r="B513" s="70">
        <v>45628</v>
      </c>
      <c r="C513" s="74" t="s">
        <v>16</v>
      </c>
      <c r="D513" t="s">
        <v>198</v>
      </c>
      <c r="E513">
        <v>832.75</v>
      </c>
      <c r="F513" s="1">
        <v>1</v>
      </c>
      <c r="G513" s="1">
        <v>133.24</v>
      </c>
      <c r="H513" s="15">
        <v>832.75</v>
      </c>
      <c r="I513" s="1">
        <v>965.99</v>
      </c>
      <c r="J513">
        <f>YEAR(Ventas_Wellpro[[#This Row],[Fecha]])</f>
        <v>2024</v>
      </c>
      <c r="K513" t="str">
        <f>TEXT(Ventas_Wellpro[[#This Row],[Fecha]],"MMMM")</f>
        <v>diciembre</v>
      </c>
      <c r="L513">
        <f>DAY(Ventas_Wellpro[[#This Row],[Fecha]])</f>
        <v>2</v>
      </c>
    </row>
    <row r="514" spans="2:12" x14ac:dyDescent="0.25">
      <c r="B514" s="70">
        <v>45628</v>
      </c>
      <c r="C514" s="74" t="s">
        <v>17</v>
      </c>
      <c r="D514" t="s">
        <v>196</v>
      </c>
      <c r="E514">
        <v>498.65999999999997</v>
      </c>
      <c r="F514" s="1">
        <v>30</v>
      </c>
      <c r="G514" s="2">
        <v>2393.5700000000002</v>
      </c>
      <c r="H514" s="15">
        <v>14959.8</v>
      </c>
      <c r="I514" s="2">
        <v>17353.37</v>
      </c>
      <c r="J514">
        <f>YEAR(Ventas_Wellpro[[#This Row],[Fecha]])</f>
        <v>2024</v>
      </c>
      <c r="K514" t="str">
        <f>TEXT(Ventas_Wellpro[[#This Row],[Fecha]],"MMMM")</f>
        <v>diciembre</v>
      </c>
      <c r="L514">
        <f>DAY(Ventas_Wellpro[[#This Row],[Fecha]])</f>
        <v>2</v>
      </c>
    </row>
    <row r="515" spans="2:12" x14ac:dyDescent="0.25">
      <c r="B515" s="70">
        <v>45628</v>
      </c>
      <c r="C515" s="74" t="s">
        <v>17</v>
      </c>
      <c r="D515" t="s">
        <v>196</v>
      </c>
      <c r="E515">
        <v>498.65999999999997</v>
      </c>
      <c r="F515" s="1">
        <v>18</v>
      </c>
      <c r="G515" s="1">
        <v>1436.14</v>
      </c>
      <c r="H515" s="15">
        <v>8975.8799999999992</v>
      </c>
      <c r="I515" s="1">
        <v>10412.02</v>
      </c>
      <c r="J515">
        <f>YEAR(Ventas_Wellpro[[#This Row],[Fecha]])</f>
        <v>2024</v>
      </c>
      <c r="K515" t="str">
        <f>TEXT(Ventas_Wellpro[[#This Row],[Fecha]],"MMMM")</f>
        <v>diciembre</v>
      </c>
      <c r="L515">
        <f>DAY(Ventas_Wellpro[[#This Row],[Fecha]])</f>
        <v>2</v>
      </c>
    </row>
    <row r="516" spans="2:12" x14ac:dyDescent="0.25">
      <c r="B516" s="70">
        <v>45628</v>
      </c>
      <c r="C516" s="74" t="s">
        <v>17</v>
      </c>
      <c r="D516" t="s">
        <v>196</v>
      </c>
      <c r="E516">
        <v>498.65999999999997</v>
      </c>
      <c r="F516" s="1">
        <v>60</v>
      </c>
      <c r="G516" s="1">
        <v>4787.1400000000003</v>
      </c>
      <c r="H516" s="15">
        <v>29919.599999999999</v>
      </c>
      <c r="I516" s="1">
        <v>34706.74</v>
      </c>
      <c r="J516">
        <f>YEAR(Ventas_Wellpro[[#This Row],[Fecha]])</f>
        <v>2024</v>
      </c>
      <c r="K516" t="str">
        <f>TEXT(Ventas_Wellpro[[#This Row],[Fecha]],"MMMM")</f>
        <v>diciembre</v>
      </c>
      <c r="L516">
        <f>DAY(Ventas_Wellpro[[#This Row],[Fecha]])</f>
        <v>2</v>
      </c>
    </row>
    <row r="517" spans="2:12" x14ac:dyDescent="0.25">
      <c r="B517" s="70">
        <v>45628</v>
      </c>
      <c r="C517" s="74" t="s">
        <v>18</v>
      </c>
      <c r="D517" t="s">
        <v>196</v>
      </c>
      <c r="E517">
        <v>525.59</v>
      </c>
      <c r="F517">
        <v>24</v>
      </c>
      <c r="G517" s="1">
        <v>2018.27</v>
      </c>
      <c r="H517" s="15">
        <v>12614.16</v>
      </c>
      <c r="I517" s="1">
        <v>14632.43</v>
      </c>
      <c r="J517">
        <f>YEAR(Ventas_Wellpro[[#This Row],[Fecha]])</f>
        <v>2024</v>
      </c>
      <c r="K517" t="str">
        <f>TEXT(Ventas_Wellpro[[#This Row],[Fecha]],"MMMM")</f>
        <v>diciembre</v>
      </c>
      <c r="L517">
        <f>DAY(Ventas_Wellpro[[#This Row],[Fecha]])</f>
        <v>2</v>
      </c>
    </row>
    <row r="518" spans="2:12" x14ac:dyDescent="0.25">
      <c r="B518" s="70">
        <v>45628</v>
      </c>
      <c r="C518" s="74" t="s">
        <v>18</v>
      </c>
      <c r="D518" t="s">
        <v>196</v>
      </c>
      <c r="E518">
        <v>525.59</v>
      </c>
      <c r="F518">
        <v>6</v>
      </c>
      <c r="G518" s="1">
        <v>504.57</v>
      </c>
      <c r="H518" s="15">
        <v>3153.54</v>
      </c>
      <c r="I518" s="1">
        <v>3658.11</v>
      </c>
      <c r="J518">
        <f>YEAR(Ventas_Wellpro[[#This Row],[Fecha]])</f>
        <v>2024</v>
      </c>
      <c r="K518" t="str">
        <f>TEXT(Ventas_Wellpro[[#This Row],[Fecha]],"MMMM")</f>
        <v>diciembre</v>
      </c>
      <c r="L518">
        <f>DAY(Ventas_Wellpro[[#This Row],[Fecha]])</f>
        <v>2</v>
      </c>
    </row>
    <row r="519" spans="2:12" x14ac:dyDescent="0.25">
      <c r="B519" s="70">
        <v>45628</v>
      </c>
      <c r="C519" s="74" t="s">
        <v>18</v>
      </c>
      <c r="D519" t="s">
        <v>196</v>
      </c>
      <c r="E519">
        <v>525.59</v>
      </c>
      <c r="F519">
        <v>54</v>
      </c>
      <c r="G519" s="1">
        <v>4541.1000000000004</v>
      </c>
      <c r="H519" s="15">
        <v>28381.86</v>
      </c>
      <c r="I519" s="1">
        <v>32922.959999999999</v>
      </c>
      <c r="J519">
        <f>YEAR(Ventas_Wellpro[[#This Row],[Fecha]])</f>
        <v>2024</v>
      </c>
      <c r="K519" t="str">
        <f>TEXT(Ventas_Wellpro[[#This Row],[Fecha]],"MMMM")</f>
        <v>diciembre</v>
      </c>
      <c r="L519">
        <f>DAY(Ventas_Wellpro[[#This Row],[Fecha]])</f>
        <v>2</v>
      </c>
    </row>
    <row r="520" spans="2:12" x14ac:dyDescent="0.25">
      <c r="B520" s="70">
        <v>45628</v>
      </c>
      <c r="C520" s="74" t="s">
        <v>21</v>
      </c>
      <c r="D520" t="s">
        <v>198</v>
      </c>
      <c r="E520">
        <v>126.89</v>
      </c>
      <c r="F520" s="1">
        <v>1</v>
      </c>
      <c r="G520" s="1">
        <v>20.3</v>
      </c>
      <c r="H520" s="15">
        <v>126.89</v>
      </c>
      <c r="I520" s="1">
        <v>147.19</v>
      </c>
      <c r="J520">
        <f>YEAR(Ventas_Wellpro[[#This Row],[Fecha]])</f>
        <v>2024</v>
      </c>
      <c r="K520" t="str">
        <f>TEXT(Ventas_Wellpro[[#This Row],[Fecha]],"MMMM")</f>
        <v>diciembre</v>
      </c>
      <c r="L520">
        <f>DAY(Ventas_Wellpro[[#This Row],[Fecha]])</f>
        <v>2</v>
      </c>
    </row>
    <row r="521" spans="2:12" x14ac:dyDescent="0.25">
      <c r="B521" s="70">
        <v>45629</v>
      </c>
      <c r="C521" s="74" t="s">
        <v>16</v>
      </c>
      <c r="D521" t="s">
        <v>198</v>
      </c>
      <c r="E521">
        <v>832.75</v>
      </c>
      <c r="F521" s="1">
        <v>1</v>
      </c>
      <c r="G521" s="1">
        <v>133.24</v>
      </c>
      <c r="H521" s="15">
        <v>832.75</v>
      </c>
      <c r="I521" s="1">
        <v>965.99</v>
      </c>
      <c r="J521">
        <f>YEAR(Ventas_Wellpro[[#This Row],[Fecha]])</f>
        <v>2024</v>
      </c>
      <c r="K521" t="str">
        <f>TEXT(Ventas_Wellpro[[#This Row],[Fecha]],"MMMM")</f>
        <v>diciembre</v>
      </c>
      <c r="L521">
        <f>DAY(Ventas_Wellpro[[#This Row],[Fecha]])</f>
        <v>3</v>
      </c>
    </row>
    <row r="522" spans="2:12" x14ac:dyDescent="0.25">
      <c r="B522" s="70">
        <v>45629</v>
      </c>
      <c r="C522" s="74" t="s">
        <v>10</v>
      </c>
      <c r="D522" t="s">
        <v>197</v>
      </c>
      <c r="E522">
        <v>211.23000000000002</v>
      </c>
      <c r="F522" s="1">
        <v>6</v>
      </c>
      <c r="G522" s="1">
        <v>202.78</v>
      </c>
      <c r="H522" s="15">
        <v>1267.3800000000001</v>
      </c>
      <c r="I522" s="1">
        <v>1470.16</v>
      </c>
      <c r="J522">
        <f>YEAR(Ventas_Wellpro[[#This Row],[Fecha]])</f>
        <v>2024</v>
      </c>
      <c r="K522" t="str">
        <f>TEXT(Ventas_Wellpro[[#This Row],[Fecha]],"MMMM")</f>
        <v>diciembre</v>
      </c>
      <c r="L522">
        <f>DAY(Ventas_Wellpro[[#This Row],[Fecha]])</f>
        <v>3</v>
      </c>
    </row>
    <row r="523" spans="2:12" x14ac:dyDescent="0.25">
      <c r="B523" s="70">
        <v>45629</v>
      </c>
      <c r="C523" s="74" t="s">
        <v>10</v>
      </c>
      <c r="D523" t="s">
        <v>197</v>
      </c>
      <c r="E523">
        <v>211.23000000000002</v>
      </c>
      <c r="F523" s="1">
        <v>12</v>
      </c>
      <c r="G523" s="1">
        <v>405.56</v>
      </c>
      <c r="H523" s="15">
        <v>2534.7600000000002</v>
      </c>
      <c r="I523" s="1">
        <v>2940.32</v>
      </c>
      <c r="J523">
        <f>YEAR(Ventas_Wellpro[[#This Row],[Fecha]])</f>
        <v>2024</v>
      </c>
      <c r="K523" t="str">
        <f>TEXT(Ventas_Wellpro[[#This Row],[Fecha]],"MMMM")</f>
        <v>diciembre</v>
      </c>
      <c r="L523">
        <f>DAY(Ventas_Wellpro[[#This Row],[Fecha]])</f>
        <v>3</v>
      </c>
    </row>
    <row r="524" spans="2:12" x14ac:dyDescent="0.25">
      <c r="B524" s="70">
        <v>45629</v>
      </c>
      <c r="C524" s="74" t="s">
        <v>21</v>
      </c>
      <c r="D524" t="s">
        <v>197</v>
      </c>
      <c r="E524">
        <v>103.33999999999999</v>
      </c>
      <c r="F524" s="1">
        <v>240</v>
      </c>
      <c r="G524" s="2">
        <v>3968.26</v>
      </c>
      <c r="H524" s="15">
        <v>24801.599999999999</v>
      </c>
      <c r="I524" s="2">
        <v>28769.86</v>
      </c>
      <c r="J524">
        <f>YEAR(Ventas_Wellpro[[#This Row],[Fecha]])</f>
        <v>2024</v>
      </c>
      <c r="K524" t="str">
        <f>TEXT(Ventas_Wellpro[[#This Row],[Fecha]],"MMMM")</f>
        <v>diciembre</v>
      </c>
      <c r="L524">
        <f>DAY(Ventas_Wellpro[[#This Row],[Fecha]])</f>
        <v>3</v>
      </c>
    </row>
    <row r="525" spans="2:12" x14ac:dyDescent="0.25">
      <c r="B525" s="70">
        <v>45629</v>
      </c>
      <c r="C525" s="74" t="s">
        <v>11</v>
      </c>
      <c r="D525" t="s">
        <v>197</v>
      </c>
      <c r="E525">
        <v>211.23000000000002</v>
      </c>
      <c r="F525" s="1">
        <v>6</v>
      </c>
      <c r="G525" s="1">
        <v>202.78</v>
      </c>
      <c r="H525" s="15">
        <v>1267.3800000000001</v>
      </c>
      <c r="I525" s="1">
        <v>1470.16</v>
      </c>
      <c r="J525">
        <f>YEAR(Ventas_Wellpro[[#This Row],[Fecha]])</f>
        <v>2024</v>
      </c>
      <c r="K525" t="str">
        <f>TEXT(Ventas_Wellpro[[#This Row],[Fecha]],"MMMM")</f>
        <v>diciembre</v>
      </c>
      <c r="L525">
        <f>DAY(Ventas_Wellpro[[#This Row],[Fecha]])</f>
        <v>3</v>
      </c>
    </row>
    <row r="526" spans="2:12" x14ac:dyDescent="0.25">
      <c r="B526" s="70">
        <v>45630</v>
      </c>
      <c r="C526" s="74" t="s">
        <v>15</v>
      </c>
      <c r="D526" t="s">
        <v>202</v>
      </c>
      <c r="E526">
        <v>505.85999999999996</v>
      </c>
      <c r="F526" s="1">
        <v>340</v>
      </c>
      <c r="G526" s="1">
        <v>27518.78</v>
      </c>
      <c r="H526" s="1">
        <v>171992.4</v>
      </c>
      <c r="I526" s="1">
        <v>199511.18</v>
      </c>
      <c r="J526">
        <f>YEAR(Ventas_Wellpro[[#This Row],[Fecha]])</f>
        <v>2024</v>
      </c>
      <c r="K526" t="str">
        <f>TEXT(Ventas_Wellpro[[#This Row],[Fecha]],"MMMM")</f>
        <v>diciembre</v>
      </c>
      <c r="L526">
        <f>DAY(Ventas_Wellpro[[#This Row],[Fecha]])</f>
        <v>4</v>
      </c>
    </row>
    <row r="527" spans="2:12" x14ac:dyDescent="0.25">
      <c r="B527" s="70">
        <v>45630</v>
      </c>
      <c r="C527" s="74" t="s">
        <v>18</v>
      </c>
      <c r="D527" t="s">
        <v>202</v>
      </c>
      <c r="E527">
        <v>547.24</v>
      </c>
      <c r="F527">
        <v>220</v>
      </c>
      <c r="G527" s="2">
        <v>19262.849999999999</v>
      </c>
      <c r="H527" s="15">
        <v>120392.8</v>
      </c>
      <c r="I527" s="2">
        <v>139655.65</v>
      </c>
      <c r="J527">
        <f>YEAR(Ventas_Wellpro[[#This Row],[Fecha]])</f>
        <v>2024</v>
      </c>
      <c r="K527" t="str">
        <f>TEXT(Ventas_Wellpro[[#This Row],[Fecha]],"MMMM")</f>
        <v>diciembre</v>
      </c>
      <c r="L527">
        <f>DAY(Ventas_Wellpro[[#This Row],[Fecha]])</f>
        <v>4</v>
      </c>
    </row>
    <row r="528" spans="2:12" x14ac:dyDescent="0.25">
      <c r="B528" s="70">
        <v>45631</v>
      </c>
      <c r="C528" s="74" t="s">
        <v>14</v>
      </c>
      <c r="D528" t="s">
        <v>198</v>
      </c>
      <c r="E528">
        <v>1280.17</v>
      </c>
      <c r="F528" s="1">
        <v>1</v>
      </c>
      <c r="G528" s="2">
        <v>204.83</v>
      </c>
      <c r="H528" s="15">
        <v>1280.17</v>
      </c>
      <c r="I528" s="2">
        <v>1485</v>
      </c>
      <c r="J528">
        <f>YEAR(Ventas_Wellpro[[#This Row],[Fecha]])</f>
        <v>2024</v>
      </c>
      <c r="K528" t="str">
        <f>TEXT(Ventas_Wellpro[[#This Row],[Fecha]],"MMMM")</f>
        <v>diciembre</v>
      </c>
      <c r="L528">
        <f>DAY(Ventas_Wellpro[[#This Row],[Fecha]])</f>
        <v>5</v>
      </c>
    </row>
    <row r="529" spans="2:12" x14ac:dyDescent="0.25">
      <c r="B529" s="70">
        <v>45631</v>
      </c>
      <c r="C529" s="74" t="s">
        <v>17</v>
      </c>
      <c r="D529" t="s">
        <v>196</v>
      </c>
      <c r="E529">
        <v>498.66</v>
      </c>
      <c r="F529" s="1">
        <v>6</v>
      </c>
      <c r="G529" s="1">
        <v>478.71</v>
      </c>
      <c r="H529" s="15">
        <v>2991.96</v>
      </c>
      <c r="I529" s="1">
        <v>3470.67</v>
      </c>
      <c r="J529">
        <f>YEAR(Ventas_Wellpro[[#This Row],[Fecha]])</f>
        <v>2024</v>
      </c>
      <c r="K529" t="str">
        <f>TEXT(Ventas_Wellpro[[#This Row],[Fecha]],"MMMM")</f>
        <v>diciembre</v>
      </c>
      <c r="L529">
        <f>DAY(Ventas_Wellpro[[#This Row],[Fecha]])</f>
        <v>5</v>
      </c>
    </row>
    <row r="530" spans="2:12" x14ac:dyDescent="0.25">
      <c r="B530" s="70">
        <v>45631</v>
      </c>
      <c r="C530" s="74" t="s">
        <v>17</v>
      </c>
      <c r="D530" t="s">
        <v>196</v>
      </c>
      <c r="E530">
        <v>498.66</v>
      </c>
      <c r="F530" s="1">
        <v>24</v>
      </c>
      <c r="G530" s="1">
        <v>1914.85</v>
      </c>
      <c r="H530" s="15">
        <v>11967.84</v>
      </c>
      <c r="I530" s="1">
        <v>13882.69</v>
      </c>
      <c r="J530">
        <f>YEAR(Ventas_Wellpro[[#This Row],[Fecha]])</f>
        <v>2024</v>
      </c>
      <c r="K530" t="str">
        <f>TEXT(Ventas_Wellpro[[#This Row],[Fecha]],"MMMM")</f>
        <v>diciembre</v>
      </c>
      <c r="L530">
        <f>DAY(Ventas_Wellpro[[#This Row],[Fecha]])</f>
        <v>5</v>
      </c>
    </row>
    <row r="531" spans="2:12" x14ac:dyDescent="0.25">
      <c r="B531" s="70">
        <v>45631</v>
      </c>
      <c r="C531" s="74" t="s">
        <v>18</v>
      </c>
      <c r="D531" t="s">
        <v>196</v>
      </c>
      <c r="E531">
        <v>525.59</v>
      </c>
      <c r="F531">
        <v>6</v>
      </c>
      <c r="G531" s="1">
        <v>504.57</v>
      </c>
      <c r="H531" s="15">
        <v>3153.54</v>
      </c>
      <c r="I531" s="1">
        <v>3658.11</v>
      </c>
      <c r="J531">
        <f>YEAR(Ventas_Wellpro[[#This Row],[Fecha]])</f>
        <v>2024</v>
      </c>
      <c r="K531" t="str">
        <f>TEXT(Ventas_Wellpro[[#This Row],[Fecha]],"MMMM")</f>
        <v>diciembre</v>
      </c>
      <c r="L531">
        <f>DAY(Ventas_Wellpro[[#This Row],[Fecha]])</f>
        <v>5</v>
      </c>
    </row>
    <row r="532" spans="2:12" x14ac:dyDescent="0.25">
      <c r="B532" s="70">
        <v>45631</v>
      </c>
      <c r="C532" s="74" t="s">
        <v>18</v>
      </c>
      <c r="D532" t="s">
        <v>196</v>
      </c>
      <c r="E532">
        <v>525.59</v>
      </c>
      <c r="F532">
        <v>12</v>
      </c>
      <c r="G532" s="1">
        <v>1009.13</v>
      </c>
      <c r="H532" s="15">
        <v>6307.08</v>
      </c>
      <c r="I532" s="1">
        <v>7316.21</v>
      </c>
      <c r="J532">
        <f>YEAR(Ventas_Wellpro[[#This Row],[Fecha]])</f>
        <v>2024</v>
      </c>
      <c r="K532" t="str">
        <f>TEXT(Ventas_Wellpro[[#This Row],[Fecha]],"MMMM")</f>
        <v>diciembre</v>
      </c>
      <c r="L532">
        <f>DAY(Ventas_Wellpro[[#This Row],[Fecha]])</f>
        <v>5</v>
      </c>
    </row>
    <row r="533" spans="2:12" x14ac:dyDescent="0.25">
      <c r="B533" s="70">
        <v>45635</v>
      </c>
      <c r="C533" s="74" t="s">
        <v>16</v>
      </c>
      <c r="D533" t="s">
        <v>197</v>
      </c>
      <c r="E533">
        <v>678.84</v>
      </c>
      <c r="F533" s="1">
        <v>6</v>
      </c>
      <c r="G533" s="2">
        <v>651.69000000000005</v>
      </c>
      <c r="H533" s="15">
        <v>4073.04</v>
      </c>
      <c r="I533" s="2">
        <v>4724.7299999999996</v>
      </c>
      <c r="J533">
        <f>YEAR(Ventas_Wellpro[[#This Row],[Fecha]])</f>
        <v>2024</v>
      </c>
      <c r="K533" t="str">
        <f>TEXT(Ventas_Wellpro[[#This Row],[Fecha]],"MMMM")</f>
        <v>diciembre</v>
      </c>
      <c r="L533">
        <f>DAY(Ventas_Wellpro[[#This Row],[Fecha]])</f>
        <v>9</v>
      </c>
    </row>
    <row r="534" spans="2:12" x14ac:dyDescent="0.25">
      <c r="B534" s="70">
        <v>45635</v>
      </c>
      <c r="C534" s="74" t="s">
        <v>17</v>
      </c>
      <c r="D534" t="s">
        <v>196</v>
      </c>
      <c r="E534">
        <v>498.65999999999997</v>
      </c>
      <c r="F534" s="1">
        <v>18</v>
      </c>
      <c r="G534" s="1">
        <v>1436.14</v>
      </c>
      <c r="H534" s="15">
        <v>8975.8799999999992</v>
      </c>
      <c r="I534" s="1">
        <v>10412.02</v>
      </c>
      <c r="J534">
        <f>YEAR(Ventas_Wellpro[[#This Row],[Fecha]])</f>
        <v>2024</v>
      </c>
      <c r="K534" t="str">
        <f>TEXT(Ventas_Wellpro[[#This Row],[Fecha]],"MMMM")</f>
        <v>diciembre</v>
      </c>
      <c r="L534">
        <f>DAY(Ventas_Wellpro[[#This Row],[Fecha]])</f>
        <v>9</v>
      </c>
    </row>
    <row r="535" spans="2:12" x14ac:dyDescent="0.25">
      <c r="B535" s="70">
        <v>45635</v>
      </c>
      <c r="C535" s="74" t="s">
        <v>17</v>
      </c>
      <c r="D535" t="s">
        <v>196</v>
      </c>
      <c r="E535">
        <v>498.65999999999997</v>
      </c>
      <c r="F535" s="1">
        <v>36</v>
      </c>
      <c r="G535" s="2">
        <v>2872.28</v>
      </c>
      <c r="H535" s="15">
        <v>17951.759999999998</v>
      </c>
      <c r="I535" s="2">
        <v>20824.04</v>
      </c>
      <c r="J535">
        <f>YEAR(Ventas_Wellpro[[#This Row],[Fecha]])</f>
        <v>2024</v>
      </c>
      <c r="K535" t="str">
        <f>TEXT(Ventas_Wellpro[[#This Row],[Fecha]],"MMMM")</f>
        <v>diciembre</v>
      </c>
      <c r="L535">
        <f>DAY(Ventas_Wellpro[[#This Row],[Fecha]])</f>
        <v>9</v>
      </c>
    </row>
    <row r="536" spans="2:12" x14ac:dyDescent="0.25">
      <c r="B536" s="70">
        <v>45635</v>
      </c>
      <c r="C536" s="74" t="s">
        <v>17</v>
      </c>
      <c r="D536" t="s">
        <v>196</v>
      </c>
      <c r="E536">
        <v>498.66</v>
      </c>
      <c r="F536" s="1">
        <v>48</v>
      </c>
      <c r="G536" s="2">
        <v>3829.71</v>
      </c>
      <c r="H536" s="15">
        <v>23935.68</v>
      </c>
      <c r="I536" s="2">
        <v>27765.39</v>
      </c>
      <c r="J536">
        <f>YEAR(Ventas_Wellpro[[#This Row],[Fecha]])</f>
        <v>2024</v>
      </c>
      <c r="K536" t="str">
        <f>TEXT(Ventas_Wellpro[[#This Row],[Fecha]],"MMMM")</f>
        <v>diciembre</v>
      </c>
      <c r="L536">
        <f>DAY(Ventas_Wellpro[[#This Row],[Fecha]])</f>
        <v>9</v>
      </c>
    </row>
    <row r="537" spans="2:12" x14ac:dyDescent="0.25">
      <c r="B537" s="70">
        <v>45635</v>
      </c>
      <c r="C537" s="74" t="s">
        <v>17</v>
      </c>
      <c r="D537" t="s">
        <v>196</v>
      </c>
      <c r="E537">
        <v>498.66</v>
      </c>
      <c r="F537" s="1">
        <v>6</v>
      </c>
      <c r="G537" s="1">
        <v>478.71</v>
      </c>
      <c r="H537" s="15">
        <v>2991.96</v>
      </c>
      <c r="I537" s="1">
        <v>3470.67</v>
      </c>
      <c r="J537">
        <f>YEAR(Ventas_Wellpro[[#This Row],[Fecha]])</f>
        <v>2024</v>
      </c>
      <c r="K537" t="str">
        <f>TEXT(Ventas_Wellpro[[#This Row],[Fecha]],"MMMM")</f>
        <v>diciembre</v>
      </c>
      <c r="L537">
        <f>DAY(Ventas_Wellpro[[#This Row],[Fecha]])</f>
        <v>9</v>
      </c>
    </row>
    <row r="538" spans="2:12" x14ac:dyDescent="0.25">
      <c r="B538" s="70">
        <v>45635</v>
      </c>
      <c r="C538" s="74" t="s">
        <v>17</v>
      </c>
      <c r="D538" t="s">
        <v>196</v>
      </c>
      <c r="E538">
        <v>498.66</v>
      </c>
      <c r="F538" s="1">
        <v>24</v>
      </c>
      <c r="G538" s="1">
        <v>1914.85</v>
      </c>
      <c r="H538" s="15">
        <v>11967.84</v>
      </c>
      <c r="I538" s="1">
        <v>13882.69</v>
      </c>
      <c r="J538">
        <f>YEAR(Ventas_Wellpro[[#This Row],[Fecha]])</f>
        <v>2024</v>
      </c>
      <c r="K538" t="str">
        <f>TEXT(Ventas_Wellpro[[#This Row],[Fecha]],"MMMM")</f>
        <v>diciembre</v>
      </c>
      <c r="L538">
        <f>DAY(Ventas_Wellpro[[#This Row],[Fecha]])</f>
        <v>9</v>
      </c>
    </row>
    <row r="539" spans="2:12" x14ac:dyDescent="0.25">
      <c r="B539" s="70">
        <v>45635</v>
      </c>
      <c r="C539" s="74" t="s">
        <v>17</v>
      </c>
      <c r="D539" t="s">
        <v>196</v>
      </c>
      <c r="E539">
        <v>498.65999999999997</v>
      </c>
      <c r="F539" s="1">
        <v>18</v>
      </c>
      <c r="G539" s="1">
        <v>1436.14</v>
      </c>
      <c r="H539" s="15">
        <v>8975.8799999999992</v>
      </c>
      <c r="I539" s="1">
        <v>10412.02</v>
      </c>
      <c r="J539">
        <f>YEAR(Ventas_Wellpro[[#This Row],[Fecha]])</f>
        <v>2024</v>
      </c>
      <c r="K539" t="str">
        <f>TEXT(Ventas_Wellpro[[#This Row],[Fecha]],"MMMM")</f>
        <v>diciembre</v>
      </c>
      <c r="L539">
        <f>DAY(Ventas_Wellpro[[#This Row],[Fecha]])</f>
        <v>9</v>
      </c>
    </row>
    <row r="540" spans="2:12" x14ac:dyDescent="0.25">
      <c r="B540" s="70">
        <v>45635</v>
      </c>
      <c r="C540" s="74" t="s">
        <v>17</v>
      </c>
      <c r="D540" t="s">
        <v>196</v>
      </c>
      <c r="E540">
        <v>498.66</v>
      </c>
      <c r="F540" s="1">
        <v>12</v>
      </c>
      <c r="G540" s="2">
        <v>957.43</v>
      </c>
      <c r="H540" s="15">
        <v>5983.92</v>
      </c>
      <c r="I540" s="2">
        <v>6941.35</v>
      </c>
      <c r="J540">
        <f>YEAR(Ventas_Wellpro[[#This Row],[Fecha]])</f>
        <v>2024</v>
      </c>
      <c r="K540" t="str">
        <f>TEXT(Ventas_Wellpro[[#This Row],[Fecha]],"MMMM")</f>
        <v>diciembre</v>
      </c>
      <c r="L540">
        <f>DAY(Ventas_Wellpro[[#This Row],[Fecha]])</f>
        <v>9</v>
      </c>
    </row>
    <row r="541" spans="2:12" x14ac:dyDescent="0.25">
      <c r="B541" s="70">
        <v>45635</v>
      </c>
      <c r="C541" s="74" t="s">
        <v>17</v>
      </c>
      <c r="D541" t="s">
        <v>196</v>
      </c>
      <c r="E541">
        <v>498.65999999999997</v>
      </c>
      <c r="F541" s="1">
        <v>36</v>
      </c>
      <c r="G541" s="1">
        <v>2872.28</v>
      </c>
      <c r="H541" s="15">
        <v>17951.759999999998</v>
      </c>
      <c r="I541" s="1">
        <v>20824.04</v>
      </c>
      <c r="J541">
        <f>YEAR(Ventas_Wellpro[[#This Row],[Fecha]])</f>
        <v>2024</v>
      </c>
      <c r="K541" t="str">
        <f>TEXT(Ventas_Wellpro[[#This Row],[Fecha]],"MMMM")</f>
        <v>diciembre</v>
      </c>
      <c r="L541">
        <f>DAY(Ventas_Wellpro[[#This Row],[Fecha]])</f>
        <v>9</v>
      </c>
    </row>
    <row r="542" spans="2:12" x14ac:dyDescent="0.25">
      <c r="B542" s="70">
        <v>45635</v>
      </c>
      <c r="C542" s="74" t="s">
        <v>17</v>
      </c>
      <c r="D542" t="s">
        <v>196</v>
      </c>
      <c r="E542">
        <v>498.65999999999997</v>
      </c>
      <c r="F542" s="1">
        <v>36</v>
      </c>
      <c r="G542" s="1">
        <v>2872.28</v>
      </c>
      <c r="H542" s="15">
        <v>17951.759999999998</v>
      </c>
      <c r="I542" s="1">
        <v>20824.04</v>
      </c>
      <c r="J542">
        <f>YEAR(Ventas_Wellpro[[#This Row],[Fecha]])</f>
        <v>2024</v>
      </c>
      <c r="K542" t="str">
        <f>TEXT(Ventas_Wellpro[[#This Row],[Fecha]],"MMMM")</f>
        <v>diciembre</v>
      </c>
      <c r="L542">
        <f>DAY(Ventas_Wellpro[[#This Row],[Fecha]])</f>
        <v>9</v>
      </c>
    </row>
    <row r="543" spans="2:12" x14ac:dyDescent="0.25">
      <c r="B543" s="70">
        <v>45635</v>
      </c>
      <c r="C543" s="74" t="s">
        <v>18</v>
      </c>
      <c r="D543" t="s">
        <v>196</v>
      </c>
      <c r="E543">
        <v>525.59</v>
      </c>
      <c r="F543">
        <v>24</v>
      </c>
      <c r="G543" s="1">
        <v>2018.27</v>
      </c>
      <c r="H543" s="15">
        <v>12614.16</v>
      </c>
      <c r="I543" s="2">
        <v>14632.43</v>
      </c>
      <c r="J543">
        <f>YEAR(Ventas_Wellpro[[#This Row],[Fecha]])</f>
        <v>2024</v>
      </c>
      <c r="K543" t="str">
        <f>TEXT(Ventas_Wellpro[[#This Row],[Fecha]],"MMMM")</f>
        <v>diciembre</v>
      </c>
      <c r="L543">
        <f>DAY(Ventas_Wellpro[[#This Row],[Fecha]])</f>
        <v>9</v>
      </c>
    </row>
    <row r="544" spans="2:12" x14ac:dyDescent="0.25">
      <c r="B544" s="70">
        <v>45635</v>
      </c>
      <c r="C544" s="74" t="s">
        <v>18</v>
      </c>
      <c r="D544" t="s">
        <v>196</v>
      </c>
      <c r="E544">
        <v>525.59</v>
      </c>
      <c r="F544">
        <v>18</v>
      </c>
      <c r="G544" s="2">
        <v>1513.7</v>
      </c>
      <c r="H544" s="15">
        <v>9460.6200000000008</v>
      </c>
      <c r="I544" s="2">
        <v>10974.32</v>
      </c>
      <c r="J544">
        <f>YEAR(Ventas_Wellpro[[#This Row],[Fecha]])</f>
        <v>2024</v>
      </c>
      <c r="K544" t="str">
        <f>TEXT(Ventas_Wellpro[[#This Row],[Fecha]],"MMMM")</f>
        <v>diciembre</v>
      </c>
      <c r="L544">
        <f>DAY(Ventas_Wellpro[[#This Row],[Fecha]])</f>
        <v>9</v>
      </c>
    </row>
    <row r="545" spans="2:12" x14ac:dyDescent="0.25">
      <c r="B545" s="70">
        <v>45635</v>
      </c>
      <c r="C545" s="74" t="s">
        <v>18</v>
      </c>
      <c r="D545" t="s">
        <v>196</v>
      </c>
      <c r="E545">
        <v>525.59</v>
      </c>
      <c r="F545">
        <v>12</v>
      </c>
      <c r="G545" s="2">
        <v>1009.13</v>
      </c>
      <c r="H545" s="15">
        <v>6307.08</v>
      </c>
      <c r="I545" s="2">
        <v>7316.21</v>
      </c>
      <c r="J545">
        <f>YEAR(Ventas_Wellpro[[#This Row],[Fecha]])</f>
        <v>2024</v>
      </c>
      <c r="K545" t="str">
        <f>TEXT(Ventas_Wellpro[[#This Row],[Fecha]],"MMMM")</f>
        <v>diciembre</v>
      </c>
      <c r="L545">
        <f>DAY(Ventas_Wellpro[[#This Row],[Fecha]])</f>
        <v>9</v>
      </c>
    </row>
    <row r="546" spans="2:12" x14ac:dyDescent="0.25">
      <c r="B546" s="70">
        <v>45635</v>
      </c>
      <c r="C546" s="74" t="s">
        <v>18</v>
      </c>
      <c r="D546" t="s">
        <v>196</v>
      </c>
      <c r="E546">
        <v>525.59</v>
      </c>
      <c r="F546">
        <v>12</v>
      </c>
      <c r="G546" s="1">
        <v>1009.13</v>
      </c>
      <c r="H546" s="15">
        <v>6307.08</v>
      </c>
      <c r="I546" s="1">
        <v>7316.21</v>
      </c>
      <c r="J546">
        <f>YEAR(Ventas_Wellpro[[#This Row],[Fecha]])</f>
        <v>2024</v>
      </c>
      <c r="K546" t="str">
        <f>TEXT(Ventas_Wellpro[[#This Row],[Fecha]],"MMMM")</f>
        <v>diciembre</v>
      </c>
      <c r="L546">
        <f>DAY(Ventas_Wellpro[[#This Row],[Fecha]])</f>
        <v>9</v>
      </c>
    </row>
    <row r="547" spans="2:12" x14ac:dyDescent="0.25">
      <c r="B547" s="70">
        <v>45635</v>
      </c>
      <c r="C547" s="74" t="s">
        <v>18</v>
      </c>
      <c r="D547" t="s">
        <v>196</v>
      </c>
      <c r="E547">
        <v>525.59</v>
      </c>
      <c r="F547">
        <v>6</v>
      </c>
      <c r="G547" s="1">
        <v>504.57</v>
      </c>
      <c r="H547" s="15">
        <v>3153.54</v>
      </c>
      <c r="I547" s="1">
        <v>3658.11</v>
      </c>
      <c r="J547">
        <f>YEAR(Ventas_Wellpro[[#This Row],[Fecha]])</f>
        <v>2024</v>
      </c>
      <c r="K547" t="str">
        <f>TEXT(Ventas_Wellpro[[#This Row],[Fecha]],"MMMM")</f>
        <v>diciembre</v>
      </c>
      <c r="L547">
        <f>DAY(Ventas_Wellpro[[#This Row],[Fecha]])</f>
        <v>9</v>
      </c>
    </row>
    <row r="548" spans="2:12" x14ac:dyDescent="0.25">
      <c r="B548" s="70">
        <v>45635</v>
      </c>
      <c r="C548" s="74" t="s">
        <v>18</v>
      </c>
      <c r="D548" t="s">
        <v>196</v>
      </c>
      <c r="E548">
        <v>525.59</v>
      </c>
      <c r="F548">
        <v>6</v>
      </c>
      <c r="G548" s="1">
        <v>504.57</v>
      </c>
      <c r="H548" s="15">
        <v>3153.54</v>
      </c>
      <c r="I548" s="1">
        <v>3658.11</v>
      </c>
      <c r="J548">
        <f>YEAR(Ventas_Wellpro[[#This Row],[Fecha]])</f>
        <v>2024</v>
      </c>
      <c r="K548" t="str">
        <f>TEXT(Ventas_Wellpro[[#This Row],[Fecha]],"MMMM")</f>
        <v>diciembre</v>
      </c>
      <c r="L548">
        <f>DAY(Ventas_Wellpro[[#This Row],[Fecha]])</f>
        <v>9</v>
      </c>
    </row>
    <row r="549" spans="2:12" x14ac:dyDescent="0.25">
      <c r="B549" s="70">
        <v>45635</v>
      </c>
      <c r="C549" s="74" t="s">
        <v>18</v>
      </c>
      <c r="D549" t="s">
        <v>196</v>
      </c>
      <c r="E549">
        <v>525.59</v>
      </c>
      <c r="F549">
        <v>18</v>
      </c>
      <c r="G549" s="1">
        <v>1513.7</v>
      </c>
      <c r="H549" s="15">
        <v>9460.6200000000008</v>
      </c>
      <c r="I549" s="1">
        <v>10974.32</v>
      </c>
      <c r="J549">
        <f>YEAR(Ventas_Wellpro[[#This Row],[Fecha]])</f>
        <v>2024</v>
      </c>
      <c r="K549" t="str">
        <f>TEXT(Ventas_Wellpro[[#This Row],[Fecha]],"MMMM")</f>
        <v>diciembre</v>
      </c>
      <c r="L549">
        <f>DAY(Ventas_Wellpro[[#This Row],[Fecha]])</f>
        <v>9</v>
      </c>
    </row>
    <row r="550" spans="2:12" x14ac:dyDescent="0.25">
      <c r="B550" s="70">
        <v>45635</v>
      </c>
      <c r="C550" s="74" t="s">
        <v>18</v>
      </c>
      <c r="D550" t="s">
        <v>196</v>
      </c>
      <c r="E550">
        <v>525.59</v>
      </c>
      <c r="F550">
        <v>12</v>
      </c>
      <c r="G550" s="1">
        <v>1009.13</v>
      </c>
      <c r="H550" s="15">
        <v>6307.08</v>
      </c>
      <c r="I550" s="1">
        <v>7316.21</v>
      </c>
      <c r="J550">
        <f>YEAR(Ventas_Wellpro[[#This Row],[Fecha]])</f>
        <v>2024</v>
      </c>
      <c r="K550" t="str">
        <f>TEXT(Ventas_Wellpro[[#This Row],[Fecha]],"MMMM")</f>
        <v>diciembre</v>
      </c>
      <c r="L550">
        <f>DAY(Ventas_Wellpro[[#This Row],[Fecha]])</f>
        <v>9</v>
      </c>
    </row>
    <row r="551" spans="2:12" x14ac:dyDescent="0.25">
      <c r="B551" s="70">
        <v>45636</v>
      </c>
      <c r="C551" s="74" t="s">
        <v>16</v>
      </c>
      <c r="D551" t="s">
        <v>198</v>
      </c>
      <c r="E551">
        <v>905.16</v>
      </c>
      <c r="F551" s="1">
        <v>1</v>
      </c>
      <c r="G551" s="1">
        <v>144.83000000000001</v>
      </c>
      <c r="H551" s="15">
        <v>905.16</v>
      </c>
      <c r="I551" s="1">
        <v>1049.99</v>
      </c>
      <c r="J551">
        <f>YEAR(Ventas_Wellpro[[#This Row],[Fecha]])</f>
        <v>2024</v>
      </c>
      <c r="K551" t="str">
        <f>TEXT(Ventas_Wellpro[[#This Row],[Fecha]],"MMMM")</f>
        <v>diciembre</v>
      </c>
      <c r="L551">
        <f>DAY(Ventas_Wellpro[[#This Row],[Fecha]])</f>
        <v>10</v>
      </c>
    </row>
    <row r="552" spans="2:12" x14ac:dyDescent="0.25">
      <c r="B552" s="70">
        <v>45636</v>
      </c>
      <c r="C552" s="74" t="s">
        <v>22</v>
      </c>
      <c r="D552" t="s">
        <v>198</v>
      </c>
      <c r="E552">
        <v>137.91999999999999</v>
      </c>
      <c r="F552" s="1">
        <v>1</v>
      </c>
      <c r="G552" s="1">
        <v>22.07</v>
      </c>
      <c r="H552" s="15">
        <v>137.91999999999999</v>
      </c>
      <c r="I552" s="1">
        <v>159.99</v>
      </c>
      <c r="J552">
        <f>YEAR(Ventas_Wellpro[[#This Row],[Fecha]])</f>
        <v>2024</v>
      </c>
      <c r="K552" t="str">
        <f>TEXT(Ventas_Wellpro[[#This Row],[Fecha]],"MMMM")</f>
        <v>diciembre</v>
      </c>
      <c r="L552">
        <f>DAY(Ventas_Wellpro[[#This Row],[Fecha]])</f>
        <v>10</v>
      </c>
    </row>
    <row r="553" spans="2:12" x14ac:dyDescent="0.25">
      <c r="B553" s="70">
        <v>45637</v>
      </c>
      <c r="C553" s="74" t="s">
        <v>16</v>
      </c>
      <c r="D553" t="s">
        <v>198</v>
      </c>
      <c r="E553">
        <v>905.16</v>
      </c>
      <c r="F553" s="1">
        <v>1</v>
      </c>
      <c r="G553" s="1">
        <v>144.83000000000001</v>
      </c>
      <c r="H553" s="15">
        <v>905.16</v>
      </c>
      <c r="I553" s="1">
        <v>1049.99</v>
      </c>
      <c r="J553">
        <f>YEAR(Ventas_Wellpro[[#This Row],[Fecha]])</f>
        <v>2024</v>
      </c>
      <c r="K553" t="str">
        <f>TEXT(Ventas_Wellpro[[#This Row],[Fecha]],"MMMM")</f>
        <v>diciembre</v>
      </c>
      <c r="L553">
        <f>DAY(Ventas_Wellpro[[#This Row],[Fecha]])</f>
        <v>11</v>
      </c>
    </row>
    <row r="554" spans="2:12" x14ac:dyDescent="0.25">
      <c r="B554" s="70">
        <v>45637</v>
      </c>
      <c r="C554" s="74" t="s">
        <v>17</v>
      </c>
      <c r="D554" t="s">
        <v>196</v>
      </c>
      <c r="E554">
        <v>498.66</v>
      </c>
      <c r="F554" s="1">
        <v>12</v>
      </c>
      <c r="G554" s="1">
        <v>957.43</v>
      </c>
      <c r="H554" s="15">
        <v>5983.92</v>
      </c>
      <c r="I554" s="1">
        <v>6941.35</v>
      </c>
      <c r="J554">
        <f>YEAR(Ventas_Wellpro[[#This Row],[Fecha]])</f>
        <v>2024</v>
      </c>
      <c r="K554" t="str">
        <f>TEXT(Ventas_Wellpro[[#This Row],[Fecha]],"MMMM")</f>
        <v>diciembre</v>
      </c>
      <c r="L554">
        <f>DAY(Ventas_Wellpro[[#This Row],[Fecha]])</f>
        <v>11</v>
      </c>
    </row>
    <row r="555" spans="2:12" x14ac:dyDescent="0.25">
      <c r="B555" s="70">
        <v>45637</v>
      </c>
      <c r="C555" s="74" t="s">
        <v>17</v>
      </c>
      <c r="D555" t="s">
        <v>196</v>
      </c>
      <c r="E555">
        <v>498.65999999999997</v>
      </c>
      <c r="F555" s="1">
        <v>18</v>
      </c>
      <c r="G555" s="2">
        <v>1436.14</v>
      </c>
      <c r="H555" s="15">
        <v>8975.8799999999992</v>
      </c>
      <c r="I555" s="2">
        <v>10412.02</v>
      </c>
      <c r="J555">
        <f>YEAR(Ventas_Wellpro[[#This Row],[Fecha]])</f>
        <v>2024</v>
      </c>
      <c r="K555" t="str">
        <f>TEXT(Ventas_Wellpro[[#This Row],[Fecha]],"MMMM")</f>
        <v>diciembre</v>
      </c>
      <c r="L555">
        <f>DAY(Ventas_Wellpro[[#This Row],[Fecha]])</f>
        <v>11</v>
      </c>
    </row>
    <row r="556" spans="2:12" x14ac:dyDescent="0.25">
      <c r="B556" s="70">
        <v>45637</v>
      </c>
      <c r="C556" s="74" t="s">
        <v>17</v>
      </c>
      <c r="D556" t="s">
        <v>196</v>
      </c>
      <c r="E556">
        <v>498.65999999999997</v>
      </c>
      <c r="F556" s="1">
        <v>36</v>
      </c>
      <c r="G556" s="2">
        <v>2872.28</v>
      </c>
      <c r="H556" s="15">
        <v>17951.759999999998</v>
      </c>
      <c r="I556" s="2">
        <v>20824.04</v>
      </c>
      <c r="J556">
        <f>YEAR(Ventas_Wellpro[[#This Row],[Fecha]])</f>
        <v>2024</v>
      </c>
      <c r="K556" t="str">
        <f>TEXT(Ventas_Wellpro[[#This Row],[Fecha]],"MMMM")</f>
        <v>diciembre</v>
      </c>
      <c r="L556">
        <f>DAY(Ventas_Wellpro[[#This Row],[Fecha]])</f>
        <v>11</v>
      </c>
    </row>
    <row r="557" spans="2:12" x14ac:dyDescent="0.25">
      <c r="B557" s="70">
        <v>45637</v>
      </c>
      <c r="C557" s="74" t="s">
        <v>17</v>
      </c>
      <c r="D557" t="s">
        <v>196</v>
      </c>
      <c r="E557">
        <v>498.65999999999997</v>
      </c>
      <c r="F557" s="1">
        <v>72</v>
      </c>
      <c r="G557" s="1">
        <v>5744.56</v>
      </c>
      <c r="H557" s="15">
        <v>35903.519999999997</v>
      </c>
      <c r="I557" s="1">
        <v>41648.080000000002</v>
      </c>
      <c r="J557">
        <f>YEAR(Ventas_Wellpro[[#This Row],[Fecha]])</f>
        <v>2024</v>
      </c>
      <c r="K557" t="str">
        <f>TEXT(Ventas_Wellpro[[#This Row],[Fecha]],"MMMM")</f>
        <v>diciembre</v>
      </c>
      <c r="L557">
        <f>DAY(Ventas_Wellpro[[#This Row],[Fecha]])</f>
        <v>11</v>
      </c>
    </row>
    <row r="558" spans="2:12" x14ac:dyDescent="0.25">
      <c r="B558" s="70">
        <v>45637</v>
      </c>
      <c r="C558" s="74" t="s">
        <v>18</v>
      </c>
      <c r="D558" t="s">
        <v>196</v>
      </c>
      <c r="E558">
        <v>525.59</v>
      </c>
      <c r="F558">
        <v>12</v>
      </c>
      <c r="G558" s="1">
        <v>1009.13</v>
      </c>
      <c r="H558" s="15">
        <v>6307.08</v>
      </c>
      <c r="I558" s="1">
        <v>7316.21</v>
      </c>
      <c r="J558">
        <f>YEAR(Ventas_Wellpro[[#This Row],[Fecha]])</f>
        <v>2024</v>
      </c>
      <c r="K558" t="str">
        <f>TEXT(Ventas_Wellpro[[#This Row],[Fecha]],"MMMM")</f>
        <v>diciembre</v>
      </c>
      <c r="L558">
        <f>DAY(Ventas_Wellpro[[#This Row],[Fecha]])</f>
        <v>11</v>
      </c>
    </row>
    <row r="559" spans="2:12" x14ac:dyDescent="0.25">
      <c r="B559" s="70">
        <v>45637</v>
      </c>
      <c r="C559" s="74" t="s">
        <v>18</v>
      </c>
      <c r="D559" t="s">
        <v>196</v>
      </c>
      <c r="E559">
        <v>525.59</v>
      </c>
      <c r="F559">
        <v>72</v>
      </c>
      <c r="G559" s="1">
        <v>6054.8</v>
      </c>
      <c r="H559" s="15">
        <v>37842.480000000003</v>
      </c>
      <c r="I559" s="1">
        <v>43897.279999999999</v>
      </c>
      <c r="J559">
        <f>YEAR(Ventas_Wellpro[[#This Row],[Fecha]])</f>
        <v>2024</v>
      </c>
      <c r="K559" t="str">
        <f>TEXT(Ventas_Wellpro[[#This Row],[Fecha]],"MMMM")</f>
        <v>diciembre</v>
      </c>
      <c r="L559">
        <f>DAY(Ventas_Wellpro[[#This Row],[Fecha]])</f>
        <v>11</v>
      </c>
    </row>
    <row r="560" spans="2:12" x14ac:dyDescent="0.25">
      <c r="B560" s="70">
        <v>45638</v>
      </c>
      <c r="C560" s="74" t="s">
        <v>17</v>
      </c>
      <c r="D560" t="s">
        <v>196</v>
      </c>
      <c r="E560">
        <v>498.65999999999997</v>
      </c>
      <c r="F560" s="1">
        <v>30</v>
      </c>
      <c r="G560" s="1">
        <v>2393.5700000000002</v>
      </c>
      <c r="H560" s="15">
        <v>14959.8</v>
      </c>
      <c r="I560" s="1">
        <v>17353.37</v>
      </c>
      <c r="J560">
        <f>YEAR(Ventas_Wellpro[[#This Row],[Fecha]])</f>
        <v>2024</v>
      </c>
      <c r="K560" t="str">
        <f>TEXT(Ventas_Wellpro[[#This Row],[Fecha]],"MMMM")</f>
        <v>diciembre</v>
      </c>
      <c r="L560">
        <f>DAY(Ventas_Wellpro[[#This Row],[Fecha]])</f>
        <v>12</v>
      </c>
    </row>
    <row r="561" spans="2:12" x14ac:dyDescent="0.25">
      <c r="B561" s="70">
        <v>45638</v>
      </c>
      <c r="C561" s="74" t="s">
        <v>17</v>
      </c>
      <c r="D561" t="s">
        <v>196</v>
      </c>
      <c r="E561">
        <v>498.66</v>
      </c>
      <c r="F561" s="1">
        <v>6</v>
      </c>
      <c r="G561" s="1">
        <v>478.71</v>
      </c>
      <c r="H561" s="15">
        <v>2991.96</v>
      </c>
      <c r="I561" s="1">
        <v>3470.67</v>
      </c>
      <c r="J561">
        <f>YEAR(Ventas_Wellpro[[#This Row],[Fecha]])</f>
        <v>2024</v>
      </c>
      <c r="K561" t="str">
        <f>TEXT(Ventas_Wellpro[[#This Row],[Fecha]],"MMMM")</f>
        <v>diciembre</v>
      </c>
      <c r="L561">
        <f>DAY(Ventas_Wellpro[[#This Row],[Fecha]])</f>
        <v>12</v>
      </c>
    </row>
    <row r="562" spans="2:12" x14ac:dyDescent="0.25">
      <c r="B562" s="70">
        <v>45638</v>
      </c>
      <c r="C562" s="74" t="s">
        <v>17</v>
      </c>
      <c r="D562" t="s">
        <v>196</v>
      </c>
      <c r="E562">
        <v>498.65999999999997</v>
      </c>
      <c r="F562" s="1">
        <v>18</v>
      </c>
      <c r="G562" s="2">
        <v>1436.14</v>
      </c>
      <c r="H562" s="15">
        <v>8975.8799999999992</v>
      </c>
      <c r="I562" s="2">
        <v>10412.02</v>
      </c>
      <c r="J562">
        <f>YEAR(Ventas_Wellpro[[#This Row],[Fecha]])</f>
        <v>2024</v>
      </c>
      <c r="K562" t="str">
        <f>TEXT(Ventas_Wellpro[[#This Row],[Fecha]],"MMMM")</f>
        <v>diciembre</v>
      </c>
      <c r="L562">
        <f>DAY(Ventas_Wellpro[[#This Row],[Fecha]])</f>
        <v>12</v>
      </c>
    </row>
    <row r="563" spans="2:12" x14ac:dyDescent="0.25">
      <c r="B563" s="70">
        <v>45638</v>
      </c>
      <c r="C563" s="74" t="s">
        <v>17</v>
      </c>
      <c r="D563" t="s">
        <v>196</v>
      </c>
      <c r="E563">
        <v>498.65999999999997</v>
      </c>
      <c r="F563" s="1">
        <v>18</v>
      </c>
      <c r="G563" s="1">
        <v>1436.14</v>
      </c>
      <c r="H563" s="15">
        <v>8975.8799999999992</v>
      </c>
      <c r="I563" s="1">
        <v>10412.02</v>
      </c>
      <c r="J563">
        <f>YEAR(Ventas_Wellpro[[#This Row],[Fecha]])</f>
        <v>2024</v>
      </c>
      <c r="K563" t="str">
        <f>TEXT(Ventas_Wellpro[[#This Row],[Fecha]],"MMMM")</f>
        <v>diciembre</v>
      </c>
      <c r="L563">
        <f>DAY(Ventas_Wellpro[[#This Row],[Fecha]])</f>
        <v>12</v>
      </c>
    </row>
    <row r="564" spans="2:12" x14ac:dyDescent="0.25">
      <c r="B564" s="70">
        <v>45638</v>
      </c>
      <c r="C564" s="74" t="s">
        <v>17</v>
      </c>
      <c r="D564" t="s">
        <v>196</v>
      </c>
      <c r="E564">
        <v>498.66</v>
      </c>
      <c r="F564" s="1">
        <v>12</v>
      </c>
      <c r="G564" s="1">
        <v>957.43</v>
      </c>
      <c r="H564" s="15">
        <v>5983.92</v>
      </c>
      <c r="I564" s="1">
        <v>6941.35</v>
      </c>
      <c r="J564">
        <f>YEAR(Ventas_Wellpro[[#This Row],[Fecha]])</f>
        <v>2024</v>
      </c>
      <c r="K564" t="str">
        <f>TEXT(Ventas_Wellpro[[#This Row],[Fecha]],"MMMM")</f>
        <v>diciembre</v>
      </c>
      <c r="L564">
        <f>DAY(Ventas_Wellpro[[#This Row],[Fecha]])</f>
        <v>12</v>
      </c>
    </row>
    <row r="565" spans="2:12" x14ac:dyDescent="0.25">
      <c r="B565" s="70">
        <v>45638</v>
      </c>
      <c r="C565" s="74" t="s">
        <v>18</v>
      </c>
      <c r="D565" t="s">
        <v>196</v>
      </c>
      <c r="E565">
        <v>525.59</v>
      </c>
      <c r="F565">
        <v>24</v>
      </c>
      <c r="G565" s="1">
        <v>2018.27</v>
      </c>
      <c r="H565" s="15">
        <v>12614.16</v>
      </c>
      <c r="I565" s="1">
        <v>14632.43</v>
      </c>
      <c r="J565">
        <f>YEAR(Ventas_Wellpro[[#This Row],[Fecha]])</f>
        <v>2024</v>
      </c>
      <c r="K565" t="str">
        <f>TEXT(Ventas_Wellpro[[#This Row],[Fecha]],"MMMM")</f>
        <v>diciembre</v>
      </c>
      <c r="L565">
        <f>DAY(Ventas_Wellpro[[#This Row],[Fecha]])</f>
        <v>12</v>
      </c>
    </row>
    <row r="566" spans="2:12" x14ac:dyDescent="0.25">
      <c r="B566" s="70">
        <v>45638</v>
      </c>
      <c r="C566" s="74" t="s">
        <v>18</v>
      </c>
      <c r="D566" t="s">
        <v>196</v>
      </c>
      <c r="E566">
        <v>525.59</v>
      </c>
      <c r="F566">
        <v>6</v>
      </c>
      <c r="G566" s="2">
        <v>504.57</v>
      </c>
      <c r="H566" s="15">
        <v>3153.54</v>
      </c>
      <c r="I566" s="2">
        <v>3658.11</v>
      </c>
      <c r="J566">
        <f>YEAR(Ventas_Wellpro[[#This Row],[Fecha]])</f>
        <v>2024</v>
      </c>
      <c r="K566" t="str">
        <f>TEXT(Ventas_Wellpro[[#This Row],[Fecha]],"MMMM")</f>
        <v>diciembre</v>
      </c>
      <c r="L566">
        <f>DAY(Ventas_Wellpro[[#This Row],[Fecha]])</f>
        <v>12</v>
      </c>
    </row>
    <row r="567" spans="2:12" x14ac:dyDescent="0.25">
      <c r="B567" s="70">
        <v>45638</v>
      </c>
      <c r="C567" s="74" t="s">
        <v>18</v>
      </c>
      <c r="D567" t="s">
        <v>196</v>
      </c>
      <c r="E567">
        <v>525.59</v>
      </c>
      <c r="F567">
        <v>12</v>
      </c>
      <c r="G567" s="2">
        <v>1009.13</v>
      </c>
      <c r="H567" s="15">
        <v>6307.08</v>
      </c>
      <c r="I567" s="2">
        <v>7316.21</v>
      </c>
      <c r="J567">
        <f>YEAR(Ventas_Wellpro[[#This Row],[Fecha]])</f>
        <v>2024</v>
      </c>
      <c r="K567" t="str">
        <f>TEXT(Ventas_Wellpro[[#This Row],[Fecha]],"MMMM")</f>
        <v>diciembre</v>
      </c>
      <c r="L567">
        <f>DAY(Ventas_Wellpro[[#This Row],[Fecha]])</f>
        <v>12</v>
      </c>
    </row>
    <row r="568" spans="2:12" x14ac:dyDescent="0.25">
      <c r="B568" s="70">
        <v>45638</v>
      </c>
      <c r="C568" s="74" t="s">
        <v>18</v>
      </c>
      <c r="D568" t="s">
        <v>196</v>
      </c>
      <c r="E568">
        <v>525.59</v>
      </c>
      <c r="F568">
        <v>6</v>
      </c>
      <c r="G568" s="2">
        <v>504.57</v>
      </c>
      <c r="H568" s="15">
        <v>3153.54</v>
      </c>
      <c r="I568" s="2">
        <v>3658.11</v>
      </c>
      <c r="J568">
        <f>YEAR(Ventas_Wellpro[[#This Row],[Fecha]])</f>
        <v>2024</v>
      </c>
      <c r="K568" t="str">
        <f>TEXT(Ventas_Wellpro[[#This Row],[Fecha]],"MMMM")</f>
        <v>diciembre</v>
      </c>
      <c r="L568">
        <f>DAY(Ventas_Wellpro[[#This Row],[Fecha]])</f>
        <v>12</v>
      </c>
    </row>
    <row r="569" spans="2:12" x14ac:dyDescent="0.25">
      <c r="B569" s="70">
        <v>45638</v>
      </c>
      <c r="C569" s="74" t="s">
        <v>21</v>
      </c>
      <c r="D569" t="s">
        <v>198</v>
      </c>
      <c r="E569">
        <v>137.79</v>
      </c>
      <c r="F569" s="1">
        <v>1</v>
      </c>
      <c r="G569" s="2">
        <v>22.05</v>
      </c>
      <c r="H569" s="15">
        <v>137.79</v>
      </c>
      <c r="I569" s="2">
        <v>159.84</v>
      </c>
      <c r="J569">
        <f>YEAR(Ventas_Wellpro[[#This Row],[Fecha]])</f>
        <v>2024</v>
      </c>
      <c r="K569" t="str">
        <f>TEXT(Ventas_Wellpro[[#This Row],[Fecha]],"MMMM")</f>
        <v>diciembre</v>
      </c>
      <c r="L569">
        <f>DAY(Ventas_Wellpro[[#This Row],[Fecha]])</f>
        <v>12</v>
      </c>
    </row>
    <row r="570" spans="2:12" x14ac:dyDescent="0.25">
      <c r="B570" s="70">
        <v>45638</v>
      </c>
      <c r="C570" s="74" t="s">
        <v>22</v>
      </c>
      <c r="D570" t="s">
        <v>198</v>
      </c>
      <c r="E570">
        <v>137.79</v>
      </c>
      <c r="F570" s="1">
        <v>1</v>
      </c>
      <c r="G570" s="2">
        <v>22.05</v>
      </c>
      <c r="H570" s="15">
        <v>137.79</v>
      </c>
      <c r="I570" s="2">
        <v>159.84</v>
      </c>
      <c r="J570">
        <f>YEAR(Ventas_Wellpro[[#This Row],[Fecha]])</f>
        <v>2024</v>
      </c>
      <c r="K570" t="str">
        <f>TEXT(Ventas_Wellpro[[#This Row],[Fecha]],"MMMM")</f>
        <v>diciembre</v>
      </c>
      <c r="L570">
        <f>DAY(Ventas_Wellpro[[#This Row],[Fecha]])</f>
        <v>12</v>
      </c>
    </row>
    <row r="571" spans="2:12" x14ac:dyDescent="0.25">
      <c r="B571" s="70">
        <v>45639</v>
      </c>
      <c r="C571" s="74" t="s">
        <v>24</v>
      </c>
      <c r="D571" t="s">
        <v>198</v>
      </c>
      <c r="E571">
        <v>137.79</v>
      </c>
      <c r="F571" s="1">
        <v>1</v>
      </c>
      <c r="G571" s="2">
        <v>22.05</v>
      </c>
      <c r="H571" s="15">
        <v>137.79</v>
      </c>
      <c r="I571" s="2">
        <v>159.84</v>
      </c>
      <c r="J571">
        <f>YEAR(Ventas_Wellpro[[#This Row],[Fecha]])</f>
        <v>2024</v>
      </c>
      <c r="K571" t="str">
        <f>TEXT(Ventas_Wellpro[[#This Row],[Fecha]],"MMMM")</f>
        <v>diciembre</v>
      </c>
      <c r="L571">
        <f>DAY(Ventas_Wellpro[[#This Row],[Fecha]])</f>
        <v>13</v>
      </c>
    </row>
    <row r="572" spans="2:12" x14ac:dyDescent="0.25">
      <c r="B572" s="70">
        <v>45643</v>
      </c>
      <c r="C572" s="74" t="s">
        <v>17</v>
      </c>
      <c r="D572" t="s">
        <v>196</v>
      </c>
      <c r="E572">
        <v>498.66</v>
      </c>
      <c r="F572" s="1">
        <v>12</v>
      </c>
      <c r="G572" s="2">
        <v>957.43</v>
      </c>
      <c r="H572" s="15">
        <v>5983.92</v>
      </c>
      <c r="I572" s="2">
        <v>6941.35</v>
      </c>
      <c r="J572">
        <f>YEAR(Ventas_Wellpro[[#This Row],[Fecha]])</f>
        <v>2024</v>
      </c>
      <c r="K572" t="str">
        <f>TEXT(Ventas_Wellpro[[#This Row],[Fecha]],"MMMM")</f>
        <v>diciembre</v>
      </c>
      <c r="L572">
        <f>DAY(Ventas_Wellpro[[#This Row],[Fecha]])</f>
        <v>17</v>
      </c>
    </row>
    <row r="573" spans="2:12" x14ac:dyDescent="0.25">
      <c r="B573" s="70">
        <v>45643</v>
      </c>
      <c r="C573" s="74" t="s">
        <v>17</v>
      </c>
      <c r="D573" t="s">
        <v>196</v>
      </c>
      <c r="E573">
        <v>498.65999999999997</v>
      </c>
      <c r="F573" s="1">
        <v>18</v>
      </c>
      <c r="G573" s="2">
        <v>1436.14</v>
      </c>
      <c r="H573" s="15">
        <v>8975.8799999999992</v>
      </c>
      <c r="I573" s="2">
        <v>10412.02</v>
      </c>
      <c r="J573">
        <f>YEAR(Ventas_Wellpro[[#This Row],[Fecha]])</f>
        <v>2024</v>
      </c>
      <c r="K573" t="str">
        <f>TEXT(Ventas_Wellpro[[#This Row],[Fecha]],"MMMM")</f>
        <v>diciembre</v>
      </c>
      <c r="L573">
        <f>DAY(Ventas_Wellpro[[#This Row],[Fecha]])</f>
        <v>17</v>
      </c>
    </row>
    <row r="574" spans="2:12" x14ac:dyDescent="0.25">
      <c r="B574" s="70">
        <v>45643</v>
      </c>
      <c r="C574" s="74" t="s">
        <v>17</v>
      </c>
      <c r="D574" t="s">
        <v>196</v>
      </c>
      <c r="E574">
        <v>498.66</v>
      </c>
      <c r="F574" s="1">
        <v>12</v>
      </c>
      <c r="G574" s="2">
        <v>957.43</v>
      </c>
      <c r="H574" s="15">
        <v>5983.92</v>
      </c>
      <c r="I574" s="2">
        <v>6941.35</v>
      </c>
      <c r="J574">
        <f>YEAR(Ventas_Wellpro[[#This Row],[Fecha]])</f>
        <v>2024</v>
      </c>
      <c r="K574" t="str">
        <f>TEXT(Ventas_Wellpro[[#This Row],[Fecha]],"MMMM")</f>
        <v>diciembre</v>
      </c>
      <c r="L574">
        <f>DAY(Ventas_Wellpro[[#This Row],[Fecha]])</f>
        <v>17</v>
      </c>
    </row>
    <row r="575" spans="2:12" x14ac:dyDescent="0.25">
      <c r="B575" s="70">
        <v>45643</v>
      </c>
      <c r="C575" s="74" t="s">
        <v>18</v>
      </c>
      <c r="D575" t="s">
        <v>196</v>
      </c>
      <c r="E575">
        <v>525.59</v>
      </c>
      <c r="F575">
        <v>6</v>
      </c>
      <c r="G575" s="2">
        <v>504.57</v>
      </c>
      <c r="H575" s="15">
        <v>3153.54</v>
      </c>
      <c r="I575" s="2">
        <v>3658.11</v>
      </c>
      <c r="J575">
        <f>YEAR(Ventas_Wellpro[[#This Row],[Fecha]])</f>
        <v>2024</v>
      </c>
      <c r="K575" t="str">
        <f>TEXT(Ventas_Wellpro[[#This Row],[Fecha]],"MMMM")</f>
        <v>diciembre</v>
      </c>
      <c r="L575">
        <f>DAY(Ventas_Wellpro[[#This Row],[Fecha]])</f>
        <v>17</v>
      </c>
    </row>
    <row r="576" spans="2:12" x14ac:dyDescent="0.25">
      <c r="B576" s="70">
        <v>45643</v>
      </c>
      <c r="C576" s="74" t="s">
        <v>18</v>
      </c>
      <c r="D576" t="s">
        <v>196</v>
      </c>
      <c r="E576">
        <v>525.59</v>
      </c>
      <c r="F576">
        <v>12</v>
      </c>
      <c r="G576" s="2">
        <v>1009.13</v>
      </c>
      <c r="H576" s="15">
        <v>6307.08</v>
      </c>
      <c r="I576" s="2">
        <v>7316.21</v>
      </c>
      <c r="J576">
        <f>YEAR(Ventas_Wellpro[[#This Row],[Fecha]])</f>
        <v>2024</v>
      </c>
      <c r="K576" t="str">
        <f>TEXT(Ventas_Wellpro[[#This Row],[Fecha]],"MMMM")</f>
        <v>diciembre</v>
      </c>
      <c r="L576">
        <f>DAY(Ventas_Wellpro[[#This Row],[Fecha]])</f>
        <v>17</v>
      </c>
    </row>
    <row r="577" spans="2:12" x14ac:dyDescent="0.25">
      <c r="B577" s="70">
        <v>45645</v>
      </c>
      <c r="C577" s="74" t="s">
        <v>17</v>
      </c>
      <c r="D577" t="s">
        <v>196</v>
      </c>
      <c r="E577">
        <v>498.66</v>
      </c>
      <c r="F577" s="1">
        <v>6</v>
      </c>
      <c r="G577" s="2">
        <v>478.71</v>
      </c>
      <c r="H577" s="15">
        <v>2991.96</v>
      </c>
      <c r="I577" s="2">
        <v>3470.67</v>
      </c>
      <c r="J577">
        <f>YEAR(Ventas_Wellpro[[#This Row],[Fecha]])</f>
        <v>2024</v>
      </c>
      <c r="K577" t="str">
        <f>TEXT(Ventas_Wellpro[[#This Row],[Fecha]],"MMMM")</f>
        <v>diciembre</v>
      </c>
      <c r="L577">
        <f>DAY(Ventas_Wellpro[[#This Row],[Fecha]])</f>
        <v>19</v>
      </c>
    </row>
    <row r="578" spans="2:12" x14ac:dyDescent="0.25">
      <c r="B578" s="70">
        <v>45645</v>
      </c>
      <c r="C578" s="74" t="s">
        <v>17</v>
      </c>
      <c r="D578" t="s">
        <v>196</v>
      </c>
      <c r="E578">
        <v>498.66</v>
      </c>
      <c r="F578" s="1">
        <v>6</v>
      </c>
      <c r="G578" s="2">
        <v>478.71</v>
      </c>
      <c r="H578" s="15">
        <v>2991.96</v>
      </c>
      <c r="I578" s="2">
        <v>3470.67</v>
      </c>
      <c r="J578">
        <f>YEAR(Ventas_Wellpro[[#This Row],[Fecha]])</f>
        <v>2024</v>
      </c>
      <c r="K578" t="str">
        <f>TEXT(Ventas_Wellpro[[#This Row],[Fecha]],"MMMM")</f>
        <v>diciembre</v>
      </c>
      <c r="L578">
        <f>DAY(Ventas_Wellpro[[#This Row],[Fecha]])</f>
        <v>19</v>
      </c>
    </row>
    <row r="579" spans="2:12" x14ac:dyDescent="0.25">
      <c r="B579" s="70">
        <v>45645</v>
      </c>
      <c r="C579" s="74" t="s">
        <v>17</v>
      </c>
      <c r="D579" t="s">
        <v>196</v>
      </c>
      <c r="E579">
        <v>498.66</v>
      </c>
      <c r="F579" s="1">
        <v>12</v>
      </c>
      <c r="G579" s="2">
        <v>957.43</v>
      </c>
      <c r="H579" s="15">
        <v>5983.92</v>
      </c>
      <c r="I579" s="2">
        <v>6941.35</v>
      </c>
      <c r="J579">
        <f>YEAR(Ventas_Wellpro[[#This Row],[Fecha]])</f>
        <v>2024</v>
      </c>
      <c r="K579" t="str">
        <f>TEXT(Ventas_Wellpro[[#This Row],[Fecha]],"MMMM")</f>
        <v>diciembre</v>
      </c>
      <c r="L579">
        <f>DAY(Ventas_Wellpro[[#This Row],[Fecha]])</f>
        <v>19</v>
      </c>
    </row>
    <row r="580" spans="2:12" x14ac:dyDescent="0.25">
      <c r="B580" s="70">
        <v>45645</v>
      </c>
      <c r="C580" s="74" t="s">
        <v>18</v>
      </c>
      <c r="D580" t="s">
        <v>196</v>
      </c>
      <c r="E580">
        <v>525.59</v>
      </c>
      <c r="F580">
        <v>30</v>
      </c>
      <c r="G580" s="2">
        <v>2522.83</v>
      </c>
      <c r="H580" s="15">
        <v>15767.7</v>
      </c>
      <c r="I580" s="2">
        <v>18290.53</v>
      </c>
      <c r="J580">
        <f>YEAR(Ventas_Wellpro[[#This Row],[Fecha]])</f>
        <v>2024</v>
      </c>
      <c r="K580" t="str">
        <f>TEXT(Ventas_Wellpro[[#This Row],[Fecha]],"MMMM")</f>
        <v>diciembre</v>
      </c>
      <c r="L580">
        <f>DAY(Ventas_Wellpro[[#This Row],[Fecha]])</f>
        <v>19</v>
      </c>
    </row>
    <row r="581" spans="2:12" x14ac:dyDescent="0.25">
      <c r="B581" s="70">
        <v>45645</v>
      </c>
      <c r="C581" s="74" t="s">
        <v>18</v>
      </c>
      <c r="D581" t="s">
        <v>196</v>
      </c>
      <c r="E581">
        <v>525.59</v>
      </c>
      <c r="F581">
        <v>24</v>
      </c>
      <c r="G581" s="2">
        <v>2018.27</v>
      </c>
      <c r="H581" s="15">
        <v>12614.16</v>
      </c>
      <c r="I581" s="2">
        <v>14632.43</v>
      </c>
      <c r="J581">
        <f>YEAR(Ventas_Wellpro[[#This Row],[Fecha]])</f>
        <v>2024</v>
      </c>
      <c r="K581" t="str">
        <f>TEXT(Ventas_Wellpro[[#This Row],[Fecha]],"MMMM")</f>
        <v>diciembre</v>
      </c>
      <c r="L581">
        <f>DAY(Ventas_Wellpro[[#This Row],[Fecha]])</f>
        <v>19</v>
      </c>
    </row>
    <row r="582" spans="2:12" x14ac:dyDescent="0.25">
      <c r="B582" s="70">
        <v>45645</v>
      </c>
      <c r="C582" s="74" t="s">
        <v>18</v>
      </c>
      <c r="D582" t="s">
        <v>196</v>
      </c>
      <c r="E582">
        <v>525.59</v>
      </c>
      <c r="F582">
        <v>18</v>
      </c>
      <c r="G582" s="2">
        <v>1513.7</v>
      </c>
      <c r="H582" s="15">
        <v>9460.6200000000008</v>
      </c>
      <c r="I582" s="2">
        <v>10974.32</v>
      </c>
      <c r="J582">
        <f>YEAR(Ventas_Wellpro[[#This Row],[Fecha]])</f>
        <v>2024</v>
      </c>
      <c r="K582" t="str">
        <f>TEXT(Ventas_Wellpro[[#This Row],[Fecha]],"MMMM")</f>
        <v>diciembre</v>
      </c>
      <c r="L582">
        <f>DAY(Ventas_Wellpro[[#This Row],[Fecha]])</f>
        <v>19</v>
      </c>
    </row>
    <row r="583" spans="2:12" x14ac:dyDescent="0.25">
      <c r="B583" s="70">
        <v>45645</v>
      </c>
      <c r="C583" s="74" t="s">
        <v>18</v>
      </c>
      <c r="D583" t="s">
        <v>196</v>
      </c>
      <c r="E583">
        <v>525.59</v>
      </c>
      <c r="F583">
        <v>18</v>
      </c>
      <c r="G583" s="2">
        <v>1513.7</v>
      </c>
      <c r="H583" s="15">
        <v>9460.6200000000008</v>
      </c>
      <c r="I583" s="2">
        <v>10974.32</v>
      </c>
      <c r="J583">
        <f>YEAR(Ventas_Wellpro[[#This Row],[Fecha]])</f>
        <v>2024</v>
      </c>
      <c r="K583" t="str">
        <f>TEXT(Ventas_Wellpro[[#This Row],[Fecha]],"MMMM")</f>
        <v>diciembre</v>
      </c>
      <c r="L583">
        <f>DAY(Ventas_Wellpro[[#This Row],[Fecha]])</f>
        <v>19</v>
      </c>
    </row>
    <row r="584" spans="2:12" x14ac:dyDescent="0.25">
      <c r="B584" s="70">
        <v>45645</v>
      </c>
      <c r="C584" s="74" t="s">
        <v>18</v>
      </c>
      <c r="D584" t="s">
        <v>196</v>
      </c>
      <c r="E584">
        <v>525.59</v>
      </c>
      <c r="F584">
        <v>30</v>
      </c>
      <c r="G584" s="2">
        <v>2522.83</v>
      </c>
      <c r="H584" s="15">
        <v>15767.7</v>
      </c>
      <c r="I584" s="2">
        <v>18290.53</v>
      </c>
      <c r="J584">
        <f>YEAR(Ventas_Wellpro[[#This Row],[Fecha]])</f>
        <v>2024</v>
      </c>
      <c r="K584" t="str">
        <f>TEXT(Ventas_Wellpro[[#This Row],[Fecha]],"MMMM")</f>
        <v>diciembre</v>
      </c>
      <c r="L584">
        <f>DAY(Ventas_Wellpro[[#This Row],[Fecha]])</f>
        <v>19</v>
      </c>
    </row>
    <row r="585" spans="2:12" x14ac:dyDescent="0.25">
      <c r="B585" s="70">
        <v>45645</v>
      </c>
      <c r="C585" s="74" t="s">
        <v>18</v>
      </c>
      <c r="D585" t="s">
        <v>196</v>
      </c>
      <c r="E585">
        <v>525.59</v>
      </c>
      <c r="F585">
        <v>6</v>
      </c>
      <c r="G585" s="2">
        <v>504.57</v>
      </c>
      <c r="H585" s="15">
        <v>3153.54</v>
      </c>
      <c r="I585" s="2">
        <v>3658.11</v>
      </c>
      <c r="J585">
        <f>YEAR(Ventas_Wellpro[[#This Row],[Fecha]])</f>
        <v>2024</v>
      </c>
      <c r="K585" t="str">
        <f>TEXT(Ventas_Wellpro[[#This Row],[Fecha]],"MMMM")</f>
        <v>diciembre</v>
      </c>
      <c r="L585">
        <f>DAY(Ventas_Wellpro[[#This Row],[Fecha]])</f>
        <v>19</v>
      </c>
    </row>
    <row r="586" spans="2:12" x14ac:dyDescent="0.25">
      <c r="B586" s="70">
        <v>45645</v>
      </c>
      <c r="C586" s="74" t="s">
        <v>18</v>
      </c>
      <c r="D586" t="s">
        <v>196</v>
      </c>
      <c r="E586">
        <v>525.59</v>
      </c>
      <c r="F586">
        <v>24</v>
      </c>
      <c r="G586" s="2">
        <v>2018.27</v>
      </c>
      <c r="H586" s="15">
        <v>12614.16</v>
      </c>
      <c r="I586" s="2">
        <v>14632.43</v>
      </c>
      <c r="J586">
        <f>YEAR(Ventas_Wellpro[[#This Row],[Fecha]])</f>
        <v>2024</v>
      </c>
      <c r="K586" t="str">
        <f>TEXT(Ventas_Wellpro[[#This Row],[Fecha]],"MMMM")</f>
        <v>diciembre</v>
      </c>
      <c r="L586">
        <f>DAY(Ventas_Wellpro[[#This Row],[Fecha]])</f>
        <v>19</v>
      </c>
    </row>
    <row r="587" spans="2:12" x14ac:dyDescent="0.25">
      <c r="B587" s="70">
        <v>45645</v>
      </c>
      <c r="C587" s="74" t="s">
        <v>21</v>
      </c>
      <c r="D587" t="s">
        <v>196</v>
      </c>
      <c r="E587">
        <v>70.05</v>
      </c>
      <c r="F587" s="1">
        <v>240</v>
      </c>
      <c r="G587" s="2">
        <v>2689.92</v>
      </c>
      <c r="H587" s="15">
        <v>16812</v>
      </c>
      <c r="I587" s="2">
        <v>19501.919999999998</v>
      </c>
      <c r="J587">
        <f>YEAR(Ventas_Wellpro[[#This Row],[Fecha]])</f>
        <v>2024</v>
      </c>
      <c r="K587" t="str">
        <f>TEXT(Ventas_Wellpro[[#This Row],[Fecha]],"MMMM")</f>
        <v>diciembre</v>
      </c>
      <c r="L587">
        <f>DAY(Ventas_Wellpro[[#This Row],[Fecha]])</f>
        <v>19</v>
      </c>
    </row>
    <row r="588" spans="2:12" x14ac:dyDescent="0.25">
      <c r="B588" s="70">
        <v>45645</v>
      </c>
      <c r="C588" s="74" t="s">
        <v>21</v>
      </c>
      <c r="D588" t="s">
        <v>196</v>
      </c>
      <c r="E588">
        <v>70.05</v>
      </c>
      <c r="F588" s="1">
        <v>240</v>
      </c>
      <c r="G588" s="2">
        <v>2689.92</v>
      </c>
      <c r="H588" s="15">
        <v>16812</v>
      </c>
      <c r="I588" s="2">
        <v>19501.919999999998</v>
      </c>
      <c r="J588">
        <f>YEAR(Ventas_Wellpro[[#This Row],[Fecha]])</f>
        <v>2024</v>
      </c>
      <c r="K588" t="str">
        <f>TEXT(Ventas_Wellpro[[#This Row],[Fecha]],"MMMM")</f>
        <v>diciembre</v>
      </c>
      <c r="L588">
        <f>DAY(Ventas_Wellpro[[#This Row],[Fecha]])</f>
        <v>19</v>
      </c>
    </row>
    <row r="589" spans="2:12" x14ac:dyDescent="0.25">
      <c r="B589" s="70">
        <v>45652</v>
      </c>
      <c r="C589" s="74" t="s">
        <v>16</v>
      </c>
      <c r="D589" t="s">
        <v>198</v>
      </c>
      <c r="E589">
        <v>905.16</v>
      </c>
      <c r="F589" s="1">
        <v>1</v>
      </c>
      <c r="G589" s="2">
        <v>144.83000000000001</v>
      </c>
      <c r="H589" s="15">
        <v>905.16</v>
      </c>
      <c r="I589" s="2">
        <v>1049.99</v>
      </c>
      <c r="J589">
        <f>YEAR(Ventas_Wellpro[[#This Row],[Fecha]])</f>
        <v>2024</v>
      </c>
      <c r="K589" t="str">
        <f>TEXT(Ventas_Wellpro[[#This Row],[Fecha]],"MMMM")</f>
        <v>diciembre</v>
      </c>
      <c r="L589">
        <f>DAY(Ventas_Wellpro[[#This Row],[Fecha]])</f>
        <v>26</v>
      </c>
    </row>
    <row r="590" spans="2:12" x14ac:dyDescent="0.25">
      <c r="B590" s="70">
        <v>45652</v>
      </c>
      <c r="C590" s="74" t="s">
        <v>16</v>
      </c>
      <c r="D590" t="s">
        <v>198</v>
      </c>
      <c r="E590">
        <v>905.16</v>
      </c>
      <c r="F590" s="1">
        <v>1</v>
      </c>
      <c r="G590" s="2">
        <v>144.83000000000001</v>
      </c>
      <c r="H590" s="15">
        <v>905.16</v>
      </c>
      <c r="I590" s="2">
        <v>1049.99</v>
      </c>
      <c r="J590">
        <f>YEAR(Ventas_Wellpro[[#This Row],[Fecha]])</f>
        <v>2024</v>
      </c>
      <c r="K590" t="str">
        <f>TEXT(Ventas_Wellpro[[#This Row],[Fecha]],"MMMM")</f>
        <v>diciembre</v>
      </c>
      <c r="L590">
        <f>DAY(Ventas_Wellpro[[#This Row],[Fecha]])</f>
        <v>26</v>
      </c>
    </row>
    <row r="591" spans="2:12" x14ac:dyDescent="0.25">
      <c r="B591" s="70">
        <v>45652</v>
      </c>
      <c r="C591" s="74" t="s">
        <v>16</v>
      </c>
      <c r="D591" t="s">
        <v>198</v>
      </c>
      <c r="E591">
        <v>905.16</v>
      </c>
      <c r="F591" s="1">
        <v>1</v>
      </c>
      <c r="G591" s="2">
        <v>144.83000000000001</v>
      </c>
      <c r="H591" s="15">
        <v>905.16</v>
      </c>
      <c r="I591" s="2">
        <v>1049.99</v>
      </c>
      <c r="J591">
        <f>YEAR(Ventas_Wellpro[[#This Row],[Fecha]])</f>
        <v>2024</v>
      </c>
      <c r="K591" t="str">
        <f>TEXT(Ventas_Wellpro[[#This Row],[Fecha]],"MMMM")</f>
        <v>diciembre</v>
      </c>
      <c r="L591">
        <f>DAY(Ventas_Wellpro[[#This Row],[Fecha]])</f>
        <v>26</v>
      </c>
    </row>
    <row r="592" spans="2:12" x14ac:dyDescent="0.25">
      <c r="B592" s="70">
        <v>45652</v>
      </c>
      <c r="C592" s="74" t="s">
        <v>17</v>
      </c>
      <c r="D592" t="s">
        <v>196</v>
      </c>
      <c r="E592">
        <v>498.65999999999997</v>
      </c>
      <c r="F592" s="1">
        <v>18</v>
      </c>
      <c r="G592" s="2">
        <v>1436.14</v>
      </c>
      <c r="H592" s="15">
        <v>8975.8799999999992</v>
      </c>
      <c r="I592" s="2">
        <v>10412.02</v>
      </c>
      <c r="J592">
        <f>YEAR(Ventas_Wellpro[[#This Row],[Fecha]])</f>
        <v>2024</v>
      </c>
      <c r="K592" t="str">
        <f>TEXT(Ventas_Wellpro[[#This Row],[Fecha]],"MMMM")</f>
        <v>diciembre</v>
      </c>
      <c r="L592">
        <f>DAY(Ventas_Wellpro[[#This Row],[Fecha]])</f>
        <v>26</v>
      </c>
    </row>
    <row r="593" spans="2:12" x14ac:dyDescent="0.25">
      <c r="B593" s="70">
        <v>45652</v>
      </c>
      <c r="C593" s="74" t="s">
        <v>17</v>
      </c>
      <c r="D593" t="s">
        <v>196</v>
      </c>
      <c r="E593">
        <v>498.65999999999997</v>
      </c>
      <c r="F593" s="1">
        <v>18</v>
      </c>
      <c r="G593" s="2">
        <v>1436.14</v>
      </c>
      <c r="H593" s="15">
        <v>8975.8799999999992</v>
      </c>
      <c r="I593" s="2">
        <v>10412.02</v>
      </c>
      <c r="J593">
        <f>YEAR(Ventas_Wellpro[[#This Row],[Fecha]])</f>
        <v>2024</v>
      </c>
      <c r="K593" t="str">
        <f>TEXT(Ventas_Wellpro[[#This Row],[Fecha]],"MMMM")</f>
        <v>diciembre</v>
      </c>
      <c r="L593">
        <f>DAY(Ventas_Wellpro[[#This Row],[Fecha]])</f>
        <v>26</v>
      </c>
    </row>
    <row r="594" spans="2:12" x14ac:dyDescent="0.25">
      <c r="B594" s="70">
        <v>45652</v>
      </c>
      <c r="C594" s="74" t="s">
        <v>17</v>
      </c>
      <c r="D594" t="s">
        <v>196</v>
      </c>
      <c r="E594">
        <v>498.66</v>
      </c>
      <c r="F594" s="1">
        <v>12</v>
      </c>
      <c r="G594" s="1">
        <v>957.43</v>
      </c>
      <c r="H594" s="15">
        <v>5983.92</v>
      </c>
      <c r="I594" s="1">
        <v>6941.35</v>
      </c>
      <c r="J594">
        <f>YEAR(Ventas_Wellpro[[#This Row],[Fecha]])</f>
        <v>2024</v>
      </c>
      <c r="K594" t="str">
        <f>TEXT(Ventas_Wellpro[[#This Row],[Fecha]],"MMMM")</f>
        <v>diciembre</v>
      </c>
      <c r="L594">
        <f>DAY(Ventas_Wellpro[[#This Row],[Fecha]])</f>
        <v>26</v>
      </c>
    </row>
    <row r="595" spans="2:12" x14ac:dyDescent="0.25">
      <c r="B595" s="70">
        <v>45652</v>
      </c>
      <c r="C595" s="74" t="s">
        <v>17</v>
      </c>
      <c r="D595" t="s">
        <v>196</v>
      </c>
      <c r="E595">
        <v>498.65999999999997</v>
      </c>
      <c r="F595" s="1">
        <v>30</v>
      </c>
      <c r="G595" s="2">
        <v>2393.5700000000002</v>
      </c>
      <c r="H595" s="15">
        <v>14959.8</v>
      </c>
      <c r="I595" s="2">
        <v>17353.37</v>
      </c>
      <c r="J595">
        <f>YEAR(Ventas_Wellpro[[#This Row],[Fecha]])</f>
        <v>2024</v>
      </c>
      <c r="K595" t="str">
        <f>TEXT(Ventas_Wellpro[[#This Row],[Fecha]],"MMMM")</f>
        <v>diciembre</v>
      </c>
      <c r="L595">
        <f>DAY(Ventas_Wellpro[[#This Row],[Fecha]])</f>
        <v>26</v>
      </c>
    </row>
    <row r="596" spans="2:12" x14ac:dyDescent="0.25">
      <c r="B596" s="70">
        <v>45652</v>
      </c>
      <c r="C596" s="74" t="s">
        <v>17</v>
      </c>
      <c r="D596" t="s">
        <v>196</v>
      </c>
      <c r="E596">
        <v>498.65999999999997</v>
      </c>
      <c r="F596" s="1">
        <v>72</v>
      </c>
      <c r="G596" s="2">
        <v>5744.56</v>
      </c>
      <c r="H596" s="15">
        <v>35903.519999999997</v>
      </c>
      <c r="I596" s="2">
        <v>41648.080000000002</v>
      </c>
      <c r="J596">
        <f>YEAR(Ventas_Wellpro[[#This Row],[Fecha]])</f>
        <v>2024</v>
      </c>
      <c r="K596" t="str">
        <f>TEXT(Ventas_Wellpro[[#This Row],[Fecha]],"MMMM")</f>
        <v>diciembre</v>
      </c>
      <c r="L596">
        <f>DAY(Ventas_Wellpro[[#This Row],[Fecha]])</f>
        <v>26</v>
      </c>
    </row>
    <row r="597" spans="2:12" x14ac:dyDescent="0.25">
      <c r="B597" s="70">
        <v>45652</v>
      </c>
      <c r="C597" s="74" t="s">
        <v>14</v>
      </c>
      <c r="D597" t="s">
        <v>198</v>
      </c>
      <c r="E597">
        <v>1280.17</v>
      </c>
      <c r="F597" s="1">
        <v>1</v>
      </c>
      <c r="G597" s="2">
        <v>204.83</v>
      </c>
      <c r="H597" s="15">
        <v>1280.17</v>
      </c>
      <c r="I597" s="2">
        <v>1485</v>
      </c>
      <c r="J597">
        <f>YEAR(Ventas_Wellpro[[#This Row],[Fecha]])</f>
        <v>2024</v>
      </c>
      <c r="K597" t="str">
        <f>TEXT(Ventas_Wellpro[[#This Row],[Fecha]],"MMMM")</f>
        <v>diciembre</v>
      </c>
      <c r="L597">
        <f>DAY(Ventas_Wellpro[[#This Row],[Fecha]])</f>
        <v>26</v>
      </c>
    </row>
    <row r="598" spans="2:12" x14ac:dyDescent="0.25">
      <c r="B598" s="70">
        <v>45652</v>
      </c>
      <c r="C598" s="74" t="s">
        <v>18</v>
      </c>
      <c r="D598" t="s">
        <v>196</v>
      </c>
      <c r="E598">
        <v>525.59</v>
      </c>
      <c r="F598">
        <v>6</v>
      </c>
      <c r="G598" s="2">
        <v>504.57</v>
      </c>
      <c r="H598" s="15">
        <v>3153.54</v>
      </c>
      <c r="I598" s="2">
        <v>3658.11</v>
      </c>
      <c r="J598">
        <f>YEAR(Ventas_Wellpro[[#This Row],[Fecha]])</f>
        <v>2024</v>
      </c>
      <c r="K598" t="str">
        <f>TEXT(Ventas_Wellpro[[#This Row],[Fecha]],"MMMM")</f>
        <v>diciembre</v>
      </c>
      <c r="L598">
        <f>DAY(Ventas_Wellpro[[#This Row],[Fecha]])</f>
        <v>26</v>
      </c>
    </row>
    <row r="599" spans="2:12" x14ac:dyDescent="0.25">
      <c r="B599" s="70">
        <v>45652</v>
      </c>
      <c r="C599" s="74" t="s">
        <v>18</v>
      </c>
      <c r="D599" t="s">
        <v>196</v>
      </c>
      <c r="E599">
        <v>525.59</v>
      </c>
      <c r="F599">
        <v>6</v>
      </c>
      <c r="G599" s="2">
        <v>504.57</v>
      </c>
      <c r="H599" s="15">
        <v>3153.54</v>
      </c>
      <c r="I599" s="2">
        <v>3658.11</v>
      </c>
      <c r="J599">
        <f>YEAR(Ventas_Wellpro[[#This Row],[Fecha]])</f>
        <v>2024</v>
      </c>
      <c r="K599" t="str">
        <f>TEXT(Ventas_Wellpro[[#This Row],[Fecha]],"MMMM")</f>
        <v>diciembre</v>
      </c>
      <c r="L599">
        <f>DAY(Ventas_Wellpro[[#This Row],[Fecha]])</f>
        <v>26</v>
      </c>
    </row>
    <row r="600" spans="2:12" x14ac:dyDescent="0.25">
      <c r="B600" s="70">
        <v>45652</v>
      </c>
      <c r="C600" s="74" t="s">
        <v>18</v>
      </c>
      <c r="D600" t="s">
        <v>196</v>
      </c>
      <c r="E600">
        <v>525.59</v>
      </c>
      <c r="F600">
        <v>6</v>
      </c>
      <c r="G600" s="2">
        <v>504.57</v>
      </c>
      <c r="H600" s="15">
        <v>3153.54</v>
      </c>
      <c r="I600" s="2">
        <v>3658.11</v>
      </c>
      <c r="J600">
        <f>YEAR(Ventas_Wellpro[[#This Row],[Fecha]])</f>
        <v>2024</v>
      </c>
      <c r="K600" t="str">
        <f>TEXT(Ventas_Wellpro[[#This Row],[Fecha]],"MMMM")</f>
        <v>diciembre</v>
      </c>
      <c r="L600">
        <f>DAY(Ventas_Wellpro[[#This Row],[Fecha]])</f>
        <v>26</v>
      </c>
    </row>
    <row r="601" spans="2:12" x14ac:dyDescent="0.25">
      <c r="B601" s="70">
        <v>45652</v>
      </c>
      <c r="C601" s="74" t="s">
        <v>21</v>
      </c>
      <c r="D601" t="s">
        <v>198</v>
      </c>
      <c r="E601">
        <v>137.79</v>
      </c>
      <c r="F601" s="1">
        <v>1</v>
      </c>
      <c r="G601" s="1">
        <v>22.05</v>
      </c>
      <c r="H601" s="15">
        <v>137.79</v>
      </c>
      <c r="I601" s="1">
        <v>159.84</v>
      </c>
      <c r="J601">
        <f>YEAR(Ventas_Wellpro[[#This Row],[Fecha]])</f>
        <v>2024</v>
      </c>
      <c r="K601" t="str">
        <f>TEXT(Ventas_Wellpro[[#This Row],[Fecha]],"MMMM")</f>
        <v>diciembre</v>
      </c>
      <c r="L601">
        <f>DAY(Ventas_Wellpro[[#This Row],[Fecha]])</f>
        <v>26</v>
      </c>
    </row>
    <row r="602" spans="2:12" x14ac:dyDescent="0.25">
      <c r="B602" s="70">
        <v>45652</v>
      </c>
      <c r="C602" s="74" t="s">
        <v>21</v>
      </c>
      <c r="D602" t="s">
        <v>198</v>
      </c>
      <c r="E602">
        <v>137.79</v>
      </c>
      <c r="F602" s="1">
        <v>1</v>
      </c>
      <c r="G602" s="2">
        <v>22.05</v>
      </c>
      <c r="H602" s="15">
        <v>137.79</v>
      </c>
      <c r="I602" s="2">
        <v>159.84</v>
      </c>
      <c r="J602">
        <f>YEAR(Ventas_Wellpro[[#This Row],[Fecha]])</f>
        <v>2024</v>
      </c>
      <c r="K602" t="str">
        <f>TEXT(Ventas_Wellpro[[#This Row],[Fecha]],"MMMM")</f>
        <v>diciembre</v>
      </c>
      <c r="L602">
        <f>DAY(Ventas_Wellpro[[#This Row],[Fecha]])</f>
        <v>26</v>
      </c>
    </row>
    <row r="603" spans="2:12" x14ac:dyDescent="0.25">
      <c r="B603" s="70">
        <v>45652</v>
      </c>
      <c r="C603" s="74" t="s">
        <v>21</v>
      </c>
      <c r="D603" t="s">
        <v>198</v>
      </c>
      <c r="E603">
        <v>137.79</v>
      </c>
      <c r="F603" s="1">
        <v>1</v>
      </c>
      <c r="G603" s="2">
        <v>22.05</v>
      </c>
      <c r="H603" s="15">
        <v>137.79</v>
      </c>
      <c r="I603" s="2">
        <v>159.84</v>
      </c>
      <c r="J603">
        <f>YEAR(Ventas_Wellpro[[#This Row],[Fecha]])</f>
        <v>2024</v>
      </c>
      <c r="K603" t="str">
        <f>TEXT(Ventas_Wellpro[[#This Row],[Fecha]],"MMMM")</f>
        <v>diciembre</v>
      </c>
      <c r="L603">
        <f>DAY(Ventas_Wellpro[[#This Row],[Fecha]])</f>
        <v>26</v>
      </c>
    </row>
    <row r="604" spans="2:12" x14ac:dyDescent="0.25">
      <c r="B604" s="70">
        <v>45652</v>
      </c>
      <c r="C604" s="74" t="s">
        <v>23</v>
      </c>
      <c r="D604" t="s">
        <v>198</v>
      </c>
      <c r="E604">
        <v>137.79</v>
      </c>
      <c r="F604" s="1">
        <v>1</v>
      </c>
      <c r="G604" s="2">
        <v>22.05</v>
      </c>
      <c r="H604" s="15">
        <v>137.79</v>
      </c>
      <c r="I604" s="2">
        <v>159.84</v>
      </c>
      <c r="J604">
        <f>YEAR(Ventas_Wellpro[[#This Row],[Fecha]])</f>
        <v>2024</v>
      </c>
      <c r="K604" t="str">
        <f>TEXT(Ventas_Wellpro[[#This Row],[Fecha]],"MMMM")</f>
        <v>diciembre</v>
      </c>
      <c r="L604">
        <f>DAY(Ventas_Wellpro[[#This Row],[Fecha]])</f>
        <v>26</v>
      </c>
    </row>
    <row r="605" spans="2:12" x14ac:dyDescent="0.25">
      <c r="B605" s="70">
        <v>45656</v>
      </c>
      <c r="C605" s="74" t="s">
        <v>17</v>
      </c>
      <c r="D605" t="s">
        <v>196</v>
      </c>
      <c r="E605">
        <v>498.66</v>
      </c>
      <c r="F605" s="1">
        <v>6</v>
      </c>
      <c r="G605" s="2">
        <v>478.71</v>
      </c>
      <c r="H605" s="15">
        <v>2991.96</v>
      </c>
      <c r="I605" s="2">
        <v>3470.67</v>
      </c>
      <c r="J605">
        <f>YEAR(Ventas_Wellpro[[#This Row],[Fecha]])</f>
        <v>2024</v>
      </c>
      <c r="K605" t="str">
        <f>TEXT(Ventas_Wellpro[[#This Row],[Fecha]],"MMMM")</f>
        <v>diciembre</v>
      </c>
      <c r="L605">
        <f>DAY(Ventas_Wellpro[[#This Row],[Fecha]])</f>
        <v>30</v>
      </c>
    </row>
    <row r="606" spans="2:12" x14ac:dyDescent="0.25">
      <c r="B606" s="70">
        <v>45656</v>
      </c>
      <c r="C606" s="74" t="s">
        <v>17</v>
      </c>
      <c r="D606" t="s">
        <v>196</v>
      </c>
      <c r="E606">
        <v>498.66</v>
      </c>
      <c r="F606" s="1">
        <v>6</v>
      </c>
      <c r="G606" s="2">
        <v>478.71</v>
      </c>
      <c r="H606" s="15">
        <v>2991.96</v>
      </c>
      <c r="I606" s="2">
        <v>3470.67</v>
      </c>
      <c r="J606">
        <f>YEAR(Ventas_Wellpro[[#This Row],[Fecha]])</f>
        <v>2024</v>
      </c>
      <c r="K606" t="str">
        <f>TEXT(Ventas_Wellpro[[#This Row],[Fecha]],"MMMM")</f>
        <v>diciembre</v>
      </c>
      <c r="L606">
        <f>DAY(Ventas_Wellpro[[#This Row],[Fecha]])</f>
        <v>30</v>
      </c>
    </row>
    <row r="607" spans="2:12" x14ac:dyDescent="0.25">
      <c r="B607" s="70">
        <v>45656</v>
      </c>
      <c r="C607" s="74" t="s">
        <v>17</v>
      </c>
      <c r="D607" t="s">
        <v>196</v>
      </c>
      <c r="E607">
        <v>498.66</v>
      </c>
      <c r="F607" s="1">
        <v>12</v>
      </c>
      <c r="G607" s="2">
        <v>957.43</v>
      </c>
      <c r="H607" s="15">
        <v>5983.92</v>
      </c>
      <c r="I607" s="2">
        <v>6941.35</v>
      </c>
      <c r="J607">
        <f>YEAR(Ventas_Wellpro[[#This Row],[Fecha]])</f>
        <v>2024</v>
      </c>
      <c r="K607" t="str">
        <f>TEXT(Ventas_Wellpro[[#This Row],[Fecha]],"MMMM")</f>
        <v>diciembre</v>
      </c>
      <c r="L607">
        <f>DAY(Ventas_Wellpro[[#This Row],[Fecha]])</f>
        <v>30</v>
      </c>
    </row>
    <row r="608" spans="2:12" x14ac:dyDescent="0.25">
      <c r="B608" s="70">
        <v>45656</v>
      </c>
      <c r="C608" s="74" t="s">
        <v>17</v>
      </c>
      <c r="D608" t="s">
        <v>196</v>
      </c>
      <c r="E608">
        <v>498.66</v>
      </c>
      <c r="F608" s="1">
        <v>6</v>
      </c>
      <c r="G608" s="2">
        <v>478.71</v>
      </c>
      <c r="H608" s="15">
        <v>2991.96</v>
      </c>
      <c r="I608" s="2">
        <v>3470.67</v>
      </c>
      <c r="J608">
        <f>YEAR(Ventas_Wellpro[[#This Row],[Fecha]])</f>
        <v>2024</v>
      </c>
      <c r="K608" t="str">
        <f>TEXT(Ventas_Wellpro[[#This Row],[Fecha]],"MMMM")</f>
        <v>diciembre</v>
      </c>
      <c r="L608">
        <f>DAY(Ventas_Wellpro[[#This Row],[Fecha]])</f>
        <v>30</v>
      </c>
    </row>
    <row r="609" spans="2:12" x14ac:dyDescent="0.25">
      <c r="B609" s="70">
        <v>45656</v>
      </c>
      <c r="C609" s="74" t="s">
        <v>17</v>
      </c>
      <c r="D609" t="s">
        <v>196</v>
      </c>
      <c r="E609">
        <v>498.66</v>
      </c>
      <c r="F609" s="1">
        <v>6</v>
      </c>
      <c r="G609" s="2">
        <v>478.71</v>
      </c>
      <c r="H609" s="15">
        <v>2991.96</v>
      </c>
      <c r="I609" s="2">
        <v>3470.67</v>
      </c>
      <c r="J609">
        <f>YEAR(Ventas_Wellpro[[#This Row],[Fecha]])</f>
        <v>2024</v>
      </c>
      <c r="K609" t="str">
        <f>TEXT(Ventas_Wellpro[[#This Row],[Fecha]],"MMMM")</f>
        <v>diciembre</v>
      </c>
      <c r="L609">
        <f>DAY(Ventas_Wellpro[[#This Row],[Fecha]])</f>
        <v>30</v>
      </c>
    </row>
    <row r="610" spans="2:12" x14ac:dyDescent="0.25">
      <c r="B610" s="70">
        <v>45656</v>
      </c>
      <c r="C610" s="74" t="s">
        <v>17</v>
      </c>
      <c r="D610" t="s">
        <v>196</v>
      </c>
      <c r="E610">
        <v>498.66</v>
      </c>
      <c r="F610" s="1">
        <v>6</v>
      </c>
      <c r="G610" s="1">
        <v>478.71</v>
      </c>
      <c r="H610" s="15">
        <v>2991.96</v>
      </c>
      <c r="I610" s="1">
        <v>3470.67</v>
      </c>
      <c r="J610">
        <f>YEAR(Ventas_Wellpro[[#This Row],[Fecha]])</f>
        <v>2024</v>
      </c>
      <c r="K610" t="str">
        <f>TEXT(Ventas_Wellpro[[#This Row],[Fecha]],"MMMM")</f>
        <v>diciembre</v>
      </c>
      <c r="L610">
        <f>DAY(Ventas_Wellpro[[#This Row],[Fecha]])</f>
        <v>30</v>
      </c>
    </row>
    <row r="611" spans="2:12" x14ac:dyDescent="0.25">
      <c r="B611" s="70">
        <v>45656</v>
      </c>
      <c r="C611" s="74" t="s">
        <v>17</v>
      </c>
      <c r="D611" t="s">
        <v>196</v>
      </c>
      <c r="E611">
        <v>498.66</v>
      </c>
      <c r="F611" s="1">
        <v>24</v>
      </c>
      <c r="G611" s="1">
        <v>1914.85</v>
      </c>
      <c r="H611" s="15">
        <v>11967.84</v>
      </c>
      <c r="I611" s="1">
        <v>13882.69</v>
      </c>
      <c r="J611">
        <f>YEAR(Ventas_Wellpro[[#This Row],[Fecha]])</f>
        <v>2024</v>
      </c>
      <c r="K611" t="str">
        <f>TEXT(Ventas_Wellpro[[#This Row],[Fecha]],"MMMM")</f>
        <v>diciembre</v>
      </c>
      <c r="L611">
        <f>DAY(Ventas_Wellpro[[#This Row],[Fecha]])</f>
        <v>30</v>
      </c>
    </row>
    <row r="612" spans="2:12" x14ac:dyDescent="0.25">
      <c r="B612" s="70">
        <v>45656</v>
      </c>
      <c r="C612" s="74" t="s">
        <v>17</v>
      </c>
      <c r="D612" t="s">
        <v>196</v>
      </c>
      <c r="E612">
        <v>498.66</v>
      </c>
      <c r="F612" s="1">
        <v>24</v>
      </c>
      <c r="G612" s="2">
        <v>1914.85</v>
      </c>
      <c r="H612" s="15">
        <v>11967.84</v>
      </c>
      <c r="I612" s="2">
        <v>13882.69</v>
      </c>
      <c r="J612">
        <f>YEAR(Ventas_Wellpro[[#This Row],[Fecha]])</f>
        <v>2024</v>
      </c>
      <c r="K612" t="str">
        <f>TEXT(Ventas_Wellpro[[#This Row],[Fecha]],"MMMM")</f>
        <v>diciembre</v>
      </c>
      <c r="L612">
        <f>DAY(Ventas_Wellpro[[#This Row],[Fecha]])</f>
        <v>30</v>
      </c>
    </row>
    <row r="613" spans="2:12" x14ac:dyDescent="0.25">
      <c r="B613" s="70">
        <v>45656</v>
      </c>
      <c r="C613" s="74" t="s">
        <v>18</v>
      </c>
      <c r="D613" t="s">
        <v>196</v>
      </c>
      <c r="E613">
        <v>525.59</v>
      </c>
      <c r="F613">
        <v>6</v>
      </c>
      <c r="G613" s="1">
        <v>504.57</v>
      </c>
      <c r="H613" s="15">
        <v>3153.54</v>
      </c>
      <c r="I613" s="1">
        <v>3658.11</v>
      </c>
      <c r="J613">
        <f>YEAR(Ventas_Wellpro[[#This Row],[Fecha]])</f>
        <v>2024</v>
      </c>
      <c r="K613" t="str">
        <f>TEXT(Ventas_Wellpro[[#This Row],[Fecha]],"MMMM")</f>
        <v>diciembre</v>
      </c>
      <c r="L613">
        <f>DAY(Ventas_Wellpro[[#This Row],[Fecha]])</f>
        <v>30</v>
      </c>
    </row>
    <row r="614" spans="2:12" x14ac:dyDescent="0.25">
      <c r="B614" s="70">
        <v>45656</v>
      </c>
      <c r="C614" s="74" t="s">
        <v>18</v>
      </c>
      <c r="D614" t="s">
        <v>196</v>
      </c>
      <c r="E614">
        <v>525.59</v>
      </c>
      <c r="F614">
        <v>6</v>
      </c>
      <c r="G614" s="2">
        <v>504.57</v>
      </c>
      <c r="H614" s="15">
        <v>3153.54</v>
      </c>
      <c r="I614" s="2">
        <v>3658.11</v>
      </c>
      <c r="J614">
        <f>YEAR(Ventas_Wellpro[[#This Row],[Fecha]])</f>
        <v>2024</v>
      </c>
      <c r="K614" t="str">
        <f>TEXT(Ventas_Wellpro[[#This Row],[Fecha]],"MMMM")</f>
        <v>diciembre</v>
      </c>
      <c r="L614">
        <f>DAY(Ventas_Wellpro[[#This Row],[Fecha]])</f>
        <v>30</v>
      </c>
    </row>
    <row r="615" spans="2:12" x14ac:dyDescent="0.25">
      <c r="B615" s="70">
        <v>45656</v>
      </c>
      <c r="C615" s="74" t="s">
        <v>18</v>
      </c>
      <c r="D615" t="s">
        <v>196</v>
      </c>
      <c r="E615">
        <v>525.59</v>
      </c>
      <c r="F615">
        <v>18</v>
      </c>
      <c r="G615" s="1">
        <v>1513.7</v>
      </c>
      <c r="H615" s="15">
        <v>9460.6200000000008</v>
      </c>
      <c r="I615" s="1">
        <v>10974.32</v>
      </c>
      <c r="J615">
        <f>YEAR(Ventas_Wellpro[[#This Row],[Fecha]])</f>
        <v>2024</v>
      </c>
      <c r="K615" t="str">
        <f>TEXT(Ventas_Wellpro[[#This Row],[Fecha]],"MMMM")</f>
        <v>diciembre</v>
      </c>
      <c r="L615">
        <f>DAY(Ventas_Wellpro[[#This Row],[Fecha]])</f>
        <v>30</v>
      </c>
    </row>
    <row r="616" spans="2:12" x14ac:dyDescent="0.25">
      <c r="B616" s="70">
        <v>45656</v>
      </c>
      <c r="C616" s="74" t="s">
        <v>18</v>
      </c>
      <c r="D616" t="s">
        <v>196</v>
      </c>
      <c r="E616">
        <v>525.59</v>
      </c>
      <c r="F616">
        <v>12</v>
      </c>
      <c r="G616" s="1">
        <v>1009.13</v>
      </c>
      <c r="H616" s="15">
        <v>6307.08</v>
      </c>
      <c r="I616" s="1">
        <v>7316.21</v>
      </c>
      <c r="J616">
        <f>YEAR(Ventas_Wellpro[[#This Row],[Fecha]])</f>
        <v>2024</v>
      </c>
      <c r="K616" t="str">
        <f>TEXT(Ventas_Wellpro[[#This Row],[Fecha]],"MMMM")</f>
        <v>diciembre</v>
      </c>
      <c r="L616">
        <f>DAY(Ventas_Wellpro[[#This Row],[Fecha]])</f>
        <v>30</v>
      </c>
    </row>
    <row r="617" spans="2:12" x14ac:dyDescent="0.25">
      <c r="B617" s="70">
        <v>45656</v>
      </c>
      <c r="C617" s="74" t="s">
        <v>18</v>
      </c>
      <c r="D617" t="s">
        <v>196</v>
      </c>
      <c r="E617">
        <v>525.59</v>
      </c>
      <c r="F617">
        <v>6</v>
      </c>
      <c r="G617" s="1">
        <v>504.57</v>
      </c>
      <c r="H617" s="15">
        <v>3153.54</v>
      </c>
      <c r="I617" s="1">
        <v>3658.11</v>
      </c>
      <c r="J617">
        <f>YEAR(Ventas_Wellpro[[#This Row],[Fecha]])</f>
        <v>2024</v>
      </c>
      <c r="K617" t="str">
        <f>TEXT(Ventas_Wellpro[[#This Row],[Fecha]],"MMMM")</f>
        <v>diciembre</v>
      </c>
      <c r="L617">
        <f>DAY(Ventas_Wellpro[[#This Row],[Fecha]])</f>
        <v>30</v>
      </c>
    </row>
    <row r="618" spans="2:12" x14ac:dyDescent="0.25">
      <c r="B618" s="70">
        <v>45656</v>
      </c>
      <c r="C618" s="74" t="s">
        <v>18</v>
      </c>
      <c r="D618" t="s">
        <v>196</v>
      </c>
      <c r="E618">
        <v>525.59</v>
      </c>
      <c r="F618">
        <v>30</v>
      </c>
      <c r="G618" s="1">
        <v>2522.83</v>
      </c>
      <c r="H618" s="15">
        <v>15767.7</v>
      </c>
      <c r="I618" s="1">
        <v>18290.53</v>
      </c>
      <c r="J618">
        <f>YEAR(Ventas_Wellpro[[#This Row],[Fecha]])</f>
        <v>2024</v>
      </c>
      <c r="K618" t="str">
        <f>TEXT(Ventas_Wellpro[[#This Row],[Fecha]],"MMMM")</f>
        <v>diciembre</v>
      </c>
      <c r="L618">
        <f>DAY(Ventas_Wellpro[[#This Row],[Fecha]])</f>
        <v>30</v>
      </c>
    </row>
    <row r="619" spans="2:12" x14ac:dyDescent="0.25">
      <c r="B619" s="70">
        <v>45656</v>
      </c>
      <c r="C619" s="74" t="s">
        <v>18</v>
      </c>
      <c r="D619" t="s">
        <v>196</v>
      </c>
      <c r="E619">
        <v>525.59</v>
      </c>
      <c r="F619">
        <v>12</v>
      </c>
      <c r="G619" s="1">
        <v>1009.13</v>
      </c>
      <c r="H619" s="15">
        <v>6307.08</v>
      </c>
      <c r="I619" s="1">
        <v>7316.21</v>
      </c>
      <c r="J619">
        <f>YEAR(Ventas_Wellpro[[#This Row],[Fecha]])</f>
        <v>2024</v>
      </c>
      <c r="K619" t="str">
        <f>TEXT(Ventas_Wellpro[[#This Row],[Fecha]],"MMMM")</f>
        <v>diciembre</v>
      </c>
      <c r="L619">
        <f>DAY(Ventas_Wellpro[[#This Row],[Fecha]])</f>
        <v>30</v>
      </c>
    </row>
    <row r="620" spans="2:12" x14ac:dyDescent="0.25">
      <c r="B620" s="70">
        <v>45657</v>
      </c>
      <c r="C620" s="74" t="s">
        <v>17</v>
      </c>
      <c r="D620" t="s">
        <v>196</v>
      </c>
      <c r="E620">
        <v>498.65999999999997</v>
      </c>
      <c r="F620" s="1">
        <v>36</v>
      </c>
      <c r="G620" s="1">
        <v>2872.28</v>
      </c>
      <c r="H620" s="15">
        <v>17951.759999999998</v>
      </c>
      <c r="I620" s="1">
        <v>20824.04</v>
      </c>
      <c r="J620">
        <f>YEAR(Ventas_Wellpro[[#This Row],[Fecha]])</f>
        <v>2024</v>
      </c>
      <c r="K620" t="str">
        <f>TEXT(Ventas_Wellpro[[#This Row],[Fecha]],"MMMM")</f>
        <v>diciembre</v>
      </c>
      <c r="L620">
        <f>DAY(Ventas_Wellpro[[#This Row],[Fecha]])</f>
        <v>31</v>
      </c>
    </row>
    <row r="621" spans="2:12" x14ac:dyDescent="0.25">
      <c r="B621" s="70">
        <v>45657</v>
      </c>
      <c r="C621" s="74" t="s">
        <v>18</v>
      </c>
      <c r="D621" t="s">
        <v>196</v>
      </c>
      <c r="E621">
        <v>525.59</v>
      </c>
      <c r="F621">
        <v>72</v>
      </c>
      <c r="G621" s="1">
        <v>6054.8</v>
      </c>
      <c r="H621" s="15">
        <v>37842.480000000003</v>
      </c>
      <c r="I621" s="1">
        <v>43897.279999999999</v>
      </c>
      <c r="J621">
        <f>YEAR(Ventas_Wellpro[[#This Row],[Fecha]])</f>
        <v>2024</v>
      </c>
      <c r="K621" t="str">
        <f>TEXT(Ventas_Wellpro[[#This Row],[Fecha]],"MMMM")</f>
        <v>diciembre</v>
      </c>
      <c r="L621">
        <f>DAY(Ventas_Wellpro[[#This Row],[Fecha]])</f>
        <v>31</v>
      </c>
    </row>
    <row r="622" spans="2:12" x14ac:dyDescent="0.25">
      <c r="B622" s="70">
        <v>45659</v>
      </c>
      <c r="C622" s="74" t="s">
        <v>17</v>
      </c>
      <c r="D622" t="s">
        <v>196</v>
      </c>
      <c r="E622">
        <v>498.66</v>
      </c>
      <c r="F622" s="25">
        <v>6</v>
      </c>
      <c r="G622" s="1">
        <v>478.71</v>
      </c>
      <c r="H622" s="15">
        <v>2991.96</v>
      </c>
      <c r="I622" s="2">
        <v>3470.67</v>
      </c>
      <c r="J622">
        <f>YEAR(Ventas_Wellpro[[#This Row],[Fecha]])</f>
        <v>2025</v>
      </c>
      <c r="K622" t="str">
        <f>TEXT(Ventas_Wellpro[[#This Row],[Fecha]],"MMMM")</f>
        <v>enero</v>
      </c>
      <c r="L622">
        <f>DAY(Ventas_Wellpro[[#This Row],[Fecha]])</f>
        <v>2</v>
      </c>
    </row>
    <row r="623" spans="2:12" x14ac:dyDescent="0.25">
      <c r="B623" s="70">
        <v>45659</v>
      </c>
      <c r="C623" s="74" t="s">
        <v>17</v>
      </c>
      <c r="D623" t="s">
        <v>196</v>
      </c>
      <c r="E623">
        <v>498.65999999999997</v>
      </c>
      <c r="F623" s="25">
        <v>18</v>
      </c>
      <c r="G623" s="1">
        <v>1436.14</v>
      </c>
      <c r="H623" s="15">
        <v>8975.8799999999992</v>
      </c>
      <c r="I623" s="1">
        <v>10412.02</v>
      </c>
      <c r="J623">
        <f>YEAR(Ventas_Wellpro[[#This Row],[Fecha]])</f>
        <v>2025</v>
      </c>
      <c r="K623" t="str">
        <f>TEXT(Ventas_Wellpro[[#This Row],[Fecha]],"MMMM")</f>
        <v>enero</v>
      </c>
      <c r="L623">
        <f>DAY(Ventas_Wellpro[[#This Row],[Fecha]])</f>
        <v>2</v>
      </c>
    </row>
    <row r="624" spans="2:12" x14ac:dyDescent="0.25">
      <c r="B624" s="70">
        <v>45659</v>
      </c>
      <c r="C624" s="74" t="s">
        <v>18</v>
      </c>
      <c r="D624" t="s">
        <v>196</v>
      </c>
      <c r="E624">
        <v>525.59</v>
      </c>
      <c r="F624">
        <v>6</v>
      </c>
      <c r="G624" s="1">
        <v>504.57</v>
      </c>
      <c r="H624" s="15">
        <v>3153.54</v>
      </c>
      <c r="I624" s="1">
        <v>3658.11</v>
      </c>
      <c r="J624">
        <f>YEAR(Ventas_Wellpro[[#This Row],[Fecha]])</f>
        <v>2025</v>
      </c>
      <c r="K624" t="str">
        <f>TEXT(Ventas_Wellpro[[#This Row],[Fecha]],"MMMM")</f>
        <v>enero</v>
      </c>
      <c r="L624">
        <f>DAY(Ventas_Wellpro[[#This Row],[Fecha]])</f>
        <v>2</v>
      </c>
    </row>
    <row r="625" spans="2:12" x14ac:dyDescent="0.25">
      <c r="B625" s="70">
        <v>45659</v>
      </c>
      <c r="C625" s="74" t="s">
        <v>18</v>
      </c>
      <c r="D625" t="s">
        <v>196</v>
      </c>
      <c r="E625">
        <v>525.59</v>
      </c>
      <c r="F625">
        <v>6</v>
      </c>
      <c r="G625" s="1">
        <v>504.57</v>
      </c>
      <c r="H625" s="15">
        <v>3153.54</v>
      </c>
      <c r="I625" s="1">
        <v>3658.11</v>
      </c>
      <c r="J625">
        <f>YEAR(Ventas_Wellpro[[#This Row],[Fecha]])</f>
        <v>2025</v>
      </c>
      <c r="K625" t="str">
        <f>TEXT(Ventas_Wellpro[[#This Row],[Fecha]],"MMMM")</f>
        <v>enero</v>
      </c>
      <c r="L625">
        <f>DAY(Ventas_Wellpro[[#This Row],[Fecha]])</f>
        <v>2</v>
      </c>
    </row>
    <row r="626" spans="2:12" x14ac:dyDescent="0.25">
      <c r="B626" s="70">
        <v>45659</v>
      </c>
      <c r="C626" s="74" t="s">
        <v>22</v>
      </c>
      <c r="D626" t="s">
        <v>197</v>
      </c>
      <c r="E626">
        <v>103.33999999999999</v>
      </c>
      <c r="F626" s="25">
        <v>240</v>
      </c>
      <c r="G626" s="1">
        <v>3968.26</v>
      </c>
      <c r="H626" s="15">
        <v>24801.599999999999</v>
      </c>
      <c r="I626" s="2">
        <v>28769.86</v>
      </c>
      <c r="J626">
        <f>YEAR(Ventas_Wellpro[[#This Row],[Fecha]])</f>
        <v>2025</v>
      </c>
      <c r="K626" t="str">
        <f>TEXT(Ventas_Wellpro[[#This Row],[Fecha]],"MMMM")</f>
        <v>enero</v>
      </c>
      <c r="L626">
        <f>DAY(Ventas_Wellpro[[#This Row],[Fecha]])</f>
        <v>2</v>
      </c>
    </row>
    <row r="627" spans="2:12" x14ac:dyDescent="0.25">
      <c r="B627" s="70">
        <v>45660</v>
      </c>
      <c r="C627" s="74" t="s">
        <v>17</v>
      </c>
      <c r="D627" t="s">
        <v>196</v>
      </c>
      <c r="E627">
        <v>498.66</v>
      </c>
      <c r="F627" s="25">
        <v>12</v>
      </c>
      <c r="G627" s="1">
        <v>957.43</v>
      </c>
      <c r="H627" s="15">
        <v>5983.92</v>
      </c>
      <c r="I627" s="1">
        <v>6941.35</v>
      </c>
      <c r="J627">
        <f>YEAR(Ventas_Wellpro[[#This Row],[Fecha]])</f>
        <v>2025</v>
      </c>
      <c r="K627" t="str">
        <f>TEXT(Ventas_Wellpro[[#This Row],[Fecha]],"MMMM")</f>
        <v>enero</v>
      </c>
      <c r="L627">
        <f>DAY(Ventas_Wellpro[[#This Row],[Fecha]])</f>
        <v>3</v>
      </c>
    </row>
    <row r="628" spans="2:12" x14ac:dyDescent="0.25">
      <c r="B628" s="70">
        <v>45660</v>
      </c>
      <c r="C628" s="74" t="s">
        <v>17</v>
      </c>
      <c r="D628" t="s">
        <v>196</v>
      </c>
      <c r="E628">
        <v>498.66</v>
      </c>
      <c r="F628" s="25">
        <v>6</v>
      </c>
      <c r="G628" s="1">
        <v>478.71</v>
      </c>
      <c r="H628" s="15">
        <v>2991.96</v>
      </c>
      <c r="I628" s="2">
        <v>3470.67</v>
      </c>
      <c r="J628">
        <f>YEAR(Ventas_Wellpro[[#This Row],[Fecha]])</f>
        <v>2025</v>
      </c>
      <c r="K628" t="str">
        <f>TEXT(Ventas_Wellpro[[#This Row],[Fecha]],"MMMM")</f>
        <v>enero</v>
      </c>
      <c r="L628">
        <f>DAY(Ventas_Wellpro[[#This Row],[Fecha]])</f>
        <v>3</v>
      </c>
    </row>
    <row r="629" spans="2:12" x14ac:dyDescent="0.25">
      <c r="B629" s="70">
        <v>45660</v>
      </c>
      <c r="C629" s="74" t="s">
        <v>17</v>
      </c>
      <c r="D629" t="s">
        <v>196</v>
      </c>
      <c r="E629">
        <v>498.65999999999997</v>
      </c>
      <c r="F629" s="25">
        <v>18</v>
      </c>
      <c r="G629" s="1">
        <v>1436.14</v>
      </c>
      <c r="H629" s="15">
        <v>8975.8799999999992</v>
      </c>
      <c r="I629" s="1">
        <v>10412.02</v>
      </c>
      <c r="J629">
        <f>YEAR(Ventas_Wellpro[[#This Row],[Fecha]])</f>
        <v>2025</v>
      </c>
      <c r="K629" t="str">
        <f>TEXT(Ventas_Wellpro[[#This Row],[Fecha]],"MMMM")</f>
        <v>enero</v>
      </c>
      <c r="L629">
        <f>DAY(Ventas_Wellpro[[#This Row],[Fecha]])</f>
        <v>3</v>
      </c>
    </row>
    <row r="630" spans="2:12" x14ac:dyDescent="0.25">
      <c r="B630" s="70">
        <v>45660</v>
      </c>
      <c r="C630" s="74" t="s">
        <v>17</v>
      </c>
      <c r="D630" t="s">
        <v>196</v>
      </c>
      <c r="E630">
        <v>498.66</v>
      </c>
      <c r="F630" s="25">
        <v>12</v>
      </c>
      <c r="G630" s="1">
        <v>957.43</v>
      </c>
      <c r="H630" s="15">
        <v>5983.92</v>
      </c>
      <c r="I630" s="2">
        <v>6941.35</v>
      </c>
      <c r="J630">
        <f>YEAR(Ventas_Wellpro[[#This Row],[Fecha]])</f>
        <v>2025</v>
      </c>
      <c r="K630" t="str">
        <f>TEXT(Ventas_Wellpro[[#This Row],[Fecha]],"MMMM")</f>
        <v>enero</v>
      </c>
      <c r="L630">
        <f>DAY(Ventas_Wellpro[[#This Row],[Fecha]])</f>
        <v>3</v>
      </c>
    </row>
    <row r="631" spans="2:12" x14ac:dyDescent="0.25">
      <c r="B631" s="70">
        <v>45660</v>
      </c>
      <c r="C631" s="74" t="s">
        <v>17</v>
      </c>
      <c r="D631" t="s">
        <v>196</v>
      </c>
      <c r="E631">
        <v>498.66</v>
      </c>
      <c r="F631" s="25">
        <v>6</v>
      </c>
      <c r="G631" s="1">
        <v>478.71</v>
      </c>
      <c r="H631" s="15">
        <v>2991.96</v>
      </c>
      <c r="I631" s="1">
        <v>3470.67</v>
      </c>
      <c r="J631">
        <f>YEAR(Ventas_Wellpro[[#This Row],[Fecha]])</f>
        <v>2025</v>
      </c>
      <c r="K631" t="str">
        <f>TEXT(Ventas_Wellpro[[#This Row],[Fecha]],"MMMM")</f>
        <v>enero</v>
      </c>
      <c r="L631">
        <f>DAY(Ventas_Wellpro[[#This Row],[Fecha]])</f>
        <v>3</v>
      </c>
    </row>
    <row r="632" spans="2:12" x14ac:dyDescent="0.25">
      <c r="B632" s="70">
        <v>45660</v>
      </c>
      <c r="C632" s="74" t="s">
        <v>17</v>
      </c>
      <c r="D632" t="s">
        <v>196</v>
      </c>
      <c r="E632">
        <v>498.65999999999997</v>
      </c>
      <c r="F632" s="25">
        <v>30</v>
      </c>
      <c r="G632" s="1">
        <v>2393.5700000000002</v>
      </c>
      <c r="H632" s="15">
        <v>14959.8</v>
      </c>
      <c r="I632" s="1">
        <v>17353.37</v>
      </c>
      <c r="J632">
        <f>YEAR(Ventas_Wellpro[[#This Row],[Fecha]])</f>
        <v>2025</v>
      </c>
      <c r="K632" t="str">
        <f>TEXT(Ventas_Wellpro[[#This Row],[Fecha]],"MMMM")</f>
        <v>enero</v>
      </c>
      <c r="L632">
        <f>DAY(Ventas_Wellpro[[#This Row],[Fecha]])</f>
        <v>3</v>
      </c>
    </row>
    <row r="633" spans="2:12" x14ac:dyDescent="0.25">
      <c r="B633" s="70">
        <v>45660</v>
      </c>
      <c r="C633" s="74" t="s">
        <v>17</v>
      </c>
      <c r="D633" t="s">
        <v>196</v>
      </c>
      <c r="E633">
        <v>498.66</v>
      </c>
      <c r="F633" s="25">
        <v>24</v>
      </c>
      <c r="G633" s="1">
        <v>1914.85</v>
      </c>
      <c r="H633" s="15">
        <v>11967.84</v>
      </c>
      <c r="I633" s="1">
        <v>13882.69</v>
      </c>
      <c r="J633">
        <f>YEAR(Ventas_Wellpro[[#This Row],[Fecha]])</f>
        <v>2025</v>
      </c>
      <c r="K633" t="str">
        <f>TEXT(Ventas_Wellpro[[#This Row],[Fecha]],"MMMM")</f>
        <v>enero</v>
      </c>
      <c r="L633">
        <f>DAY(Ventas_Wellpro[[#This Row],[Fecha]])</f>
        <v>3</v>
      </c>
    </row>
    <row r="634" spans="2:12" x14ac:dyDescent="0.25">
      <c r="B634" s="70">
        <v>45660</v>
      </c>
      <c r="C634" s="74" t="s">
        <v>18</v>
      </c>
      <c r="D634" t="s">
        <v>196</v>
      </c>
      <c r="E634">
        <v>525.59</v>
      </c>
      <c r="F634">
        <v>6</v>
      </c>
      <c r="G634" s="1">
        <v>504.57</v>
      </c>
      <c r="H634" s="15">
        <v>3153.54</v>
      </c>
      <c r="I634" s="1">
        <v>3658.11</v>
      </c>
      <c r="J634">
        <f>YEAR(Ventas_Wellpro[[#This Row],[Fecha]])</f>
        <v>2025</v>
      </c>
      <c r="K634" t="str">
        <f>TEXT(Ventas_Wellpro[[#This Row],[Fecha]],"MMMM")</f>
        <v>enero</v>
      </c>
      <c r="L634">
        <f>DAY(Ventas_Wellpro[[#This Row],[Fecha]])</f>
        <v>3</v>
      </c>
    </row>
    <row r="635" spans="2:12" x14ac:dyDescent="0.25">
      <c r="B635" s="70">
        <v>45660</v>
      </c>
      <c r="C635" s="74" t="s">
        <v>18</v>
      </c>
      <c r="D635" t="s">
        <v>196</v>
      </c>
      <c r="E635">
        <v>525.59</v>
      </c>
      <c r="F635">
        <v>6</v>
      </c>
      <c r="G635" s="1">
        <v>504.57</v>
      </c>
      <c r="H635" s="15">
        <v>3153.54</v>
      </c>
      <c r="I635" s="1">
        <v>3658.11</v>
      </c>
      <c r="J635">
        <f>YEAR(Ventas_Wellpro[[#This Row],[Fecha]])</f>
        <v>2025</v>
      </c>
      <c r="K635" t="str">
        <f>TEXT(Ventas_Wellpro[[#This Row],[Fecha]],"MMMM")</f>
        <v>enero</v>
      </c>
      <c r="L635">
        <f>DAY(Ventas_Wellpro[[#This Row],[Fecha]])</f>
        <v>3</v>
      </c>
    </row>
    <row r="636" spans="2:12" x14ac:dyDescent="0.25">
      <c r="B636" s="70">
        <v>45660</v>
      </c>
      <c r="C636" s="74" t="s">
        <v>18</v>
      </c>
      <c r="D636" t="s">
        <v>196</v>
      </c>
      <c r="E636">
        <v>525.59</v>
      </c>
      <c r="F636">
        <v>6</v>
      </c>
      <c r="G636" s="1">
        <v>504.57</v>
      </c>
      <c r="H636" s="15">
        <v>3153.54</v>
      </c>
      <c r="I636" s="1">
        <v>3658.11</v>
      </c>
      <c r="J636">
        <f>YEAR(Ventas_Wellpro[[#This Row],[Fecha]])</f>
        <v>2025</v>
      </c>
      <c r="K636" t="str">
        <f>TEXT(Ventas_Wellpro[[#This Row],[Fecha]],"MMMM")</f>
        <v>enero</v>
      </c>
      <c r="L636">
        <f>DAY(Ventas_Wellpro[[#This Row],[Fecha]])</f>
        <v>3</v>
      </c>
    </row>
    <row r="637" spans="2:12" x14ac:dyDescent="0.25">
      <c r="B637" s="70">
        <v>45660</v>
      </c>
      <c r="C637" s="74" t="s">
        <v>18</v>
      </c>
      <c r="D637" t="s">
        <v>196</v>
      </c>
      <c r="E637">
        <v>525.59</v>
      </c>
      <c r="F637">
        <v>6</v>
      </c>
      <c r="G637" s="1">
        <v>504.57</v>
      </c>
      <c r="H637" s="15">
        <v>3153.54</v>
      </c>
      <c r="I637" s="2">
        <v>3658.11</v>
      </c>
      <c r="J637">
        <f>YEAR(Ventas_Wellpro[[#This Row],[Fecha]])</f>
        <v>2025</v>
      </c>
      <c r="K637" t="str">
        <f>TEXT(Ventas_Wellpro[[#This Row],[Fecha]],"MMMM")</f>
        <v>enero</v>
      </c>
      <c r="L637">
        <f>DAY(Ventas_Wellpro[[#This Row],[Fecha]])</f>
        <v>3</v>
      </c>
    </row>
    <row r="638" spans="2:12" x14ac:dyDescent="0.25">
      <c r="B638" s="70">
        <v>45660</v>
      </c>
      <c r="C638" s="74" t="s">
        <v>18</v>
      </c>
      <c r="D638" t="s">
        <v>196</v>
      </c>
      <c r="E638">
        <v>525.59</v>
      </c>
      <c r="F638">
        <v>18</v>
      </c>
      <c r="G638" s="1">
        <v>1513.7</v>
      </c>
      <c r="H638" s="15">
        <v>9460.6200000000008</v>
      </c>
      <c r="I638" s="2">
        <v>10974.32</v>
      </c>
      <c r="J638">
        <f>YEAR(Ventas_Wellpro[[#This Row],[Fecha]])</f>
        <v>2025</v>
      </c>
      <c r="K638" t="str">
        <f>TEXT(Ventas_Wellpro[[#This Row],[Fecha]],"MMMM")</f>
        <v>enero</v>
      </c>
      <c r="L638">
        <f>DAY(Ventas_Wellpro[[#This Row],[Fecha]])</f>
        <v>3</v>
      </c>
    </row>
    <row r="639" spans="2:12" x14ac:dyDescent="0.25">
      <c r="B639" s="70">
        <v>45663</v>
      </c>
      <c r="C639" s="74" t="s">
        <v>17</v>
      </c>
      <c r="D639" t="s">
        <v>196</v>
      </c>
      <c r="E639">
        <v>498.66</v>
      </c>
      <c r="F639" s="25">
        <v>12</v>
      </c>
      <c r="G639" s="1">
        <v>957.43</v>
      </c>
      <c r="H639" s="15">
        <v>5983.92</v>
      </c>
      <c r="I639" s="2">
        <v>6941.35</v>
      </c>
      <c r="J639">
        <f>YEAR(Ventas_Wellpro[[#This Row],[Fecha]])</f>
        <v>2025</v>
      </c>
      <c r="K639" t="str">
        <f>TEXT(Ventas_Wellpro[[#This Row],[Fecha]],"MMMM")</f>
        <v>enero</v>
      </c>
      <c r="L639">
        <f>DAY(Ventas_Wellpro[[#This Row],[Fecha]])</f>
        <v>6</v>
      </c>
    </row>
    <row r="640" spans="2:12" x14ac:dyDescent="0.25">
      <c r="B640" s="70">
        <v>45663</v>
      </c>
      <c r="C640" s="74" t="s">
        <v>17</v>
      </c>
      <c r="D640" t="s">
        <v>196</v>
      </c>
      <c r="E640">
        <v>498.66</v>
      </c>
      <c r="F640" s="25">
        <v>24</v>
      </c>
      <c r="G640" s="1">
        <v>1914.85</v>
      </c>
      <c r="H640" s="15">
        <v>11967.84</v>
      </c>
      <c r="I640" s="2">
        <v>13882.69</v>
      </c>
      <c r="J640">
        <f>YEAR(Ventas_Wellpro[[#This Row],[Fecha]])</f>
        <v>2025</v>
      </c>
      <c r="K640" t="str">
        <f>TEXT(Ventas_Wellpro[[#This Row],[Fecha]],"MMMM")</f>
        <v>enero</v>
      </c>
      <c r="L640">
        <f>DAY(Ventas_Wellpro[[#This Row],[Fecha]])</f>
        <v>6</v>
      </c>
    </row>
    <row r="641" spans="2:12" x14ac:dyDescent="0.25">
      <c r="B641" s="70">
        <v>45663</v>
      </c>
      <c r="C641" s="74" t="s">
        <v>18</v>
      </c>
      <c r="D641" t="s">
        <v>196</v>
      </c>
      <c r="E641">
        <v>525.59</v>
      </c>
      <c r="F641">
        <v>6</v>
      </c>
      <c r="G641" s="1">
        <v>504.57</v>
      </c>
      <c r="H641" s="15">
        <v>3153.54</v>
      </c>
      <c r="I641" s="2">
        <v>3658.11</v>
      </c>
      <c r="J641">
        <f>YEAR(Ventas_Wellpro[[#This Row],[Fecha]])</f>
        <v>2025</v>
      </c>
      <c r="K641" t="str">
        <f>TEXT(Ventas_Wellpro[[#This Row],[Fecha]],"MMMM")</f>
        <v>enero</v>
      </c>
      <c r="L641">
        <f>DAY(Ventas_Wellpro[[#This Row],[Fecha]])</f>
        <v>6</v>
      </c>
    </row>
    <row r="642" spans="2:12" x14ac:dyDescent="0.25">
      <c r="B642" s="70">
        <v>45663</v>
      </c>
      <c r="C642" s="74" t="s">
        <v>18</v>
      </c>
      <c r="D642" t="s">
        <v>196</v>
      </c>
      <c r="E642">
        <v>525.59</v>
      </c>
      <c r="F642">
        <v>6</v>
      </c>
      <c r="G642" s="2">
        <v>504.57</v>
      </c>
      <c r="H642" s="15">
        <v>3153.54</v>
      </c>
      <c r="I642" s="2">
        <v>3658.11</v>
      </c>
      <c r="J642">
        <f>YEAR(Ventas_Wellpro[[#This Row],[Fecha]])</f>
        <v>2025</v>
      </c>
      <c r="K642" t="str">
        <f>TEXT(Ventas_Wellpro[[#This Row],[Fecha]],"MMMM")</f>
        <v>enero</v>
      </c>
      <c r="L642">
        <f>DAY(Ventas_Wellpro[[#This Row],[Fecha]])</f>
        <v>6</v>
      </c>
    </row>
    <row r="643" spans="2:12" x14ac:dyDescent="0.25">
      <c r="B643" s="70">
        <v>45664</v>
      </c>
      <c r="C643" s="74" t="s">
        <v>10</v>
      </c>
      <c r="D643" t="s">
        <v>197</v>
      </c>
      <c r="E643">
        <v>211.23000000000002</v>
      </c>
      <c r="F643" s="25">
        <v>6</v>
      </c>
      <c r="G643" s="2">
        <v>202.78</v>
      </c>
      <c r="H643" s="15">
        <v>1267.3800000000001</v>
      </c>
      <c r="I643" s="2">
        <v>1470.16</v>
      </c>
      <c r="J643">
        <f>YEAR(Ventas_Wellpro[[#This Row],[Fecha]])</f>
        <v>2025</v>
      </c>
      <c r="K643" t="str">
        <f>TEXT(Ventas_Wellpro[[#This Row],[Fecha]],"MMMM")</f>
        <v>enero</v>
      </c>
      <c r="L643">
        <f>DAY(Ventas_Wellpro[[#This Row],[Fecha]])</f>
        <v>7</v>
      </c>
    </row>
    <row r="644" spans="2:12" x14ac:dyDescent="0.25">
      <c r="B644" s="70">
        <v>45664</v>
      </c>
      <c r="C644" s="74" t="s">
        <v>17</v>
      </c>
      <c r="D644" t="s">
        <v>196</v>
      </c>
      <c r="E644">
        <v>498.65999999999997</v>
      </c>
      <c r="F644" s="25">
        <v>18</v>
      </c>
      <c r="G644" s="1">
        <v>0</v>
      </c>
      <c r="H644" s="15">
        <v>8975.8799999999992</v>
      </c>
      <c r="I644" s="2">
        <v>0</v>
      </c>
      <c r="J644">
        <f>YEAR(Ventas_Wellpro[[#This Row],[Fecha]])</f>
        <v>2025</v>
      </c>
      <c r="K644" t="str">
        <f>TEXT(Ventas_Wellpro[[#This Row],[Fecha]],"MMMM")</f>
        <v>enero</v>
      </c>
      <c r="L644">
        <f>DAY(Ventas_Wellpro[[#This Row],[Fecha]])</f>
        <v>7</v>
      </c>
    </row>
    <row r="645" spans="2:12" x14ac:dyDescent="0.25">
      <c r="B645" s="70">
        <v>45664</v>
      </c>
      <c r="C645" s="74" t="s">
        <v>12</v>
      </c>
      <c r="D645" t="s">
        <v>197</v>
      </c>
      <c r="E645">
        <v>211.23000000000002</v>
      </c>
      <c r="F645" s="25">
        <v>6</v>
      </c>
      <c r="G645" s="2">
        <v>202.78</v>
      </c>
      <c r="H645" s="15">
        <v>1267.3800000000001</v>
      </c>
      <c r="I645" s="2">
        <v>1470.16</v>
      </c>
      <c r="J645">
        <f>YEAR(Ventas_Wellpro[[#This Row],[Fecha]])</f>
        <v>2025</v>
      </c>
      <c r="K645" t="str">
        <f>TEXT(Ventas_Wellpro[[#This Row],[Fecha]],"MMMM")</f>
        <v>enero</v>
      </c>
      <c r="L645">
        <f>DAY(Ventas_Wellpro[[#This Row],[Fecha]])</f>
        <v>7</v>
      </c>
    </row>
    <row r="646" spans="2:12" x14ac:dyDescent="0.25">
      <c r="B646" s="70">
        <v>45665</v>
      </c>
      <c r="C646" s="74" t="s">
        <v>16</v>
      </c>
      <c r="D646" t="s">
        <v>198</v>
      </c>
      <c r="E646">
        <v>689.65666666666664</v>
      </c>
      <c r="F646" s="25">
        <v>3</v>
      </c>
      <c r="G646" s="1">
        <v>331.03</v>
      </c>
      <c r="H646" s="15">
        <v>2068.9699999999998</v>
      </c>
      <c r="I646" s="2">
        <v>2400</v>
      </c>
      <c r="J646">
        <f>YEAR(Ventas_Wellpro[[#This Row],[Fecha]])</f>
        <v>2025</v>
      </c>
      <c r="K646" t="str">
        <f>TEXT(Ventas_Wellpro[[#This Row],[Fecha]],"MMMM")</f>
        <v>enero</v>
      </c>
      <c r="L646">
        <f>DAY(Ventas_Wellpro[[#This Row],[Fecha]])</f>
        <v>8</v>
      </c>
    </row>
    <row r="647" spans="2:12" x14ac:dyDescent="0.25">
      <c r="B647" s="70">
        <v>45665</v>
      </c>
      <c r="C647" s="74" t="s">
        <v>17</v>
      </c>
      <c r="D647" t="s">
        <v>196</v>
      </c>
      <c r="E647">
        <v>498.65999999999997</v>
      </c>
      <c r="F647" s="25">
        <v>18</v>
      </c>
      <c r="G647" s="1">
        <v>1436.14</v>
      </c>
      <c r="H647" s="15">
        <v>8975.8799999999992</v>
      </c>
      <c r="I647" s="2">
        <v>10412.02</v>
      </c>
      <c r="J647">
        <f>YEAR(Ventas_Wellpro[[#This Row],[Fecha]])</f>
        <v>2025</v>
      </c>
      <c r="K647" t="str">
        <f>TEXT(Ventas_Wellpro[[#This Row],[Fecha]],"MMMM")</f>
        <v>enero</v>
      </c>
      <c r="L647">
        <f>DAY(Ventas_Wellpro[[#This Row],[Fecha]])</f>
        <v>8</v>
      </c>
    </row>
    <row r="648" spans="2:12" x14ac:dyDescent="0.25">
      <c r="B648" s="70">
        <v>45666</v>
      </c>
      <c r="C648" s="74" t="s">
        <v>17</v>
      </c>
      <c r="D648" t="s">
        <v>196</v>
      </c>
      <c r="E648">
        <v>498.65999999999997</v>
      </c>
      <c r="F648" s="25">
        <v>72</v>
      </c>
      <c r="G648" s="1">
        <v>5744.56</v>
      </c>
      <c r="H648" s="15">
        <v>35903.519999999997</v>
      </c>
      <c r="I648" s="2">
        <v>41648.080000000002</v>
      </c>
      <c r="J648">
        <f>YEAR(Ventas_Wellpro[[#This Row],[Fecha]])</f>
        <v>2025</v>
      </c>
      <c r="K648" t="str">
        <f>TEXT(Ventas_Wellpro[[#This Row],[Fecha]],"MMMM")</f>
        <v>enero</v>
      </c>
      <c r="L648">
        <f>DAY(Ventas_Wellpro[[#This Row],[Fecha]])</f>
        <v>9</v>
      </c>
    </row>
    <row r="649" spans="2:12" x14ac:dyDescent="0.25">
      <c r="B649" s="70">
        <v>45670</v>
      </c>
      <c r="C649" s="74" t="s">
        <v>16</v>
      </c>
      <c r="D649" t="s">
        <v>198</v>
      </c>
      <c r="E649">
        <v>905.16</v>
      </c>
      <c r="F649" s="25">
        <v>1</v>
      </c>
      <c r="G649" s="1">
        <v>144.83000000000001</v>
      </c>
      <c r="H649" s="15">
        <v>905.16</v>
      </c>
      <c r="I649" s="2">
        <v>1049.99</v>
      </c>
      <c r="J649">
        <f>YEAR(Ventas_Wellpro[[#This Row],[Fecha]])</f>
        <v>2025</v>
      </c>
      <c r="K649" t="str">
        <f>TEXT(Ventas_Wellpro[[#This Row],[Fecha]],"MMMM")</f>
        <v>enero</v>
      </c>
      <c r="L649">
        <f>DAY(Ventas_Wellpro[[#This Row],[Fecha]])</f>
        <v>13</v>
      </c>
    </row>
    <row r="650" spans="2:12" x14ac:dyDescent="0.25">
      <c r="B650" s="70">
        <v>45670</v>
      </c>
      <c r="C650" s="74" t="s">
        <v>16</v>
      </c>
      <c r="D650" t="s">
        <v>198</v>
      </c>
      <c r="E650">
        <v>905.16</v>
      </c>
      <c r="F650" s="25">
        <v>1</v>
      </c>
      <c r="G650" s="1">
        <v>144.83000000000001</v>
      </c>
      <c r="H650" s="15">
        <v>905.16</v>
      </c>
      <c r="I650" s="2">
        <v>1049.99</v>
      </c>
      <c r="J650">
        <f>YEAR(Ventas_Wellpro[[#This Row],[Fecha]])</f>
        <v>2025</v>
      </c>
      <c r="K650" t="str">
        <f>TEXT(Ventas_Wellpro[[#This Row],[Fecha]],"MMMM")</f>
        <v>enero</v>
      </c>
      <c r="L650">
        <f>DAY(Ventas_Wellpro[[#This Row],[Fecha]])</f>
        <v>13</v>
      </c>
    </row>
    <row r="651" spans="2:12" x14ac:dyDescent="0.25">
      <c r="B651" s="70">
        <v>45670</v>
      </c>
      <c r="C651" s="74" t="s">
        <v>16</v>
      </c>
      <c r="D651" t="s">
        <v>198</v>
      </c>
      <c r="E651">
        <v>905.16</v>
      </c>
      <c r="F651" s="25">
        <v>1</v>
      </c>
      <c r="G651" s="1">
        <v>144.83000000000001</v>
      </c>
      <c r="H651" s="15">
        <v>905.16</v>
      </c>
      <c r="I651" s="2">
        <v>1049.99</v>
      </c>
      <c r="J651">
        <f>YEAR(Ventas_Wellpro[[#This Row],[Fecha]])</f>
        <v>2025</v>
      </c>
      <c r="K651" t="str">
        <f>TEXT(Ventas_Wellpro[[#This Row],[Fecha]],"MMMM")</f>
        <v>enero</v>
      </c>
      <c r="L651">
        <f>DAY(Ventas_Wellpro[[#This Row],[Fecha]])</f>
        <v>13</v>
      </c>
    </row>
    <row r="652" spans="2:12" x14ac:dyDescent="0.25">
      <c r="B652" s="70">
        <v>45670</v>
      </c>
      <c r="C652" s="74" t="s">
        <v>22</v>
      </c>
      <c r="D652" t="s">
        <v>198</v>
      </c>
      <c r="E652">
        <v>137.79</v>
      </c>
      <c r="F652" s="25">
        <v>1</v>
      </c>
      <c r="G652" s="1">
        <v>22.05</v>
      </c>
      <c r="H652" s="15">
        <v>137.79</v>
      </c>
      <c r="I652" s="2">
        <v>159.84</v>
      </c>
      <c r="J652">
        <f>YEAR(Ventas_Wellpro[[#This Row],[Fecha]])</f>
        <v>2025</v>
      </c>
      <c r="K652" t="str">
        <f>TEXT(Ventas_Wellpro[[#This Row],[Fecha]],"MMMM")</f>
        <v>enero</v>
      </c>
      <c r="L652">
        <f>DAY(Ventas_Wellpro[[#This Row],[Fecha]])</f>
        <v>13</v>
      </c>
    </row>
    <row r="653" spans="2:12" x14ac:dyDescent="0.25">
      <c r="B653" s="70">
        <v>45670</v>
      </c>
      <c r="C653" s="74" t="s">
        <v>12</v>
      </c>
      <c r="D653" t="s">
        <v>198</v>
      </c>
      <c r="E653">
        <v>257.83</v>
      </c>
      <c r="F653" s="25">
        <v>1</v>
      </c>
      <c r="G653" s="1">
        <v>41.25</v>
      </c>
      <c r="H653" s="15">
        <v>257.83</v>
      </c>
      <c r="I653" s="2">
        <v>299.08</v>
      </c>
      <c r="J653">
        <f>YEAR(Ventas_Wellpro[[#This Row],[Fecha]])</f>
        <v>2025</v>
      </c>
      <c r="K653" t="str">
        <f>TEXT(Ventas_Wellpro[[#This Row],[Fecha]],"MMMM")</f>
        <v>enero</v>
      </c>
      <c r="L653">
        <f>DAY(Ventas_Wellpro[[#This Row],[Fecha]])</f>
        <v>13</v>
      </c>
    </row>
    <row r="654" spans="2:12" x14ac:dyDescent="0.25">
      <c r="B654" s="70">
        <v>45671</v>
      </c>
      <c r="C654" s="74" t="s">
        <v>17</v>
      </c>
      <c r="D654" t="s">
        <v>196</v>
      </c>
      <c r="E654">
        <v>498.66</v>
      </c>
      <c r="F654" s="25">
        <v>6</v>
      </c>
      <c r="G654" s="1">
        <v>478.71</v>
      </c>
      <c r="H654" s="15">
        <v>2991.96</v>
      </c>
      <c r="I654" s="2">
        <v>3470.67</v>
      </c>
      <c r="J654">
        <f>YEAR(Ventas_Wellpro[[#This Row],[Fecha]])</f>
        <v>2025</v>
      </c>
      <c r="K654" t="str">
        <f>TEXT(Ventas_Wellpro[[#This Row],[Fecha]],"MMMM")</f>
        <v>enero</v>
      </c>
      <c r="L654">
        <f>DAY(Ventas_Wellpro[[#This Row],[Fecha]])</f>
        <v>14</v>
      </c>
    </row>
    <row r="655" spans="2:12" x14ac:dyDescent="0.25">
      <c r="B655" s="70">
        <v>45671</v>
      </c>
      <c r="C655" s="74" t="s">
        <v>17</v>
      </c>
      <c r="D655" t="s">
        <v>196</v>
      </c>
      <c r="E655">
        <v>498.65999999999997</v>
      </c>
      <c r="F655" s="25">
        <v>54</v>
      </c>
      <c r="G655" s="1">
        <v>4308.42</v>
      </c>
      <c r="H655" s="15">
        <v>26927.64</v>
      </c>
      <c r="I655" s="2">
        <v>31236.06</v>
      </c>
      <c r="J655">
        <f>YEAR(Ventas_Wellpro[[#This Row],[Fecha]])</f>
        <v>2025</v>
      </c>
      <c r="K655" t="str">
        <f>TEXT(Ventas_Wellpro[[#This Row],[Fecha]],"MMMM")</f>
        <v>enero</v>
      </c>
      <c r="L655">
        <f>DAY(Ventas_Wellpro[[#This Row],[Fecha]])</f>
        <v>14</v>
      </c>
    </row>
    <row r="656" spans="2:12" x14ac:dyDescent="0.25">
      <c r="B656" s="70">
        <v>45671</v>
      </c>
      <c r="C656" s="74" t="s">
        <v>17</v>
      </c>
      <c r="D656" t="s">
        <v>196</v>
      </c>
      <c r="E656">
        <v>498.66</v>
      </c>
      <c r="F656" s="25">
        <v>6</v>
      </c>
      <c r="G656" s="1">
        <v>478.71</v>
      </c>
      <c r="H656" s="15">
        <v>2991.96</v>
      </c>
      <c r="I656" s="2">
        <v>3470.67</v>
      </c>
      <c r="J656">
        <f>YEAR(Ventas_Wellpro[[#This Row],[Fecha]])</f>
        <v>2025</v>
      </c>
      <c r="K656" t="str">
        <f>TEXT(Ventas_Wellpro[[#This Row],[Fecha]],"MMMM")</f>
        <v>enero</v>
      </c>
      <c r="L656">
        <f>DAY(Ventas_Wellpro[[#This Row],[Fecha]])</f>
        <v>14</v>
      </c>
    </row>
    <row r="657" spans="2:12" x14ac:dyDescent="0.25">
      <c r="B657" s="70">
        <v>45671</v>
      </c>
      <c r="C657" s="74" t="s">
        <v>17</v>
      </c>
      <c r="D657" t="s">
        <v>196</v>
      </c>
      <c r="E657">
        <v>498.66</v>
      </c>
      <c r="F657" s="25">
        <v>24</v>
      </c>
      <c r="G657" s="1">
        <v>1914.85</v>
      </c>
      <c r="H657" s="15">
        <v>11967.84</v>
      </c>
      <c r="I657" s="2">
        <v>13882.69</v>
      </c>
      <c r="J657">
        <f>YEAR(Ventas_Wellpro[[#This Row],[Fecha]])</f>
        <v>2025</v>
      </c>
      <c r="K657" t="str">
        <f>TEXT(Ventas_Wellpro[[#This Row],[Fecha]],"MMMM")</f>
        <v>enero</v>
      </c>
      <c r="L657">
        <f>DAY(Ventas_Wellpro[[#This Row],[Fecha]])</f>
        <v>14</v>
      </c>
    </row>
    <row r="658" spans="2:12" x14ac:dyDescent="0.25">
      <c r="B658" s="70">
        <v>45671</v>
      </c>
      <c r="C658" s="74" t="s">
        <v>17</v>
      </c>
      <c r="D658" t="s">
        <v>196</v>
      </c>
      <c r="E658">
        <v>498.66</v>
      </c>
      <c r="F658" s="25">
        <v>12</v>
      </c>
      <c r="G658" s="1">
        <v>957.43</v>
      </c>
      <c r="H658" s="15">
        <v>5983.92</v>
      </c>
      <c r="I658" s="2">
        <v>6941.35</v>
      </c>
      <c r="J658">
        <f>YEAR(Ventas_Wellpro[[#This Row],[Fecha]])</f>
        <v>2025</v>
      </c>
      <c r="K658" t="str">
        <f>TEXT(Ventas_Wellpro[[#This Row],[Fecha]],"MMMM")</f>
        <v>enero</v>
      </c>
      <c r="L658">
        <f>DAY(Ventas_Wellpro[[#This Row],[Fecha]])</f>
        <v>14</v>
      </c>
    </row>
    <row r="659" spans="2:12" x14ac:dyDescent="0.25">
      <c r="B659" s="70">
        <v>45671</v>
      </c>
      <c r="C659" s="74" t="s">
        <v>17</v>
      </c>
      <c r="D659" t="s">
        <v>196</v>
      </c>
      <c r="E659">
        <v>498.66</v>
      </c>
      <c r="F659" s="25">
        <v>24</v>
      </c>
      <c r="G659" s="1">
        <v>1914.85</v>
      </c>
      <c r="H659" s="15">
        <v>11967.84</v>
      </c>
      <c r="I659" s="2">
        <v>13882.69</v>
      </c>
      <c r="J659">
        <f>YEAR(Ventas_Wellpro[[#This Row],[Fecha]])</f>
        <v>2025</v>
      </c>
      <c r="K659" t="str">
        <f>TEXT(Ventas_Wellpro[[#This Row],[Fecha]],"MMMM")</f>
        <v>enero</v>
      </c>
      <c r="L659">
        <f>DAY(Ventas_Wellpro[[#This Row],[Fecha]])</f>
        <v>14</v>
      </c>
    </row>
    <row r="660" spans="2:12" x14ac:dyDescent="0.25">
      <c r="B660" s="70">
        <v>45671</v>
      </c>
      <c r="C660" s="74" t="s">
        <v>17</v>
      </c>
      <c r="D660" t="s">
        <v>196</v>
      </c>
      <c r="E660">
        <v>498.66</v>
      </c>
      <c r="F660" s="25">
        <v>12</v>
      </c>
      <c r="G660" s="1">
        <v>957.43</v>
      </c>
      <c r="H660" s="15">
        <v>5983.92</v>
      </c>
      <c r="I660" s="2">
        <v>6941.35</v>
      </c>
      <c r="J660">
        <f>YEAR(Ventas_Wellpro[[#This Row],[Fecha]])</f>
        <v>2025</v>
      </c>
      <c r="K660" t="str">
        <f>TEXT(Ventas_Wellpro[[#This Row],[Fecha]],"MMMM")</f>
        <v>enero</v>
      </c>
      <c r="L660">
        <f>DAY(Ventas_Wellpro[[#This Row],[Fecha]])</f>
        <v>14</v>
      </c>
    </row>
    <row r="661" spans="2:12" x14ac:dyDescent="0.25">
      <c r="B661" s="70">
        <v>45671</v>
      </c>
      <c r="C661" s="74" t="s">
        <v>17</v>
      </c>
      <c r="D661" t="s">
        <v>196</v>
      </c>
      <c r="E661">
        <v>498.66</v>
      </c>
      <c r="F661" s="25">
        <v>48</v>
      </c>
      <c r="G661" s="1">
        <v>3829.71</v>
      </c>
      <c r="H661" s="15">
        <v>23935.68</v>
      </c>
      <c r="I661" s="2">
        <v>27765.39</v>
      </c>
      <c r="J661">
        <f>YEAR(Ventas_Wellpro[[#This Row],[Fecha]])</f>
        <v>2025</v>
      </c>
      <c r="K661" t="str">
        <f>TEXT(Ventas_Wellpro[[#This Row],[Fecha]],"MMMM")</f>
        <v>enero</v>
      </c>
      <c r="L661">
        <f>DAY(Ventas_Wellpro[[#This Row],[Fecha]])</f>
        <v>14</v>
      </c>
    </row>
    <row r="662" spans="2:12" x14ac:dyDescent="0.25">
      <c r="B662" s="70">
        <v>45671</v>
      </c>
      <c r="C662" s="74" t="s">
        <v>17</v>
      </c>
      <c r="D662" t="s">
        <v>196</v>
      </c>
      <c r="E662">
        <v>498.66</v>
      </c>
      <c r="F662" s="25">
        <v>24</v>
      </c>
      <c r="G662" s="1">
        <v>1914.85</v>
      </c>
      <c r="H662" s="15">
        <v>11967.84</v>
      </c>
      <c r="I662" s="2">
        <v>13882.69</v>
      </c>
      <c r="J662">
        <f>YEAR(Ventas_Wellpro[[#This Row],[Fecha]])</f>
        <v>2025</v>
      </c>
      <c r="K662" t="str">
        <f>TEXT(Ventas_Wellpro[[#This Row],[Fecha]],"MMMM")</f>
        <v>enero</v>
      </c>
      <c r="L662">
        <f>DAY(Ventas_Wellpro[[#This Row],[Fecha]])</f>
        <v>14</v>
      </c>
    </row>
    <row r="663" spans="2:12" x14ac:dyDescent="0.25">
      <c r="B663" s="70">
        <v>45671</v>
      </c>
      <c r="C663" s="74" t="s">
        <v>17</v>
      </c>
      <c r="D663" t="s">
        <v>196</v>
      </c>
      <c r="E663">
        <v>498.65999999999997</v>
      </c>
      <c r="F663" s="25">
        <v>18</v>
      </c>
      <c r="G663" s="1">
        <v>1436.14</v>
      </c>
      <c r="H663" s="15">
        <v>8975.8799999999992</v>
      </c>
      <c r="I663" s="2">
        <v>10412.02</v>
      </c>
      <c r="J663">
        <f>YEAR(Ventas_Wellpro[[#This Row],[Fecha]])</f>
        <v>2025</v>
      </c>
      <c r="K663" t="str">
        <f>TEXT(Ventas_Wellpro[[#This Row],[Fecha]],"MMMM")</f>
        <v>enero</v>
      </c>
      <c r="L663">
        <f>DAY(Ventas_Wellpro[[#This Row],[Fecha]])</f>
        <v>14</v>
      </c>
    </row>
    <row r="664" spans="2:12" x14ac:dyDescent="0.25">
      <c r="B664" s="70">
        <v>45671</v>
      </c>
      <c r="C664" s="74" t="s">
        <v>18</v>
      </c>
      <c r="D664" t="s">
        <v>196</v>
      </c>
      <c r="E664">
        <v>525.59</v>
      </c>
      <c r="F664">
        <v>6</v>
      </c>
      <c r="G664" s="1">
        <v>504.57</v>
      </c>
      <c r="H664" s="15">
        <v>3153.54</v>
      </c>
      <c r="I664" s="2">
        <v>3658.11</v>
      </c>
      <c r="J664">
        <f>YEAR(Ventas_Wellpro[[#This Row],[Fecha]])</f>
        <v>2025</v>
      </c>
      <c r="K664" t="str">
        <f>TEXT(Ventas_Wellpro[[#This Row],[Fecha]],"MMMM")</f>
        <v>enero</v>
      </c>
      <c r="L664">
        <f>DAY(Ventas_Wellpro[[#This Row],[Fecha]])</f>
        <v>14</v>
      </c>
    </row>
    <row r="665" spans="2:12" x14ac:dyDescent="0.25">
      <c r="B665" s="70">
        <v>45671</v>
      </c>
      <c r="C665" s="74" t="s">
        <v>18</v>
      </c>
      <c r="D665" t="s">
        <v>196</v>
      </c>
      <c r="E665">
        <v>525.59</v>
      </c>
      <c r="F665">
        <v>48</v>
      </c>
      <c r="G665" s="1">
        <v>4036.53</v>
      </c>
      <c r="H665" s="15">
        <v>25228.32</v>
      </c>
      <c r="I665" s="1">
        <v>29264.85</v>
      </c>
      <c r="J665">
        <f>YEAR(Ventas_Wellpro[[#This Row],[Fecha]])</f>
        <v>2025</v>
      </c>
      <c r="K665" t="str">
        <f>TEXT(Ventas_Wellpro[[#This Row],[Fecha]],"MMMM")</f>
        <v>enero</v>
      </c>
      <c r="L665">
        <f>DAY(Ventas_Wellpro[[#This Row],[Fecha]])</f>
        <v>14</v>
      </c>
    </row>
    <row r="666" spans="2:12" x14ac:dyDescent="0.25">
      <c r="B666" s="70">
        <v>45671</v>
      </c>
      <c r="C666" s="74" t="s">
        <v>18</v>
      </c>
      <c r="D666" t="s">
        <v>196</v>
      </c>
      <c r="E666">
        <v>525.59</v>
      </c>
      <c r="F666">
        <v>12</v>
      </c>
      <c r="G666" s="1">
        <v>1009.13</v>
      </c>
      <c r="H666" s="15">
        <v>6307.08</v>
      </c>
      <c r="I666" s="2">
        <v>7316.21</v>
      </c>
      <c r="J666">
        <f>YEAR(Ventas_Wellpro[[#This Row],[Fecha]])</f>
        <v>2025</v>
      </c>
      <c r="K666" t="str">
        <f>TEXT(Ventas_Wellpro[[#This Row],[Fecha]],"MMMM")</f>
        <v>enero</v>
      </c>
      <c r="L666">
        <f>DAY(Ventas_Wellpro[[#This Row],[Fecha]])</f>
        <v>14</v>
      </c>
    </row>
    <row r="667" spans="2:12" x14ac:dyDescent="0.25">
      <c r="B667" s="70">
        <v>45671</v>
      </c>
      <c r="C667" s="74" t="s">
        <v>18</v>
      </c>
      <c r="D667" t="s">
        <v>196</v>
      </c>
      <c r="E667">
        <v>525.58999999999992</v>
      </c>
      <c r="F667">
        <v>42</v>
      </c>
      <c r="G667" s="1">
        <v>3531.96</v>
      </c>
      <c r="H667" s="15">
        <v>22074.78</v>
      </c>
      <c r="I667" s="2">
        <v>25606.74</v>
      </c>
      <c r="J667">
        <f>YEAR(Ventas_Wellpro[[#This Row],[Fecha]])</f>
        <v>2025</v>
      </c>
      <c r="K667" t="str">
        <f>TEXT(Ventas_Wellpro[[#This Row],[Fecha]],"MMMM")</f>
        <v>enero</v>
      </c>
      <c r="L667">
        <f>DAY(Ventas_Wellpro[[#This Row],[Fecha]])</f>
        <v>14</v>
      </c>
    </row>
    <row r="668" spans="2:12" x14ac:dyDescent="0.25">
      <c r="B668" s="70">
        <v>45671</v>
      </c>
      <c r="C668" s="74" t="s">
        <v>18</v>
      </c>
      <c r="D668" t="s">
        <v>196</v>
      </c>
      <c r="E668">
        <v>525.59</v>
      </c>
      <c r="F668">
        <v>12</v>
      </c>
      <c r="G668" s="1">
        <v>1009.13</v>
      </c>
      <c r="H668" s="15">
        <v>6307.08</v>
      </c>
      <c r="I668" s="2">
        <v>7316.21</v>
      </c>
      <c r="J668">
        <f>YEAR(Ventas_Wellpro[[#This Row],[Fecha]])</f>
        <v>2025</v>
      </c>
      <c r="K668" t="str">
        <f>TEXT(Ventas_Wellpro[[#This Row],[Fecha]],"MMMM")</f>
        <v>enero</v>
      </c>
      <c r="L668">
        <f>DAY(Ventas_Wellpro[[#This Row],[Fecha]])</f>
        <v>14</v>
      </c>
    </row>
    <row r="669" spans="2:12" x14ac:dyDescent="0.25">
      <c r="B669" s="70">
        <v>45671</v>
      </c>
      <c r="C669" s="74" t="s">
        <v>18</v>
      </c>
      <c r="D669" t="s">
        <v>196</v>
      </c>
      <c r="E669">
        <v>525.59</v>
      </c>
      <c r="F669">
        <v>12</v>
      </c>
      <c r="G669" s="1">
        <v>1009.13</v>
      </c>
      <c r="H669" s="15">
        <v>6307.08</v>
      </c>
      <c r="I669" s="2">
        <v>7316.21</v>
      </c>
      <c r="J669">
        <f>YEAR(Ventas_Wellpro[[#This Row],[Fecha]])</f>
        <v>2025</v>
      </c>
      <c r="K669" t="str">
        <f>TEXT(Ventas_Wellpro[[#This Row],[Fecha]],"MMMM")</f>
        <v>enero</v>
      </c>
      <c r="L669">
        <f>DAY(Ventas_Wellpro[[#This Row],[Fecha]])</f>
        <v>14</v>
      </c>
    </row>
    <row r="670" spans="2:12" x14ac:dyDescent="0.25">
      <c r="B670" s="70">
        <v>45672</v>
      </c>
      <c r="C670" s="74" t="s">
        <v>16</v>
      </c>
      <c r="D670" t="s">
        <v>198</v>
      </c>
      <c r="E670">
        <v>905.16</v>
      </c>
      <c r="F670" s="25">
        <v>1</v>
      </c>
      <c r="G670" s="1">
        <v>144.83000000000001</v>
      </c>
      <c r="H670" s="15">
        <v>905.16</v>
      </c>
      <c r="I670" s="2">
        <v>1049.99</v>
      </c>
      <c r="J670">
        <f>YEAR(Ventas_Wellpro[[#This Row],[Fecha]])</f>
        <v>2025</v>
      </c>
      <c r="K670" t="str">
        <f>TEXT(Ventas_Wellpro[[#This Row],[Fecha]],"MMMM")</f>
        <v>enero</v>
      </c>
      <c r="L670">
        <f>DAY(Ventas_Wellpro[[#This Row],[Fecha]])</f>
        <v>15</v>
      </c>
    </row>
    <row r="671" spans="2:12" x14ac:dyDescent="0.25">
      <c r="B671" s="70">
        <v>45672</v>
      </c>
      <c r="C671" s="74" t="s">
        <v>16</v>
      </c>
      <c r="D671" t="s">
        <v>198</v>
      </c>
      <c r="E671">
        <v>905.16</v>
      </c>
      <c r="F671" s="25">
        <v>1</v>
      </c>
      <c r="G671" s="1">
        <v>144.83000000000001</v>
      </c>
      <c r="H671" s="15">
        <v>905.16</v>
      </c>
      <c r="I671" s="2">
        <v>1049.99</v>
      </c>
      <c r="J671">
        <f>YEAR(Ventas_Wellpro[[#This Row],[Fecha]])</f>
        <v>2025</v>
      </c>
      <c r="K671" t="str">
        <f>TEXT(Ventas_Wellpro[[#This Row],[Fecha]],"MMMM")</f>
        <v>enero</v>
      </c>
      <c r="L671">
        <f>DAY(Ventas_Wellpro[[#This Row],[Fecha]])</f>
        <v>15</v>
      </c>
    </row>
    <row r="672" spans="2:12" x14ac:dyDescent="0.25">
      <c r="B672" s="70">
        <v>45672</v>
      </c>
      <c r="C672" s="74" t="s">
        <v>16</v>
      </c>
      <c r="D672" t="s">
        <v>198</v>
      </c>
      <c r="E672">
        <v>905.16</v>
      </c>
      <c r="F672" s="25">
        <v>1</v>
      </c>
      <c r="G672" s="1">
        <v>144.83000000000001</v>
      </c>
      <c r="H672" s="15">
        <v>905.16</v>
      </c>
      <c r="I672" s="1">
        <v>1049.99</v>
      </c>
      <c r="J672">
        <f>YEAR(Ventas_Wellpro[[#This Row],[Fecha]])</f>
        <v>2025</v>
      </c>
      <c r="K672" t="str">
        <f>TEXT(Ventas_Wellpro[[#This Row],[Fecha]],"MMMM")</f>
        <v>enero</v>
      </c>
      <c r="L672">
        <f>DAY(Ventas_Wellpro[[#This Row],[Fecha]])</f>
        <v>15</v>
      </c>
    </row>
    <row r="673" spans="2:12" x14ac:dyDescent="0.25">
      <c r="B673" s="70">
        <v>45672</v>
      </c>
      <c r="C673" s="74" t="s">
        <v>16</v>
      </c>
      <c r="D673" t="s">
        <v>198</v>
      </c>
      <c r="E673">
        <v>905.16</v>
      </c>
      <c r="F673" s="25">
        <v>1</v>
      </c>
      <c r="G673" s="1">
        <v>144.83000000000001</v>
      </c>
      <c r="H673" s="15">
        <v>905.16</v>
      </c>
      <c r="I673" s="2">
        <v>1049.99</v>
      </c>
      <c r="J673">
        <f>YEAR(Ventas_Wellpro[[#This Row],[Fecha]])</f>
        <v>2025</v>
      </c>
      <c r="K673" t="str">
        <f>TEXT(Ventas_Wellpro[[#This Row],[Fecha]],"MMMM")</f>
        <v>enero</v>
      </c>
      <c r="L673">
        <f>DAY(Ventas_Wellpro[[#This Row],[Fecha]])</f>
        <v>15</v>
      </c>
    </row>
    <row r="674" spans="2:12" x14ac:dyDescent="0.25">
      <c r="B674" s="70">
        <v>45672</v>
      </c>
      <c r="C674" s="74" t="s">
        <v>21</v>
      </c>
      <c r="D674" t="s">
        <v>198</v>
      </c>
      <c r="E674">
        <v>137.79</v>
      </c>
      <c r="F674" s="25">
        <v>1</v>
      </c>
      <c r="G674" s="2">
        <v>22.05</v>
      </c>
      <c r="H674" s="15">
        <v>137.79</v>
      </c>
      <c r="I674" s="2">
        <v>159.84</v>
      </c>
      <c r="J674">
        <f>YEAR(Ventas_Wellpro[[#This Row],[Fecha]])</f>
        <v>2025</v>
      </c>
      <c r="K674" t="str">
        <f>TEXT(Ventas_Wellpro[[#This Row],[Fecha]],"MMMM")</f>
        <v>enero</v>
      </c>
      <c r="L674">
        <f>DAY(Ventas_Wellpro[[#This Row],[Fecha]])</f>
        <v>15</v>
      </c>
    </row>
    <row r="675" spans="2:12" x14ac:dyDescent="0.25">
      <c r="B675" s="70">
        <v>45672</v>
      </c>
      <c r="C675" s="74" t="s">
        <v>21</v>
      </c>
      <c r="D675" t="s">
        <v>198</v>
      </c>
      <c r="E675">
        <v>137.79</v>
      </c>
      <c r="F675" s="25">
        <v>1</v>
      </c>
      <c r="G675" s="1">
        <v>22.05</v>
      </c>
      <c r="H675" s="15">
        <v>137.79</v>
      </c>
      <c r="I675" s="2">
        <v>159.84</v>
      </c>
      <c r="J675">
        <f>YEAR(Ventas_Wellpro[[#This Row],[Fecha]])</f>
        <v>2025</v>
      </c>
      <c r="K675" t="str">
        <f>TEXT(Ventas_Wellpro[[#This Row],[Fecha]],"MMMM")</f>
        <v>enero</v>
      </c>
      <c r="L675">
        <f>DAY(Ventas_Wellpro[[#This Row],[Fecha]])</f>
        <v>15</v>
      </c>
    </row>
    <row r="676" spans="2:12" x14ac:dyDescent="0.25">
      <c r="B676" s="70">
        <v>45672</v>
      </c>
      <c r="C676" s="74" t="s">
        <v>22</v>
      </c>
      <c r="D676" t="s">
        <v>198</v>
      </c>
      <c r="E676">
        <v>137.79</v>
      </c>
      <c r="F676" s="25">
        <v>1</v>
      </c>
      <c r="G676" s="1">
        <v>22.05</v>
      </c>
      <c r="H676" s="15">
        <v>137.79</v>
      </c>
      <c r="I676" s="2">
        <v>159.84</v>
      </c>
      <c r="J676">
        <f>YEAR(Ventas_Wellpro[[#This Row],[Fecha]])</f>
        <v>2025</v>
      </c>
      <c r="K676" t="str">
        <f>TEXT(Ventas_Wellpro[[#This Row],[Fecha]],"MMMM")</f>
        <v>enero</v>
      </c>
      <c r="L676">
        <f>DAY(Ventas_Wellpro[[#This Row],[Fecha]])</f>
        <v>15</v>
      </c>
    </row>
    <row r="677" spans="2:12" x14ac:dyDescent="0.25">
      <c r="B677" s="70">
        <v>45672</v>
      </c>
      <c r="C677" s="74" t="s">
        <v>22</v>
      </c>
      <c r="D677" t="s">
        <v>198</v>
      </c>
      <c r="E677">
        <v>137.79</v>
      </c>
      <c r="F677" s="25">
        <v>1</v>
      </c>
      <c r="G677" s="2">
        <v>22.05</v>
      </c>
      <c r="H677" s="15">
        <v>137.79</v>
      </c>
      <c r="I677" s="2">
        <v>159.84</v>
      </c>
      <c r="J677">
        <f>YEAR(Ventas_Wellpro[[#This Row],[Fecha]])</f>
        <v>2025</v>
      </c>
      <c r="K677" t="str">
        <f>TEXT(Ventas_Wellpro[[#This Row],[Fecha]],"MMMM")</f>
        <v>enero</v>
      </c>
      <c r="L677">
        <f>DAY(Ventas_Wellpro[[#This Row],[Fecha]])</f>
        <v>15</v>
      </c>
    </row>
    <row r="678" spans="2:12" x14ac:dyDescent="0.25">
      <c r="B678" s="70">
        <v>45672</v>
      </c>
      <c r="C678" s="74" t="s">
        <v>22</v>
      </c>
      <c r="D678" t="s">
        <v>198</v>
      </c>
      <c r="E678">
        <v>137.79</v>
      </c>
      <c r="F678" s="25">
        <v>1</v>
      </c>
      <c r="G678" s="1">
        <v>22.05</v>
      </c>
      <c r="H678" s="15">
        <v>137.79</v>
      </c>
      <c r="I678" s="2">
        <v>159.84</v>
      </c>
      <c r="J678">
        <f>YEAR(Ventas_Wellpro[[#This Row],[Fecha]])</f>
        <v>2025</v>
      </c>
      <c r="K678" t="str">
        <f>TEXT(Ventas_Wellpro[[#This Row],[Fecha]],"MMMM")</f>
        <v>enero</v>
      </c>
      <c r="L678">
        <f>DAY(Ventas_Wellpro[[#This Row],[Fecha]])</f>
        <v>15</v>
      </c>
    </row>
    <row r="679" spans="2:12" x14ac:dyDescent="0.25">
      <c r="B679" s="70">
        <v>45672</v>
      </c>
      <c r="C679" s="74" t="s">
        <v>22</v>
      </c>
      <c r="D679" t="s">
        <v>198</v>
      </c>
      <c r="E679">
        <v>137.79</v>
      </c>
      <c r="F679" s="25">
        <v>1</v>
      </c>
      <c r="G679" s="1">
        <v>22.05</v>
      </c>
      <c r="H679" s="15">
        <v>137.79</v>
      </c>
      <c r="I679" s="2">
        <v>159.84</v>
      </c>
      <c r="J679">
        <f>YEAR(Ventas_Wellpro[[#This Row],[Fecha]])</f>
        <v>2025</v>
      </c>
      <c r="K679" t="str">
        <f>TEXT(Ventas_Wellpro[[#This Row],[Fecha]],"MMMM")</f>
        <v>enero</v>
      </c>
      <c r="L679">
        <f>DAY(Ventas_Wellpro[[#This Row],[Fecha]])</f>
        <v>15</v>
      </c>
    </row>
    <row r="680" spans="2:12" x14ac:dyDescent="0.25">
      <c r="B680" s="70">
        <v>45672</v>
      </c>
      <c r="C680" s="74" t="s">
        <v>23</v>
      </c>
      <c r="D680" t="s">
        <v>198</v>
      </c>
      <c r="E680">
        <v>137.79</v>
      </c>
      <c r="F680" s="25">
        <v>1</v>
      </c>
      <c r="G680" s="2">
        <v>22.05</v>
      </c>
      <c r="H680" s="15">
        <v>137.79</v>
      </c>
      <c r="I680" s="2">
        <v>159.84</v>
      </c>
      <c r="J680">
        <f>YEAR(Ventas_Wellpro[[#This Row],[Fecha]])</f>
        <v>2025</v>
      </c>
      <c r="K680" t="str">
        <f>TEXT(Ventas_Wellpro[[#This Row],[Fecha]],"MMMM")</f>
        <v>enero</v>
      </c>
      <c r="L680">
        <f>DAY(Ventas_Wellpro[[#This Row],[Fecha]])</f>
        <v>15</v>
      </c>
    </row>
    <row r="681" spans="2:12" x14ac:dyDescent="0.25">
      <c r="B681" s="70">
        <v>45672</v>
      </c>
      <c r="C681" s="74" t="s">
        <v>24</v>
      </c>
      <c r="D681" t="s">
        <v>198</v>
      </c>
      <c r="E681">
        <v>137.79</v>
      </c>
      <c r="F681" s="25">
        <v>1</v>
      </c>
      <c r="G681" s="2">
        <v>22.05</v>
      </c>
      <c r="H681" s="15">
        <v>137.79</v>
      </c>
      <c r="I681" s="2">
        <v>159.84</v>
      </c>
      <c r="J681">
        <f>YEAR(Ventas_Wellpro[[#This Row],[Fecha]])</f>
        <v>2025</v>
      </c>
      <c r="K681" t="str">
        <f>TEXT(Ventas_Wellpro[[#This Row],[Fecha]],"MMMM")</f>
        <v>enero</v>
      </c>
      <c r="L681">
        <f>DAY(Ventas_Wellpro[[#This Row],[Fecha]])</f>
        <v>15</v>
      </c>
    </row>
    <row r="682" spans="2:12" x14ac:dyDescent="0.25">
      <c r="B682" s="70">
        <v>45672</v>
      </c>
      <c r="C682" s="74" t="s">
        <v>24</v>
      </c>
      <c r="D682" t="s">
        <v>198</v>
      </c>
      <c r="E682">
        <v>137.79</v>
      </c>
      <c r="F682" s="25">
        <v>1</v>
      </c>
      <c r="G682" s="1">
        <v>22.05</v>
      </c>
      <c r="H682" s="15">
        <v>137.79</v>
      </c>
      <c r="I682" s="2">
        <v>159.84</v>
      </c>
      <c r="J682">
        <f>YEAR(Ventas_Wellpro[[#This Row],[Fecha]])</f>
        <v>2025</v>
      </c>
      <c r="K682" t="str">
        <f>TEXT(Ventas_Wellpro[[#This Row],[Fecha]],"MMMM")</f>
        <v>enero</v>
      </c>
      <c r="L682">
        <f>DAY(Ventas_Wellpro[[#This Row],[Fecha]])</f>
        <v>15</v>
      </c>
    </row>
    <row r="683" spans="2:12" x14ac:dyDescent="0.25">
      <c r="B683" s="70">
        <v>45673</v>
      </c>
      <c r="C683" s="74" t="s">
        <v>16</v>
      </c>
      <c r="D683" t="s">
        <v>198</v>
      </c>
      <c r="E683">
        <v>689.65499999999997</v>
      </c>
      <c r="F683" s="25">
        <v>2</v>
      </c>
      <c r="G683" s="2">
        <v>220.69</v>
      </c>
      <c r="H683" s="15">
        <v>1379.31</v>
      </c>
      <c r="I683" s="2">
        <v>1600</v>
      </c>
      <c r="J683">
        <f>YEAR(Ventas_Wellpro[[#This Row],[Fecha]])</f>
        <v>2025</v>
      </c>
      <c r="K683" t="str">
        <f>TEXT(Ventas_Wellpro[[#This Row],[Fecha]],"MMMM")</f>
        <v>enero</v>
      </c>
      <c r="L683">
        <f>DAY(Ventas_Wellpro[[#This Row],[Fecha]])</f>
        <v>16</v>
      </c>
    </row>
    <row r="684" spans="2:12" x14ac:dyDescent="0.25">
      <c r="B684" s="70">
        <v>45674</v>
      </c>
      <c r="C684" s="74" t="s">
        <v>17</v>
      </c>
      <c r="D684" t="s">
        <v>196</v>
      </c>
      <c r="E684">
        <v>498.65999999999997</v>
      </c>
      <c r="F684" s="25">
        <v>18</v>
      </c>
      <c r="G684" s="1">
        <v>1436.14</v>
      </c>
      <c r="H684" s="15">
        <v>8975.8799999999992</v>
      </c>
      <c r="I684" s="1">
        <v>10412.02</v>
      </c>
      <c r="J684">
        <f>YEAR(Ventas_Wellpro[[#This Row],[Fecha]])</f>
        <v>2025</v>
      </c>
      <c r="K684" t="str">
        <f>TEXT(Ventas_Wellpro[[#This Row],[Fecha]],"MMMM")</f>
        <v>enero</v>
      </c>
      <c r="L684">
        <f>DAY(Ventas_Wellpro[[#This Row],[Fecha]])</f>
        <v>17</v>
      </c>
    </row>
    <row r="685" spans="2:12" x14ac:dyDescent="0.25">
      <c r="B685" s="70">
        <v>45674</v>
      </c>
      <c r="C685" s="74" t="s">
        <v>17</v>
      </c>
      <c r="D685" t="s">
        <v>196</v>
      </c>
      <c r="E685">
        <v>498.66</v>
      </c>
      <c r="F685" s="25">
        <v>12</v>
      </c>
      <c r="G685" s="2">
        <v>957.43</v>
      </c>
      <c r="H685" s="15">
        <v>5983.92</v>
      </c>
      <c r="I685" s="2">
        <v>6941.35</v>
      </c>
      <c r="J685">
        <f>YEAR(Ventas_Wellpro[[#This Row],[Fecha]])</f>
        <v>2025</v>
      </c>
      <c r="K685" t="str">
        <f>TEXT(Ventas_Wellpro[[#This Row],[Fecha]],"MMMM")</f>
        <v>enero</v>
      </c>
      <c r="L685">
        <f>DAY(Ventas_Wellpro[[#This Row],[Fecha]])</f>
        <v>17</v>
      </c>
    </row>
    <row r="686" spans="2:12" x14ac:dyDescent="0.25">
      <c r="B686" s="70">
        <v>45674</v>
      </c>
      <c r="C686" s="74" t="s">
        <v>17</v>
      </c>
      <c r="D686" t="s">
        <v>196</v>
      </c>
      <c r="E686">
        <v>498.66</v>
      </c>
      <c r="F686" s="25">
        <v>12</v>
      </c>
      <c r="G686" s="2">
        <v>957.43</v>
      </c>
      <c r="H686" s="15">
        <v>5983.92</v>
      </c>
      <c r="I686" s="2">
        <v>6941.35</v>
      </c>
      <c r="J686">
        <f>YEAR(Ventas_Wellpro[[#This Row],[Fecha]])</f>
        <v>2025</v>
      </c>
      <c r="K686" t="str">
        <f>TEXT(Ventas_Wellpro[[#This Row],[Fecha]],"MMMM")</f>
        <v>enero</v>
      </c>
      <c r="L686">
        <f>DAY(Ventas_Wellpro[[#This Row],[Fecha]])</f>
        <v>17</v>
      </c>
    </row>
    <row r="687" spans="2:12" x14ac:dyDescent="0.25">
      <c r="B687" s="70">
        <v>45674</v>
      </c>
      <c r="C687" s="74" t="s">
        <v>17</v>
      </c>
      <c r="D687" t="s">
        <v>196</v>
      </c>
      <c r="E687">
        <v>498.66</v>
      </c>
      <c r="F687" s="25">
        <v>6</v>
      </c>
      <c r="G687" s="1">
        <v>478.71</v>
      </c>
      <c r="H687" s="15">
        <v>2991.96</v>
      </c>
      <c r="I687" s="2">
        <v>3470.67</v>
      </c>
      <c r="J687">
        <f>YEAR(Ventas_Wellpro[[#This Row],[Fecha]])</f>
        <v>2025</v>
      </c>
      <c r="K687" t="str">
        <f>TEXT(Ventas_Wellpro[[#This Row],[Fecha]],"MMMM")</f>
        <v>enero</v>
      </c>
      <c r="L687">
        <f>DAY(Ventas_Wellpro[[#This Row],[Fecha]])</f>
        <v>17</v>
      </c>
    </row>
    <row r="688" spans="2:12" x14ac:dyDescent="0.25">
      <c r="B688" s="70">
        <v>45674</v>
      </c>
      <c r="C688" s="74" t="s">
        <v>17</v>
      </c>
      <c r="D688" t="s">
        <v>196</v>
      </c>
      <c r="E688">
        <v>498.65999999999997</v>
      </c>
      <c r="F688" s="25">
        <v>54</v>
      </c>
      <c r="G688" s="2">
        <v>4308.42</v>
      </c>
      <c r="H688" s="15">
        <v>26927.64</v>
      </c>
      <c r="I688" s="2">
        <v>31236.06</v>
      </c>
      <c r="J688">
        <f>YEAR(Ventas_Wellpro[[#This Row],[Fecha]])</f>
        <v>2025</v>
      </c>
      <c r="K688" t="str">
        <f>TEXT(Ventas_Wellpro[[#This Row],[Fecha]],"MMMM")</f>
        <v>enero</v>
      </c>
      <c r="L688">
        <f>DAY(Ventas_Wellpro[[#This Row],[Fecha]])</f>
        <v>17</v>
      </c>
    </row>
    <row r="689" spans="2:12" x14ac:dyDescent="0.25">
      <c r="B689" s="70">
        <v>45674</v>
      </c>
      <c r="C689" s="74" t="s">
        <v>17</v>
      </c>
      <c r="D689" t="s">
        <v>196</v>
      </c>
      <c r="E689">
        <v>498.66</v>
      </c>
      <c r="F689" s="25">
        <v>24</v>
      </c>
      <c r="G689" s="1">
        <v>1914.85</v>
      </c>
      <c r="H689" s="15">
        <v>11967.84</v>
      </c>
      <c r="I689" s="2">
        <v>13882.69</v>
      </c>
      <c r="J689">
        <f>YEAR(Ventas_Wellpro[[#This Row],[Fecha]])</f>
        <v>2025</v>
      </c>
      <c r="K689" t="str">
        <f>TEXT(Ventas_Wellpro[[#This Row],[Fecha]],"MMMM")</f>
        <v>enero</v>
      </c>
      <c r="L689">
        <f>DAY(Ventas_Wellpro[[#This Row],[Fecha]])</f>
        <v>17</v>
      </c>
    </row>
    <row r="690" spans="2:12" x14ac:dyDescent="0.25">
      <c r="B690" s="70">
        <v>45674</v>
      </c>
      <c r="C690" s="74" t="s">
        <v>17</v>
      </c>
      <c r="D690" t="s">
        <v>196</v>
      </c>
      <c r="E690">
        <v>498.66</v>
      </c>
      <c r="F690" s="25">
        <v>24</v>
      </c>
      <c r="G690" s="2">
        <v>1914.85</v>
      </c>
      <c r="H690" s="15">
        <v>11967.84</v>
      </c>
      <c r="I690" s="2">
        <v>13882.69</v>
      </c>
      <c r="J690">
        <f>YEAR(Ventas_Wellpro[[#This Row],[Fecha]])</f>
        <v>2025</v>
      </c>
      <c r="K690" t="str">
        <f>TEXT(Ventas_Wellpro[[#This Row],[Fecha]],"MMMM")</f>
        <v>enero</v>
      </c>
      <c r="L690">
        <f>DAY(Ventas_Wellpro[[#This Row],[Fecha]])</f>
        <v>17</v>
      </c>
    </row>
    <row r="691" spans="2:12" x14ac:dyDescent="0.25">
      <c r="B691" s="70">
        <v>45674</v>
      </c>
      <c r="C691" s="74" t="s">
        <v>17</v>
      </c>
      <c r="D691" t="s">
        <v>196</v>
      </c>
      <c r="E691">
        <v>498.65999999999997</v>
      </c>
      <c r="F691" s="25">
        <v>30</v>
      </c>
      <c r="G691" s="1">
        <v>2393.5700000000002</v>
      </c>
      <c r="H691" s="15">
        <v>14959.8</v>
      </c>
      <c r="I691" s="2">
        <v>17353.37</v>
      </c>
      <c r="J691">
        <f>YEAR(Ventas_Wellpro[[#This Row],[Fecha]])</f>
        <v>2025</v>
      </c>
      <c r="K691" t="str">
        <f>TEXT(Ventas_Wellpro[[#This Row],[Fecha]],"MMMM")</f>
        <v>enero</v>
      </c>
      <c r="L691">
        <f>DAY(Ventas_Wellpro[[#This Row],[Fecha]])</f>
        <v>17</v>
      </c>
    </row>
    <row r="692" spans="2:12" x14ac:dyDescent="0.25">
      <c r="B692" s="70">
        <v>45674</v>
      </c>
      <c r="C692" s="74" t="s">
        <v>17</v>
      </c>
      <c r="D692" t="s">
        <v>196</v>
      </c>
      <c r="E692">
        <v>498.65999999999997</v>
      </c>
      <c r="F692" s="25">
        <v>30</v>
      </c>
      <c r="G692" s="2">
        <v>2393.5700000000002</v>
      </c>
      <c r="H692" s="15">
        <v>14959.8</v>
      </c>
      <c r="I692" s="2">
        <v>17353.37</v>
      </c>
      <c r="J692">
        <f>YEAR(Ventas_Wellpro[[#This Row],[Fecha]])</f>
        <v>2025</v>
      </c>
      <c r="K692" t="str">
        <f>TEXT(Ventas_Wellpro[[#This Row],[Fecha]],"MMMM")</f>
        <v>enero</v>
      </c>
      <c r="L692">
        <f>DAY(Ventas_Wellpro[[#This Row],[Fecha]])</f>
        <v>17</v>
      </c>
    </row>
    <row r="693" spans="2:12" x14ac:dyDescent="0.25">
      <c r="B693" s="70">
        <v>45674</v>
      </c>
      <c r="C693" s="74" t="s">
        <v>17</v>
      </c>
      <c r="D693" t="s">
        <v>196</v>
      </c>
      <c r="E693">
        <v>498.66</v>
      </c>
      <c r="F693" s="25">
        <v>6</v>
      </c>
      <c r="G693" s="1">
        <v>478.71</v>
      </c>
      <c r="H693" s="15">
        <v>2991.96</v>
      </c>
      <c r="I693" s="2">
        <v>3470.67</v>
      </c>
      <c r="J693">
        <f>YEAR(Ventas_Wellpro[[#This Row],[Fecha]])</f>
        <v>2025</v>
      </c>
      <c r="K693" t="str">
        <f>TEXT(Ventas_Wellpro[[#This Row],[Fecha]],"MMMM")</f>
        <v>enero</v>
      </c>
      <c r="L693">
        <f>DAY(Ventas_Wellpro[[#This Row],[Fecha]])</f>
        <v>17</v>
      </c>
    </row>
    <row r="694" spans="2:12" x14ac:dyDescent="0.25">
      <c r="B694" s="70">
        <v>45677</v>
      </c>
      <c r="C694" s="74" t="s">
        <v>17</v>
      </c>
      <c r="D694" t="s">
        <v>196</v>
      </c>
      <c r="E694">
        <v>498.66</v>
      </c>
      <c r="F694" s="25">
        <v>6</v>
      </c>
      <c r="G694" s="2">
        <v>478.71</v>
      </c>
      <c r="H694" s="15">
        <v>2991.96</v>
      </c>
      <c r="I694" s="2">
        <v>3470.67</v>
      </c>
      <c r="J694">
        <f>YEAR(Ventas_Wellpro[[#This Row],[Fecha]])</f>
        <v>2025</v>
      </c>
      <c r="K694" t="str">
        <f>TEXT(Ventas_Wellpro[[#This Row],[Fecha]],"MMMM")</f>
        <v>enero</v>
      </c>
      <c r="L694">
        <f>DAY(Ventas_Wellpro[[#This Row],[Fecha]])</f>
        <v>20</v>
      </c>
    </row>
    <row r="695" spans="2:12" x14ac:dyDescent="0.25">
      <c r="B695" s="70">
        <v>45677</v>
      </c>
      <c r="C695" s="74" t="s">
        <v>17</v>
      </c>
      <c r="D695" t="s">
        <v>196</v>
      </c>
      <c r="E695">
        <v>498.66</v>
      </c>
      <c r="F695" s="25">
        <v>48</v>
      </c>
      <c r="G695" s="2">
        <v>3829.71</v>
      </c>
      <c r="H695" s="15">
        <v>23935.68</v>
      </c>
      <c r="I695" s="2">
        <v>27765.39</v>
      </c>
      <c r="J695">
        <f>YEAR(Ventas_Wellpro[[#This Row],[Fecha]])</f>
        <v>2025</v>
      </c>
      <c r="K695" t="str">
        <f>TEXT(Ventas_Wellpro[[#This Row],[Fecha]],"MMMM")</f>
        <v>enero</v>
      </c>
      <c r="L695">
        <f>DAY(Ventas_Wellpro[[#This Row],[Fecha]])</f>
        <v>20</v>
      </c>
    </row>
    <row r="696" spans="2:12" x14ac:dyDescent="0.25">
      <c r="B696" s="70">
        <v>45679</v>
      </c>
      <c r="C696" s="74" t="s">
        <v>17</v>
      </c>
      <c r="D696" t="s">
        <v>196</v>
      </c>
      <c r="E696">
        <v>498.65999999999997</v>
      </c>
      <c r="F696" s="25">
        <v>72</v>
      </c>
      <c r="G696" s="2">
        <v>5744.56</v>
      </c>
      <c r="H696" s="15">
        <v>35903.519999999997</v>
      </c>
      <c r="I696" s="2">
        <v>41648.080000000002</v>
      </c>
      <c r="J696">
        <f>YEAR(Ventas_Wellpro[[#This Row],[Fecha]])</f>
        <v>2025</v>
      </c>
      <c r="K696" t="str">
        <f>TEXT(Ventas_Wellpro[[#This Row],[Fecha]],"MMMM")</f>
        <v>enero</v>
      </c>
      <c r="L696">
        <f>DAY(Ventas_Wellpro[[#This Row],[Fecha]])</f>
        <v>22</v>
      </c>
    </row>
    <row r="697" spans="2:12" x14ac:dyDescent="0.25">
      <c r="B697" s="70">
        <v>45679</v>
      </c>
      <c r="C697" s="74" t="s">
        <v>17</v>
      </c>
      <c r="D697" t="s">
        <v>196</v>
      </c>
      <c r="E697">
        <v>498.65999999999997</v>
      </c>
      <c r="F697" s="25">
        <v>18</v>
      </c>
      <c r="G697" s="1">
        <v>1436.14</v>
      </c>
      <c r="H697" s="15">
        <v>8975.8799999999992</v>
      </c>
      <c r="I697" s="2">
        <v>10412.02</v>
      </c>
      <c r="J697">
        <f>YEAR(Ventas_Wellpro[[#This Row],[Fecha]])</f>
        <v>2025</v>
      </c>
      <c r="K697" t="str">
        <f>TEXT(Ventas_Wellpro[[#This Row],[Fecha]],"MMMM")</f>
        <v>enero</v>
      </c>
      <c r="L697">
        <f>DAY(Ventas_Wellpro[[#This Row],[Fecha]])</f>
        <v>22</v>
      </c>
    </row>
    <row r="698" spans="2:12" x14ac:dyDescent="0.25">
      <c r="B698" s="70">
        <v>45679</v>
      </c>
      <c r="C698" s="74" t="s">
        <v>13</v>
      </c>
      <c r="D698" t="s">
        <v>198</v>
      </c>
      <c r="E698">
        <v>0.01</v>
      </c>
      <c r="F698" s="25">
        <v>1</v>
      </c>
      <c r="G698" s="2">
        <v>0</v>
      </c>
      <c r="H698" s="15">
        <v>0.01</v>
      </c>
      <c r="I698" s="2">
        <v>0.01</v>
      </c>
      <c r="J698">
        <f>YEAR(Ventas_Wellpro[[#This Row],[Fecha]])</f>
        <v>2025</v>
      </c>
      <c r="K698" t="str">
        <f>TEXT(Ventas_Wellpro[[#This Row],[Fecha]],"MMMM")</f>
        <v>enero</v>
      </c>
      <c r="L698">
        <f>DAY(Ventas_Wellpro[[#This Row],[Fecha]])</f>
        <v>22</v>
      </c>
    </row>
    <row r="699" spans="2:12" x14ac:dyDescent="0.25">
      <c r="B699" s="70">
        <v>45679</v>
      </c>
      <c r="C699" s="74" t="s">
        <v>20</v>
      </c>
      <c r="D699" t="s">
        <v>198</v>
      </c>
      <c r="E699">
        <v>2586.1999999999998</v>
      </c>
      <c r="F699" s="25">
        <v>1</v>
      </c>
      <c r="G699" s="1">
        <v>413.79</v>
      </c>
      <c r="H699" s="15">
        <v>2586.1999999999998</v>
      </c>
      <c r="I699" s="2">
        <v>2999.99</v>
      </c>
      <c r="J699">
        <f>YEAR(Ventas_Wellpro[[#This Row],[Fecha]])</f>
        <v>2025</v>
      </c>
      <c r="K699" t="str">
        <f>TEXT(Ventas_Wellpro[[#This Row],[Fecha]],"MMMM")</f>
        <v>enero</v>
      </c>
      <c r="L699">
        <f>DAY(Ventas_Wellpro[[#This Row],[Fecha]])</f>
        <v>22</v>
      </c>
    </row>
    <row r="700" spans="2:12" x14ac:dyDescent="0.25">
      <c r="B700" s="70">
        <v>45684</v>
      </c>
      <c r="C700" s="74" t="s">
        <v>17</v>
      </c>
      <c r="D700" t="s">
        <v>196</v>
      </c>
      <c r="E700">
        <v>498.66</v>
      </c>
      <c r="F700" s="25">
        <v>24</v>
      </c>
      <c r="G700" s="2">
        <v>1914.85</v>
      </c>
      <c r="H700" s="15">
        <v>11967.84</v>
      </c>
      <c r="I700" s="2">
        <v>13882.69</v>
      </c>
      <c r="J700">
        <f>YEAR(Ventas_Wellpro[[#This Row],[Fecha]])</f>
        <v>2025</v>
      </c>
      <c r="K700" t="str">
        <f>TEXT(Ventas_Wellpro[[#This Row],[Fecha]],"MMMM")</f>
        <v>enero</v>
      </c>
      <c r="L700">
        <f>DAY(Ventas_Wellpro[[#This Row],[Fecha]])</f>
        <v>27</v>
      </c>
    </row>
    <row r="701" spans="2:12" x14ac:dyDescent="0.25">
      <c r="B701" s="70">
        <v>45684</v>
      </c>
      <c r="C701" s="74" t="s">
        <v>13</v>
      </c>
      <c r="D701" t="s">
        <v>198</v>
      </c>
      <c r="E701">
        <v>1</v>
      </c>
      <c r="F701" s="25">
        <v>1</v>
      </c>
      <c r="G701" s="1">
        <v>0</v>
      </c>
      <c r="H701" s="15">
        <v>1</v>
      </c>
      <c r="I701" s="2">
        <v>0</v>
      </c>
      <c r="J701">
        <f>YEAR(Ventas_Wellpro[[#This Row],[Fecha]])</f>
        <v>2025</v>
      </c>
      <c r="K701" t="str">
        <f>TEXT(Ventas_Wellpro[[#This Row],[Fecha]],"MMMM")</f>
        <v>enero</v>
      </c>
      <c r="L701">
        <f>DAY(Ventas_Wellpro[[#This Row],[Fecha]])</f>
        <v>27</v>
      </c>
    </row>
    <row r="702" spans="2:12" x14ac:dyDescent="0.25">
      <c r="B702" s="70">
        <v>45684</v>
      </c>
      <c r="C702" s="74" t="s">
        <v>13</v>
      </c>
      <c r="D702" t="s">
        <v>198</v>
      </c>
      <c r="E702">
        <v>0.01</v>
      </c>
      <c r="F702" s="25">
        <v>1</v>
      </c>
      <c r="G702" s="2">
        <v>0</v>
      </c>
      <c r="H702" s="15">
        <v>0.01</v>
      </c>
      <c r="I702" s="2">
        <v>0.01</v>
      </c>
      <c r="J702">
        <f>YEAR(Ventas_Wellpro[[#This Row],[Fecha]])</f>
        <v>2025</v>
      </c>
      <c r="K702" t="str">
        <f>TEXT(Ventas_Wellpro[[#This Row],[Fecha]],"MMMM")</f>
        <v>enero</v>
      </c>
      <c r="L702">
        <f>DAY(Ventas_Wellpro[[#This Row],[Fecha]])</f>
        <v>27</v>
      </c>
    </row>
    <row r="703" spans="2:12" x14ac:dyDescent="0.25">
      <c r="B703" s="70">
        <v>45684</v>
      </c>
      <c r="C703" s="74" t="s">
        <v>20</v>
      </c>
      <c r="D703" t="s">
        <v>198</v>
      </c>
      <c r="E703">
        <v>2999</v>
      </c>
      <c r="F703" s="25">
        <v>1</v>
      </c>
      <c r="G703" s="2">
        <v>0</v>
      </c>
      <c r="H703" s="15">
        <v>2999</v>
      </c>
      <c r="I703" s="2">
        <v>0</v>
      </c>
      <c r="J703">
        <f>YEAR(Ventas_Wellpro[[#This Row],[Fecha]])</f>
        <v>2025</v>
      </c>
      <c r="K703" t="str">
        <f>TEXT(Ventas_Wellpro[[#This Row],[Fecha]],"MMMM")</f>
        <v>enero</v>
      </c>
      <c r="L703">
        <f>DAY(Ventas_Wellpro[[#This Row],[Fecha]])</f>
        <v>27</v>
      </c>
    </row>
    <row r="704" spans="2:12" x14ac:dyDescent="0.25">
      <c r="B704" s="70">
        <v>45684</v>
      </c>
      <c r="C704" s="74" t="s">
        <v>20</v>
      </c>
      <c r="D704" t="s">
        <v>198</v>
      </c>
      <c r="E704">
        <v>2586.1999999999998</v>
      </c>
      <c r="F704" s="25">
        <v>1</v>
      </c>
      <c r="G704" s="2">
        <v>413.79</v>
      </c>
      <c r="H704" s="15">
        <v>2586.1999999999998</v>
      </c>
      <c r="I704" s="2">
        <v>2999.99</v>
      </c>
      <c r="J704">
        <f>YEAR(Ventas_Wellpro[[#This Row],[Fecha]])</f>
        <v>2025</v>
      </c>
      <c r="K704" t="str">
        <f>TEXT(Ventas_Wellpro[[#This Row],[Fecha]],"MMMM")</f>
        <v>enero</v>
      </c>
      <c r="L704">
        <f>DAY(Ventas_Wellpro[[#This Row],[Fecha]])</f>
        <v>27</v>
      </c>
    </row>
    <row r="705" spans="2:12" x14ac:dyDescent="0.25">
      <c r="B705" s="70">
        <v>45685</v>
      </c>
      <c r="C705" s="74" t="s">
        <v>17</v>
      </c>
      <c r="D705" t="s">
        <v>196</v>
      </c>
      <c r="E705">
        <v>498.66</v>
      </c>
      <c r="F705" s="25">
        <v>6</v>
      </c>
      <c r="G705" s="1">
        <v>478.71</v>
      </c>
      <c r="H705" s="15">
        <v>2991.96</v>
      </c>
      <c r="I705" s="2">
        <v>3470.67</v>
      </c>
      <c r="J705">
        <f>YEAR(Ventas_Wellpro[[#This Row],[Fecha]])</f>
        <v>2025</v>
      </c>
      <c r="K705" t="str">
        <f>TEXT(Ventas_Wellpro[[#This Row],[Fecha]],"MMMM")</f>
        <v>enero</v>
      </c>
      <c r="L705">
        <f>DAY(Ventas_Wellpro[[#This Row],[Fecha]])</f>
        <v>28</v>
      </c>
    </row>
    <row r="706" spans="2:12" x14ac:dyDescent="0.25">
      <c r="B706" s="70">
        <v>45685</v>
      </c>
      <c r="C706" s="74" t="s">
        <v>17</v>
      </c>
      <c r="D706" t="s">
        <v>196</v>
      </c>
      <c r="E706">
        <v>498.65999999999997</v>
      </c>
      <c r="F706" s="25">
        <v>18</v>
      </c>
      <c r="G706" s="1">
        <v>1436.14</v>
      </c>
      <c r="H706" s="15">
        <v>8975.8799999999992</v>
      </c>
      <c r="I706" s="2">
        <v>10412.02</v>
      </c>
      <c r="J706">
        <f>YEAR(Ventas_Wellpro[[#This Row],[Fecha]])</f>
        <v>2025</v>
      </c>
      <c r="K706" t="str">
        <f>TEXT(Ventas_Wellpro[[#This Row],[Fecha]],"MMMM")</f>
        <v>enero</v>
      </c>
      <c r="L706">
        <f>DAY(Ventas_Wellpro[[#This Row],[Fecha]])</f>
        <v>28</v>
      </c>
    </row>
    <row r="707" spans="2:12" x14ac:dyDescent="0.25">
      <c r="B707" s="70">
        <v>45685</v>
      </c>
      <c r="C707" s="74" t="s">
        <v>17</v>
      </c>
      <c r="D707" t="s">
        <v>196</v>
      </c>
      <c r="E707">
        <v>498.66</v>
      </c>
      <c r="F707" s="25">
        <v>6</v>
      </c>
      <c r="G707" s="2">
        <v>478.71</v>
      </c>
      <c r="H707" s="15">
        <v>2991.96</v>
      </c>
      <c r="I707" s="2">
        <v>3470.67</v>
      </c>
      <c r="J707">
        <f>YEAR(Ventas_Wellpro[[#This Row],[Fecha]])</f>
        <v>2025</v>
      </c>
      <c r="K707" t="str">
        <f>TEXT(Ventas_Wellpro[[#This Row],[Fecha]],"MMMM")</f>
        <v>enero</v>
      </c>
      <c r="L707">
        <f>DAY(Ventas_Wellpro[[#This Row],[Fecha]])</f>
        <v>28</v>
      </c>
    </row>
    <row r="708" spans="2:12" x14ac:dyDescent="0.25">
      <c r="B708" s="70">
        <v>45685</v>
      </c>
      <c r="C708" s="74" t="s">
        <v>17</v>
      </c>
      <c r="D708" t="s">
        <v>196</v>
      </c>
      <c r="E708">
        <v>498.66</v>
      </c>
      <c r="F708" s="25">
        <v>6</v>
      </c>
      <c r="G708" s="2">
        <v>478.71</v>
      </c>
      <c r="H708" s="15">
        <v>2991.96</v>
      </c>
      <c r="I708" s="2">
        <v>3470.67</v>
      </c>
      <c r="J708">
        <f>YEAR(Ventas_Wellpro[[#This Row],[Fecha]])</f>
        <v>2025</v>
      </c>
      <c r="K708" t="str">
        <f>TEXT(Ventas_Wellpro[[#This Row],[Fecha]],"MMMM")</f>
        <v>enero</v>
      </c>
      <c r="L708">
        <f>DAY(Ventas_Wellpro[[#This Row],[Fecha]])</f>
        <v>28</v>
      </c>
    </row>
    <row r="709" spans="2:12" x14ac:dyDescent="0.25">
      <c r="B709" s="70">
        <v>45685</v>
      </c>
      <c r="C709" s="74" t="s">
        <v>17</v>
      </c>
      <c r="D709" t="s">
        <v>196</v>
      </c>
      <c r="E709">
        <v>498.66</v>
      </c>
      <c r="F709" s="25">
        <v>6</v>
      </c>
      <c r="G709" s="2">
        <v>478.71</v>
      </c>
      <c r="H709" s="15">
        <v>2991.96</v>
      </c>
      <c r="I709" s="2">
        <v>3470.67</v>
      </c>
      <c r="J709">
        <f>YEAR(Ventas_Wellpro[[#This Row],[Fecha]])</f>
        <v>2025</v>
      </c>
      <c r="K709" t="str">
        <f>TEXT(Ventas_Wellpro[[#This Row],[Fecha]],"MMMM")</f>
        <v>enero</v>
      </c>
      <c r="L709">
        <f>DAY(Ventas_Wellpro[[#This Row],[Fecha]])</f>
        <v>28</v>
      </c>
    </row>
    <row r="710" spans="2:12" x14ac:dyDescent="0.25">
      <c r="B710" s="70">
        <v>45685</v>
      </c>
      <c r="C710" s="74" t="s">
        <v>17</v>
      </c>
      <c r="D710" t="s">
        <v>196</v>
      </c>
      <c r="E710">
        <v>498.66</v>
      </c>
      <c r="F710" s="25">
        <v>6</v>
      </c>
      <c r="G710" s="2">
        <v>478.71</v>
      </c>
      <c r="H710" s="15">
        <v>2991.96</v>
      </c>
      <c r="I710" s="2">
        <v>3470.67</v>
      </c>
      <c r="J710">
        <f>YEAR(Ventas_Wellpro[[#This Row],[Fecha]])</f>
        <v>2025</v>
      </c>
      <c r="K710" t="str">
        <f>TEXT(Ventas_Wellpro[[#This Row],[Fecha]],"MMMM")</f>
        <v>enero</v>
      </c>
      <c r="L710">
        <f>DAY(Ventas_Wellpro[[#This Row],[Fecha]])</f>
        <v>28</v>
      </c>
    </row>
    <row r="711" spans="2:12" x14ac:dyDescent="0.25">
      <c r="B711" s="70">
        <v>45685</v>
      </c>
      <c r="C711" s="74" t="s">
        <v>17</v>
      </c>
      <c r="D711" t="s">
        <v>196</v>
      </c>
      <c r="E711">
        <v>498.66</v>
      </c>
      <c r="F711" s="25">
        <v>6</v>
      </c>
      <c r="G711" s="1">
        <v>478.71</v>
      </c>
      <c r="H711" s="15">
        <v>2991.96</v>
      </c>
      <c r="I711" s="2">
        <v>3470.67</v>
      </c>
      <c r="J711">
        <f>YEAR(Ventas_Wellpro[[#This Row],[Fecha]])</f>
        <v>2025</v>
      </c>
      <c r="K711" t="str">
        <f>TEXT(Ventas_Wellpro[[#This Row],[Fecha]],"MMMM")</f>
        <v>enero</v>
      </c>
      <c r="L711">
        <f>DAY(Ventas_Wellpro[[#This Row],[Fecha]])</f>
        <v>28</v>
      </c>
    </row>
    <row r="712" spans="2:12" x14ac:dyDescent="0.25">
      <c r="B712" s="70">
        <v>45685</v>
      </c>
      <c r="C712" s="74" t="s">
        <v>14</v>
      </c>
      <c r="D712" t="s">
        <v>198</v>
      </c>
      <c r="E712">
        <v>1706.9</v>
      </c>
      <c r="F712" s="25">
        <v>1</v>
      </c>
      <c r="G712" s="2">
        <v>273.10000000000002</v>
      </c>
      <c r="H712" s="15">
        <v>1706.9</v>
      </c>
      <c r="I712" s="2">
        <v>1980</v>
      </c>
      <c r="J712">
        <f>YEAR(Ventas_Wellpro[[#This Row],[Fecha]])</f>
        <v>2025</v>
      </c>
      <c r="K712" t="str">
        <f>TEXT(Ventas_Wellpro[[#This Row],[Fecha]],"MMMM")</f>
        <v>enero</v>
      </c>
      <c r="L712">
        <f>DAY(Ventas_Wellpro[[#This Row],[Fecha]])</f>
        <v>28</v>
      </c>
    </row>
    <row r="713" spans="2:12" x14ac:dyDescent="0.25">
      <c r="B713" s="70">
        <v>45686</v>
      </c>
      <c r="C713" s="74" t="s">
        <v>15</v>
      </c>
      <c r="D713" t="s">
        <v>202</v>
      </c>
      <c r="E713">
        <v>505.85999999999996</v>
      </c>
      <c r="F713" s="25">
        <v>363</v>
      </c>
      <c r="G713" s="2">
        <v>29380.35</v>
      </c>
      <c r="H713" s="2">
        <v>183627.18</v>
      </c>
      <c r="I713" s="2">
        <v>213007.53</v>
      </c>
      <c r="J713">
        <f>YEAR(Ventas_Wellpro[[#This Row],[Fecha]])</f>
        <v>2025</v>
      </c>
      <c r="K713" t="str">
        <f>TEXT(Ventas_Wellpro[[#This Row],[Fecha]],"MMMM")</f>
        <v>enero</v>
      </c>
      <c r="L713">
        <f>DAY(Ventas_Wellpro[[#This Row],[Fecha]])</f>
        <v>29</v>
      </c>
    </row>
    <row r="714" spans="2:12" x14ac:dyDescent="0.25">
      <c r="B714" s="70">
        <v>45686</v>
      </c>
      <c r="C714" s="74" t="s">
        <v>17</v>
      </c>
      <c r="D714" t="s">
        <v>196</v>
      </c>
      <c r="E714">
        <v>498.65999999999997</v>
      </c>
      <c r="F714" s="25">
        <v>18</v>
      </c>
      <c r="G714" s="1">
        <v>1436.14</v>
      </c>
      <c r="H714" s="15">
        <v>8975.8799999999992</v>
      </c>
      <c r="I714" s="2">
        <v>10412.02</v>
      </c>
      <c r="J714">
        <f>YEAR(Ventas_Wellpro[[#This Row],[Fecha]])</f>
        <v>2025</v>
      </c>
      <c r="K714" t="str">
        <f>TEXT(Ventas_Wellpro[[#This Row],[Fecha]],"MMMM")</f>
        <v>enero</v>
      </c>
      <c r="L714">
        <f>DAY(Ventas_Wellpro[[#This Row],[Fecha]])</f>
        <v>29</v>
      </c>
    </row>
    <row r="715" spans="2:12" x14ac:dyDescent="0.25">
      <c r="B715" s="70">
        <v>45686</v>
      </c>
      <c r="C715" s="74" t="s">
        <v>17</v>
      </c>
      <c r="D715" t="s">
        <v>196</v>
      </c>
      <c r="E715">
        <v>498.66</v>
      </c>
      <c r="F715" s="25">
        <v>12</v>
      </c>
      <c r="G715" s="1">
        <v>957.43</v>
      </c>
      <c r="H715" s="15">
        <v>5983.92</v>
      </c>
      <c r="I715" s="2">
        <v>6941.35</v>
      </c>
      <c r="J715">
        <f>YEAR(Ventas_Wellpro[[#This Row],[Fecha]])</f>
        <v>2025</v>
      </c>
      <c r="K715" t="str">
        <f>TEXT(Ventas_Wellpro[[#This Row],[Fecha]],"MMMM")</f>
        <v>enero</v>
      </c>
      <c r="L715">
        <f>DAY(Ventas_Wellpro[[#This Row],[Fecha]])</f>
        <v>29</v>
      </c>
    </row>
    <row r="716" spans="2:12" x14ac:dyDescent="0.25">
      <c r="B716" s="70">
        <v>45687</v>
      </c>
      <c r="C716" s="74" t="s">
        <v>16</v>
      </c>
      <c r="D716" t="s">
        <v>198</v>
      </c>
      <c r="E716">
        <v>905.16</v>
      </c>
      <c r="F716" s="25">
        <v>1</v>
      </c>
      <c r="G716" s="1">
        <v>144.83000000000001</v>
      </c>
      <c r="H716" s="15">
        <v>905.16</v>
      </c>
      <c r="I716" s="2">
        <v>1049.99</v>
      </c>
      <c r="J716">
        <f>YEAR(Ventas_Wellpro[[#This Row],[Fecha]])</f>
        <v>2025</v>
      </c>
      <c r="K716" t="str">
        <f>TEXT(Ventas_Wellpro[[#This Row],[Fecha]],"MMMM")</f>
        <v>enero</v>
      </c>
      <c r="L716">
        <f>DAY(Ventas_Wellpro[[#This Row],[Fecha]])</f>
        <v>30</v>
      </c>
    </row>
    <row r="717" spans="2:12" x14ac:dyDescent="0.25">
      <c r="B717" s="70">
        <v>45687</v>
      </c>
      <c r="C717" s="74" t="s">
        <v>16</v>
      </c>
      <c r="D717" t="s">
        <v>198</v>
      </c>
      <c r="E717">
        <v>905.16</v>
      </c>
      <c r="F717" s="25">
        <v>1</v>
      </c>
      <c r="G717" s="1">
        <v>144.83000000000001</v>
      </c>
      <c r="H717" s="15">
        <v>905.16</v>
      </c>
      <c r="I717" s="2">
        <v>1049.99</v>
      </c>
      <c r="J717">
        <f>YEAR(Ventas_Wellpro[[#This Row],[Fecha]])</f>
        <v>2025</v>
      </c>
      <c r="K717" t="str">
        <f>TEXT(Ventas_Wellpro[[#This Row],[Fecha]],"MMMM")</f>
        <v>enero</v>
      </c>
      <c r="L717">
        <f>DAY(Ventas_Wellpro[[#This Row],[Fecha]])</f>
        <v>30</v>
      </c>
    </row>
    <row r="718" spans="2:12" x14ac:dyDescent="0.25">
      <c r="B718" s="70">
        <v>45687</v>
      </c>
      <c r="C718" s="74" t="s">
        <v>16</v>
      </c>
      <c r="D718" t="s">
        <v>198</v>
      </c>
      <c r="E718">
        <v>905.16</v>
      </c>
      <c r="F718" s="25">
        <v>1</v>
      </c>
      <c r="G718" s="2">
        <v>144.83000000000001</v>
      </c>
      <c r="H718" s="15">
        <v>905.16</v>
      </c>
      <c r="I718" s="2">
        <v>1049.99</v>
      </c>
      <c r="J718">
        <f>YEAR(Ventas_Wellpro[[#This Row],[Fecha]])</f>
        <v>2025</v>
      </c>
      <c r="K718" t="str">
        <f>TEXT(Ventas_Wellpro[[#This Row],[Fecha]],"MMMM")</f>
        <v>enero</v>
      </c>
      <c r="L718">
        <f>DAY(Ventas_Wellpro[[#This Row],[Fecha]])</f>
        <v>30</v>
      </c>
    </row>
    <row r="719" spans="2:12" x14ac:dyDescent="0.25">
      <c r="B719" s="70">
        <v>45687</v>
      </c>
      <c r="C719" s="74" t="s">
        <v>16</v>
      </c>
      <c r="D719" t="s">
        <v>198</v>
      </c>
      <c r="E719">
        <v>905.16</v>
      </c>
      <c r="F719" s="25">
        <v>1</v>
      </c>
      <c r="G719" s="1">
        <v>144.83000000000001</v>
      </c>
      <c r="H719" s="15">
        <v>905.16</v>
      </c>
      <c r="I719" s="2">
        <v>1049.99</v>
      </c>
      <c r="J719">
        <f>YEAR(Ventas_Wellpro[[#This Row],[Fecha]])</f>
        <v>2025</v>
      </c>
      <c r="K719" t="str">
        <f>TEXT(Ventas_Wellpro[[#This Row],[Fecha]],"MMMM")</f>
        <v>enero</v>
      </c>
      <c r="L719">
        <f>DAY(Ventas_Wellpro[[#This Row],[Fecha]])</f>
        <v>30</v>
      </c>
    </row>
    <row r="720" spans="2:12" x14ac:dyDescent="0.25">
      <c r="B720" s="70">
        <v>45687</v>
      </c>
      <c r="C720" s="74" t="s">
        <v>10</v>
      </c>
      <c r="D720" t="s">
        <v>198</v>
      </c>
      <c r="E720">
        <v>281.89</v>
      </c>
      <c r="F720" s="25">
        <v>1</v>
      </c>
      <c r="G720" s="1">
        <v>45.1</v>
      </c>
      <c r="H720" s="15">
        <v>281.89</v>
      </c>
      <c r="I720" s="2">
        <v>326.99</v>
      </c>
      <c r="J720">
        <f>YEAR(Ventas_Wellpro[[#This Row],[Fecha]])</f>
        <v>2025</v>
      </c>
      <c r="K720" t="str">
        <f>TEXT(Ventas_Wellpro[[#This Row],[Fecha]],"MMMM")</f>
        <v>enero</v>
      </c>
      <c r="L720">
        <f>DAY(Ventas_Wellpro[[#This Row],[Fecha]])</f>
        <v>30</v>
      </c>
    </row>
    <row r="721" spans="2:12" x14ac:dyDescent="0.25">
      <c r="B721" s="70">
        <v>45687</v>
      </c>
      <c r="C721" s="74" t="s">
        <v>21</v>
      </c>
      <c r="D721" t="s">
        <v>198</v>
      </c>
      <c r="E721">
        <v>137.91999999999999</v>
      </c>
      <c r="F721" s="25">
        <v>2</v>
      </c>
      <c r="G721" s="1">
        <v>44.14</v>
      </c>
      <c r="H721" s="15">
        <v>275.83999999999997</v>
      </c>
      <c r="I721" s="2">
        <v>319.98</v>
      </c>
      <c r="J721">
        <f>YEAR(Ventas_Wellpro[[#This Row],[Fecha]])</f>
        <v>2025</v>
      </c>
      <c r="K721" t="str">
        <f>TEXT(Ventas_Wellpro[[#This Row],[Fecha]],"MMMM")</f>
        <v>enero</v>
      </c>
      <c r="L721">
        <f>DAY(Ventas_Wellpro[[#This Row],[Fecha]])</f>
        <v>30</v>
      </c>
    </row>
    <row r="722" spans="2:12" x14ac:dyDescent="0.25">
      <c r="B722" s="70">
        <v>45687</v>
      </c>
      <c r="C722" s="74" t="s">
        <v>22</v>
      </c>
      <c r="D722" t="s">
        <v>198</v>
      </c>
      <c r="E722">
        <v>137.79</v>
      </c>
      <c r="F722" s="25">
        <v>1</v>
      </c>
      <c r="G722" s="1">
        <v>22.05</v>
      </c>
      <c r="H722" s="15">
        <v>137.79</v>
      </c>
      <c r="I722" s="2">
        <v>159.84</v>
      </c>
      <c r="J722">
        <f>YEAR(Ventas_Wellpro[[#This Row],[Fecha]])</f>
        <v>2025</v>
      </c>
      <c r="K722" t="str">
        <f>TEXT(Ventas_Wellpro[[#This Row],[Fecha]],"MMMM")</f>
        <v>enero</v>
      </c>
      <c r="L722">
        <f>DAY(Ventas_Wellpro[[#This Row],[Fecha]])</f>
        <v>30</v>
      </c>
    </row>
    <row r="723" spans="2:12" x14ac:dyDescent="0.25">
      <c r="B723" s="70">
        <v>45692</v>
      </c>
      <c r="C723" s="74" t="s">
        <v>16</v>
      </c>
      <c r="D723" t="s">
        <v>198</v>
      </c>
      <c r="E723">
        <v>1049.99</v>
      </c>
      <c r="F723" s="25">
        <v>1</v>
      </c>
      <c r="G723" s="1">
        <v>168</v>
      </c>
      <c r="H723" s="15">
        <v>1049.99</v>
      </c>
      <c r="I723" s="2">
        <v>1217.99</v>
      </c>
      <c r="J723">
        <f>YEAR(Ventas_Wellpro[[#This Row],[Fecha]])</f>
        <v>2025</v>
      </c>
      <c r="K723" t="str">
        <f>TEXT(Ventas_Wellpro[[#This Row],[Fecha]],"MMMM")</f>
        <v>febrero</v>
      </c>
      <c r="L723">
        <f>DAY(Ventas_Wellpro[[#This Row],[Fecha]])</f>
        <v>4</v>
      </c>
    </row>
    <row r="724" spans="2:12" x14ac:dyDescent="0.25">
      <c r="B724" s="70">
        <v>45692</v>
      </c>
      <c r="C724" s="74" t="s">
        <v>17</v>
      </c>
      <c r="D724" t="s">
        <v>196</v>
      </c>
      <c r="E724">
        <v>498.66</v>
      </c>
      <c r="F724" s="25">
        <v>12</v>
      </c>
      <c r="G724" s="1">
        <v>957.43</v>
      </c>
      <c r="H724" s="15">
        <v>5983.92</v>
      </c>
      <c r="I724" s="2">
        <v>6941.35</v>
      </c>
      <c r="J724">
        <f>YEAR(Ventas_Wellpro[[#This Row],[Fecha]])</f>
        <v>2025</v>
      </c>
      <c r="K724" t="str">
        <f>TEXT(Ventas_Wellpro[[#This Row],[Fecha]],"MMMM")</f>
        <v>febrero</v>
      </c>
      <c r="L724">
        <f>DAY(Ventas_Wellpro[[#This Row],[Fecha]])</f>
        <v>4</v>
      </c>
    </row>
    <row r="725" spans="2:12" x14ac:dyDescent="0.25">
      <c r="B725" s="70">
        <v>45692</v>
      </c>
      <c r="C725" s="74" t="s">
        <v>17</v>
      </c>
      <c r="D725" t="s">
        <v>196</v>
      </c>
      <c r="E725">
        <v>498.66</v>
      </c>
      <c r="F725" s="25">
        <v>12</v>
      </c>
      <c r="G725" s="2">
        <v>957.43</v>
      </c>
      <c r="H725" s="15">
        <v>5983.92</v>
      </c>
      <c r="I725" s="2">
        <v>6941.35</v>
      </c>
      <c r="J725">
        <f>YEAR(Ventas_Wellpro[[#This Row],[Fecha]])</f>
        <v>2025</v>
      </c>
      <c r="K725" t="str">
        <f>TEXT(Ventas_Wellpro[[#This Row],[Fecha]],"MMMM")</f>
        <v>febrero</v>
      </c>
      <c r="L725">
        <f>DAY(Ventas_Wellpro[[#This Row],[Fecha]])</f>
        <v>4</v>
      </c>
    </row>
    <row r="726" spans="2:12" x14ac:dyDescent="0.25">
      <c r="B726" s="70">
        <v>45692</v>
      </c>
      <c r="C726" s="74" t="s">
        <v>17</v>
      </c>
      <c r="D726" t="s">
        <v>196</v>
      </c>
      <c r="E726">
        <v>498.65999999999997</v>
      </c>
      <c r="F726" s="25">
        <v>18</v>
      </c>
      <c r="G726" s="2">
        <v>1436.14</v>
      </c>
      <c r="H726" s="15">
        <v>8975.8799999999992</v>
      </c>
      <c r="I726" s="2">
        <v>10412.02</v>
      </c>
      <c r="J726">
        <f>YEAR(Ventas_Wellpro[[#This Row],[Fecha]])</f>
        <v>2025</v>
      </c>
      <c r="K726" t="str">
        <f>TEXT(Ventas_Wellpro[[#This Row],[Fecha]],"MMMM")</f>
        <v>febrero</v>
      </c>
      <c r="L726">
        <f>DAY(Ventas_Wellpro[[#This Row],[Fecha]])</f>
        <v>4</v>
      </c>
    </row>
    <row r="727" spans="2:12" x14ac:dyDescent="0.25">
      <c r="B727" s="70">
        <v>45692</v>
      </c>
      <c r="C727" s="74" t="s">
        <v>17</v>
      </c>
      <c r="D727" t="s">
        <v>196</v>
      </c>
      <c r="E727">
        <v>498.66</v>
      </c>
      <c r="F727" s="25">
        <v>6</v>
      </c>
      <c r="G727" s="2">
        <v>478.71</v>
      </c>
      <c r="H727" s="15">
        <v>2991.96</v>
      </c>
      <c r="I727" s="2">
        <v>3470.67</v>
      </c>
      <c r="J727">
        <f>YEAR(Ventas_Wellpro[[#This Row],[Fecha]])</f>
        <v>2025</v>
      </c>
      <c r="K727" t="str">
        <f>TEXT(Ventas_Wellpro[[#This Row],[Fecha]],"MMMM")</f>
        <v>febrero</v>
      </c>
      <c r="L727">
        <f>DAY(Ventas_Wellpro[[#This Row],[Fecha]])</f>
        <v>4</v>
      </c>
    </row>
    <row r="728" spans="2:12" x14ac:dyDescent="0.25">
      <c r="B728" s="70">
        <v>45692</v>
      </c>
      <c r="C728" s="74" t="s">
        <v>17</v>
      </c>
      <c r="D728" t="s">
        <v>196</v>
      </c>
      <c r="E728">
        <v>498.66</v>
      </c>
      <c r="F728" s="25">
        <v>12</v>
      </c>
      <c r="G728" s="1">
        <v>957.43</v>
      </c>
      <c r="H728" s="15">
        <v>5983.92</v>
      </c>
      <c r="I728" s="2">
        <v>6941.35</v>
      </c>
      <c r="J728">
        <f>YEAR(Ventas_Wellpro[[#This Row],[Fecha]])</f>
        <v>2025</v>
      </c>
      <c r="K728" t="str">
        <f>TEXT(Ventas_Wellpro[[#This Row],[Fecha]],"MMMM")</f>
        <v>febrero</v>
      </c>
      <c r="L728">
        <f>DAY(Ventas_Wellpro[[#This Row],[Fecha]])</f>
        <v>4</v>
      </c>
    </row>
    <row r="729" spans="2:12" x14ac:dyDescent="0.25">
      <c r="B729" s="70">
        <v>45692</v>
      </c>
      <c r="C729" s="74" t="s">
        <v>17</v>
      </c>
      <c r="D729" t="s">
        <v>196</v>
      </c>
      <c r="E729">
        <v>498.66</v>
      </c>
      <c r="F729" s="25">
        <v>12</v>
      </c>
      <c r="G729" s="2">
        <v>957.43</v>
      </c>
      <c r="H729" s="15">
        <v>5983.92</v>
      </c>
      <c r="I729" s="2">
        <v>6941.35</v>
      </c>
      <c r="J729">
        <f>YEAR(Ventas_Wellpro[[#This Row],[Fecha]])</f>
        <v>2025</v>
      </c>
      <c r="K729" t="str">
        <f>TEXT(Ventas_Wellpro[[#This Row],[Fecha]],"MMMM")</f>
        <v>febrero</v>
      </c>
      <c r="L729">
        <f>DAY(Ventas_Wellpro[[#This Row],[Fecha]])</f>
        <v>4</v>
      </c>
    </row>
    <row r="730" spans="2:12" x14ac:dyDescent="0.25">
      <c r="B730" s="70">
        <v>45692</v>
      </c>
      <c r="C730" s="74" t="s">
        <v>17</v>
      </c>
      <c r="D730" t="s">
        <v>196</v>
      </c>
      <c r="E730">
        <v>498.65999999999997</v>
      </c>
      <c r="F730" s="25">
        <v>30</v>
      </c>
      <c r="G730" s="1">
        <v>2393.5700000000002</v>
      </c>
      <c r="H730" s="15">
        <v>14959.8</v>
      </c>
      <c r="I730" s="2">
        <v>17353.37</v>
      </c>
      <c r="J730">
        <f>YEAR(Ventas_Wellpro[[#This Row],[Fecha]])</f>
        <v>2025</v>
      </c>
      <c r="K730" t="str">
        <f>TEXT(Ventas_Wellpro[[#This Row],[Fecha]],"MMMM")</f>
        <v>febrero</v>
      </c>
      <c r="L730">
        <f>DAY(Ventas_Wellpro[[#This Row],[Fecha]])</f>
        <v>4</v>
      </c>
    </row>
    <row r="731" spans="2:12" x14ac:dyDescent="0.25">
      <c r="B731" s="70">
        <v>45692</v>
      </c>
      <c r="C731" s="74" t="s">
        <v>13</v>
      </c>
      <c r="D731" t="s">
        <v>198</v>
      </c>
      <c r="E731">
        <v>0</v>
      </c>
      <c r="F731" s="25">
        <v>1</v>
      </c>
      <c r="G731" s="2">
        <v>0</v>
      </c>
      <c r="H731" s="15">
        <v>0</v>
      </c>
      <c r="I731" s="2">
        <v>0</v>
      </c>
      <c r="J731">
        <f>YEAR(Ventas_Wellpro[[#This Row],[Fecha]])</f>
        <v>2025</v>
      </c>
      <c r="K731" t="str">
        <f>TEXT(Ventas_Wellpro[[#This Row],[Fecha]],"MMMM")</f>
        <v>febrero</v>
      </c>
      <c r="L731">
        <f>DAY(Ventas_Wellpro[[#This Row],[Fecha]])</f>
        <v>4</v>
      </c>
    </row>
    <row r="732" spans="2:12" x14ac:dyDescent="0.25">
      <c r="B732" s="70">
        <v>45692</v>
      </c>
      <c r="C732" s="74" t="s">
        <v>14</v>
      </c>
      <c r="D732" t="s">
        <v>198</v>
      </c>
      <c r="E732">
        <v>1706.9</v>
      </c>
      <c r="F732" s="25">
        <v>1</v>
      </c>
      <c r="G732" s="1">
        <v>273.10000000000002</v>
      </c>
      <c r="H732" s="15">
        <v>1706.9</v>
      </c>
      <c r="I732" s="2">
        <v>1980</v>
      </c>
      <c r="J732">
        <f>YEAR(Ventas_Wellpro[[#This Row],[Fecha]])</f>
        <v>2025</v>
      </c>
      <c r="K732" t="str">
        <f>TEXT(Ventas_Wellpro[[#This Row],[Fecha]],"MMMM")</f>
        <v>febrero</v>
      </c>
      <c r="L732">
        <f>DAY(Ventas_Wellpro[[#This Row],[Fecha]])</f>
        <v>4</v>
      </c>
    </row>
    <row r="733" spans="2:12" x14ac:dyDescent="0.25">
      <c r="B733" s="70">
        <v>45692</v>
      </c>
      <c r="C733" s="74" t="s">
        <v>20</v>
      </c>
      <c r="D733" t="s">
        <v>198</v>
      </c>
      <c r="E733">
        <v>2585.34</v>
      </c>
      <c r="F733" s="25">
        <v>1</v>
      </c>
      <c r="G733" s="1">
        <v>413.66</v>
      </c>
      <c r="H733" s="15">
        <v>2585.34</v>
      </c>
      <c r="I733" s="2">
        <v>2999</v>
      </c>
      <c r="J733">
        <f>YEAR(Ventas_Wellpro[[#This Row],[Fecha]])</f>
        <v>2025</v>
      </c>
      <c r="K733" t="str">
        <f>TEXT(Ventas_Wellpro[[#This Row],[Fecha]],"MMMM")</f>
        <v>febrero</v>
      </c>
      <c r="L733">
        <f>DAY(Ventas_Wellpro[[#This Row],[Fecha]])</f>
        <v>4</v>
      </c>
    </row>
    <row r="734" spans="2:12" x14ac:dyDescent="0.25">
      <c r="B734" s="70">
        <v>45693</v>
      </c>
      <c r="C734" s="74" t="s">
        <v>17</v>
      </c>
      <c r="D734" t="s">
        <v>196</v>
      </c>
      <c r="E734">
        <v>498.65999999999997</v>
      </c>
      <c r="F734" s="25">
        <v>18</v>
      </c>
      <c r="G734" s="2">
        <v>1436.14</v>
      </c>
      <c r="H734" s="15">
        <v>8975.8799999999992</v>
      </c>
      <c r="I734" s="2">
        <v>10412.02</v>
      </c>
      <c r="J734">
        <f>YEAR(Ventas_Wellpro[[#This Row],[Fecha]])</f>
        <v>2025</v>
      </c>
      <c r="K734" t="str">
        <f>TEXT(Ventas_Wellpro[[#This Row],[Fecha]],"MMMM")</f>
        <v>febrero</v>
      </c>
      <c r="L734">
        <f>DAY(Ventas_Wellpro[[#This Row],[Fecha]])</f>
        <v>5</v>
      </c>
    </row>
    <row r="735" spans="2:12" x14ac:dyDescent="0.25">
      <c r="B735" s="70">
        <v>45693</v>
      </c>
      <c r="C735" s="74" t="s">
        <v>17</v>
      </c>
      <c r="D735" t="s">
        <v>196</v>
      </c>
      <c r="E735">
        <v>498.66</v>
      </c>
      <c r="F735" s="25">
        <v>24</v>
      </c>
      <c r="G735" s="1">
        <v>1914.85</v>
      </c>
      <c r="H735" s="15">
        <v>11967.84</v>
      </c>
      <c r="I735" s="2">
        <v>13882.69</v>
      </c>
      <c r="J735">
        <f>YEAR(Ventas_Wellpro[[#This Row],[Fecha]])</f>
        <v>2025</v>
      </c>
      <c r="K735" t="str">
        <f>TEXT(Ventas_Wellpro[[#This Row],[Fecha]],"MMMM")</f>
        <v>febrero</v>
      </c>
      <c r="L735">
        <f>DAY(Ventas_Wellpro[[#This Row],[Fecha]])</f>
        <v>5</v>
      </c>
    </row>
    <row r="736" spans="2:12" x14ac:dyDescent="0.25">
      <c r="B736" s="70">
        <v>45693</v>
      </c>
      <c r="C736" s="74" t="s">
        <v>17</v>
      </c>
      <c r="D736" t="s">
        <v>196</v>
      </c>
      <c r="E736">
        <v>498.66</v>
      </c>
      <c r="F736" s="25">
        <v>12</v>
      </c>
      <c r="G736" s="1">
        <v>957.43</v>
      </c>
      <c r="H736" s="15">
        <v>5983.92</v>
      </c>
      <c r="I736" s="2">
        <v>6941.35</v>
      </c>
      <c r="J736">
        <f>YEAR(Ventas_Wellpro[[#This Row],[Fecha]])</f>
        <v>2025</v>
      </c>
      <c r="K736" t="str">
        <f>TEXT(Ventas_Wellpro[[#This Row],[Fecha]],"MMMM")</f>
        <v>febrero</v>
      </c>
      <c r="L736">
        <f>DAY(Ventas_Wellpro[[#This Row],[Fecha]])</f>
        <v>5</v>
      </c>
    </row>
    <row r="737" spans="2:12" x14ac:dyDescent="0.25">
      <c r="B737" s="70">
        <v>45693</v>
      </c>
      <c r="C737" s="74" t="s">
        <v>18</v>
      </c>
      <c r="D737" t="s">
        <v>196</v>
      </c>
      <c r="E737">
        <v>525.59</v>
      </c>
      <c r="F737">
        <v>66</v>
      </c>
      <c r="G737" s="1">
        <v>5550.23</v>
      </c>
      <c r="H737" s="15">
        <v>34688.94</v>
      </c>
      <c r="I737" s="2">
        <v>40239.17</v>
      </c>
      <c r="J737">
        <f>YEAR(Ventas_Wellpro[[#This Row],[Fecha]])</f>
        <v>2025</v>
      </c>
      <c r="K737" t="str">
        <f>TEXT(Ventas_Wellpro[[#This Row],[Fecha]],"MMMM")</f>
        <v>febrero</v>
      </c>
      <c r="L737">
        <f>DAY(Ventas_Wellpro[[#This Row],[Fecha]])</f>
        <v>5</v>
      </c>
    </row>
    <row r="738" spans="2:12" x14ac:dyDescent="0.25">
      <c r="B738" s="70">
        <v>45693</v>
      </c>
      <c r="C738" s="74" t="s">
        <v>18</v>
      </c>
      <c r="D738" t="s">
        <v>196</v>
      </c>
      <c r="E738">
        <v>525.59</v>
      </c>
      <c r="F738">
        <v>30</v>
      </c>
      <c r="G738" s="2">
        <v>2522.83</v>
      </c>
      <c r="H738" s="15">
        <v>15767.7</v>
      </c>
      <c r="I738" s="2">
        <v>18290.53</v>
      </c>
      <c r="J738">
        <f>YEAR(Ventas_Wellpro[[#This Row],[Fecha]])</f>
        <v>2025</v>
      </c>
      <c r="K738" t="str">
        <f>TEXT(Ventas_Wellpro[[#This Row],[Fecha]],"MMMM")</f>
        <v>febrero</v>
      </c>
      <c r="L738">
        <f>DAY(Ventas_Wellpro[[#This Row],[Fecha]])</f>
        <v>5</v>
      </c>
    </row>
    <row r="739" spans="2:12" x14ac:dyDescent="0.25">
      <c r="B739" s="70">
        <v>45693</v>
      </c>
      <c r="C739" s="74" t="s">
        <v>18</v>
      </c>
      <c r="D739" t="s">
        <v>196</v>
      </c>
      <c r="E739">
        <v>525.59</v>
      </c>
      <c r="F739">
        <v>24</v>
      </c>
      <c r="G739" s="2">
        <v>2018.27</v>
      </c>
      <c r="H739" s="15">
        <v>12614.16</v>
      </c>
      <c r="I739" s="2">
        <v>14632.43</v>
      </c>
      <c r="J739">
        <f>YEAR(Ventas_Wellpro[[#This Row],[Fecha]])</f>
        <v>2025</v>
      </c>
      <c r="K739" t="str">
        <f>TEXT(Ventas_Wellpro[[#This Row],[Fecha]],"MMMM")</f>
        <v>febrero</v>
      </c>
      <c r="L739">
        <f>DAY(Ventas_Wellpro[[#This Row],[Fecha]])</f>
        <v>5</v>
      </c>
    </row>
    <row r="740" spans="2:12" x14ac:dyDescent="0.25">
      <c r="B740" s="70">
        <v>45694</v>
      </c>
      <c r="C740" s="74" t="s">
        <v>17</v>
      </c>
      <c r="D740" t="s">
        <v>196</v>
      </c>
      <c r="E740">
        <v>498.65999999999997</v>
      </c>
      <c r="F740" s="25">
        <v>72</v>
      </c>
      <c r="G740" s="1">
        <v>5744.56</v>
      </c>
      <c r="H740" s="15">
        <v>35903.519999999997</v>
      </c>
      <c r="I740" s="1">
        <v>41648.080000000002</v>
      </c>
      <c r="J740">
        <f>YEAR(Ventas_Wellpro[[#This Row],[Fecha]])</f>
        <v>2025</v>
      </c>
      <c r="K740" t="str">
        <f>TEXT(Ventas_Wellpro[[#This Row],[Fecha]],"MMMM")</f>
        <v>febrero</v>
      </c>
      <c r="L740">
        <f>DAY(Ventas_Wellpro[[#This Row],[Fecha]])</f>
        <v>6</v>
      </c>
    </row>
    <row r="741" spans="2:12" x14ac:dyDescent="0.25">
      <c r="B741" s="70">
        <v>45694</v>
      </c>
      <c r="C741" s="74" t="s">
        <v>17</v>
      </c>
      <c r="D741" t="s">
        <v>196</v>
      </c>
      <c r="E741">
        <v>498.66</v>
      </c>
      <c r="F741" s="25">
        <v>6</v>
      </c>
      <c r="G741" s="2">
        <v>478.71</v>
      </c>
      <c r="H741" s="15">
        <v>2991.96</v>
      </c>
      <c r="I741" s="2">
        <v>3470.67</v>
      </c>
      <c r="J741">
        <f>YEAR(Ventas_Wellpro[[#This Row],[Fecha]])</f>
        <v>2025</v>
      </c>
      <c r="K741" t="str">
        <f>TEXT(Ventas_Wellpro[[#This Row],[Fecha]],"MMMM")</f>
        <v>febrero</v>
      </c>
      <c r="L741">
        <f>DAY(Ventas_Wellpro[[#This Row],[Fecha]])</f>
        <v>6</v>
      </c>
    </row>
    <row r="742" spans="2:12" x14ac:dyDescent="0.25">
      <c r="B742" s="70">
        <v>45694</v>
      </c>
      <c r="C742" s="74" t="s">
        <v>18</v>
      </c>
      <c r="D742" t="s">
        <v>196</v>
      </c>
      <c r="E742">
        <v>525.59</v>
      </c>
      <c r="F742">
        <v>72</v>
      </c>
      <c r="G742" s="2">
        <v>6054.8</v>
      </c>
      <c r="H742" s="15">
        <v>37842.480000000003</v>
      </c>
      <c r="I742" s="2">
        <v>43897.279999999999</v>
      </c>
      <c r="J742">
        <f>YEAR(Ventas_Wellpro[[#This Row],[Fecha]])</f>
        <v>2025</v>
      </c>
      <c r="K742" t="str">
        <f>TEXT(Ventas_Wellpro[[#This Row],[Fecha]],"MMMM")</f>
        <v>febrero</v>
      </c>
      <c r="L742">
        <f>DAY(Ventas_Wellpro[[#This Row],[Fecha]])</f>
        <v>6</v>
      </c>
    </row>
    <row r="743" spans="2:12" x14ac:dyDescent="0.25">
      <c r="B743" s="70">
        <v>45694</v>
      </c>
      <c r="C743" s="74" t="s">
        <v>18</v>
      </c>
      <c r="D743" t="s">
        <v>196</v>
      </c>
      <c r="E743">
        <v>525.59</v>
      </c>
      <c r="F743">
        <v>6</v>
      </c>
      <c r="G743" s="1">
        <v>504.57</v>
      </c>
      <c r="H743" s="15">
        <v>3153.54</v>
      </c>
      <c r="I743" s="2">
        <v>3658.11</v>
      </c>
      <c r="J743">
        <f>YEAR(Ventas_Wellpro[[#This Row],[Fecha]])</f>
        <v>2025</v>
      </c>
      <c r="K743" t="str">
        <f>TEXT(Ventas_Wellpro[[#This Row],[Fecha]],"MMMM")</f>
        <v>febrero</v>
      </c>
      <c r="L743">
        <f>DAY(Ventas_Wellpro[[#This Row],[Fecha]])</f>
        <v>6</v>
      </c>
    </row>
    <row r="744" spans="2:12" x14ac:dyDescent="0.25">
      <c r="B744" s="70">
        <v>45694</v>
      </c>
      <c r="C744" s="74" t="s">
        <v>25</v>
      </c>
      <c r="D744" t="s">
        <v>196</v>
      </c>
      <c r="E744">
        <v>861.91</v>
      </c>
      <c r="F744" s="25">
        <v>1</v>
      </c>
      <c r="G744" s="1">
        <v>137.9</v>
      </c>
      <c r="H744" s="15">
        <v>861.91</v>
      </c>
      <c r="I744" s="2">
        <v>999.81</v>
      </c>
      <c r="J744">
        <f>YEAR(Ventas_Wellpro[[#This Row],[Fecha]])</f>
        <v>2025</v>
      </c>
      <c r="K744" t="str">
        <f>TEXT(Ventas_Wellpro[[#This Row],[Fecha]],"MMMM")</f>
        <v>febrero</v>
      </c>
      <c r="L744">
        <f>DAY(Ventas_Wellpro[[#This Row],[Fecha]])</f>
        <v>6</v>
      </c>
    </row>
    <row r="745" spans="2:12" x14ac:dyDescent="0.25">
      <c r="B745" s="70">
        <v>45694</v>
      </c>
      <c r="C745" s="74" t="s">
        <v>25</v>
      </c>
      <c r="D745" t="s">
        <v>198</v>
      </c>
      <c r="E745">
        <v>547.24</v>
      </c>
      <c r="F745" s="25">
        <v>1</v>
      </c>
      <c r="G745" s="1">
        <v>87.56</v>
      </c>
      <c r="H745" s="15">
        <v>547.24</v>
      </c>
      <c r="I745" s="2">
        <v>634.79999999999995</v>
      </c>
      <c r="J745">
        <f>YEAR(Ventas_Wellpro[[#This Row],[Fecha]])</f>
        <v>2025</v>
      </c>
      <c r="K745" t="str">
        <f>TEXT(Ventas_Wellpro[[#This Row],[Fecha]],"MMMM")</f>
        <v>febrero</v>
      </c>
      <c r="L745">
        <f>DAY(Ventas_Wellpro[[#This Row],[Fecha]])</f>
        <v>6</v>
      </c>
    </row>
    <row r="746" spans="2:12" x14ac:dyDescent="0.25">
      <c r="B746" s="70">
        <v>45695</v>
      </c>
      <c r="C746" s="74" t="s">
        <v>17</v>
      </c>
      <c r="D746" t="s">
        <v>196</v>
      </c>
      <c r="E746">
        <v>498.66</v>
      </c>
      <c r="F746" s="25">
        <v>6</v>
      </c>
      <c r="G746" s="1">
        <v>478.71</v>
      </c>
      <c r="H746" s="15">
        <v>2991.96</v>
      </c>
      <c r="I746" s="1">
        <v>3470.67</v>
      </c>
      <c r="J746">
        <f>YEAR(Ventas_Wellpro[[#This Row],[Fecha]])</f>
        <v>2025</v>
      </c>
      <c r="K746" t="str">
        <f>TEXT(Ventas_Wellpro[[#This Row],[Fecha]],"MMMM")</f>
        <v>febrero</v>
      </c>
      <c r="L746">
        <f>DAY(Ventas_Wellpro[[#This Row],[Fecha]])</f>
        <v>7</v>
      </c>
    </row>
    <row r="747" spans="2:12" x14ac:dyDescent="0.25">
      <c r="B747" s="70">
        <v>45695</v>
      </c>
      <c r="C747" s="74" t="s">
        <v>17</v>
      </c>
      <c r="D747" t="s">
        <v>196</v>
      </c>
      <c r="E747">
        <v>498.65999999999997</v>
      </c>
      <c r="F747" s="25">
        <v>18</v>
      </c>
      <c r="G747" s="1">
        <v>1436.14</v>
      </c>
      <c r="H747" s="15">
        <v>8975.8799999999992</v>
      </c>
      <c r="I747" s="2">
        <v>10412.02</v>
      </c>
      <c r="J747">
        <f>YEAR(Ventas_Wellpro[[#This Row],[Fecha]])</f>
        <v>2025</v>
      </c>
      <c r="K747" t="str">
        <f>TEXT(Ventas_Wellpro[[#This Row],[Fecha]],"MMMM")</f>
        <v>febrero</v>
      </c>
      <c r="L747">
        <f>DAY(Ventas_Wellpro[[#This Row],[Fecha]])</f>
        <v>7</v>
      </c>
    </row>
    <row r="748" spans="2:12" x14ac:dyDescent="0.25">
      <c r="B748" s="70">
        <v>45695</v>
      </c>
      <c r="C748" s="74" t="s">
        <v>17</v>
      </c>
      <c r="D748" t="s">
        <v>196</v>
      </c>
      <c r="E748">
        <v>498.66</v>
      </c>
      <c r="F748" s="25">
        <v>6</v>
      </c>
      <c r="G748" s="2">
        <v>478.71</v>
      </c>
      <c r="H748" s="15">
        <v>2991.96</v>
      </c>
      <c r="I748" s="2">
        <v>3470.67</v>
      </c>
      <c r="J748">
        <f>YEAR(Ventas_Wellpro[[#This Row],[Fecha]])</f>
        <v>2025</v>
      </c>
      <c r="K748" t="str">
        <f>TEXT(Ventas_Wellpro[[#This Row],[Fecha]],"MMMM")</f>
        <v>febrero</v>
      </c>
      <c r="L748">
        <f>DAY(Ventas_Wellpro[[#This Row],[Fecha]])</f>
        <v>7</v>
      </c>
    </row>
    <row r="749" spans="2:12" x14ac:dyDescent="0.25">
      <c r="B749" s="70">
        <v>45695</v>
      </c>
      <c r="C749" s="74" t="s">
        <v>17</v>
      </c>
      <c r="D749" t="s">
        <v>196</v>
      </c>
      <c r="E749">
        <v>498.66</v>
      </c>
      <c r="F749" s="25">
        <v>6</v>
      </c>
      <c r="G749" s="2">
        <v>478.71</v>
      </c>
      <c r="H749" s="15">
        <v>2991.96</v>
      </c>
      <c r="I749" s="2">
        <v>3470.67</v>
      </c>
      <c r="J749">
        <f>YEAR(Ventas_Wellpro[[#This Row],[Fecha]])</f>
        <v>2025</v>
      </c>
      <c r="K749" t="str">
        <f>TEXT(Ventas_Wellpro[[#This Row],[Fecha]],"MMMM")</f>
        <v>febrero</v>
      </c>
      <c r="L749">
        <f>DAY(Ventas_Wellpro[[#This Row],[Fecha]])</f>
        <v>7</v>
      </c>
    </row>
    <row r="750" spans="2:12" x14ac:dyDescent="0.25">
      <c r="B750" s="70">
        <v>45695</v>
      </c>
      <c r="C750" s="74" t="s">
        <v>17</v>
      </c>
      <c r="D750" t="s">
        <v>196</v>
      </c>
      <c r="E750">
        <v>498.66</v>
      </c>
      <c r="F750" s="25">
        <v>6</v>
      </c>
      <c r="G750" s="1">
        <v>478.71</v>
      </c>
      <c r="H750" s="15">
        <v>2991.96</v>
      </c>
      <c r="I750" s="2">
        <v>3470.67</v>
      </c>
      <c r="J750">
        <f>YEAR(Ventas_Wellpro[[#This Row],[Fecha]])</f>
        <v>2025</v>
      </c>
      <c r="K750" t="str">
        <f>TEXT(Ventas_Wellpro[[#This Row],[Fecha]],"MMMM")</f>
        <v>febrero</v>
      </c>
      <c r="L750">
        <f>DAY(Ventas_Wellpro[[#This Row],[Fecha]])</f>
        <v>7</v>
      </c>
    </row>
    <row r="751" spans="2:12" x14ac:dyDescent="0.25">
      <c r="B751" s="70">
        <v>45695</v>
      </c>
      <c r="C751" s="74" t="s">
        <v>17</v>
      </c>
      <c r="D751" t="s">
        <v>196</v>
      </c>
      <c r="E751">
        <v>498.66</v>
      </c>
      <c r="F751" s="25">
        <v>24</v>
      </c>
      <c r="G751" s="2">
        <v>1914.85</v>
      </c>
      <c r="H751" s="15">
        <v>11967.84</v>
      </c>
      <c r="I751" s="2">
        <v>13882.69</v>
      </c>
      <c r="J751">
        <f>YEAR(Ventas_Wellpro[[#This Row],[Fecha]])</f>
        <v>2025</v>
      </c>
      <c r="K751" t="str">
        <f>TEXT(Ventas_Wellpro[[#This Row],[Fecha]],"MMMM")</f>
        <v>febrero</v>
      </c>
      <c r="L751">
        <f>DAY(Ventas_Wellpro[[#This Row],[Fecha]])</f>
        <v>7</v>
      </c>
    </row>
    <row r="752" spans="2:12" x14ac:dyDescent="0.25">
      <c r="B752" s="70">
        <v>45695</v>
      </c>
      <c r="C752" s="74" t="s">
        <v>17</v>
      </c>
      <c r="D752" t="s">
        <v>196</v>
      </c>
      <c r="E752">
        <v>498.65999999999997</v>
      </c>
      <c r="F752" s="25">
        <v>18</v>
      </c>
      <c r="G752" s="1">
        <v>1436.14</v>
      </c>
      <c r="H752" s="15">
        <v>8975.8799999999992</v>
      </c>
      <c r="I752" s="2">
        <v>10412.02</v>
      </c>
      <c r="J752">
        <f>YEAR(Ventas_Wellpro[[#This Row],[Fecha]])</f>
        <v>2025</v>
      </c>
      <c r="K752" t="str">
        <f>TEXT(Ventas_Wellpro[[#This Row],[Fecha]],"MMMM")</f>
        <v>febrero</v>
      </c>
      <c r="L752">
        <f>DAY(Ventas_Wellpro[[#This Row],[Fecha]])</f>
        <v>7</v>
      </c>
    </row>
    <row r="753" spans="2:12" x14ac:dyDescent="0.25">
      <c r="B753" s="70">
        <v>45695</v>
      </c>
      <c r="C753" s="74" t="s">
        <v>17</v>
      </c>
      <c r="D753" t="s">
        <v>196</v>
      </c>
      <c r="E753">
        <v>498.65999999999997</v>
      </c>
      <c r="F753" s="25">
        <v>36</v>
      </c>
      <c r="G753" s="1">
        <v>0</v>
      </c>
      <c r="H753" s="15">
        <v>17951.759999999998</v>
      </c>
      <c r="I753" s="2">
        <v>0</v>
      </c>
      <c r="J753">
        <f>YEAR(Ventas_Wellpro[[#This Row],[Fecha]])</f>
        <v>2025</v>
      </c>
      <c r="K753" t="str">
        <f>TEXT(Ventas_Wellpro[[#This Row],[Fecha]],"MMMM")</f>
        <v>febrero</v>
      </c>
      <c r="L753">
        <f>DAY(Ventas_Wellpro[[#This Row],[Fecha]])</f>
        <v>7</v>
      </c>
    </row>
    <row r="754" spans="2:12" x14ac:dyDescent="0.25">
      <c r="B754" s="70">
        <v>45695</v>
      </c>
      <c r="C754" s="74" t="s">
        <v>18</v>
      </c>
      <c r="D754" t="s">
        <v>196</v>
      </c>
      <c r="E754">
        <v>525.59</v>
      </c>
      <c r="F754">
        <v>6</v>
      </c>
      <c r="G754" s="1">
        <v>504.57</v>
      </c>
      <c r="H754" s="15">
        <v>3153.54</v>
      </c>
      <c r="I754" s="2">
        <v>3658.11</v>
      </c>
      <c r="J754">
        <f>YEAR(Ventas_Wellpro[[#This Row],[Fecha]])</f>
        <v>2025</v>
      </c>
      <c r="K754" t="str">
        <f>TEXT(Ventas_Wellpro[[#This Row],[Fecha]],"MMMM")</f>
        <v>febrero</v>
      </c>
      <c r="L754">
        <f>DAY(Ventas_Wellpro[[#This Row],[Fecha]])</f>
        <v>7</v>
      </c>
    </row>
    <row r="755" spans="2:12" x14ac:dyDescent="0.25">
      <c r="B755" s="70">
        <v>45695</v>
      </c>
      <c r="C755" s="74" t="s">
        <v>18</v>
      </c>
      <c r="D755" t="s">
        <v>196</v>
      </c>
      <c r="E755">
        <v>525.59</v>
      </c>
      <c r="F755">
        <v>6</v>
      </c>
      <c r="G755" s="2">
        <v>504.57</v>
      </c>
      <c r="H755" s="15">
        <v>3153.54</v>
      </c>
      <c r="I755" s="2">
        <v>3658.11</v>
      </c>
      <c r="J755">
        <f>YEAR(Ventas_Wellpro[[#This Row],[Fecha]])</f>
        <v>2025</v>
      </c>
      <c r="K755" t="str">
        <f>TEXT(Ventas_Wellpro[[#This Row],[Fecha]],"MMMM")</f>
        <v>febrero</v>
      </c>
      <c r="L755">
        <f>DAY(Ventas_Wellpro[[#This Row],[Fecha]])</f>
        <v>7</v>
      </c>
    </row>
    <row r="756" spans="2:12" x14ac:dyDescent="0.25">
      <c r="B756" s="70">
        <v>45695</v>
      </c>
      <c r="C756" s="74" t="s">
        <v>18</v>
      </c>
      <c r="D756" t="s">
        <v>196</v>
      </c>
      <c r="E756">
        <v>525.59</v>
      </c>
      <c r="F756">
        <v>6</v>
      </c>
      <c r="G756" s="1">
        <v>504.57</v>
      </c>
      <c r="H756" s="15">
        <v>3153.54</v>
      </c>
      <c r="I756" s="2">
        <v>3658.11</v>
      </c>
      <c r="J756">
        <f>YEAR(Ventas_Wellpro[[#This Row],[Fecha]])</f>
        <v>2025</v>
      </c>
      <c r="K756" t="str">
        <f>TEXT(Ventas_Wellpro[[#This Row],[Fecha]],"MMMM")</f>
        <v>febrero</v>
      </c>
      <c r="L756">
        <f>DAY(Ventas_Wellpro[[#This Row],[Fecha]])</f>
        <v>7</v>
      </c>
    </row>
    <row r="757" spans="2:12" x14ac:dyDescent="0.25">
      <c r="B757" s="70">
        <v>45695</v>
      </c>
      <c r="C757" s="74" t="s">
        <v>18</v>
      </c>
      <c r="D757" t="s">
        <v>196</v>
      </c>
      <c r="E757">
        <v>525.59</v>
      </c>
      <c r="F757">
        <v>6</v>
      </c>
      <c r="G757" s="2">
        <v>504.57</v>
      </c>
      <c r="H757" s="15">
        <v>3153.54</v>
      </c>
      <c r="I757" s="2">
        <v>3658.11</v>
      </c>
      <c r="J757">
        <f>YEAR(Ventas_Wellpro[[#This Row],[Fecha]])</f>
        <v>2025</v>
      </c>
      <c r="K757" t="str">
        <f>TEXT(Ventas_Wellpro[[#This Row],[Fecha]],"MMMM")</f>
        <v>febrero</v>
      </c>
      <c r="L757">
        <f>DAY(Ventas_Wellpro[[#This Row],[Fecha]])</f>
        <v>7</v>
      </c>
    </row>
    <row r="758" spans="2:12" x14ac:dyDescent="0.25">
      <c r="B758" s="70">
        <v>45695</v>
      </c>
      <c r="C758" s="74" t="s">
        <v>18</v>
      </c>
      <c r="D758" t="s">
        <v>196</v>
      </c>
      <c r="E758">
        <v>525.59</v>
      </c>
      <c r="F758">
        <v>30</v>
      </c>
      <c r="G758" s="2">
        <v>2522.83</v>
      </c>
      <c r="H758" s="15">
        <v>15767.7</v>
      </c>
      <c r="I758" s="2">
        <v>18290.53</v>
      </c>
      <c r="J758">
        <f>YEAR(Ventas_Wellpro[[#This Row],[Fecha]])</f>
        <v>2025</v>
      </c>
      <c r="K758" t="str">
        <f>TEXT(Ventas_Wellpro[[#This Row],[Fecha]],"MMMM")</f>
        <v>febrero</v>
      </c>
      <c r="L758">
        <f>DAY(Ventas_Wellpro[[#This Row],[Fecha]])</f>
        <v>7</v>
      </c>
    </row>
    <row r="759" spans="2:12" x14ac:dyDescent="0.25">
      <c r="B759" s="70">
        <v>45695</v>
      </c>
      <c r="C759" s="74" t="s">
        <v>18</v>
      </c>
      <c r="D759" t="s">
        <v>196</v>
      </c>
      <c r="E759">
        <v>525.59</v>
      </c>
      <c r="F759">
        <v>6</v>
      </c>
      <c r="G759" s="2">
        <v>0</v>
      </c>
      <c r="H759" s="15">
        <v>3153.54</v>
      </c>
      <c r="I759" s="2">
        <v>0</v>
      </c>
      <c r="J759">
        <f>YEAR(Ventas_Wellpro[[#This Row],[Fecha]])</f>
        <v>2025</v>
      </c>
      <c r="K759" t="str">
        <f>TEXT(Ventas_Wellpro[[#This Row],[Fecha]],"MMMM")</f>
        <v>febrero</v>
      </c>
      <c r="L759">
        <f>DAY(Ventas_Wellpro[[#This Row],[Fecha]])</f>
        <v>7</v>
      </c>
    </row>
    <row r="760" spans="2:12" x14ac:dyDescent="0.25">
      <c r="B760" s="70">
        <v>45698</v>
      </c>
      <c r="C760" s="74" t="s">
        <v>17</v>
      </c>
      <c r="D760" t="s">
        <v>196</v>
      </c>
      <c r="E760">
        <v>498.65999999999997</v>
      </c>
      <c r="F760" s="25">
        <v>36</v>
      </c>
      <c r="G760" s="2">
        <v>2872.28</v>
      </c>
      <c r="H760" s="15">
        <v>17951.759999999998</v>
      </c>
      <c r="I760" s="2">
        <v>20824.04</v>
      </c>
      <c r="J760">
        <f>YEAR(Ventas_Wellpro[[#This Row],[Fecha]])</f>
        <v>2025</v>
      </c>
      <c r="K760" t="str">
        <f>TEXT(Ventas_Wellpro[[#This Row],[Fecha]],"MMMM")</f>
        <v>febrero</v>
      </c>
      <c r="L760">
        <f>DAY(Ventas_Wellpro[[#This Row],[Fecha]])</f>
        <v>10</v>
      </c>
    </row>
    <row r="761" spans="2:12" x14ac:dyDescent="0.25">
      <c r="B761" s="70">
        <v>45698</v>
      </c>
      <c r="C761" s="74" t="s">
        <v>17</v>
      </c>
      <c r="D761" t="s">
        <v>196</v>
      </c>
      <c r="E761">
        <v>498.65999999999997</v>
      </c>
      <c r="F761" s="25">
        <v>36</v>
      </c>
      <c r="G761" s="1">
        <v>2872.28</v>
      </c>
      <c r="H761" s="15">
        <v>17951.759999999998</v>
      </c>
      <c r="I761" s="2">
        <v>20824.04</v>
      </c>
      <c r="J761">
        <f>YEAR(Ventas_Wellpro[[#This Row],[Fecha]])</f>
        <v>2025</v>
      </c>
      <c r="K761" t="str">
        <f>TEXT(Ventas_Wellpro[[#This Row],[Fecha]],"MMMM")</f>
        <v>febrero</v>
      </c>
      <c r="L761">
        <f>DAY(Ventas_Wellpro[[#This Row],[Fecha]])</f>
        <v>10</v>
      </c>
    </row>
    <row r="762" spans="2:12" x14ac:dyDescent="0.25">
      <c r="B762" s="70">
        <v>45698</v>
      </c>
      <c r="C762" s="74" t="s">
        <v>17</v>
      </c>
      <c r="D762" t="s">
        <v>196</v>
      </c>
      <c r="E762">
        <v>498.66</v>
      </c>
      <c r="F762" s="25">
        <v>6</v>
      </c>
      <c r="G762" s="1">
        <v>478.71</v>
      </c>
      <c r="H762" s="15">
        <v>2991.96</v>
      </c>
      <c r="I762" s="2">
        <v>3470.67</v>
      </c>
      <c r="J762">
        <f>YEAR(Ventas_Wellpro[[#This Row],[Fecha]])</f>
        <v>2025</v>
      </c>
      <c r="K762" t="str">
        <f>TEXT(Ventas_Wellpro[[#This Row],[Fecha]],"MMMM")</f>
        <v>febrero</v>
      </c>
      <c r="L762">
        <f>DAY(Ventas_Wellpro[[#This Row],[Fecha]])</f>
        <v>10</v>
      </c>
    </row>
    <row r="763" spans="2:12" x14ac:dyDescent="0.25">
      <c r="B763" s="70">
        <v>45698</v>
      </c>
      <c r="C763" s="74" t="s">
        <v>18</v>
      </c>
      <c r="D763" t="s">
        <v>196</v>
      </c>
      <c r="E763">
        <v>525.59</v>
      </c>
      <c r="F763">
        <v>6</v>
      </c>
      <c r="G763" s="1">
        <v>504.57</v>
      </c>
      <c r="H763" s="15">
        <v>3153.54</v>
      </c>
      <c r="I763" s="2">
        <v>3658.11</v>
      </c>
      <c r="J763">
        <f>YEAR(Ventas_Wellpro[[#This Row],[Fecha]])</f>
        <v>2025</v>
      </c>
      <c r="K763" t="str">
        <f>TEXT(Ventas_Wellpro[[#This Row],[Fecha]],"MMMM")</f>
        <v>febrero</v>
      </c>
      <c r="L763">
        <f>DAY(Ventas_Wellpro[[#This Row],[Fecha]])</f>
        <v>10</v>
      </c>
    </row>
    <row r="764" spans="2:12" x14ac:dyDescent="0.25">
      <c r="B764" s="70">
        <v>45698</v>
      </c>
      <c r="C764" s="74" t="s">
        <v>18</v>
      </c>
      <c r="D764" t="s">
        <v>196</v>
      </c>
      <c r="E764">
        <v>525.59</v>
      </c>
      <c r="F764">
        <v>12</v>
      </c>
      <c r="G764" s="2">
        <v>1009.13</v>
      </c>
      <c r="H764" s="15">
        <v>6307.08</v>
      </c>
      <c r="I764" s="2">
        <v>7316.21</v>
      </c>
      <c r="J764">
        <f>YEAR(Ventas_Wellpro[[#This Row],[Fecha]])</f>
        <v>2025</v>
      </c>
      <c r="K764" t="str">
        <f>TEXT(Ventas_Wellpro[[#This Row],[Fecha]],"MMMM")</f>
        <v>febrero</v>
      </c>
      <c r="L764">
        <f>DAY(Ventas_Wellpro[[#This Row],[Fecha]])</f>
        <v>10</v>
      </c>
    </row>
    <row r="765" spans="2:12" x14ac:dyDescent="0.25">
      <c r="B765" s="70">
        <v>45698</v>
      </c>
      <c r="C765" s="74" t="s">
        <v>18</v>
      </c>
      <c r="D765" t="s">
        <v>196</v>
      </c>
      <c r="E765">
        <v>525.59</v>
      </c>
      <c r="F765">
        <v>24</v>
      </c>
      <c r="G765" s="2">
        <v>2018.27</v>
      </c>
      <c r="H765" s="15">
        <v>12614.16</v>
      </c>
      <c r="I765" s="2">
        <v>14632.43</v>
      </c>
      <c r="J765">
        <f>YEAR(Ventas_Wellpro[[#This Row],[Fecha]])</f>
        <v>2025</v>
      </c>
      <c r="K765" t="str">
        <f>TEXT(Ventas_Wellpro[[#This Row],[Fecha]],"MMMM")</f>
        <v>febrero</v>
      </c>
      <c r="L765">
        <f>DAY(Ventas_Wellpro[[#This Row],[Fecha]])</f>
        <v>10</v>
      </c>
    </row>
    <row r="766" spans="2:12" x14ac:dyDescent="0.25">
      <c r="B766" s="70">
        <v>45698</v>
      </c>
      <c r="C766" s="74" t="s">
        <v>25</v>
      </c>
      <c r="D766" t="s">
        <v>198</v>
      </c>
      <c r="E766">
        <v>964.66</v>
      </c>
      <c r="F766" s="25">
        <v>1</v>
      </c>
      <c r="G766" s="2">
        <v>154.34</v>
      </c>
      <c r="H766" s="15">
        <v>964.66</v>
      </c>
      <c r="I766" s="2">
        <v>1119</v>
      </c>
      <c r="J766">
        <f>YEAR(Ventas_Wellpro[[#This Row],[Fecha]])</f>
        <v>2025</v>
      </c>
      <c r="K766" t="str">
        <f>TEXT(Ventas_Wellpro[[#This Row],[Fecha]],"MMMM")</f>
        <v>febrero</v>
      </c>
      <c r="L766">
        <f>DAY(Ventas_Wellpro[[#This Row],[Fecha]])</f>
        <v>10</v>
      </c>
    </row>
    <row r="767" spans="2:12" x14ac:dyDescent="0.25">
      <c r="B767" s="70">
        <v>45699</v>
      </c>
      <c r="C767" s="74" t="s">
        <v>16</v>
      </c>
      <c r="D767" t="s">
        <v>198</v>
      </c>
      <c r="E767">
        <v>905.16</v>
      </c>
      <c r="F767" s="25">
        <v>1</v>
      </c>
      <c r="G767" s="1">
        <v>144.83000000000001</v>
      </c>
      <c r="H767" s="15">
        <v>905.16</v>
      </c>
      <c r="I767" s="2">
        <v>1049.99</v>
      </c>
      <c r="J767">
        <f>YEAR(Ventas_Wellpro[[#This Row],[Fecha]])</f>
        <v>2025</v>
      </c>
      <c r="K767" t="str">
        <f>TEXT(Ventas_Wellpro[[#This Row],[Fecha]],"MMMM")</f>
        <v>febrero</v>
      </c>
      <c r="L767">
        <f>DAY(Ventas_Wellpro[[#This Row],[Fecha]])</f>
        <v>11</v>
      </c>
    </row>
    <row r="768" spans="2:12" x14ac:dyDescent="0.25">
      <c r="B768" s="70">
        <v>45699</v>
      </c>
      <c r="C768" s="74" t="s">
        <v>17</v>
      </c>
      <c r="D768" t="s">
        <v>196</v>
      </c>
      <c r="E768">
        <v>498.66</v>
      </c>
      <c r="F768" s="25">
        <v>12</v>
      </c>
      <c r="G768" s="1">
        <v>957.43</v>
      </c>
      <c r="H768" s="15">
        <v>5983.92</v>
      </c>
      <c r="I768" s="1">
        <v>6941.35</v>
      </c>
      <c r="J768">
        <f>YEAR(Ventas_Wellpro[[#This Row],[Fecha]])</f>
        <v>2025</v>
      </c>
      <c r="K768" t="str">
        <f>TEXT(Ventas_Wellpro[[#This Row],[Fecha]],"MMMM")</f>
        <v>febrero</v>
      </c>
      <c r="L768">
        <f>DAY(Ventas_Wellpro[[#This Row],[Fecha]])</f>
        <v>11</v>
      </c>
    </row>
    <row r="769" spans="2:12" x14ac:dyDescent="0.25">
      <c r="B769" s="70">
        <v>45699</v>
      </c>
      <c r="C769" s="74" t="s">
        <v>17</v>
      </c>
      <c r="D769" t="s">
        <v>196</v>
      </c>
      <c r="E769">
        <v>498.66</v>
      </c>
      <c r="F769" s="25">
        <v>12</v>
      </c>
      <c r="G769" s="2">
        <v>957.43</v>
      </c>
      <c r="H769" s="15">
        <v>5983.92</v>
      </c>
      <c r="I769" s="2">
        <v>6941.35</v>
      </c>
      <c r="J769">
        <f>YEAR(Ventas_Wellpro[[#This Row],[Fecha]])</f>
        <v>2025</v>
      </c>
      <c r="K769" t="str">
        <f>TEXT(Ventas_Wellpro[[#This Row],[Fecha]],"MMMM")</f>
        <v>febrero</v>
      </c>
      <c r="L769">
        <f>DAY(Ventas_Wellpro[[#This Row],[Fecha]])</f>
        <v>11</v>
      </c>
    </row>
    <row r="770" spans="2:12" x14ac:dyDescent="0.25">
      <c r="B770" s="70">
        <v>45699</v>
      </c>
      <c r="C770" s="74" t="s">
        <v>18</v>
      </c>
      <c r="D770" t="s">
        <v>196</v>
      </c>
      <c r="E770">
        <v>525.59</v>
      </c>
      <c r="F770">
        <v>6</v>
      </c>
      <c r="G770" s="2">
        <v>504.57</v>
      </c>
      <c r="H770" s="15">
        <v>3153.54</v>
      </c>
      <c r="I770" s="2">
        <v>3658.11</v>
      </c>
      <c r="J770">
        <f>YEAR(Ventas_Wellpro[[#This Row],[Fecha]])</f>
        <v>2025</v>
      </c>
      <c r="K770" t="str">
        <f>TEXT(Ventas_Wellpro[[#This Row],[Fecha]],"MMMM")</f>
        <v>febrero</v>
      </c>
      <c r="L770">
        <f>DAY(Ventas_Wellpro[[#This Row],[Fecha]])</f>
        <v>11</v>
      </c>
    </row>
    <row r="771" spans="2:12" x14ac:dyDescent="0.25">
      <c r="B771" s="70">
        <v>45699</v>
      </c>
      <c r="C771" s="74" t="s">
        <v>18</v>
      </c>
      <c r="D771" t="s">
        <v>196</v>
      </c>
      <c r="E771">
        <v>525.59</v>
      </c>
      <c r="F771">
        <v>6</v>
      </c>
      <c r="G771" s="1">
        <v>504.57</v>
      </c>
      <c r="H771" s="15">
        <v>3153.54</v>
      </c>
      <c r="I771" s="2">
        <v>3658.11</v>
      </c>
      <c r="J771">
        <f>YEAR(Ventas_Wellpro[[#This Row],[Fecha]])</f>
        <v>2025</v>
      </c>
      <c r="K771" t="str">
        <f>TEXT(Ventas_Wellpro[[#This Row],[Fecha]],"MMMM")</f>
        <v>febrero</v>
      </c>
      <c r="L771">
        <f>DAY(Ventas_Wellpro[[#This Row],[Fecha]])</f>
        <v>11</v>
      </c>
    </row>
    <row r="772" spans="2:12" x14ac:dyDescent="0.25">
      <c r="B772" s="70">
        <v>45699</v>
      </c>
      <c r="C772" s="74" t="s">
        <v>21</v>
      </c>
      <c r="D772" t="s">
        <v>198</v>
      </c>
      <c r="E772">
        <v>137.79</v>
      </c>
      <c r="F772" s="25">
        <v>1</v>
      </c>
      <c r="G772" s="2">
        <v>22.05</v>
      </c>
      <c r="H772" s="15">
        <v>137.79</v>
      </c>
      <c r="I772" s="2">
        <v>159.84</v>
      </c>
      <c r="J772">
        <f>YEAR(Ventas_Wellpro[[#This Row],[Fecha]])</f>
        <v>2025</v>
      </c>
      <c r="K772" t="str">
        <f>TEXT(Ventas_Wellpro[[#This Row],[Fecha]],"MMMM")</f>
        <v>febrero</v>
      </c>
      <c r="L772">
        <f>DAY(Ventas_Wellpro[[#This Row],[Fecha]])</f>
        <v>11</v>
      </c>
    </row>
    <row r="773" spans="2:12" x14ac:dyDescent="0.25">
      <c r="B773" s="70">
        <v>45699</v>
      </c>
      <c r="C773" s="74" t="s">
        <v>22</v>
      </c>
      <c r="D773" t="s">
        <v>198</v>
      </c>
      <c r="E773">
        <v>137.79</v>
      </c>
      <c r="F773" s="25">
        <v>1</v>
      </c>
      <c r="G773" s="1">
        <v>22.05</v>
      </c>
      <c r="H773" s="15">
        <v>137.79</v>
      </c>
      <c r="I773" s="2">
        <v>159.84</v>
      </c>
      <c r="J773">
        <f>YEAR(Ventas_Wellpro[[#This Row],[Fecha]])</f>
        <v>2025</v>
      </c>
      <c r="K773" t="str">
        <f>TEXT(Ventas_Wellpro[[#This Row],[Fecha]],"MMMM")</f>
        <v>febrero</v>
      </c>
      <c r="L773">
        <f>DAY(Ventas_Wellpro[[#This Row],[Fecha]])</f>
        <v>11</v>
      </c>
    </row>
    <row r="774" spans="2:12" x14ac:dyDescent="0.25">
      <c r="B774" s="70">
        <v>45699</v>
      </c>
      <c r="C774" s="74" t="s">
        <v>22</v>
      </c>
      <c r="D774" t="s">
        <v>198</v>
      </c>
      <c r="E774">
        <v>137.79</v>
      </c>
      <c r="F774" s="25">
        <v>1</v>
      </c>
      <c r="G774" s="2">
        <v>22.05</v>
      </c>
      <c r="H774" s="15">
        <v>137.79</v>
      </c>
      <c r="I774" s="2">
        <v>159.84</v>
      </c>
      <c r="J774">
        <f>YEAR(Ventas_Wellpro[[#This Row],[Fecha]])</f>
        <v>2025</v>
      </c>
      <c r="K774" t="str">
        <f>TEXT(Ventas_Wellpro[[#This Row],[Fecha]],"MMMM")</f>
        <v>febrero</v>
      </c>
      <c r="L774">
        <f>DAY(Ventas_Wellpro[[#This Row],[Fecha]])</f>
        <v>11</v>
      </c>
    </row>
    <row r="775" spans="2:12" x14ac:dyDescent="0.25">
      <c r="B775" s="70">
        <v>45699</v>
      </c>
      <c r="C775" s="74" t="s">
        <v>22</v>
      </c>
      <c r="D775" t="s">
        <v>198</v>
      </c>
      <c r="E775">
        <v>137.79</v>
      </c>
      <c r="F775" s="25">
        <v>1</v>
      </c>
      <c r="G775" s="1">
        <v>22.05</v>
      </c>
      <c r="H775" s="15">
        <v>137.79</v>
      </c>
      <c r="I775" s="2">
        <v>159.84</v>
      </c>
      <c r="J775">
        <f>YEAR(Ventas_Wellpro[[#This Row],[Fecha]])</f>
        <v>2025</v>
      </c>
      <c r="K775" t="str">
        <f>TEXT(Ventas_Wellpro[[#This Row],[Fecha]],"MMMM")</f>
        <v>febrero</v>
      </c>
      <c r="L775">
        <f>DAY(Ventas_Wellpro[[#This Row],[Fecha]])</f>
        <v>11</v>
      </c>
    </row>
    <row r="776" spans="2:12" x14ac:dyDescent="0.25">
      <c r="B776" s="70">
        <v>45699</v>
      </c>
      <c r="C776" s="74" t="s">
        <v>12</v>
      </c>
      <c r="D776" t="s">
        <v>198</v>
      </c>
      <c r="E776">
        <v>272.27</v>
      </c>
      <c r="F776" s="25">
        <v>1</v>
      </c>
      <c r="G776" s="2">
        <v>43.56</v>
      </c>
      <c r="H776" s="15">
        <v>272.27</v>
      </c>
      <c r="I776" s="2">
        <v>315.83</v>
      </c>
      <c r="J776">
        <f>YEAR(Ventas_Wellpro[[#This Row],[Fecha]])</f>
        <v>2025</v>
      </c>
      <c r="K776" t="str">
        <f>TEXT(Ventas_Wellpro[[#This Row],[Fecha]],"MMMM")</f>
        <v>febrero</v>
      </c>
      <c r="L776">
        <f>DAY(Ventas_Wellpro[[#This Row],[Fecha]])</f>
        <v>11</v>
      </c>
    </row>
    <row r="777" spans="2:12" x14ac:dyDescent="0.25">
      <c r="B777" s="70">
        <v>45699</v>
      </c>
      <c r="C777" s="74" t="s">
        <v>25</v>
      </c>
      <c r="D777" t="s">
        <v>198</v>
      </c>
      <c r="E777">
        <v>861.91</v>
      </c>
      <c r="F777" s="25">
        <v>1</v>
      </c>
      <c r="G777" s="1">
        <v>137.9</v>
      </c>
      <c r="H777" s="15">
        <v>861.91</v>
      </c>
      <c r="I777" s="2">
        <v>999.81</v>
      </c>
      <c r="J777">
        <f>YEAR(Ventas_Wellpro[[#This Row],[Fecha]])</f>
        <v>2025</v>
      </c>
      <c r="K777" t="str">
        <f>TEXT(Ventas_Wellpro[[#This Row],[Fecha]],"MMMM")</f>
        <v>febrero</v>
      </c>
      <c r="L777">
        <f>DAY(Ventas_Wellpro[[#This Row],[Fecha]])</f>
        <v>11</v>
      </c>
    </row>
    <row r="778" spans="2:12" x14ac:dyDescent="0.25">
      <c r="B778" s="70">
        <v>45700</v>
      </c>
      <c r="C778" s="74" t="s">
        <v>16</v>
      </c>
      <c r="D778" t="s">
        <v>198</v>
      </c>
      <c r="E778">
        <v>905.16</v>
      </c>
      <c r="F778" s="25">
        <v>1</v>
      </c>
      <c r="G778" s="1">
        <v>144.83000000000001</v>
      </c>
      <c r="H778" s="15">
        <v>905.16</v>
      </c>
      <c r="I778" s="2">
        <v>1049.99</v>
      </c>
      <c r="J778">
        <f>YEAR(Ventas_Wellpro[[#This Row],[Fecha]])</f>
        <v>2025</v>
      </c>
      <c r="K778" t="str">
        <f>TEXT(Ventas_Wellpro[[#This Row],[Fecha]],"MMMM")</f>
        <v>febrero</v>
      </c>
      <c r="L778">
        <f>DAY(Ventas_Wellpro[[#This Row],[Fecha]])</f>
        <v>12</v>
      </c>
    </row>
    <row r="779" spans="2:12" x14ac:dyDescent="0.25">
      <c r="B779" s="70">
        <v>45701</v>
      </c>
      <c r="C779" s="74" t="s">
        <v>17</v>
      </c>
      <c r="D779" t="s">
        <v>198</v>
      </c>
      <c r="E779">
        <v>905.16</v>
      </c>
      <c r="F779" s="25">
        <v>1</v>
      </c>
      <c r="G779" s="1">
        <v>0</v>
      </c>
      <c r="H779" s="15">
        <v>905.16</v>
      </c>
      <c r="I779" s="2">
        <v>0</v>
      </c>
      <c r="J779">
        <f>YEAR(Ventas_Wellpro[[#This Row],[Fecha]])</f>
        <v>2025</v>
      </c>
      <c r="K779" t="str">
        <f>TEXT(Ventas_Wellpro[[#This Row],[Fecha]],"MMMM")</f>
        <v>febrero</v>
      </c>
      <c r="L779">
        <f>DAY(Ventas_Wellpro[[#This Row],[Fecha]])</f>
        <v>13</v>
      </c>
    </row>
    <row r="780" spans="2:12" x14ac:dyDescent="0.25">
      <c r="B780" s="70">
        <v>45701</v>
      </c>
      <c r="C780" s="74" t="s">
        <v>21</v>
      </c>
      <c r="D780" t="s">
        <v>198</v>
      </c>
      <c r="E780">
        <v>137.79</v>
      </c>
      <c r="F780" s="25">
        <v>1</v>
      </c>
      <c r="G780" s="1">
        <v>22.05</v>
      </c>
      <c r="H780" s="15">
        <v>137.79</v>
      </c>
      <c r="I780" s="2">
        <v>159.84</v>
      </c>
      <c r="J780">
        <f>YEAR(Ventas_Wellpro[[#This Row],[Fecha]])</f>
        <v>2025</v>
      </c>
      <c r="K780" t="str">
        <f>TEXT(Ventas_Wellpro[[#This Row],[Fecha]],"MMMM")</f>
        <v>febrero</v>
      </c>
      <c r="L780">
        <f>DAY(Ventas_Wellpro[[#This Row],[Fecha]])</f>
        <v>13</v>
      </c>
    </row>
    <row r="781" spans="2:12" x14ac:dyDescent="0.25">
      <c r="B781" s="70">
        <v>45701</v>
      </c>
      <c r="C781" s="74" t="s">
        <v>21</v>
      </c>
      <c r="D781" t="s">
        <v>198</v>
      </c>
      <c r="E781">
        <v>137.79</v>
      </c>
      <c r="F781" s="25">
        <v>1</v>
      </c>
      <c r="G781" s="1">
        <v>22.05</v>
      </c>
      <c r="H781" s="15">
        <v>137.79</v>
      </c>
      <c r="I781" s="2">
        <v>159.84</v>
      </c>
      <c r="J781">
        <f>YEAR(Ventas_Wellpro[[#This Row],[Fecha]])</f>
        <v>2025</v>
      </c>
      <c r="K781" t="str">
        <f>TEXT(Ventas_Wellpro[[#This Row],[Fecha]],"MMMM")</f>
        <v>febrero</v>
      </c>
      <c r="L781">
        <f>DAY(Ventas_Wellpro[[#This Row],[Fecha]])</f>
        <v>13</v>
      </c>
    </row>
    <row r="782" spans="2:12" x14ac:dyDescent="0.25">
      <c r="B782" s="70">
        <v>45701</v>
      </c>
      <c r="C782" s="74" t="s">
        <v>22</v>
      </c>
      <c r="D782" t="s">
        <v>198</v>
      </c>
      <c r="E782">
        <v>137.79</v>
      </c>
      <c r="F782" s="25">
        <v>1</v>
      </c>
      <c r="G782" s="1">
        <v>22.05</v>
      </c>
      <c r="H782" s="15">
        <v>137.79</v>
      </c>
      <c r="I782" s="2">
        <v>159.84</v>
      </c>
      <c r="J782">
        <f>YEAR(Ventas_Wellpro[[#This Row],[Fecha]])</f>
        <v>2025</v>
      </c>
      <c r="K782" t="str">
        <f>TEXT(Ventas_Wellpro[[#This Row],[Fecha]],"MMMM")</f>
        <v>febrero</v>
      </c>
      <c r="L782">
        <f>DAY(Ventas_Wellpro[[#This Row],[Fecha]])</f>
        <v>13</v>
      </c>
    </row>
    <row r="783" spans="2:12" x14ac:dyDescent="0.25">
      <c r="B783" s="70">
        <v>45701</v>
      </c>
      <c r="C783" s="74" t="s">
        <v>22</v>
      </c>
      <c r="D783" t="s">
        <v>198</v>
      </c>
      <c r="E783">
        <v>137.79</v>
      </c>
      <c r="F783" s="25">
        <v>1</v>
      </c>
      <c r="G783" s="2">
        <v>22.05</v>
      </c>
      <c r="H783" s="15">
        <v>137.79</v>
      </c>
      <c r="I783" s="2">
        <v>159.84</v>
      </c>
      <c r="J783">
        <f>YEAR(Ventas_Wellpro[[#This Row],[Fecha]])</f>
        <v>2025</v>
      </c>
      <c r="K783" t="str">
        <f>TEXT(Ventas_Wellpro[[#This Row],[Fecha]],"MMMM")</f>
        <v>febrero</v>
      </c>
      <c r="L783">
        <f>DAY(Ventas_Wellpro[[#This Row],[Fecha]])</f>
        <v>13</v>
      </c>
    </row>
    <row r="784" spans="2:12" x14ac:dyDescent="0.25">
      <c r="B784" s="70">
        <v>45701</v>
      </c>
      <c r="C784" s="74" t="s">
        <v>24</v>
      </c>
      <c r="D784" t="s">
        <v>198</v>
      </c>
      <c r="E784">
        <v>137.79</v>
      </c>
      <c r="F784" s="25">
        <v>1</v>
      </c>
      <c r="G784" s="1">
        <v>22.05</v>
      </c>
      <c r="H784" s="15">
        <v>137.79</v>
      </c>
      <c r="I784" s="2">
        <v>159.84</v>
      </c>
      <c r="J784">
        <f>YEAR(Ventas_Wellpro[[#This Row],[Fecha]])</f>
        <v>2025</v>
      </c>
      <c r="K784" t="str">
        <f>TEXT(Ventas_Wellpro[[#This Row],[Fecha]],"MMMM")</f>
        <v>febrero</v>
      </c>
      <c r="L784">
        <f>DAY(Ventas_Wellpro[[#This Row],[Fecha]])</f>
        <v>13</v>
      </c>
    </row>
    <row r="785" spans="2:12" x14ac:dyDescent="0.25">
      <c r="B785" s="70">
        <v>45702</v>
      </c>
      <c r="C785" s="74" t="s">
        <v>10</v>
      </c>
      <c r="D785" t="s">
        <v>198</v>
      </c>
      <c r="E785">
        <v>272.27</v>
      </c>
      <c r="F785" s="25">
        <v>1</v>
      </c>
      <c r="G785" s="1">
        <v>0</v>
      </c>
      <c r="H785" s="15">
        <v>272.27</v>
      </c>
      <c r="I785" s="2">
        <v>0</v>
      </c>
      <c r="J785">
        <f>YEAR(Ventas_Wellpro[[#This Row],[Fecha]])</f>
        <v>2025</v>
      </c>
      <c r="K785" t="str">
        <f>TEXT(Ventas_Wellpro[[#This Row],[Fecha]],"MMMM")</f>
        <v>febrero</v>
      </c>
      <c r="L785">
        <f>DAY(Ventas_Wellpro[[#This Row],[Fecha]])</f>
        <v>14</v>
      </c>
    </row>
    <row r="786" spans="2:12" x14ac:dyDescent="0.25">
      <c r="B786" s="70">
        <v>45702</v>
      </c>
      <c r="C786" s="74" t="s">
        <v>17</v>
      </c>
      <c r="D786" t="s">
        <v>196</v>
      </c>
      <c r="E786">
        <v>498.66</v>
      </c>
      <c r="F786" s="25">
        <v>6</v>
      </c>
      <c r="G786" s="1">
        <v>478.71</v>
      </c>
      <c r="H786" s="15">
        <v>2991.96</v>
      </c>
      <c r="I786" s="2">
        <v>3470.67</v>
      </c>
      <c r="J786">
        <f>YEAR(Ventas_Wellpro[[#This Row],[Fecha]])</f>
        <v>2025</v>
      </c>
      <c r="K786" t="str">
        <f>TEXT(Ventas_Wellpro[[#This Row],[Fecha]],"MMMM")</f>
        <v>febrero</v>
      </c>
      <c r="L786">
        <f>DAY(Ventas_Wellpro[[#This Row],[Fecha]])</f>
        <v>14</v>
      </c>
    </row>
    <row r="787" spans="2:12" x14ac:dyDescent="0.25">
      <c r="B787" s="70">
        <v>45702</v>
      </c>
      <c r="C787" s="74" t="s">
        <v>17</v>
      </c>
      <c r="D787" t="s">
        <v>196</v>
      </c>
      <c r="E787">
        <v>498.65999999999997</v>
      </c>
      <c r="F787" s="25">
        <v>36</v>
      </c>
      <c r="G787" s="2">
        <v>2872.28</v>
      </c>
      <c r="H787" s="15">
        <v>17951.759999999998</v>
      </c>
      <c r="I787" s="2">
        <v>20824.04</v>
      </c>
      <c r="J787">
        <f>YEAR(Ventas_Wellpro[[#This Row],[Fecha]])</f>
        <v>2025</v>
      </c>
      <c r="K787" t="str">
        <f>TEXT(Ventas_Wellpro[[#This Row],[Fecha]],"MMMM")</f>
        <v>febrero</v>
      </c>
      <c r="L787">
        <f>DAY(Ventas_Wellpro[[#This Row],[Fecha]])</f>
        <v>14</v>
      </c>
    </row>
    <row r="788" spans="2:12" x14ac:dyDescent="0.25">
      <c r="B788" s="70">
        <v>45702</v>
      </c>
      <c r="C788" s="74" t="s">
        <v>17</v>
      </c>
      <c r="D788" t="s">
        <v>196</v>
      </c>
      <c r="E788">
        <v>498.65999999999997</v>
      </c>
      <c r="F788" s="25">
        <v>18</v>
      </c>
      <c r="G788" s="2">
        <v>1436.14</v>
      </c>
      <c r="H788" s="15">
        <v>8975.8799999999992</v>
      </c>
      <c r="I788" s="2">
        <v>10412.02</v>
      </c>
      <c r="J788">
        <f>YEAR(Ventas_Wellpro[[#This Row],[Fecha]])</f>
        <v>2025</v>
      </c>
      <c r="K788" t="str">
        <f>TEXT(Ventas_Wellpro[[#This Row],[Fecha]],"MMMM")</f>
        <v>febrero</v>
      </c>
      <c r="L788">
        <f>DAY(Ventas_Wellpro[[#This Row],[Fecha]])</f>
        <v>14</v>
      </c>
    </row>
    <row r="789" spans="2:12" x14ac:dyDescent="0.25">
      <c r="B789" s="70">
        <v>45702</v>
      </c>
      <c r="C789" s="74" t="s">
        <v>17</v>
      </c>
      <c r="D789" t="s">
        <v>196</v>
      </c>
      <c r="E789">
        <v>498.66</v>
      </c>
      <c r="F789" s="25">
        <v>12</v>
      </c>
      <c r="G789" s="2">
        <v>957.43</v>
      </c>
      <c r="H789" s="15">
        <v>5983.92</v>
      </c>
      <c r="I789" s="2">
        <v>6941.35</v>
      </c>
      <c r="J789">
        <f>YEAR(Ventas_Wellpro[[#This Row],[Fecha]])</f>
        <v>2025</v>
      </c>
      <c r="K789" t="str">
        <f>TEXT(Ventas_Wellpro[[#This Row],[Fecha]],"MMMM")</f>
        <v>febrero</v>
      </c>
      <c r="L789">
        <f>DAY(Ventas_Wellpro[[#This Row],[Fecha]])</f>
        <v>14</v>
      </c>
    </row>
    <row r="790" spans="2:12" x14ac:dyDescent="0.25">
      <c r="B790" s="70">
        <v>45702</v>
      </c>
      <c r="C790" s="74" t="s">
        <v>17</v>
      </c>
      <c r="D790" t="s">
        <v>196</v>
      </c>
      <c r="E790">
        <v>498.65999999999997</v>
      </c>
      <c r="F790" s="25">
        <v>30</v>
      </c>
      <c r="G790" s="2">
        <v>2393.5700000000002</v>
      </c>
      <c r="H790" s="15">
        <v>14959.8</v>
      </c>
      <c r="I790" s="2">
        <v>17353.37</v>
      </c>
      <c r="J790">
        <f>YEAR(Ventas_Wellpro[[#This Row],[Fecha]])</f>
        <v>2025</v>
      </c>
      <c r="K790" t="str">
        <f>TEXT(Ventas_Wellpro[[#This Row],[Fecha]],"MMMM")</f>
        <v>febrero</v>
      </c>
      <c r="L790">
        <f>DAY(Ventas_Wellpro[[#This Row],[Fecha]])</f>
        <v>14</v>
      </c>
    </row>
    <row r="791" spans="2:12" x14ac:dyDescent="0.25">
      <c r="B791" s="70">
        <v>45702</v>
      </c>
      <c r="C791" s="74" t="s">
        <v>17</v>
      </c>
      <c r="D791" t="s">
        <v>196</v>
      </c>
      <c r="E791">
        <v>498.66</v>
      </c>
      <c r="F791" s="25">
        <v>6</v>
      </c>
      <c r="G791" s="2">
        <v>478.71</v>
      </c>
      <c r="H791" s="15">
        <v>2991.96</v>
      </c>
      <c r="I791" s="2">
        <v>3470.67</v>
      </c>
      <c r="J791">
        <f>YEAR(Ventas_Wellpro[[#This Row],[Fecha]])</f>
        <v>2025</v>
      </c>
      <c r="K791" t="str">
        <f>TEXT(Ventas_Wellpro[[#This Row],[Fecha]],"MMMM")</f>
        <v>febrero</v>
      </c>
      <c r="L791">
        <f>DAY(Ventas_Wellpro[[#This Row],[Fecha]])</f>
        <v>14</v>
      </c>
    </row>
    <row r="792" spans="2:12" x14ac:dyDescent="0.25">
      <c r="B792" s="70">
        <v>45702</v>
      </c>
      <c r="C792" s="74" t="s">
        <v>17</v>
      </c>
      <c r="D792" t="s">
        <v>196</v>
      </c>
      <c r="E792">
        <v>498.66</v>
      </c>
      <c r="F792" s="25">
        <v>12</v>
      </c>
      <c r="G792" s="2">
        <v>957.43</v>
      </c>
      <c r="H792" s="15">
        <v>5983.92</v>
      </c>
      <c r="I792" s="2">
        <v>6941.35</v>
      </c>
      <c r="J792">
        <f>YEAR(Ventas_Wellpro[[#This Row],[Fecha]])</f>
        <v>2025</v>
      </c>
      <c r="K792" t="str">
        <f>TEXT(Ventas_Wellpro[[#This Row],[Fecha]],"MMMM")</f>
        <v>febrero</v>
      </c>
      <c r="L792">
        <f>DAY(Ventas_Wellpro[[#This Row],[Fecha]])</f>
        <v>14</v>
      </c>
    </row>
    <row r="793" spans="2:12" x14ac:dyDescent="0.25">
      <c r="B793" s="70">
        <v>45702</v>
      </c>
      <c r="C793" s="74" t="s">
        <v>18</v>
      </c>
      <c r="D793" t="s">
        <v>196</v>
      </c>
      <c r="E793">
        <v>525.58999999999992</v>
      </c>
      <c r="F793">
        <v>42</v>
      </c>
      <c r="G793" s="2">
        <v>3531.96</v>
      </c>
      <c r="H793" s="15">
        <v>22074.78</v>
      </c>
      <c r="I793" s="2">
        <v>25606.74</v>
      </c>
      <c r="J793">
        <f>YEAR(Ventas_Wellpro[[#This Row],[Fecha]])</f>
        <v>2025</v>
      </c>
      <c r="K793" t="str">
        <f>TEXT(Ventas_Wellpro[[#This Row],[Fecha]],"MMMM")</f>
        <v>febrero</v>
      </c>
      <c r="L793">
        <f>DAY(Ventas_Wellpro[[#This Row],[Fecha]])</f>
        <v>14</v>
      </c>
    </row>
    <row r="794" spans="2:12" x14ac:dyDescent="0.25">
      <c r="B794" s="70">
        <v>45702</v>
      </c>
      <c r="C794" s="74" t="s">
        <v>18</v>
      </c>
      <c r="D794" t="s">
        <v>196</v>
      </c>
      <c r="E794">
        <v>525.59</v>
      </c>
      <c r="F794">
        <v>12</v>
      </c>
      <c r="G794" s="2">
        <v>1009.13</v>
      </c>
      <c r="H794" s="15">
        <v>6307.08</v>
      </c>
      <c r="I794" s="2">
        <v>7316.21</v>
      </c>
      <c r="J794">
        <f>YEAR(Ventas_Wellpro[[#This Row],[Fecha]])</f>
        <v>2025</v>
      </c>
      <c r="K794" t="str">
        <f>TEXT(Ventas_Wellpro[[#This Row],[Fecha]],"MMMM")</f>
        <v>febrero</v>
      </c>
      <c r="L794">
        <f>DAY(Ventas_Wellpro[[#This Row],[Fecha]])</f>
        <v>14</v>
      </c>
    </row>
    <row r="795" spans="2:12" x14ac:dyDescent="0.25">
      <c r="B795" s="70">
        <v>45702</v>
      </c>
      <c r="C795" s="74" t="s">
        <v>18</v>
      </c>
      <c r="D795" t="s">
        <v>196</v>
      </c>
      <c r="E795">
        <v>525.59</v>
      </c>
      <c r="F795">
        <v>12</v>
      </c>
      <c r="G795" s="2">
        <v>1009.13</v>
      </c>
      <c r="H795" s="15">
        <v>6307.08</v>
      </c>
      <c r="I795" s="2">
        <v>7316.21</v>
      </c>
      <c r="J795">
        <f>YEAR(Ventas_Wellpro[[#This Row],[Fecha]])</f>
        <v>2025</v>
      </c>
      <c r="K795" t="str">
        <f>TEXT(Ventas_Wellpro[[#This Row],[Fecha]],"MMMM")</f>
        <v>febrero</v>
      </c>
      <c r="L795">
        <f>DAY(Ventas_Wellpro[[#This Row],[Fecha]])</f>
        <v>14</v>
      </c>
    </row>
    <row r="796" spans="2:12" x14ac:dyDescent="0.25">
      <c r="B796" s="70">
        <v>45702</v>
      </c>
      <c r="C796" s="74" t="s">
        <v>18</v>
      </c>
      <c r="D796" t="s">
        <v>196</v>
      </c>
      <c r="E796">
        <v>525.59</v>
      </c>
      <c r="F796">
        <v>6</v>
      </c>
      <c r="G796" s="1">
        <v>504.57</v>
      </c>
      <c r="H796" s="15">
        <v>3153.54</v>
      </c>
      <c r="I796" s="2">
        <v>3658.11</v>
      </c>
      <c r="J796">
        <f>YEAR(Ventas_Wellpro[[#This Row],[Fecha]])</f>
        <v>2025</v>
      </c>
      <c r="K796" t="str">
        <f>TEXT(Ventas_Wellpro[[#This Row],[Fecha]],"MMMM")</f>
        <v>febrero</v>
      </c>
      <c r="L796">
        <f>DAY(Ventas_Wellpro[[#This Row],[Fecha]])</f>
        <v>14</v>
      </c>
    </row>
    <row r="797" spans="2:12" x14ac:dyDescent="0.25">
      <c r="B797" s="70">
        <v>45705</v>
      </c>
      <c r="C797" s="74" t="s">
        <v>15</v>
      </c>
      <c r="D797" t="s">
        <v>202</v>
      </c>
      <c r="E797">
        <v>505.86000000000007</v>
      </c>
      <c r="F797" s="25">
        <v>137</v>
      </c>
      <c r="G797" s="1">
        <v>11088.45</v>
      </c>
      <c r="H797" s="2">
        <v>69302.820000000007</v>
      </c>
      <c r="I797" s="2">
        <v>80391.27</v>
      </c>
      <c r="J797">
        <f>YEAR(Ventas_Wellpro[[#This Row],[Fecha]])</f>
        <v>2025</v>
      </c>
      <c r="K797" t="str">
        <f>TEXT(Ventas_Wellpro[[#This Row],[Fecha]],"MMMM")</f>
        <v>febrero</v>
      </c>
      <c r="L797">
        <f>DAY(Ventas_Wellpro[[#This Row],[Fecha]])</f>
        <v>17</v>
      </c>
    </row>
    <row r="798" spans="2:12" x14ac:dyDescent="0.25">
      <c r="B798" s="70">
        <v>45705</v>
      </c>
      <c r="C798" s="74" t="s">
        <v>16</v>
      </c>
      <c r="D798" t="s">
        <v>198</v>
      </c>
      <c r="E798">
        <v>905.16</v>
      </c>
      <c r="F798" s="25">
        <v>1</v>
      </c>
      <c r="G798" s="2">
        <v>144.83000000000001</v>
      </c>
      <c r="H798" s="15">
        <v>905.16</v>
      </c>
      <c r="I798" s="2">
        <v>1049.99</v>
      </c>
      <c r="J798">
        <f>YEAR(Ventas_Wellpro[[#This Row],[Fecha]])</f>
        <v>2025</v>
      </c>
      <c r="K798" t="str">
        <f>TEXT(Ventas_Wellpro[[#This Row],[Fecha]],"MMMM")</f>
        <v>febrero</v>
      </c>
      <c r="L798">
        <f>DAY(Ventas_Wellpro[[#This Row],[Fecha]])</f>
        <v>17</v>
      </c>
    </row>
    <row r="799" spans="2:12" x14ac:dyDescent="0.25">
      <c r="B799" s="70">
        <v>45705</v>
      </c>
      <c r="C799" s="74" t="s">
        <v>10</v>
      </c>
      <c r="D799" t="s">
        <v>198</v>
      </c>
      <c r="E799">
        <v>272.27</v>
      </c>
      <c r="F799" s="25">
        <v>1</v>
      </c>
      <c r="G799" s="1">
        <v>43.56</v>
      </c>
      <c r="H799" s="15">
        <v>272.27</v>
      </c>
      <c r="I799" s="2">
        <v>315.83</v>
      </c>
      <c r="J799">
        <f>YEAR(Ventas_Wellpro[[#This Row],[Fecha]])</f>
        <v>2025</v>
      </c>
      <c r="K799" t="str">
        <f>TEXT(Ventas_Wellpro[[#This Row],[Fecha]],"MMMM")</f>
        <v>febrero</v>
      </c>
      <c r="L799">
        <f>DAY(Ventas_Wellpro[[#This Row],[Fecha]])</f>
        <v>17</v>
      </c>
    </row>
    <row r="800" spans="2:12" x14ac:dyDescent="0.25">
      <c r="B800" s="70">
        <v>45705</v>
      </c>
      <c r="C800" s="74" t="s">
        <v>10</v>
      </c>
      <c r="D800" t="s">
        <v>197</v>
      </c>
      <c r="E800">
        <v>211.23000000000002</v>
      </c>
      <c r="F800" s="25">
        <v>6</v>
      </c>
      <c r="G800" s="1">
        <v>202.78</v>
      </c>
      <c r="H800" s="15">
        <v>1267.3800000000001</v>
      </c>
      <c r="I800" s="2">
        <v>1470.16</v>
      </c>
      <c r="J800">
        <f>YEAR(Ventas_Wellpro[[#This Row],[Fecha]])</f>
        <v>2025</v>
      </c>
      <c r="K800" t="str">
        <f>TEXT(Ventas_Wellpro[[#This Row],[Fecha]],"MMMM")</f>
        <v>febrero</v>
      </c>
      <c r="L800">
        <f>DAY(Ventas_Wellpro[[#This Row],[Fecha]])</f>
        <v>17</v>
      </c>
    </row>
    <row r="801" spans="2:12" x14ac:dyDescent="0.25">
      <c r="B801" s="70">
        <v>45705</v>
      </c>
      <c r="C801" s="74" t="s">
        <v>17</v>
      </c>
      <c r="D801" t="s">
        <v>196</v>
      </c>
      <c r="E801">
        <v>498.66</v>
      </c>
      <c r="F801" s="25">
        <v>12</v>
      </c>
      <c r="G801" s="1">
        <v>957.43</v>
      </c>
      <c r="H801" s="15">
        <v>5983.92</v>
      </c>
      <c r="I801" s="1">
        <v>6941.35</v>
      </c>
      <c r="J801">
        <f>YEAR(Ventas_Wellpro[[#This Row],[Fecha]])</f>
        <v>2025</v>
      </c>
      <c r="K801" t="str">
        <f>TEXT(Ventas_Wellpro[[#This Row],[Fecha]],"MMMM")</f>
        <v>febrero</v>
      </c>
      <c r="L801">
        <f>DAY(Ventas_Wellpro[[#This Row],[Fecha]])</f>
        <v>17</v>
      </c>
    </row>
    <row r="802" spans="2:12" x14ac:dyDescent="0.25">
      <c r="B802" s="70">
        <v>45705</v>
      </c>
      <c r="C802" s="74" t="s">
        <v>17</v>
      </c>
      <c r="D802" t="s">
        <v>196</v>
      </c>
      <c r="E802">
        <v>498.65999999999997</v>
      </c>
      <c r="F802" s="25">
        <v>36</v>
      </c>
      <c r="G802" s="1">
        <v>2872.28</v>
      </c>
      <c r="H802" s="15">
        <v>17951.759999999998</v>
      </c>
      <c r="I802" s="2">
        <v>20824.04</v>
      </c>
      <c r="J802">
        <f>YEAR(Ventas_Wellpro[[#This Row],[Fecha]])</f>
        <v>2025</v>
      </c>
      <c r="K802" t="str">
        <f>TEXT(Ventas_Wellpro[[#This Row],[Fecha]],"MMMM")</f>
        <v>febrero</v>
      </c>
      <c r="L802">
        <f>DAY(Ventas_Wellpro[[#This Row],[Fecha]])</f>
        <v>17</v>
      </c>
    </row>
    <row r="803" spans="2:12" x14ac:dyDescent="0.25">
      <c r="B803" s="70">
        <v>45705</v>
      </c>
      <c r="C803" s="74" t="s">
        <v>18</v>
      </c>
      <c r="D803" t="s">
        <v>202</v>
      </c>
      <c r="E803">
        <v>547.24</v>
      </c>
      <c r="F803">
        <v>50</v>
      </c>
      <c r="G803" s="2">
        <v>4377.92</v>
      </c>
      <c r="H803" s="15">
        <v>27362</v>
      </c>
      <c r="I803" s="2">
        <v>31739.919999999998</v>
      </c>
      <c r="J803">
        <f>YEAR(Ventas_Wellpro[[#This Row],[Fecha]])</f>
        <v>2025</v>
      </c>
      <c r="K803" t="str">
        <f>TEXT(Ventas_Wellpro[[#This Row],[Fecha]],"MMMM")</f>
        <v>febrero</v>
      </c>
      <c r="L803">
        <f>DAY(Ventas_Wellpro[[#This Row],[Fecha]])</f>
        <v>17</v>
      </c>
    </row>
    <row r="804" spans="2:12" x14ac:dyDescent="0.25">
      <c r="B804" s="70">
        <v>45705</v>
      </c>
      <c r="C804" s="74" t="s">
        <v>18</v>
      </c>
      <c r="D804" t="s">
        <v>196</v>
      </c>
      <c r="E804">
        <v>525.59</v>
      </c>
      <c r="F804">
        <v>18</v>
      </c>
      <c r="G804" s="2">
        <v>1513.7</v>
      </c>
      <c r="H804" s="15">
        <v>9460.6200000000008</v>
      </c>
      <c r="I804" s="2">
        <v>10974.32</v>
      </c>
      <c r="J804">
        <f>YEAR(Ventas_Wellpro[[#This Row],[Fecha]])</f>
        <v>2025</v>
      </c>
      <c r="K804" t="str">
        <f>TEXT(Ventas_Wellpro[[#This Row],[Fecha]],"MMMM")</f>
        <v>febrero</v>
      </c>
      <c r="L804">
        <f>DAY(Ventas_Wellpro[[#This Row],[Fecha]])</f>
        <v>17</v>
      </c>
    </row>
    <row r="805" spans="2:12" x14ac:dyDescent="0.25">
      <c r="B805" s="70">
        <v>45705</v>
      </c>
      <c r="C805" s="74" t="s">
        <v>18</v>
      </c>
      <c r="D805" t="s">
        <v>196</v>
      </c>
      <c r="E805">
        <v>525.59</v>
      </c>
      <c r="F805">
        <v>6</v>
      </c>
      <c r="G805" s="1">
        <v>504.57</v>
      </c>
      <c r="H805" s="15">
        <v>3153.54</v>
      </c>
      <c r="I805" s="2">
        <v>3658.11</v>
      </c>
      <c r="J805">
        <f>YEAR(Ventas_Wellpro[[#This Row],[Fecha]])</f>
        <v>2025</v>
      </c>
      <c r="K805" t="str">
        <f>TEXT(Ventas_Wellpro[[#This Row],[Fecha]],"MMMM")</f>
        <v>febrero</v>
      </c>
      <c r="L805">
        <f>DAY(Ventas_Wellpro[[#This Row],[Fecha]])</f>
        <v>17</v>
      </c>
    </row>
    <row r="806" spans="2:12" x14ac:dyDescent="0.25">
      <c r="B806" s="70">
        <v>45705</v>
      </c>
      <c r="C806" s="74" t="s">
        <v>18</v>
      </c>
      <c r="D806" t="s">
        <v>196</v>
      </c>
      <c r="E806">
        <v>525.59</v>
      </c>
      <c r="F806">
        <v>12</v>
      </c>
      <c r="G806" s="1">
        <v>1009.13</v>
      </c>
      <c r="H806" s="15">
        <v>6307.08</v>
      </c>
      <c r="I806" s="2">
        <v>7316.21</v>
      </c>
      <c r="J806">
        <f>YEAR(Ventas_Wellpro[[#This Row],[Fecha]])</f>
        <v>2025</v>
      </c>
      <c r="K806" t="str">
        <f>TEXT(Ventas_Wellpro[[#This Row],[Fecha]],"MMMM")</f>
        <v>febrero</v>
      </c>
      <c r="L806">
        <f>DAY(Ventas_Wellpro[[#This Row],[Fecha]])</f>
        <v>17</v>
      </c>
    </row>
    <row r="807" spans="2:12" x14ac:dyDescent="0.25">
      <c r="B807" s="70">
        <v>45705</v>
      </c>
      <c r="C807" s="74" t="s">
        <v>21</v>
      </c>
      <c r="D807" t="s">
        <v>198</v>
      </c>
      <c r="E807">
        <v>137.79</v>
      </c>
      <c r="F807" s="25">
        <v>1</v>
      </c>
      <c r="G807" s="2">
        <v>22.05</v>
      </c>
      <c r="H807" s="15">
        <v>137.79</v>
      </c>
      <c r="I807" s="2">
        <v>159.84</v>
      </c>
      <c r="J807">
        <f>YEAR(Ventas_Wellpro[[#This Row],[Fecha]])</f>
        <v>2025</v>
      </c>
      <c r="K807" t="str">
        <f>TEXT(Ventas_Wellpro[[#This Row],[Fecha]],"MMMM")</f>
        <v>febrero</v>
      </c>
      <c r="L807">
        <f>DAY(Ventas_Wellpro[[#This Row],[Fecha]])</f>
        <v>17</v>
      </c>
    </row>
    <row r="808" spans="2:12" x14ac:dyDescent="0.25">
      <c r="B808" s="70">
        <v>45705</v>
      </c>
      <c r="C808" s="74" t="s">
        <v>11</v>
      </c>
      <c r="D808" t="s">
        <v>197</v>
      </c>
      <c r="E808">
        <v>211.23000000000002</v>
      </c>
      <c r="F808" s="25">
        <v>6</v>
      </c>
      <c r="G808" s="1">
        <v>202.78</v>
      </c>
      <c r="H808" s="15">
        <v>1267.3800000000001</v>
      </c>
      <c r="I808" s="2">
        <v>1470.16</v>
      </c>
      <c r="J808">
        <f>YEAR(Ventas_Wellpro[[#This Row],[Fecha]])</f>
        <v>2025</v>
      </c>
      <c r="K808" t="str">
        <f>TEXT(Ventas_Wellpro[[#This Row],[Fecha]],"MMMM")</f>
        <v>febrero</v>
      </c>
      <c r="L808">
        <f>DAY(Ventas_Wellpro[[#This Row],[Fecha]])</f>
        <v>17</v>
      </c>
    </row>
    <row r="809" spans="2:12" x14ac:dyDescent="0.25">
      <c r="B809" s="70">
        <v>45706</v>
      </c>
      <c r="C809" s="74" t="s">
        <v>16</v>
      </c>
      <c r="D809" t="s">
        <v>198</v>
      </c>
      <c r="E809">
        <v>905.16</v>
      </c>
      <c r="F809" s="25">
        <v>1</v>
      </c>
      <c r="G809" s="2">
        <v>144.83000000000001</v>
      </c>
      <c r="H809" s="15">
        <v>905.16</v>
      </c>
      <c r="I809" s="2">
        <v>1049.99</v>
      </c>
      <c r="J809">
        <f>YEAR(Ventas_Wellpro[[#This Row],[Fecha]])</f>
        <v>2025</v>
      </c>
      <c r="K809" t="str">
        <f>TEXT(Ventas_Wellpro[[#This Row],[Fecha]],"MMMM")</f>
        <v>febrero</v>
      </c>
      <c r="L809">
        <f>DAY(Ventas_Wellpro[[#This Row],[Fecha]])</f>
        <v>18</v>
      </c>
    </row>
    <row r="810" spans="2:12" x14ac:dyDescent="0.25">
      <c r="B810" s="70">
        <v>45706</v>
      </c>
      <c r="C810" s="74" t="s">
        <v>16</v>
      </c>
      <c r="D810" t="s">
        <v>198</v>
      </c>
      <c r="E810">
        <v>905.16</v>
      </c>
      <c r="F810" s="25">
        <v>1</v>
      </c>
      <c r="G810" s="2">
        <v>144.83000000000001</v>
      </c>
      <c r="H810" s="15">
        <v>905.16</v>
      </c>
      <c r="I810" s="2">
        <v>1049.99</v>
      </c>
      <c r="J810">
        <f>YEAR(Ventas_Wellpro[[#This Row],[Fecha]])</f>
        <v>2025</v>
      </c>
      <c r="K810" t="str">
        <f>TEXT(Ventas_Wellpro[[#This Row],[Fecha]],"MMMM")</f>
        <v>febrero</v>
      </c>
      <c r="L810">
        <f>DAY(Ventas_Wellpro[[#This Row],[Fecha]])</f>
        <v>18</v>
      </c>
    </row>
    <row r="811" spans="2:12" x14ac:dyDescent="0.25">
      <c r="B811" s="70">
        <v>45706</v>
      </c>
      <c r="C811" s="74" t="s">
        <v>21</v>
      </c>
      <c r="D811" t="s">
        <v>198</v>
      </c>
      <c r="E811">
        <v>137.79</v>
      </c>
      <c r="F811" s="25">
        <v>1</v>
      </c>
      <c r="G811" s="1">
        <v>22.05</v>
      </c>
      <c r="H811" s="15">
        <v>137.79</v>
      </c>
      <c r="I811" s="2">
        <v>159.84</v>
      </c>
      <c r="J811">
        <f>YEAR(Ventas_Wellpro[[#This Row],[Fecha]])</f>
        <v>2025</v>
      </c>
      <c r="K811" t="str">
        <f>TEXT(Ventas_Wellpro[[#This Row],[Fecha]],"MMMM")</f>
        <v>febrero</v>
      </c>
      <c r="L811">
        <f>DAY(Ventas_Wellpro[[#This Row],[Fecha]])</f>
        <v>18</v>
      </c>
    </row>
    <row r="812" spans="2:12" x14ac:dyDescent="0.25">
      <c r="B812" s="70">
        <v>45707</v>
      </c>
      <c r="C812" s="74" t="s">
        <v>16</v>
      </c>
      <c r="D812" t="s">
        <v>198</v>
      </c>
      <c r="E812">
        <v>905.16</v>
      </c>
      <c r="F812" s="25">
        <v>1</v>
      </c>
      <c r="G812" s="2">
        <v>144.83000000000001</v>
      </c>
      <c r="H812" s="15">
        <v>905.16</v>
      </c>
      <c r="I812" s="2">
        <v>1049.99</v>
      </c>
      <c r="J812">
        <f>YEAR(Ventas_Wellpro[[#This Row],[Fecha]])</f>
        <v>2025</v>
      </c>
      <c r="K812" t="str">
        <f>TEXT(Ventas_Wellpro[[#This Row],[Fecha]],"MMMM")</f>
        <v>febrero</v>
      </c>
      <c r="L812">
        <f>DAY(Ventas_Wellpro[[#This Row],[Fecha]])</f>
        <v>19</v>
      </c>
    </row>
    <row r="813" spans="2:12" x14ac:dyDescent="0.25">
      <c r="B813" s="70">
        <v>45707</v>
      </c>
      <c r="C813" s="74" t="s">
        <v>17</v>
      </c>
      <c r="D813" t="s">
        <v>196</v>
      </c>
      <c r="E813">
        <v>498.66</v>
      </c>
      <c r="F813" s="25">
        <v>12</v>
      </c>
      <c r="G813" s="1">
        <v>957.43</v>
      </c>
      <c r="H813" s="15">
        <v>5983.92</v>
      </c>
      <c r="I813" s="2">
        <v>6941.35</v>
      </c>
      <c r="J813">
        <f>YEAR(Ventas_Wellpro[[#This Row],[Fecha]])</f>
        <v>2025</v>
      </c>
      <c r="K813" t="str">
        <f>TEXT(Ventas_Wellpro[[#This Row],[Fecha]],"MMMM")</f>
        <v>febrero</v>
      </c>
      <c r="L813">
        <f>DAY(Ventas_Wellpro[[#This Row],[Fecha]])</f>
        <v>19</v>
      </c>
    </row>
    <row r="814" spans="2:12" x14ac:dyDescent="0.25">
      <c r="B814" s="70">
        <v>45707</v>
      </c>
      <c r="C814" s="74" t="s">
        <v>17</v>
      </c>
      <c r="D814" t="s">
        <v>196</v>
      </c>
      <c r="E814">
        <v>498.65999999999997</v>
      </c>
      <c r="F814" s="25">
        <v>30</v>
      </c>
      <c r="G814" s="2">
        <v>2393.5700000000002</v>
      </c>
      <c r="H814" s="15">
        <v>14959.8</v>
      </c>
      <c r="I814" s="2">
        <v>17353.37</v>
      </c>
      <c r="J814">
        <f>YEAR(Ventas_Wellpro[[#This Row],[Fecha]])</f>
        <v>2025</v>
      </c>
      <c r="K814" t="str">
        <f>TEXT(Ventas_Wellpro[[#This Row],[Fecha]],"MMMM")</f>
        <v>febrero</v>
      </c>
      <c r="L814">
        <f>DAY(Ventas_Wellpro[[#This Row],[Fecha]])</f>
        <v>19</v>
      </c>
    </row>
    <row r="815" spans="2:12" x14ac:dyDescent="0.25">
      <c r="B815" s="70">
        <v>45707</v>
      </c>
      <c r="C815" s="74" t="s">
        <v>14</v>
      </c>
      <c r="D815" t="s">
        <v>198</v>
      </c>
      <c r="E815">
        <v>1280.17</v>
      </c>
      <c r="F815" s="25">
        <v>1</v>
      </c>
      <c r="G815" s="2">
        <v>204.83</v>
      </c>
      <c r="H815" s="15">
        <v>1280.17</v>
      </c>
      <c r="I815" s="2">
        <v>1485</v>
      </c>
      <c r="J815">
        <f>YEAR(Ventas_Wellpro[[#This Row],[Fecha]])</f>
        <v>2025</v>
      </c>
      <c r="K815" t="str">
        <f>TEXT(Ventas_Wellpro[[#This Row],[Fecha]],"MMMM")</f>
        <v>febrero</v>
      </c>
      <c r="L815">
        <f>DAY(Ventas_Wellpro[[#This Row],[Fecha]])</f>
        <v>19</v>
      </c>
    </row>
    <row r="816" spans="2:12" x14ac:dyDescent="0.25">
      <c r="B816" s="70">
        <v>45707</v>
      </c>
      <c r="C816" s="74" t="s">
        <v>18</v>
      </c>
      <c r="D816" t="s">
        <v>196</v>
      </c>
      <c r="E816">
        <v>525.59</v>
      </c>
      <c r="F816">
        <v>12</v>
      </c>
      <c r="G816" s="2">
        <v>1009.13</v>
      </c>
      <c r="H816" s="15">
        <v>6307.08</v>
      </c>
      <c r="I816" s="2">
        <v>7316.21</v>
      </c>
      <c r="J816">
        <f>YEAR(Ventas_Wellpro[[#This Row],[Fecha]])</f>
        <v>2025</v>
      </c>
      <c r="K816" t="str">
        <f>TEXT(Ventas_Wellpro[[#This Row],[Fecha]],"MMMM")</f>
        <v>febrero</v>
      </c>
      <c r="L816">
        <f>DAY(Ventas_Wellpro[[#This Row],[Fecha]])</f>
        <v>19</v>
      </c>
    </row>
    <row r="817" spans="2:12" x14ac:dyDescent="0.25">
      <c r="B817" s="70">
        <v>45707</v>
      </c>
      <c r="C817" s="74" t="s">
        <v>18</v>
      </c>
      <c r="D817" t="s">
        <v>196</v>
      </c>
      <c r="E817">
        <v>525.59</v>
      </c>
      <c r="F817">
        <v>12</v>
      </c>
      <c r="G817" s="2">
        <v>1009.13</v>
      </c>
      <c r="H817" s="15">
        <v>6307.08</v>
      </c>
      <c r="I817" s="2">
        <v>7316.21</v>
      </c>
      <c r="J817">
        <f>YEAR(Ventas_Wellpro[[#This Row],[Fecha]])</f>
        <v>2025</v>
      </c>
      <c r="K817" t="str">
        <f>TEXT(Ventas_Wellpro[[#This Row],[Fecha]],"MMMM")</f>
        <v>febrero</v>
      </c>
      <c r="L817">
        <f>DAY(Ventas_Wellpro[[#This Row],[Fecha]])</f>
        <v>19</v>
      </c>
    </row>
    <row r="818" spans="2:12" x14ac:dyDescent="0.25">
      <c r="B818" s="70">
        <v>45708</v>
      </c>
      <c r="C818" s="74" t="s">
        <v>16</v>
      </c>
      <c r="D818" t="s">
        <v>202</v>
      </c>
      <c r="E818">
        <v>905.16</v>
      </c>
      <c r="F818" s="25">
        <v>1</v>
      </c>
      <c r="G818" s="2">
        <v>0</v>
      </c>
      <c r="H818" s="15">
        <v>905.16</v>
      </c>
      <c r="I818" s="2">
        <v>0</v>
      </c>
      <c r="J818">
        <f>YEAR(Ventas_Wellpro[[#This Row],[Fecha]])</f>
        <v>2025</v>
      </c>
      <c r="K818" t="str">
        <f>TEXT(Ventas_Wellpro[[#This Row],[Fecha]],"MMMM")</f>
        <v>febrero</v>
      </c>
      <c r="L818">
        <f>DAY(Ventas_Wellpro[[#This Row],[Fecha]])</f>
        <v>20</v>
      </c>
    </row>
    <row r="819" spans="2:12" x14ac:dyDescent="0.25">
      <c r="B819" s="70">
        <v>45708</v>
      </c>
      <c r="C819" s="74" t="s">
        <v>16</v>
      </c>
      <c r="D819" t="s">
        <v>198</v>
      </c>
      <c r="E819">
        <v>905.16</v>
      </c>
      <c r="F819" s="25">
        <v>1</v>
      </c>
      <c r="G819" s="2">
        <v>144.83000000000001</v>
      </c>
      <c r="H819" s="15">
        <v>905.16</v>
      </c>
      <c r="I819" s="2">
        <v>1049.99</v>
      </c>
      <c r="J819">
        <f>YEAR(Ventas_Wellpro[[#This Row],[Fecha]])</f>
        <v>2025</v>
      </c>
      <c r="K819" t="str">
        <f>TEXT(Ventas_Wellpro[[#This Row],[Fecha]],"MMMM")</f>
        <v>febrero</v>
      </c>
      <c r="L819">
        <f>DAY(Ventas_Wellpro[[#This Row],[Fecha]])</f>
        <v>20</v>
      </c>
    </row>
    <row r="820" spans="2:12" x14ac:dyDescent="0.25">
      <c r="B820" s="70">
        <v>45708</v>
      </c>
      <c r="C820" s="74" t="s">
        <v>16</v>
      </c>
      <c r="D820" t="s">
        <v>198</v>
      </c>
      <c r="E820">
        <v>905.16</v>
      </c>
      <c r="F820" s="25">
        <v>1</v>
      </c>
      <c r="G820" s="1">
        <v>144.83000000000001</v>
      </c>
      <c r="H820" s="15">
        <v>905.16</v>
      </c>
      <c r="I820" s="2">
        <v>1049.99</v>
      </c>
      <c r="J820">
        <f>YEAR(Ventas_Wellpro[[#This Row],[Fecha]])</f>
        <v>2025</v>
      </c>
      <c r="K820" t="str">
        <f>TEXT(Ventas_Wellpro[[#This Row],[Fecha]],"MMMM")</f>
        <v>febrero</v>
      </c>
      <c r="L820">
        <f>DAY(Ventas_Wellpro[[#This Row],[Fecha]])</f>
        <v>20</v>
      </c>
    </row>
    <row r="821" spans="2:12" x14ac:dyDescent="0.25">
      <c r="B821" s="70">
        <v>45708</v>
      </c>
      <c r="C821" s="74" t="s">
        <v>10</v>
      </c>
      <c r="D821" t="s">
        <v>198</v>
      </c>
      <c r="E821">
        <v>272.27</v>
      </c>
      <c r="F821" s="25">
        <v>1</v>
      </c>
      <c r="G821" s="2">
        <v>43.56</v>
      </c>
      <c r="H821" s="15">
        <v>272.27</v>
      </c>
      <c r="I821" s="2">
        <v>315.83</v>
      </c>
      <c r="J821">
        <f>YEAR(Ventas_Wellpro[[#This Row],[Fecha]])</f>
        <v>2025</v>
      </c>
      <c r="K821" t="str">
        <f>TEXT(Ventas_Wellpro[[#This Row],[Fecha]],"MMMM")</f>
        <v>febrero</v>
      </c>
      <c r="L821">
        <f>DAY(Ventas_Wellpro[[#This Row],[Fecha]])</f>
        <v>20</v>
      </c>
    </row>
    <row r="822" spans="2:12" x14ac:dyDescent="0.25">
      <c r="B822" s="70">
        <v>45708</v>
      </c>
      <c r="C822" s="74" t="s">
        <v>17</v>
      </c>
      <c r="D822" t="s">
        <v>196</v>
      </c>
      <c r="E822">
        <v>498.66</v>
      </c>
      <c r="F822" s="25">
        <v>24</v>
      </c>
      <c r="G822" s="2">
        <v>1914.85</v>
      </c>
      <c r="H822" s="15">
        <v>11967.84</v>
      </c>
      <c r="I822" s="2">
        <v>13882.69</v>
      </c>
      <c r="J822">
        <f>YEAR(Ventas_Wellpro[[#This Row],[Fecha]])</f>
        <v>2025</v>
      </c>
      <c r="K822" t="str">
        <f>TEXT(Ventas_Wellpro[[#This Row],[Fecha]],"MMMM")</f>
        <v>febrero</v>
      </c>
      <c r="L822">
        <f>DAY(Ventas_Wellpro[[#This Row],[Fecha]])</f>
        <v>20</v>
      </c>
    </row>
    <row r="823" spans="2:12" x14ac:dyDescent="0.25">
      <c r="B823" s="70">
        <v>45708</v>
      </c>
      <c r="C823" s="74" t="s">
        <v>17</v>
      </c>
      <c r="D823" t="s">
        <v>196</v>
      </c>
      <c r="E823">
        <v>498.65999999999997</v>
      </c>
      <c r="F823" s="25">
        <v>36</v>
      </c>
      <c r="G823" s="2">
        <v>2872.28</v>
      </c>
      <c r="H823" s="15">
        <v>17951.759999999998</v>
      </c>
      <c r="I823" s="2">
        <v>20824.04</v>
      </c>
      <c r="J823">
        <f>YEAR(Ventas_Wellpro[[#This Row],[Fecha]])</f>
        <v>2025</v>
      </c>
      <c r="K823" t="str">
        <f>TEXT(Ventas_Wellpro[[#This Row],[Fecha]],"MMMM")</f>
        <v>febrero</v>
      </c>
      <c r="L823">
        <f>DAY(Ventas_Wellpro[[#This Row],[Fecha]])</f>
        <v>20</v>
      </c>
    </row>
    <row r="824" spans="2:12" x14ac:dyDescent="0.25">
      <c r="B824" s="70">
        <v>45708</v>
      </c>
      <c r="C824" s="74" t="s">
        <v>17</v>
      </c>
      <c r="D824" t="s">
        <v>196</v>
      </c>
      <c r="E824">
        <v>498.65999999999997</v>
      </c>
      <c r="F824" s="25">
        <v>18</v>
      </c>
      <c r="G824" s="2">
        <v>1436.14</v>
      </c>
      <c r="H824" s="15">
        <v>8975.8799999999992</v>
      </c>
      <c r="I824" s="2">
        <v>10412.02</v>
      </c>
      <c r="J824">
        <f>YEAR(Ventas_Wellpro[[#This Row],[Fecha]])</f>
        <v>2025</v>
      </c>
      <c r="K824" t="str">
        <f>TEXT(Ventas_Wellpro[[#This Row],[Fecha]],"MMMM")</f>
        <v>febrero</v>
      </c>
      <c r="L824">
        <f>DAY(Ventas_Wellpro[[#This Row],[Fecha]])</f>
        <v>20</v>
      </c>
    </row>
    <row r="825" spans="2:12" x14ac:dyDescent="0.25">
      <c r="B825" s="70">
        <v>45708</v>
      </c>
      <c r="C825" s="74" t="s">
        <v>17</v>
      </c>
      <c r="D825" t="s">
        <v>196</v>
      </c>
      <c r="E825">
        <v>498.66</v>
      </c>
      <c r="F825" s="25">
        <v>12</v>
      </c>
      <c r="G825" s="1">
        <v>957.43</v>
      </c>
      <c r="H825" s="15">
        <v>5983.92</v>
      </c>
      <c r="I825" s="2">
        <v>6941.35</v>
      </c>
      <c r="J825">
        <f>YEAR(Ventas_Wellpro[[#This Row],[Fecha]])</f>
        <v>2025</v>
      </c>
      <c r="K825" t="str">
        <f>TEXT(Ventas_Wellpro[[#This Row],[Fecha]],"MMMM")</f>
        <v>febrero</v>
      </c>
      <c r="L825">
        <f>DAY(Ventas_Wellpro[[#This Row],[Fecha]])</f>
        <v>20</v>
      </c>
    </row>
    <row r="826" spans="2:12" x14ac:dyDescent="0.25">
      <c r="B826" s="70">
        <v>45708</v>
      </c>
      <c r="C826" s="74" t="s">
        <v>17</v>
      </c>
      <c r="D826" t="s">
        <v>196</v>
      </c>
      <c r="E826">
        <v>498.66</v>
      </c>
      <c r="F826" s="25">
        <v>6</v>
      </c>
      <c r="G826" s="1">
        <v>478.71</v>
      </c>
      <c r="H826" s="15">
        <v>2991.96</v>
      </c>
      <c r="I826" s="2">
        <v>3470.67</v>
      </c>
      <c r="J826">
        <f>YEAR(Ventas_Wellpro[[#This Row],[Fecha]])</f>
        <v>2025</v>
      </c>
      <c r="K826" t="str">
        <f>TEXT(Ventas_Wellpro[[#This Row],[Fecha]],"MMMM")</f>
        <v>febrero</v>
      </c>
      <c r="L826">
        <f>DAY(Ventas_Wellpro[[#This Row],[Fecha]])</f>
        <v>20</v>
      </c>
    </row>
    <row r="827" spans="2:12" x14ac:dyDescent="0.25">
      <c r="B827" s="70">
        <v>45708</v>
      </c>
      <c r="C827" s="74" t="s">
        <v>17</v>
      </c>
      <c r="D827" t="s">
        <v>196</v>
      </c>
      <c r="E827">
        <v>498.66</v>
      </c>
      <c r="F827" s="25">
        <v>12</v>
      </c>
      <c r="G827" s="2">
        <v>957.43</v>
      </c>
      <c r="H827" s="15">
        <v>5983.92</v>
      </c>
      <c r="I827" s="2">
        <v>6941.35</v>
      </c>
      <c r="J827">
        <f>YEAR(Ventas_Wellpro[[#This Row],[Fecha]])</f>
        <v>2025</v>
      </c>
      <c r="K827" t="str">
        <f>TEXT(Ventas_Wellpro[[#This Row],[Fecha]],"MMMM")</f>
        <v>febrero</v>
      </c>
      <c r="L827">
        <f>DAY(Ventas_Wellpro[[#This Row],[Fecha]])</f>
        <v>20</v>
      </c>
    </row>
    <row r="828" spans="2:12" x14ac:dyDescent="0.25">
      <c r="B828" s="70">
        <v>45708</v>
      </c>
      <c r="C828" s="74" t="s">
        <v>18</v>
      </c>
      <c r="D828" t="s">
        <v>196</v>
      </c>
      <c r="E828">
        <v>525.59</v>
      </c>
      <c r="F828">
        <v>18</v>
      </c>
      <c r="G828" s="2">
        <v>1513.7</v>
      </c>
      <c r="H828" s="15">
        <v>9460.6200000000008</v>
      </c>
      <c r="I828" s="2">
        <v>10974.32</v>
      </c>
      <c r="J828">
        <f>YEAR(Ventas_Wellpro[[#This Row],[Fecha]])</f>
        <v>2025</v>
      </c>
      <c r="K828" t="str">
        <f>TEXT(Ventas_Wellpro[[#This Row],[Fecha]],"MMMM")</f>
        <v>febrero</v>
      </c>
      <c r="L828">
        <f>DAY(Ventas_Wellpro[[#This Row],[Fecha]])</f>
        <v>20</v>
      </c>
    </row>
    <row r="829" spans="2:12" x14ac:dyDescent="0.25">
      <c r="B829" s="70">
        <v>45708</v>
      </c>
      <c r="C829" s="74" t="s">
        <v>18</v>
      </c>
      <c r="D829" t="s">
        <v>196</v>
      </c>
      <c r="E829">
        <v>525.59</v>
      </c>
      <c r="F829">
        <v>18</v>
      </c>
      <c r="G829" s="2">
        <v>1513.7</v>
      </c>
      <c r="H829" s="15">
        <v>9460.6200000000008</v>
      </c>
      <c r="I829" s="2">
        <v>10974.32</v>
      </c>
      <c r="J829">
        <f>YEAR(Ventas_Wellpro[[#This Row],[Fecha]])</f>
        <v>2025</v>
      </c>
      <c r="K829" t="str">
        <f>TEXT(Ventas_Wellpro[[#This Row],[Fecha]],"MMMM")</f>
        <v>febrero</v>
      </c>
      <c r="L829">
        <f>DAY(Ventas_Wellpro[[#This Row],[Fecha]])</f>
        <v>20</v>
      </c>
    </row>
    <row r="830" spans="2:12" x14ac:dyDescent="0.25">
      <c r="B830" s="70">
        <v>45708</v>
      </c>
      <c r="C830" s="74" t="s">
        <v>18</v>
      </c>
      <c r="D830" t="s">
        <v>196</v>
      </c>
      <c r="E830">
        <v>525.59</v>
      </c>
      <c r="F830">
        <v>72</v>
      </c>
      <c r="G830" s="1">
        <v>6054.8</v>
      </c>
      <c r="H830" s="15">
        <v>37842.480000000003</v>
      </c>
      <c r="I830" s="2">
        <v>43897.279999999999</v>
      </c>
      <c r="J830">
        <f>YEAR(Ventas_Wellpro[[#This Row],[Fecha]])</f>
        <v>2025</v>
      </c>
      <c r="K830" t="str">
        <f>TEXT(Ventas_Wellpro[[#This Row],[Fecha]],"MMMM")</f>
        <v>febrero</v>
      </c>
      <c r="L830">
        <f>DAY(Ventas_Wellpro[[#This Row],[Fecha]])</f>
        <v>20</v>
      </c>
    </row>
    <row r="831" spans="2:12" x14ac:dyDescent="0.25">
      <c r="B831" s="70">
        <v>45708</v>
      </c>
      <c r="C831" s="74" t="s">
        <v>18</v>
      </c>
      <c r="D831" t="s">
        <v>196</v>
      </c>
      <c r="E831">
        <v>525.59</v>
      </c>
      <c r="F831">
        <v>6</v>
      </c>
      <c r="G831" s="2">
        <v>504.57</v>
      </c>
      <c r="H831" s="15">
        <v>3153.54</v>
      </c>
      <c r="I831" s="2">
        <v>3658.11</v>
      </c>
      <c r="J831">
        <f>YEAR(Ventas_Wellpro[[#This Row],[Fecha]])</f>
        <v>2025</v>
      </c>
      <c r="K831" t="str">
        <f>TEXT(Ventas_Wellpro[[#This Row],[Fecha]],"MMMM")</f>
        <v>febrero</v>
      </c>
      <c r="L831">
        <f>DAY(Ventas_Wellpro[[#This Row],[Fecha]])</f>
        <v>20</v>
      </c>
    </row>
    <row r="832" spans="2:12" x14ac:dyDescent="0.25">
      <c r="B832" s="70">
        <v>45708</v>
      </c>
      <c r="C832" s="74" t="s">
        <v>18</v>
      </c>
      <c r="D832" t="s">
        <v>196</v>
      </c>
      <c r="E832">
        <v>525.59</v>
      </c>
      <c r="F832">
        <v>36</v>
      </c>
      <c r="G832" s="1">
        <v>3027.4</v>
      </c>
      <c r="H832" s="15">
        <v>18921.240000000002</v>
      </c>
      <c r="I832" s="2">
        <v>21948.639999999999</v>
      </c>
      <c r="J832">
        <f>YEAR(Ventas_Wellpro[[#This Row],[Fecha]])</f>
        <v>2025</v>
      </c>
      <c r="K832" t="str">
        <f>TEXT(Ventas_Wellpro[[#This Row],[Fecha]],"MMMM")</f>
        <v>febrero</v>
      </c>
      <c r="L832">
        <f>DAY(Ventas_Wellpro[[#This Row],[Fecha]])</f>
        <v>20</v>
      </c>
    </row>
    <row r="833" spans="2:12" x14ac:dyDescent="0.25">
      <c r="B833" s="70">
        <v>45708</v>
      </c>
      <c r="C833" s="74" t="s">
        <v>18</v>
      </c>
      <c r="D833" t="s">
        <v>196</v>
      </c>
      <c r="E833">
        <v>525.59</v>
      </c>
      <c r="F833">
        <v>12</v>
      </c>
      <c r="G833" s="2">
        <v>1009.13</v>
      </c>
      <c r="H833" s="15">
        <v>6307.08</v>
      </c>
      <c r="I833" s="2">
        <v>7316.21</v>
      </c>
      <c r="J833">
        <f>YEAR(Ventas_Wellpro[[#This Row],[Fecha]])</f>
        <v>2025</v>
      </c>
      <c r="K833" t="str">
        <f>TEXT(Ventas_Wellpro[[#This Row],[Fecha]],"MMMM")</f>
        <v>febrero</v>
      </c>
      <c r="L833">
        <f>DAY(Ventas_Wellpro[[#This Row],[Fecha]])</f>
        <v>20</v>
      </c>
    </row>
    <row r="834" spans="2:12" x14ac:dyDescent="0.25">
      <c r="B834" s="70">
        <v>45708</v>
      </c>
      <c r="C834" s="74" t="s">
        <v>18</v>
      </c>
      <c r="D834" t="s">
        <v>196</v>
      </c>
      <c r="E834">
        <v>525.59</v>
      </c>
      <c r="F834">
        <v>12</v>
      </c>
      <c r="G834" s="1">
        <v>1009.13</v>
      </c>
      <c r="H834" s="15">
        <v>6307.08</v>
      </c>
      <c r="I834" s="2">
        <v>7316.21</v>
      </c>
      <c r="J834">
        <f>YEAR(Ventas_Wellpro[[#This Row],[Fecha]])</f>
        <v>2025</v>
      </c>
      <c r="K834" t="str">
        <f>TEXT(Ventas_Wellpro[[#This Row],[Fecha]],"MMMM")</f>
        <v>febrero</v>
      </c>
      <c r="L834">
        <f>DAY(Ventas_Wellpro[[#This Row],[Fecha]])</f>
        <v>20</v>
      </c>
    </row>
    <row r="835" spans="2:12" x14ac:dyDescent="0.25">
      <c r="B835" s="70">
        <v>45708</v>
      </c>
      <c r="C835" s="74" t="s">
        <v>18</v>
      </c>
      <c r="D835" t="s">
        <v>196</v>
      </c>
      <c r="E835">
        <v>525.59</v>
      </c>
      <c r="F835">
        <v>6</v>
      </c>
      <c r="G835" s="2">
        <v>504.57</v>
      </c>
      <c r="H835" s="15">
        <v>3153.54</v>
      </c>
      <c r="I835" s="2">
        <v>3658.11</v>
      </c>
      <c r="J835">
        <f>YEAR(Ventas_Wellpro[[#This Row],[Fecha]])</f>
        <v>2025</v>
      </c>
      <c r="K835" t="str">
        <f>TEXT(Ventas_Wellpro[[#This Row],[Fecha]],"MMMM")</f>
        <v>febrero</v>
      </c>
      <c r="L835">
        <f>DAY(Ventas_Wellpro[[#This Row],[Fecha]])</f>
        <v>20</v>
      </c>
    </row>
    <row r="836" spans="2:12" x14ac:dyDescent="0.25">
      <c r="B836" s="70">
        <v>45708</v>
      </c>
      <c r="C836" s="74" t="s">
        <v>18</v>
      </c>
      <c r="D836" t="s">
        <v>196</v>
      </c>
      <c r="E836">
        <v>525.59</v>
      </c>
      <c r="F836">
        <v>6</v>
      </c>
      <c r="G836" s="2">
        <v>504.57</v>
      </c>
      <c r="H836" s="15">
        <v>3153.54</v>
      </c>
      <c r="I836" s="2">
        <v>3658.11</v>
      </c>
      <c r="J836">
        <f>YEAR(Ventas_Wellpro[[#This Row],[Fecha]])</f>
        <v>2025</v>
      </c>
      <c r="K836" t="str">
        <f>TEXT(Ventas_Wellpro[[#This Row],[Fecha]],"MMMM")</f>
        <v>febrero</v>
      </c>
      <c r="L836">
        <f>DAY(Ventas_Wellpro[[#This Row],[Fecha]])</f>
        <v>20</v>
      </c>
    </row>
    <row r="837" spans="2:12" x14ac:dyDescent="0.25">
      <c r="B837" s="70">
        <v>45708</v>
      </c>
      <c r="C837" s="74" t="s">
        <v>21</v>
      </c>
      <c r="D837" t="s">
        <v>198</v>
      </c>
      <c r="E837">
        <v>137.91999999999999</v>
      </c>
      <c r="F837" s="25">
        <v>1</v>
      </c>
      <c r="G837" s="2">
        <v>22.07</v>
      </c>
      <c r="H837" s="15">
        <v>137.91999999999999</v>
      </c>
      <c r="I837" s="2">
        <v>159.99</v>
      </c>
      <c r="J837">
        <f>YEAR(Ventas_Wellpro[[#This Row],[Fecha]])</f>
        <v>2025</v>
      </c>
      <c r="K837" t="str">
        <f>TEXT(Ventas_Wellpro[[#This Row],[Fecha]],"MMMM")</f>
        <v>febrero</v>
      </c>
      <c r="L837">
        <f>DAY(Ventas_Wellpro[[#This Row],[Fecha]])</f>
        <v>20</v>
      </c>
    </row>
    <row r="838" spans="2:12" x14ac:dyDescent="0.25">
      <c r="B838" s="70">
        <v>45708</v>
      </c>
      <c r="C838" s="74" t="s">
        <v>22</v>
      </c>
      <c r="D838" t="s">
        <v>198</v>
      </c>
      <c r="E838">
        <v>137.91999999999999</v>
      </c>
      <c r="F838" s="25">
        <v>1</v>
      </c>
      <c r="G838" s="1">
        <v>22.07</v>
      </c>
      <c r="H838" s="15">
        <v>137.91999999999999</v>
      </c>
      <c r="I838" s="1">
        <v>159.99</v>
      </c>
      <c r="J838">
        <f>YEAR(Ventas_Wellpro[[#This Row],[Fecha]])</f>
        <v>2025</v>
      </c>
      <c r="K838" t="str">
        <f>TEXT(Ventas_Wellpro[[#This Row],[Fecha]],"MMMM")</f>
        <v>febrero</v>
      </c>
      <c r="L838">
        <f>DAY(Ventas_Wellpro[[#This Row],[Fecha]])</f>
        <v>20</v>
      </c>
    </row>
    <row r="839" spans="2:12" x14ac:dyDescent="0.25">
      <c r="B839" s="70">
        <v>45708</v>
      </c>
      <c r="C839" s="74" t="s">
        <v>24</v>
      </c>
      <c r="D839" t="s">
        <v>198</v>
      </c>
      <c r="E839">
        <v>137.91999999999999</v>
      </c>
      <c r="F839" s="25">
        <v>1</v>
      </c>
      <c r="G839" s="1">
        <v>22.07</v>
      </c>
      <c r="H839" s="15">
        <v>137.91999999999999</v>
      </c>
      <c r="I839" s="1">
        <v>159.99</v>
      </c>
      <c r="J839">
        <f>YEAR(Ventas_Wellpro[[#This Row],[Fecha]])</f>
        <v>2025</v>
      </c>
      <c r="K839" t="str">
        <f>TEXT(Ventas_Wellpro[[#This Row],[Fecha]],"MMMM")</f>
        <v>febrero</v>
      </c>
      <c r="L839">
        <f>DAY(Ventas_Wellpro[[#This Row],[Fecha]])</f>
        <v>20</v>
      </c>
    </row>
    <row r="840" spans="2:12" x14ac:dyDescent="0.25">
      <c r="B840" s="70">
        <v>45712</v>
      </c>
      <c r="C840" s="74" t="s">
        <v>16</v>
      </c>
      <c r="D840" t="s">
        <v>198</v>
      </c>
      <c r="E840">
        <v>905.16</v>
      </c>
      <c r="F840" s="25">
        <v>1</v>
      </c>
      <c r="G840" s="1">
        <v>144.83000000000001</v>
      </c>
      <c r="H840" s="15">
        <v>905.16</v>
      </c>
      <c r="I840" s="1">
        <v>1049.99</v>
      </c>
      <c r="J840">
        <f>YEAR(Ventas_Wellpro[[#This Row],[Fecha]])</f>
        <v>2025</v>
      </c>
      <c r="K840" t="str">
        <f>TEXT(Ventas_Wellpro[[#This Row],[Fecha]],"MMMM")</f>
        <v>febrero</v>
      </c>
      <c r="L840">
        <f>DAY(Ventas_Wellpro[[#This Row],[Fecha]])</f>
        <v>24</v>
      </c>
    </row>
    <row r="841" spans="2:12" x14ac:dyDescent="0.25">
      <c r="B841" s="70">
        <v>45712</v>
      </c>
      <c r="C841" s="74" t="s">
        <v>16</v>
      </c>
      <c r="D841" t="s">
        <v>198</v>
      </c>
      <c r="E841">
        <v>905.16</v>
      </c>
      <c r="F841" s="25">
        <v>1</v>
      </c>
      <c r="G841" s="1">
        <v>144.83000000000001</v>
      </c>
      <c r="H841" s="15">
        <v>905.16</v>
      </c>
      <c r="I841" s="1">
        <v>1049.99</v>
      </c>
      <c r="J841">
        <f>YEAR(Ventas_Wellpro[[#This Row],[Fecha]])</f>
        <v>2025</v>
      </c>
      <c r="K841" t="str">
        <f>TEXT(Ventas_Wellpro[[#This Row],[Fecha]],"MMMM")</f>
        <v>febrero</v>
      </c>
      <c r="L841">
        <f>DAY(Ventas_Wellpro[[#This Row],[Fecha]])</f>
        <v>24</v>
      </c>
    </row>
    <row r="842" spans="2:12" x14ac:dyDescent="0.25">
      <c r="B842" s="70">
        <v>45712</v>
      </c>
      <c r="C842" s="74" t="s">
        <v>16</v>
      </c>
      <c r="D842" t="s">
        <v>198</v>
      </c>
      <c r="E842">
        <v>905.16</v>
      </c>
      <c r="F842" s="25">
        <v>1</v>
      </c>
      <c r="G842" s="1">
        <v>144.83000000000001</v>
      </c>
      <c r="H842" s="15">
        <v>905.16</v>
      </c>
      <c r="I842" s="2">
        <v>1049.99</v>
      </c>
      <c r="J842">
        <f>YEAR(Ventas_Wellpro[[#This Row],[Fecha]])</f>
        <v>2025</v>
      </c>
      <c r="K842" t="str">
        <f>TEXT(Ventas_Wellpro[[#This Row],[Fecha]],"MMMM")</f>
        <v>febrero</v>
      </c>
      <c r="L842">
        <f>DAY(Ventas_Wellpro[[#This Row],[Fecha]])</f>
        <v>24</v>
      </c>
    </row>
    <row r="843" spans="2:12" x14ac:dyDescent="0.25">
      <c r="B843" s="70">
        <v>45712</v>
      </c>
      <c r="C843" s="74" t="s">
        <v>16</v>
      </c>
      <c r="D843" t="s">
        <v>198</v>
      </c>
      <c r="E843">
        <v>905.16</v>
      </c>
      <c r="F843" s="25">
        <v>1</v>
      </c>
      <c r="G843" s="1">
        <v>144.83000000000001</v>
      </c>
      <c r="H843" s="15">
        <v>905.16</v>
      </c>
      <c r="I843" s="1">
        <v>1049.99</v>
      </c>
      <c r="J843">
        <f>YEAR(Ventas_Wellpro[[#This Row],[Fecha]])</f>
        <v>2025</v>
      </c>
      <c r="K843" t="str">
        <f>TEXT(Ventas_Wellpro[[#This Row],[Fecha]],"MMMM")</f>
        <v>febrero</v>
      </c>
      <c r="L843">
        <f>DAY(Ventas_Wellpro[[#This Row],[Fecha]])</f>
        <v>24</v>
      </c>
    </row>
    <row r="844" spans="2:12" x14ac:dyDescent="0.25">
      <c r="B844" s="70">
        <v>45712</v>
      </c>
      <c r="C844" s="74" t="s">
        <v>14</v>
      </c>
      <c r="D844" t="s">
        <v>198</v>
      </c>
      <c r="E844">
        <v>1706.9</v>
      </c>
      <c r="F844" s="25">
        <v>1</v>
      </c>
      <c r="G844" s="1">
        <v>273.10000000000002</v>
      </c>
      <c r="H844" s="15">
        <v>1706.9</v>
      </c>
      <c r="I844" s="2">
        <v>1980</v>
      </c>
      <c r="J844">
        <f>YEAR(Ventas_Wellpro[[#This Row],[Fecha]])</f>
        <v>2025</v>
      </c>
      <c r="K844" t="str">
        <f>TEXT(Ventas_Wellpro[[#This Row],[Fecha]],"MMMM")</f>
        <v>febrero</v>
      </c>
      <c r="L844">
        <f>DAY(Ventas_Wellpro[[#This Row],[Fecha]])</f>
        <v>24</v>
      </c>
    </row>
    <row r="845" spans="2:12" x14ac:dyDescent="0.25">
      <c r="B845" s="70">
        <v>45712</v>
      </c>
      <c r="C845" s="74" t="s">
        <v>19</v>
      </c>
      <c r="D845" t="s">
        <v>198</v>
      </c>
      <c r="E845">
        <v>1706.9</v>
      </c>
      <c r="F845" s="25">
        <v>1</v>
      </c>
      <c r="G845" s="1">
        <v>0</v>
      </c>
      <c r="H845" s="15">
        <v>1706.9</v>
      </c>
      <c r="I845" s="2">
        <v>0</v>
      </c>
      <c r="J845">
        <f>YEAR(Ventas_Wellpro[[#This Row],[Fecha]])</f>
        <v>2025</v>
      </c>
      <c r="K845" t="str">
        <f>TEXT(Ventas_Wellpro[[#This Row],[Fecha]],"MMMM")</f>
        <v>febrero</v>
      </c>
      <c r="L845">
        <f>DAY(Ventas_Wellpro[[#This Row],[Fecha]])</f>
        <v>24</v>
      </c>
    </row>
    <row r="846" spans="2:12" x14ac:dyDescent="0.25">
      <c r="B846" s="70">
        <v>45712</v>
      </c>
      <c r="C846" s="74" t="s">
        <v>21</v>
      </c>
      <c r="D846" t="s">
        <v>198</v>
      </c>
      <c r="E846">
        <v>137.91999999999999</v>
      </c>
      <c r="F846" s="25">
        <v>1</v>
      </c>
      <c r="G846" s="1">
        <v>22.07</v>
      </c>
      <c r="H846" s="15">
        <v>137.91999999999999</v>
      </c>
      <c r="I846" s="2">
        <v>159.99</v>
      </c>
      <c r="J846">
        <f>YEAR(Ventas_Wellpro[[#This Row],[Fecha]])</f>
        <v>2025</v>
      </c>
      <c r="K846" t="str">
        <f>TEXT(Ventas_Wellpro[[#This Row],[Fecha]],"MMMM")</f>
        <v>febrero</v>
      </c>
      <c r="L846">
        <f>DAY(Ventas_Wellpro[[#This Row],[Fecha]])</f>
        <v>24</v>
      </c>
    </row>
    <row r="847" spans="2:12" x14ac:dyDescent="0.25">
      <c r="B847" s="70">
        <v>45712</v>
      </c>
      <c r="C847" s="74" t="s">
        <v>22</v>
      </c>
      <c r="D847" t="s">
        <v>198</v>
      </c>
      <c r="E847">
        <v>137.79</v>
      </c>
      <c r="F847" s="25">
        <v>1</v>
      </c>
      <c r="G847" s="1">
        <v>22.05</v>
      </c>
      <c r="H847" s="15">
        <v>137.79</v>
      </c>
      <c r="I847" s="1">
        <v>159.84</v>
      </c>
      <c r="J847">
        <f>YEAR(Ventas_Wellpro[[#This Row],[Fecha]])</f>
        <v>2025</v>
      </c>
      <c r="K847" t="str">
        <f>TEXT(Ventas_Wellpro[[#This Row],[Fecha]],"MMMM")</f>
        <v>febrero</v>
      </c>
      <c r="L847">
        <f>DAY(Ventas_Wellpro[[#This Row],[Fecha]])</f>
        <v>24</v>
      </c>
    </row>
    <row r="848" spans="2:12" x14ac:dyDescent="0.25">
      <c r="B848" s="70">
        <v>45713</v>
      </c>
      <c r="C848" s="74" t="s">
        <v>17</v>
      </c>
      <c r="D848" t="s">
        <v>196</v>
      </c>
      <c r="E848">
        <v>498.66</v>
      </c>
      <c r="F848" s="25">
        <v>42</v>
      </c>
      <c r="G848" s="1">
        <v>3351</v>
      </c>
      <c r="H848" s="15">
        <v>20943.72</v>
      </c>
      <c r="I848" s="1">
        <v>24294.720000000001</v>
      </c>
      <c r="J848">
        <f>YEAR(Ventas_Wellpro[[#This Row],[Fecha]])</f>
        <v>2025</v>
      </c>
      <c r="K848" t="str">
        <f>TEXT(Ventas_Wellpro[[#This Row],[Fecha]],"MMMM")</f>
        <v>febrero</v>
      </c>
      <c r="L848">
        <f>DAY(Ventas_Wellpro[[#This Row],[Fecha]])</f>
        <v>25</v>
      </c>
    </row>
    <row r="849" spans="2:12" x14ac:dyDescent="0.25">
      <c r="B849" s="70">
        <v>45713</v>
      </c>
      <c r="C849" s="74" t="s">
        <v>17</v>
      </c>
      <c r="D849" t="s">
        <v>196</v>
      </c>
      <c r="E849">
        <v>498.65999999999997</v>
      </c>
      <c r="F849" s="25">
        <v>36</v>
      </c>
      <c r="G849" s="1">
        <v>2872.28</v>
      </c>
      <c r="H849" s="15">
        <v>17951.759999999998</v>
      </c>
      <c r="I849" s="1">
        <v>20824.04</v>
      </c>
      <c r="J849">
        <f>YEAR(Ventas_Wellpro[[#This Row],[Fecha]])</f>
        <v>2025</v>
      </c>
      <c r="K849" t="str">
        <f>TEXT(Ventas_Wellpro[[#This Row],[Fecha]],"MMMM")</f>
        <v>febrero</v>
      </c>
      <c r="L849">
        <f>DAY(Ventas_Wellpro[[#This Row],[Fecha]])</f>
        <v>25</v>
      </c>
    </row>
    <row r="850" spans="2:12" x14ac:dyDescent="0.25">
      <c r="B850" s="70">
        <v>45713</v>
      </c>
      <c r="C850" s="74" t="s">
        <v>17</v>
      </c>
      <c r="D850" t="s">
        <v>196</v>
      </c>
      <c r="E850">
        <v>498.65999999999997</v>
      </c>
      <c r="F850" s="25">
        <v>72</v>
      </c>
      <c r="G850" s="1">
        <v>5744.56</v>
      </c>
      <c r="H850" s="15">
        <v>35903.519999999997</v>
      </c>
      <c r="I850" s="1">
        <v>41648.080000000002</v>
      </c>
      <c r="J850">
        <f>YEAR(Ventas_Wellpro[[#This Row],[Fecha]])</f>
        <v>2025</v>
      </c>
      <c r="K850" t="str">
        <f>TEXT(Ventas_Wellpro[[#This Row],[Fecha]],"MMMM")</f>
        <v>febrero</v>
      </c>
      <c r="L850">
        <f>DAY(Ventas_Wellpro[[#This Row],[Fecha]])</f>
        <v>25</v>
      </c>
    </row>
    <row r="851" spans="2:12" x14ac:dyDescent="0.25">
      <c r="B851" s="70">
        <v>45713</v>
      </c>
      <c r="C851" s="74" t="s">
        <v>14</v>
      </c>
      <c r="D851" t="s">
        <v>198</v>
      </c>
      <c r="E851">
        <v>1292.24</v>
      </c>
      <c r="F851" s="25">
        <v>1</v>
      </c>
      <c r="G851" s="1">
        <v>206.76</v>
      </c>
      <c r="H851" s="15">
        <v>1292.24</v>
      </c>
      <c r="I851" s="1">
        <v>1499</v>
      </c>
      <c r="J851">
        <f>YEAR(Ventas_Wellpro[[#This Row],[Fecha]])</f>
        <v>2025</v>
      </c>
      <c r="K851" t="str">
        <f>TEXT(Ventas_Wellpro[[#This Row],[Fecha]],"MMMM")</f>
        <v>febrero</v>
      </c>
      <c r="L851">
        <f>DAY(Ventas_Wellpro[[#This Row],[Fecha]])</f>
        <v>25</v>
      </c>
    </row>
    <row r="852" spans="2:12" x14ac:dyDescent="0.25">
      <c r="B852" s="70">
        <v>45713</v>
      </c>
      <c r="C852" s="74" t="s">
        <v>18</v>
      </c>
      <c r="D852" t="s">
        <v>196</v>
      </c>
      <c r="E852">
        <v>525.59</v>
      </c>
      <c r="F852">
        <v>12</v>
      </c>
      <c r="G852" s="1">
        <v>1009.13</v>
      </c>
      <c r="H852" s="15">
        <v>6307.08</v>
      </c>
      <c r="I852" s="1">
        <v>7316.21</v>
      </c>
      <c r="J852">
        <f>YEAR(Ventas_Wellpro[[#This Row],[Fecha]])</f>
        <v>2025</v>
      </c>
      <c r="K852" t="str">
        <f>TEXT(Ventas_Wellpro[[#This Row],[Fecha]],"MMMM")</f>
        <v>febrero</v>
      </c>
      <c r="L852">
        <f>DAY(Ventas_Wellpro[[#This Row],[Fecha]])</f>
        <v>25</v>
      </c>
    </row>
    <row r="853" spans="2:12" x14ac:dyDescent="0.25">
      <c r="B853" s="70">
        <v>45713</v>
      </c>
      <c r="C853" s="74" t="s">
        <v>18</v>
      </c>
      <c r="D853" t="s">
        <v>196</v>
      </c>
      <c r="E853">
        <v>525.59</v>
      </c>
      <c r="F853">
        <v>18</v>
      </c>
      <c r="G853" s="1">
        <v>1513.7</v>
      </c>
      <c r="H853" s="15">
        <v>9460.6200000000008</v>
      </c>
      <c r="I853" s="1">
        <v>10974.32</v>
      </c>
      <c r="J853">
        <f>YEAR(Ventas_Wellpro[[#This Row],[Fecha]])</f>
        <v>2025</v>
      </c>
      <c r="K853" t="str">
        <f>TEXT(Ventas_Wellpro[[#This Row],[Fecha]],"MMMM")</f>
        <v>febrero</v>
      </c>
      <c r="L853">
        <f>DAY(Ventas_Wellpro[[#This Row],[Fecha]])</f>
        <v>25</v>
      </c>
    </row>
    <row r="854" spans="2:12" x14ac:dyDescent="0.25">
      <c r="B854" s="70">
        <v>45713</v>
      </c>
      <c r="C854" s="74" t="s">
        <v>18</v>
      </c>
      <c r="D854" t="s">
        <v>196</v>
      </c>
      <c r="E854">
        <v>525.59</v>
      </c>
      <c r="F854">
        <v>18</v>
      </c>
      <c r="G854" s="1">
        <v>1513.7</v>
      </c>
      <c r="H854" s="15">
        <v>9460.6200000000008</v>
      </c>
      <c r="I854" s="1">
        <v>10974.32</v>
      </c>
      <c r="J854">
        <f>YEAR(Ventas_Wellpro[[#This Row],[Fecha]])</f>
        <v>2025</v>
      </c>
      <c r="K854" t="str">
        <f>TEXT(Ventas_Wellpro[[#This Row],[Fecha]],"MMMM")</f>
        <v>febrero</v>
      </c>
      <c r="L854">
        <f>DAY(Ventas_Wellpro[[#This Row],[Fecha]])</f>
        <v>25</v>
      </c>
    </row>
    <row r="855" spans="2:12" x14ac:dyDescent="0.25">
      <c r="B855" s="70">
        <v>45713</v>
      </c>
      <c r="C855" s="74" t="s">
        <v>21</v>
      </c>
      <c r="D855" t="s">
        <v>198</v>
      </c>
      <c r="E855">
        <v>137.79</v>
      </c>
      <c r="F855" s="25">
        <v>1</v>
      </c>
      <c r="G855" s="1">
        <v>22.05</v>
      </c>
      <c r="H855" s="15">
        <v>137.79</v>
      </c>
      <c r="I855" s="1">
        <v>159.84</v>
      </c>
      <c r="J855">
        <f>YEAR(Ventas_Wellpro[[#This Row],[Fecha]])</f>
        <v>2025</v>
      </c>
      <c r="K855" t="str">
        <f>TEXT(Ventas_Wellpro[[#This Row],[Fecha]],"MMMM")</f>
        <v>febrero</v>
      </c>
      <c r="L855">
        <f>DAY(Ventas_Wellpro[[#This Row],[Fecha]])</f>
        <v>25</v>
      </c>
    </row>
    <row r="856" spans="2:12" x14ac:dyDescent="0.25">
      <c r="B856" s="70">
        <v>45713</v>
      </c>
      <c r="C856" s="74" t="s">
        <v>11</v>
      </c>
      <c r="D856" t="s">
        <v>198</v>
      </c>
      <c r="E856">
        <v>272.27</v>
      </c>
      <c r="F856" s="25">
        <v>1</v>
      </c>
      <c r="G856" s="1">
        <v>43.56</v>
      </c>
      <c r="H856" s="15">
        <v>272.27</v>
      </c>
      <c r="I856" s="1">
        <v>315.83</v>
      </c>
      <c r="J856">
        <f>YEAR(Ventas_Wellpro[[#This Row],[Fecha]])</f>
        <v>2025</v>
      </c>
      <c r="K856" t="str">
        <f>TEXT(Ventas_Wellpro[[#This Row],[Fecha]],"MMMM")</f>
        <v>febrero</v>
      </c>
      <c r="L856">
        <f>DAY(Ventas_Wellpro[[#This Row],[Fecha]])</f>
        <v>25</v>
      </c>
    </row>
    <row r="857" spans="2:12" x14ac:dyDescent="0.25">
      <c r="B857" s="70">
        <v>45713</v>
      </c>
      <c r="C857" s="74" t="s">
        <v>22</v>
      </c>
      <c r="D857" t="s">
        <v>198</v>
      </c>
      <c r="E857">
        <v>137.79</v>
      </c>
      <c r="F857" s="25">
        <v>1</v>
      </c>
      <c r="G857" s="1">
        <v>22.05</v>
      </c>
      <c r="H857" s="15">
        <v>137.79</v>
      </c>
      <c r="I857" s="1">
        <v>159.84</v>
      </c>
      <c r="J857">
        <f>YEAR(Ventas_Wellpro[[#This Row],[Fecha]])</f>
        <v>2025</v>
      </c>
      <c r="K857" t="str">
        <f>TEXT(Ventas_Wellpro[[#This Row],[Fecha]],"MMMM")</f>
        <v>febrero</v>
      </c>
      <c r="L857">
        <f>DAY(Ventas_Wellpro[[#This Row],[Fecha]])</f>
        <v>25</v>
      </c>
    </row>
    <row r="858" spans="2:12" x14ac:dyDescent="0.25">
      <c r="B858" s="70">
        <v>45714</v>
      </c>
      <c r="C858" s="74" t="s">
        <v>17</v>
      </c>
      <c r="D858" t="s">
        <v>196</v>
      </c>
      <c r="E858">
        <v>498.66</v>
      </c>
      <c r="F858" s="25">
        <v>24</v>
      </c>
      <c r="G858" s="1">
        <v>1914.85</v>
      </c>
      <c r="H858" s="15">
        <v>11967.84</v>
      </c>
      <c r="I858" s="1">
        <v>13882.69</v>
      </c>
      <c r="J858">
        <f>YEAR(Ventas_Wellpro[[#This Row],[Fecha]])</f>
        <v>2025</v>
      </c>
      <c r="K858" t="str">
        <f>TEXT(Ventas_Wellpro[[#This Row],[Fecha]],"MMMM")</f>
        <v>febrero</v>
      </c>
      <c r="L858">
        <f>DAY(Ventas_Wellpro[[#This Row],[Fecha]])</f>
        <v>26</v>
      </c>
    </row>
    <row r="859" spans="2:12" x14ac:dyDescent="0.25">
      <c r="B859" s="70">
        <v>45714</v>
      </c>
      <c r="C859" s="74" t="s">
        <v>17</v>
      </c>
      <c r="D859" t="s">
        <v>196</v>
      </c>
      <c r="E859">
        <v>498.66</v>
      </c>
      <c r="F859" s="25">
        <v>6</v>
      </c>
      <c r="G859" s="1">
        <v>478.71</v>
      </c>
      <c r="H859" s="15">
        <v>2991.96</v>
      </c>
      <c r="I859" s="1">
        <v>3470.67</v>
      </c>
      <c r="J859">
        <f>YEAR(Ventas_Wellpro[[#This Row],[Fecha]])</f>
        <v>2025</v>
      </c>
      <c r="K859" t="str">
        <f>TEXT(Ventas_Wellpro[[#This Row],[Fecha]],"MMMM")</f>
        <v>febrero</v>
      </c>
      <c r="L859">
        <f>DAY(Ventas_Wellpro[[#This Row],[Fecha]])</f>
        <v>26</v>
      </c>
    </row>
    <row r="860" spans="2:12" x14ac:dyDescent="0.25">
      <c r="B860" s="70">
        <v>45714</v>
      </c>
      <c r="C860" s="74" t="s">
        <v>18</v>
      </c>
      <c r="D860" t="s">
        <v>196</v>
      </c>
      <c r="E860">
        <v>525.59</v>
      </c>
      <c r="F860">
        <v>6</v>
      </c>
      <c r="G860" s="1">
        <v>504.57</v>
      </c>
      <c r="H860" s="15">
        <v>3153.54</v>
      </c>
      <c r="I860" s="1">
        <v>3658.11</v>
      </c>
      <c r="J860">
        <f>YEAR(Ventas_Wellpro[[#This Row],[Fecha]])</f>
        <v>2025</v>
      </c>
      <c r="K860" t="str">
        <f>TEXT(Ventas_Wellpro[[#This Row],[Fecha]],"MMMM")</f>
        <v>febrero</v>
      </c>
      <c r="L860">
        <f>DAY(Ventas_Wellpro[[#This Row],[Fecha]])</f>
        <v>26</v>
      </c>
    </row>
    <row r="861" spans="2:12" x14ac:dyDescent="0.25">
      <c r="B861" s="70">
        <v>45715</v>
      </c>
      <c r="C861" s="74" t="s">
        <v>15</v>
      </c>
      <c r="D861" t="s">
        <v>202</v>
      </c>
      <c r="E861">
        <v>505.86</v>
      </c>
      <c r="F861" s="25">
        <v>232</v>
      </c>
      <c r="G861" s="2">
        <v>18777.52</v>
      </c>
      <c r="H861" s="2">
        <v>117359.52</v>
      </c>
      <c r="I861" s="2">
        <v>136137.04</v>
      </c>
      <c r="J861">
        <f>YEAR(Ventas_Wellpro[[#This Row],[Fecha]])</f>
        <v>2025</v>
      </c>
      <c r="K861" t="str">
        <f>TEXT(Ventas_Wellpro[[#This Row],[Fecha]],"MMMM")</f>
        <v>febrero</v>
      </c>
      <c r="L861">
        <f>DAY(Ventas_Wellpro[[#This Row],[Fecha]])</f>
        <v>27</v>
      </c>
    </row>
    <row r="862" spans="2:12" x14ac:dyDescent="0.25">
      <c r="B862" s="70">
        <v>45715</v>
      </c>
      <c r="C862" s="74" t="s">
        <v>16</v>
      </c>
      <c r="D862" t="s">
        <v>198</v>
      </c>
      <c r="E862">
        <v>689.66</v>
      </c>
      <c r="F862" s="25">
        <v>1</v>
      </c>
      <c r="G862" s="1">
        <v>110.34</v>
      </c>
      <c r="H862" s="15">
        <v>689.66</v>
      </c>
      <c r="I862" s="1">
        <v>800</v>
      </c>
      <c r="J862">
        <f>YEAR(Ventas_Wellpro[[#This Row],[Fecha]])</f>
        <v>2025</v>
      </c>
      <c r="K862" t="str">
        <f>TEXT(Ventas_Wellpro[[#This Row],[Fecha]],"MMMM")</f>
        <v>febrero</v>
      </c>
      <c r="L862">
        <f>DAY(Ventas_Wellpro[[#This Row],[Fecha]])</f>
        <v>27</v>
      </c>
    </row>
    <row r="863" spans="2:12" x14ac:dyDescent="0.25">
      <c r="B863" s="70">
        <v>45715</v>
      </c>
      <c r="C863" s="74" t="s">
        <v>17</v>
      </c>
      <c r="D863" t="s">
        <v>196</v>
      </c>
      <c r="E863">
        <v>498.66</v>
      </c>
      <c r="F863" s="25">
        <v>24</v>
      </c>
      <c r="G863" s="1">
        <v>0</v>
      </c>
      <c r="H863" s="15">
        <v>11967.84</v>
      </c>
      <c r="I863" s="1">
        <v>0</v>
      </c>
      <c r="J863">
        <f>YEAR(Ventas_Wellpro[[#This Row],[Fecha]])</f>
        <v>2025</v>
      </c>
      <c r="K863" t="str">
        <f>TEXT(Ventas_Wellpro[[#This Row],[Fecha]],"MMMM")</f>
        <v>febrero</v>
      </c>
      <c r="L863">
        <f>DAY(Ventas_Wellpro[[#This Row],[Fecha]])</f>
        <v>27</v>
      </c>
    </row>
    <row r="864" spans="2:12" x14ac:dyDescent="0.25">
      <c r="B864" s="70">
        <v>45715</v>
      </c>
      <c r="C864" s="74" t="s">
        <v>17</v>
      </c>
      <c r="D864" t="s">
        <v>196</v>
      </c>
      <c r="E864">
        <v>498.65999999999997</v>
      </c>
      <c r="F864" s="25">
        <v>36</v>
      </c>
      <c r="G864" s="1">
        <v>2872.28</v>
      </c>
      <c r="H864" s="15">
        <v>17951.759999999998</v>
      </c>
      <c r="I864" s="1">
        <v>20824.04</v>
      </c>
      <c r="J864">
        <f>YEAR(Ventas_Wellpro[[#This Row],[Fecha]])</f>
        <v>2025</v>
      </c>
      <c r="K864" t="str">
        <f>TEXT(Ventas_Wellpro[[#This Row],[Fecha]],"MMMM")</f>
        <v>febrero</v>
      </c>
      <c r="L864">
        <f>DAY(Ventas_Wellpro[[#This Row],[Fecha]])</f>
        <v>27</v>
      </c>
    </row>
    <row r="865" spans="2:12" x14ac:dyDescent="0.25">
      <c r="B865" s="70">
        <v>45715</v>
      </c>
      <c r="C865" s="74" t="s">
        <v>17</v>
      </c>
      <c r="D865" t="s">
        <v>196</v>
      </c>
      <c r="E865">
        <v>498.65999999999997</v>
      </c>
      <c r="F865" s="25">
        <v>36</v>
      </c>
      <c r="G865" s="1">
        <v>2872.28</v>
      </c>
      <c r="H865" s="15">
        <v>17951.759999999998</v>
      </c>
      <c r="I865" s="1">
        <v>20824.04</v>
      </c>
      <c r="J865">
        <f>YEAR(Ventas_Wellpro[[#This Row],[Fecha]])</f>
        <v>2025</v>
      </c>
      <c r="K865" t="str">
        <f>TEXT(Ventas_Wellpro[[#This Row],[Fecha]],"MMMM")</f>
        <v>febrero</v>
      </c>
      <c r="L865">
        <f>DAY(Ventas_Wellpro[[#This Row],[Fecha]])</f>
        <v>27</v>
      </c>
    </row>
    <row r="866" spans="2:12" x14ac:dyDescent="0.25">
      <c r="B866" s="70">
        <v>45715</v>
      </c>
      <c r="C866" s="74" t="s">
        <v>17</v>
      </c>
      <c r="D866" t="s">
        <v>196</v>
      </c>
      <c r="E866">
        <v>498.66</v>
      </c>
      <c r="F866" s="25">
        <v>12</v>
      </c>
      <c r="G866" s="1">
        <v>957.43</v>
      </c>
      <c r="H866" s="15">
        <v>5983.92</v>
      </c>
      <c r="I866" s="1">
        <v>6941.35</v>
      </c>
      <c r="J866">
        <f>YEAR(Ventas_Wellpro[[#This Row],[Fecha]])</f>
        <v>2025</v>
      </c>
      <c r="K866" t="str">
        <f>TEXT(Ventas_Wellpro[[#This Row],[Fecha]],"MMMM")</f>
        <v>febrero</v>
      </c>
      <c r="L866">
        <f>DAY(Ventas_Wellpro[[#This Row],[Fecha]])</f>
        <v>27</v>
      </c>
    </row>
    <row r="867" spans="2:12" x14ac:dyDescent="0.25">
      <c r="B867" s="70">
        <v>45715</v>
      </c>
      <c r="C867" s="74" t="s">
        <v>17</v>
      </c>
      <c r="D867" t="s">
        <v>196</v>
      </c>
      <c r="E867">
        <v>498.66</v>
      </c>
      <c r="F867" s="25">
        <v>12</v>
      </c>
      <c r="G867" s="1">
        <v>957.43</v>
      </c>
      <c r="H867" s="15">
        <v>5983.92</v>
      </c>
      <c r="I867" s="1">
        <v>6941.35</v>
      </c>
      <c r="J867">
        <f>YEAR(Ventas_Wellpro[[#This Row],[Fecha]])</f>
        <v>2025</v>
      </c>
      <c r="K867" t="str">
        <f>TEXT(Ventas_Wellpro[[#This Row],[Fecha]],"MMMM")</f>
        <v>febrero</v>
      </c>
      <c r="L867">
        <f>DAY(Ventas_Wellpro[[#This Row],[Fecha]])</f>
        <v>27</v>
      </c>
    </row>
    <row r="868" spans="2:12" x14ac:dyDescent="0.25">
      <c r="B868" s="70">
        <v>45715</v>
      </c>
      <c r="C868" s="74" t="s">
        <v>17</v>
      </c>
      <c r="D868" t="s">
        <v>196</v>
      </c>
      <c r="E868">
        <v>498.66</v>
      </c>
      <c r="F868" s="25">
        <v>24</v>
      </c>
      <c r="G868" s="1">
        <v>1914.85</v>
      </c>
      <c r="H868" s="15">
        <v>11967.84</v>
      </c>
      <c r="I868" s="1">
        <v>13882.69</v>
      </c>
      <c r="J868">
        <f>YEAR(Ventas_Wellpro[[#This Row],[Fecha]])</f>
        <v>2025</v>
      </c>
      <c r="K868" t="str">
        <f>TEXT(Ventas_Wellpro[[#This Row],[Fecha]],"MMMM")</f>
        <v>febrero</v>
      </c>
      <c r="L868">
        <f>DAY(Ventas_Wellpro[[#This Row],[Fecha]])</f>
        <v>27</v>
      </c>
    </row>
    <row r="869" spans="2:12" x14ac:dyDescent="0.25">
      <c r="B869" s="70">
        <v>45715</v>
      </c>
      <c r="C869" s="74" t="s">
        <v>17</v>
      </c>
      <c r="D869" t="s">
        <v>196</v>
      </c>
      <c r="E869">
        <v>498.66</v>
      </c>
      <c r="F869" s="25">
        <v>12</v>
      </c>
      <c r="G869" s="1">
        <v>957.43</v>
      </c>
      <c r="H869" s="15">
        <v>5983.92</v>
      </c>
      <c r="I869" s="1">
        <v>6941.35</v>
      </c>
      <c r="J869">
        <f>YEAR(Ventas_Wellpro[[#This Row],[Fecha]])</f>
        <v>2025</v>
      </c>
      <c r="K869" t="str">
        <f>TEXT(Ventas_Wellpro[[#This Row],[Fecha]],"MMMM")</f>
        <v>febrero</v>
      </c>
      <c r="L869">
        <f>DAY(Ventas_Wellpro[[#This Row],[Fecha]])</f>
        <v>27</v>
      </c>
    </row>
    <row r="870" spans="2:12" x14ac:dyDescent="0.25">
      <c r="B870" s="70">
        <v>45715</v>
      </c>
      <c r="C870" s="74" t="s">
        <v>18</v>
      </c>
      <c r="D870" t="s">
        <v>196</v>
      </c>
      <c r="E870">
        <v>525.59</v>
      </c>
      <c r="F870">
        <v>18</v>
      </c>
      <c r="G870" s="1">
        <v>1513.7</v>
      </c>
      <c r="H870" s="15">
        <v>9460.6200000000008</v>
      </c>
      <c r="I870" s="1">
        <v>10974.32</v>
      </c>
      <c r="J870">
        <f>YEAR(Ventas_Wellpro[[#This Row],[Fecha]])</f>
        <v>2025</v>
      </c>
      <c r="K870" t="str">
        <f>TEXT(Ventas_Wellpro[[#This Row],[Fecha]],"MMMM")</f>
        <v>febrero</v>
      </c>
      <c r="L870">
        <f>DAY(Ventas_Wellpro[[#This Row],[Fecha]])</f>
        <v>27</v>
      </c>
    </row>
    <row r="871" spans="2:12" x14ac:dyDescent="0.25">
      <c r="B871" s="70">
        <v>45715</v>
      </c>
      <c r="C871" s="74" t="s">
        <v>18</v>
      </c>
      <c r="D871" t="s">
        <v>196</v>
      </c>
      <c r="E871">
        <v>525.59</v>
      </c>
      <c r="F871">
        <v>6</v>
      </c>
      <c r="G871" s="1">
        <v>504.57</v>
      </c>
      <c r="H871" s="15">
        <v>3153.54</v>
      </c>
      <c r="I871" s="1">
        <v>3658.11</v>
      </c>
      <c r="J871">
        <f>YEAR(Ventas_Wellpro[[#This Row],[Fecha]])</f>
        <v>2025</v>
      </c>
      <c r="K871" t="str">
        <f>TEXT(Ventas_Wellpro[[#This Row],[Fecha]],"MMMM")</f>
        <v>febrero</v>
      </c>
      <c r="L871">
        <f>DAY(Ventas_Wellpro[[#This Row],[Fecha]])</f>
        <v>27</v>
      </c>
    </row>
    <row r="872" spans="2:12" x14ac:dyDescent="0.25">
      <c r="B872" s="70">
        <v>45715</v>
      </c>
      <c r="C872" s="74" t="s">
        <v>18</v>
      </c>
      <c r="D872" t="s">
        <v>196</v>
      </c>
      <c r="E872">
        <v>525.59</v>
      </c>
      <c r="F872">
        <v>18</v>
      </c>
      <c r="G872" s="1">
        <v>1513.7</v>
      </c>
      <c r="H872" s="15">
        <v>9460.6200000000008</v>
      </c>
      <c r="I872" s="1">
        <v>10974.32</v>
      </c>
      <c r="J872">
        <f>YEAR(Ventas_Wellpro[[#This Row],[Fecha]])</f>
        <v>2025</v>
      </c>
      <c r="K872" t="str">
        <f>TEXT(Ventas_Wellpro[[#This Row],[Fecha]],"MMMM")</f>
        <v>febrero</v>
      </c>
      <c r="L872">
        <f>DAY(Ventas_Wellpro[[#This Row],[Fecha]])</f>
        <v>27</v>
      </c>
    </row>
    <row r="873" spans="2:12" x14ac:dyDescent="0.25">
      <c r="B873" s="70">
        <v>45715</v>
      </c>
      <c r="C873" s="74" t="s">
        <v>18</v>
      </c>
      <c r="D873" t="s">
        <v>196</v>
      </c>
      <c r="E873">
        <v>525.59</v>
      </c>
      <c r="F873">
        <v>6</v>
      </c>
      <c r="G873" s="1">
        <v>504.57</v>
      </c>
      <c r="H873" s="15">
        <v>3153.54</v>
      </c>
      <c r="I873" s="1">
        <v>3658.11</v>
      </c>
      <c r="J873">
        <f>YEAR(Ventas_Wellpro[[#This Row],[Fecha]])</f>
        <v>2025</v>
      </c>
      <c r="K873" t="str">
        <f>TEXT(Ventas_Wellpro[[#This Row],[Fecha]],"MMMM")</f>
        <v>febrero</v>
      </c>
      <c r="L873">
        <f>DAY(Ventas_Wellpro[[#This Row],[Fecha]])</f>
        <v>27</v>
      </c>
    </row>
    <row r="874" spans="2:12" x14ac:dyDescent="0.25">
      <c r="B874" s="70">
        <v>45715</v>
      </c>
      <c r="C874" s="74" t="s">
        <v>18</v>
      </c>
      <c r="D874" t="s">
        <v>196</v>
      </c>
      <c r="E874">
        <v>525.59</v>
      </c>
      <c r="F874">
        <v>12</v>
      </c>
      <c r="G874" s="1">
        <v>1009.13</v>
      </c>
      <c r="H874" s="15">
        <v>6307.08</v>
      </c>
      <c r="I874" s="1">
        <v>7316.21</v>
      </c>
      <c r="J874">
        <f>YEAR(Ventas_Wellpro[[#This Row],[Fecha]])</f>
        <v>2025</v>
      </c>
      <c r="K874" t="str">
        <f>TEXT(Ventas_Wellpro[[#This Row],[Fecha]],"MMMM")</f>
        <v>febrero</v>
      </c>
      <c r="L874">
        <f>DAY(Ventas_Wellpro[[#This Row],[Fecha]])</f>
        <v>27</v>
      </c>
    </row>
    <row r="875" spans="2:12" x14ac:dyDescent="0.25">
      <c r="B875" s="70">
        <v>45715</v>
      </c>
      <c r="C875" s="74" t="s">
        <v>18</v>
      </c>
      <c r="D875" t="s">
        <v>202</v>
      </c>
      <c r="E875">
        <v>547.24</v>
      </c>
      <c r="F875">
        <v>181</v>
      </c>
      <c r="G875" s="1">
        <v>15848.07</v>
      </c>
      <c r="H875" s="15">
        <v>99050.44</v>
      </c>
      <c r="I875" s="1">
        <v>114898.51</v>
      </c>
      <c r="J875">
        <f>YEAR(Ventas_Wellpro[[#This Row],[Fecha]])</f>
        <v>2025</v>
      </c>
      <c r="K875" t="str">
        <f>TEXT(Ventas_Wellpro[[#This Row],[Fecha]],"MMMM")</f>
        <v>febrero</v>
      </c>
      <c r="L875">
        <f>DAY(Ventas_Wellpro[[#This Row],[Fecha]])</f>
        <v>27</v>
      </c>
    </row>
    <row r="876" spans="2:12" x14ac:dyDescent="0.25">
      <c r="B876" s="70">
        <v>45715</v>
      </c>
      <c r="C876" s="74" t="s">
        <v>21</v>
      </c>
      <c r="D876" t="s">
        <v>198</v>
      </c>
      <c r="E876">
        <v>137.79</v>
      </c>
      <c r="F876" s="25">
        <v>1</v>
      </c>
      <c r="G876" s="1">
        <v>22.05</v>
      </c>
      <c r="H876" s="15">
        <v>137.79</v>
      </c>
      <c r="I876" s="1">
        <v>159.84</v>
      </c>
      <c r="J876">
        <f>YEAR(Ventas_Wellpro[[#This Row],[Fecha]])</f>
        <v>2025</v>
      </c>
      <c r="K876" t="str">
        <f>TEXT(Ventas_Wellpro[[#This Row],[Fecha]],"MMMM")</f>
        <v>febrero</v>
      </c>
      <c r="L876">
        <f>DAY(Ventas_Wellpro[[#This Row],[Fecha]])</f>
        <v>27</v>
      </c>
    </row>
    <row r="877" spans="2:12" x14ac:dyDescent="0.25">
      <c r="B877" s="70">
        <v>45715</v>
      </c>
      <c r="C877" s="74" t="s">
        <v>21</v>
      </c>
      <c r="D877" t="s">
        <v>198</v>
      </c>
      <c r="E877">
        <v>137.79</v>
      </c>
      <c r="F877" s="25">
        <v>1</v>
      </c>
      <c r="G877" s="1">
        <v>22.05</v>
      </c>
      <c r="H877" s="15">
        <v>137.79</v>
      </c>
      <c r="I877" s="1">
        <v>159.84</v>
      </c>
      <c r="J877">
        <f>YEAR(Ventas_Wellpro[[#This Row],[Fecha]])</f>
        <v>2025</v>
      </c>
      <c r="K877" t="str">
        <f>TEXT(Ventas_Wellpro[[#This Row],[Fecha]],"MMMM")</f>
        <v>febrero</v>
      </c>
      <c r="L877">
        <f>DAY(Ventas_Wellpro[[#This Row],[Fecha]])</f>
        <v>27</v>
      </c>
    </row>
    <row r="878" spans="2:12" x14ac:dyDescent="0.25">
      <c r="B878" s="70">
        <v>45715</v>
      </c>
      <c r="C878" s="74" t="s">
        <v>21</v>
      </c>
      <c r="D878" t="s">
        <v>198</v>
      </c>
      <c r="E878">
        <v>137.91999999999999</v>
      </c>
      <c r="F878" s="25">
        <v>2</v>
      </c>
      <c r="G878" s="1">
        <v>44.14</v>
      </c>
      <c r="H878" s="15">
        <v>275.83999999999997</v>
      </c>
      <c r="I878" s="1">
        <v>319.98</v>
      </c>
      <c r="J878">
        <f>YEAR(Ventas_Wellpro[[#This Row],[Fecha]])</f>
        <v>2025</v>
      </c>
      <c r="K878" t="str">
        <f>TEXT(Ventas_Wellpro[[#This Row],[Fecha]],"MMMM")</f>
        <v>febrero</v>
      </c>
      <c r="L878">
        <f>DAY(Ventas_Wellpro[[#This Row],[Fecha]])</f>
        <v>27</v>
      </c>
    </row>
    <row r="879" spans="2:12" x14ac:dyDescent="0.25">
      <c r="B879" s="70">
        <v>45715</v>
      </c>
      <c r="C879" s="74" t="s">
        <v>22</v>
      </c>
      <c r="D879" t="s">
        <v>198</v>
      </c>
      <c r="E879">
        <v>137.79</v>
      </c>
      <c r="F879" s="25">
        <v>1</v>
      </c>
      <c r="G879" s="1">
        <v>22.05</v>
      </c>
      <c r="H879" s="15">
        <v>137.79</v>
      </c>
      <c r="I879" s="1">
        <v>159.84</v>
      </c>
      <c r="J879">
        <f>YEAR(Ventas_Wellpro[[#This Row],[Fecha]])</f>
        <v>2025</v>
      </c>
      <c r="K879" t="str">
        <f>TEXT(Ventas_Wellpro[[#This Row],[Fecha]],"MMMM")</f>
        <v>febrero</v>
      </c>
      <c r="L879">
        <f>DAY(Ventas_Wellpro[[#This Row],[Fecha]])</f>
        <v>27</v>
      </c>
    </row>
    <row r="880" spans="2:12" x14ac:dyDescent="0.25">
      <c r="B880" s="70">
        <v>45715</v>
      </c>
      <c r="C880" s="74" t="s">
        <v>22</v>
      </c>
      <c r="D880" t="s">
        <v>198</v>
      </c>
      <c r="E880">
        <v>137.79</v>
      </c>
      <c r="F880" s="25">
        <v>1</v>
      </c>
      <c r="G880" s="1">
        <v>22.05</v>
      </c>
      <c r="H880" s="15">
        <v>137.79</v>
      </c>
      <c r="I880" s="1">
        <v>159.84</v>
      </c>
      <c r="J880">
        <f>YEAR(Ventas_Wellpro[[#This Row],[Fecha]])</f>
        <v>2025</v>
      </c>
      <c r="K880" t="str">
        <f>TEXT(Ventas_Wellpro[[#This Row],[Fecha]],"MMMM")</f>
        <v>febrero</v>
      </c>
      <c r="L880">
        <f>DAY(Ventas_Wellpro[[#This Row],[Fecha]])</f>
        <v>27</v>
      </c>
    </row>
    <row r="881" spans="2:12" x14ac:dyDescent="0.25">
      <c r="B881" s="70">
        <v>45715</v>
      </c>
      <c r="C881" s="74" t="s">
        <v>22</v>
      </c>
      <c r="D881" t="s">
        <v>198</v>
      </c>
      <c r="E881">
        <v>137.91999999999999</v>
      </c>
      <c r="F881" s="25">
        <v>2</v>
      </c>
      <c r="G881" s="1">
        <v>44.14</v>
      </c>
      <c r="H881" s="15">
        <v>275.83999999999997</v>
      </c>
      <c r="I881" s="1">
        <v>319.98</v>
      </c>
      <c r="J881">
        <f>YEAR(Ventas_Wellpro[[#This Row],[Fecha]])</f>
        <v>2025</v>
      </c>
      <c r="K881" t="str">
        <f>TEXT(Ventas_Wellpro[[#This Row],[Fecha]],"MMMM")</f>
        <v>febrero</v>
      </c>
      <c r="L881">
        <f>DAY(Ventas_Wellpro[[#This Row],[Fecha]])</f>
        <v>27</v>
      </c>
    </row>
    <row r="882" spans="2:12" x14ac:dyDescent="0.25">
      <c r="B882" s="70">
        <v>45715</v>
      </c>
      <c r="C882" s="74" t="s">
        <v>24</v>
      </c>
      <c r="D882" t="s">
        <v>198</v>
      </c>
      <c r="E882">
        <v>137.79</v>
      </c>
      <c r="F882" s="25">
        <v>1</v>
      </c>
      <c r="G882" s="1">
        <v>22.05</v>
      </c>
      <c r="H882" s="15">
        <v>137.79</v>
      </c>
      <c r="I882" s="1">
        <v>159.84</v>
      </c>
      <c r="J882">
        <f>YEAR(Ventas_Wellpro[[#This Row],[Fecha]])</f>
        <v>2025</v>
      </c>
      <c r="K882" t="str">
        <f>TEXT(Ventas_Wellpro[[#This Row],[Fecha]],"MMMM")</f>
        <v>febrero</v>
      </c>
      <c r="L882">
        <f>DAY(Ventas_Wellpro[[#This Row],[Fecha]])</f>
        <v>27</v>
      </c>
    </row>
    <row r="883" spans="2:12" x14ac:dyDescent="0.25">
      <c r="B883" s="70">
        <v>45716</v>
      </c>
      <c r="C883" s="74" t="s">
        <v>17</v>
      </c>
      <c r="D883" t="s">
        <v>196</v>
      </c>
      <c r="E883">
        <v>498.65999999999997</v>
      </c>
      <c r="F883" s="25">
        <v>36</v>
      </c>
      <c r="G883" s="1">
        <v>2872.28</v>
      </c>
      <c r="H883" s="15">
        <v>17951.759999999998</v>
      </c>
      <c r="I883" s="1">
        <v>20824.04</v>
      </c>
      <c r="J883">
        <f>YEAR(Ventas_Wellpro[[#This Row],[Fecha]])</f>
        <v>2025</v>
      </c>
      <c r="K883" t="str">
        <f>TEXT(Ventas_Wellpro[[#This Row],[Fecha]],"MMMM")</f>
        <v>febrero</v>
      </c>
      <c r="L883">
        <f>DAY(Ventas_Wellpro[[#This Row],[Fecha]])</f>
        <v>28</v>
      </c>
    </row>
    <row r="884" spans="2:12" x14ac:dyDescent="0.25">
      <c r="B884" s="70">
        <v>45716</v>
      </c>
      <c r="C884" s="74" t="s">
        <v>18</v>
      </c>
      <c r="D884" t="s">
        <v>196</v>
      </c>
      <c r="E884">
        <v>525.59</v>
      </c>
      <c r="F884">
        <v>12</v>
      </c>
      <c r="G884" s="1">
        <v>1009.13</v>
      </c>
      <c r="H884" s="15">
        <v>6307.08</v>
      </c>
      <c r="I884" s="1">
        <v>7316.21</v>
      </c>
      <c r="J884">
        <f>YEAR(Ventas_Wellpro[[#This Row],[Fecha]])</f>
        <v>2025</v>
      </c>
      <c r="K884" t="str">
        <f>TEXT(Ventas_Wellpro[[#This Row],[Fecha]],"MMMM")</f>
        <v>febrero</v>
      </c>
      <c r="L884">
        <f>DAY(Ventas_Wellpro[[#This Row],[Fecha]])</f>
        <v>28</v>
      </c>
    </row>
    <row r="885" spans="2:12" x14ac:dyDescent="0.25">
      <c r="B885" s="70">
        <v>45719</v>
      </c>
      <c r="C885" s="74" t="s">
        <v>16</v>
      </c>
      <c r="D885" t="s">
        <v>198</v>
      </c>
      <c r="E885">
        <v>905.16</v>
      </c>
      <c r="F885" s="26">
        <v>1</v>
      </c>
      <c r="G885">
        <v>144.83000000000001</v>
      </c>
      <c r="H885" s="15">
        <v>905.16</v>
      </c>
      <c r="I885" s="6">
        <v>1049.99</v>
      </c>
      <c r="J885">
        <f>YEAR(Ventas_Wellpro[[#This Row],[Fecha]])</f>
        <v>2025</v>
      </c>
      <c r="K885" t="str">
        <f>TEXT(Ventas_Wellpro[[#This Row],[Fecha]],"MMMM")</f>
        <v>marzo</v>
      </c>
      <c r="L885">
        <f>DAY(Ventas_Wellpro[[#This Row],[Fecha]])</f>
        <v>3</v>
      </c>
    </row>
    <row r="886" spans="2:12" x14ac:dyDescent="0.25">
      <c r="B886" s="70">
        <v>45719</v>
      </c>
      <c r="C886" s="74" t="s">
        <v>16</v>
      </c>
      <c r="D886" t="s">
        <v>198</v>
      </c>
      <c r="E886">
        <v>905.16</v>
      </c>
      <c r="F886" s="26">
        <v>1</v>
      </c>
      <c r="G886">
        <v>144.83000000000001</v>
      </c>
      <c r="H886" s="15">
        <v>905.16</v>
      </c>
      <c r="I886" s="6">
        <v>1049.99</v>
      </c>
      <c r="J886">
        <f>YEAR(Ventas_Wellpro[[#This Row],[Fecha]])</f>
        <v>2025</v>
      </c>
      <c r="K886" t="str">
        <f>TEXT(Ventas_Wellpro[[#This Row],[Fecha]],"MMMM")</f>
        <v>marzo</v>
      </c>
      <c r="L886">
        <f>DAY(Ventas_Wellpro[[#This Row],[Fecha]])</f>
        <v>3</v>
      </c>
    </row>
    <row r="887" spans="2:12" x14ac:dyDescent="0.25">
      <c r="B887" s="70">
        <v>45719</v>
      </c>
      <c r="C887" s="74" t="s">
        <v>17</v>
      </c>
      <c r="D887" t="s">
        <v>196</v>
      </c>
      <c r="E887">
        <v>498.65999999999997</v>
      </c>
      <c r="F887" s="26">
        <v>72</v>
      </c>
      <c r="G887">
        <v>5744.56</v>
      </c>
      <c r="H887" s="15">
        <v>35903.519999999997</v>
      </c>
      <c r="I887" s="6">
        <v>41648.080000000002</v>
      </c>
      <c r="J887">
        <f>YEAR(Ventas_Wellpro[[#This Row],[Fecha]])</f>
        <v>2025</v>
      </c>
      <c r="K887" t="str">
        <f>TEXT(Ventas_Wellpro[[#This Row],[Fecha]],"MMMM")</f>
        <v>marzo</v>
      </c>
      <c r="L887">
        <f>DAY(Ventas_Wellpro[[#This Row],[Fecha]])</f>
        <v>3</v>
      </c>
    </row>
    <row r="888" spans="2:12" x14ac:dyDescent="0.25">
      <c r="B888" s="70">
        <v>45719</v>
      </c>
      <c r="C888" s="74" t="s">
        <v>17</v>
      </c>
      <c r="D888" t="s">
        <v>196</v>
      </c>
      <c r="E888">
        <v>498.66</v>
      </c>
      <c r="F888" s="26">
        <v>6</v>
      </c>
      <c r="G888">
        <v>478.71</v>
      </c>
      <c r="H888" s="15">
        <v>2991.96</v>
      </c>
      <c r="I888" s="6">
        <v>3470.67</v>
      </c>
      <c r="J888">
        <f>YEAR(Ventas_Wellpro[[#This Row],[Fecha]])</f>
        <v>2025</v>
      </c>
      <c r="K888" t="str">
        <f>TEXT(Ventas_Wellpro[[#This Row],[Fecha]],"MMMM")</f>
        <v>marzo</v>
      </c>
      <c r="L888">
        <f>DAY(Ventas_Wellpro[[#This Row],[Fecha]])</f>
        <v>3</v>
      </c>
    </row>
    <row r="889" spans="2:12" x14ac:dyDescent="0.25">
      <c r="B889" s="70">
        <v>45719</v>
      </c>
      <c r="C889" s="74" t="s">
        <v>14</v>
      </c>
      <c r="D889" t="s">
        <v>198</v>
      </c>
      <c r="E889">
        <v>1706.9</v>
      </c>
      <c r="F889" s="26">
        <v>1</v>
      </c>
      <c r="G889">
        <v>273.10000000000002</v>
      </c>
      <c r="H889" s="15">
        <v>1706.9</v>
      </c>
      <c r="I889" s="6">
        <v>1980</v>
      </c>
      <c r="J889">
        <f>YEAR(Ventas_Wellpro[[#This Row],[Fecha]])</f>
        <v>2025</v>
      </c>
      <c r="K889" t="str">
        <f>TEXT(Ventas_Wellpro[[#This Row],[Fecha]],"MMMM")</f>
        <v>marzo</v>
      </c>
      <c r="L889">
        <f>DAY(Ventas_Wellpro[[#This Row],[Fecha]])</f>
        <v>3</v>
      </c>
    </row>
    <row r="890" spans="2:12" x14ac:dyDescent="0.25">
      <c r="B890" s="70">
        <v>45719</v>
      </c>
      <c r="C890" s="74" t="s">
        <v>18</v>
      </c>
      <c r="D890" t="s">
        <v>196</v>
      </c>
      <c r="E890">
        <v>525.59</v>
      </c>
      <c r="F890">
        <v>18</v>
      </c>
      <c r="G890">
        <v>1513.7</v>
      </c>
      <c r="H890" s="15">
        <v>9460.6200000000008</v>
      </c>
      <c r="I890">
        <v>10974.32</v>
      </c>
      <c r="J890">
        <f>YEAR(Ventas_Wellpro[[#This Row],[Fecha]])</f>
        <v>2025</v>
      </c>
      <c r="K890" t="str">
        <f>TEXT(Ventas_Wellpro[[#This Row],[Fecha]],"MMMM")</f>
        <v>marzo</v>
      </c>
      <c r="L890">
        <f>DAY(Ventas_Wellpro[[#This Row],[Fecha]])</f>
        <v>3</v>
      </c>
    </row>
    <row r="891" spans="2:12" x14ac:dyDescent="0.25">
      <c r="B891" s="70">
        <v>45719</v>
      </c>
      <c r="C891" s="74" t="s">
        <v>18</v>
      </c>
      <c r="D891" t="s">
        <v>196</v>
      </c>
      <c r="E891">
        <v>525.59</v>
      </c>
      <c r="F891">
        <v>6</v>
      </c>
      <c r="G891">
        <v>504.57</v>
      </c>
      <c r="H891" s="15">
        <v>3153.54</v>
      </c>
      <c r="I891" s="6">
        <v>3658.11</v>
      </c>
      <c r="J891">
        <f>YEAR(Ventas_Wellpro[[#This Row],[Fecha]])</f>
        <v>2025</v>
      </c>
      <c r="K891" t="str">
        <f>TEXT(Ventas_Wellpro[[#This Row],[Fecha]],"MMMM")</f>
        <v>marzo</v>
      </c>
      <c r="L891">
        <f>DAY(Ventas_Wellpro[[#This Row],[Fecha]])</f>
        <v>3</v>
      </c>
    </row>
    <row r="892" spans="2:12" x14ac:dyDescent="0.25">
      <c r="B892" s="70">
        <v>45719</v>
      </c>
      <c r="C892" s="74" t="s">
        <v>21</v>
      </c>
      <c r="D892" t="s">
        <v>198</v>
      </c>
      <c r="E892">
        <v>137.79</v>
      </c>
      <c r="F892" s="26">
        <v>1</v>
      </c>
      <c r="G892">
        <v>22.05</v>
      </c>
      <c r="H892" s="15">
        <v>137.79</v>
      </c>
      <c r="I892" s="6">
        <v>159.84</v>
      </c>
      <c r="J892">
        <f>YEAR(Ventas_Wellpro[[#This Row],[Fecha]])</f>
        <v>2025</v>
      </c>
      <c r="K892" t="str">
        <f>TEXT(Ventas_Wellpro[[#This Row],[Fecha]],"MMMM")</f>
        <v>marzo</v>
      </c>
      <c r="L892">
        <f>DAY(Ventas_Wellpro[[#This Row],[Fecha]])</f>
        <v>3</v>
      </c>
    </row>
    <row r="893" spans="2:12" x14ac:dyDescent="0.25">
      <c r="B893" s="70">
        <v>45720</v>
      </c>
      <c r="C893" s="74" t="s">
        <v>17</v>
      </c>
      <c r="D893" t="s">
        <v>196</v>
      </c>
      <c r="E893">
        <v>498.66</v>
      </c>
      <c r="F893" s="26">
        <v>6</v>
      </c>
      <c r="G893">
        <v>478.71</v>
      </c>
      <c r="H893" s="15">
        <v>2991.96</v>
      </c>
      <c r="I893" s="6">
        <v>3470.67</v>
      </c>
      <c r="J893">
        <f>YEAR(Ventas_Wellpro[[#This Row],[Fecha]])</f>
        <v>2025</v>
      </c>
      <c r="K893" t="str">
        <f>TEXT(Ventas_Wellpro[[#This Row],[Fecha]],"MMMM")</f>
        <v>marzo</v>
      </c>
      <c r="L893">
        <f>DAY(Ventas_Wellpro[[#This Row],[Fecha]])</f>
        <v>4</v>
      </c>
    </row>
    <row r="894" spans="2:12" x14ac:dyDescent="0.25">
      <c r="B894" s="70">
        <v>45720</v>
      </c>
      <c r="C894" s="74" t="s">
        <v>14</v>
      </c>
      <c r="D894" t="s">
        <v>198</v>
      </c>
      <c r="E894">
        <v>1706.9</v>
      </c>
      <c r="F894" s="26">
        <v>1</v>
      </c>
      <c r="G894">
        <v>273.10000000000002</v>
      </c>
      <c r="H894" s="15">
        <v>1706.9</v>
      </c>
      <c r="I894" s="6">
        <v>1980</v>
      </c>
      <c r="J894">
        <f>YEAR(Ventas_Wellpro[[#This Row],[Fecha]])</f>
        <v>2025</v>
      </c>
      <c r="K894" t="str">
        <f>TEXT(Ventas_Wellpro[[#This Row],[Fecha]],"MMMM")</f>
        <v>marzo</v>
      </c>
      <c r="L894">
        <f>DAY(Ventas_Wellpro[[#This Row],[Fecha]])</f>
        <v>4</v>
      </c>
    </row>
    <row r="895" spans="2:12" x14ac:dyDescent="0.25">
      <c r="B895" s="70">
        <v>45720</v>
      </c>
      <c r="C895" s="74" t="s">
        <v>14</v>
      </c>
      <c r="D895" t="s">
        <v>198</v>
      </c>
      <c r="E895">
        <v>1706.9</v>
      </c>
      <c r="F895" s="26">
        <v>1</v>
      </c>
      <c r="G895">
        <v>273.10000000000002</v>
      </c>
      <c r="H895" s="15">
        <v>1706.9</v>
      </c>
      <c r="I895" s="6">
        <v>1980</v>
      </c>
      <c r="J895">
        <f>YEAR(Ventas_Wellpro[[#This Row],[Fecha]])</f>
        <v>2025</v>
      </c>
      <c r="K895" t="str">
        <f>TEXT(Ventas_Wellpro[[#This Row],[Fecha]],"MMMM")</f>
        <v>marzo</v>
      </c>
      <c r="L895">
        <f>DAY(Ventas_Wellpro[[#This Row],[Fecha]])</f>
        <v>4</v>
      </c>
    </row>
    <row r="896" spans="2:12" x14ac:dyDescent="0.25">
      <c r="B896" s="70">
        <v>45720</v>
      </c>
      <c r="C896" s="74" t="s">
        <v>18</v>
      </c>
      <c r="D896" t="s">
        <v>196</v>
      </c>
      <c r="E896">
        <v>525.59</v>
      </c>
      <c r="F896">
        <v>12</v>
      </c>
      <c r="G896">
        <v>1009.13</v>
      </c>
      <c r="H896" s="15">
        <v>6307.08</v>
      </c>
      <c r="I896" s="6">
        <v>7316.21</v>
      </c>
      <c r="J896">
        <f>YEAR(Ventas_Wellpro[[#This Row],[Fecha]])</f>
        <v>2025</v>
      </c>
      <c r="K896" t="str">
        <f>TEXT(Ventas_Wellpro[[#This Row],[Fecha]],"MMMM")</f>
        <v>marzo</v>
      </c>
      <c r="L896">
        <f>DAY(Ventas_Wellpro[[#This Row],[Fecha]])</f>
        <v>4</v>
      </c>
    </row>
    <row r="897" spans="2:12" x14ac:dyDescent="0.25">
      <c r="B897" s="70">
        <v>45720</v>
      </c>
      <c r="C897" s="74" t="s">
        <v>18</v>
      </c>
      <c r="D897" t="s">
        <v>196</v>
      </c>
      <c r="E897">
        <v>525.59</v>
      </c>
      <c r="F897">
        <v>12</v>
      </c>
      <c r="G897">
        <v>1009.13</v>
      </c>
      <c r="H897" s="15">
        <v>6307.08</v>
      </c>
      <c r="I897" s="6">
        <v>7316.21</v>
      </c>
      <c r="J897">
        <f>YEAR(Ventas_Wellpro[[#This Row],[Fecha]])</f>
        <v>2025</v>
      </c>
      <c r="K897" t="str">
        <f>TEXT(Ventas_Wellpro[[#This Row],[Fecha]],"MMMM")</f>
        <v>marzo</v>
      </c>
      <c r="L897">
        <f>DAY(Ventas_Wellpro[[#This Row],[Fecha]])</f>
        <v>4</v>
      </c>
    </row>
    <row r="898" spans="2:12" x14ac:dyDescent="0.25">
      <c r="B898" s="70">
        <v>45721</v>
      </c>
      <c r="C898" s="74" t="s">
        <v>14</v>
      </c>
      <c r="D898" t="s">
        <v>198</v>
      </c>
      <c r="E898">
        <v>1706.9</v>
      </c>
      <c r="F898" s="26">
        <v>1</v>
      </c>
      <c r="G898">
        <v>273.10000000000002</v>
      </c>
      <c r="H898" s="15">
        <v>1706.9</v>
      </c>
      <c r="I898" s="6">
        <v>1980</v>
      </c>
      <c r="J898">
        <f>YEAR(Ventas_Wellpro[[#This Row],[Fecha]])</f>
        <v>2025</v>
      </c>
      <c r="K898" t="str">
        <f>TEXT(Ventas_Wellpro[[#This Row],[Fecha]],"MMMM")</f>
        <v>marzo</v>
      </c>
      <c r="L898">
        <f>DAY(Ventas_Wellpro[[#This Row],[Fecha]])</f>
        <v>5</v>
      </c>
    </row>
    <row r="899" spans="2:12" x14ac:dyDescent="0.25">
      <c r="B899" s="70">
        <v>45721</v>
      </c>
      <c r="C899" s="74" t="s">
        <v>21</v>
      </c>
      <c r="D899" t="s">
        <v>198</v>
      </c>
      <c r="E899">
        <v>137.79</v>
      </c>
      <c r="F899" s="26">
        <v>1</v>
      </c>
      <c r="G899" s="6">
        <v>22.05</v>
      </c>
      <c r="H899" s="15">
        <v>137.79</v>
      </c>
      <c r="I899" s="6">
        <v>159.84</v>
      </c>
      <c r="J899">
        <f>YEAR(Ventas_Wellpro[[#This Row],[Fecha]])</f>
        <v>2025</v>
      </c>
      <c r="K899" t="str">
        <f>TEXT(Ventas_Wellpro[[#This Row],[Fecha]],"MMMM")</f>
        <v>marzo</v>
      </c>
      <c r="L899">
        <f>DAY(Ventas_Wellpro[[#This Row],[Fecha]])</f>
        <v>5</v>
      </c>
    </row>
    <row r="900" spans="2:12" x14ac:dyDescent="0.25">
      <c r="B900" s="70">
        <v>45721</v>
      </c>
      <c r="C900" s="74" t="s">
        <v>22</v>
      </c>
      <c r="D900" t="s">
        <v>198</v>
      </c>
      <c r="E900">
        <v>137.79</v>
      </c>
      <c r="F900" s="26">
        <v>1</v>
      </c>
      <c r="G900">
        <v>22.05</v>
      </c>
      <c r="H900" s="15">
        <v>137.79</v>
      </c>
      <c r="I900" s="6">
        <v>159.84</v>
      </c>
      <c r="J900">
        <f>YEAR(Ventas_Wellpro[[#This Row],[Fecha]])</f>
        <v>2025</v>
      </c>
      <c r="K900" t="str">
        <f>TEXT(Ventas_Wellpro[[#This Row],[Fecha]],"MMMM")</f>
        <v>marzo</v>
      </c>
      <c r="L900">
        <f>DAY(Ventas_Wellpro[[#This Row],[Fecha]])</f>
        <v>5</v>
      </c>
    </row>
    <row r="901" spans="2:12" x14ac:dyDescent="0.25">
      <c r="B901" s="70">
        <v>45721</v>
      </c>
      <c r="C901" s="74" t="s">
        <v>25</v>
      </c>
      <c r="D901" t="s">
        <v>198</v>
      </c>
      <c r="E901">
        <v>785.29</v>
      </c>
      <c r="F901" s="26">
        <v>1</v>
      </c>
      <c r="G901" s="6">
        <v>125.65</v>
      </c>
      <c r="H901" s="15">
        <v>785.29</v>
      </c>
      <c r="I901" s="6">
        <v>910.94</v>
      </c>
      <c r="J901">
        <f>YEAR(Ventas_Wellpro[[#This Row],[Fecha]])</f>
        <v>2025</v>
      </c>
      <c r="K901" t="str">
        <f>TEXT(Ventas_Wellpro[[#This Row],[Fecha]],"MMMM")</f>
        <v>marzo</v>
      </c>
      <c r="L901">
        <f>DAY(Ventas_Wellpro[[#This Row],[Fecha]])</f>
        <v>5</v>
      </c>
    </row>
    <row r="902" spans="2:12" x14ac:dyDescent="0.25">
      <c r="B902" s="70">
        <v>45722</v>
      </c>
      <c r="C902" s="74" t="s">
        <v>17</v>
      </c>
      <c r="D902" t="s">
        <v>196</v>
      </c>
      <c r="E902">
        <v>498.65999999999997</v>
      </c>
      <c r="F902" s="26">
        <v>18</v>
      </c>
      <c r="G902">
        <v>1436.14</v>
      </c>
      <c r="H902" s="15">
        <v>8975.8799999999992</v>
      </c>
      <c r="I902" s="6">
        <v>10412.02</v>
      </c>
      <c r="J902">
        <f>YEAR(Ventas_Wellpro[[#This Row],[Fecha]])</f>
        <v>2025</v>
      </c>
      <c r="K902" t="str">
        <f>TEXT(Ventas_Wellpro[[#This Row],[Fecha]],"MMMM")</f>
        <v>marzo</v>
      </c>
      <c r="L902">
        <f>DAY(Ventas_Wellpro[[#This Row],[Fecha]])</f>
        <v>6</v>
      </c>
    </row>
    <row r="903" spans="2:12" x14ac:dyDescent="0.25">
      <c r="B903" s="70">
        <v>45722</v>
      </c>
      <c r="C903" s="74" t="s">
        <v>17</v>
      </c>
      <c r="D903" t="s">
        <v>196</v>
      </c>
      <c r="E903">
        <v>498.66</v>
      </c>
      <c r="F903" s="26">
        <v>6</v>
      </c>
      <c r="G903">
        <v>478.71</v>
      </c>
      <c r="H903" s="15">
        <v>2991.96</v>
      </c>
      <c r="I903" s="6">
        <v>3470.67</v>
      </c>
      <c r="J903">
        <f>YEAR(Ventas_Wellpro[[#This Row],[Fecha]])</f>
        <v>2025</v>
      </c>
      <c r="K903" t="str">
        <f>TEXT(Ventas_Wellpro[[#This Row],[Fecha]],"MMMM")</f>
        <v>marzo</v>
      </c>
      <c r="L903">
        <f>DAY(Ventas_Wellpro[[#This Row],[Fecha]])</f>
        <v>6</v>
      </c>
    </row>
    <row r="904" spans="2:12" x14ac:dyDescent="0.25">
      <c r="B904" s="70">
        <v>45722</v>
      </c>
      <c r="C904" s="74" t="s">
        <v>17</v>
      </c>
      <c r="D904" t="s">
        <v>196</v>
      </c>
      <c r="E904">
        <v>498.66</v>
      </c>
      <c r="F904" s="26">
        <v>12</v>
      </c>
      <c r="G904">
        <v>957.43</v>
      </c>
      <c r="H904" s="15">
        <v>5983.92</v>
      </c>
      <c r="I904" s="6">
        <v>6941.35</v>
      </c>
      <c r="J904">
        <f>YEAR(Ventas_Wellpro[[#This Row],[Fecha]])</f>
        <v>2025</v>
      </c>
      <c r="K904" t="str">
        <f>TEXT(Ventas_Wellpro[[#This Row],[Fecha]],"MMMM")</f>
        <v>marzo</v>
      </c>
      <c r="L904">
        <f>DAY(Ventas_Wellpro[[#This Row],[Fecha]])</f>
        <v>6</v>
      </c>
    </row>
    <row r="905" spans="2:12" x14ac:dyDescent="0.25">
      <c r="B905" s="70">
        <v>45722</v>
      </c>
      <c r="C905" s="74" t="s">
        <v>17</v>
      </c>
      <c r="D905" t="s">
        <v>196</v>
      </c>
      <c r="E905">
        <v>498.66</v>
      </c>
      <c r="F905" s="26">
        <v>42</v>
      </c>
      <c r="G905">
        <v>3351</v>
      </c>
      <c r="H905" s="15">
        <v>20943.72</v>
      </c>
      <c r="I905" s="6">
        <v>24294.720000000001</v>
      </c>
      <c r="J905">
        <f>YEAR(Ventas_Wellpro[[#This Row],[Fecha]])</f>
        <v>2025</v>
      </c>
      <c r="K905" t="str">
        <f>TEXT(Ventas_Wellpro[[#This Row],[Fecha]],"MMMM")</f>
        <v>marzo</v>
      </c>
      <c r="L905">
        <f>DAY(Ventas_Wellpro[[#This Row],[Fecha]])</f>
        <v>6</v>
      </c>
    </row>
    <row r="906" spans="2:12" x14ac:dyDescent="0.25">
      <c r="B906" s="70">
        <v>45722</v>
      </c>
      <c r="C906" s="74" t="s">
        <v>17</v>
      </c>
      <c r="D906" t="s">
        <v>196</v>
      </c>
      <c r="E906">
        <v>498.65999999999997</v>
      </c>
      <c r="F906" s="26">
        <v>18</v>
      </c>
      <c r="G906">
        <v>1436.14</v>
      </c>
      <c r="H906" s="15">
        <v>8975.8799999999992</v>
      </c>
      <c r="I906" s="6">
        <v>10412.02</v>
      </c>
      <c r="J906">
        <f>YEAR(Ventas_Wellpro[[#This Row],[Fecha]])</f>
        <v>2025</v>
      </c>
      <c r="K906" t="str">
        <f>TEXT(Ventas_Wellpro[[#This Row],[Fecha]],"MMMM")</f>
        <v>marzo</v>
      </c>
      <c r="L906">
        <f>DAY(Ventas_Wellpro[[#This Row],[Fecha]])</f>
        <v>6</v>
      </c>
    </row>
    <row r="907" spans="2:12" x14ac:dyDescent="0.25">
      <c r="B907" s="70">
        <v>45722</v>
      </c>
      <c r="C907" s="74" t="s">
        <v>17</v>
      </c>
      <c r="D907" t="s">
        <v>196</v>
      </c>
      <c r="E907">
        <v>498.65999999999997</v>
      </c>
      <c r="F907" s="26">
        <v>18</v>
      </c>
      <c r="G907">
        <v>1436.14</v>
      </c>
      <c r="H907" s="15">
        <v>8975.8799999999992</v>
      </c>
      <c r="I907" s="6">
        <v>10412.02</v>
      </c>
      <c r="J907">
        <f>YEAR(Ventas_Wellpro[[#This Row],[Fecha]])</f>
        <v>2025</v>
      </c>
      <c r="K907" t="str">
        <f>TEXT(Ventas_Wellpro[[#This Row],[Fecha]],"MMMM")</f>
        <v>marzo</v>
      </c>
      <c r="L907">
        <f>DAY(Ventas_Wellpro[[#This Row],[Fecha]])</f>
        <v>6</v>
      </c>
    </row>
    <row r="908" spans="2:12" x14ac:dyDescent="0.25">
      <c r="B908" s="70">
        <v>45722</v>
      </c>
      <c r="C908" s="74" t="s">
        <v>18</v>
      </c>
      <c r="D908" t="s">
        <v>196</v>
      </c>
      <c r="E908">
        <v>525.59</v>
      </c>
      <c r="F908">
        <v>6</v>
      </c>
      <c r="G908" s="6">
        <v>504.57</v>
      </c>
      <c r="H908" s="15">
        <v>3153.54</v>
      </c>
      <c r="I908" s="6">
        <v>3658.11</v>
      </c>
      <c r="J908">
        <f>YEAR(Ventas_Wellpro[[#This Row],[Fecha]])</f>
        <v>2025</v>
      </c>
      <c r="K908" t="str">
        <f>TEXT(Ventas_Wellpro[[#This Row],[Fecha]],"MMMM")</f>
        <v>marzo</v>
      </c>
      <c r="L908">
        <f>DAY(Ventas_Wellpro[[#This Row],[Fecha]])</f>
        <v>6</v>
      </c>
    </row>
    <row r="909" spans="2:12" x14ac:dyDescent="0.25">
      <c r="B909" s="70">
        <v>45722</v>
      </c>
      <c r="C909" s="74" t="s">
        <v>18</v>
      </c>
      <c r="D909" t="s">
        <v>196</v>
      </c>
      <c r="E909">
        <v>525.59</v>
      </c>
      <c r="F909">
        <v>6</v>
      </c>
      <c r="G909" s="6">
        <v>504.57</v>
      </c>
      <c r="H909" s="15">
        <v>3153.54</v>
      </c>
      <c r="I909" s="6">
        <v>3658.11</v>
      </c>
      <c r="J909">
        <f>YEAR(Ventas_Wellpro[[#This Row],[Fecha]])</f>
        <v>2025</v>
      </c>
      <c r="K909" t="str">
        <f>TEXT(Ventas_Wellpro[[#This Row],[Fecha]],"MMMM")</f>
        <v>marzo</v>
      </c>
      <c r="L909">
        <f>DAY(Ventas_Wellpro[[#This Row],[Fecha]])</f>
        <v>6</v>
      </c>
    </row>
    <row r="910" spans="2:12" x14ac:dyDescent="0.25">
      <c r="B910" s="70">
        <v>45722</v>
      </c>
      <c r="C910" s="74" t="s">
        <v>18</v>
      </c>
      <c r="D910" t="s">
        <v>196</v>
      </c>
      <c r="E910">
        <v>525.59</v>
      </c>
      <c r="F910">
        <v>18</v>
      </c>
      <c r="G910">
        <v>1513.7</v>
      </c>
      <c r="H910" s="15">
        <v>9460.6200000000008</v>
      </c>
      <c r="I910" s="6">
        <v>10974.32</v>
      </c>
      <c r="J910">
        <f>YEAR(Ventas_Wellpro[[#This Row],[Fecha]])</f>
        <v>2025</v>
      </c>
      <c r="K910" t="str">
        <f>TEXT(Ventas_Wellpro[[#This Row],[Fecha]],"MMMM")</f>
        <v>marzo</v>
      </c>
      <c r="L910">
        <f>DAY(Ventas_Wellpro[[#This Row],[Fecha]])</f>
        <v>6</v>
      </c>
    </row>
    <row r="911" spans="2:12" x14ac:dyDescent="0.25">
      <c r="B911" s="70">
        <v>45722</v>
      </c>
      <c r="C911" s="74" t="s">
        <v>18</v>
      </c>
      <c r="D911" t="s">
        <v>196</v>
      </c>
      <c r="E911">
        <v>525.59</v>
      </c>
      <c r="F911">
        <v>12</v>
      </c>
      <c r="G911">
        <v>1009.13</v>
      </c>
      <c r="H911" s="15">
        <v>6307.08</v>
      </c>
      <c r="I911" s="6">
        <v>7316.21</v>
      </c>
      <c r="J911">
        <f>YEAR(Ventas_Wellpro[[#This Row],[Fecha]])</f>
        <v>2025</v>
      </c>
      <c r="K911" t="str">
        <f>TEXT(Ventas_Wellpro[[#This Row],[Fecha]],"MMMM")</f>
        <v>marzo</v>
      </c>
      <c r="L911">
        <f>DAY(Ventas_Wellpro[[#This Row],[Fecha]])</f>
        <v>6</v>
      </c>
    </row>
    <row r="912" spans="2:12" x14ac:dyDescent="0.25">
      <c r="B912" s="70">
        <v>45722</v>
      </c>
      <c r="C912" s="74" t="s">
        <v>18</v>
      </c>
      <c r="D912" t="s">
        <v>196</v>
      </c>
      <c r="E912">
        <v>525.59</v>
      </c>
      <c r="F912">
        <v>6</v>
      </c>
      <c r="G912" s="6">
        <v>504.57</v>
      </c>
      <c r="H912" s="15">
        <v>3153.54</v>
      </c>
      <c r="I912" s="6">
        <v>3658.11</v>
      </c>
      <c r="J912">
        <f>YEAR(Ventas_Wellpro[[#This Row],[Fecha]])</f>
        <v>2025</v>
      </c>
      <c r="K912" t="str">
        <f>TEXT(Ventas_Wellpro[[#This Row],[Fecha]],"MMMM")</f>
        <v>marzo</v>
      </c>
      <c r="L912">
        <f>DAY(Ventas_Wellpro[[#This Row],[Fecha]])</f>
        <v>6</v>
      </c>
    </row>
    <row r="913" spans="2:12" x14ac:dyDescent="0.25">
      <c r="B913" s="70">
        <v>45722</v>
      </c>
      <c r="C913" s="74" t="s">
        <v>18</v>
      </c>
      <c r="D913" t="s">
        <v>196</v>
      </c>
      <c r="E913">
        <v>525.59</v>
      </c>
      <c r="F913">
        <v>30</v>
      </c>
      <c r="G913">
        <v>2522.83</v>
      </c>
      <c r="H913" s="15">
        <v>15767.7</v>
      </c>
      <c r="I913" s="6">
        <v>18290.53</v>
      </c>
      <c r="J913">
        <f>YEAR(Ventas_Wellpro[[#This Row],[Fecha]])</f>
        <v>2025</v>
      </c>
      <c r="K913" t="str">
        <f>TEXT(Ventas_Wellpro[[#This Row],[Fecha]],"MMMM")</f>
        <v>marzo</v>
      </c>
      <c r="L913">
        <f>DAY(Ventas_Wellpro[[#This Row],[Fecha]])</f>
        <v>6</v>
      </c>
    </row>
    <row r="914" spans="2:12" x14ac:dyDescent="0.25">
      <c r="B914" s="70">
        <v>45722</v>
      </c>
      <c r="C914" s="74" t="s">
        <v>21</v>
      </c>
      <c r="D914" t="s">
        <v>197</v>
      </c>
      <c r="E914">
        <v>103.33999999999999</v>
      </c>
      <c r="F914" s="26">
        <v>240</v>
      </c>
      <c r="G914">
        <v>3968.26</v>
      </c>
      <c r="H914" s="15">
        <v>24801.599999999999</v>
      </c>
      <c r="I914" s="6">
        <v>28769.86</v>
      </c>
      <c r="J914">
        <f>YEAR(Ventas_Wellpro[[#This Row],[Fecha]])</f>
        <v>2025</v>
      </c>
      <c r="K914" t="str">
        <f>TEXT(Ventas_Wellpro[[#This Row],[Fecha]],"MMMM")</f>
        <v>marzo</v>
      </c>
      <c r="L914">
        <f>DAY(Ventas_Wellpro[[#This Row],[Fecha]])</f>
        <v>6</v>
      </c>
    </row>
    <row r="915" spans="2:12" x14ac:dyDescent="0.25">
      <c r="B915" s="70">
        <v>45722</v>
      </c>
      <c r="C915" s="74" t="s">
        <v>11</v>
      </c>
      <c r="D915" t="s">
        <v>197</v>
      </c>
      <c r="E915">
        <v>211.23000000000002</v>
      </c>
      <c r="F915" s="26">
        <v>6</v>
      </c>
      <c r="G915">
        <v>202.78</v>
      </c>
      <c r="H915" s="15">
        <v>1267.3800000000001</v>
      </c>
      <c r="I915" s="6">
        <v>1470.16</v>
      </c>
      <c r="J915">
        <f>YEAR(Ventas_Wellpro[[#This Row],[Fecha]])</f>
        <v>2025</v>
      </c>
      <c r="K915" t="str">
        <f>TEXT(Ventas_Wellpro[[#This Row],[Fecha]],"MMMM")</f>
        <v>marzo</v>
      </c>
      <c r="L915">
        <f>DAY(Ventas_Wellpro[[#This Row],[Fecha]])</f>
        <v>6</v>
      </c>
    </row>
    <row r="916" spans="2:12" x14ac:dyDescent="0.25">
      <c r="B916" s="70">
        <v>45722</v>
      </c>
      <c r="C916" s="74" t="s">
        <v>23</v>
      </c>
      <c r="D916" t="s">
        <v>197</v>
      </c>
      <c r="E916">
        <v>103.33999999999999</v>
      </c>
      <c r="F916" s="26">
        <v>240</v>
      </c>
      <c r="G916" s="6">
        <v>3968.26</v>
      </c>
      <c r="H916" s="15">
        <v>24801.599999999999</v>
      </c>
      <c r="I916" s="6">
        <v>28769.86</v>
      </c>
      <c r="J916">
        <f>YEAR(Ventas_Wellpro[[#This Row],[Fecha]])</f>
        <v>2025</v>
      </c>
      <c r="K916" t="str">
        <f>TEXT(Ventas_Wellpro[[#This Row],[Fecha]],"MMMM")</f>
        <v>marzo</v>
      </c>
      <c r="L916">
        <f>DAY(Ventas_Wellpro[[#This Row],[Fecha]])</f>
        <v>6</v>
      </c>
    </row>
    <row r="917" spans="2:12" x14ac:dyDescent="0.25">
      <c r="B917" s="70">
        <v>45722</v>
      </c>
      <c r="C917" s="74" t="s">
        <v>12</v>
      </c>
      <c r="D917" t="s">
        <v>197</v>
      </c>
      <c r="E917">
        <v>211.23000000000002</v>
      </c>
      <c r="F917" s="26">
        <v>6</v>
      </c>
      <c r="G917">
        <v>202.78</v>
      </c>
      <c r="H917" s="15">
        <v>1267.3800000000001</v>
      </c>
      <c r="I917" s="6">
        <v>1470.16</v>
      </c>
      <c r="J917">
        <f>YEAR(Ventas_Wellpro[[#This Row],[Fecha]])</f>
        <v>2025</v>
      </c>
      <c r="K917" t="str">
        <f>TEXT(Ventas_Wellpro[[#This Row],[Fecha]],"MMMM")</f>
        <v>marzo</v>
      </c>
      <c r="L917">
        <f>DAY(Ventas_Wellpro[[#This Row],[Fecha]])</f>
        <v>6</v>
      </c>
    </row>
    <row r="918" spans="2:12" x14ac:dyDescent="0.25">
      <c r="B918" s="70">
        <v>45726</v>
      </c>
      <c r="C918" s="74" t="s">
        <v>17</v>
      </c>
      <c r="D918" t="s">
        <v>196</v>
      </c>
      <c r="E918">
        <v>498.66</v>
      </c>
      <c r="F918" s="26">
        <v>24</v>
      </c>
      <c r="G918" s="6">
        <v>1914.85</v>
      </c>
      <c r="H918" s="15">
        <v>11967.84</v>
      </c>
      <c r="I918" s="6">
        <v>13882.69</v>
      </c>
      <c r="J918">
        <f>YEAR(Ventas_Wellpro[[#This Row],[Fecha]])</f>
        <v>2025</v>
      </c>
      <c r="K918" t="str">
        <f>TEXT(Ventas_Wellpro[[#This Row],[Fecha]],"MMMM")</f>
        <v>marzo</v>
      </c>
      <c r="L918">
        <f>DAY(Ventas_Wellpro[[#This Row],[Fecha]])</f>
        <v>10</v>
      </c>
    </row>
    <row r="919" spans="2:12" x14ac:dyDescent="0.25">
      <c r="B919" s="70">
        <v>45726</v>
      </c>
      <c r="C919" s="74" t="s">
        <v>18</v>
      </c>
      <c r="D919" t="s">
        <v>196</v>
      </c>
      <c r="E919">
        <v>525.59</v>
      </c>
      <c r="F919">
        <v>24</v>
      </c>
      <c r="G919" s="6">
        <v>2018.27</v>
      </c>
      <c r="H919" s="15">
        <v>12614.16</v>
      </c>
      <c r="I919" s="6">
        <v>14632.43</v>
      </c>
      <c r="J919">
        <f>YEAR(Ventas_Wellpro[[#This Row],[Fecha]])</f>
        <v>2025</v>
      </c>
      <c r="K919" t="str">
        <f>TEXT(Ventas_Wellpro[[#This Row],[Fecha]],"MMMM")</f>
        <v>marzo</v>
      </c>
      <c r="L919">
        <f>DAY(Ventas_Wellpro[[#This Row],[Fecha]])</f>
        <v>10</v>
      </c>
    </row>
    <row r="920" spans="2:12" x14ac:dyDescent="0.25">
      <c r="B920" s="70">
        <v>45726</v>
      </c>
      <c r="C920" s="74" t="s">
        <v>18</v>
      </c>
      <c r="D920" t="s">
        <v>196</v>
      </c>
      <c r="E920">
        <v>525.58999999999992</v>
      </c>
      <c r="F920">
        <v>42</v>
      </c>
      <c r="G920" s="6">
        <v>3531.96</v>
      </c>
      <c r="H920" s="15">
        <v>22074.78</v>
      </c>
      <c r="I920" s="6">
        <v>25606.74</v>
      </c>
      <c r="J920">
        <f>YEAR(Ventas_Wellpro[[#This Row],[Fecha]])</f>
        <v>2025</v>
      </c>
      <c r="K920" t="str">
        <f>TEXT(Ventas_Wellpro[[#This Row],[Fecha]],"MMMM")</f>
        <v>marzo</v>
      </c>
      <c r="L920">
        <f>DAY(Ventas_Wellpro[[#This Row],[Fecha]])</f>
        <v>10</v>
      </c>
    </row>
    <row r="921" spans="2:12" x14ac:dyDescent="0.25">
      <c r="B921" s="70">
        <v>45726</v>
      </c>
      <c r="C921" s="74" t="s">
        <v>25</v>
      </c>
      <c r="D921" t="s">
        <v>198</v>
      </c>
      <c r="E921">
        <v>861.91</v>
      </c>
      <c r="F921" s="26">
        <v>1</v>
      </c>
      <c r="G921">
        <v>137.9</v>
      </c>
      <c r="H921" s="15">
        <v>861.91</v>
      </c>
      <c r="I921" s="6">
        <v>999.81</v>
      </c>
      <c r="J921">
        <f>YEAR(Ventas_Wellpro[[#This Row],[Fecha]])</f>
        <v>2025</v>
      </c>
      <c r="K921" t="str">
        <f>TEXT(Ventas_Wellpro[[#This Row],[Fecha]],"MMMM")</f>
        <v>marzo</v>
      </c>
      <c r="L921">
        <f>DAY(Ventas_Wellpro[[#This Row],[Fecha]])</f>
        <v>10</v>
      </c>
    </row>
    <row r="922" spans="2:12" x14ac:dyDescent="0.25">
      <c r="B922" s="70">
        <v>45727</v>
      </c>
      <c r="C922" s="74" t="s">
        <v>21</v>
      </c>
      <c r="D922" t="s">
        <v>198</v>
      </c>
      <c r="E922">
        <v>77.59</v>
      </c>
      <c r="F922" s="26">
        <v>1</v>
      </c>
      <c r="G922">
        <v>12.41</v>
      </c>
      <c r="H922" s="15">
        <v>77.59</v>
      </c>
      <c r="I922" s="6">
        <v>90</v>
      </c>
      <c r="J922">
        <f>YEAR(Ventas_Wellpro[[#This Row],[Fecha]])</f>
        <v>2025</v>
      </c>
      <c r="K922" t="str">
        <f>TEXT(Ventas_Wellpro[[#This Row],[Fecha]],"MMMM")</f>
        <v>marzo</v>
      </c>
      <c r="L922">
        <f>DAY(Ventas_Wellpro[[#This Row],[Fecha]])</f>
        <v>11</v>
      </c>
    </row>
    <row r="923" spans="2:12" x14ac:dyDescent="0.25">
      <c r="B923" s="70">
        <v>45727</v>
      </c>
      <c r="C923" s="74" t="s">
        <v>23</v>
      </c>
      <c r="D923" t="s">
        <v>198</v>
      </c>
      <c r="E923">
        <v>77.59</v>
      </c>
      <c r="F923" s="26">
        <v>1</v>
      </c>
      <c r="G923" s="6">
        <v>12.41</v>
      </c>
      <c r="H923" s="15">
        <v>77.59</v>
      </c>
      <c r="I923" s="6">
        <v>90</v>
      </c>
      <c r="J923">
        <f>YEAR(Ventas_Wellpro[[#This Row],[Fecha]])</f>
        <v>2025</v>
      </c>
      <c r="K923" t="str">
        <f>TEXT(Ventas_Wellpro[[#This Row],[Fecha]],"MMMM")</f>
        <v>marzo</v>
      </c>
      <c r="L923">
        <f>DAY(Ventas_Wellpro[[#This Row],[Fecha]])</f>
        <v>11</v>
      </c>
    </row>
    <row r="924" spans="2:12" x14ac:dyDescent="0.25">
      <c r="B924" s="70">
        <v>45727</v>
      </c>
      <c r="C924" s="74" t="s">
        <v>24</v>
      </c>
      <c r="D924" t="s">
        <v>198</v>
      </c>
      <c r="E924">
        <v>77.586666666666659</v>
      </c>
      <c r="F924" s="26">
        <v>3</v>
      </c>
      <c r="G924" s="6">
        <v>37.24</v>
      </c>
      <c r="H924" s="15">
        <v>232.76</v>
      </c>
      <c r="I924" s="6">
        <v>270</v>
      </c>
      <c r="J924">
        <f>YEAR(Ventas_Wellpro[[#This Row],[Fecha]])</f>
        <v>2025</v>
      </c>
      <c r="K924" t="str">
        <f>TEXT(Ventas_Wellpro[[#This Row],[Fecha]],"MMMM")</f>
        <v>marzo</v>
      </c>
      <c r="L924">
        <f>DAY(Ventas_Wellpro[[#This Row],[Fecha]])</f>
        <v>11</v>
      </c>
    </row>
    <row r="925" spans="2:12" x14ac:dyDescent="0.25">
      <c r="B925" s="70">
        <v>45728</v>
      </c>
      <c r="C925" s="74" t="s">
        <v>15</v>
      </c>
      <c r="D925" t="s">
        <v>202</v>
      </c>
      <c r="E925">
        <v>505.86</v>
      </c>
      <c r="F925" s="26">
        <v>14</v>
      </c>
      <c r="G925">
        <v>1133.1300000000001</v>
      </c>
      <c r="H925" s="6">
        <v>7082.04</v>
      </c>
      <c r="I925" s="6">
        <v>8215.17</v>
      </c>
      <c r="J925">
        <f>YEAR(Ventas_Wellpro[[#This Row],[Fecha]])</f>
        <v>2025</v>
      </c>
      <c r="K925" t="str">
        <f>TEXT(Ventas_Wellpro[[#This Row],[Fecha]],"MMMM")</f>
        <v>marzo</v>
      </c>
      <c r="L925">
        <f>DAY(Ventas_Wellpro[[#This Row],[Fecha]])</f>
        <v>12</v>
      </c>
    </row>
    <row r="926" spans="2:12" x14ac:dyDescent="0.25">
      <c r="B926" s="70">
        <v>45728</v>
      </c>
      <c r="C926" s="74" t="s">
        <v>15</v>
      </c>
      <c r="D926" t="s">
        <v>202</v>
      </c>
      <c r="E926">
        <v>505.85999999999996</v>
      </c>
      <c r="F926" s="26">
        <v>119</v>
      </c>
      <c r="G926">
        <v>9631.57</v>
      </c>
      <c r="H926" s="6">
        <v>60197.34</v>
      </c>
      <c r="I926" s="6">
        <v>69828.91</v>
      </c>
      <c r="J926">
        <f>YEAR(Ventas_Wellpro[[#This Row],[Fecha]])</f>
        <v>2025</v>
      </c>
      <c r="K926" t="str">
        <f>TEXT(Ventas_Wellpro[[#This Row],[Fecha]],"MMMM")</f>
        <v>marzo</v>
      </c>
      <c r="L926">
        <f>DAY(Ventas_Wellpro[[#This Row],[Fecha]])</f>
        <v>12</v>
      </c>
    </row>
    <row r="927" spans="2:12" x14ac:dyDescent="0.25">
      <c r="B927" s="70">
        <v>45728</v>
      </c>
      <c r="C927" s="74" t="s">
        <v>16</v>
      </c>
      <c r="D927" t="s">
        <v>198</v>
      </c>
      <c r="E927">
        <v>905.16</v>
      </c>
      <c r="F927" s="26">
        <v>1</v>
      </c>
      <c r="G927">
        <v>144.83000000000001</v>
      </c>
      <c r="H927" s="15">
        <v>905.16</v>
      </c>
      <c r="I927" s="6">
        <v>1049.99</v>
      </c>
      <c r="J927">
        <f>YEAR(Ventas_Wellpro[[#This Row],[Fecha]])</f>
        <v>2025</v>
      </c>
      <c r="K927" t="str">
        <f>TEXT(Ventas_Wellpro[[#This Row],[Fecha]],"MMMM")</f>
        <v>marzo</v>
      </c>
      <c r="L927">
        <f>DAY(Ventas_Wellpro[[#This Row],[Fecha]])</f>
        <v>12</v>
      </c>
    </row>
    <row r="928" spans="2:12" x14ac:dyDescent="0.25">
      <c r="B928" s="70">
        <v>45728</v>
      </c>
      <c r="C928" s="74" t="s">
        <v>16</v>
      </c>
      <c r="D928" t="s">
        <v>198</v>
      </c>
      <c r="E928">
        <v>905.16</v>
      </c>
      <c r="F928" s="26">
        <v>1</v>
      </c>
      <c r="G928" s="6">
        <v>144.83000000000001</v>
      </c>
      <c r="H928" s="15">
        <v>905.16</v>
      </c>
      <c r="I928" s="6">
        <v>1049.99</v>
      </c>
      <c r="J928">
        <f>YEAR(Ventas_Wellpro[[#This Row],[Fecha]])</f>
        <v>2025</v>
      </c>
      <c r="K928" t="str">
        <f>TEXT(Ventas_Wellpro[[#This Row],[Fecha]],"MMMM")</f>
        <v>marzo</v>
      </c>
      <c r="L928">
        <f>DAY(Ventas_Wellpro[[#This Row],[Fecha]])</f>
        <v>12</v>
      </c>
    </row>
    <row r="929" spans="2:12" x14ac:dyDescent="0.25">
      <c r="B929" s="70">
        <v>45728</v>
      </c>
      <c r="C929" s="74" t="s">
        <v>17</v>
      </c>
      <c r="D929" t="s">
        <v>196</v>
      </c>
      <c r="E929">
        <v>498.66</v>
      </c>
      <c r="F929" s="26">
        <v>12</v>
      </c>
      <c r="G929">
        <v>957.43</v>
      </c>
      <c r="H929" s="15">
        <v>5983.92</v>
      </c>
      <c r="I929" s="6">
        <v>6941.35</v>
      </c>
      <c r="J929">
        <f>YEAR(Ventas_Wellpro[[#This Row],[Fecha]])</f>
        <v>2025</v>
      </c>
      <c r="K929" t="str">
        <f>TEXT(Ventas_Wellpro[[#This Row],[Fecha]],"MMMM")</f>
        <v>marzo</v>
      </c>
      <c r="L929">
        <f>DAY(Ventas_Wellpro[[#This Row],[Fecha]])</f>
        <v>12</v>
      </c>
    </row>
    <row r="930" spans="2:12" x14ac:dyDescent="0.25">
      <c r="B930" s="70">
        <v>45728</v>
      </c>
      <c r="C930" s="74" t="s">
        <v>17</v>
      </c>
      <c r="D930" t="s">
        <v>196</v>
      </c>
      <c r="E930">
        <v>498.66</v>
      </c>
      <c r="F930" s="26">
        <v>12</v>
      </c>
      <c r="G930">
        <v>957.43</v>
      </c>
      <c r="H930" s="15">
        <v>5983.92</v>
      </c>
      <c r="I930" s="6">
        <v>6941.35</v>
      </c>
      <c r="J930">
        <f>YEAR(Ventas_Wellpro[[#This Row],[Fecha]])</f>
        <v>2025</v>
      </c>
      <c r="K930" t="str">
        <f>TEXT(Ventas_Wellpro[[#This Row],[Fecha]],"MMMM")</f>
        <v>marzo</v>
      </c>
      <c r="L930">
        <f>DAY(Ventas_Wellpro[[#This Row],[Fecha]])</f>
        <v>12</v>
      </c>
    </row>
    <row r="931" spans="2:12" x14ac:dyDescent="0.25">
      <c r="B931" s="70">
        <v>45728</v>
      </c>
      <c r="C931" s="74" t="s">
        <v>17</v>
      </c>
      <c r="D931" t="s">
        <v>196</v>
      </c>
      <c r="E931">
        <v>498.65999999999997</v>
      </c>
      <c r="F931" s="26">
        <v>36</v>
      </c>
      <c r="G931">
        <v>2872.28</v>
      </c>
      <c r="H931" s="15">
        <v>17951.759999999998</v>
      </c>
      <c r="I931" s="6">
        <v>20824.04</v>
      </c>
      <c r="J931">
        <f>YEAR(Ventas_Wellpro[[#This Row],[Fecha]])</f>
        <v>2025</v>
      </c>
      <c r="K931" t="str">
        <f>TEXT(Ventas_Wellpro[[#This Row],[Fecha]],"MMMM")</f>
        <v>marzo</v>
      </c>
      <c r="L931">
        <f>DAY(Ventas_Wellpro[[#This Row],[Fecha]])</f>
        <v>12</v>
      </c>
    </row>
    <row r="932" spans="2:12" x14ac:dyDescent="0.25">
      <c r="B932" s="70">
        <v>45728</v>
      </c>
      <c r="C932" s="74" t="s">
        <v>14</v>
      </c>
      <c r="D932" t="s">
        <v>198</v>
      </c>
      <c r="E932">
        <v>1706.9</v>
      </c>
      <c r="F932" s="26">
        <v>1</v>
      </c>
      <c r="G932">
        <v>273.10000000000002</v>
      </c>
      <c r="H932" s="15">
        <v>1706.9</v>
      </c>
      <c r="I932" s="6">
        <v>1980</v>
      </c>
      <c r="J932">
        <f>YEAR(Ventas_Wellpro[[#This Row],[Fecha]])</f>
        <v>2025</v>
      </c>
      <c r="K932" t="str">
        <f>TEXT(Ventas_Wellpro[[#This Row],[Fecha]],"MMMM")</f>
        <v>marzo</v>
      </c>
      <c r="L932">
        <f>DAY(Ventas_Wellpro[[#This Row],[Fecha]])</f>
        <v>12</v>
      </c>
    </row>
    <row r="933" spans="2:12" x14ac:dyDescent="0.25">
      <c r="B933" s="70">
        <v>45728</v>
      </c>
      <c r="C933" s="74" t="s">
        <v>123</v>
      </c>
      <c r="D933" t="s">
        <v>198</v>
      </c>
      <c r="E933">
        <v>77.59</v>
      </c>
      <c r="F933" s="26">
        <v>1</v>
      </c>
      <c r="G933">
        <v>12.41</v>
      </c>
      <c r="H933" s="15">
        <v>77.59</v>
      </c>
      <c r="I933" s="6">
        <v>90</v>
      </c>
      <c r="J933">
        <f>YEAR(Ventas_Wellpro[[#This Row],[Fecha]])</f>
        <v>2025</v>
      </c>
      <c r="K933" t="str">
        <f>TEXT(Ventas_Wellpro[[#This Row],[Fecha]],"MMMM")</f>
        <v>marzo</v>
      </c>
      <c r="L933">
        <f>DAY(Ventas_Wellpro[[#This Row],[Fecha]])</f>
        <v>12</v>
      </c>
    </row>
    <row r="934" spans="2:12" x14ac:dyDescent="0.25">
      <c r="B934" s="70">
        <v>45728</v>
      </c>
      <c r="C934" s="74" t="s">
        <v>123</v>
      </c>
      <c r="D934" t="s">
        <v>198</v>
      </c>
      <c r="E934">
        <v>137.79</v>
      </c>
      <c r="F934" s="26">
        <v>1</v>
      </c>
      <c r="G934" s="6">
        <v>22.05</v>
      </c>
      <c r="H934" s="15">
        <v>137.79</v>
      </c>
      <c r="I934" s="6">
        <v>159.84</v>
      </c>
      <c r="J934">
        <f>YEAR(Ventas_Wellpro[[#This Row],[Fecha]])</f>
        <v>2025</v>
      </c>
      <c r="K934" t="str">
        <f>TEXT(Ventas_Wellpro[[#This Row],[Fecha]],"MMMM")</f>
        <v>marzo</v>
      </c>
      <c r="L934">
        <f>DAY(Ventas_Wellpro[[#This Row],[Fecha]])</f>
        <v>12</v>
      </c>
    </row>
    <row r="935" spans="2:12" x14ac:dyDescent="0.25">
      <c r="B935" s="70">
        <v>45728</v>
      </c>
      <c r="C935" s="74" t="s">
        <v>123</v>
      </c>
      <c r="D935" t="s">
        <v>198</v>
      </c>
      <c r="E935">
        <v>137.79</v>
      </c>
      <c r="F935" s="26">
        <v>1</v>
      </c>
      <c r="G935" s="6">
        <v>22.05</v>
      </c>
      <c r="H935" s="15">
        <v>137.79</v>
      </c>
      <c r="I935" s="6">
        <v>159.84</v>
      </c>
      <c r="J935">
        <f>YEAR(Ventas_Wellpro[[#This Row],[Fecha]])</f>
        <v>2025</v>
      </c>
      <c r="K935" t="str">
        <f>TEXT(Ventas_Wellpro[[#This Row],[Fecha]],"MMMM")</f>
        <v>marzo</v>
      </c>
      <c r="L935">
        <f>DAY(Ventas_Wellpro[[#This Row],[Fecha]])</f>
        <v>12</v>
      </c>
    </row>
    <row r="936" spans="2:12" x14ac:dyDescent="0.25">
      <c r="B936" s="70">
        <v>45728</v>
      </c>
      <c r="C936" s="74" t="s">
        <v>123</v>
      </c>
      <c r="D936" t="s">
        <v>198</v>
      </c>
      <c r="E936">
        <v>137.79</v>
      </c>
      <c r="F936" s="26">
        <v>1</v>
      </c>
      <c r="G936">
        <v>22.05</v>
      </c>
      <c r="H936" s="15">
        <v>137.79</v>
      </c>
      <c r="I936" s="6">
        <v>159.84</v>
      </c>
      <c r="J936">
        <f>YEAR(Ventas_Wellpro[[#This Row],[Fecha]])</f>
        <v>2025</v>
      </c>
      <c r="K936" t="str">
        <f>TEXT(Ventas_Wellpro[[#This Row],[Fecha]],"MMMM")</f>
        <v>marzo</v>
      </c>
      <c r="L936">
        <f>DAY(Ventas_Wellpro[[#This Row],[Fecha]])</f>
        <v>12</v>
      </c>
    </row>
    <row r="937" spans="2:12" x14ac:dyDescent="0.25">
      <c r="B937" s="70">
        <v>45728</v>
      </c>
      <c r="C937" s="74" t="s">
        <v>18</v>
      </c>
      <c r="D937" t="s">
        <v>196</v>
      </c>
      <c r="E937">
        <v>525.59</v>
      </c>
      <c r="F937">
        <v>6</v>
      </c>
      <c r="G937">
        <v>504.57</v>
      </c>
      <c r="H937" s="15">
        <v>3153.54</v>
      </c>
      <c r="I937" s="6">
        <v>3658.11</v>
      </c>
      <c r="J937">
        <f>YEAR(Ventas_Wellpro[[#This Row],[Fecha]])</f>
        <v>2025</v>
      </c>
      <c r="K937" t="str">
        <f>TEXT(Ventas_Wellpro[[#This Row],[Fecha]],"MMMM")</f>
        <v>marzo</v>
      </c>
      <c r="L937">
        <f>DAY(Ventas_Wellpro[[#This Row],[Fecha]])</f>
        <v>12</v>
      </c>
    </row>
    <row r="938" spans="2:12" x14ac:dyDescent="0.25">
      <c r="B938" s="70">
        <v>45728</v>
      </c>
      <c r="C938" s="74" t="s">
        <v>18</v>
      </c>
      <c r="D938" t="s">
        <v>196</v>
      </c>
      <c r="E938">
        <v>525.59</v>
      </c>
      <c r="F938">
        <v>12</v>
      </c>
      <c r="G938">
        <v>1009.13</v>
      </c>
      <c r="H938" s="15">
        <v>6307.08</v>
      </c>
      <c r="I938" s="6">
        <v>7316.21</v>
      </c>
      <c r="J938">
        <f>YEAR(Ventas_Wellpro[[#This Row],[Fecha]])</f>
        <v>2025</v>
      </c>
      <c r="K938" t="str">
        <f>TEXT(Ventas_Wellpro[[#This Row],[Fecha]],"MMMM")</f>
        <v>marzo</v>
      </c>
      <c r="L938">
        <f>DAY(Ventas_Wellpro[[#This Row],[Fecha]])</f>
        <v>12</v>
      </c>
    </row>
    <row r="939" spans="2:12" x14ac:dyDescent="0.25">
      <c r="B939" s="70">
        <v>45728</v>
      </c>
      <c r="C939" s="74" t="s">
        <v>21</v>
      </c>
      <c r="D939" t="s">
        <v>198</v>
      </c>
      <c r="E939">
        <v>137.79</v>
      </c>
      <c r="F939" s="26">
        <v>1</v>
      </c>
      <c r="G939" s="6">
        <v>22.05</v>
      </c>
      <c r="H939" s="15">
        <v>137.79</v>
      </c>
      <c r="I939" s="6">
        <v>159.84</v>
      </c>
      <c r="J939">
        <f>YEAR(Ventas_Wellpro[[#This Row],[Fecha]])</f>
        <v>2025</v>
      </c>
      <c r="K939" t="str">
        <f>TEXT(Ventas_Wellpro[[#This Row],[Fecha]],"MMMM")</f>
        <v>marzo</v>
      </c>
      <c r="L939">
        <f>DAY(Ventas_Wellpro[[#This Row],[Fecha]])</f>
        <v>12</v>
      </c>
    </row>
    <row r="940" spans="2:12" x14ac:dyDescent="0.25">
      <c r="B940" s="70">
        <v>45728</v>
      </c>
      <c r="C940" s="74" t="s">
        <v>22</v>
      </c>
      <c r="D940" t="s">
        <v>198</v>
      </c>
      <c r="E940">
        <v>137.79</v>
      </c>
      <c r="F940" s="26">
        <v>1</v>
      </c>
      <c r="G940" s="6">
        <v>22.05</v>
      </c>
      <c r="H940" s="15">
        <v>137.79</v>
      </c>
      <c r="I940" s="6">
        <v>159.84</v>
      </c>
      <c r="J940">
        <f>YEAR(Ventas_Wellpro[[#This Row],[Fecha]])</f>
        <v>2025</v>
      </c>
      <c r="K940" t="str">
        <f>TEXT(Ventas_Wellpro[[#This Row],[Fecha]],"MMMM")</f>
        <v>marzo</v>
      </c>
      <c r="L940">
        <f>DAY(Ventas_Wellpro[[#This Row],[Fecha]])</f>
        <v>12</v>
      </c>
    </row>
    <row r="941" spans="2:12" x14ac:dyDescent="0.25">
      <c r="B941" s="70">
        <v>45728</v>
      </c>
      <c r="C941" s="74" t="s">
        <v>23</v>
      </c>
      <c r="D941" t="s">
        <v>198</v>
      </c>
      <c r="E941">
        <v>77.59</v>
      </c>
      <c r="F941" s="26">
        <v>1</v>
      </c>
      <c r="G941">
        <v>12.41</v>
      </c>
      <c r="H941" s="15">
        <v>77.59</v>
      </c>
      <c r="I941" s="6">
        <v>90</v>
      </c>
      <c r="J941">
        <f>YEAR(Ventas_Wellpro[[#This Row],[Fecha]])</f>
        <v>2025</v>
      </c>
      <c r="K941" t="str">
        <f>TEXT(Ventas_Wellpro[[#This Row],[Fecha]],"MMMM")</f>
        <v>marzo</v>
      </c>
      <c r="L941">
        <f>DAY(Ventas_Wellpro[[#This Row],[Fecha]])</f>
        <v>12</v>
      </c>
    </row>
    <row r="942" spans="2:12" x14ac:dyDescent="0.25">
      <c r="B942" s="70">
        <v>45728</v>
      </c>
      <c r="C942" s="74" t="s">
        <v>23</v>
      </c>
      <c r="D942" t="s">
        <v>198</v>
      </c>
      <c r="E942">
        <v>137.79</v>
      </c>
      <c r="F942" s="26">
        <v>1</v>
      </c>
      <c r="G942">
        <v>22.05</v>
      </c>
      <c r="H942" s="15">
        <v>137.79</v>
      </c>
      <c r="I942" s="6">
        <v>159.84</v>
      </c>
      <c r="J942">
        <f>YEAR(Ventas_Wellpro[[#This Row],[Fecha]])</f>
        <v>2025</v>
      </c>
      <c r="K942" t="str">
        <f>TEXT(Ventas_Wellpro[[#This Row],[Fecha]],"MMMM")</f>
        <v>marzo</v>
      </c>
      <c r="L942">
        <f>DAY(Ventas_Wellpro[[#This Row],[Fecha]])</f>
        <v>12</v>
      </c>
    </row>
    <row r="943" spans="2:12" x14ac:dyDescent="0.25">
      <c r="B943" s="70">
        <v>45728</v>
      </c>
      <c r="C943" s="74" t="s">
        <v>58</v>
      </c>
      <c r="D943" t="s">
        <v>198</v>
      </c>
      <c r="E943">
        <v>16.379166666666666</v>
      </c>
      <c r="F943" s="26">
        <v>24</v>
      </c>
      <c r="G943">
        <v>62.9</v>
      </c>
      <c r="H943" s="15">
        <v>393.1</v>
      </c>
      <c r="I943" s="6">
        <v>455.99</v>
      </c>
      <c r="J943">
        <f>YEAR(Ventas_Wellpro[[#This Row],[Fecha]])</f>
        <v>2025</v>
      </c>
      <c r="K943" t="str">
        <f>TEXT(Ventas_Wellpro[[#This Row],[Fecha]],"MMMM")</f>
        <v>marzo</v>
      </c>
      <c r="L943">
        <f>DAY(Ventas_Wellpro[[#This Row],[Fecha]])</f>
        <v>12</v>
      </c>
    </row>
    <row r="944" spans="2:12" x14ac:dyDescent="0.25">
      <c r="B944" s="70">
        <v>45728</v>
      </c>
      <c r="C944" s="74" t="s">
        <v>25</v>
      </c>
      <c r="D944" t="s">
        <v>198</v>
      </c>
      <c r="E944">
        <v>785.29</v>
      </c>
      <c r="F944" s="26">
        <v>1</v>
      </c>
      <c r="G944">
        <v>125.65</v>
      </c>
      <c r="H944" s="15">
        <v>785.29</v>
      </c>
      <c r="I944" s="6">
        <v>910.94</v>
      </c>
      <c r="J944">
        <f>YEAR(Ventas_Wellpro[[#This Row],[Fecha]])</f>
        <v>2025</v>
      </c>
      <c r="K944" t="str">
        <f>TEXT(Ventas_Wellpro[[#This Row],[Fecha]],"MMMM")</f>
        <v>marzo</v>
      </c>
      <c r="L944">
        <f>DAY(Ventas_Wellpro[[#This Row],[Fecha]])</f>
        <v>12</v>
      </c>
    </row>
    <row r="945" spans="2:12" x14ac:dyDescent="0.25">
      <c r="B945" s="70">
        <v>45729</v>
      </c>
      <c r="C945" s="74" t="s">
        <v>23</v>
      </c>
      <c r="D945" t="s">
        <v>198</v>
      </c>
      <c r="E945">
        <v>137.79</v>
      </c>
      <c r="F945" s="26">
        <v>1</v>
      </c>
      <c r="G945" s="6">
        <v>22.05</v>
      </c>
      <c r="H945" s="15">
        <v>137.79</v>
      </c>
      <c r="I945" s="6">
        <v>159.84</v>
      </c>
      <c r="J945">
        <f>YEAR(Ventas_Wellpro[[#This Row],[Fecha]])</f>
        <v>2025</v>
      </c>
      <c r="K945" t="str">
        <f>TEXT(Ventas_Wellpro[[#This Row],[Fecha]],"MMMM")</f>
        <v>marzo</v>
      </c>
      <c r="L945">
        <f>DAY(Ventas_Wellpro[[#This Row],[Fecha]])</f>
        <v>13</v>
      </c>
    </row>
    <row r="946" spans="2:12" x14ac:dyDescent="0.25">
      <c r="B946" s="70">
        <v>45730</v>
      </c>
      <c r="C946" s="74" t="s">
        <v>10</v>
      </c>
      <c r="D946" t="s">
        <v>197</v>
      </c>
      <c r="E946">
        <v>211.23000000000002</v>
      </c>
      <c r="F946" s="26">
        <v>6</v>
      </c>
      <c r="G946" s="6">
        <v>202.78</v>
      </c>
      <c r="H946" s="15">
        <v>1267.3800000000001</v>
      </c>
      <c r="I946" s="6">
        <v>1470.16</v>
      </c>
      <c r="J946">
        <f>YEAR(Ventas_Wellpro[[#This Row],[Fecha]])</f>
        <v>2025</v>
      </c>
      <c r="K946" t="str">
        <f>TEXT(Ventas_Wellpro[[#This Row],[Fecha]],"MMMM")</f>
        <v>marzo</v>
      </c>
      <c r="L946">
        <f>DAY(Ventas_Wellpro[[#This Row],[Fecha]])</f>
        <v>14</v>
      </c>
    </row>
    <row r="947" spans="2:12" x14ac:dyDescent="0.25">
      <c r="B947" s="70">
        <v>45730</v>
      </c>
      <c r="C947" s="74" t="s">
        <v>123</v>
      </c>
      <c r="D947" t="s">
        <v>198</v>
      </c>
      <c r="E947">
        <v>77.59</v>
      </c>
      <c r="F947" s="26">
        <v>1</v>
      </c>
      <c r="G947" s="6">
        <v>12.41</v>
      </c>
      <c r="H947" s="15">
        <v>77.59</v>
      </c>
      <c r="I947" s="6">
        <v>90</v>
      </c>
      <c r="J947">
        <f>YEAR(Ventas_Wellpro[[#This Row],[Fecha]])</f>
        <v>2025</v>
      </c>
      <c r="K947" t="str">
        <f>TEXT(Ventas_Wellpro[[#This Row],[Fecha]],"MMMM")</f>
        <v>marzo</v>
      </c>
      <c r="L947">
        <f>DAY(Ventas_Wellpro[[#This Row],[Fecha]])</f>
        <v>14</v>
      </c>
    </row>
    <row r="948" spans="2:12" x14ac:dyDescent="0.25">
      <c r="B948" s="70">
        <v>45730</v>
      </c>
      <c r="C948" s="74" t="s">
        <v>123</v>
      </c>
      <c r="D948" t="s">
        <v>198</v>
      </c>
      <c r="E948">
        <v>137.79</v>
      </c>
      <c r="F948" s="26">
        <v>1</v>
      </c>
      <c r="G948">
        <v>22.05</v>
      </c>
      <c r="H948" s="15">
        <v>137.79</v>
      </c>
      <c r="I948" s="6">
        <v>159.84</v>
      </c>
      <c r="J948">
        <f>YEAR(Ventas_Wellpro[[#This Row],[Fecha]])</f>
        <v>2025</v>
      </c>
      <c r="K948" t="str">
        <f>TEXT(Ventas_Wellpro[[#This Row],[Fecha]],"MMMM")</f>
        <v>marzo</v>
      </c>
      <c r="L948">
        <f>DAY(Ventas_Wellpro[[#This Row],[Fecha]])</f>
        <v>14</v>
      </c>
    </row>
    <row r="949" spans="2:12" x14ac:dyDescent="0.25">
      <c r="B949" s="70">
        <v>45730</v>
      </c>
      <c r="C949" s="74" t="s">
        <v>123</v>
      </c>
      <c r="D949" t="s">
        <v>198</v>
      </c>
      <c r="E949">
        <v>137.79</v>
      </c>
      <c r="F949" s="26">
        <v>1</v>
      </c>
      <c r="G949">
        <v>22.05</v>
      </c>
      <c r="H949" s="15">
        <v>137.79</v>
      </c>
      <c r="I949" s="6">
        <v>159.84</v>
      </c>
      <c r="J949">
        <f>YEAR(Ventas_Wellpro[[#This Row],[Fecha]])</f>
        <v>2025</v>
      </c>
      <c r="K949" t="str">
        <f>TEXT(Ventas_Wellpro[[#This Row],[Fecha]],"MMMM")</f>
        <v>marzo</v>
      </c>
      <c r="L949">
        <f>DAY(Ventas_Wellpro[[#This Row],[Fecha]])</f>
        <v>14</v>
      </c>
    </row>
    <row r="950" spans="2:12" x14ac:dyDescent="0.25">
      <c r="B950" s="70">
        <v>45730</v>
      </c>
      <c r="C950" s="74" t="s">
        <v>18</v>
      </c>
      <c r="D950" t="s">
        <v>196</v>
      </c>
      <c r="E950">
        <v>525.59</v>
      </c>
      <c r="F950">
        <v>6</v>
      </c>
      <c r="G950">
        <v>504.57</v>
      </c>
      <c r="H950" s="15">
        <v>3153.54</v>
      </c>
      <c r="I950" s="6">
        <v>3658.11</v>
      </c>
      <c r="J950">
        <f>YEAR(Ventas_Wellpro[[#This Row],[Fecha]])</f>
        <v>2025</v>
      </c>
      <c r="K950" t="str">
        <f>TEXT(Ventas_Wellpro[[#This Row],[Fecha]],"MMMM")</f>
        <v>marzo</v>
      </c>
      <c r="L950">
        <f>DAY(Ventas_Wellpro[[#This Row],[Fecha]])</f>
        <v>14</v>
      </c>
    </row>
    <row r="951" spans="2:12" x14ac:dyDescent="0.25">
      <c r="B951" s="70">
        <v>45730</v>
      </c>
      <c r="C951" s="74" t="s">
        <v>18</v>
      </c>
      <c r="D951" t="s">
        <v>196</v>
      </c>
      <c r="E951">
        <v>525.59</v>
      </c>
      <c r="F951">
        <v>6</v>
      </c>
      <c r="G951" s="6">
        <v>504.57</v>
      </c>
      <c r="H951" s="15">
        <v>3153.54</v>
      </c>
      <c r="I951" s="6">
        <v>3658.11</v>
      </c>
      <c r="J951">
        <f>YEAR(Ventas_Wellpro[[#This Row],[Fecha]])</f>
        <v>2025</v>
      </c>
      <c r="K951" t="str">
        <f>TEXT(Ventas_Wellpro[[#This Row],[Fecha]],"MMMM")</f>
        <v>marzo</v>
      </c>
      <c r="L951">
        <f>DAY(Ventas_Wellpro[[#This Row],[Fecha]])</f>
        <v>14</v>
      </c>
    </row>
    <row r="952" spans="2:12" x14ac:dyDescent="0.25">
      <c r="B952" s="70">
        <v>45730</v>
      </c>
      <c r="C952" s="74" t="s">
        <v>18</v>
      </c>
      <c r="D952" t="s">
        <v>196</v>
      </c>
      <c r="E952">
        <v>525.59</v>
      </c>
      <c r="F952">
        <v>12</v>
      </c>
      <c r="G952" s="6">
        <v>1009.13</v>
      </c>
      <c r="H952" s="15">
        <v>6307.08</v>
      </c>
      <c r="I952" s="6">
        <v>7316.21</v>
      </c>
      <c r="J952">
        <f>YEAR(Ventas_Wellpro[[#This Row],[Fecha]])</f>
        <v>2025</v>
      </c>
      <c r="K952" t="str">
        <f>TEXT(Ventas_Wellpro[[#This Row],[Fecha]],"MMMM")</f>
        <v>marzo</v>
      </c>
      <c r="L952">
        <f>DAY(Ventas_Wellpro[[#This Row],[Fecha]])</f>
        <v>14</v>
      </c>
    </row>
    <row r="953" spans="2:12" x14ac:dyDescent="0.25">
      <c r="B953" s="70">
        <v>45730</v>
      </c>
      <c r="C953" s="74" t="s">
        <v>18</v>
      </c>
      <c r="D953" t="s">
        <v>196</v>
      </c>
      <c r="E953" s="17">
        <v>525.59</v>
      </c>
      <c r="F953">
        <v>6</v>
      </c>
      <c r="G953" s="6">
        <v>504.57</v>
      </c>
      <c r="H953" s="15">
        <v>3153.54</v>
      </c>
      <c r="I953" s="6">
        <v>3658.11</v>
      </c>
      <c r="J953">
        <f>YEAR(Ventas_Wellpro[[#This Row],[Fecha]])</f>
        <v>2025</v>
      </c>
      <c r="K953" t="str">
        <f>TEXT(Ventas_Wellpro[[#This Row],[Fecha]],"MMMM")</f>
        <v>marzo</v>
      </c>
      <c r="L953">
        <f>DAY(Ventas_Wellpro[[#This Row],[Fecha]])</f>
        <v>14</v>
      </c>
    </row>
    <row r="954" spans="2:12" x14ac:dyDescent="0.25">
      <c r="B954" s="70">
        <v>45730</v>
      </c>
      <c r="C954" s="74" t="s">
        <v>21</v>
      </c>
      <c r="D954" t="s">
        <v>198</v>
      </c>
      <c r="E954">
        <v>137.79</v>
      </c>
      <c r="F954" s="26">
        <v>1</v>
      </c>
      <c r="G954" s="6">
        <v>22.05</v>
      </c>
      <c r="H954" s="15">
        <v>137.79</v>
      </c>
      <c r="I954" s="6">
        <v>159.84</v>
      </c>
      <c r="J954">
        <f>YEAR(Ventas_Wellpro[[#This Row],[Fecha]])</f>
        <v>2025</v>
      </c>
      <c r="K954" t="str">
        <f>TEXT(Ventas_Wellpro[[#This Row],[Fecha]],"MMMM")</f>
        <v>marzo</v>
      </c>
      <c r="L954">
        <f>DAY(Ventas_Wellpro[[#This Row],[Fecha]])</f>
        <v>14</v>
      </c>
    </row>
    <row r="955" spans="2:12" x14ac:dyDescent="0.25">
      <c r="B955" s="70">
        <v>45730</v>
      </c>
      <c r="C955" s="74" t="s">
        <v>21</v>
      </c>
      <c r="D955" t="s">
        <v>198</v>
      </c>
      <c r="E955">
        <v>137.79</v>
      </c>
      <c r="F955" s="26">
        <v>1</v>
      </c>
      <c r="G955">
        <v>22.05</v>
      </c>
      <c r="H955" s="15">
        <v>137.79</v>
      </c>
      <c r="I955" s="6">
        <v>159.84</v>
      </c>
      <c r="J955">
        <f>YEAR(Ventas_Wellpro[[#This Row],[Fecha]])</f>
        <v>2025</v>
      </c>
      <c r="K955" t="str">
        <f>TEXT(Ventas_Wellpro[[#This Row],[Fecha]],"MMMM")</f>
        <v>marzo</v>
      </c>
      <c r="L955">
        <f>DAY(Ventas_Wellpro[[#This Row],[Fecha]])</f>
        <v>14</v>
      </c>
    </row>
    <row r="956" spans="2:12" x14ac:dyDescent="0.25">
      <c r="B956" s="70">
        <v>45730</v>
      </c>
      <c r="C956" s="74" t="s">
        <v>22</v>
      </c>
      <c r="D956" t="s">
        <v>198</v>
      </c>
      <c r="E956">
        <v>137.79</v>
      </c>
      <c r="F956" s="26">
        <v>1</v>
      </c>
      <c r="G956">
        <v>22.05</v>
      </c>
      <c r="H956" s="15">
        <v>137.79</v>
      </c>
      <c r="I956" s="6">
        <v>159.84</v>
      </c>
      <c r="J956">
        <f>YEAR(Ventas_Wellpro[[#This Row],[Fecha]])</f>
        <v>2025</v>
      </c>
      <c r="K956" t="str">
        <f>TEXT(Ventas_Wellpro[[#This Row],[Fecha]],"MMMM")</f>
        <v>marzo</v>
      </c>
      <c r="L956">
        <f>DAY(Ventas_Wellpro[[#This Row],[Fecha]])</f>
        <v>14</v>
      </c>
    </row>
    <row r="957" spans="2:12" x14ac:dyDescent="0.25">
      <c r="B957" s="70">
        <v>45730</v>
      </c>
      <c r="C957" s="74" t="s">
        <v>23</v>
      </c>
      <c r="D957" t="s">
        <v>198</v>
      </c>
      <c r="E957">
        <v>77.584999999999994</v>
      </c>
      <c r="F957" s="26">
        <v>2</v>
      </c>
      <c r="G957">
        <v>24.83</v>
      </c>
      <c r="H957" s="15">
        <v>155.16999999999999</v>
      </c>
      <c r="I957" s="6">
        <v>180</v>
      </c>
      <c r="J957">
        <f>YEAR(Ventas_Wellpro[[#This Row],[Fecha]])</f>
        <v>2025</v>
      </c>
      <c r="K957" t="str">
        <f>TEXT(Ventas_Wellpro[[#This Row],[Fecha]],"MMMM")</f>
        <v>marzo</v>
      </c>
      <c r="L957">
        <f>DAY(Ventas_Wellpro[[#This Row],[Fecha]])</f>
        <v>14</v>
      </c>
    </row>
    <row r="958" spans="2:12" x14ac:dyDescent="0.25">
      <c r="B958" s="70">
        <v>45730</v>
      </c>
      <c r="C958" s="74" t="s">
        <v>23</v>
      </c>
      <c r="D958" t="s">
        <v>198</v>
      </c>
      <c r="E958">
        <v>137.79</v>
      </c>
      <c r="F958" s="26">
        <v>1</v>
      </c>
      <c r="G958" s="6">
        <v>22.05</v>
      </c>
      <c r="H958" s="15">
        <v>137.79</v>
      </c>
      <c r="I958" s="6">
        <v>159.84</v>
      </c>
      <c r="J958">
        <f>YEAR(Ventas_Wellpro[[#This Row],[Fecha]])</f>
        <v>2025</v>
      </c>
      <c r="K958" t="str">
        <f>TEXT(Ventas_Wellpro[[#This Row],[Fecha]],"MMMM")</f>
        <v>marzo</v>
      </c>
      <c r="L958">
        <f>DAY(Ventas_Wellpro[[#This Row],[Fecha]])</f>
        <v>14</v>
      </c>
    </row>
    <row r="959" spans="2:12" x14ac:dyDescent="0.25">
      <c r="B959" s="70">
        <v>45730</v>
      </c>
      <c r="C959" s="74" t="s">
        <v>23</v>
      </c>
      <c r="D959" t="s">
        <v>196</v>
      </c>
      <c r="E959">
        <v>70.05</v>
      </c>
      <c r="F959" s="26">
        <v>240</v>
      </c>
      <c r="G959">
        <v>2689.92</v>
      </c>
      <c r="H959" s="15">
        <v>16812</v>
      </c>
      <c r="I959" s="6">
        <v>19501.919999999998</v>
      </c>
      <c r="J959">
        <f>YEAR(Ventas_Wellpro[[#This Row],[Fecha]])</f>
        <v>2025</v>
      </c>
      <c r="K959" t="str">
        <f>TEXT(Ventas_Wellpro[[#This Row],[Fecha]],"MMMM")</f>
        <v>marzo</v>
      </c>
      <c r="L959">
        <f>DAY(Ventas_Wellpro[[#This Row],[Fecha]])</f>
        <v>14</v>
      </c>
    </row>
    <row r="960" spans="2:12" x14ac:dyDescent="0.25">
      <c r="B960" s="70">
        <v>45730</v>
      </c>
      <c r="C960" s="74" t="s">
        <v>23</v>
      </c>
      <c r="D960" t="s">
        <v>196</v>
      </c>
      <c r="E960">
        <v>70.05</v>
      </c>
      <c r="F960" s="26">
        <v>240</v>
      </c>
      <c r="G960">
        <v>2689.92</v>
      </c>
      <c r="H960" s="15">
        <v>16812</v>
      </c>
      <c r="I960" s="6">
        <v>19501.919999999998</v>
      </c>
      <c r="J960">
        <f>YEAR(Ventas_Wellpro[[#This Row],[Fecha]])</f>
        <v>2025</v>
      </c>
      <c r="K960" t="str">
        <f>TEXT(Ventas_Wellpro[[#This Row],[Fecha]],"MMMM")</f>
        <v>marzo</v>
      </c>
      <c r="L960">
        <f>DAY(Ventas_Wellpro[[#This Row],[Fecha]])</f>
        <v>14</v>
      </c>
    </row>
    <row r="961" spans="2:12" x14ac:dyDescent="0.25">
      <c r="B961" s="70">
        <v>45730</v>
      </c>
      <c r="C961" s="74" t="s">
        <v>23</v>
      </c>
      <c r="D961" t="s">
        <v>196</v>
      </c>
      <c r="E961">
        <v>70.05</v>
      </c>
      <c r="F961" s="26">
        <v>240</v>
      </c>
      <c r="G961">
        <v>2689.92</v>
      </c>
      <c r="H961" s="15">
        <v>16812</v>
      </c>
      <c r="I961" s="6">
        <v>19501.919999999998</v>
      </c>
      <c r="J961">
        <f>YEAR(Ventas_Wellpro[[#This Row],[Fecha]])</f>
        <v>2025</v>
      </c>
      <c r="K961" t="str">
        <f>TEXT(Ventas_Wellpro[[#This Row],[Fecha]],"MMMM")</f>
        <v>marzo</v>
      </c>
      <c r="L961">
        <f>DAY(Ventas_Wellpro[[#This Row],[Fecha]])</f>
        <v>14</v>
      </c>
    </row>
    <row r="962" spans="2:12" x14ac:dyDescent="0.25">
      <c r="B962" s="70">
        <v>45730</v>
      </c>
      <c r="C962" s="74" t="s">
        <v>23</v>
      </c>
      <c r="D962" t="s">
        <v>196</v>
      </c>
      <c r="E962">
        <v>70.05</v>
      </c>
      <c r="F962" s="26">
        <v>240</v>
      </c>
      <c r="G962">
        <v>2689.92</v>
      </c>
      <c r="H962" s="15">
        <v>16812</v>
      </c>
      <c r="I962" s="6">
        <v>19501.919999999998</v>
      </c>
      <c r="J962">
        <f>YEAR(Ventas_Wellpro[[#This Row],[Fecha]])</f>
        <v>2025</v>
      </c>
      <c r="K962" t="str">
        <f>TEXT(Ventas_Wellpro[[#This Row],[Fecha]],"MMMM")</f>
        <v>marzo</v>
      </c>
      <c r="L962">
        <f>DAY(Ventas_Wellpro[[#This Row],[Fecha]])</f>
        <v>14</v>
      </c>
    </row>
    <row r="963" spans="2:12" x14ac:dyDescent="0.25">
      <c r="B963" s="70">
        <v>45730</v>
      </c>
      <c r="C963" s="74" t="s">
        <v>23</v>
      </c>
      <c r="D963" t="s">
        <v>196</v>
      </c>
      <c r="E963">
        <v>70.05</v>
      </c>
      <c r="F963" s="26">
        <v>240</v>
      </c>
      <c r="G963" s="6">
        <v>2689.92</v>
      </c>
      <c r="H963" s="15">
        <v>16812</v>
      </c>
      <c r="I963" s="6">
        <v>19501.919999999998</v>
      </c>
      <c r="J963">
        <f>YEAR(Ventas_Wellpro[[#This Row],[Fecha]])</f>
        <v>2025</v>
      </c>
      <c r="K963" t="str">
        <f>TEXT(Ventas_Wellpro[[#This Row],[Fecha]],"MMMM")</f>
        <v>marzo</v>
      </c>
      <c r="L963">
        <f>DAY(Ventas_Wellpro[[#This Row],[Fecha]])</f>
        <v>14</v>
      </c>
    </row>
    <row r="964" spans="2:12" x14ac:dyDescent="0.25">
      <c r="B964" s="70">
        <v>45730</v>
      </c>
      <c r="C964" s="74" t="s">
        <v>23</v>
      </c>
      <c r="D964" t="s">
        <v>196</v>
      </c>
      <c r="E964">
        <v>70.05</v>
      </c>
      <c r="F964" s="26">
        <v>240</v>
      </c>
      <c r="G964">
        <v>2689.92</v>
      </c>
      <c r="H964" s="15">
        <v>16812</v>
      </c>
      <c r="I964" s="6">
        <v>19501.919999999998</v>
      </c>
      <c r="J964">
        <f>YEAR(Ventas_Wellpro[[#This Row],[Fecha]])</f>
        <v>2025</v>
      </c>
      <c r="K964" t="str">
        <f>TEXT(Ventas_Wellpro[[#This Row],[Fecha]],"MMMM")</f>
        <v>marzo</v>
      </c>
      <c r="L964">
        <f>DAY(Ventas_Wellpro[[#This Row],[Fecha]])</f>
        <v>14</v>
      </c>
    </row>
    <row r="965" spans="2:12" x14ac:dyDescent="0.25">
      <c r="B965" s="70">
        <v>45730</v>
      </c>
      <c r="C965" s="74" t="s">
        <v>23</v>
      </c>
      <c r="D965" t="s">
        <v>198</v>
      </c>
      <c r="E965">
        <v>137.79</v>
      </c>
      <c r="F965" s="26">
        <v>1</v>
      </c>
      <c r="G965" s="6">
        <v>22.05</v>
      </c>
      <c r="H965" s="15">
        <v>137.79</v>
      </c>
      <c r="I965" s="6">
        <v>159.84</v>
      </c>
      <c r="J965">
        <f>YEAR(Ventas_Wellpro[[#This Row],[Fecha]])</f>
        <v>2025</v>
      </c>
      <c r="K965" t="str">
        <f>TEXT(Ventas_Wellpro[[#This Row],[Fecha]],"MMMM")</f>
        <v>marzo</v>
      </c>
      <c r="L965">
        <f>DAY(Ventas_Wellpro[[#This Row],[Fecha]])</f>
        <v>14</v>
      </c>
    </row>
    <row r="966" spans="2:12" x14ac:dyDescent="0.25">
      <c r="B966" s="70">
        <v>45730</v>
      </c>
      <c r="C966" s="74" t="s">
        <v>24</v>
      </c>
      <c r="D966" t="s">
        <v>198</v>
      </c>
      <c r="E966">
        <v>77.584999999999994</v>
      </c>
      <c r="F966" s="26">
        <v>2</v>
      </c>
      <c r="G966">
        <v>24.83</v>
      </c>
      <c r="H966" s="15">
        <v>155.16999999999999</v>
      </c>
      <c r="I966" s="6">
        <v>180</v>
      </c>
      <c r="J966">
        <f>YEAR(Ventas_Wellpro[[#This Row],[Fecha]])</f>
        <v>2025</v>
      </c>
      <c r="K966" t="str">
        <f>TEXT(Ventas_Wellpro[[#This Row],[Fecha]],"MMMM")</f>
        <v>marzo</v>
      </c>
      <c r="L966">
        <f>DAY(Ventas_Wellpro[[#This Row],[Fecha]])</f>
        <v>14</v>
      </c>
    </row>
    <row r="967" spans="2:12" x14ac:dyDescent="0.25">
      <c r="B967" s="70">
        <v>45730</v>
      </c>
      <c r="C967" s="74" t="s">
        <v>24</v>
      </c>
      <c r="D967" t="s">
        <v>198</v>
      </c>
      <c r="E967">
        <v>137.79</v>
      </c>
      <c r="F967" s="26">
        <v>1</v>
      </c>
      <c r="G967">
        <v>22.05</v>
      </c>
      <c r="H967" s="15">
        <v>137.79</v>
      </c>
      <c r="I967" s="6">
        <v>159.84</v>
      </c>
      <c r="J967">
        <f>YEAR(Ventas_Wellpro[[#This Row],[Fecha]])</f>
        <v>2025</v>
      </c>
      <c r="K967" t="str">
        <f>TEXT(Ventas_Wellpro[[#This Row],[Fecha]],"MMMM")</f>
        <v>marzo</v>
      </c>
      <c r="L967">
        <f>DAY(Ventas_Wellpro[[#This Row],[Fecha]])</f>
        <v>14</v>
      </c>
    </row>
    <row r="968" spans="2:12" x14ac:dyDescent="0.25">
      <c r="B968" s="70">
        <v>45730</v>
      </c>
      <c r="C968" s="74" t="s">
        <v>25</v>
      </c>
      <c r="D968" t="s">
        <v>198</v>
      </c>
      <c r="E968">
        <v>785.29</v>
      </c>
      <c r="F968" s="26">
        <v>1</v>
      </c>
      <c r="G968">
        <v>125.65</v>
      </c>
      <c r="H968" s="15">
        <v>785.29</v>
      </c>
      <c r="I968" s="6">
        <v>910.94</v>
      </c>
      <c r="J968">
        <f>YEAR(Ventas_Wellpro[[#This Row],[Fecha]])</f>
        <v>2025</v>
      </c>
      <c r="K968" t="str">
        <f>TEXT(Ventas_Wellpro[[#This Row],[Fecha]],"MMMM")</f>
        <v>marzo</v>
      </c>
      <c r="L968">
        <f>DAY(Ventas_Wellpro[[#This Row],[Fecha]])</f>
        <v>14</v>
      </c>
    </row>
    <row r="969" spans="2:12" x14ac:dyDescent="0.25">
      <c r="B969" s="70">
        <v>45734</v>
      </c>
      <c r="C969" s="74" t="s">
        <v>16</v>
      </c>
      <c r="D969" t="s">
        <v>198</v>
      </c>
      <c r="E969">
        <v>905.16</v>
      </c>
      <c r="F969" s="26">
        <v>1</v>
      </c>
      <c r="G969">
        <v>144.83000000000001</v>
      </c>
      <c r="H969" s="15">
        <v>905.16</v>
      </c>
      <c r="I969" s="6">
        <v>1049.99</v>
      </c>
      <c r="J969">
        <f>YEAR(Ventas_Wellpro[[#This Row],[Fecha]])</f>
        <v>2025</v>
      </c>
      <c r="K969" t="str">
        <f>TEXT(Ventas_Wellpro[[#This Row],[Fecha]],"MMMM")</f>
        <v>marzo</v>
      </c>
      <c r="L969">
        <f>DAY(Ventas_Wellpro[[#This Row],[Fecha]])</f>
        <v>18</v>
      </c>
    </row>
    <row r="970" spans="2:12" x14ac:dyDescent="0.25">
      <c r="B970" s="70">
        <v>45734</v>
      </c>
      <c r="C970" s="74" t="s">
        <v>16</v>
      </c>
      <c r="D970" t="s">
        <v>198</v>
      </c>
      <c r="E970">
        <v>905.16</v>
      </c>
      <c r="F970" s="26">
        <v>1</v>
      </c>
      <c r="G970" s="6">
        <v>144.83000000000001</v>
      </c>
      <c r="H970" s="15">
        <v>905.16</v>
      </c>
      <c r="I970" s="6">
        <v>1049.99</v>
      </c>
      <c r="J970">
        <f>YEAR(Ventas_Wellpro[[#This Row],[Fecha]])</f>
        <v>2025</v>
      </c>
      <c r="K970" t="str">
        <f>TEXT(Ventas_Wellpro[[#This Row],[Fecha]],"MMMM")</f>
        <v>marzo</v>
      </c>
      <c r="L970">
        <f>DAY(Ventas_Wellpro[[#This Row],[Fecha]])</f>
        <v>18</v>
      </c>
    </row>
    <row r="971" spans="2:12" x14ac:dyDescent="0.25">
      <c r="B971" s="70">
        <v>45734</v>
      </c>
      <c r="C971" s="74" t="s">
        <v>17</v>
      </c>
      <c r="D971" t="s">
        <v>196</v>
      </c>
      <c r="E971">
        <v>498.65999999999997</v>
      </c>
      <c r="F971" s="26">
        <v>36</v>
      </c>
      <c r="G971">
        <v>2872.28</v>
      </c>
      <c r="H971" s="15">
        <v>17951.759999999998</v>
      </c>
      <c r="I971">
        <v>20824.04</v>
      </c>
      <c r="J971">
        <f>YEAR(Ventas_Wellpro[[#This Row],[Fecha]])</f>
        <v>2025</v>
      </c>
      <c r="K971" t="str">
        <f>TEXT(Ventas_Wellpro[[#This Row],[Fecha]],"MMMM")</f>
        <v>marzo</v>
      </c>
      <c r="L971">
        <f>DAY(Ventas_Wellpro[[#This Row],[Fecha]])</f>
        <v>18</v>
      </c>
    </row>
    <row r="972" spans="2:12" x14ac:dyDescent="0.25">
      <c r="B972" s="70">
        <v>45734</v>
      </c>
      <c r="C972" s="74" t="s">
        <v>17</v>
      </c>
      <c r="D972" t="s">
        <v>196</v>
      </c>
      <c r="E972">
        <v>498.66</v>
      </c>
      <c r="F972" s="26">
        <v>12</v>
      </c>
      <c r="G972">
        <v>957.43</v>
      </c>
      <c r="H972" s="15">
        <v>5983.92</v>
      </c>
      <c r="I972">
        <v>6941.35</v>
      </c>
      <c r="J972">
        <f>YEAR(Ventas_Wellpro[[#This Row],[Fecha]])</f>
        <v>2025</v>
      </c>
      <c r="K972" t="str">
        <f>TEXT(Ventas_Wellpro[[#This Row],[Fecha]],"MMMM")</f>
        <v>marzo</v>
      </c>
      <c r="L972">
        <f>DAY(Ventas_Wellpro[[#This Row],[Fecha]])</f>
        <v>18</v>
      </c>
    </row>
    <row r="973" spans="2:12" x14ac:dyDescent="0.25">
      <c r="B973" s="70">
        <v>45734</v>
      </c>
      <c r="C973" s="74" t="s">
        <v>14</v>
      </c>
      <c r="D973" t="s">
        <v>198</v>
      </c>
      <c r="E973">
        <v>1706.9</v>
      </c>
      <c r="F973" s="26">
        <v>1</v>
      </c>
      <c r="G973">
        <v>273.10000000000002</v>
      </c>
      <c r="H973" s="15">
        <v>1706.9</v>
      </c>
      <c r="I973" s="6">
        <v>1980</v>
      </c>
      <c r="J973">
        <f>YEAR(Ventas_Wellpro[[#This Row],[Fecha]])</f>
        <v>2025</v>
      </c>
      <c r="K973" t="str">
        <f>TEXT(Ventas_Wellpro[[#This Row],[Fecha]],"MMMM")</f>
        <v>marzo</v>
      </c>
      <c r="L973">
        <f>DAY(Ventas_Wellpro[[#This Row],[Fecha]])</f>
        <v>18</v>
      </c>
    </row>
    <row r="974" spans="2:12" x14ac:dyDescent="0.25">
      <c r="B974" s="70">
        <v>45734</v>
      </c>
      <c r="C974" s="74" t="s">
        <v>21</v>
      </c>
      <c r="D974" t="s">
        <v>198</v>
      </c>
      <c r="E974">
        <v>137.79</v>
      </c>
      <c r="F974" s="26">
        <v>1</v>
      </c>
      <c r="G974">
        <v>22.05</v>
      </c>
      <c r="H974" s="15">
        <v>137.79</v>
      </c>
      <c r="I974">
        <v>159.84</v>
      </c>
      <c r="J974">
        <f>YEAR(Ventas_Wellpro[[#This Row],[Fecha]])</f>
        <v>2025</v>
      </c>
      <c r="K974" t="str">
        <f>TEXT(Ventas_Wellpro[[#This Row],[Fecha]],"MMMM")</f>
        <v>marzo</v>
      </c>
      <c r="L974">
        <f>DAY(Ventas_Wellpro[[#This Row],[Fecha]])</f>
        <v>18</v>
      </c>
    </row>
    <row r="975" spans="2:12" x14ac:dyDescent="0.25">
      <c r="B975" s="70">
        <v>45734</v>
      </c>
      <c r="C975" s="74" t="s">
        <v>22</v>
      </c>
      <c r="D975" t="s">
        <v>198</v>
      </c>
      <c r="E975">
        <v>137.79</v>
      </c>
      <c r="F975" s="26">
        <v>1</v>
      </c>
      <c r="G975">
        <v>22.05</v>
      </c>
      <c r="H975" s="15">
        <v>137.79</v>
      </c>
      <c r="I975">
        <v>159.84</v>
      </c>
      <c r="J975">
        <f>YEAR(Ventas_Wellpro[[#This Row],[Fecha]])</f>
        <v>2025</v>
      </c>
      <c r="K975" t="str">
        <f>TEXT(Ventas_Wellpro[[#This Row],[Fecha]],"MMMM")</f>
        <v>marzo</v>
      </c>
      <c r="L975">
        <f>DAY(Ventas_Wellpro[[#This Row],[Fecha]])</f>
        <v>18</v>
      </c>
    </row>
    <row r="976" spans="2:12" x14ac:dyDescent="0.25">
      <c r="B976" s="70">
        <v>45734</v>
      </c>
      <c r="C976" s="74" t="s">
        <v>22</v>
      </c>
      <c r="D976" t="s">
        <v>198</v>
      </c>
      <c r="E976">
        <v>137.79</v>
      </c>
      <c r="F976" s="26">
        <v>1</v>
      </c>
      <c r="G976">
        <v>22.05</v>
      </c>
      <c r="H976" s="15">
        <v>137.79</v>
      </c>
      <c r="I976" s="6">
        <v>159.84</v>
      </c>
      <c r="J976">
        <f>YEAR(Ventas_Wellpro[[#This Row],[Fecha]])</f>
        <v>2025</v>
      </c>
      <c r="K976" t="str">
        <f>TEXT(Ventas_Wellpro[[#This Row],[Fecha]],"MMMM")</f>
        <v>marzo</v>
      </c>
      <c r="L976">
        <f>DAY(Ventas_Wellpro[[#This Row],[Fecha]])</f>
        <v>18</v>
      </c>
    </row>
    <row r="977" spans="2:12" x14ac:dyDescent="0.25">
      <c r="B977" s="70">
        <v>45734</v>
      </c>
      <c r="C977" s="74" t="s">
        <v>22</v>
      </c>
      <c r="D977" t="s">
        <v>198</v>
      </c>
      <c r="E977">
        <v>137.79</v>
      </c>
      <c r="F977" s="26">
        <v>1</v>
      </c>
      <c r="G977">
        <v>22.05</v>
      </c>
      <c r="H977" s="15">
        <v>137.79</v>
      </c>
      <c r="I977" s="6">
        <v>159.84</v>
      </c>
      <c r="J977">
        <f>YEAR(Ventas_Wellpro[[#This Row],[Fecha]])</f>
        <v>2025</v>
      </c>
      <c r="K977" t="str">
        <f>TEXT(Ventas_Wellpro[[#This Row],[Fecha]],"MMMM")</f>
        <v>marzo</v>
      </c>
      <c r="L977">
        <f>DAY(Ventas_Wellpro[[#This Row],[Fecha]])</f>
        <v>18</v>
      </c>
    </row>
    <row r="978" spans="2:12" x14ac:dyDescent="0.25">
      <c r="B978" s="70">
        <v>45734</v>
      </c>
      <c r="C978" s="74" t="s">
        <v>22</v>
      </c>
      <c r="D978" t="s">
        <v>198</v>
      </c>
      <c r="E978">
        <v>137.79</v>
      </c>
      <c r="F978" s="26">
        <v>1</v>
      </c>
      <c r="G978">
        <v>22.05</v>
      </c>
      <c r="H978" s="15">
        <v>137.79</v>
      </c>
      <c r="I978" s="6">
        <v>159.84</v>
      </c>
      <c r="J978">
        <f>YEAR(Ventas_Wellpro[[#This Row],[Fecha]])</f>
        <v>2025</v>
      </c>
      <c r="K978" t="str">
        <f>TEXT(Ventas_Wellpro[[#This Row],[Fecha]],"MMMM")</f>
        <v>marzo</v>
      </c>
      <c r="L978">
        <f>DAY(Ventas_Wellpro[[#This Row],[Fecha]])</f>
        <v>18</v>
      </c>
    </row>
    <row r="979" spans="2:12" x14ac:dyDescent="0.25">
      <c r="B979" s="70">
        <v>45735</v>
      </c>
      <c r="C979" s="74" t="s">
        <v>22</v>
      </c>
      <c r="D979" t="s">
        <v>198</v>
      </c>
      <c r="E979">
        <v>137.79</v>
      </c>
      <c r="F979" s="26">
        <v>1</v>
      </c>
      <c r="G979">
        <v>22.05</v>
      </c>
      <c r="H979" s="15">
        <v>137.79</v>
      </c>
      <c r="I979">
        <v>159.84</v>
      </c>
      <c r="J979">
        <f>YEAR(Ventas_Wellpro[[#This Row],[Fecha]])</f>
        <v>2025</v>
      </c>
      <c r="K979" t="str">
        <f>TEXT(Ventas_Wellpro[[#This Row],[Fecha]],"MMMM")</f>
        <v>marzo</v>
      </c>
      <c r="L979">
        <f>DAY(Ventas_Wellpro[[#This Row],[Fecha]])</f>
        <v>19</v>
      </c>
    </row>
    <row r="980" spans="2:12" x14ac:dyDescent="0.25">
      <c r="B980" s="70">
        <v>45735</v>
      </c>
      <c r="C980" s="74" t="s">
        <v>23</v>
      </c>
      <c r="D980" t="s">
        <v>196</v>
      </c>
      <c r="E980">
        <v>70.05</v>
      </c>
      <c r="F980" s="26">
        <v>240</v>
      </c>
      <c r="G980">
        <v>2689.92</v>
      </c>
      <c r="H980" s="15">
        <v>16812</v>
      </c>
      <c r="I980">
        <v>19501.919999999998</v>
      </c>
      <c r="J980">
        <f>YEAR(Ventas_Wellpro[[#This Row],[Fecha]])</f>
        <v>2025</v>
      </c>
      <c r="K980" t="str">
        <f>TEXT(Ventas_Wellpro[[#This Row],[Fecha]],"MMMM")</f>
        <v>marzo</v>
      </c>
      <c r="L980">
        <f>DAY(Ventas_Wellpro[[#This Row],[Fecha]])</f>
        <v>19</v>
      </c>
    </row>
    <row r="981" spans="2:12" x14ac:dyDescent="0.25">
      <c r="B981" s="70">
        <v>45736</v>
      </c>
      <c r="C981" s="74" t="s">
        <v>17</v>
      </c>
      <c r="D981" t="s">
        <v>196</v>
      </c>
      <c r="E981">
        <v>498.66</v>
      </c>
      <c r="F981" s="26">
        <v>6</v>
      </c>
      <c r="G981">
        <v>478.71</v>
      </c>
      <c r="H981" s="15">
        <v>2991.96</v>
      </c>
      <c r="I981">
        <v>3470.67</v>
      </c>
      <c r="J981">
        <f>YEAR(Ventas_Wellpro[[#This Row],[Fecha]])</f>
        <v>2025</v>
      </c>
      <c r="K981" t="str">
        <f>TEXT(Ventas_Wellpro[[#This Row],[Fecha]],"MMMM")</f>
        <v>marzo</v>
      </c>
      <c r="L981">
        <f>DAY(Ventas_Wellpro[[#This Row],[Fecha]])</f>
        <v>20</v>
      </c>
    </row>
    <row r="982" spans="2:12" x14ac:dyDescent="0.25">
      <c r="B982" s="70">
        <v>45736</v>
      </c>
      <c r="C982" s="74" t="s">
        <v>17</v>
      </c>
      <c r="D982" t="s">
        <v>196</v>
      </c>
      <c r="E982">
        <v>498.66</v>
      </c>
      <c r="F982" s="26">
        <v>6</v>
      </c>
      <c r="G982">
        <v>478.71</v>
      </c>
      <c r="H982" s="15">
        <v>2991.96</v>
      </c>
      <c r="I982">
        <v>3470.67</v>
      </c>
      <c r="J982">
        <f>YEAR(Ventas_Wellpro[[#This Row],[Fecha]])</f>
        <v>2025</v>
      </c>
      <c r="K982" t="str">
        <f>TEXT(Ventas_Wellpro[[#This Row],[Fecha]],"MMMM")</f>
        <v>marzo</v>
      </c>
      <c r="L982">
        <f>DAY(Ventas_Wellpro[[#This Row],[Fecha]])</f>
        <v>20</v>
      </c>
    </row>
    <row r="983" spans="2:12" x14ac:dyDescent="0.25">
      <c r="B983" s="70">
        <v>45736</v>
      </c>
      <c r="C983" s="74" t="s">
        <v>17</v>
      </c>
      <c r="D983" t="s">
        <v>196</v>
      </c>
      <c r="E983">
        <v>498.66</v>
      </c>
      <c r="F983" s="26">
        <v>6</v>
      </c>
      <c r="G983">
        <v>478.71</v>
      </c>
      <c r="H983" s="15">
        <v>2991.96</v>
      </c>
      <c r="I983">
        <v>3470.67</v>
      </c>
      <c r="J983">
        <f>YEAR(Ventas_Wellpro[[#This Row],[Fecha]])</f>
        <v>2025</v>
      </c>
      <c r="K983" t="str">
        <f>TEXT(Ventas_Wellpro[[#This Row],[Fecha]],"MMMM")</f>
        <v>marzo</v>
      </c>
      <c r="L983">
        <f>DAY(Ventas_Wellpro[[#This Row],[Fecha]])</f>
        <v>20</v>
      </c>
    </row>
    <row r="984" spans="2:12" x14ac:dyDescent="0.25">
      <c r="B984" s="70">
        <v>45736</v>
      </c>
      <c r="C984" s="74" t="s">
        <v>17</v>
      </c>
      <c r="D984" t="s">
        <v>196</v>
      </c>
      <c r="E984">
        <v>498.65999999999997</v>
      </c>
      <c r="F984" s="26">
        <v>36</v>
      </c>
      <c r="G984">
        <v>2872.28</v>
      </c>
      <c r="H984" s="15">
        <v>17951.759999999998</v>
      </c>
      <c r="I984">
        <v>20824.04</v>
      </c>
      <c r="J984">
        <f>YEAR(Ventas_Wellpro[[#This Row],[Fecha]])</f>
        <v>2025</v>
      </c>
      <c r="K984" t="str">
        <f>TEXT(Ventas_Wellpro[[#This Row],[Fecha]],"MMMM")</f>
        <v>marzo</v>
      </c>
      <c r="L984">
        <f>DAY(Ventas_Wellpro[[#This Row],[Fecha]])</f>
        <v>20</v>
      </c>
    </row>
    <row r="985" spans="2:12" x14ac:dyDescent="0.25">
      <c r="B985" s="70">
        <v>45736</v>
      </c>
      <c r="C985" s="74" t="s">
        <v>123</v>
      </c>
      <c r="D985" t="s">
        <v>198</v>
      </c>
      <c r="E985">
        <v>137.79</v>
      </c>
      <c r="F985" s="26">
        <v>1</v>
      </c>
      <c r="G985">
        <v>22.05</v>
      </c>
      <c r="H985" s="15">
        <v>137.79</v>
      </c>
      <c r="I985">
        <v>159.84</v>
      </c>
      <c r="J985">
        <f>YEAR(Ventas_Wellpro[[#This Row],[Fecha]])</f>
        <v>2025</v>
      </c>
      <c r="K985" t="str">
        <f>TEXT(Ventas_Wellpro[[#This Row],[Fecha]],"MMMM")</f>
        <v>marzo</v>
      </c>
      <c r="L985">
        <f>DAY(Ventas_Wellpro[[#This Row],[Fecha]])</f>
        <v>20</v>
      </c>
    </row>
    <row r="986" spans="2:12" x14ac:dyDescent="0.25">
      <c r="B986" s="70">
        <v>45736</v>
      </c>
      <c r="C986" s="74" t="s">
        <v>18</v>
      </c>
      <c r="D986" t="s">
        <v>196</v>
      </c>
      <c r="E986" s="17">
        <v>525.59</v>
      </c>
      <c r="F986">
        <v>6</v>
      </c>
      <c r="G986">
        <v>504.57</v>
      </c>
      <c r="H986" s="15">
        <v>3153.54</v>
      </c>
      <c r="I986">
        <v>3658.11</v>
      </c>
      <c r="J986">
        <f>YEAR(Ventas_Wellpro[[#This Row],[Fecha]])</f>
        <v>2025</v>
      </c>
      <c r="K986" t="str">
        <f>TEXT(Ventas_Wellpro[[#This Row],[Fecha]],"MMMM")</f>
        <v>marzo</v>
      </c>
      <c r="L986">
        <f>DAY(Ventas_Wellpro[[#This Row],[Fecha]])</f>
        <v>20</v>
      </c>
    </row>
    <row r="987" spans="2:12" x14ac:dyDescent="0.25">
      <c r="B987" s="70">
        <v>45736</v>
      </c>
      <c r="C987" s="74" t="s">
        <v>18</v>
      </c>
      <c r="D987" t="s">
        <v>196</v>
      </c>
      <c r="E987" s="17">
        <v>525.59</v>
      </c>
      <c r="F987">
        <v>6</v>
      </c>
      <c r="G987">
        <v>504.57</v>
      </c>
      <c r="H987" s="15">
        <v>3153.54</v>
      </c>
      <c r="I987">
        <v>3658.11</v>
      </c>
      <c r="J987">
        <f>YEAR(Ventas_Wellpro[[#This Row],[Fecha]])</f>
        <v>2025</v>
      </c>
      <c r="K987" t="str">
        <f>TEXT(Ventas_Wellpro[[#This Row],[Fecha]],"MMMM")</f>
        <v>marzo</v>
      </c>
      <c r="L987">
        <f>DAY(Ventas_Wellpro[[#This Row],[Fecha]])</f>
        <v>20</v>
      </c>
    </row>
    <row r="988" spans="2:12" x14ac:dyDescent="0.25">
      <c r="B988" s="70">
        <v>45736</v>
      </c>
      <c r="C988" s="74" t="s">
        <v>18</v>
      </c>
      <c r="D988" t="s">
        <v>196</v>
      </c>
      <c r="E988" s="17">
        <v>525.59</v>
      </c>
      <c r="F988">
        <v>12</v>
      </c>
      <c r="G988">
        <v>1009.13</v>
      </c>
      <c r="H988" s="15">
        <v>6307.08</v>
      </c>
      <c r="I988">
        <v>7316.21</v>
      </c>
      <c r="J988">
        <f>YEAR(Ventas_Wellpro[[#This Row],[Fecha]])</f>
        <v>2025</v>
      </c>
      <c r="K988" t="str">
        <f>TEXT(Ventas_Wellpro[[#This Row],[Fecha]],"MMMM")</f>
        <v>marzo</v>
      </c>
      <c r="L988">
        <f>DAY(Ventas_Wellpro[[#This Row],[Fecha]])</f>
        <v>20</v>
      </c>
    </row>
    <row r="989" spans="2:12" x14ac:dyDescent="0.25">
      <c r="B989" s="70">
        <v>45736</v>
      </c>
      <c r="C989" s="74" t="s">
        <v>18</v>
      </c>
      <c r="D989" t="s">
        <v>196</v>
      </c>
      <c r="E989" s="17">
        <v>525.59</v>
      </c>
      <c r="F989">
        <v>6</v>
      </c>
      <c r="G989">
        <v>504.57</v>
      </c>
      <c r="H989" s="15">
        <v>3153.54</v>
      </c>
      <c r="I989">
        <v>3658.11</v>
      </c>
      <c r="J989">
        <f>YEAR(Ventas_Wellpro[[#This Row],[Fecha]])</f>
        <v>2025</v>
      </c>
      <c r="K989" t="str">
        <f>TEXT(Ventas_Wellpro[[#This Row],[Fecha]],"MMMM")</f>
        <v>marzo</v>
      </c>
      <c r="L989">
        <f>DAY(Ventas_Wellpro[[#This Row],[Fecha]])</f>
        <v>20</v>
      </c>
    </row>
    <row r="990" spans="2:12" x14ac:dyDescent="0.25">
      <c r="B990" s="70">
        <v>45736</v>
      </c>
      <c r="C990" s="74" t="s">
        <v>18</v>
      </c>
      <c r="D990" t="s">
        <v>196</v>
      </c>
      <c r="E990" s="17">
        <v>525.59</v>
      </c>
      <c r="F990">
        <v>6</v>
      </c>
      <c r="G990">
        <v>504.57</v>
      </c>
      <c r="H990" s="15">
        <v>3153.54</v>
      </c>
      <c r="I990">
        <v>3658.11</v>
      </c>
      <c r="J990">
        <f>YEAR(Ventas_Wellpro[[#This Row],[Fecha]])</f>
        <v>2025</v>
      </c>
      <c r="K990" t="str">
        <f>TEXT(Ventas_Wellpro[[#This Row],[Fecha]],"MMMM")</f>
        <v>marzo</v>
      </c>
      <c r="L990">
        <f>DAY(Ventas_Wellpro[[#This Row],[Fecha]])</f>
        <v>20</v>
      </c>
    </row>
    <row r="991" spans="2:12" x14ac:dyDescent="0.25">
      <c r="B991" s="70">
        <v>45736</v>
      </c>
      <c r="C991" s="74" t="s">
        <v>18</v>
      </c>
      <c r="D991" t="s">
        <v>196</v>
      </c>
      <c r="E991" s="17">
        <v>525.59</v>
      </c>
      <c r="F991">
        <v>6</v>
      </c>
      <c r="G991">
        <v>504.57</v>
      </c>
      <c r="H991" s="15">
        <v>3153.54</v>
      </c>
      <c r="I991">
        <v>3658.11</v>
      </c>
      <c r="J991">
        <f>YEAR(Ventas_Wellpro[[#This Row],[Fecha]])</f>
        <v>2025</v>
      </c>
      <c r="K991" t="str">
        <f>TEXT(Ventas_Wellpro[[#This Row],[Fecha]],"MMMM")</f>
        <v>marzo</v>
      </c>
      <c r="L991">
        <f>DAY(Ventas_Wellpro[[#This Row],[Fecha]])</f>
        <v>20</v>
      </c>
    </row>
    <row r="992" spans="2:12" x14ac:dyDescent="0.25">
      <c r="B992" s="70">
        <v>45736</v>
      </c>
      <c r="C992" s="74" t="s">
        <v>18</v>
      </c>
      <c r="D992" t="s">
        <v>196</v>
      </c>
      <c r="E992" s="17">
        <v>525.59</v>
      </c>
      <c r="F992">
        <v>6</v>
      </c>
      <c r="G992">
        <v>504.57</v>
      </c>
      <c r="H992" s="15">
        <v>3153.54</v>
      </c>
      <c r="I992">
        <v>3658.11</v>
      </c>
      <c r="J992">
        <f>YEAR(Ventas_Wellpro[[#This Row],[Fecha]])</f>
        <v>2025</v>
      </c>
      <c r="K992" t="str">
        <f>TEXT(Ventas_Wellpro[[#This Row],[Fecha]],"MMMM")</f>
        <v>marzo</v>
      </c>
      <c r="L992">
        <f>DAY(Ventas_Wellpro[[#This Row],[Fecha]])</f>
        <v>20</v>
      </c>
    </row>
    <row r="993" spans="2:12" x14ac:dyDescent="0.25">
      <c r="B993" s="70">
        <v>45736</v>
      </c>
      <c r="C993" s="74" t="s">
        <v>22</v>
      </c>
      <c r="D993" t="s">
        <v>198</v>
      </c>
      <c r="E993">
        <v>137.79</v>
      </c>
      <c r="F993" s="26">
        <v>1</v>
      </c>
      <c r="G993" s="6">
        <v>22.05</v>
      </c>
      <c r="H993" s="15">
        <v>137.79</v>
      </c>
      <c r="I993" s="6">
        <v>159.84</v>
      </c>
      <c r="J993">
        <f>YEAR(Ventas_Wellpro[[#This Row],[Fecha]])</f>
        <v>2025</v>
      </c>
      <c r="K993" t="str">
        <f>TEXT(Ventas_Wellpro[[#This Row],[Fecha]],"MMMM")</f>
        <v>marzo</v>
      </c>
      <c r="L993">
        <f>DAY(Ventas_Wellpro[[#This Row],[Fecha]])</f>
        <v>20</v>
      </c>
    </row>
    <row r="994" spans="2:12" x14ac:dyDescent="0.25">
      <c r="B994" s="70">
        <v>45736</v>
      </c>
      <c r="C994" s="74" t="s">
        <v>23</v>
      </c>
      <c r="D994" t="s">
        <v>196</v>
      </c>
      <c r="E994">
        <v>70.05</v>
      </c>
      <c r="F994" s="26">
        <v>240</v>
      </c>
      <c r="G994">
        <v>2689.92</v>
      </c>
      <c r="H994" s="15">
        <v>16812</v>
      </c>
      <c r="I994">
        <v>19501.919999999998</v>
      </c>
      <c r="J994">
        <f>YEAR(Ventas_Wellpro[[#This Row],[Fecha]])</f>
        <v>2025</v>
      </c>
      <c r="K994" t="str">
        <f>TEXT(Ventas_Wellpro[[#This Row],[Fecha]],"MMMM")</f>
        <v>marzo</v>
      </c>
      <c r="L994">
        <f>DAY(Ventas_Wellpro[[#This Row],[Fecha]])</f>
        <v>20</v>
      </c>
    </row>
    <row r="995" spans="2:12" x14ac:dyDescent="0.25">
      <c r="B995" s="70">
        <v>45737</v>
      </c>
      <c r="C995" s="74" t="s">
        <v>25</v>
      </c>
      <c r="D995" t="s">
        <v>197</v>
      </c>
      <c r="E995">
        <v>718.25</v>
      </c>
      <c r="F995" s="26">
        <v>6</v>
      </c>
      <c r="G995">
        <v>689.52</v>
      </c>
      <c r="H995" s="15">
        <v>4309.5</v>
      </c>
      <c r="I995">
        <v>4999.0200000000004</v>
      </c>
      <c r="J995">
        <f>YEAR(Ventas_Wellpro[[#This Row],[Fecha]])</f>
        <v>2025</v>
      </c>
      <c r="K995" t="str">
        <f>TEXT(Ventas_Wellpro[[#This Row],[Fecha]],"MMMM")</f>
        <v>marzo</v>
      </c>
      <c r="L995">
        <f>DAY(Ventas_Wellpro[[#This Row],[Fecha]])</f>
        <v>21</v>
      </c>
    </row>
    <row r="996" spans="2:12" x14ac:dyDescent="0.25">
      <c r="B996" s="70">
        <v>45740</v>
      </c>
      <c r="C996" s="74" t="s">
        <v>16</v>
      </c>
      <c r="D996" t="s">
        <v>198</v>
      </c>
      <c r="E996">
        <v>905.16</v>
      </c>
      <c r="F996" s="26">
        <v>1</v>
      </c>
      <c r="G996">
        <v>144.83000000000001</v>
      </c>
      <c r="H996" s="15">
        <v>905.16</v>
      </c>
      <c r="I996">
        <v>1049.99</v>
      </c>
      <c r="J996">
        <f>YEAR(Ventas_Wellpro[[#This Row],[Fecha]])</f>
        <v>2025</v>
      </c>
      <c r="K996" t="str">
        <f>TEXT(Ventas_Wellpro[[#This Row],[Fecha]],"MMMM")</f>
        <v>marzo</v>
      </c>
      <c r="L996">
        <f>DAY(Ventas_Wellpro[[#This Row],[Fecha]])</f>
        <v>24</v>
      </c>
    </row>
    <row r="997" spans="2:12" x14ac:dyDescent="0.25">
      <c r="B997" s="70">
        <v>45740</v>
      </c>
      <c r="C997" s="74" t="s">
        <v>16</v>
      </c>
      <c r="D997" t="s">
        <v>198</v>
      </c>
      <c r="E997">
        <v>905.16</v>
      </c>
      <c r="F997" s="26">
        <v>1</v>
      </c>
      <c r="G997">
        <v>144.83000000000001</v>
      </c>
      <c r="H997" s="15">
        <v>905.16</v>
      </c>
      <c r="I997">
        <v>1049.99</v>
      </c>
      <c r="J997">
        <f>YEAR(Ventas_Wellpro[[#This Row],[Fecha]])</f>
        <v>2025</v>
      </c>
      <c r="K997" t="str">
        <f>TEXT(Ventas_Wellpro[[#This Row],[Fecha]],"MMMM")</f>
        <v>marzo</v>
      </c>
      <c r="L997">
        <f>DAY(Ventas_Wellpro[[#This Row],[Fecha]])</f>
        <v>24</v>
      </c>
    </row>
    <row r="998" spans="2:12" x14ac:dyDescent="0.25">
      <c r="B998" s="70">
        <v>45740</v>
      </c>
      <c r="C998" s="74" t="s">
        <v>17</v>
      </c>
      <c r="D998" t="s">
        <v>196</v>
      </c>
      <c r="E998">
        <v>498.66</v>
      </c>
      <c r="F998" s="26">
        <v>6</v>
      </c>
      <c r="G998">
        <v>478.71</v>
      </c>
      <c r="H998" s="15">
        <v>2991.96</v>
      </c>
      <c r="I998">
        <v>3470.67</v>
      </c>
      <c r="J998">
        <f>YEAR(Ventas_Wellpro[[#This Row],[Fecha]])</f>
        <v>2025</v>
      </c>
      <c r="K998" t="str">
        <f>TEXT(Ventas_Wellpro[[#This Row],[Fecha]],"MMMM")</f>
        <v>marzo</v>
      </c>
      <c r="L998">
        <f>DAY(Ventas_Wellpro[[#This Row],[Fecha]])</f>
        <v>24</v>
      </c>
    </row>
    <row r="999" spans="2:12" x14ac:dyDescent="0.25">
      <c r="B999" s="70">
        <v>45740</v>
      </c>
      <c r="C999" s="74" t="s">
        <v>14</v>
      </c>
      <c r="D999" t="s">
        <v>198</v>
      </c>
      <c r="E999">
        <v>1706.9</v>
      </c>
      <c r="F999" s="26">
        <v>1</v>
      </c>
      <c r="G999">
        <v>273.10000000000002</v>
      </c>
      <c r="H999" s="15">
        <v>1706.9</v>
      </c>
      <c r="I999">
        <v>1980</v>
      </c>
      <c r="J999">
        <f>YEAR(Ventas_Wellpro[[#This Row],[Fecha]])</f>
        <v>2025</v>
      </c>
      <c r="K999" t="str">
        <f>TEXT(Ventas_Wellpro[[#This Row],[Fecha]],"MMMM")</f>
        <v>marzo</v>
      </c>
      <c r="L999">
        <f>DAY(Ventas_Wellpro[[#This Row],[Fecha]])</f>
        <v>24</v>
      </c>
    </row>
    <row r="1000" spans="2:12" x14ac:dyDescent="0.25">
      <c r="B1000" s="70">
        <v>45740</v>
      </c>
      <c r="C1000" s="74" t="s">
        <v>123</v>
      </c>
      <c r="D1000" t="s">
        <v>198</v>
      </c>
      <c r="E1000">
        <v>137.79499999999999</v>
      </c>
      <c r="F1000" s="26">
        <v>2</v>
      </c>
      <c r="G1000">
        <v>44.09</v>
      </c>
      <c r="H1000" s="15">
        <v>275.58999999999997</v>
      </c>
      <c r="I1000">
        <v>319.68</v>
      </c>
      <c r="J1000">
        <f>YEAR(Ventas_Wellpro[[#This Row],[Fecha]])</f>
        <v>2025</v>
      </c>
      <c r="K1000" t="str">
        <f>TEXT(Ventas_Wellpro[[#This Row],[Fecha]],"MMMM")</f>
        <v>marzo</v>
      </c>
      <c r="L1000">
        <f>DAY(Ventas_Wellpro[[#This Row],[Fecha]])</f>
        <v>24</v>
      </c>
    </row>
    <row r="1001" spans="2:12" x14ac:dyDescent="0.25">
      <c r="B1001" s="70">
        <v>45740</v>
      </c>
      <c r="C1001" s="74" t="s">
        <v>18</v>
      </c>
      <c r="D1001" t="s">
        <v>196</v>
      </c>
      <c r="E1001" s="17">
        <v>525.59</v>
      </c>
      <c r="F1001">
        <v>30</v>
      </c>
      <c r="G1001">
        <v>2522.83</v>
      </c>
      <c r="H1001" s="15">
        <v>15767.7</v>
      </c>
      <c r="I1001">
        <v>18290.53</v>
      </c>
      <c r="J1001">
        <f>YEAR(Ventas_Wellpro[[#This Row],[Fecha]])</f>
        <v>2025</v>
      </c>
      <c r="K1001" t="str">
        <f>TEXT(Ventas_Wellpro[[#This Row],[Fecha]],"MMMM")</f>
        <v>marzo</v>
      </c>
      <c r="L1001">
        <f>DAY(Ventas_Wellpro[[#This Row],[Fecha]])</f>
        <v>24</v>
      </c>
    </row>
    <row r="1002" spans="2:12" x14ac:dyDescent="0.25">
      <c r="B1002" s="70">
        <v>45740</v>
      </c>
      <c r="C1002" s="74" t="s">
        <v>21</v>
      </c>
      <c r="D1002" t="s">
        <v>198</v>
      </c>
      <c r="E1002">
        <v>137.79</v>
      </c>
      <c r="F1002" s="26">
        <v>1</v>
      </c>
      <c r="G1002">
        <v>22.05</v>
      </c>
      <c r="H1002" s="15">
        <v>137.79</v>
      </c>
      <c r="I1002">
        <v>159.84</v>
      </c>
      <c r="J1002">
        <f>YEAR(Ventas_Wellpro[[#This Row],[Fecha]])</f>
        <v>2025</v>
      </c>
      <c r="K1002" t="str">
        <f>TEXT(Ventas_Wellpro[[#This Row],[Fecha]],"MMMM")</f>
        <v>marzo</v>
      </c>
      <c r="L1002">
        <f>DAY(Ventas_Wellpro[[#This Row],[Fecha]])</f>
        <v>24</v>
      </c>
    </row>
    <row r="1003" spans="2:12" x14ac:dyDescent="0.25">
      <c r="B1003" s="70">
        <v>45740</v>
      </c>
      <c r="C1003" s="74" t="s">
        <v>22</v>
      </c>
      <c r="D1003" t="s">
        <v>198</v>
      </c>
      <c r="E1003">
        <v>137.79</v>
      </c>
      <c r="F1003" s="26">
        <v>1</v>
      </c>
      <c r="G1003">
        <v>22.05</v>
      </c>
      <c r="H1003" s="15">
        <v>137.79</v>
      </c>
      <c r="I1003">
        <v>159.84</v>
      </c>
      <c r="J1003">
        <f>YEAR(Ventas_Wellpro[[#This Row],[Fecha]])</f>
        <v>2025</v>
      </c>
      <c r="K1003" t="str">
        <f>TEXT(Ventas_Wellpro[[#This Row],[Fecha]],"MMMM")</f>
        <v>marzo</v>
      </c>
      <c r="L1003">
        <f>DAY(Ventas_Wellpro[[#This Row],[Fecha]])</f>
        <v>24</v>
      </c>
    </row>
    <row r="1004" spans="2:12" x14ac:dyDescent="0.25">
      <c r="B1004" s="70">
        <v>45740</v>
      </c>
      <c r="C1004" s="74" t="s">
        <v>22</v>
      </c>
      <c r="D1004" t="s">
        <v>198</v>
      </c>
      <c r="E1004">
        <v>137.79</v>
      </c>
      <c r="F1004" s="26">
        <v>1</v>
      </c>
      <c r="G1004">
        <v>22.05</v>
      </c>
      <c r="H1004" s="15">
        <v>137.79</v>
      </c>
      <c r="I1004">
        <v>159.84</v>
      </c>
      <c r="J1004">
        <f>YEAR(Ventas_Wellpro[[#This Row],[Fecha]])</f>
        <v>2025</v>
      </c>
      <c r="K1004" t="str">
        <f>TEXT(Ventas_Wellpro[[#This Row],[Fecha]],"MMMM")</f>
        <v>marzo</v>
      </c>
      <c r="L1004">
        <f>DAY(Ventas_Wellpro[[#This Row],[Fecha]])</f>
        <v>24</v>
      </c>
    </row>
    <row r="1005" spans="2:12" x14ac:dyDescent="0.25">
      <c r="B1005" s="70">
        <v>45740</v>
      </c>
      <c r="C1005" s="74" t="s">
        <v>23</v>
      </c>
      <c r="D1005" t="s">
        <v>196</v>
      </c>
      <c r="E1005">
        <v>70.05</v>
      </c>
      <c r="F1005" s="26">
        <v>240</v>
      </c>
      <c r="G1005">
        <v>2689.92</v>
      </c>
      <c r="H1005" s="15">
        <v>16812</v>
      </c>
      <c r="I1005">
        <v>19501.919999999998</v>
      </c>
      <c r="J1005">
        <f>YEAR(Ventas_Wellpro[[#This Row],[Fecha]])</f>
        <v>2025</v>
      </c>
      <c r="K1005" t="str">
        <f>TEXT(Ventas_Wellpro[[#This Row],[Fecha]],"MMMM")</f>
        <v>marzo</v>
      </c>
      <c r="L1005">
        <f>DAY(Ventas_Wellpro[[#This Row],[Fecha]])</f>
        <v>24</v>
      </c>
    </row>
    <row r="1006" spans="2:12" x14ac:dyDescent="0.25">
      <c r="B1006" s="70">
        <v>45740</v>
      </c>
      <c r="C1006" s="74" t="s">
        <v>23</v>
      </c>
      <c r="D1006" t="s">
        <v>196</v>
      </c>
      <c r="E1006">
        <v>70.05</v>
      </c>
      <c r="F1006" s="26">
        <v>240</v>
      </c>
      <c r="G1006">
        <v>2689.92</v>
      </c>
      <c r="H1006" s="15">
        <v>16812</v>
      </c>
      <c r="I1006">
        <v>19501.919999999998</v>
      </c>
      <c r="J1006">
        <f>YEAR(Ventas_Wellpro[[#This Row],[Fecha]])</f>
        <v>2025</v>
      </c>
      <c r="K1006" t="str">
        <f>TEXT(Ventas_Wellpro[[#This Row],[Fecha]],"MMMM")</f>
        <v>marzo</v>
      </c>
      <c r="L1006">
        <f>DAY(Ventas_Wellpro[[#This Row],[Fecha]])</f>
        <v>24</v>
      </c>
    </row>
    <row r="1007" spans="2:12" x14ac:dyDescent="0.25">
      <c r="B1007" s="70">
        <v>45740</v>
      </c>
      <c r="C1007" s="74" t="s">
        <v>24</v>
      </c>
      <c r="D1007" t="s">
        <v>198</v>
      </c>
      <c r="E1007">
        <v>137.91999999999999</v>
      </c>
      <c r="F1007" s="26">
        <v>1</v>
      </c>
      <c r="G1007">
        <v>22.07</v>
      </c>
      <c r="H1007" s="15">
        <v>137.91999999999999</v>
      </c>
      <c r="I1007">
        <v>159.99</v>
      </c>
      <c r="J1007">
        <f>YEAR(Ventas_Wellpro[[#This Row],[Fecha]])</f>
        <v>2025</v>
      </c>
      <c r="K1007" t="str">
        <f>TEXT(Ventas_Wellpro[[#This Row],[Fecha]],"MMMM")</f>
        <v>marzo</v>
      </c>
      <c r="L1007">
        <f>DAY(Ventas_Wellpro[[#This Row],[Fecha]])</f>
        <v>24</v>
      </c>
    </row>
    <row r="1008" spans="2:12" x14ac:dyDescent="0.25">
      <c r="B1008" s="70">
        <v>45740</v>
      </c>
      <c r="C1008" s="74" t="s">
        <v>24</v>
      </c>
      <c r="D1008" t="s">
        <v>198</v>
      </c>
      <c r="E1008">
        <v>137.79</v>
      </c>
      <c r="F1008" s="26">
        <v>1</v>
      </c>
      <c r="G1008">
        <v>22.05</v>
      </c>
      <c r="H1008" s="15">
        <v>137.79</v>
      </c>
      <c r="I1008">
        <v>159.84</v>
      </c>
      <c r="J1008">
        <f>YEAR(Ventas_Wellpro[[#This Row],[Fecha]])</f>
        <v>2025</v>
      </c>
      <c r="K1008" t="str">
        <f>TEXT(Ventas_Wellpro[[#This Row],[Fecha]],"MMMM")</f>
        <v>marzo</v>
      </c>
      <c r="L1008">
        <f>DAY(Ventas_Wellpro[[#This Row],[Fecha]])</f>
        <v>24</v>
      </c>
    </row>
    <row r="1009" spans="2:12" x14ac:dyDescent="0.25">
      <c r="B1009" s="70">
        <v>45740</v>
      </c>
      <c r="C1009" s="74" t="s">
        <v>24</v>
      </c>
      <c r="D1009" t="s">
        <v>198</v>
      </c>
      <c r="E1009">
        <v>137.79</v>
      </c>
      <c r="F1009" s="26">
        <v>1</v>
      </c>
      <c r="G1009" s="6">
        <v>22.05</v>
      </c>
      <c r="H1009" s="15">
        <v>137.79</v>
      </c>
      <c r="I1009" s="6">
        <v>159.84</v>
      </c>
      <c r="J1009">
        <f>YEAR(Ventas_Wellpro[[#This Row],[Fecha]])</f>
        <v>2025</v>
      </c>
      <c r="K1009" t="str">
        <f>TEXT(Ventas_Wellpro[[#This Row],[Fecha]],"MMMM")</f>
        <v>marzo</v>
      </c>
      <c r="L1009">
        <f>DAY(Ventas_Wellpro[[#This Row],[Fecha]])</f>
        <v>24</v>
      </c>
    </row>
    <row r="1010" spans="2:12" x14ac:dyDescent="0.25">
      <c r="B1010" s="70">
        <v>45741</v>
      </c>
      <c r="C1010" s="74" t="s">
        <v>16</v>
      </c>
      <c r="D1010" t="s">
        <v>198</v>
      </c>
      <c r="E1010">
        <v>905.16</v>
      </c>
      <c r="F1010" s="26">
        <v>1</v>
      </c>
      <c r="G1010">
        <v>144.83000000000001</v>
      </c>
      <c r="H1010" s="15">
        <v>905.16</v>
      </c>
      <c r="I1010">
        <v>1049.99</v>
      </c>
      <c r="J1010">
        <f>YEAR(Ventas_Wellpro[[#This Row],[Fecha]])</f>
        <v>2025</v>
      </c>
      <c r="K1010" t="str">
        <f>TEXT(Ventas_Wellpro[[#This Row],[Fecha]],"MMMM")</f>
        <v>marzo</v>
      </c>
      <c r="L1010">
        <f>DAY(Ventas_Wellpro[[#This Row],[Fecha]])</f>
        <v>25</v>
      </c>
    </row>
    <row r="1011" spans="2:12" x14ac:dyDescent="0.25">
      <c r="B1011" s="70">
        <v>45741</v>
      </c>
      <c r="C1011" s="74" t="s">
        <v>17</v>
      </c>
      <c r="D1011" t="s">
        <v>196</v>
      </c>
      <c r="E1011">
        <v>498.66</v>
      </c>
      <c r="F1011" s="26">
        <v>6</v>
      </c>
      <c r="G1011">
        <v>478.71</v>
      </c>
      <c r="H1011" s="15">
        <v>2991.96</v>
      </c>
      <c r="I1011">
        <v>3470.67</v>
      </c>
      <c r="J1011">
        <f>YEAR(Ventas_Wellpro[[#This Row],[Fecha]])</f>
        <v>2025</v>
      </c>
      <c r="K1011" t="str">
        <f>TEXT(Ventas_Wellpro[[#This Row],[Fecha]],"MMMM")</f>
        <v>marzo</v>
      </c>
      <c r="L1011">
        <f>DAY(Ventas_Wellpro[[#This Row],[Fecha]])</f>
        <v>25</v>
      </c>
    </row>
    <row r="1012" spans="2:12" x14ac:dyDescent="0.25">
      <c r="B1012" s="70">
        <v>45741</v>
      </c>
      <c r="C1012" s="74" t="s">
        <v>13</v>
      </c>
      <c r="D1012" t="s">
        <v>198</v>
      </c>
      <c r="E1012">
        <v>0.01</v>
      </c>
      <c r="F1012" s="26">
        <v>1</v>
      </c>
      <c r="G1012">
        <v>0</v>
      </c>
      <c r="H1012" s="15">
        <v>0.01</v>
      </c>
      <c r="I1012">
        <v>0.01</v>
      </c>
      <c r="J1012">
        <f>YEAR(Ventas_Wellpro[[#This Row],[Fecha]])</f>
        <v>2025</v>
      </c>
      <c r="K1012" t="str">
        <f>TEXT(Ventas_Wellpro[[#This Row],[Fecha]],"MMMM")</f>
        <v>marzo</v>
      </c>
      <c r="L1012">
        <f>DAY(Ventas_Wellpro[[#This Row],[Fecha]])</f>
        <v>25</v>
      </c>
    </row>
    <row r="1013" spans="2:12" x14ac:dyDescent="0.25">
      <c r="B1013" s="70">
        <v>45741</v>
      </c>
      <c r="C1013" s="74" t="s">
        <v>20</v>
      </c>
      <c r="D1013" t="s">
        <v>198</v>
      </c>
      <c r="E1013">
        <v>2585.34</v>
      </c>
      <c r="F1013" s="26">
        <v>1</v>
      </c>
      <c r="G1013">
        <v>413.65</v>
      </c>
      <c r="H1013" s="15">
        <v>2585.34</v>
      </c>
      <c r="I1013">
        <v>2998.99</v>
      </c>
      <c r="J1013">
        <f>YEAR(Ventas_Wellpro[[#This Row],[Fecha]])</f>
        <v>2025</v>
      </c>
      <c r="K1013" t="str">
        <f>TEXT(Ventas_Wellpro[[#This Row],[Fecha]],"MMMM")</f>
        <v>marzo</v>
      </c>
      <c r="L1013">
        <f>DAY(Ventas_Wellpro[[#This Row],[Fecha]])</f>
        <v>25</v>
      </c>
    </row>
    <row r="1014" spans="2:12" x14ac:dyDescent="0.25">
      <c r="B1014" s="70">
        <v>45741</v>
      </c>
      <c r="C1014" s="74" t="s">
        <v>123</v>
      </c>
      <c r="D1014" t="s">
        <v>198</v>
      </c>
      <c r="E1014">
        <v>137.79</v>
      </c>
      <c r="F1014" s="26">
        <v>1</v>
      </c>
      <c r="G1014">
        <v>22.05</v>
      </c>
      <c r="H1014" s="15">
        <v>137.79</v>
      </c>
      <c r="I1014">
        <v>159.84</v>
      </c>
      <c r="J1014">
        <f>YEAR(Ventas_Wellpro[[#This Row],[Fecha]])</f>
        <v>2025</v>
      </c>
      <c r="K1014" t="str">
        <f>TEXT(Ventas_Wellpro[[#This Row],[Fecha]],"MMMM")</f>
        <v>marzo</v>
      </c>
      <c r="L1014">
        <f>DAY(Ventas_Wellpro[[#This Row],[Fecha]])</f>
        <v>25</v>
      </c>
    </row>
    <row r="1015" spans="2:12" x14ac:dyDescent="0.25">
      <c r="B1015" s="70">
        <v>45741</v>
      </c>
      <c r="C1015" s="74" t="s">
        <v>22</v>
      </c>
      <c r="D1015" t="s">
        <v>198</v>
      </c>
      <c r="E1015">
        <v>137.79</v>
      </c>
      <c r="F1015" s="26">
        <v>1</v>
      </c>
      <c r="G1015">
        <v>22.05</v>
      </c>
      <c r="H1015" s="15">
        <v>137.79</v>
      </c>
      <c r="I1015">
        <v>159.84</v>
      </c>
      <c r="J1015">
        <f>YEAR(Ventas_Wellpro[[#This Row],[Fecha]])</f>
        <v>2025</v>
      </c>
      <c r="K1015" t="str">
        <f>TEXT(Ventas_Wellpro[[#This Row],[Fecha]],"MMMM")</f>
        <v>marzo</v>
      </c>
      <c r="L1015">
        <f>DAY(Ventas_Wellpro[[#This Row],[Fecha]])</f>
        <v>25</v>
      </c>
    </row>
    <row r="1016" spans="2:12" x14ac:dyDescent="0.25">
      <c r="B1016" s="70">
        <v>45741</v>
      </c>
      <c r="C1016" s="74" t="s">
        <v>23</v>
      </c>
      <c r="D1016" t="s">
        <v>196</v>
      </c>
      <c r="E1016">
        <v>70.05</v>
      </c>
      <c r="F1016" s="26">
        <v>240</v>
      </c>
      <c r="G1016" s="6">
        <v>2689.92</v>
      </c>
      <c r="H1016" s="15">
        <v>16812</v>
      </c>
      <c r="I1016" s="6">
        <v>19501.919999999998</v>
      </c>
      <c r="J1016">
        <f>YEAR(Ventas_Wellpro[[#This Row],[Fecha]])</f>
        <v>2025</v>
      </c>
      <c r="K1016" t="str">
        <f>TEXT(Ventas_Wellpro[[#This Row],[Fecha]],"MMMM")</f>
        <v>marzo</v>
      </c>
      <c r="L1016">
        <f>DAY(Ventas_Wellpro[[#This Row],[Fecha]])</f>
        <v>25</v>
      </c>
    </row>
    <row r="1017" spans="2:12" x14ac:dyDescent="0.25">
      <c r="B1017" s="70">
        <v>45742</v>
      </c>
      <c r="C1017" s="74" t="s">
        <v>19</v>
      </c>
      <c r="D1017" t="s">
        <v>198</v>
      </c>
      <c r="E1017">
        <v>943.45</v>
      </c>
      <c r="F1017" s="26">
        <v>2</v>
      </c>
      <c r="G1017" s="6">
        <v>301.89999999999998</v>
      </c>
      <c r="H1017" s="15">
        <v>1886.9</v>
      </c>
      <c r="I1017" s="6">
        <v>2188.8000000000002</v>
      </c>
      <c r="J1017">
        <f>YEAR(Ventas_Wellpro[[#This Row],[Fecha]])</f>
        <v>2025</v>
      </c>
      <c r="K1017" t="str">
        <f>TEXT(Ventas_Wellpro[[#This Row],[Fecha]],"MMMM")</f>
        <v>marzo</v>
      </c>
      <c r="L1017">
        <f>DAY(Ventas_Wellpro[[#This Row],[Fecha]])</f>
        <v>26</v>
      </c>
    </row>
    <row r="1018" spans="2:12" x14ac:dyDescent="0.25">
      <c r="B1018" s="70">
        <v>45742</v>
      </c>
      <c r="C1018" s="74" t="s">
        <v>123</v>
      </c>
      <c r="D1018" t="s">
        <v>198</v>
      </c>
      <c r="E1018">
        <v>137.79</v>
      </c>
      <c r="F1018" s="26">
        <v>1</v>
      </c>
      <c r="G1018" s="6">
        <v>22.05</v>
      </c>
      <c r="H1018" s="15">
        <v>137.79</v>
      </c>
      <c r="I1018" s="6">
        <v>159.84</v>
      </c>
      <c r="J1018">
        <f>YEAR(Ventas_Wellpro[[#This Row],[Fecha]])</f>
        <v>2025</v>
      </c>
      <c r="K1018" t="str">
        <f>TEXT(Ventas_Wellpro[[#This Row],[Fecha]],"MMMM")</f>
        <v>marzo</v>
      </c>
      <c r="L1018">
        <f>DAY(Ventas_Wellpro[[#This Row],[Fecha]])</f>
        <v>26</v>
      </c>
    </row>
    <row r="1019" spans="2:12" x14ac:dyDescent="0.25">
      <c r="B1019" s="70">
        <v>45742</v>
      </c>
      <c r="C1019" s="74" t="s">
        <v>18</v>
      </c>
      <c r="D1019" t="s">
        <v>202</v>
      </c>
      <c r="E1019" s="17">
        <v>547.24</v>
      </c>
      <c r="F1019">
        <v>10</v>
      </c>
      <c r="G1019" s="6">
        <v>875.58</v>
      </c>
      <c r="H1019" s="15">
        <v>5472.4</v>
      </c>
      <c r="I1019" s="6">
        <v>6347.98</v>
      </c>
      <c r="J1019">
        <f>YEAR(Ventas_Wellpro[[#This Row],[Fecha]])</f>
        <v>2025</v>
      </c>
      <c r="K1019" t="str">
        <f>TEXT(Ventas_Wellpro[[#This Row],[Fecha]],"MMMM")</f>
        <v>marzo</v>
      </c>
      <c r="L1019">
        <f>DAY(Ventas_Wellpro[[#This Row],[Fecha]])</f>
        <v>26</v>
      </c>
    </row>
    <row r="1020" spans="2:12" x14ac:dyDescent="0.25">
      <c r="B1020" s="70">
        <v>45742</v>
      </c>
      <c r="C1020" s="74" t="s">
        <v>18</v>
      </c>
      <c r="D1020" t="s">
        <v>202</v>
      </c>
      <c r="E1020" s="17">
        <v>547.24</v>
      </c>
      <c r="F1020">
        <v>15</v>
      </c>
      <c r="G1020" s="6">
        <v>1313.38</v>
      </c>
      <c r="H1020" s="15">
        <v>8208.6</v>
      </c>
      <c r="I1020" s="6">
        <v>9521.98</v>
      </c>
      <c r="J1020">
        <f>YEAR(Ventas_Wellpro[[#This Row],[Fecha]])</f>
        <v>2025</v>
      </c>
      <c r="K1020" t="str">
        <f>TEXT(Ventas_Wellpro[[#This Row],[Fecha]],"MMMM")</f>
        <v>marzo</v>
      </c>
      <c r="L1020">
        <f>DAY(Ventas_Wellpro[[#This Row],[Fecha]])</f>
        <v>26</v>
      </c>
    </row>
    <row r="1021" spans="2:12" x14ac:dyDescent="0.25">
      <c r="B1021" s="70">
        <v>45743</v>
      </c>
      <c r="C1021" s="74" t="s">
        <v>17</v>
      </c>
      <c r="D1021" t="s">
        <v>196</v>
      </c>
      <c r="E1021">
        <v>498.66</v>
      </c>
      <c r="F1021" s="26">
        <v>6</v>
      </c>
      <c r="G1021">
        <v>478.71</v>
      </c>
      <c r="H1021" s="15">
        <v>2991.96</v>
      </c>
      <c r="I1021">
        <v>3470.67</v>
      </c>
      <c r="J1021">
        <f>YEAR(Ventas_Wellpro[[#This Row],[Fecha]])</f>
        <v>2025</v>
      </c>
      <c r="K1021" t="str">
        <f>TEXT(Ventas_Wellpro[[#This Row],[Fecha]],"MMMM")</f>
        <v>marzo</v>
      </c>
      <c r="L1021">
        <f>DAY(Ventas_Wellpro[[#This Row],[Fecha]])</f>
        <v>27</v>
      </c>
    </row>
    <row r="1022" spans="2:12" x14ac:dyDescent="0.25">
      <c r="B1022" s="70">
        <v>45743</v>
      </c>
      <c r="C1022" s="74" t="s">
        <v>14</v>
      </c>
      <c r="D1022" t="s">
        <v>198</v>
      </c>
      <c r="E1022">
        <v>1706.895</v>
      </c>
      <c r="F1022" s="26">
        <v>2</v>
      </c>
      <c r="G1022" s="6">
        <v>546.21</v>
      </c>
      <c r="H1022" s="15">
        <v>3413.79</v>
      </c>
      <c r="I1022" s="6">
        <v>3960</v>
      </c>
      <c r="J1022">
        <f>YEAR(Ventas_Wellpro[[#This Row],[Fecha]])</f>
        <v>2025</v>
      </c>
      <c r="K1022" t="str">
        <f>TEXT(Ventas_Wellpro[[#This Row],[Fecha]],"MMMM")</f>
        <v>marzo</v>
      </c>
      <c r="L1022">
        <f>DAY(Ventas_Wellpro[[#This Row],[Fecha]])</f>
        <v>27</v>
      </c>
    </row>
    <row r="1023" spans="2:12" x14ac:dyDescent="0.25">
      <c r="B1023" s="70">
        <v>45743</v>
      </c>
      <c r="C1023" s="74" t="s">
        <v>18</v>
      </c>
      <c r="D1023" t="s">
        <v>196</v>
      </c>
      <c r="E1023" s="17">
        <v>525.59</v>
      </c>
      <c r="F1023">
        <v>6</v>
      </c>
      <c r="G1023" s="6">
        <v>504.57</v>
      </c>
      <c r="H1023" s="15">
        <v>3153.54</v>
      </c>
      <c r="I1023" s="6">
        <v>3658.11</v>
      </c>
      <c r="J1023">
        <f>YEAR(Ventas_Wellpro[[#This Row],[Fecha]])</f>
        <v>2025</v>
      </c>
      <c r="K1023" t="str">
        <f>TEXT(Ventas_Wellpro[[#This Row],[Fecha]],"MMMM")</f>
        <v>marzo</v>
      </c>
      <c r="L1023">
        <f>DAY(Ventas_Wellpro[[#This Row],[Fecha]])</f>
        <v>27</v>
      </c>
    </row>
    <row r="1024" spans="2:12" x14ac:dyDescent="0.25">
      <c r="B1024" s="70">
        <v>45747</v>
      </c>
      <c r="C1024" s="74" t="s">
        <v>16</v>
      </c>
      <c r="D1024" t="s">
        <v>197</v>
      </c>
      <c r="E1024">
        <v>678.84</v>
      </c>
      <c r="F1024" s="26">
        <v>12</v>
      </c>
      <c r="G1024" s="6">
        <v>1303.3699999999999</v>
      </c>
      <c r="H1024" s="15">
        <v>8146.08</v>
      </c>
      <c r="I1024" s="6">
        <v>9449.4500000000007</v>
      </c>
      <c r="J1024">
        <f>YEAR(Ventas_Wellpro[[#This Row],[Fecha]])</f>
        <v>2025</v>
      </c>
      <c r="K1024" t="str">
        <f>TEXT(Ventas_Wellpro[[#This Row],[Fecha]],"MMMM")</f>
        <v>marzo</v>
      </c>
      <c r="L1024">
        <f>DAY(Ventas_Wellpro[[#This Row],[Fecha]])</f>
        <v>31</v>
      </c>
    </row>
    <row r="1025" spans="2:12" x14ac:dyDescent="0.25">
      <c r="B1025" s="70">
        <v>45747</v>
      </c>
      <c r="C1025" s="74" t="s">
        <v>17</v>
      </c>
      <c r="D1025" t="s">
        <v>196</v>
      </c>
      <c r="E1025">
        <v>498.66</v>
      </c>
      <c r="F1025" s="26">
        <v>6</v>
      </c>
      <c r="G1025" s="6">
        <v>478.71</v>
      </c>
      <c r="H1025" s="15">
        <v>2991.96</v>
      </c>
      <c r="I1025" s="6">
        <v>3470.67</v>
      </c>
      <c r="J1025">
        <f>YEAR(Ventas_Wellpro[[#This Row],[Fecha]])</f>
        <v>2025</v>
      </c>
      <c r="K1025" t="str">
        <f>TEXT(Ventas_Wellpro[[#This Row],[Fecha]],"MMMM")</f>
        <v>marzo</v>
      </c>
      <c r="L1025">
        <f>DAY(Ventas_Wellpro[[#This Row],[Fecha]])</f>
        <v>31</v>
      </c>
    </row>
    <row r="1026" spans="2:12" x14ac:dyDescent="0.25">
      <c r="B1026" s="70">
        <v>45747</v>
      </c>
      <c r="C1026" s="74" t="s">
        <v>17</v>
      </c>
      <c r="D1026" t="s">
        <v>196</v>
      </c>
      <c r="E1026">
        <v>498.66</v>
      </c>
      <c r="F1026" s="26">
        <v>6</v>
      </c>
      <c r="G1026">
        <v>478.71</v>
      </c>
      <c r="H1026" s="15">
        <v>2991.96</v>
      </c>
      <c r="I1026">
        <v>3470.67</v>
      </c>
      <c r="J1026">
        <f>YEAR(Ventas_Wellpro[[#This Row],[Fecha]])</f>
        <v>2025</v>
      </c>
      <c r="K1026" t="str">
        <f>TEXT(Ventas_Wellpro[[#This Row],[Fecha]],"MMMM")</f>
        <v>marzo</v>
      </c>
      <c r="L1026">
        <f>DAY(Ventas_Wellpro[[#This Row],[Fecha]])</f>
        <v>31</v>
      </c>
    </row>
    <row r="1027" spans="2:12" x14ac:dyDescent="0.25">
      <c r="B1027" s="70">
        <v>45747</v>
      </c>
      <c r="C1027" s="74" t="s">
        <v>17</v>
      </c>
      <c r="D1027" t="s">
        <v>196</v>
      </c>
      <c r="E1027">
        <v>498.66</v>
      </c>
      <c r="F1027" s="26">
        <v>12</v>
      </c>
      <c r="G1027">
        <v>957.43</v>
      </c>
      <c r="H1027" s="15">
        <v>5983.92</v>
      </c>
      <c r="I1027">
        <v>6941.35</v>
      </c>
      <c r="J1027">
        <f>YEAR(Ventas_Wellpro[[#This Row],[Fecha]])</f>
        <v>2025</v>
      </c>
      <c r="K1027" t="str">
        <f>TEXT(Ventas_Wellpro[[#This Row],[Fecha]],"MMMM")</f>
        <v>marzo</v>
      </c>
      <c r="L1027">
        <f>DAY(Ventas_Wellpro[[#This Row],[Fecha]])</f>
        <v>31</v>
      </c>
    </row>
    <row r="1028" spans="2:12" x14ac:dyDescent="0.25">
      <c r="B1028" s="70">
        <v>45747</v>
      </c>
      <c r="C1028" s="74" t="s">
        <v>17</v>
      </c>
      <c r="D1028" t="s">
        <v>196</v>
      </c>
      <c r="E1028">
        <v>498.66</v>
      </c>
      <c r="F1028" s="26">
        <v>12</v>
      </c>
      <c r="G1028">
        <v>957.43</v>
      </c>
      <c r="H1028" s="15">
        <v>5983.92</v>
      </c>
      <c r="I1028">
        <v>6941.35</v>
      </c>
      <c r="J1028">
        <f>YEAR(Ventas_Wellpro[[#This Row],[Fecha]])</f>
        <v>2025</v>
      </c>
      <c r="K1028" t="str">
        <f>TEXT(Ventas_Wellpro[[#This Row],[Fecha]],"MMMM")</f>
        <v>marzo</v>
      </c>
      <c r="L1028">
        <f>DAY(Ventas_Wellpro[[#This Row],[Fecha]])</f>
        <v>31</v>
      </c>
    </row>
    <row r="1029" spans="2:12" x14ac:dyDescent="0.25">
      <c r="B1029" s="70">
        <v>45747</v>
      </c>
      <c r="C1029" s="74" t="s">
        <v>17</v>
      </c>
      <c r="D1029" t="s">
        <v>196</v>
      </c>
      <c r="E1029">
        <v>498.66</v>
      </c>
      <c r="F1029" s="26">
        <v>6</v>
      </c>
      <c r="G1029">
        <v>478.71</v>
      </c>
      <c r="H1029" s="15">
        <v>2991.96</v>
      </c>
      <c r="I1029">
        <v>3470.67</v>
      </c>
      <c r="J1029">
        <f>YEAR(Ventas_Wellpro[[#This Row],[Fecha]])</f>
        <v>2025</v>
      </c>
      <c r="K1029" t="str">
        <f>TEXT(Ventas_Wellpro[[#This Row],[Fecha]],"MMMM")</f>
        <v>marzo</v>
      </c>
      <c r="L1029">
        <f>DAY(Ventas_Wellpro[[#This Row],[Fecha]])</f>
        <v>31</v>
      </c>
    </row>
    <row r="1030" spans="2:12" x14ac:dyDescent="0.25">
      <c r="B1030" s="70">
        <v>45747</v>
      </c>
      <c r="C1030" s="74" t="s">
        <v>17</v>
      </c>
      <c r="D1030" t="s">
        <v>196</v>
      </c>
      <c r="E1030">
        <v>498.65999999999997</v>
      </c>
      <c r="F1030" s="26">
        <v>36</v>
      </c>
      <c r="G1030">
        <v>2872.28</v>
      </c>
      <c r="H1030" s="15">
        <v>17951.759999999998</v>
      </c>
      <c r="I1030">
        <v>20824.04</v>
      </c>
      <c r="J1030">
        <f>YEAR(Ventas_Wellpro[[#This Row],[Fecha]])</f>
        <v>2025</v>
      </c>
      <c r="K1030" t="str">
        <f>TEXT(Ventas_Wellpro[[#This Row],[Fecha]],"MMMM")</f>
        <v>marzo</v>
      </c>
      <c r="L1030">
        <f>DAY(Ventas_Wellpro[[#This Row],[Fecha]])</f>
        <v>31</v>
      </c>
    </row>
    <row r="1031" spans="2:12" x14ac:dyDescent="0.25">
      <c r="B1031" s="70">
        <v>45747</v>
      </c>
      <c r="C1031" s="74" t="s">
        <v>18</v>
      </c>
      <c r="D1031" t="s">
        <v>196</v>
      </c>
      <c r="E1031" s="17">
        <v>525.59</v>
      </c>
      <c r="F1031">
        <v>6</v>
      </c>
      <c r="G1031">
        <v>504.57</v>
      </c>
      <c r="H1031" s="15">
        <v>3153.54</v>
      </c>
      <c r="I1031">
        <v>3658.11</v>
      </c>
      <c r="J1031">
        <f>YEAR(Ventas_Wellpro[[#This Row],[Fecha]])</f>
        <v>2025</v>
      </c>
      <c r="K1031" t="str">
        <f>TEXT(Ventas_Wellpro[[#This Row],[Fecha]],"MMMM")</f>
        <v>marzo</v>
      </c>
      <c r="L1031">
        <f>DAY(Ventas_Wellpro[[#This Row],[Fecha]])</f>
        <v>31</v>
      </c>
    </row>
    <row r="1032" spans="2:12" x14ac:dyDescent="0.25">
      <c r="B1032" s="70">
        <v>45747</v>
      </c>
      <c r="C1032" s="74" t="s">
        <v>18</v>
      </c>
      <c r="D1032" t="s">
        <v>196</v>
      </c>
      <c r="E1032" s="17">
        <v>525.59</v>
      </c>
      <c r="F1032">
        <v>6</v>
      </c>
      <c r="G1032">
        <v>504.57</v>
      </c>
      <c r="H1032" s="15">
        <v>3153.54</v>
      </c>
      <c r="I1032">
        <v>3658.11</v>
      </c>
      <c r="J1032">
        <f>YEAR(Ventas_Wellpro[[#This Row],[Fecha]])</f>
        <v>2025</v>
      </c>
      <c r="K1032" t="str">
        <f>TEXT(Ventas_Wellpro[[#This Row],[Fecha]],"MMMM")</f>
        <v>marzo</v>
      </c>
      <c r="L1032">
        <f>DAY(Ventas_Wellpro[[#This Row],[Fecha]])</f>
        <v>31</v>
      </c>
    </row>
    <row r="1033" spans="2:12" x14ac:dyDescent="0.25">
      <c r="B1033" s="70">
        <v>45747</v>
      </c>
      <c r="C1033" s="74" t="s">
        <v>18</v>
      </c>
      <c r="D1033" t="s">
        <v>196</v>
      </c>
      <c r="E1033" s="17">
        <v>525.59</v>
      </c>
      <c r="F1033">
        <v>6</v>
      </c>
      <c r="G1033" s="6">
        <v>504.57</v>
      </c>
      <c r="H1033" s="15">
        <v>3153.54</v>
      </c>
      <c r="I1033">
        <v>3658.11</v>
      </c>
      <c r="J1033">
        <f>YEAR(Ventas_Wellpro[[#This Row],[Fecha]])</f>
        <v>2025</v>
      </c>
      <c r="K1033" t="str">
        <f>TEXT(Ventas_Wellpro[[#This Row],[Fecha]],"MMMM")</f>
        <v>marzo</v>
      </c>
      <c r="L1033">
        <f>DAY(Ventas_Wellpro[[#This Row],[Fecha]])</f>
        <v>31</v>
      </c>
    </row>
    <row r="1034" spans="2:12" x14ac:dyDescent="0.25">
      <c r="B1034" s="70">
        <v>45747</v>
      </c>
      <c r="C1034" s="74" t="s">
        <v>18</v>
      </c>
      <c r="D1034" t="s">
        <v>196</v>
      </c>
      <c r="E1034" s="17">
        <v>525.59</v>
      </c>
      <c r="F1034">
        <v>12</v>
      </c>
      <c r="G1034">
        <v>1009.13</v>
      </c>
      <c r="H1034" s="15">
        <v>6307.08</v>
      </c>
      <c r="I1034">
        <v>7316.21</v>
      </c>
      <c r="J1034">
        <f>YEAR(Ventas_Wellpro[[#This Row],[Fecha]])</f>
        <v>2025</v>
      </c>
      <c r="K1034" t="str">
        <f>TEXT(Ventas_Wellpro[[#This Row],[Fecha]],"MMMM")</f>
        <v>marzo</v>
      </c>
      <c r="L1034">
        <f>DAY(Ventas_Wellpro[[#This Row],[Fecha]])</f>
        <v>31</v>
      </c>
    </row>
    <row r="1035" spans="2:12" x14ac:dyDescent="0.25">
      <c r="B1035" s="70">
        <v>45747</v>
      </c>
      <c r="C1035" s="74" t="s">
        <v>11</v>
      </c>
      <c r="D1035" t="s">
        <v>197</v>
      </c>
      <c r="E1035">
        <v>211.23000000000002</v>
      </c>
      <c r="F1035" s="26">
        <v>6</v>
      </c>
      <c r="G1035" s="6">
        <v>202.78</v>
      </c>
      <c r="H1035" s="15">
        <v>1267.3800000000001</v>
      </c>
      <c r="I1035" s="6">
        <v>1470.16</v>
      </c>
      <c r="J1035">
        <f>YEAR(Ventas_Wellpro[[#This Row],[Fecha]])</f>
        <v>2025</v>
      </c>
      <c r="K1035" t="str">
        <f>TEXT(Ventas_Wellpro[[#This Row],[Fecha]],"MMMM")</f>
        <v>marzo</v>
      </c>
      <c r="L1035">
        <f>DAY(Ventas_Wellpro[[#This Row],[Fecha]])</f>
        <v>31</v>
      </c>
    </row>
    <row r="1036" spans="2:12" x14ac:dyDescent="0.25">
      <c r="B1036" s="70">
        <v>45747</v>
      </c>
      <c r="C1036" s="74" t="s">
        <v>12</v>
      </c>
      <c r="D1036" t="s">
        <v>197</v>
      </c>
      <c r="E1036">
        <v>211.23000000000002</v>
      </c>
      <c r="F1036" s="26">
        <v>6</v>
      </c>
      <c r="G1036" s="6">
        <v>202.78</v>
      </c>
      <c r="H1036" s="15">
        <v>1267.3800000000001</v>
      </c>
      <c r="I1036" s="6">
        <v>1470.16</v>
      </c>
      <c r="J1036">
        <f>YEAR(Ventas_Wellpro[[#This Row],[Fecha]])</f>
        <v>2025</v>
      </c>
      <c r="K1036" t="str">
        <f>TEXT(Ventas_Wellpro[[#This Row],[Fecha]],"MMMM")</f>
        <v>marzo</v>
      </c>
      <c r="L1036">
        <f>DAY(Ventas_Wellpro[[#This Row],[Fecha]])</f>
        <v>31</v>
      </c>
    </row>
    <row r="1037" spans="2:12" x14ac:dyDescent="0.25">
      <c r="B1037" s="70">
        <v>45749</v>
      </c>
      <c r="C1037" s="74" t="s">
        <v>123</v>
      </c>
      <c r="D1037" t="s">
        <v>198</v>
      </c>
      <c r="E1037">
        <v>137.92333333333332</v>
      </c>
      <c r="F1037" s="26">
        <v>3</v>
      </c>
      <c r="G1037">
        <v>66.2</v>
      </c>
      <c r="H1037" s="15">
        <v>413.77</v>
      </c>
      <c r="I1037">
        <v>479.97</v>
      </c>
      <c r="J1037">
        <f>YEAR(Ventas_Wellpro[[#This Row],[Fecha]])</f>
        <v>2025</v>
      </c>
      <c r="K1037" t="str">
        <f>TEXT(Ventas_Wellpro[[#This Row],[Fecha]],"MMMM")</f>
        <v>abril</v>
      </c>
      <c r="L1037">
        <f>DAY(Ventas_Wellpro[[#This Row],[Fecha]])</f>
        <v>2</v>
      </c>
    </row>
    <row r="1038" spans="2:12" x14ac:dyDescent="0.25">
      <c r="B1038" s="70">
        <v>45749</v>
      </c>
      <c r="C1038" s="74" t="s">
        <v>21</v>
      </c>
      <c r="D1038" t="s">
        <v>198</v>
      </c>
      <c r="E1038">
        <v>137.92250000000001</v>
      </c>
      <c r="F1038" s="26">
        <v>4</v>
      </c>
      <c r="G1038">
        <v>88.27</v>
      </c>
      <c r="H1038" s="15">
        <v>551.69000000000005</v>
      </c>
      <c r="I1038">
        <v>639.96</v>
      </c>
      <c r="J1038">
        <f>YEAR(Ventas_Wellpro[[#This Row],[Fecha]])</f>
        <v>2025</v>
      </c>
      <c r="K1038" t="str">
        <f>TEXT(Ventas_Wellpro[[#This Row],[Fecha]],"MMMM")</f>
        <v>abril</v>
      </c>
      <c r="L1038">
        <f>DAY(Ventas_Wellpro[[#This Row],[Fecha]])</f>
        <v>2</v>
      </c>
    </row>
    <row r="1039" spans="2:12" x14ac:dyDescent="0.25">
      <c r="B1039" s="70">
        <v>45749</v>
      </c>
      <c r="C1039" s="74" t="s">
        <v>22</v>
      </c>
      <c r="D1039" t="s">
        <v>198</v>
      </c>
      <c r="E1039">
        <v>137.92250000000001</v>
      </c>
      <c r="F1039" s="26">
        <v>8</v>
      </c>
      <c r="G1039" s="6">
        <v>176.54</v>
      </c>
      <c r="H1039" s="15">
        <v>1103.3800000000001</v>
      </c>
      <c r="I1039">
        <v>1279.92</v>
      </c>
      <c r="J1039">
        <f>YEAR(Ventas_Wellpro[[#This Row],[Fecha]])</f>
        <v>2025</v>
      </c>
      <c r="K1039" t="str">
        <f>TEXT(Ventas_Wellpro[[#This Row],[Fecha]],"MMMM")</f>
        <v>abril</v>
      </c>
      <c r="L1039">
        <f>DAY(Ventas_Wellpro[[#This Row],[Fecha]])</f>
        <v>2</v>
      </c>
    </row>
    <row r="1040" spans="2:12" x14ac:dyDescent="0.25">
      <c r="B1040" s="70">
        <v>45749</v>
      </c>
      <c r="C1040" s="74" t="s">
        <v>23</v>
      </c>
      <c r="D1040" t="s">
        <v>198</v>
      </c>
      <c r="E1040">
        <v>137.91999999999999</v>
      </c>
      <c r="F1040" s="26">
        <v>2</v>
      </c>
      <c r="G1040" s="6">
        <v>44.14</v>
      </c>
      <c r="H1040" s="15">
        <v>275.83999999999997</v>
      </c>
      <c r="I1040">
        <v>319.98</v>
      </c>
      <c r="J1040">
        <f>YEAR(Ventas_Wellpro[[#This Row],[Fecha]])</f>
        <v>2025</v>
      </c>
      <c r="K1040" t="str">
        <f>TEXT(Ventas_Wellpro[[#This Row],[Fecha]],"MMMM")</f>
        <v>abril</v>
      </c>
      <c r="L1040">
        <f>DAY(Ventas_Wellpro[[#This Row],[Fecha]])</f>
        <v>2</v>
      </c>
    </row>
    <row r="1041" spans="2:12" x14ac:dyDescent="0.25">
      <c r="B1041" s="70">
        <v>45749</v>
      </c>
      <c r="C1041" s="74" t="s">
        <v>24</v>
      </c>
      <c r="D1041" t="s">
        <v>198</v>
      </c>
      <c r="E1041">
        <v>137.92333333333332</v>
      </c>
      <c r="F1041" s="26">
        <v>3</v>
      </c>
      <c r="G1041" s="6">
        <v>66.2</v>
      </c>
      <c r="H1041" s="15">
        <v>413.77</v>
      </c>
      <c r="I1041">
        <v>479.97</v>
      </c>
      <c r="J1041">
        <f>YEAR(Ventas_Wellpro[[#This Row],[Fecha]])</f>
        <v>2025</v>
      </c>
      <c r="K1041" t="str">
        <f>TEXT(Ventas_Wellpro[[#This Row],[Fecha]],"MMMM")</f>
        <v>abril</v>
      </c>
      <c r="L1041">
        <f>DAY(Ventas_Wellpro[[#This Row],[Fecha]])</f>
        <v>2</v>
      </c>
    </row>
    <row r="1042" spans="2:12" x14ac:dyDescent="0.25">
      <c r="B1042" s="70">
        <v>45750</v>
      </c>
      <c r="C1042" s="74" t="s">
        <v>10</v>
      </c>
      <c r="D1042" t="s">
        <v>198</v>
      </c>
      <c r="E1042">
        <v>267.79000000000002</v>
      </c>
      <c r="F1042" s="26">
        <v>1</v>
      </c>
      <c r="G1042" s="6">
        <v>42.85</v>
      </c>
      <c r="H1042" s="15">
        <v>267.79000000000002</v>
      </c>
      <c r="I1042">
        <v>310.64</v>
      </c>
      <c r="J1042">
        <f>YEAR(Ventas_Wellpro[[#This Row],[Fecha]])</f>
        <v>2025</v>
      </c>
      <c r="K1042" t="str">
        <f>TEXT(Ventas_Wellpro[[#This Row],[Fecha]],"MMMM")</f>
        <v>abril</v>
      </c>
      <c r="L1042">
        <f>DAY(Ventas_Wellpro[[#This Row],[Fecha]])</f>
        <v>3</v>
      </c>
    </row>
    <row r="1043" spans="2:12" x14ac:dyDescent="0.25">
      <c r="B1043" s="70">
        <v>45750</v>
      </c>
      <c r="C1043" s="74" t="s">
        <v>19</v>
      </c>
      <c r="D1043" t="s">
        <v>198</v>
      </c>
      <c r="E1043">
        <v>943.45</v>
      </c>
      <c r="F1043" s="26">
        <v>1</v>
      </c>
      <c r="G1043">
        <v>150.94999999999999</v>
      </c>
      <c r="H1043" s="15">
        <v>943.45</v>
      </c>
      <c r="I1043">
        <v>1094.4000000000001</v>
      </c>
      <c r="J1043">
        <f>YEAR(Ventas_Wellpro[[#This Row],[Fecha]])</f>
        <v>2025</v>
      </c>
      <c r="K1043" t="str">
        <f>TEXT(Ventas_Wellpro[[#This Row],[Fecha]],"MMMM")</f>
        <v>abril</v>
      </c>
      <c r="L1043">
        <f>DAY(Ventas_Wellpro[[#This Row],[Fecha]])</f>
        <v>3</v>
      </c>
    </row>
    <row r="1044" spans="2:12" x14ac:dyDescent="0.25">
      <c r="B1044" s="70">
        <v>45755</v>
      </c>
      <c r="C1044" s="74" t="s">
        <v>17</v>
      </c>
      <c r="D1044" t="s">
        <v>196</v>
      </c>
      <c r="E1044">
        <v>498.66</v>
      </c>
      <c r="F1044" s="26">
        <v>6</v>
      </c>
      <c r="G1044">
        <v>478.71</v>
      </c>
      <c r="H1044" s="15">
        <v>2991.96</v>
      </c>
      <c r="I1044">
        <v>3470.67</v>
      </c>
      <c r="J1044">
        <f>YEAR(Ventas_Wellpro[[#This Row],[Fecha]])</f>
        <v>2025</v>
      </c>
      <c r="K1044" t="str">
        <f>TEXT(Ventas_Wellpro[[#This Row],[Fecha]],"MMMM")</f>
        <v>abril</v>
      </c>
      <c r="L1044">
        <f>DAY(Ventas_Wellpro[[#This Row],[Fecha]])</f>
        <v>8</v>
      </c>
    </row>
    <row r="1045" spans="2:12" x14ac:dyDescent="0.25">
      <c r="B1045" s="70">
        <v>45755</v>
      </c>
      <c r="C1045" s="74" t="s">
        <v>17</v>
      </c>
      <c r="D1045" t="s">
        <v>196</v>
      </c>
      <c r="E1045">
        <v>498.66</v>
      </c>
      <c r="F1045" s="26">
        <v>6</v>
      </c>
      <c r="G1045" s="6">
        <v>478.71</v>
      </c>
      <c r="H1045" s="15">
        <v>2991.96</v>
      </c>
      <c r="I1045">
        <v>3470.67</v>
      </c>
      <c r="J1045">
        <f>YEAR(Ventas_Wellpro[[#This Row],[Fecha]])</f>
        <v>2025</v>
      </c>
      <c r="K1045" t="str">
        <f>TEXT(Ventas_Wellpro[[#This Row],[Fecha]],"MMMM")</f>
        <v>abril</v>
      </c>
      <c r="L1045">
        <f>DAY(Ventas_Wellpro[[#This Row],[Fecha]])</f>
        <v>8</v>
      </c>
    </row>
    <row r="1046" spans="2:12" x14ac:dyDescent="0.25">
      <c r="B1046" s="70">
        <v>45755</v>
      </c>
      <c r="C1046" s="74" t="s">
        <v>17</v>
      </c>
      <c r="D1046" t="s">
        <v>196</v>
      </c>
      <c r="E1046">
        <v>498.65999999999997</v>
      </c>
      <c r="F1046" s="26">
        <v>36</v>
      </c>
      <c r="G1046">
        <v>2872.28</v>
      </c>
      <c r="H1046" s="15">
        <v>17951.759999999998</v>
      </c>
      <c r="I1046">
        <v>20824.04</v>
      </c>
      <c r="J1046">
        <f>YEAR(Ventas_Wellpro[[#This Row],[Fecha]])</f>
        <v>2025</v>
      </c>
      <c r="K1046" t="str">
        <f>TEXT(Ventas_Wellpro[[#This Row],[Fecha]],"MMMM")</f>
        <v>abril</v>
      </c>
      <c r="L1046">
        <f>DAY(Ventas_Wellpro[[#This Row],[Fecha]])</f>
        <v>8</v>
      </c>
    </row>
    <row r="1047" spans="2:12" x14ac:dyDescent="0.25">
      <c r="B1047" s="70">
        <v>45755</v>
      </c>
      <c r="C1047" s="74" t="s">
        <v>17</v>
      </c>
      <c r="D1047" t="s">
        <v>196</v>
      </c>
      <c r="E1047">
        <v>498.66</v>
      </c>
      <c r="F1047" s="26">
        <v>6</v>
      </c>
      <c r="G1047">
        <v>478.71</v>
      </c>
      <c r="H1047" s="15">
        <v>2991.96</v>
      </c>
      <c r="I1047">
        <v>3470.67</v>
      </c>
      <c r="J1047">
        <f>YEAR(Ventas_Wellpro[[#This Row],[Fecha]])</f>
        <v>2025</v>
      </c>
      <c r="K1047" t="str">
        <f>TEXT(Ventas_Wellpro[[#This Row],[Fecha]],"MMMM")</f>
        <v>abril</v>
      </c>
      <c r="L1047">
        <f>DAY(Ventas_Wellpro[[#This Row],[Fecha]])</f>
        <v>8</v>
      </c>
    </row>
    <row r="1048" spans="2:12" x14ac:dyDescent="0.25">
      <c r="B1048" s="70">
        <v>45755</v>
      </c>
      <c r="C1048" s="74" t="s">
        <v>17</v>
      </c>
      <c r="D1048" t="s">
        <v>196</v>
      </c>
      <c r="E1048">
        <v>498.66</v>
      </c>
      <c r="F1048" s="26">
        <v>12</v>
      </c>
      <c r="G1048">
        <v>957.43</v>
      </c>
      <c r="H1048" s="15">
        <v>5983.92</v>
      </c>
      <c r="I1048">
        <v>6941.35</v>
      </c>
      <c r="J1048">
        <f>YEAR(Ventas_Wellpro[[#This Row],[Fecha]])</f>
        <v>2025</v>
      </c>
      <c r="K1048" t="str">
        <f>TEXT(Ventas_Wellpro[[#This Row],[Fecha]],"MMMM")</f>
        <v>abril</v>
      </c>
      <c r="L1048">
        <f>DAY(Ventas_Wellpro[[#This Row],[Fecha]])</f>
        <v>8</v>
      </c>
    </row>
    <row r="1049" spans="2:12" x14ac:dyDescent="0.25">
      <c r="B1049" s="70">
        <v>45755</v>
      </c>
      <c r="C1049" s="74" t="s">
        <v>17</v>
      </c>
      <c r="D1049" t="s">
        <v>196</v>
      </c>
      <c r="E1049">
        <v>498.66</v>
      </c>
      <c r="F1049" s="26">
        <v>6</v>
      </c>
      <c r="G1049">
        <v>478.71</v>
      </c>
      <c r="H1049" s="15">
        <v>2991.96</v>
      </c>
      <c r="I1049">
        <v>3470.67</v>
      </c>
      <c r="J1049">
        <f>YEAR(Ventas_Wellpro[[#This Row],[Fecha]])</f>
        <v>2025</v>
      </c>
      <c r="K1049" t="str">
        <f>TEXT(Ventas_Wellpro[[#This Row],[Fecha]],"MMMM")</f>
        <v>abril</v>
      </c>
      <c r="L1049">
        <f>DAY(Ventas_Wellpro[[#This Row],[Fecha]])</f>
        <v>8</v>
      </c>
    </row>
    <row r="1050" spans="2:12" x14ac:dyDescent="0.25">
      <c r="B1050" s="70">
        <v>45755</v>
      </c>
      <c r="C1050" s="74" t="s">
        <v>18</v>
      </c>
      <c r="D1050" t="s">
        <v>196</v>
      </c>
      <c r="E1050" s="17">
        <v>525.59</v>
      </c>
      <c r="F1050">
        <v>12</v>
      </c>
      <c r="G1050" s="6">
        <v>1009.13</v>
      </c>
      <c r="H1050" s="15">
        <v>6307.08</v>
      </c>
      <c r="I1050">
        <v>7316.21</v>
      </c>
      <c r="J1050">
        <f>YEAR(Ventas_Wellpro[[#This Row],[Fecha]])</f>
        <v>2025</v>
      </c>
      <c r="K1050" t="str">
        <f>TEXT(Ventas_Wellpro[[#This Row],[Fecha]],"MMMM")</f>
        <v>abril</v>
      </c>
      <c r="L1050">
        <f>DAY(Ventas_Wellpro[[#This Row],[Fecha]])</f>
        <v>8</v>
      </c>
    </row>
    <row r="1051" spans="2:12" x14ac:dyDescent="0.25">
      <c r="B1051" s="70">
        <v>45755</v>
      </c>
      <c r="C1051" s="74" t="s">
        <v>18</v>
      </c>
      <c r="D1051" t="s">
        <v>196</v>
      </c>
      <c r="E1051" s="17">
        <v>525.59</v>
      </c>
      <c r="F1051">
        <v>6</v>
      </c>
      <c r="G1051" s="6">
        <v>504.57</v>
      </c>
      <c r="H1051" s="15">
        <v>3153.54</v>
      </c>
      <c r="I1051">
        <v>3658.11</v>
      </c>
      <c r="J1051">
        <f>YEAR(Ventas_Wellpro[[#This Row],[Fecha]])</f>
        <v>2025</v>
      </c>
      <c r="K1051" t="str">
        <f>TEXT(Ventas_Wellpro[[#This Row],[Fecha]],"MMMM")</f>
        <v>abril</v>
      </c>
      <c r="L1051">
        <f>DAY(Ventas_Wellpro[[#This Row],[Fecha]])</f>
        <v>8</v>
      </c>
    </row>
    <row r="1052" spans="2:12" x14ac:dyDescent="0.25">
      <c r="B1052" s="70">
        <v>45755</v>
      </c>
      <c r="C1052" s="74" t="s">
        <v>18</v>
      </c>
      <c r="D1052" t="s">
        <v>196</v>
      </c>
      <c r="E1052" s="17">
        <v>525.59</v>
      </c>
      <c r="F1052">
        <v>6</v>
      </c>
      <c r="G1052">
        <v>504.57</v>
      </c>
      <c r="H1052" s="15">
        <v>3153.54</v>
      </c>
      <c r="I1052">
        <v>3658.11</v>
      </c>
      <c r="J1052">
        <f>YEAR(Ventas_Wellpro[[#This Row],[Fecha]])</f>
        <v>2025</v>
      </c>
      <c r="K1052" t="str">
        <f>TEXT(Ventas_Wellpro[[#This Row],[Fecha]],"MMMM")</f>
        <v>abril</v>
      </c>
      <c r="L1052">
        <f>DAY(Ventas_Wellpro[[#This Row],[Fecha]])</f>
        <v>8</v>
      </c>
    </row>
    <row r="1053" spans="2:12" x14ac:dyDescent="0.25">
      <c r="B1053" s="70">
        <v>45755</v>
      </c>
      <c r="C1053" s="74" t="s">
        <v>18</v>
      </c>
      <c r="D1053" t="s">
        <v>196</v>
      </c>
      <c r="E1053" s="17">
        <v>525.59</v>
      </c>
      <c r="F1053">
        <v>12</v>
      </c>
      <c r="G1053">
        <v>1009.13</v>
      </c>
      <c r="H1053" s="15">
        <v>6307.08</v>
      </c>
      <c r="I1053">
        <v>7316.21</v>
      </c>
      <c r="J1053">
        <f>YEAR(Ventas_Wellpro[[#This Row],[Fecha]])</f>
        <v>2025</v>
      </c>
      <c r="K1053" t="str">
        <f>TEXT(Ventas_Wellpro[[#This Row],[Fecha]],"MMMM")</f>
        <v>abril</v>
      </c>
      <c r="L1053">
        <f>DAY(Ventas_Wellpro[[#This Row],[Fecha]])</f>
        <v>8</v>
      </c>
    </row>
    <row r="1054" spans="2:12" x14ac:dyDescent="0.25">
      <c r="B1054" s="70">
        <v>45755</v>
      </c>
      <c r="C1054" s="74" t="s">
        <v>18</v>
      </c>
      <c r="D1054" t="s">
        <v>196</v>
      </c>
      <c r="E1054" s="17">
        <v>525.59</v>
      </c>
      <c r="F1054">
        <v>6</v>
      </c>
      <c r="G1054">
        <v>504.57</v>
      </c>
      <c r="H1054" s="15">
        <v>3153.54</v>
      </c>
      <c r="I1054">
        <v>3658.11</v>
      </c>
      <c r="J1054">
        <f>YEAR(Ventas_Wellpro[[#This Row],[Fecha]])</f>
        <v>2025</v>
      </c>
      <c r="K1054" t="str">
        <f>TEXT(Ventas_Wellpro[[#This Row],[Fecha]],"MMMM")</f>
        <v>abril</v>
      </c>
      <c r="L1054">
        <f>DAY(Ventas_Wellpro[[#This Row],[Fecha]])</f>
        <v>8</v>
      </c>
    </row>
    <row r="1055" spans="2:12" x14ac:dyDescent="0.25">
      <c r="B1055" s="70">
        <v>45755</v>
      </c>
      <c r="C1055" s="74" t="s">
        <v>18</v>
      </c>
      <c r="D1055" t="s">
        <v>196</v>
      </c>
      <c r="E1055" s="17">
        <v>525.59</v>
      </c>
      <c r="F1055">
        <v>12</v>
      </c>
      <c r="G1055">
        <v>1009.13</v>
      </c>
      <c r="H1055" s="15">
        <v>6307.08</v>
      </c>
      <c r="I1055">
        <v>7316.21</v>
      </c>
      <c r="J1055">
        <f>YEAR(Ventas_Wellpro[[#This Row],[Fecha]])</f>
        <v>2025</v>
      </c>
      <c r="K1055" t="str">
        <f>TEXT(Ventas_Wellpro[[#This Row],[Fecha]],"MMMM")</f>
        <v>abril</v>
      </c>
      <c r="L1055">
        <f>DAY(Ventas_Wellpro[[#This Row],[Fecha]])</f>
        <v>8</v>
      </c>
    </row>
    <row r="1056" spans="2:12" x14ac:dyDescent="0.25">
      <c r="B1056" s="70">
        <v>45755</v>
      </c>
      <c r="C1056" s="74" t="s">
        <v>18</v>
      </c>
      <c r="D1056" t="s">
        <v>196</v>
      </c>
      <c r="E1056" s="17">
        <v>525.59</v>
      </c>
      <c r="F1056">
        <v>6</v>
      </c>
      <c r="G1056">
        <v>504.57</v>
      </c>
      <c r="H1056" s="15">
        <v>3153.54</v>
      </c>
      <c r="I1056">
        <v>3658.11</v>
      </c>
      <c r="J1056">
        <f>YEAR(Ventas_Wellpro[[#This Row],[Fecha]])</f>
        <v>2025</v>
      </c>
      <c r="K1056" t="str">
        <f>TEXT(Ventas_Wellpro[[#This Row],[Fecha]],"MMMM")</f>
        <v>abril</v>
      </c>
      <c r="L1056">
        <f>DAY(Ventas_Wellpro[[#This Row],[Fecha]])</f>
        <v>8</v>
      </c>
    </row>
    <row r="1057" spans="2:12" x14ac:dyDescent="0.25">
      <c r="B1057" s="70">
        <v>45755</v>
      </c>
      <c r="C1057" s="74" t="s">
        <v>23</v>
      </c>
      <c r="D1057" t="s">
        <v>196</v>
      </c>
      <c r="E1057">
        <v>70.05</v>
      </c>
      <c r="F1057" s="26">
        <v>240</v>
      </c>
      <c r="G1057">
        <v>2689.92</v>
      </c>
      <c r="H1057" s="15">
        <v>16812</v>
      </c>
      <c r="I1057">
        <v>19501.919999999998</v>
      </c>
      <c r="J1057">
        <f>YEAR(Ventas_Wellpro[[#This Row],[Fecha]])</f>
        <v>2025</v>
      </c>
      <c r="K1057" t="str">
        <f>TEXT(Ventas_Wellpro[[#This Row],[Fecha]],"MMMM")</f>
        <v>abril</v>
      </c>
      <c r="L1057">
        <f>DAY(Ventas_Wellpro[[#This Row],[Fecha]])</f>
        <v>8</v>
      </c>
    </row>
    <row r="1058" spans="2:12" x14ac:dyDescent="0.25">
      <c r="B1058" s="70">
        <v>45755</v>
      </c>
      <c r="C1058" s="74" t="s">
        <v>23</v>
      </c>
      <c r="D1058" t="s">
        <v>196</v>
      </c>
      <c r="E1058">
        <v>70.05</v>
      </c>
      <c r="F1058" s="26">
        <v>240</v>
      </c>
      <c r="G1058">
        <v>2689.92</v>
      </c>
      <c r="H1058" s="15">
        <v>16812</v>
      </c>
      <c r="I1058">
        <v>19501.919999999998</v>
      </c>
      <c r="J1058">
        <f>YEAR(Ventas_Wellpro[[#This Row],[Fecha]])</f>
        <v>2025</v>
      </c>
      <c r="K1058" t="str">
        <f>TEXT(Ventas_Wellpro[[#This Row],[Fecha]],"MMMM")</f>
        <v>abril</v>
      </c>
      <c r="L1058">
        <f>DAY(Ventas_Wellpro[[#This Row],[Fecha]])</f>
        <v>8</v>
      </c>
    </row>
    <row r="1059" spans="2:12" x14ac:dyDescent="0.25">
      <c r="B1059" s="70">
        <v>45755</v>
      </c>
      <c r="C1059" s="74" t="s">
        <v>23</v>
      </c>
      <c r="D1059" t="s">
        <v>196</v>
      </c>
      <c r="E1059">
        <v>70.05</v>
      </c>
      <c r="F1059" s="26">
        <v>240</v>
      </c>
      <c r="G1059">
        <v>2689.92</v>
      </c>
      <c r="H1059" s="15">
        <v>16812</v>
      </c>
      <c r="I1059">
        <v>19501.919999999998</v>
      </c>
      <c r="J1059">
        <f>YEAR(Ventas_Wellpro[[#This Row],[Fecha]])</f>
        <v>2025</v>
      </c>
      <c r="K1059" t="str">
        <f>TEXT(Ventas_Wellpro[[#This Row],[Fecha]],"MMMM")</f>
        <v>abril</v>
      </c>
      <c r="L1059">
        <f>DAY(Ventas_Wellpro[[#This Row],[Fecha]])</f>
        <v>8</v>
      </c>
    </row>
    <row r="1060" spans="2:12" x14ac:dyDescent="0.25">
      <c r="B1060" s="70">
        <v>45755</v>
      </c>
      <c r="C1060" s="74" t="s">
        <v>23</v>
      </c>
      <c r="D1060" t="s">
        <v>196</v>
      </c>
      <c r="E1060">
        <v>70.05</v>
      </c>
      <c r="F1060" s="26">
        <v>240</v>
      </c>
      <c r="G1060">
        <v>2689.92</v>
      </c>
      <c r="H1060" s="15">
        <v>16812</v>
      </c>
      <c r="I1060">
        <v>19501.919999999998</v>
      </c>
      <c r="J1060">
        <f>YEAR(Ventas_Wellpro[[#This Row],[Fecha]])</f>
        <v>2025</v>
      </c>
      <c r="K1060" t="str">
        <f>TEXT(Ventas_Wellpro[[#This Row],[Fecha]],"MMMM")</f>
        <v>abril</v>
      </c>
      <c r="L1060">
        <f>DAY(Ventas_Wellpro[[#This Row],[Fecha]])</f>
        <v>8</v>
      </c>
    </row>
    <row r="1061" spans="2:12" x14ac:dyDescent="0.25">
      <c r="B1061" s="70">
        <v>45755</v>
      </c>
      <c r="C1061" s="74" t="s">
        <v>25</v>
      </c>
      <c r="D1061" t="s">
        <v>197</v>
      </c>
      <c r="E1061">
        <v>718.25</v>
      </c>
      <c r="F1061" s="26">
        <v>6</v>
      </c>
      <c r="G1061">
        <v>689.52</v>
      </c>
      <c r="H1061" s="15">
        <v>4309.5</v>
      </c>
      <c r="I1061">
        <v>4999.0200000000004</v>
      </c>
      <c r="J1061">
        <f>YEAR(Ventas_Wellpro[[#This Row],[Fecha]])</f>
        <v>2025</v>
      </c>
      <c r="K1061" t="str">
        <f>TEXT(Ventas_Wellpro[[#This Row],[Fecha]],"MMMM")</f>
        <v>abril</v>
      </c>
      <c r="L1061">
        <f>DAY(Ventas_Wellpro[[#This Row],[Fecha]])</f>
        <v>8</v>
      </c>
    </row>
    <row r="1062" spans="2:12" x14ac:dyDescent="0.25">
      <c r="B1062" s="70">
        <v>45757</v>
      </c>
      <c r="C1062" s="74" t="s">
        <v>15</v>
      </c>
      <c r="D1062" t="s">
        <v>145</v>
      </c>
      <c r="E1062">
        <v>632.99</v>
      </c>
      <c r="F1062" s="26">
        <v>6</v>
      </c>
      <c r="G1062">
        <v>607.66999999999996</v>
      </c>
      <c r="H1062">
        <v>3797.94</v>
      </c>
      <c r="I1062">
        <v>4405.6099999999997</v>
      </c>
      <c r="J1062">
        <f>YEAR(Ventas_Wellpro[[#This Row],[Fecha]])</f>
        <v>2025</v>
      </c>
      <c r="K1062" t="str">
        <f>TEXT(Ventas_Wellpro[[#This Row],[Fecha]],"MMMM")</f>
        <v>abril</v>
      </c>
      <c r="L1062">
        <f>DAY(Ventas_Wellpro[[#This Row],[Fecha]])</f>
        <v>10</v>
      </c>
    </row>
    <row r="1063" spans="2:12" x14ac:dyDescent="0.25">
      <c r="B1063" s="70">
        <v>45757</v>
      </c>
      <c r="C1063" s="74" t="s">
        <v>16</v>
      </c>
      <c r="D1063" t="s">
        <v>145</v>
      </c>
      <c r="E1063">
        <v>697</v>
      </c>
      <c r="F1063" s="26">
        <v>6</v>
      </c>
      <c r="G1063">
        <v>669.12</v>
      </c>
      <c r="H1063" s="15">
        <v>4182</v>
      </c>
      <c r="I1063">
        <v>4851.12</v>
      </c>
      <c r="J1063">
        <f>YEAR(Ventas_Wellpro[[#This Row],[Fecha]])</f>
        <v>2025</v>
      </c>
      <c r="K1063" t="str">
        <f>TEXT(Ventas_Wellpro[[#This Row],[Fecha]],"MMMM")</f>
        <v>abril</v>
      </c>
      <c r="L1063">
        <f>DAY(Ventas_Wellpro[[#This Row],[Fecha]])</f>
        <v>10</v>
      </c>
    </row>
    <row r="1064" spans="2:12" x14ac:dyDescent="0.25">
      <c r="B1064" s="70">
        <v>45757</v>
      </c>
      <c r="C1064" s="74" t="s">
        <v>21</v>
      </c>
      <c r="D1064" t="s">
        <v>145</v>
      </c>
      <c r="E1064">
        <v>90.54</v>
      </c>
      <c r="F1064" s="26">
        <v>6</v>
      </c>
      <c r="G1064">
        <v>86.92</v>
      </c>
      <c r="H1064" s="15">
        <v>543.24</v>
      </c>
      <c r="I1064">
        <v>630.16</v>
      </c>
      <c r="J1064">
        <f>YEAR(Ventas_Wellpro[[#This Row],[Fecha]])</f>
        <v>2025</v>
      </c>
      <c r="K1064" t="str">
        <f>TEXT(Ventas_Wellpro[[#This Row],[Fecha]],"MMMM")</f>
        <v>abril</v>
      </c>
      <c r="L1064">
        <f>DAY(Ventas_Wellpro[[#This Row],[Fecha]])</f>
        <v>10</v>
      </c>
    </row>
    <row r="1065" spans="2:12" x14ac:dyDescent="0.25">
      <c r="B1065" s="70">
        <v>45757</v>
      </c>
      <c r="C1065" s="74" t="s">
        <v>18</v>
      </c>
      <c r="D1065" t="s">
        <v>145</v>
      </c>
      <c r="E1065" s="17">
        <v>697</v>
      </c>
      <c r="F1065">
        <v>6</v>
      </c>
      <c r="G1065">
        <v>669.12</v>
      </c>
      <c r="H1065" s="15">
        <v>4182</v>
      </c>
      <c r="I1065">
        <v>4851.12</v>
      </c>
      <c r="J1065">
        <f>YEAR(Ventas_Wellpro[[#This Row],[Fecha]])</f>
        <v>2025</v>
      </c>
      <c r="K1065" t="str">
        <f>TEXT(Ventas_Wellpro[[#This Row],[Fecha]],"MMMM")</f>
        <v>abril</v>
      </c>
      <c r="L1065">
        <f>DAY(Ventas_Wellpro[[#This Row],[Fecha]])</f>
        <v>10</v>
      </c>
    </row>
    <row r="1066" spans="2:12" x14ac:dyDescent="0.25">
      <c r="B1066" s="70">
        <v>45757</v>
      </c>
      <c r="C1066" s="74" t="s">
        <v>22</v>
      </c>
      <c r="D1066" t="s">
        <v>145</v>
      </c>
      <c r="E1066">
        <v>90.54</v>
      </c>
      <c r="F1066" s="26">
        <v>6</v>
      </c>
      <c r="G1066">
        <v>86.92</v>
      </c>
      <c r="H1066" s="15">
        <v>543.24</v>
      </c>
      <c r="I1066">
        <v>630.16</v>
      </c>
      <c r="J1066">
        <f>YEAR(Ventas_Wellpro[[#This Row],[Fecha]])</f>
        <v>2025</v>
      </c>
      <c r="K1066" t="str">
        <f>TEXT(Ventas_Wellpro[[#This Row],[Fecha]],"MMMM")</f>
        <v>abril</v>
      </c>
      <c r="L1066">
        <f>DAY(Ventas_Wellpro[[#This Row],[Fecha]])</f>
        <v>10</v>
      </c>
    </row>
    <row r="1067" spans="2:12" x14ac:dyDescent="0.25">
      <c r="B1067" s="70">
        <v>45757</v>
      </c>
      <c r="C1067" s="74" t="s">
        <v>25</v>
      </c>
      <c r="D1067" t="s">
        <v>145</v>
      </c>
      <c r="E1067">
        <v>697</v>
      </c>
      <c r="F1067" s="26">
        <v>6</v>
      </c>
      <c r="G1067">
        <v>669.12</v>
      </c>
      <c r="H1067" s="15">
        <v>4182</v>
      </c>
      <c r="I1067">
        <v>4851.12</v>
      </c>
      <c r="J1067">
        <f>YEAR(Ventas_Wellpro[[#This Row],[Fecha]])</f>
        <v>2025</v>
      </c>
      <c r="K1067" t="str">
        <f>TEXT(Ventas_Wellpro[[#This Row],[Fecha]],"MMMM")</f>
        <v>abril</v>
      </c>
      <c r="L1067">
        <f>DAY(Ventas_Wellpro[[#This Row],[Fecha]])</f>
        <v>10</v>
      </c>
    </row>
    <row r="1068" spans="2:12" x14ac:dyDescent="0.25">
      <c r="B1068" s="70">
        <v>45758</v>
      </c>
      <c r="C1068" s="74" t="s">
        <v>17</v>
      </c>
      <c r="D1068" t="s">
        <v>196</v>
      </c>
      <c r="E1068">
        <v>498.66</v>
      </c>
      <c r="F1068" s="26">
        <v>6</v>
      </c>
      <c r="G1068">
        <v>478.71</v>
      </c>
      <c r="H1068" s="15">
        <v>2991.96</v>
      </c>
      <c r="I1068">
        <v>3470.67</v>
      </c>
      <c r="J1068">
        <f>YEAR(Ventas_Wellpro[[#This Row],[Fecha]])</f>
        <v>2025</v>
      </c>
      <c r="K1068" t="str">
        <f>TEXT(Ventas_Wellpro[[#This Row],[Fecha]],"MMMM")</f>
        <v>abril</v>
      </c>
      <c r="L1068">
        <f>DAY(Ventas_Wellpro[[#This Row],[Fecha]])</f>
        <v>11</v>
      </c>
    </row>
    <row r="1069" spans="2:12" x14ac:dyDescent="0.25">
      <c r="B1069" s="70">
        <v>45758</v>
      </c>
      <c r="C1069" s="74" t="s">
        <v>17</v>
      </c>
      <c r="D1069" t="s">
        <v>196</v>
      </c>
      <c r="E1069">
        <v>498.66</v>
      </c>
      <c r="F1069" s="26">
        <v>6</v>
      </c>
      <c r="G1069">
        <v>478.71</v>
      </c>
      <c r="H1069" s="15">
        <v>2991.96</v>
      </c>
      <c r="I1069">
        <v>3470.67</v>
      </c>
      <c r="J1069">
        <f>YEAR(Ventas_Wellpro[[#This Row],[Fecha]])</f>
        <v>2025</v>
      </c>
      <c r="K1069" t="str">
        <f>TEXT(Ventas_Wellpro[[#This Row],[Fecha]],"MMMM")</f>
        <v>abril</v>
      </c>
      <c r="L1069">
        <f>DAY(Ventas_Wellpro[[#This Row],[Fecha]])</f>
        <v>11</v>
      </c>
    </row>
    <row r="1070" spans="2:12" x14ac:dyDescent="0.25">
      <c r="B1070" s="70">
        <v>45758</v>
      </c>
      <c r="C1070" s="74" t="s">
        <v>17</v>
      </c>
      <c r="D1070" t="s">
        <v>196</v>
      </c>
      <c r="E1070">
        <v>498.66</v>
      </c>
      <c r="F1070" s="26">
        <v>6</v>
      </c>
      <c r="G1070">
        <v>478.71</v>
      </c>
      <c r="H1070" s="15">
        <v>2991.96</v>
      </c>
      <c r="I1070">
        <v>3470.67</v>
      </c>
      <c r="J1070">
        <f>YEAR(Ventas_Wellpro[[#This Row],[Fecha]])</f>
        <v>2025</v>
      </c>
      <c r="K1070" t="str">
        <f>TEXT(Ventas_Wellpro[[#This Row],[Fecha]],"MMMM")</f>
        <v>abril</v>
      </c>
      <c r="L1070">
        <f>DAY(Ventas_Wellpro[[#This Row],[Fecha]])</f>
        <v>11</v>
      </c>
    </row>
    <row r="1071" spans="2:12" x14ac:dyDescent="0.25">
      <c r="B1071" s="70">
        <v>45758</v>
      </c>
      <c r="C1071" s="74" t="s">
        <v>17</v>
      </c>
      <c r="D1071" t="s">
        <v>196</v>
      </c>
      <c r="E1071">
        <v>498.66</v>
      </c>
      <c r="F1071" s="26">
        <v>6</v>
      </c>
      <c r="G1071">
        <v>478.71</v>
      </c>
      <c r="H1071" s="15">
        <v>2991.96</v>
      </c>
      <c r="I1071">
        <v>3470.67</v>
      </c>
      <c r="J1071">
        <f>YEAR(Ventas_Wellpro[[#This Row],[Fecha]])</f>
        <v>2025</v>
      </c>
      <c r="K1071" t="str">
        <f>TEXT(Ventas_Wellpro[[#This Row],[Fecha]],"MMMM")</f>
        <v>abril</v>
      </c>
      <c r="L1071">
        <f>DAY(Ventas_Wellpro[[#This Row],[Fecha]])</f>
        <v>11</v>
      </c>
    </row>
    <row r="1072" spans="2:12" x14ac:dyDescent="0.25">
      <c r="B1072" s="70">
        <v>45758</v>
      </c>
      <c r="C1072" s="74" t="s">
        <v>17</v>
      </c>
      <c r="D1072" t="s">
        <v>196</v>
      </c>
      <c r="E1072">
        <v>498.66</v>
      </c>
      <c r="F1072" s="26">
        <v>18</v>
      </c>
      <c r="G1072">
        <v>1436.14</v>
      </c>
      <c r="H1072" s="15">
        <v>8975.8799999999992</v>
      </c>
      <c r="I1072">
        <v>10412.019999999999</v>
      </c>
      <c r="J1072">
        <f>YEAR(Ventas_Wellpro[[#This Row],[Fecha]])</f>
        <v>2025</v>
      </c>
      <c r="K1072" t="str">
        <f>TEXT(Ventas_Wellpro[[#This Row],[Fecha]],"MMMM")</f>
        <v>abril</v>
      </c>
      <c r="L1072">
        <f>DAY(Ventas_Wellpro[[#This Row],[Fecha]])</f>
        <v>11</v>
      </c>
    </row>
    <row r="1073" spans="2:12" x14ac:dyDescent="0.25">
      <c r="B1073" s="70">
        <v>45758</v>
      </c>
      <c r="C1073" s="74" t="s">
        <v>17</v>
      </c>
      <c r="D1073" t="s">
        <v>196</v>
      </c>
      <c r="E1073">
        <v>498.66</v>
      </c>
      <c r="F1073" s="26">
        <v>12</v>
      </c>
      <c r="G1073">
        <v>957.43</v>
      </c>
      <c r="H1073" s="15">
        <v>5983.92</v>
      </c>
      <c r="I1073">
        <v>6941.35</v>
      </c>
      <c r="J1073">
        <f>YEAR(Ventas_Wellpro[[#This Row],[Fecha]])</f>
        <v>2025</v>
      </c>
      <c r="K1073" t="str">
        <f>TEXT(Ventas_Wellpro[[#This Row],[Fecha]],"MMMM")</f>
        <v>abril</v>
      </c>
      <c r="L1073">
        <f>DAY(Ventas_Wellpro[[#This Row],[Fecha]])</f>
        <v>11</v>
      </c>
    </row>
    <row r="1074" spans="2:12" x14ac:dyDescent="0.25">
      <c r="B1074" s="70">
        <v>45758</v>
      </c>
      <c r="C1074" s="74" t="s">
        <v>17</v>
      </c>
      <c r="D1074" t="s">
        <v>196</v>
      </c>
      <c r="E1074">
        <v>498.66</v>
      </c>
      <c r="F1074" s="26">
        <v>6</v>
      </c>
      <c r="G1074">
        <v>478.71</v>
      </c>
      <c r="H1074" s="15">
        <v>2991.96</v>
      </c>
      <c r="I1074">
        <v>3470.67</v>
      </c>
      <c r="J1074">
        <f>YEAR(Ventas_Wellpro[[#This Row],[Fecha]])</f>
        <v>2025</v>
      </c>
      <c r="K1074" t="str">
        <f>TEXT(Ventas_Wellpro[[#This Row],[Fecha]],"MMMM")</f>
        <v>abril</v>
      </c>
      <c r="L1074">
        <f>DAY(Ventas_Wellpro[[#This Row],[Fecha]])</f>
        <v>11</v>
      </c>
    </row>
    <row r="1075" spans="2:12" x14ac:dyDescent="0.25">
      <c r="B1075" s="70">
        <v>45758</v>
      </c>
      <c r="C1075" s="74" t="s">
        <v>18</v>
      </c>
      <c r="D1075" t="s">
        <v>196</v>
      </c>
      <c r="E1075" s="17">
        <v>525.59</v>
      </c>
      <c r="F1075">
        <v>12</v>
      </c>
      <c r="G1075">
        <v>1009.13</v>
      </c>
      <c r="H1075" s="15">
        <v>6307.08</v>
      </c>
      <c r="I1075">
        <v>7316.21</v>
      </c>
      <c r="J1075">
        <f>YEAR(Ventas_Wellpro[[#This Row],[Fecha]])</f>
        <v>2025</v>
      </c>
      <c r="K1075" t="str">
        <f>TEXT(Ventas_Wellpro[[#This Row],[Fecha]],"MMMM")</f>
        <v>abril</v>
      </c>
      <c r="L1075">
        <f>DAY(Ventas_Wellpro[[#This Row],[Fecha]])</f>
        <v>11</v>
      </c>
    </row>
    <row r="1076" spans="2:12" x14ac:dyDescent="0.25">
      <c r="B1076" s="70">
        <v>45758</v>
      </c>
      <c r="C1076" s="74" t="s">
        <v>18</v>
      </c>
      <c r="D1076" t="s">
        <v>196</v>
      </c>
      <c r="E1076" s="17">
        <v>525.59</v>
      </c>
      <c r="F1076">
        <v>6</v>
      </c>
      <c r="G1076">
        <v>504.57</v>
      </c>
      <c r="H1076" s="15">
        <v>3153.54</v>
      </c>
      <c r="I1076">
        <v>3658.11</v>
      </c>
      <c r="J1076">
        <f>YEAR(Ventas_Wellpro[[#This Row],[Fecha]])</f>
        <v>2025</v>
      </c>
      <c r="K1076" t="str">
        <f>TEXT(Ventas_Wellpro[[#This Row],[Fecha]],"MMMM")</f>
        <v>abril</v>
      </c>
      <c r="L1076">
        <f>DAY(Ventas_Wellpro[[#This Row],[Fecha]])</f>
        <v>11</v>
      </c>
    </row>
    <row r="1077" spans="2:12" x14ac:dyDescent="0.25">
      <c r="B1077" s="70">
        <v>45758</v>
      </c>
      <c r="C1077" s="74" t="s">
        <v>18</v>
      </c>
      <c r="D1077" t="s">
        <v>196</v>
      </c>
      <c r="E1077" s="17">
        <v>525.59</v>
      </c>
      <c r="F1077">
        <v>6</v>
      </c>
      <c r="G1077">
        <v>504.57</v>
      </c>
      <c r="H1077" s="15">
        <v>3153.54</v>
      </c>
      <c r="I1077">
        <v>3658.11</v>
      </c>
      <c r="J1077">
        <f>YEAR(Ventas_Wellpro[[#This Row],[Fecha]])</f>
        <v>2025</v>
      </c>
      <c r="K1077" t="str">
        <f>TEXT(Ventas_Wellpro[[#This Row],[Fecha]],"MMMM")</f>
        <v>abril</v>
      </c>
      <c r="L1077">
        <f>DAY(Ventas_Wellpro[[#This Row],[Fecha]])</f>
        <v>11</v>
      </c>
    </row>
    <row r="1078" spans="2:12" x14ac:dyDescent="0.25">
      <c r="B1078" s="70">
        <v>45758</v>
      </c>
      <c r="C1078" s="74" t="s">
        <v>18</v>
      </c>
      <c r="D1078" t="s">
        <v>196</v>
      </c>
      <c r="E1078" s="17">
        <v>525.59</v>
      </c>
      <c r="F1078">
        <v>6</v>
      </c>
      <c r="G1078">
        <v>504.57</v>
      </c>
      <c r="H1078" s="15">
        <v>3153.54</v>
      </c>
      <c r="I1078">
        <v>3658.11</v>
      </c>
      <c r="J1078">
        <f>YEAR(Ventas_Wellpro[[#This Row],[Fecha]])</f>
        <v>2025</v>
      </c>
      <c r="K1078" t="str">
        <f>TEXT(Ventas_Wellpro[[#This Row],[Fecha]],"MMMM")</f>
        <v>abril</v>
      </c>
      <c r="L1078">
        <f>DAY(Ventas_Wellpro[[#This Row],[Fecha]])</f>
        <v>11</v>
      </c>
    </row>
    <row r="1079" spans="2:12" x14ac:dyDescent="0.25">
      <c r="B1079" s="70">
        <v>45758</v>
      </c>
      <c r="C1079" s="74" t="s">
        <v>18</v>
      </c>
      <c r="D1079" t="s">
        <v>196</v>
      </c>
      <c r="E1079" s="17">
        <v>525.59</v>
      </c>
      <c r="F1079">
        <v>6</v>
      </c>
      <c r="G1079">
        <v>504.57</v>
      </c>
      <c r="H1079" s="15">
        <v>3153.54</v>
      </c>
      <c r="I1079">
        <v>3658.11</v>
      </c>
      <c r="J1079">
        <f>YEAR(Ventas_Wellpro[[#This Row],[Fecha]])</f>
        <v>2025</v>
      </c>
      <c r="K1079" t="str">
        <f>TEXT(Ventas_Wellpro[[#This Row],[Fecha]],"MMMM")</f>
        <v>abril</v>
      </c>
      <c r="L1079">
        <f>DAY(Ventas_Wellpro[[#This Row],[Fecha]])</f>
        <v>11</v>
      </c>
    </row>
    <row r="1080" spans="2:12" x14ac:dyDescent="0.25">
      <c r="B1080" s="70">
        <v>45758</v>
      </c>
      <c r="C1080" s="74" t="s">
        <v>18</v>
      </c>
      <c r="D1080" t="s">
        <v>196</v>
      </c>
      <c r="E1080" s="17">
        <v>525.59</v>
      </c>
      <c r="F1080">
        <v>6</v>
      </c>
      <c r="G1080">
        <v>504.57</v>
      </c>
      <c r="H1080" s="15">
        <v>3153.54</v>
      </c>
      <c r="I1080">
        <v>3658.11</v>
      </c>
      <c r="J1080">
        <f>YEAR(Ventas_Wellpro[[#This Row],[Fecha]])</f>
        <v>2025</v>
      </c>
      <c r="K1080" t="str">
        <f>TEXT(Ventas_Wellpro[[#This Row],[Fecha]],"MMMM")</f>
        <v>abril</v>
      </c>
      <c r="L1080">
        <f>DAY(Ventas_Wellpro[[#This Row],[Fecha]])</f>
        <v>11</v>
      </c>
    </row>
    <row r="1081" spans="2:12" x14ac:dyDescent="0.25">
      <c r="B1081" s="70">
        <v>45758</v>
      </c>
      <c r="C1081" s="74" t="s">
        <v>18</v>
      </c>
      <c r="D1081" t="s">
        <v>196</v>
      </c>
      <c r="E1081" s="17">
        <v>525.59</v>
      </c>
      <c r="F1081">
        <v>12</v>
      </c>
      <c r="G1081">
        <v>1009.13</v>
      </c>
      <c r="H1081" s="15">
        <v>6307.08</v>
      </c>
      <c r="I1081">
        <v>7316.21</v>
      </c>
      <c r="J1081">
        <f>YEAR(Ventas_Wellpro[[#This Row],[Fecha]])</f>
        <v>2025</v>
      </c>
      <c r="K1081" t="str">
        <f>TEXT(Ventas_Wellpro[[#This Row],[Fecha]],"MMMM")</f>
        <v>abril</v>
      </c>
      <c r="L1081">
        <f>DAY(Ventas_Wellpro[[#This Row],[Fecha]])</f>
        <v>11</v>
      </c>
    </row>
    <row r="1082" spans="2:12" x14ac:dyDescent="0.25">
      <c r="B1082" s="70">
        <v>45758</v>
      </c>
      <c r="C1082" s="74" t="s">
        <v>23</v>
      </c>
      <c r="D1082" t="s">
        <v>196</v>
      </c>
      <c r="E1082">
        <v>70.05</v>
      </c>
      <c r="F1082" s="26">
        <v>240</v>
      </c>
      <c r="G1082">
        <v>2689.92</v>
      </c>
      <c r="H1082" s="15">
        <v>16812</v>
      </c>
      <c r="I1082">
        <v>19501.919999999998</v>
      </c>
      <c r="J1082">
        <f>YEAR(Ventas_Wellpro[[#This Row],[Fecha]])</f>
        <v>2025</v>
      </c>
      <c r="K1082" t="str">
        <f>TEXT(Ventas_Wellpro[[#This Row],[Fecha]],"MMMM")</f>
        <v>abril</v>
      </c>
      <c r="L1082">
        <f>DAY(Ventas_Wellpro[[#This Row],[Fecha]])</f>
        <v>11</v>
      </c>
    </row>
    <row r="1083" spans="2:12" x14ac:dyDescent="0.25">
      <c r="B1083" s="70">
        <v>45758</v>
      </c>
      <c r="C1083" s="74" t="s">
        <v>23</v>
      </c>
      <c r="D1083" t="s">
        <v>196</v>
      </c>
      <c r="E1083">
        <v>70.05</v>
      </c>
      <c r="F1083" s="26">
        <v>240</v>
      </c>
      <c r="G1083">
        <v>2689.92</v>
      </c>
      <c r="H1083" s="15">
        <v>16812</v>
      </c>
      <c r="I1083">
        <v>19501.919999999998</v>
      </c>
      <c r="J1083">
        <f>YEAR(Ventas_Wellpro[[#This Row],[Fecha]])</f>
        <v>2025</v>
      </c>
      <c r="K1083" t="str">
        <f>TEXT(Ventas_Wellpro[[#This Row],[Fecha]],"MMMM")</f>
        <v>abril</v>
      </c>
      <c r="L1083">
        <f>DAY(Ventas_Wellpro[[#This Row],[Fecha]])</f>
        <v>11</v>
      </c>
    </row>
    <row r="1084" spans="2:12" x14ac:dyDescent="0.25">
      <c r="B1084" s="70">
        <v>45758</v>
      </c>
      <c r="C1084" s="74" t="s">
        <v>23</v>
      </c>
      <c r="D1084" t="s">
        <v>196</v>
      </c>
      <c r="E1084">
        <v>70.05</v>
      </c>
      <c r="F1084" s="26">
        <v>240</v>
      </c>
      <c r="G1084">
        <v>2689.92</v>
      </c>
      <c r="H1084" s="15">
        <v>16812</v>
      </c>
      <c r="I1084">
        <v>19501.919999999998</v>
      </c>
      <c r="J1084">
        <f>YEAR(Ventas_Wellpro[[#This Row],[Fecha]])</f>
        <v>2025</v>
      </c>
      <c r="K1084" t="str">
        <f>TEXT(Ventas_Wellpro[[#This Row],[Fecha]],"MMMM")</f>
        <v>abril</v>
      </c>
      <c r="L1084">
        <f>DAY(Ventas_Wellpro[[#This Row],[Fecha]])</f>
        <v>11</v>
      </c>
    </row>
    <row r="1085" spans="2:12" x14ac:dyDescent="0.25">
      <c r="B1085" s="70">
        <v>45758</v>
      </c>
      <c r="C1085" s="74" t="s">
        <v>23</v>
      </c>
      <c r="D1085" t="s">
        <v>196</v>
      </c>
      <c r="E1085">
        <v>70.05</v>
      </c>
      <c r="F1085" s="26">
        <v>240</v>
      </c>
      <c r="G1085">
        <v>2689.92</v>
      </c>
      <c r="H1085" s="15">
        <v>16812</v>
      </c>
      <c r="I1085">
        <v>19501.919999999998</v>
      </c>
      <c r="J1085">
        <f>YEAR(Ventas_Wellpro[[#This Row],[Fecha]])</f>
        <v>2025</v>
      </c>
      <c r="K1085" t="str">
        <f>TEXT(Ventas_Wellpro[[#This Row],[Fecha]],"MMMM")</f>
        <v>abril</v>
      </c>
      <c r="L1085">
        <f>DAY(Ventas_Wellpro[[#This Row],[Fecha]])</f>
        <v>11</v>
      </c>
    </row>
    <row r="1086" spans="2:12" x14ac:dyDescent="0.25">
      <c r="B1086" s="70">
        <v>45762</v>
      </c>
      <c r="C1086" s="74" t="s">
        <v>25</v>
      </c>
      <c r="D1086" t="s">
        <v>197</v>
      </c>
      <c r="E1086">
        <v>718.25</v>
      </c>
      <c r="F1086" s="26">
        <v>6</v>
      </c>
      <c r="G1086">
        <v>689.52</v>
      </c>
      <c r="H1086" s="15">
        <v>4309.5</v>
      </c>
      <c r="I1086">
        <v>4999.0200000000004</v>
      </c>
      <c r="J1086">
        <f>YEAR(Ventas_Wellpro[[#This Row],[Fecha]])</f>
        <v>2025</v>
      </c>
      <c r="K1086" t="str">
        <f>TEXT(Ventas_Wellpro[[#This Row],[Fecha]],"MMMM")</f>
        <v>abril</v>
      </c>
      <c r="L1086">
        <f>DAY(Ventas_Wellpro[[#This Row],[Fecha]])</f>
        <v>15</v>
      </c>
    </row>
    <row r="1087" spans="2:12" x14ac:dyDescent="0.25">
      <c r="B1087" s="70">
        <v>45763</v>
      </c>
      <c r="C1087" s="74" t="s">
        <v>16</v>
      </c>
      <c r="D1087" t="s">
        <v>198</v>
      </c>
      <c r="E1087">
        <v>905.16</v>
      </c>
      <c r="F1087" s="26">
        <v>1</v>
      </c>
      <c r="G1087">
        <v>144.83000000000001</v>
      </c>
      <c r="H1087" s="15">
        <v>905.16</v>
      </c>
      <c r="I1087">
        <v>1049.99</v>
      </c>
      <c r="J1087">
        <f>YEAR(Ventas_Wellpro[[#This Row],[Fecha]])</f>
        <v>2025</v>
      </c>
      <c r="K1087" t="str">
        <f>TEXT(Ventas_Wellpro[[#This Row],[Fecha]],"MMMM")</f>
        <v>abril</v>
      </c>
      <c r="L1087">
        <f>DAY(Ventas_Wellpro[[#This Row],[Fecha]])</f>
        <v>16</v>
      </c>
    </row>
    <row r="1088" spans="2:12" x14ac:dyDescent="0.25">
      <c r="B1088" s="70">
        <v>45763</v>
      </c>
      <c r="C1088" s="74" t="s">
        <v>16</v>
      </c>
      <c r="D1088" t="s">
        <v>198</v>
      </c>
      <c r="E1088">
        <v>905.16</v>
      </c>
      <c r="F1088" s="26">
        <v>1</v>
      </c>
      <c r="G1088">
        <v>144.83000000000001</v>
      </c>
      <c r="H1088" s="15">
        <v>905.16</v>
      </c>
      <c r="I1088">
        <v>1049.99</v>
      </c>
      <c r="J1088">
        <f>YEAR(Ventas_Wellpro[[#This Row],[Fecha]])</f>
        <v>2025</v>
      </c>
      <c r="K1088" t="str">
        <f>TEXT(Ventas_Wellpro[[#This Row],[Fecha]],"MMMM")</f>
        <v>abril</v>
      </c>
      <c r="L1088">
        <f>DAY(Ventas_Wellpro[[#This Row],[Fecha]])</f>
        <v>16</v>
      </c>
    </row>
    <row r="1089" spans="2:12" x14ac:dyDescent="0.25">
      <c r="B1089" s="70">
        <v>45763</v>
      </c>
      <c r="C1089" s="74" t="s">
        <v>16</v>
      </c>
      <c r="D1089" t="s">
        <v>198</v>
      </c>
      <c r="E1089">
        <v>905.16</v>
      </c>
      <c r="F1089" s="26">
        <v>1</v>
      </c>
      <c r="G1089">
        <v>144.83000000000001</v>
      </c>
      <c r="H1089" s="15">
        <v>905.16</v>
      </c>
      <c r="I1089">
        <v>1049.99</v>
      </c>
      <c r="J1089">
        <f>YEAR(Ventas_Wellpro[[#This Row],[Fecha]])</f>
        <v>2025</v>
      </c>
      <c r="K1089" t="str">
        <f>TEXT(Ventas_Wellpro[[#This Row],[Fecha]],"MMMM")</f>
        <v>abril</v>
      </c>
      <c r="L1089">
        <f>DAY(Ventas_Wellpro[[#This Row],[Fecha]])</f>
        <v>16</v>
      </c>
    </row>
    <row r="1090" spans="2:12" x14ac:dyDescent="0.25">
      <c r="B1090" s="70">
        <v>45763</v>
      </c>
      <c r="C1090" s="74" t="s">
        <v>14</v>
      </c>
      <c r="D1090" t="s">
        <v>198</v>
      </c>
      <c r="E1090">
        <v>1706.9</v>
      </c>
      <c r="F1090" s="26">
        <v>1</v>
      </c>
      <c r="G1090">
        <v>273.10000000000002</v>
      </c>
      <c r="H1090" s="15">
        <v>1706.9</v>
      </c>
      <c r="I1090">
        <v>1980</v>
      </c>
      <c r="J1090">
        <f>YEAR(Ventas_Wellpro[[#This Row],[Fecha]])</f>
        <v>2025</v>
      </c>
      <c r="K1090" t="str">
        <f>TEXT(Ventas_Wellpro[[#This Row],[Fecha]],"MMMM")</f>
        <v>abril</v>
      </c>
      <c r="L1090">
        <f>DAY(Ventas_Wellpro[[#This Row],[Fecha]])</f>
        <v>16</v>
      </c>
    </row>
    <row r="1091" spans="2:12" x14ac:dyDescent="0.25">
      <c r="B1091" s="70">
        <v>45763</v>
      </c>
      <c r="C1091" s="74" t="s">
        <v>14</v>
      </c>
      <c r="D1091" t="s">
        <v>198</v>
      </c>
      <c r="E1091">
        <v>1706.9</v>
      </c>
      <c r="F1091" s="26">
        <v>1</v>
      </c>
      <c r="G1091">
        <v>273.10000000000002</v>
      </c>
      <c r="H1091" s="15">
        <v>1706.9</v>
      </c>
      <c r="I1091">
        <v>1980</v>
      </c>
      <c r="J1091">
        <f>YEAR(Ventas_Wellpro[[#This Row],[Fecha]])</f>
        <v>2025</v>
      </c>
      <c r="K1091" t="str">
        <f>TEXT(Ventas_Wellpro[[#This Row],[Fecha]],"MMMM")</f>
        <v>abril</v>
      </c>
      <c r="L1091">
        <f>DAY(Ventas_Wellpro[[#This Row],[Fecha]])</f>
        <v>16</v>
      </c>
    </row>
    <row r="1092" spans="2:12" x14ac:dyDescent="0.25">
      <c r="B1092" s="70">
        <v>45763</v>
      </c>
      <c r="C1092" s="74" t="s">
        <v>14</v>
      </c>
      <c r="D1092" t="s">
        <v>198</v>
      </c>
      <c r="E1092">
        <v>1706.9</v>
      </c>
      <c r="F1092" s="26">
        <v>1</v>
      </c>
      <c r="G1092">
        <v>273.10000000000002</v>
      </c>
      <c r="H1092" s="15">
        <v>1706.9</v>
      </c>
      <c r="I1092">
        <v>1980</v>
      </c>
      <c r="J1092">
        <f>YEAR(Ventas_Wellpro[[#This Row],[Fecha]])</f>
        <v>2025</v>
      </c>
      <c r="K1092" t="str">
        <f>TEXT(Ventas_Wellpro[[#This Row],[Fecha]],"MMMM")</f>
        <v>abril</v>
      </c>
      <c r="L1092">
        <f>DAY(Ventas_Wellpro[[#This Row],[Fecha]])</f>
        <v>16</v>
      </c>
    </row>
    <row r="1093" spans="2:12" x14ac:dyDescent="0.25">
      <c r="B1093" s="70">
        <v>45763</v>
      </c>
      <c r="C1093" s="74" t="s">
        <v>14</v>
      </c>
      <c r="D1093" t="s">
        <v>198</v>
      </c>
      <c r="E1093">
        <v>1706.9</v>
      </c>
      <c r="F1093" s="26">
        <v>1</v>
      </c>
      <c r="G1093">
        <v>273.10000000000002</v>
      </c>
      <c r="H1093" s="15">
        <v>1706.9</v>
      </c>
      <c r="I1093">
        <v>1980</v>
      </c>
      <c r="J1093">
        <f>YEAR(Ventas_Wellpro[[#This Row],[Fecha]])</f>
        <v>2025</v>
      </c>
      <c r="K1093" t="str">
        <f>TEXT(Ventas_Wellpro[[#This Row],[Fecha]],"MMMM")</f>
        <v>abril</v>
      </c>
      <c r="L1093">
        <f>DAY(Ventas_Wellpro[[#This Row],[Fecha]])</f>
        <v>16</v>
      </c>
    </row>
    <row r="1094" spans="2:12" x14ac:dyDescent="0.25">
      <c r="B1094" s="70">
        <v>45763</v>
      </c>
      <c r="C1094" s="74" t="s">
        <v>14</v>
      </c>
      <c r="D1094" t="s">
        <v>198</v>
      </c>
      <c r="E1094">
        <v>1706.9</v>
      </c>
      <c r="F1094" s="26">
        <v>1</v>
      </c>
      <c r="G1094">
        <v>273.10000000000002</v>
      </c>
      <c r="H1094" s="15">
        <v>1706.9</v>
      </c>
      <c r="I1094">
        <v>1980</v>
      </c>
      <c r="J1094">
        <f>YEAR(Ventas_Wellpro[[#This Row],[Fecha]])</f>
        <v>2025</v>
      </c>
      <c r="K1094" t="str">
        <f>TEXT(Ventas_Wellpro[[#This Row],[Fecha]],"MMMM")</f>
        <v>abril</v>
      </c>
      <c r="L1094">
        <f>DAY(Ventas_Wellpro[[#This Row],[Fecha]])</f>
        <v>16</v>
      </c>
    </row>
    <row r="1095" spans="2:12" x14ac:dyDescent="0.25">
      <c r="B1095" s="70">
        <v>45763</v>
      </c>
      <c r="C1095" s="74" t="s">
        <v>14</v>
      </c>
      <c r="D1095" t="s">
        <v>198</v>
      </c>
      <c r="E1095">
        <v>1706.9</v>
      </c>
      <c r="F1095" s="26">
        <v>1</v>
      </c>
      <c r="G1095">
        <v>273.10000000000002</v>
      </c>
      <c r="H1095" s="15">
        <v>1706.9</v>
      </c>
      <c r="I1095">
        <v>1980</v>
      </c>
      <c r="J1095">
        <f>YEAR(Ventas_Wellpro[[#This Row],[Fecha]])</f>
        <v>2025</v>
      </c>
      <c r="K1095" t="str">
        <f>TEXT(Ventas_Wellpro[[#This Row],[Fecha]],"MMMM")</f>
        <v>abril</v>
      </c>
      <c r="L1095">
        <f>DAY(Ventas_Wellpro[[#This Row],[Fecha]])</f>
        <v>16</v>
      </c>
    </row>
    <row r="1096" spans="2:12" x14ac:dyDescent="0.25">
      <c r="B1096" s="70">
        <v>45763</v>
      </c>
      <c r="C1096" s="74" t="s">
        <v>123</v>
      </c>
      <c r="D1096" t="s">
        <v>198</v>
      </c>
      <c r="E1096">
        <v>137.79</v>
      </c>
      <c r="F1096" s="26">
        <v>1</v>
      </c>
      <c r="G1096">
        <v>22.05</v>
      </c>
      <c r="H1096" s="15">
        <v>137.79</v>
      </c>
      <c r="I1096">
        <v>159.84</v>
      </c>
      <c r="J1096">
        <f>YEAR(Ventas_Wellpro[[#This Row],[Fecha]])</f>
        <v>2025</v>
      </c>
      <c r="K1096" t="str">
        <f>TEXT(Ventas_Wellpro[[#This Row],[Fecha]],"MMMM")</f>
        <v>abril</v>
      </c>
      <c r="L1096">
        <f>DAY(Ventas_Wellpro[[#This Row],[Fecha]])</f>
        <v>16</v>
      </c>
    </row>
    <row r="1097" spans="2:12" x14ac:dyDescent="0.25">
      <c r="B1097" s="70">
        <v>45763</v>
      </c>
      <c r="C1097" s="74" t="s">
        <v>123</v>
      </c>
      <c r="D1097" t="s">
        <v>198</v>
      </c>
      <c r="E1097">
        <v>137.79</v>
      </c>
      <c r="F1097" s="26">
        <v>1</v>
      </c>
      <c r="G1097">
        <v>22.05</v>
      </c>
      <c r="H1097" s="15">
        <v>137.79</v>
      </c>
      <c r="I1097">
        <v>159.84</v>
      </c>
      <c r="J1097">
        <f>YEAR(Ventas_Wellpro[[#This Row],[Fecha]])</f>
        <v>2025</v>
      </c>
      <c r="K1097" t="str">
        <f>TEXT(Ventas_Wellpro[[#This Row],[Fecha]],"MMMM")</f>
        <v>abril</v>
      </c>
      <c r="L1097">
        <f>DAY(Ventas_Wellpro[[#This Row],[Fecha]])</f>
        <v>16</v>
      </c>
    </row>
    <row r="1098" spans="2:12" x14ac:dyDescent="0.25">
      <c r="B1098" s="70">
        <v>45763</v>
      </c>
      <c r="C1098" s="74" t="s">
        <v>123</v>
      </c>
      <c r="D1098" t="s">
        <v>198</v>
      </c>
      <c r="E1098">
        <v>137.79</v>
      </c>
      <c r="F1098" s="26">
        <v>1</v>
      </c>
      <c r="G1098">
        <v>22.05</v>
      </c>
      <c r="H1098" s="15">
        <v>137.79</v>
      </c>
      <c r="I1098">
        <v>159.84</v>
      </c>
      <c r="J1098">
        <f>YEAR(Ventas_Wellpro[[#This Row],[Fecha]])</f>
        <v>2025</v>
      </c>
      <c r="K1098" t="str">
        <f>TEXT(Ventas_Wellpro[[#This Row],[Fecha]],"MMMM")</f>
        <v>abril</v>
      </c>
      <c r="L1098">
        <f>DAY(Ventas_Wellpro[[#This Row],[Fecha]])</f>
        <v>16</v>
      </c>
    </row>
    <row r="1099" spans="2:12" x14ac:dyDescent="0.25">
      <c r="B1099" s="70">
        <v>45763</v>
      </c>
      <c r="C1099" s="74" t="s">
        <v>123</v>
      </c>
      <c r="D1099" t="s">
        <v>198</v>
      </c>
      <c r="E1099">
        <v>137.79</v>
      </c>
      <c r="F1099" s="26">
        <v>1</v>
      </c>
      <c r="G1099">
        <v>22.05</v>
      </c>
      <c r="H1099" s="15">
        <v>137.79</v>
      </c>
      <c r="I1099">
        <v>159.84</v>
      </c>
      <c r="J1099">
        <f>YEAR(Ventas_Wellpro[[#This Row],[Fecha]])</f>
        <v>2025</v>
      </c>
      <c r="K1099" t="str">
        <f>TEXT(Ventas_Wellpro[[#This Row],[Fecha]],"MMMM")</f>
        <v>abril</v>
      </c>
      <c r="L1099">
        <f>DAY(Ventas_Wellpro[[#This Row],[Fecha]])</f>
        <v>16</v>
      </c>
    </row>
    <row r="1100" spans="2:12" x14ac:dyDescent="0.25">
      <c r="B1100" s="70">
        <v>45763</v>
      </c>
      <c r="C1100" s="74" t="s">
        <v>123</v>
      </c>
      <c r="D1100" t="s">
        <v>198</v>
      </c>
      <c r="E1100">
        <v>137.79</v>
      </c>
      <c r="F1100" s="26">
        <v>1</v>
      </c>
      <c r="G1100">
        <v>22.05</v>
      </c>
      <c r="H1100" s="15">
        <v>137.79</v>
      </c>
      <c r="I1100">
        <v>159.84</v>
      </c>
      <c r="J1100">
        <f>YEAR(Ventas_Wellpro[[#This Row],[Fecha]])</f>
        <v>2025</v>
      </c>
      <c r="K1100" t="str">
        <f>TEXT(Ventas_Wellpro[[#This Row],[Fecha]],"MMMM")</f>
        <v>abril</v>
      </c>
      <c r="L1100">
        <f>DAY(Ventas_Wellpro[[#This Row],[Fecha]])</f>
        <v>16</v>
      </c>
    </row>
    <row r="1101" spans="2:12" x14ac:dyDescent="0.25">
      <c r="B1101" s="70">
        <v>45763</v>
      </c>
      <c r="C1101" s="74" t="s">
        <v>123</v>
      </c>
      <c r="D1101" t="s">
        <v>198</v>
      </c>
      <c r="E1101">
        <v>137.79499999999999</v>
      </c>
      <c r="F1101" s="26">
        <v>2</v>
      </c>
      <c r="G1101">
        <v>44.09</v>
      </c>
      <c r="H1101" s="15">
        <v>275.58999999999997</v>
      </c>
      <c r="I1101">
        <v>319.67999999999995</v>
      </c>
      <c r="J1101">
        <f>YEAR(Ventas_Wellpro[[#This Row],[Fecha]])</f>
        <v>2025</v>
      </c>
      <c r="K1101" t="str">
        <f>TEXT(Ventas_Wellpro[[#This Row],[Fecha]],"MMMM")</f>
        <v>abril</v>
      </c>
      <c r="L1101">
        <f>DAY(Ventas_Wellpro[[#This Row],[Fecha]])</f>
        <v>16</v>
      </c>
    </row>
    <row r="1102" spans="2:12" x14ac:dyDescent="0.25">
      <c r="B1102" s="70">
        <v>45763</v>
      </c>
      <c r="C1102" s="74" t="s">
        <v>123</v>
      </c>
      <c r="D1102" t="s">
        <v>198</v>
      </c>
      <c r="E1102">
        <v>137.79</v>
      </c>
      <c r="F1102" s="26">
        <v>1</v>
      </c>
      <c r="G1102">
        <v>22.05</v>
      </c>
      <c r="H1102" s="15">
        <v>137.79</v>
      </c>
      <c r="I1102">
        <v>159.84</v>
      </c>
      <c r="J1102">
        <f>YEAR(Ventas_Wellpro[[#This Row],[Fecha]])</f>
        <v>2025</v>
      </c>
      <c r="K1102" t="str">
        <f>TEXT(Ventas_Wellpro[[#This Row],[Fecha]],"MMMM")</f>
        <v>abril</v>
      </c>
      <c r="L1102">
        <f>DAY(Ventas_Wellpro[[#This Row],[Fecha]])</f>
        <v>16</v>
      </c>
    </row>
    <row r="1103" spans="2:12" x14ac:dyDescent="0.25">
      <c r="B1103" s="70">
        <v>45763</v>
      </c>
      <c r="C1103" s="74" t="s">
        <v>123</v>
      </c>
      <c r="D1103" t="s">
        <v>198</v>
      </c>
      <c r="E1103">
        <v>137.79</v>
      </c>
      <c r="F1103" s="26">
        <v>1</v>
      </c>
      <c r="G1103">
        <v>22.05</v>
      </c>
      <c r="H1103" s="15">
        <v>137.79</v>
      </c>
      <c r="I1103">
        <v>159.84</v>
      </c>
      <c r="J1103">
        <f>YEAR(Ventas_Wellpro[[#This Row],[Fecha]])</f>
        <v>2025</v>
      </c>
      <c r="K1103" t="str">
        <f>TEXT(Ventas_Wellpro[[#This Row],[Fecha]],"MMMM")</f>
        <v>abril</v>
      </c>
      <c r="L1103">
        <f>DAY(Ventas_Wellpro[[#This Row],[Fecha]])</f>
        <v>16</v>
      </c>
    </row>
    <row r="1104" spans="2:12" x14ac:dyDescent="0.25">
      <c r="B1104" s="70">
        <v>45763</v>
      </c>
      <c r="C1104" s="74" t="s">
        <v>123</v>
      </c>
      <c r="D1104" t="s">
        <v>198</v>
      </c>
      <c r="E1104">
        <v>137.79</v>
      </c>
      <c r="F1104" s="26">
        <v>1</v>
      </c>
      <c r="G1104">
        <v>22.05</v>
      </c>
      <c r="H1104" s="15">
        <v>137.79</v>
      </c>
      <c r="I1104">
        <v>159.84</v>
      </c>
      <c r="J1104">
        <f>YEAR(Ventas_Wellpro[[#This Row],[Fecha]])</f>
        <v>2025</v>
      </c>
      <c r="K1104" t="str">
        <f>TEXT(Ventas_Wellpro[[#This Row],[Fecha]],"MMMM")</f>
        <v>abril</v>
      </c>
      <c r="L1104">
        <f>DAY(Ventas_Wellpro[[#This Row],[Fecha]])</f>
        <v>16</v>
      </c>
    </row>
    <row r="1105" spans="2:12" x14ac:dyDescent="0.25">
      <c r="B1105" s="70">
        <v>45763</v>
      </c>
      <c r="C1105" s="74" t="s">
        <v>21</v>
      </c>
      <c r="D1105" t="s">
        <v>198</v>
      </c>
      <c r="E1105">
        <v>137.79</v>
      </c>
      <c r="F1105" s="26">
        <v>1</v>
      </c>
      <c r="G1105">
        <v>22.05</v>
      </c>
      <c r="H1105" s="15">
        <v>137.79</v>
      </c>
      <c r="I1105">
        <v>159.84</v>
      </c>
      <c r="J1105">
        <f>YEAR(Ventas_Wellpro[[#This Row],[Fecha]])</f>
        <v>2025</v>
      </c>
      <c r="K1105" t="str">
        <f>TEXT(Ventas_Wellpro[[#This Row],[Fecha]],"MMMM")</f>
        <v>abril</v>
      </c>
      <c r="L1105">
        <f>DAY(Ventas_Wellpro[[#This Row],[Fecha]])</f>
        <v>16</v>
      </c>
    </row>
    <row r="1106" spans="2:12" x14ac:dyDescent="0.25">
      <c r="B1106" s="70">
        <v>45763</v>
      </c>
      <c r="C1106" s="74" t="s">
        <v>21</v>
      </c>
      <c r="D1106" t="s">
        <v>198</v>
      </c>
      <c r="E1106">
        <v>137.79</v>
      </c>
      <c r="F1106" s="26">
        <v>1</v>
      </c>
      <c r="G1106">
        <v>22.05</v>
      </c>
      <c r="H1106" s="15">
        <v>137.79</v>
      </c>
      <c r="I1106">
        <v>159.84</v>
      </c>
      <c r="J1106">
        <f>YEAR(Ventas_Wellpro[[#This Row],[Fecha]])</f>
        <v>2025</v>
      </c>
      <c r="K1106" t="str">
        <f>TEXT(Ventas_Wellpro[[#This Row],[Fecha]],"MMMM")</f>
        <v>abril</v>
      </c>
      <c r="L1106">
        <f>DAY(Ventas_Wellpro[[#This Row],[Fecha]])</f>
        <v>16</v>
      </c>
    </row>
    <row r="1107" spans="2:12" x14ac:dyDescent="0.25">
      <c r="B1107" s="70">
        <v>45763</v>
      </c>
      <c r="C1107" s="74" t="s">
        <v>21</v>
      </c>
      <c r="D1107" t="s">
        <v>198</v>
      </c>
      <c r="E1107">
        <v>137.79</v>
      </c>
      <c r="F1107" s="26">
        <v>1</v>
      </c>
      <c r="G1107">
        <v>22.05</v>
      </c>
      <c r="H1107" s="15">
        <v>137.79</v>
      </c>
      <c r="I1107">
        <v>159.84</v>
      </c>
      <c r="J1107">
        <f>YEAR(Ventas_Wellpro[[#This Row],[Fecha]])</f>
        <v>2025</v>
      </c>
      <c r="K1107" t="str">
        <f>TEXT(Ventas_Wellpro[[#This Row],[Fecha]],"MMMM")</f>
        <v>abril</v>
      </c>
      <c r="L1107">
        <f>DAY(Ventas_Wellpro[[#This Row],[Fecha]])</f>
        <v>16</v>
      </c>
    </row>
    <row r="1108" spans="2:12" x14ac:dyDescent="0.25">
      <c r="B1108" s="70">
        <v>45763</v>
      </c>
      <c r="C1108" s="74" t="s">
        <v>21</v>
      </c>
      <c r="D1108" t="s">
        <v>198</v>
      </c>
      <c r="E1108">
        <v>137.79</v>
      </c>
      <c r="F1108" s="26">
        <v>1</v>
      </c>
      <c r="G1108">
        <v>22.05</v>
      </c>
      <c r="H1108" s="15">
        <v>137.79</v>
      </c>
      <c r="I1108">
        <v>159.84</v>
      </c>
      <c r="J1108">
        <f>YEAR(Ventas_Wellpro[[#This Row],[Fecha]])</f>
        <v>2025</v>
      </c>
      <c r="K1108" t="str">
        <f>TEXT(Ventas_Wellpro[[#This Row],[Fecha]],"MMMM")</f>
        <v>abril</v>
      </c>
      <c r="L1108">
        <f>DAY(Ventas_Wellpro[[#This Row],[Fecha]])</f>
        <v>16</v>
      </c>
    </row>
    <row r="1109" spans="2:12" x14ac:dyDescent="0.25">
      <c r="B1109" s="70">
        <v>45763</v>
      </c>
      <c r="C1109" s="74" t="s">
        <v>22</v>
      </c>
      <c r="D1109" t="s">
        <v>198</v>
      </c>
      <c r="E1109">
        <v>137.79</v>
      </c>
      <c r="F1109" s="26">
        <v>1</v>
      </c>
      <c r="G1109">
        <v>22.05</v>
      </c>
      <c r="H1109" s="15">
        <v>137.79</v>
      </c>
      <c r="I1109">
        <v>159.84</v>
      </c>
      <c r="J1109">
        <f>YEAR(Ventas_Wellpro[[#This Row],[Fecha]])</f>
        <v>2025</v>
      </c>
      <c r="K1109" t="str">
        <f>TEXT(Ventas_Wellpro[[#This Row],[Fecha]],"MMMM")</f>
        <v>abril</v>
      </c>
      <c r="L1109">
        <f>DAY(Ventas_Wellpro[[#This Row],[Fecha]])</f>
        <v>16</v>
      </c>
    </row>
    <row r="1110" spans="2:12" x14ac:dyDescent="0.25">
      <c r="B1110" s="70">
        <v>45763</v>
      </c>
      <c r="C1110" s="74" t="s">
        <v>22</v>
      </c>
      <c r="D1110" t="s">
        <v>198</v>
      </c>
      <c r="E1110">
        <v>137.79</v>
      </c>
      <c r="F1110" s="26">
        <v>1</v>
      </c>
      <c r="G1110">
        <v>22.05</v>
      </c>
      <c r="H1110" s="15">
        <v>137.79</v>
      </c>
      <c r="I1110">
        <v>159.84</v>
      </c>
      <c r="J1110">
        <f>YEAR(Ventas_Wellpro[[#This Row],[Fecha]])</f>
        <v>2025</v>
      </c>
      <c r="K1110" t="str">
        <f>TEXT(Ventas_Wellpro[[#This Row],[Fecha]],"MMMM")</f>
        <v>abril</v>
      </c>
      <c r="L1110">
        <f>DAY(Ventas_Wellpro[[#This Row],[Fecha]])</f>
        <v>16</v>
      </c>
    </row>
    <row r="1111" spans="2:12" x14ac:dyDescent="0.25">
      <c r="B1111" s="70">
        <v>45763</v>
      </c>
      <c r="C1111" s="74" t="s">
        <v>22</v>
      </c>
      <c r="D1111" t="s">
        <v>198</v>
      </c>
      <c r="E1111">
        <v>137.79</v>
      </c>
      <c r="F1111" s="26">
        <v>1</v>
      </c>
      <c r="G1111">
        <v>22.05</v>
      </c>
      <c r="H1111" s="15">
        <v>137.79</v>
      </c>
      <c r="I1111">
        <v>159.84</v>
      </c>
      <c r="J1111">
        <f>YEAR(Ventas_Wellpro[[#This Row],[Fecha]])</f>
        <v>2025</v>
      </c>
      <c r="K1111" t="str">
        <f>TEXT(Ventas_Wellpro[[#This Row],[Fecha]],"MMMM")</f>
        <v>abril</v>
      </c>
      <c r="L1111">
        <f>DAY(Ventas_Wellpro[[#This Row],[Fecha]])</f>
        <v>16</v>
      </c>
    </row>
    <row r="1112" spans="2:12" x14ac:dyDescent="0.25">
      <c r="B1112" s="70">
        <v>45763</v>
      </c>
      <c r="C1112" s="74" t="s">
        <v>22</v>
      </c>
      <c r="D1112" t="s">
        <v>198</v>
      </c>
      <c r="E1112">
        <v>137.79499999999999</v>
      </c>
      <c r="F1112" s="26">
        <v>2</v>
      </c>
      <c r="G1112">
        <v>44.09</v>
      </c>
      <c r="H1112" s="15">
        <v>275.58999999999997</v>
      </c>
      <c r="I1112">
        <v>319.67999999999995</v>
      </c>
      <c r="J1112">
        <f>YEAR(Ventas_Wellpro[[#This Row],[Fecha]])</f>
        <v>2025</v>
      </c>
      <c r="K1112" t="str">
        <f>TEXT(Ventas_Wellpro[[#This Row],[Fecha]],"MMMM")</f>
        <v>abril</v>
      </c>
      <c r="L1112">
        <f>DAY(Ventas_Wellpro[[#This Row],[Fecha]])</f>
        <v>16</v>
      </c>
    </row>
    <row r="1113" spans="2:12" x14ac:dyDescent="0.25">
      <c r="B1113" s="70">
        <v>45763</v>
      </c>
      <c r="C1113" s="74" t="s">
        <v>22</v>
      </c>
      <c r="D1113" t="s">
        <v>198</v>
      </c>
      <c r="E1113">
        <v>137.79</v>
      </c>
      <c r="F1113" s="26">
        <v>1</v>
      </c>
      <c r="G1113">
        <v>22.05</v>
      </c>
      <c r="H1113" s="15">
        <v>137.79</v>
      </c>
      <c r="I1113">
        <v>159.84</v>
      </c>
      <c r="J1113">
        <f>YEAR(Ventas_Wellpro[[#This Row],[Fecha]])</f>
        <v>2025</v>
      </c>
      <c r="K1113" t="str">
        <f>TEXT(Ventas_Wellpro[[#This Row],[Fecha]],"MMMM")</f>
        <v>abril</v>
      </c>
      <c r="L1113">
        <f>DAY(Ventas_Wellpro[[#This Row],[Fecha]])</f>
        <v>16</v>
      </c>
    </row>
    <row r="1114" spans="2:12" x14ac:dyDescent="0.25">
      <c r="B1114" s="70">
        <v>45763</v>
      </c>
      <c r="C1114" s="74" t="s">
        <v>23</v>
      </c>
      <c r="D1114" t="s">
        <v>198</v>
      </c>
      <c r="E1114">
        <v>137.79</v>
      </c>
      <c r="F1114" s="26">
        <v>1</v>
      </c>
      <c r="G1114">
        <v>22.05</v>
      </c>
      <c r="H1114" s="15">
        <v>137.79</v>
      </c>
      <c r="I1114">
        <v>159.84</v>
      </c>
      <c r="J1114">
        <f>YEAR(Ventas_Wellpro[[#This Row],[Fecha]])</f>
        <v>2025</v>
      </c>
      <c r="K1114" t="str">
        <f>TEXT(Ventas_Wellpro[[#This Row],[Fecha]],"MMMM")</f>
        <v>abril</v>
      </c>
      <c r="L1114">
        <f>DAY(Ventas_Wellpro[[#This Row],[Fecha]])</f>
        <v>16</v>
      </c>
    </row>
    <row r="1115" spans="2:12" x14ac:dyDescent="0.25">
      <c r="B1115" s="70">
        <v>45763</v>
      </c>
      <c r="C1115" s="74" t="s">
        <v>23</v>
      </c>
      <c r="D1115" t="s">
        <v>198</v>
      </c>
      <c r="E1115">
        <v>137.79</v>
      </c>
      <c r="F1115" s="26">
        <v>1</v>
      </c>
      <c r="G1115">
        <v>22.05</v>
      </c>
      <c r="H1115" s="15">
        <v>137.79</v>
      </c>
      <c r="I1115">
        <v>159.84</v>
      </c>
      <c r="J1115">
        <f>YEAR(Ventas_Wellpro[[#This Row],[Fecha]])</f>
        <v>2025</v>
      </c>
      <c r="K1115" t="str">
        <f>TEXT(Ventas_Wellpro[[#This Row],[Fecha]],"MMMM")</f>
        <v>abril</v>
      </c>
      <c r="L1115">
        <f>DAY(Ventas_Wellpro[[#This Row],[Fecha]])</f>
        <v>16</v>
      </c>
    </row>
    <row r="1116" spans="2:12" x14ac:dyDescent="0.25">
      <c r="B1116" s="70">
        <v>45763</v>
      </c>
      <c r="C1116" s="74" t="s">
        <v>23</v>
      </c>
      <c r="D1116" t="s">
        <v>198</v>
      </c>
      <c r="E1116">
        <v>137.79</v>
      </c>
      <c r="F1116" s="26">
        <v>1</v>
      </c>
      <c r="G1116">
        <v>22.05</v>
      </c>
      <c r="H1116" s="15">
        <v>137.79</v>
      </c>
      <c r="I1116">
        <v>159.84</v>
      </c>
      <c r="J1116">
        <f>YEAR(Ventas_Wellpro[[#This Row],[Fecha]])</f>
        <v>2025</v>
      </c>
      <c r="K1116" t="str">
        <f>TEXT(Ventas_Wellpro[[#This Row],[Fecha]],"MMMM")</f>
        <v>abril</v>
      </c>
      <c r="L1116">
        <f>DAY(Ventas_Wellpro[[#This Row],[Fecha]])</f>
        <v>16</v>
      </c>
    </row>
    <row r="1117" spans="2:12" x14ac:dyDescent="0.25">
      <c r="B1117" s="70">
        <v>45763</v>
      </c>
      <c r="C1117" s="74" t="s">
        <v>24</v>
      </c>
      <c r="D1117" t="s">
        <v>198</v>
      </c>
      <c r="E1117">
        <v>137.79</v>
      </c>
      <c r="F1117" s="26">
        <v>1</v>
      </c>
      <c r="G1117">
        <v>22.05</v>
      </c>
      <c r="H1117" s="15">
        <v>137.79</v>
      </c>
      <c r="I1117">
        <v>159.84</v>
      </c>
      <c r="J1117">
        <f>YEAR(Ventas_Wellpro[[#This Row],[Fecha]])</f>
        <v>2025</v>
      </c>
      <c r="K1117" t="str">
        <f>TEXT(Ventas_Wellpro[[#This Row],[Fecha]],"MMMM")</f>
        <v>abril</v>
      </c>
      <c r="L1117">
        <f>DAY(Ventas_Wellpro[[#This Row],[Fecha]])</f>
        <v>16</v>
      </c>
    </row>
    <row r="1118" spans="2:12" x14ac:dyDescent="0.25">
      <c r="B1118" s="70">
        <v>45763</v>
      </c>
      <c r="C1118" s="74" t="s">
        <v>24</v>
      </c>
      <c r="D1118" t="s">
        <v>198</v>
      </c>
      <c r="E1118">
        <v>137.79</v>
      </c>
      <c r="F1118" s="26">
        <v>1</v>
      </c>
      <c r="G1118">
        <v>22.05</v>
      </c>
      <c r="H1118" s="15">
        <v>137.79</v>
      </c>
      <c r="I1118">
        <v>159.84</v>
      </c>
      <c r="J1118">
        <f>YEAR(Ventas_Wellpro[[#This Row],[Fecha]])</f>
        <v>2025</v>
      </c>
      <c r="K1118" t="str">
        <f>TEXT(Ventas_Wellpro[[#This Row],[Fecha]],"MMMM")</f>
        <v>abril</v>
      </c>
      <c r="L1118">
        <f>DAY(Ventas_Wellpro[[#This Row],[Fecha]])</f>
        <v>16</v>
      </c>
    </row>
    <row r="1119" spans="2:12" x14ac:dyDescent="0.25">
      <c r="B1119" s="70">
        <v>45763</v>
      </c>
      <c r="C1119" s="74" t="s">
        <v>24</v>
      </c>
      <c r="D1119" t="s">
        <v>198</v>
      </c>
      <c r="E1119">
        <v>137.79</v>
      </c>
      <c r="F1119" s="26">
        <v>1</v>
      </c>
      <c r="G1119">
        <v>22.05</v>
      </c>
      <c r="H1119" s="15">
        <v>137.79</v>
      </c>
      <c r="I1119">
        <v>159.84</v>
      </c>
      <c r="J1119">
        <f>YEAR(Ventas_Wellpro[[#This Row],[Fecha]])</f>
        <v>2025</v>
      </c>
      <c r="K1119" t="str">
        <f>TEXT(Ventas_Wellpro[[#This Row],[Fecha]],"MMMM")</f>
        <v>abril</v>
      </c>
      <c r="L1119">
        <f>DAY(Ventas_Wellpro[[#This Row],[Fecha]])</f>
        <v>16</v>
      </c>
    </row>
    <row r="1120" spans="2:12" x14ac:dyDescent="0.25">
      <c r="B1120" s="70">
        <v>45768</v>
      </c>
      <c r="C1120" s="74" t="s">
        <v>15</v>
      </c>
      <c r="D1120" t="s">
        <v>202</v>
      </c>
      <c r="E1120">
        <v>505.86</v>
      </c>
      <c r="F1120" s="26">
        <v>30</v>
      </c>
      <c r="G1120">
        <v>2428.13</v>
      </c>
      <c r="H1120">
        <v>15175.8</v>
      </c>
      <c r="I1120">
        <v>17603.93</v>
      </c>
      <c r="J1120">
        <f>YEAR(Ventas_Wellpro[[#This Row],[Fecha]])</f>
        <v>2025</v>
      </c>
      <c r="K1120" t="str">
        <f>TEXT(Ventas_Wellpro[[#This Row],[Fecha]],"MMMM")</f>
        <v>abril</v>
      </c>
      <c r="L1120">
        <f>DAY(Ventas_Wellpro[[#This Row],[Fecha]])</f>
        <v>21</v>
      </c>
    </row>
    <row r="1121" spans="2:12" x14ac:dyDescent="0.25">
      <c r="B1121" s="70">
        <v>45768</v>
      </c>
      <c r="C1121" s="74" t="s">
        <v>15</v>
      </c>
      <c r="D1121" t="s">
        <v>202</v>
      </c>
      <c r="E1121">
        <v>505.86</v>
      </c>
      <c r="F1121" s="26">
        <v>30</v>
      </c>
      <c r="G1121">
        <v>2428.13</v>
      </c>
      <c r="H1121">
        <v>15175.8</v>
      </c>
      <c r="I1121">
        <v>17603.93</v>
      </c>
      <c r="J1121">
        <f>YEAR(Ventas_Wellpro[[#This Row],[Fecha]])</f>
        <v>2025</v>
      </c>
      <c r="K1121" t="str">
        <f>TEXT(Ventas_Wellpro[[#This Row],[Fecha]],"MMMM")</f>
        <v>abril</v>
      </c>
      <c r="L1121">
        <f>DAY(Ventas_Wellpro[[#This Row],[Fecha]])</f>
        <v>21</v>
      </c>
    </row>
    <row r="1122" spans="2:12" x14ac:dyDescent="0.25">
      <c r="B1122" s="70">
        <v>45768</v>
      </c>
      <c r="C1122" s="74" t="s">
        <v>17</v>
      </c>
      <c r="D1122" t="s">
        <v>196</v>
      </c>
      <c r="E1122">
        <v>498.66</v>
      </c>
      <c r="F1122" s="26">
        <v>6</v>
      </c>
      <c r="G1122">
        <v>478.71</v>
      </c>
      <c r="H1122" s="15">
        <v>2991.96</v>
      </c>
      <c r="I1122">
        <v>3470.67</v>
      </c>
      <c r="J1122">
        <f>YEAR(Ventas_Wellpro[[#This Row],[Fecha]])</f>
        <v>2025</v>
      </c>
      <c r="K1122" t="str">
        <f>TEXT(Ventas_Wellpro[[#This Row],[Fecha]],"MMMM")</f>
        <v>abril</v>
      </c>
      <c r="L1122">
        <f>DAY(Ventas_Wellpro[[#This Row],[Fecha]])</f>
        <v>21</v>
      </c>
    </row>
    <row r="1123" spans="2:12" x14ac:dyDescent="0.25">
      <c r="B1123" s="70">
        <v>45768</v>
      </c>
      <c r="C1123" s="74" t="s">
        <v>18</v>
      </c>
      <c r="D1123" t="s">
        <v>196</v>
      </c>
      <c r="E1123" s="17">
        <v>525.59</v>
      </c>
      <c r="F1123">
        <v>12</v>
      </c>
      <c r="G1123">
        <v>1009.13</v>
      </c>
      <c r="H1123" s="15">
        <v>6307.08</v>
      </c>
      <c r="I1123">
        <v>7316.21</v>
      </c>
      <c r="J1123">
        <f>YEAR(Ventas_Wellpro[[#This Row],[Fecha]])</f>
        <v>2025</v>
      </c>
      <c r="K1123" t="str">
        <f>TEXT(Ventas_Wellpro[[#This Row],[Fecha]],"MMMM")</f>
        <v>abril</v>
      </c>
      <c r="L1123">
        <f>DAY(Ventas_Wellpro[[#This Row],[Fecha]])</f>
        <v>21</v>
      </c>
    </row>
    <row r="1124" spans="2:12" x14ac:dyDescent="0.25">
      <c r="B1124" s="70">
        <v>45768</v>
      </c>
      <c r="C1124" s="74" t="s">
        <v>18</v>
      </c>
      <c r="D1124" t="s">
        <v>196</v>
      </c>
      <c r="E1124" s="17">
        <v>525.59</v>
      </c>
      <c r="F1124">
        <v>6</v>
      </c>
      <c r="G1124">
        <v>504.57</v>
      </c>
      <c r="H1124" s="15">
        <v>3153.54</v>
      </c>
      <c r="I1124">
        <v>3658.11</v>
      </c>
      <c r="J1124">
        <f>YEAR(Ventas_Wellpro[[#This Row],[Fecha]])</f>
        <v>2025</v>
      </c>
      <c r="K1124" t="str">
        <f>TEXT(Ventas_Wellpro[[#This Row],[Fecha]],"MMMM")</f>
        <v>abril</v>
      </c>
      <c r="L1124">
        <f>DAY(Ventas_Wellpro[[#This Row],[Fecha]])</f>
        <v>21</v>
      </c>
    </row>
    <row r="1125" spans="2:12" x14ac:dyDescent="0.25">
      <c r="B1125" s="70">
        <v>45768</v>
      </c>
      <c r="C1125" s="74" t="s">
        <v>18</v>
      </c>
      <c r="D1125" t="s">
        <v>196</v>
      </c>
      <c r="E1125" s="17">
        <v>525.59</v>
      </c>
      <c r="F1125">
        <v>6</v>
      </c>
      <c r="G1125">
        <v>504.57</v>
      </c>
      <c r="H1125" s="15">
        <v>3153.54</v>
      </c>
      <c r="I1125">
        <v>3658.11</v>
      </c>
      <c r="J1125">
        <f>YEAR(Ventas_Wellpro[[#This Row],[Fecha]])</f>
        <v>2025</v>
      </c>
      <c r="K1125" t="str">
        <f>TEXT(Ventas_Wellpro[[#This Row],[Fecha]],"MMMM")</f>
        <v>abril</v>
      </c>
      <c r="L1125">
        <f>DAY(Ventas_Wellpro[[#This Row],[Fecha]])</f>
        <v>21</v>
      </c>
    </row>
    <row r="1126" spans="2:12" x14ac:dyDescent="0.25">
      <c r="B1126" s="70">
        <v>45768</v>
      </c>
      <c r="C1126" s="74" t="s">
        <v>18</v>
      </c>
      <c r="D1126" t="s">
        <v>196</v>
      </c>
      <c r="E1126" s="17">
        <v>525.59</v>
      </c>
      <c r="F1126">
        <v>6</v>
      </c>
      <c r="G1126">
        <v>504.57</v>
      </c>
      <c r="H1126" s="15">
        <v>3153.54</v>
      </c>
      <c r="I1126">
        <v>3658.11</v>
      </c>
      <c r="J1126">
        <f>YEAR(Ventas_Wellpro[[#This Row],[Fecha]])</f>
        <v>2025</v>
      </c>
      <c r="K1126" t="str">
        <f>TEXT(Ventas_Wellpro[[#This Row],[Fecha]],"MMMM")</f>
        <v>abril</v>
      </c>
      <c r="L1126">
        <f>DAY(Ventas_Wellpro[[#This Row],[Fecha]])</f>
        <v>21</v>
      </c>
    </row>
    <row r="1127" spans="2:12" x14ac:dyDescent="0.25">
      <c r="B1127" s="70">
        <v>45768</v>
      </c>
      <c r="C1127" s="74" t="s">
        <v>18</v>
      </c>
      <c r="D1127" t="s">
        <v>196</v>
      </c>
      <c r="E1127" s="17">
        <v>525.59</v>
      </c>
      <c r="F1127">
        <v>6</v>
      </c>
      <c r="G1127">
        <v>504.57</v>
      </c>
      <c r="H1127" s="15">
        <v>3153.54</v>
      </c>
      <c r="I1127">
        <v>3658.11</v>
      </c>
      <c r="J1127">
        <f>YEAR(Ventas_Wellpro[[#This Row],[Fecha]])</f>
        <v>2025</v>
      </c>
      <c r="K1127" t="str">
        <f>TEXT(Ventas_Wellpro[[#This Row],[Fecha]],"MMMM")</f>
        <v>abril</v>
      </c>
      <c r="L1127">
        <f>DAY(Ventas_Wellpro[[#This Row],[Fecha]])</f>
        <v>21</v>
      </c>
    </row>
    <row r="1128" spans="2:12" x14ac:dyDescent="0.25">
      <c r="B1128" s="70">
        <v>45768</v>
      </c>
      <c r="C1128" s="74" t="s">
        <v>18</v>
      </c>
      <c r="D1128" t="s">
        <v>202</v>
      </c>
      <c r="E1128" s="17">
        <v>547.24</v>
      </c>
      <c r="F1128">
        <v>25</v>
      </c>
      <c r="G1128">
        <v>2188.96</v>
      </c>
      <c r="H1128" s="15">
        <v>13681</v>
      </c>
      <c r="I1128">
        <v>15869.96</v>
      </c>
      <c r="J1128">
        <f>YEAR(Ventas_Wellpro[[#This Row],[Fecha]])</f>
        <v>2025</v>
      </c>
      <c r="K1128" t="str">
        <f>TEXT(Ventas_Wellpro[[#This Row],[Fecha]],"MMMM")</f>
        <v>abril</v>
      </c>
      <c r="L1128">
        <f>DAY(Ventas_Wellpro[[#This Row],[Fecha]])</f>
        <v>21</v>
      </c>
    </row>
    <row r="1129" spans="2:12" x14ac:dyDescent="0.25">
      <c r="B1129" s="70">
        <v>45768</v>
      </c>
      <c r="C1129" s="74" t="s">
        <v>18</v>
      </c>
      <c r="D1129" t="s">
        <v>202</v>
      </c>
      <c r="E1129" s="17">
        <v>547.24</v>
      </c>
      <c r="F1129">
        <v>9</v>
      </c>
      <c r="G1129">
        <v>788.03</v>
      </c>
      <c r="H1129" s="15">
        <v>4925.16</v>
      </c>
      <c r="I1129">
        <v>5713.19</v>
      </c>
      <c r="J1129">
        <f>YEAR(Ventas_Wellpro[[#This Row],[Fecha]])</f>
        <v>2025</v>
      </c>
      <c r="K1129" t="str">
        <f>TEXT(Ventas_Wellpro[[#This Row],[Fecha]],"MMMM")</f>
        <v>abril</v>
      </c>
      <c r="L1129">
        <f>DAY(Ventas_Wellpro[[#This Row],[Fecha]])</f>
        <v>21</v>
      </c>
    </row>
    <row r="1130" spans="2:12" x14ac:dyDescent="0.25">
      <c r="B1130" s="70">
        <v>45768</v>
      </c>
      <c r="C1130" s="74" t="s">
        <v>23</v>
      </c>
      <c r="D1130" t="s">
        <v>196</v>
      </c>
      <c r="E1130">
        <v>70.05</v>
      </c>
      <c r="F1130" s="26">
        <v>240</v>
      </c>
      <c r="G1130">
        <v>2689.92</v>
      </c>
      <c r="H1130" s="15">
        <v>16812</v>
      </c>
      <c r="I1130">
        <v>19501.919999999998</v>
      </c>
      <c r="J1130">
        <f>YEAR(Ventas_Wellpro[[#This Row],[Fecha]])</f>
        <v>2025</v>
      </c>
      <c r="K1130" t="str">
        <f>TEXT(Ventas_Wellpro[[#This Row],[Fecha]],"MMMM")</f>
        <v>abril</v>
      </c>
      <c r="L1130">
        <f>DAY(Ventas_Wellpro[[#This Row],[Fecha]])</f>
        <v>21</v>
      </c>
    </row>
    <row r="1131" spans="2:12" x14ac:dyDescent="0.25">
      <c r="B1131" s="70">
        <v>45768</v>
      </c>
      <c r="C1131" s="74" t="s">
        <v>23</v>
      </c>
      <c r="D1131" t="s">
        <v>196</v>
      </c>
      <c r="E1131">
        <v>70.05</v>
      </c>
      <c r="F1131" s="26">
        <v>240</v>
      </c>
      <c r="G1131">
        <v>2689.92</v>
      </c>
      <c r="H1131" s="15">
        <v>16812</v>
      </c>
      <c r="I1131">
        <v>19501.919999999998</v>
      </c>
      <c r="J1131">
        <f>YEAR(Ventas_Wellpro[[#This Row],[Fecha]])</f>
        <v>2025</v>
      </c>
      <c r="K1131" t="str">
        <f>TEXT(Ventas_Wellpro[[#This Row],[Fecha]],"MMMM")</f>
        <v>abril</v>
      </c>
      <c r="L1131">
        <f>DAY(Ventas_Wellpro[[#This Row],[Fecha]])</f>
        <v>21</v>
      </c>
    </row>
    <row r="1132" spans="2:12" x14ac:dyDescent="0.25">
      <c r="B1132" s="70">
        <v>45769</v>
      </c>
      <c r="C1132" s="74" t="s">
        <v>14</v>
      </c>
      <c r="D1132" t="s">
        <v>198</v>
      </c>
      <c r="E1132">
        <v>1706.9</v>
      </c>
      <c r="F1132" s="26">
        <v>1</v>
      </c>
      <c r="G1132">
        <v>273.10000000000002</v>
      </c>
      <c r="H1132" s="15">
        <v>1706.9</v>
      </c>
      <c r="I1132">
        <v>1980</v>
      </c>
      <c r="J1132">
        <f>YEAR(Ventas_Wellpro[[#This Row],[Fecha]])</f>
        <v>2025</v>
      </c>
      <c r="K1132" t="str">
        <f>TEXT(Ventas_Wellpro[[#This Row],[Fecha]],"MMMM")</f>
        <v>abril</v>
      </c>
      <c r="L1132">
        <f>DAY(Ventas_Wellpro[[#This Row],[Fecha]])</f>
        <v>22</v>
      </c>
    </row>
    <row r="1133" spans="2:12" x14ac:dyDescent="0.25">
      <c r="B1133" s="70">
        <v>45769</v>
      </c>
      <c r="C1133" s="74" t="s">
        <v>123</v>
      </c>
      <c r="D1133" t="s">
        <v>198</v>
      </c>
      <c r="E1133">
        <v>137.79</v>
      </c>
      <c r="F1133" s="26">
        <v>1</v>
      </c>
      <c r="G1133">
        <v>22.05</v>
      </c>
      <c r="H1133" s="15">
        <v>137.79</v>
      </c>
      <c r="I1133">
        <v>159.84</v>
      </c>
      <c r="J1133">
        <f>YEAR(Ventas_Wellpro[[#This Row],[Fecha]])</f>
        <v>2025</v>
      </c>
      <c r="K1133" t="str">
        <f>TEXT(Ventas_Wellpro[[#This Row],[Fecha]],"MMMM")</f>
        <v>abril</v>
      </c>
      <c r="L1133">
        <f>DAY(Ventas_Wellpro[[#This Row],[Fecha]])</f>
        <v>22</v>
      </c>
    </row>
    <row r="1134" spans="2:12" x14ac:dyDescent="0.25">
      <c r="B1134" s="70">
        <v>45769</v>
      </c>
      <c r="C1134" s="74" t="s">
        <v>123</v>
      </c>
      <c r="D1134" t="s">
        <v>198</v>
      </c>
      <c r="E1134">
        <v>137.19999999999999</v>
      </c>
      <c r="F1134" s="26">
        <v>1</v>
      </c>
      <c r="G1134">
        <v>21.95</v>
      </c>
      <c r="H1134" s="15">
        <v>137.19999999999999</v>
      </c>
      <c r="I1134">
        <v>159.14999999999998</v>
      </c>
      <c r="J1134">
        <f>YEAR(Ventas_Wellpro[[#This Row],[Fecha]])</f>
        <v>2025</v>
      </c>
      <c r="K1134" t="str">
        <f>TEXT(Ventas_Wellpro[[#This Row],[Fecha]],"MMMM")</f>
        <v>abril</v>
      </c>
      <c r="L1134">
        <f>DAY(Ventas_Wellpro[[#This Row],[Fecha]])</f>
        <v>22</v>
      </c>
    </row>
    <row r="1135" spans="2:12" x14ac:dyDescent="0.25">
      <c r="B1135" s="70">
        <v>45769</v>
      </c>
      <c r="C1135" s="74" t="s">
        <v>21</v>
      </c>
      <c r="D1135" t="s">
        <v>198</v>
      </c>
      <c r="E1135">
        <v>137.79</v>
      </c>
      <c r="F1135" s="26">
        <v>1</v>
      </c>
      <c r="G1135">
        <v>22.05</v>
      </c>
      <c r="H1135" s="15">
        <v>137.79</v>
      </c>
      <c r="I1135">
        <v>159.84</v>
      </c>
      <c r="J1135">
        <f>YEAR(Ventas_Wellpro[[#This Row],[Fecha]])</f>
        <v>2025</v>
      </c>
      <c r="K1135" t="str">
        <f>TEXT(Ventas_Wellpro[[#This Row],[Fecha]],"MMMM")</f>
        <v>abril</v>
      </c>
      <c r="L1135">
        <f>DAY(Ventas_Wellpro[[#This Row],[Fecha]])</f>
        <v>22</v>
      </c>
    </row>
    <row r="1136" spans="2:12" x14ac:dyDescent="0.25">
      <c r="B1136" s="70">
        <v>45769</v>
      </c>
      <c r="C1136" s="74" t="s">
        <v>21</v>
      </c>
      <c r="D1136" t="s">
        <v>198</v>
      </c>
      <c r="E1136">
        <v>137.19999999999999</v>
      </c>
      <c r="F1136" s="26">
        <v>1</v>
      </c>
      <c r="G1136">
        <v>21.95</v>
      </c>
      <c r="H1136" s="15">
        <v>137.19999999999999</v>
      </c>
      <c r="I1136">
        <v>159.14999999999998</v>
      </c>
      <c r="J1136">
        <f>YEAR(Ventas_Wellpro[[#This Row],[Fecha]])</f>
        <v>2025</v>
      </c>
      <c r="K1136" t="str">
        <f>TEXT(Ventas_Wellpro[[#This Row],[Fecha]],"MMMM")</f>
        <v>abril</v>
      </c>
      <c r="L1136">
        <f>DAY(Ventas_Wellpro[[#This Row],[Fecha]])</f>
        <v>22</v>
      </c>
    </row>
    <row r="1137" spans="2:12" x14ac:dyDescent="0.25">
      <c r="B1137" s="70">
        <v>45769</v>
      </c>
      <c r="C1137" s="74" t="s">
        <v>21</v>
      </c>
      <c r="D1137" t="s">
        <v>198</v>
      </c>
      <c r="E1137">
        <v>137.19999999999999</v>
      </c>
      <c r="F1137" s="26">
        <v>1</v>
      </c>
      <c r="G1137">
        <v>21.95</v>
      </c>
      <c r="H1137" s="15">
        <v>137.19999999999999</v>
      </c>
      <c r="I1137">
        <v>159.14999999999998</v>
      </c>
      <c r="J1137">
        <f>YEAR(Ventas_Wellpro[[#This Row],[Fecha]])</f>
        <v>2025</v>
      </c>
      <c r="K1137" t="str">
        <f>TEXT(Ventas_Wellpro[[#This Row],[Fecha]],"MMMM")</f>
        <v>abril</v>
      </c>
      <c r="L1137">
        <f>DAY(Ventas_Wellpro[[#This Row],[Fecha]])</f>
        <v>22</v>
      </c>
    </row>
    <row r="1138" spans="2:12" x14ac:dyDescent="0.25">
      <c r="B1138" s="70">
        <v>45769</v>
      </c>
      <c r="C1138" s="74" t="s">
        <v>22</v>
      </c>
      <c r="D1138" t="s">
        <v>198</v>
      </c>
      <c r="E1138">
        <v>137.79</v>
      </c>
      <c r="F1138" s="26">
        <v>1</v>
      </c>
      <c r="G1138">
        <v>22.05</v>
      </c>
      <c r="H1138" s="15">
        <v>137.79</v>
      </c>
      <c r="I1138">
        <v>159.84</v>
      </c>
      <c r="J1138">
        <f>YEAR(Ventas_Wellpro[[#This Row],[Fecha]])</f>
        <v>2025</v>
      </c>
      <c r="K1138" t="str">
        <f>TEXT(Ventas_Wellpro[[#This Row],[Fecha]],"MMMM")</f>
        <v>abril</v>
      </c>
      <c r="L1138">
        <f>DAY(Ventas_Wellpro[[#This Row],[Fecha]])</f>
        <v>22</v>
      </c>
    </row>
    <row r="1139" spans="2:12" x14ac:dyDescent="0.25">
      <c r="B1139" s="70">
        <v>45769</v>
      </c>
      <c r="C1139" s="74" t="s">
        <v>22</v>
      </c>
      <c r="D1139" t="s">
        <v>198</v>
      </c>
      <c r="E1139">
        <v>77.58</v>
      </c>
      <c r="F1139" s="26">
        <v>1</v>
      </c>
      <c r="G1139">
        <v>12.41</v>
      </c>
      <c r="H1139" s="15">
        <v>77.58</v>
      </c>
      <c r="I1139">
        <v>89.99</v>
      </c>
      <c r="J1139">
        <f>YEAR(Ventas_Wellpro[[#This Row],[Fecha]])</f>
        <v>2025</v>
      </c>
      <c r="K1139" t="str">
        <f>TEXT(Ventas_Wellpro[[#This Row],[Fecha]],"MMMM")</f>
        <v>abril</v>
      </c>
      <c r="L1139">
        <f>DAY(Ventas_Wellpro[[#This Row],[Fecha]])</f>
        <v>22</v>
      </c>
    </row>
    <row r="1140" spans="2:12" x14ac:dyDescent="0.25">
      <c r="B1140" s="70">
        <v>45769</v>
      </c>
      <c r="C1140" s="74" t="s">
        <v>22</v>
      </c>
      <c r="D1140" t="s">
        <v>198</v>
      </c>
      <c r="E1140">
        <v>137.19999999999999</v>
      </c>
      <c r="F1140" s="26">
        <v>1</v>
      </c>
      <c r="G1140">
        <v>21.95</v>
      </c>
      <c r="H1140" s="15">
        <v>137.19999999999999</v>
      </c>
      <c r="I1140">
        <v>159.14999999999998</v>
      </c>
      <c r="J1140">
        <f>YEAR(Ventas_Wellpro[[#This Row],[Fecha]])</f>
        <v>2025</v>
      </c>
      <c r="K1140" t="str">
        <f>TEXT(Ventas_Wellpro[[#This Row],[Fecha]],"MMMM")</f>
        <v>abril</v>
      </c>
      <c r="L1140">
        <f>DAY(Ventas_Wellpro[[#This Row],[Fecha]])</f>
        <v>22</v>
      </c>
    </row>
    <row r="1141" spans="2:12" x14ac:dyDescent="0.25">
      <c r="B1141" s="70">
        <v>45769</v>
      </c>
      <c r="C1141" s="74" t="s">
        <v>22</v>
      </c>
      <c r="D1141" t="s">
        <v>198</v>
      </c>
      <c r="E1141">
        <v>137.19999999999999</v>
      </c>
      <c r="F1141" s="26">
        <v>1</v>
      </c>
      <c r="G1141">
        <v>21.95</v>
      </c>
      <c r="H1141" s="15">
        <v>137.19999999999999</v>
      </c>
      <c r="I1141">
        <v>159.14999999999998</v>
      </c>
      <c r="J1141">
        <f>YEAR(Ventas_Wellpro[[#This Row],[Fecha]])</f>
        <v>2025</v>
      </c>
      <c r="K1141" t="str">
        <f>TEXT(Ventas_Wellpro[[#This Row],[Fecha]],"MMMM")</f>
        <v>abril</v>
      </c>
      <c r="L1141">
        <f>DAY(Ventas_Wellpro[[#This Row],[Fecha]])</f>
        <v>22</v>
      </c>
    </row>
    <row r="1142" spans="2:12" x14ac:dyDescent="0.25">
      <c r="B1142" s="70">
        <v>45769</v>
      </c>
      <c r="C1142" s="74" t="s">
        <v>22</v>
      </c>
      <c r="D1142" t="s">
        <v>198</v>
      </c>
      <c r="E1142">
        <v>137.79</v>
      </c>
      <c r="F1142" s="26">
        <v>1</v>
      </c>
      <c r="G1142">
        <v>22.05</v>
      </c>
      <c r="H1142" s="15">
        <v>137.79</v>
      </c>
      <c r="I1142">
        <v>159.84</v>
      </c>
      <c r="J1142">
        <f>YEAR(Ventas_Wellpro[[#This Row],[Fecha]])</f>
        <v>2025</v>
      </c>
      <c r="K1142" t="str">
        <f>TEXT(Ventas_Wellpro[[#This Row],[Fecha]],"MMMM")</f>
        <v>abril</v>
      </c>
      <c r="L1142">
        <f>DAY(Ventas_Wellpro[[#This Row],[Fecha]])</f>
        <v>22</v>
      </c>
    </row>
    <row r="1143" spans="2:12" x14ac:dyDescent="0.25">
      <c r="B1143" s="70">
        <v>45769</v>
      </c>
      <c r="C1143" s="74" t="s">
        <v>22</v>
      </c>
      <c r="D1143" t="s">
        <v>198</v>
      </c>
      <c r="E1143">
        <v>137.79</v>
      </c>
      <c r="F1143" s="26">
        <v>1</v>
      </c>
      <c r="G1143">
        <v>22.05</v>
      </c>
      <c r="H1143" s="15">
        <v>137.79</v>
      </c>
      <c r="I1143">
        <v>159.84</v>
      </c>
      <c r="J1143">
        <f>YEAR(Ventas_Wellpro[[#This Row],[Fecha]])</f>
        <v>2025</v>
      </c>
      <c r="K1143" t="str">
        <f>TEXT(Ventas_Wellpro[[#This Row],[Fecha]],"MMMM")</f>
        <v>abril</v>
      </c>
      <c r="L1143">
        <f>DAY(Ventas_Wellpro[[#This Row],[Fecha]])</f>
        <v>22</v>
      </c>
    </row>
    <row r="1144" spans="2:12" x14ac:dyDescent="0.25">
      <c r="B1144" s="70">
        <v>45769</v>
      </c>
      <c r="C1144" s="74" t="s">
        <v>24</v>
      </c>
      <c r="D1144" t="s">
        <v>198</v>
      </c>
      <c r="E1144">
        <v>137.19999999999999</v>
      </c>
      <c r="F1144" s="26">
        <v>1</v>
      </c>
      <c r="G1144">
        <v>21.95</v>
      </c>
      <c r="H1144" s="15">
        <v>137.19999999999999</v>
      </c>
      <c r="I1144">
        <v>159.14999999999998</v>
      </c>
      <c r="J1144">
        <f>YEAR(Ventas_Wellpro[[#This Row],[Fecha]])</f>
        <v>2025</v>
      </c>
      <c r="K1144" t="str">
        <f>TEXT(Ventas_Wellpro[[#This Row],[Fecha]],"MMMM")</f>
        <v>abril</v>
      </c>
      <c r="L1144">
        <f>DAY(Ventas_Wellpro[[#This Row],[Fecha]])</f>
        <v>22</v>
      </c>
    </row>
    <row r="1145" spans="2:12" x14ac:dyDescent="0.25">
      <c r="B1145" s="70">
        <v>45769</v>
      </c>
      <c r="C1145" s="74" t="s">
        <v>24</v>
      </c>
      <c r="D1145" t="s">
        <v>198</v>
      </c>
      <c r="E1145">
        <v>137.19999999999999</v>
      </c>
      <c r="F1145" s="26">
        <v>1</v>
      </c>
      <c r="G1145">
        <v>21.95</v>
      </c>
      <c r="H1145" s="15">
        <v>137.19999999999999</v>
      </c>
      <c r="I1145">
        <v>159.14999999999998</v>
      </c>
      <c r="J1145">
        <f>YEAR(Ventas_Wellpro[[#This Row],[Fecha]])</f>
        <v>2025</v>
      </c>
      <c r="K1145" t="str">
        <f>TEXT(Ventas_Wellpro[[#This Row],[Fecha]],"MMMM")</f>
        <v>abril</v>
      </c>
      <c r="L1145">
        <f>DAY(Ventas_Wellpro[[#This Row],[Fecha]])</f>
        <v>22</v>
      </c>
    </row>
    <row r="1146" spans="2:12" x14ac:dyDescent="0.25">
      <c r="B1146" s="70">
        <v>45769</v>
      </c>
      <c r="C1146" s="74" t="s">
        <v>24</v>
      </c>
      <c r="D1146" t="s">
        <v>198</v>
      </c>
      <c r="E1146">
        <v>137.79</v>
      </c>
      <c r="F1146" s="26">
        <v>1</v>
      </c>
      <c r="G1146">
        <v>22.05</v>
      </c>
      <c r="H1146" s="15">
        <v>137.79</v>
      </c>
      <c r="I1146">
        <v>159.84</v>
      </c>
      <c r="J1146">
        <f>YEAR(Ventas_Wellpro[[#This Row],[Fecha]])</f>
        <v>2025</v>
      </c>
      <c r="K1146" t="str">
        <f>TEXT(Ventas_Wellpro[[#This Row],[Fecha]],"MMMM")</f>
        <v>abril</v>
      </c>
      <c r="L1146">
        <f>DAY(Ventas_Wellpro[[#This Row],[Fecha]])</f>
        <v>22</v>
      </c>
    </row>
    <row r="1147" spans="2:12" x14ac:dyDescent="0.25">
      <c r="B1147" s="70">
        <v>45770</v>
      </c>
      <c r="C1147" s="74" t="s">
        <v>10</v>
      </c>
      <c r="D1147" t="s">
        <v>198</v>
      </c>
      <c r="E1147">
        <v>267.8</v>
      </c>
      <c r="F1147" s="26">
        <v>1</v>
      </c>
      <c r="G1147">
        <v>42.85</v>
      </c>
      <c r="H1147" s="15">
        <v>267.8</v>
      </c>
      <c r="I1147">
        <v>310.65000000000003</v>
      </c>
      <c r="J1147">
        <f>YEAR(Ventas_Wellpro[[#This Row],[Fecha]])</f>
        <v>2025</v>
      </c>
      <c r="K1147" t="str">
        <f>TEXT(Ventas_Wellpro[[#This Row],[Fecha]],"MMMM")</f>
        <v>abril</v>
      </c>
      <c r="L1147">
        <f>DAY(Ventas_Wellpro[[#This Row],[Fecha]])</f>
        <v>23</v>
      </c>
    </row>
    <row r="1148" spans="2:12" x14ac:dyDescent="0.25">
      <c r="B1148" s="70">
        <v>45770</v>
      </c>
      <c r="C1148" s="74" t="s">
        <v>19</v>
      </c>
      <c r="D1148" t="s">
        <v>198</v>
      </c>
      <c r="E1148">
        <v>943.45</v>
      </c>
      <c r="F1148" s="26">
        <v>1</v>
      </c>
      <c r="G1148">
        <v>150.94999999999999</v>
      </c>
      <c r="H1148" s="15">
        <v>943.45</v>
      </c>
      <c r="I1148">
        <v>1094.4000000000001</v>
      </c>
      <c r="J1148">
        <f>YEAR(Ventas_Wellpro[[#This Row],[Fecha]])</f>
        <v>2025</v>
      </c>
      <c r="K1148" t="str">
        <f>TEXT(Ventas_Wellpro[[#This Row],[Fecha]],"MMMM")</f>
        <v>abril</v>
      </c>
      <c r="L1148">
        <f>DAY(Ventas_Wellpro[[#This Row],[Fecha]])</f>
        <v>23</v>
      </c>
    </row>
    <row r="1149" spans="2:12" x14ac:dyDescent="0.25">
      <c r="B1149" s="70">
        <v>45770</v>
      </c>
      <c r="C1149" s="74" t="s">
        <v>123</v>
      </c>
      <c r="D1149" t="s">
        <v>198</v>
      </c>
      <c r="E1149">
        <v>77.585999999999999</v>
      </c>
      <c r="F1149" s="26">
        <v>5</v>
      </c>
      <c r="G1149">
        <v>62.07</v>
      </c>
      <c r="H1149" s="15">
        <v>387.93</v>
      </c>
      <c r="I1149">
        <v>450</v>
      </c>
      <c r="J1149">
        <f>YEAR(Ventas_Wellpro[[#This Row],[Fecha]])</f>
        <v>2025</v>
      </c>
      <c r="K1149" t="str">
        <f>TEXT(Ventas_Wellpro[[#This Row],[Fecha]],"MMMM")</f>
        <v>abril</v>
      </c>
      <c r="L1149">
        <f>DAY(Ventas_Wellpro[[#This Row],[Fecha]])</f>
        <v>23</v>
      </c>
    </row>
    <row r="1150" spans="2:12" x14ac:dyDescent="0.25">
      <c r="B1150" s="70">
        <v>45770</v>
      </c>
      <c r="C1150" s="74" t="s">
        <v>21</v>
      </c>
      <c r="D1150" t="s">
        <v>198</v>
      </c>
      <c r="E1150">
        <v>77.586699999999993</v>
      </c>
      <c r="F1150" s="26">
        <v>3</v>
      </c>
      <c r="G1150">
        <v>37.24</v>
      </c>
      <c r="H1150" s="15">
        <v>232.76</v>
      </c>
      <c r="I1150">
        <v>270</v>
      </c>
      <c r="J1150">
        <f>YEAR(Ventas_Wellpro[[#This Row],[Fecha]])</f>
        <v>2025</v>
      </c>
      <c r="K1150" t="str">
        <f>TEXT(Ventas_Wellpro[[#This Row],[Fecha]],"MMMM")</f>
        <v>abril</v>
      </c>
      <c r="L1150">
        <f>DAY(Ventas_Wellpro[[#This Row],[Fecha]])</f>
        <v>23</v>
      </c>
    </row>
    <row r="1151" spans="2:12" x14ac:dyDescent="0.25">
      <c r="B1151" s="70">
        <v>45770</v>
      </c>
      <c r="C1151" s="74" t="s">
        <v>11</v>
      </c>
      <c r="D1151" t="s">
        <v>198</v>
      </c>
      <c r="E1151">
        <v>267.8</v>
      </c>
      <c r="F1151" s="26">
        <v>1</v>
      </c>
      <c r="G1151">
        <v>42.85</v>
      </c>
      <c r="H1151" s="15">
        <v>267.8</v>
      </c>
      <c r="I1151">
        <v>310.65000000000003</v>
      </c>
      <c r="J1151">
        <f>YEAR(Ventas_Wellpro[[#This Row],[Fecha]])</f>
        <v>2025</v>
      </c>
      <c r="K1151" t="str">
        <f>TEXT(Ventas_Wellpro[[#This Row],[Fecha]],"MMMM")</f>
        <v>abril</v>
      </c>
      <c r="L1151">
        <f>DAY(Ventas_Wellpro[[#This Row],[Fecha]])</f>
        <v>23</v>
      </c>
    </row>
    <row r="1152" spans="2:12" x14ac:dyDescent="0.25">
      <c r="B1152" s="70">
        <v>45770</v>
      </c>
      <c r="C1152" s="74" t="s">
        <v>22</v>
      </c>
      <c r="D1152" t="s">
        <v>198</v>
      </c>
      <c r="E1152">
        <v>77.585999999999999</v>
      </c>
      <c r="F1152" s="26">
        <v>5</v>
      </c>
      <c r="G1152">
        <v>62.07</v>
      </c>
      <c r="H1152" s="15">
        <v>387.93</v>
      </c>
      <c r="I1152">
        <v>450</v>
      </c>
      <c r="J1152">
        <f>YEAR(Ventas_Wellpro[[#This Row],[Fecha]])</f>
        <v>2025</v>
      </c>
      <c r="K1152" t="str">
        <f>TEXT(Ventas_Wellpro[[#This Row],[Fecha]],"MMMM")</f>
        <v>abril</v>
      </c>
      <c r="L1152">
        <f>DAY(Ventas_Wellpro[[#This Row],[Fecha]])</f>
        <v>23</v>
      </c>
    </row>
    <row r="1153" spans="2:12" x14ac:dyDescent="0.25">
      <c r="B1153" s="70">
        <v>45770</v>
      </c>
      <c r="C1153" s="74" t="s">
        <v>23</v>
      </c>
      <c r="D1153" t="s">
        <v>198</v>
      </c>
      <c r="E1153">
        <v>77.59</v>
      </c>
      <c r="F1153" s="26">
        <v>1</v>
      </c>
      <c r="G1153">
        <v>12.41</v>
      </c>
      <c r="H1153" s="15">
        <v>77.59</v>
      </c>
      <c r="I1153">
        <v>90</v>
      </c>
      <c r="J1153">
        <f>YEAR(Ventas_Wellpro[[#This Row],[Fecha]])</f>
        <v>2025</v>
      </c>
      <c r="K1153" t="str">
        <f>TEXT(Ventas_Wellpro[[#This Row],[Fecha]],"MMMM")</f>
        <v>abril</v>
      </c>
      <c r="L1153">
        <f>DAY(Ventas_Wellpro[[#This Row],[Fecha]])</f>
        <v>23</v>
      </c>
    </row>
    <row r="1154" spans="2:12" x14ac:dyDescent="0.25">
      <c r="B1154" s="70">
        <v>45770</v>
      </c>
      <c r="C1154" s="74" t="s">
        <v>24</v>
      </c>
      <c r="D1154" t="s">
        <v>198</v>
      </c>
      <c r="E1154">
        <v>77.584999999999994</v>
      </c>
      <c r="F1154" s="26">
        <v>4</v>
      </c>
      <c r="G1154">
        <v>49.65</v>
      </c>
      <c r="H1154" s="15">
        <v>310.33999999999997</v>
      </c>
      <c r="I1154">
        <v>359.98999999999995</v>
      </c>
      <c r="J1154">
        <f>YEAR(Ventas_Wellpro[[#This Row],[Fecha]])</f>
        <v>2025</v>
      </c>
      <c r="K1154" t="str">
        <f>TEXT(Ventas_Wellpro[[#This Row],[Fecha]],"MMMM")</f>
        <v>abril</v>
      </c>
      <c r="L1154">
        <f>DAY(Ventas_Wellpro[[#This Row],[Fecha]])</f>
        <v>23</v>
      </c>
    </row>
    <row r="1155" spans="2:12" x14ac:dyDescent="0.25">
      <c r="B1155" s="70">
        <v>45771</v>
      </c>
      <c r="C1155" s="74" t="s">
        <v>17</v>
      </c>
      <c r="D1155" t="s">
        <v>196</v>
      </c>
      <c r="E1155">
        <v>498.66</v>
      </c>
      <c r="F1155" s="26">
        <v>6</v>
      </c>
      <c r="G1155">
        <v>478.71</v>
      </c>
      <c r="H1155" s="15">
        <v>2991.96</v>
      </c>
      <c r="I1155">
        <v>3470.67</v>
      </c>
      <c r="J1155">
        <f>YEAR(Ventas_Wellpro[[#This Row],[Fecha]])</f>
        <v>2025</v>
      </c>
      <c r="K1155" t="str">
        <f>TEXT(Ventas_Wellpro[[#This Row],[Fecha]],"MMMM")</f>
        <v>abril</v>
      </c>
      <c r="L1155">
        <f>DAY(Ventas_Wellpro[[#This Row],[Fecha]])</f>
        <v>24</v>
      </c>
    </row>
    <row r="1156" spans="2:12" x14ac:dyDescent="0.25">
      <c r="B1156" s="70">
        <v>45771</v>
      </c>
      <c r="C1156" s="74" t="s">
        <v>17</v>
      </c>
      <c r="D1156" t="s">
        <v>196</v>
      </c>
      <c r="E1156">
        <v>498.66</v>
      </c>
      <c r="F1156" s="26">
        <v>6</v>
      </c>
      <c r="G1156">
        <v>478.71</v>
      </c>
      <c r="H1156" s="15">
        <v>2991.96</v>
      </c>
      <c r="I1156">
        <v>3470.67</v>
      </c>
      <c r="J1156">
        <f>YEAR(Ventas_Wellpro[[#This Row],[Fecha]])</f>
        <v>2025</v>
      </c>
      <c r="K1156" t="str">
        <f>TEXT(Ventas_Wellpro[[#This Row],[Fecha]],"MMMM")</f>
        <v>abril</v>
      </c>
      <c r="L1156">
        <f>DAY(Ventas_Wellpro[[#This Row],[Fecha]])</f>
        <v>24</v>
      </c>
    </row>
    <row r="1157" spans="2:12" x14ac:dyDescent="0.25">
      <c r="B1157" s="70">
        <v>45771</v>
      </c>
      <c r="C1157" s="74" t="s">
        <v>17</v>
      </c>
      <c r="D1157" t="s">
        <v>196</v>
      </c>
      <c r="E1157">
        <v>498.66</v>
      </c>
      <c r="F1157" s="26">
        <v>6</v>
      </c>
      <c r="G1157">
        <v>478.71</v>
      </c>
      <c r="H1157" s="15">
        <v>2991.96</v>
      </c>
      <c r="I1157">
        <v>3470.67</v>
      </c>
      <c r="J1157">
        <f>YEAR(Ventas_Wellpro[[#This Row],[Fecha]])</f>
        <v>2025</v>
      </c>
      <c r="K1157" t="str">
        <f>TEXT(Ventas_Wellpro[[#This Row],[Fecha]],"MMMM")</f>
        <v>abril</v>
      </c>
      <c r="L1157">
        <f>DAY(Ventas_Wellpro[[#This Row],[Fecha]])</f>
        <v>24</v>
      </c>
    </row>
    <row r="1158" spans="2:12" x14ac:dyDescent="0.25">
      <c r="B1158" s="70">
        <v>45771</v>
      </c>
      <c r="C1158" s="74" t="s">
        <v>19</v>
      </c>
      <c r="D1158" t="s">
        <v>198</v>
      </c>
      <c r="E1158">
        <v>1048.28</v>
      </c>
      <c r="F1158" s="26">
        <v>1</v>
      </c>
      <c r="G1158">
        <v>167.72</v>
      </c>
      <c r="H1158" s="15">
        <v>1048.28</v>
      </c>
      <c r="I1158">
        <v>1216</v>
      </c>
      <c r="J1158">
        <f>YEAR(Ventas_Wellpro[[#This Row],[Fecha]])</f>
        <v>2025</v>
      </c>
      <c r="K1158" t="str">
        <f>TEXT(Ventas_Wellpro[[#This Row],[Fecha]],"MMMM")</f>
        <v>abril</v>
      </c>
      <c r="L1158">
        <f>DAY(Ventas_Wellpro[[#This Row],[Fecha]])</f>
        <v>24</v>
      </c>
    </row>
    <row r="1159" spans="2:12" x14ac:dyDescent="0.25">
      <c r="B1159" s="70">
        <v>45771</v>
      </c>
      <c r="C1159" s="74" t="s">
        <v>14</v>
      </c>
      <c r="D1159" t="s">
        <v>198</v>
      </c>
      <c r="E1159">
        <v>1292.24</v>
      </c>
      <c r="F1159" s="26">
        <v>1</v>
      </c>
      <c r="G1159">
        <v>206.76</v>
      </c>
      <c r="H1159" s="15">
        <v>1292.24</v>
      </c>
      <c r="I1159">
        <v>1499</v>
      </c>
      <c r="J1159">
        <f>YEAR(Ventas_Wellpro[[#This Row],[Fecha]])</f>
        <v>2025</v>
      </c>
      <c r="K1159" t="str">
        <f>TEXT(Ventas_Wellpro[[#This Row],[Fecha]],"MMMM")</f>
        <v>abril</v>
      </c>
      <c r="L1159">
        <f>DAY(Ventas_Wellpro[[#This Row],[Fecha]])</f>
        <v>24</v>
      </c>
    </row>
    <row r="1160" spans="2:12" x14ac:dyDescent="0.25">
      <c r="B1160" s="70">
        <v>45771</v>
      </c>
      <c r="C1160" s="74" t="s">
        <v>123</v>
      </c>
      <c r="D1160" t="s">
        <v>198</v>
      </c>
      <c r="E1160">
        <v>137.79</v>
      </c>
      <c r="F1160" s="26">
        <v>1</v>
      </c>
      <c r="G1160">
        <v>22.05</v>
      </c>
      <c r="H1160" s="15">
        <v>137.79</v>
      </c>
      <c r="I1160">
        <v>159.84</v>
      </c>
      <c r="J1160">
        <f>YEAR(Ventas_Wellpro[[#This Row],[Fecha]])</f>
        <v>2025</v>
      </c>
      <c r="K1160" t="str">
        <f>TEXT(Ventas_Wellpro[[#This Row],[Fecha]],"MMMM")</f>
        <v>abril</v>
      </c>
      <c r="L1160">
        <f>DAY(Ventas_Wellpro[[#This Row],[Fecha]])</f>
        <v>24</v>
      </c>
    </row>
    <row r="1161" spans="2:12" x14ac:dyDescent="0.25">
      <c r="B1161" s="70">
        <v>45771</v>
      </c>
      <c r="C1161" s="74" t="s">
        <v>123</v>
      </c>
      <c r="D1161" t="s">
        <v>198</v>
      </c>
      <c r="E1161">
        <v>137.79</v>
      </c>
      <c r="F1161" s="26">
        <v>1</v>
      </c>
      <c r="G1161">
        <v>22.05</v>
      </c>
      <c r="H1161" s="15">
        <v>137.79</v>
      </c>
      <c r="I1161">
        <v>159.84</v>
      </c>
      <c r="J1161">
        <f>YEAR(Ventas_Wellpro[[#This Row],[Fecha]])</f>
        <v>2025</v>
      </c>
      <c r="K1161" t="str">
        <f>TEXT(Ventas_Wellpro[[#This Row],[Fecha]],"MMMM")</f>
        <v>abril</v>
      </c>
      <c r="L1161">
        <f>DAY(Ventas_Wellpro[[#This Row],[Fecha]])</f>
        <v>24</v>
      </c>
    </row>
    <row r="1162" spans="2:12" x14ac:dyDescent="0.25">
      <c r="B1162" s="70">
        <v>45771</v>
      </c>
      <c r="C1162" s="74" t="s">
        <v>21</v>
      </c>
      <c r="D1162" t="s">
        <v>198</v>
      </c>
      <c r="E1162">
        <v>137.79</v>
      </c>
      <c r="F1162" s="26">
        <v>1</v>
      </c>
      <c r="G1162">
        <v>22.05</v>
      </c>
      <c r="H1162" s="15">
        <v>137.79</v>
      </c>
      <c r="I1162">
        <v>159.84</v>
      </c>
      <c r="J1162">
        <f>YEAR(Ventas_Wellpro[[#This Row],[Fecha]])</f>
        <v>2025</v>
      </c>
      <c r="K1162" t="str">
        <f>TEXT(Ventas_Wellpro[[#This Row],[Fecha]],"MMMM")</f>
        <v>abril</v>
      </c>
      <c r="L1162">
        <f>DAY(Ventas_Wellpro[[#This Row],[Fecha]])</f>
        <v>24</v>
      </c>
    </row>
    <row r="1163" spans="2:12" x14ac:dyDescent="0.25">
      <c r="B1163" s="70">
        <v>45771</v>
      </c>
      <c r="C1163" s="74" t="s">
        <v>21</v>
      </c>
      <c r="D1163" t="s">
        <v>198</v>
      </c>
      <c r="E1163">
        <v>137.79</v>
      </c>
      <c r="F1163" s="26">
        <v>1</v>
      </c>
      <c r="G1163">
        <v>22.05</v>
      </c>
      <c r="H1163" s="15">
        <v>137.79</v>
      </c>
      <c r="I1163">
        <v>159.84</v>
      </c>
      <c r="J1163">
        <f>YEAR(Ventas_Wellpro[[#This Row],[Fecha]])</f>
        <v>2025</v>
      </c>
      <c r="K1163" t="str">
        <f>TEXT(Ventas_Wellpro[[#This Row],[Fecha]],"MMMM")</f>
        <v>abril</v>
      </c>
      <c r="L1163">
        <f>DAY(Ventas_Wellpro[[#This Row],[Fecha]])</f>
        <v>24</v>
      </c>
    </row>
    <row r="1164" spans="2:12" x14ac:dyDescent="0.25">
      <c r="B1164" s="70">
        <v>45771</v>
      </c>
      <c r="C1164" s="74" t="s">
        <v>18</v>
      </c>
      <c r="D1164" t="s">
        <v>196</v>
      </c>
      <c r="E1164" s="17">
        <v>525.59</v>
      </c>
      <c r="F1164">
        <v>6</v>
      </c>
      <c r="G1164">
        <v>504.57</v>
      </c>
      <c r="H1164" s="15">
        <v>3153.54</v>
      </c>
      <c r="I1164">
        <v>3658.11</v>
      </c>
      <c r="J1164">
        <f>YEAR(Ventas_Wellpro[[#This Row],[Fecha]])</f>
        <v>2025</v>
      </c>
      <c r="K1164" t="str">
        <f>TEXT(Ventas_Wellpro[[#This Row],[Fecha]],"MMMM")</f>
        <v>abril</v>
      </c>
      <c r="L1164">
        <f>DAY(Ventas_Wellpro[[#This Row],[Fecha]])</f>
        <v>24</v>
      </c>
    </row>
    <row r="1165" spans="2:12" x14ac:dyDescent="0.25">
      <c r="B1165" s="70">
        <v>45771</v>
      </c>
      <c r="C1165" s="74" t="s">
        <v>18</v>
      </c>
      <c r="D1165" t="s">
        <v>196</v>
      </c>
      <c r="E1165" s="17">
        <v>525.59</v>
      </c>
      <c r="F1165">
        <v>12</v>
      </c>
      <c r="G1165">
        <v>1009.13</v>
      </c>
      <c r="H1165" s="15">
        <v>6307.08</v>
      </c>
      <c r="I1165">
        <v>7316.21</v>
      </c>
      <c r="J1165">
        <f>YEAR(Ventas_Wellpro[[#This Row],[Fecha]])</f>
        <v>2025</v>
      </c>
      <c r="K1165" t="str">
        <f>TEXT(Ventas_Wellpro[[#This Row],[Fecha]],"MMMM")</f>
        <v>abril</v>
      </c>
      <c r="L1165">
        <f>DAY(Ventas_Wellpro[[#This Row],[Fecha]])</f>
        <v>24</v>
      </c>
    </row>
    <row r="1166" spans="2:12" x14ac:dyDescent="0.25">
      <c r="B1166" s="70">
        <v>45771</v>
      </c>
      <c r="C1166" s="74" t="s">
        <v>18</v>
      </c>
      <c r="D1166" t="s">
        <v>196</v>
      </c>
      <c r="E1166" s="17">
        <v>525.59</v>
      </c>
      <c r="F1166">
        <v>12</v>
      </c>
      <c r="G1166">
        <v>1009.13</v>
      </c>
      <c r="H1166" s="15">
        <v>6307.08</v>
      </c>
      <c r="I1166">
        <v>7316.21</v>
      </c>
      <c r="J1166">
        <f>YEAR(Ventas_Wellpro[[#This Row],[Fecha]])</f>
        <v>2025</v>
      </c>
      <c r="K1166" t="str">
        <f>TEXT(Ventas_Wellpro[[#This Row],[Fecha]],"MMMM")</f>
        <v>abril</v>
      </c>
      <c r="L1166">
        <f>DAY(Ventas_Wellpro[[#This Row],[Fecha]])</f>
        <v>24</v>
      </c>
    </row>
    <row r="1167" spans="2:12" x14ac:dyDescent="0.25">
      <c r="B1167" s="70">
        <v>45771</v>
      </c>
      <c r="C1167" s="74" t="s">
        <v>22</v>
      </c>
      <c r="D1167" t="s">
        <v>198</v>
      </c>
      <c r="E1167">
        <v>137.79</v>
      </c>
      <c r="F1167" s="26">
        <v>1</v>
      </c>
      <c r="G1167">
        <v>22.05</v>
      </c>
      <c r="H1167" s="15">
        <v>137.79</v>
      </c>
      <c r="I1167">
        <v>159.84</v>
      </c>
      <c r="J1167">
        <f>YEAR(Ventas_Wellpro[[#This Row],[Fecha]])</f>
        <v>2025</v>
      </c>
      <c r="K1167" t="str">
        <f>TEXT(Ventas_Wellpro[[#This Row],[Fecha]],"MMMM")</f>
        <v>abril</v>
      </c>
      <c r="L1167">
        <f>DAY(Ventas_Wellpro[[#This Row],[Fecha]])</f>
        <v>24</v>
      </c>
    </row>
    <row r="1168" spans="2:12" x14ac:dyDescent="0.25">
      <c r="B1168" s="70">
        <v>45771</v>
      </c>
      <c r="C1168" s="74" t="s">
        <v>23</v>
      </c>
      <c r="D1168" t="s">
        <v>198</v>
      </c>
      <c r="E1168">
        <v>137.79</v>
      </c>
      <c r="F1168" s="26">
        <v>1</v>
      </c>
      <c r="G1168">
        <v>22.05</v>
      </c>
      <c r="H1168" s="15">
        <v>137.79</v>
      </c>
      <c r="I1168">
        <v>159.84</v>
      </c>
      <c r="J1168">
        <f>YEAR(Ventas_Wellpro[[#This Row],[Fecha]])</f>
        <v>2025</v>
      </c>
      <c r="K1168" t="str">
        <f>TEXT(Ventas_Wellpro[[#This Row],[Fecha]],"MMMM")</f>
        <v>abril</v>
      </c>
      <c r="L1168">
        <f>DAY(Ventas_Wellpro[[#This Row],[Fecha]])</f>
        <v>24</v>
      </c>
    </row>
    <row r="1169" spans="2:12" x14ac:dyDescent="0.25">
      <c r="B1169" s="70">
        <v>45771</v>
      </c>
      <c r="C1169" s="74" t="s">
        <v>23</v>
      </c>
      <c r="D1169" t="s">
        <v>198</v>
      </c>
      <c r="E1169">
        <v>137.79</v>
      </c>
      <c r="F1169" s="26">
        <v>1</v>
      </c>
      <c r="G1169">
        <v>22.05</v>
      </c>
      <c r="H1169" s="15">
        <v>137.79</v>
      </c>
      <c r="I1169">
        <v>159.84</v>
      </c>
      <c r="J1169">
        <f>YEAR(Ventas_Wellpro[[#This Row],[Fecha]])</f>
        <v>2025</v>
      </c>
      <c r="K1169" t="str">
        <f>TEXT(Ventas_Wellpro[[#This Row],[Fecha]],"MMMM")</f>
        <v>abril</v>
      </c>
      <c r="L1169">
        <f>DAY(Ventas_Wellpro[[#This Row],[Fecha]])</f>
        <v>24</v>
      </c>
    </row>
    <row r="1170" spans="2:12" x14ac:dyDescent="0.25">
      <c r="B1170" s="70">
        <v>45771</v>
      </c>
      <c r="C1170" s="74" t="s">
        <v>23</v>
      </c>
      <c r="D1170" t="s">
        <v>196</v>
      </c>
      <c r="E1170">
        <v>70.05</v>
      </c>
      <c r="F1170" s="26">
        <v>240</v>
      </c>
      <c r="G1170">
        <v>2689.92</v>
      </c>
      <c r="H1170" s="15">
        <v>16812</v>
      </c>
      <c r="I1170">
        <v>19501.919999999998</v>
      </c>
      <c r="J1170">
        <f>YEAR(Ventas_Wellpro[[#This Row],[Fecha]])</f>
        <v>2025</v>
      </c>
      <c r="K1170" t="str">
        <f>TEXT(Ventas_Wellpro[[#This Row],[Fecha]],"MMMM")</f>
        <v>abril</v>
      </c>
      <c r="L1170">
        <f>DAY(Ventas_Wellpro[[#This Row],[Fecha]])</f>
        <v>24</v>
      </c>
    </row>
    <row r="1171" spans="2:12" x14ac:dyDescent="0.25">
      <c r="B1171" s="70">
        <v>45771</v>
      </c>
      <c r="C1171" s="74" t="s">
        <v>24</v>
      </c>
      <c r="D1171" t="s">
        <v>198</v>
      </c>
      <c r="E1171">
        <v>137.79</v>
      </c>
      <c r="F1171" s="26">
        <v>1</v>
      </c>
      <c r="G1171">
        <v>22.05</v>
      </c>
      <c r="H1171" s="15">
        <v>137.79</v>
      </c>
      <c r="I1171">
        <v>159.84</v>
      </c>
      <c r="J1171">
        <f>YEAR(Ventas_Wellpro[[#This Row],[Fecha]])</f>
        <v>2025</v>
      </c>
      <c r="K1171" t="str">
        <f>TEXT(Ventas_Wellpro[[#This Row],[Fecha]],"MMMM")</f>
        <v>abril</v>
      </c>
      <c r="L1171">
        <f>DAY(Ventas_Wellpro[[#This Row],[Fecha]])</f>
        <v>24</v>
      </c>
    </row>
    <row r="1172" spans="2:12" x14ac:dyDescent="0.25">
      <c r="B1172" s="70">
        <v>45775</v>
      </c>
      <c r="C1172" s="74" t="s">
        <v>16</v>
      </c>
      <c r="D1172" t="s">
        <v>197</v>
      </c>
      <c r="E1172">
        <v>678.84</v>
      </c>
      <c r="F1172" s="26">
        <v>6</v>
      </c>
      <c r="G1172">
        <v>651.69000000000005</v>
      </c>
      <c r="H1172" s="15">
        <v>4073.04</v>
      </c>
      <c r="I1172">
        <v>4724.7299999999996</v>
      </c>
      <c r="J1172">
        <f>YEAR(Ventas_Wellpro[[#This Row],[Fecha]])</f>
        <v>2025</v>
      </c>
      <c r="K1172" t="str">
        <f>TEXT(Ventas_Wellpro[[#This Row],[Fecha]],"MMMM")</f>
        <v>abril</v>
      </c>
      <c r="L1172">
        <f>DAY(Ventas_Wellpro[[#This Row],[Fecha]])</f>
        <v>28</v>
      </c>
    </row>
    <row r="1173" spans="2:12" x14ac:dyDescent="0.25">
      <c r="B1173" s="70">
        <v>45775</v>
      </c>
      <c r="C1173" s="74" t="s">
        <v>14</v>
      </c>
      <c r="D1173" t="s">
        <v>198</v>
      </c>
      <c r="E1173">
        <v>1706.9</v>
      </c>
      <c r="F1173" s="26">
        <v>1</v>
      </c>
      <c r="G1173">
        <v>273.10000000000002</v>
      </c>
      <c r="H1173" s="15">
        <v>1706.9</v>
      </c>
      <c r="I1173">
        <v>1980</v>
      </c>
      <c r="J1173">
        <f>YEAR(Ventas_Wellpro[[#This Row],[Fecha]])</f>
        <v>2025</v>
      </c>
      <c r="K1173" t="str">
        <f>TEXT(Ventas_Wellpro[[#This Row],[Fecha]],"MMMM")</f>
        <v>abril</v>
      </c>
      <c r="L1173">
        <f>DAY(Ventas_Wellpro[[#This Row],[Fecha]])</f>
        <v>28</v>
      </c>
    </row>
    <row r="1174" spans="2:12" x14ac:dyDescent="0.25">
      <c r="B1174" s="70">
        <v>45776</v>
      </c>
      <c r="C1174" s="74" t="s">
        <v>16</v>
      </c>
      <c r="D1174" t="s">
        <v>198</v>
      </c>
      <c r="E1174">
        <v>905.16</v>
      </c>
      <c r="F1174" s="26">
        <v>1</v>
      </c>
      <c r="G1174">
        <v>144.83000000000001</v>
      </c>
      <c r="H1174" s="15">
        <v>905.16</v>
      </c>
      <c r="I1174">
        <v>1049.99</v>
      </c>
      <c r="J1174">
        <f>YEAR(Ventas_Wellpro[[#This Row],[Fecha]])</f>
        <v>2025</v>
      </c>
      <c r="K1174" t="str">
        <f>TEXT(Ventas_Wellpro[[#This Row],[Fecha]],"MMMM")</f>
        <v>abril</v>
      </c>
      <c r="L1174">
        <f>DAY(Ventas_Wellpro[[#This Row],[Fecha]])</f>
        <v>29</v>
      </c>
    </row>
    <row r="1175" spans="2:12" x14ac:dyDescent="0.25">
      <c r="B1175" s="70">
        <v>45776</v>
      </c>
      <c r="C1175" s="74" t="s">
        <v>17</v>
      </c>
      <c r="D1175" t="s">
        <v>196</v>
      </c>
      <c r="E1175">
        <v>498.66</v>
      </c>
      <c r="F1175" s="26">
        <v>6</v>
      </c>
      <c r="G1175">
        <v>478.71</v>
      </c>
      <c r="H1175" s="15">
        <v>2991.96</v>
      </c>
      <c r="I1175">
        <v>3470.67</v>
      </c>
      <c r="J1175">
        <f>YEAR(Ventas_Wellpro[[#This Row],[Fecha]])</f>
        <v>2025</v>
      </c>
      <c r="K1175" t="str">
        <f>TEXT(Ventas_Wellpro[[#This Row],[Fecha]],"MMMM")</f>
        <v>abril</v>
      </c>
      <c r="L1175">
        <f>DAY(Ventas_Wellpro[[#This Row],[Fecha]])</f>
        <v>29</v>
      </c>
    </row>
    <row r="1176" spans="2:12" x14ac:dyDescent="0.25">
      <c r="B1176" s="70">
        <v>45776</v>
      </c>
      <c r="C1176" s="74" t="s">
        <v>17</v>
      </c>
      <c r="D1176" t="s">
        <v>196</v>
      </c>
      <c r="E1176">
        <v>498.66</v>
      </c>
      <c r="F1176" s="26">
        <v>6</v>
      </c>
      <c r="G1176">
        <v>478.71</v>
      </c>
      <c r="H1176" s="15">
        <v>2991.96</v>
      </c>
      <c r="I1176">
        <v>3470.67</v>
      </c>
      <c r="J1176">
        <f>YEAR(Ventas_Wellpro[[#This Row],[Fecha]])</f>
        <v>2025</v>
      </c>
      <c r="K1176" t="str">
        <f>TEXT(Ventas_Wellpro[[#This Row],[Fecha]],"MMMM")</f>
        <v>abril</v>
      </c>
      <c r="L1176">
        <f>DAY(Ventas_Wellpro[[#This Row],[Fecha]])</f>
        <v>29</v>
      </c>
    </row>
    <row r="1177" spans="2:12" x14ac:dyDescent="0.25">
      <c r="B1177" s="70">
        <v>45776</v>
      </c>
      <c r="C1177" s="74" t="s">
        <v>17</v>
      </c>
      <c r="D1177" t="s">
        <v>196</v>
      </c>
      <c r="E1177">
        <v>498.66</v>
      </c>
      <c r="F1177" s="26">
        <v>12</v>
      </c>
      <c r="G1177">
        <v>957.43</v>
      </c>
      <c r="H1177" s="15">
        <v>5983.92</v>
      </c>
      <c r="I1177">
        <v>6941.35</v>
      </c>
      <c r="J1177">
        <f>YEAR(Ventas_Wellpro[[#This Row],[Fecha]])</f>
        <v>2025</v>
      </c>
      <c r="K1177" t="str">
        <f>TEXT(Ventas_Wellpro[[#This Row],[Fecha]],"MMMM")</f>
        <v>abril</v>
      </c>
      <c r="L1177">
        <f>DAY(Ventas_Wellpro[[#This Row],[Fecha]])</f>
        <v>29</v>
      </c>
    </row>
    <row r="1178" spans="2:12" x14ac:dyDescent="0.25">
      <c r="B1178" s="70">
        <v>45776</v>
      </c>
      <c r="C1178" s="74" t="s">
        <v>18</v>
      </c>
      <c r="D1178" t="s">
        <v>196</v>
      </c>
      <c r="E1178" s="17">
        <v>525.59</v>
      </c>
      <c r="F1178">
        <v>12</v>
      </c>
      <c r="G1178">
        <v>1009.13</v>
      </c>
      <c r="H1178" s="15">
        <v>6307.08</v>
      </c>
      <c r="I1178">
        <v>7316.21</v>
      </c>
      <c r="J1178">
        <f>YEAR(Ventas_Wellpro[[#This Row],[Fecha]])</f>
        <v>2025</v>
      </c>
      <c r="K1178" t="str">
        <f>TEXT(Ventas_Wellpro[[#This Row],[Fecha]],"MMMM")</f>
        <v>abril</v>
      </c>
      <c r="L1178">
        <f>DAY(Ventas_Wellpro[[#This Row],[Fecha]])</f>
        <v>29</v>
      </c>
    </row>
    <row r="1179" spans="2:12" x14ac:dyDescent="0.25">
      <c r="B1179" s="70">
        <v>45776</v>
      </c>
      <c r="C1179" s="74" t="s">
        <v>18</v>
      </c>
      <c r="D1179" t="s">
        <v>196</v>
      </c>
      <c r="E1179" s="17">
        <v>525.59</v>
      </c>
      <c r="F1179">
        <v>6</v>
      </c>
      <c r="G1179">
        <v>504.57</v>
      </c>
      <c r="H1179" s="15">
        <v>3153.54</v>
      </c>
      <c r="I1179">
        <v>3658.11</v>
      </c>
      <c r="J1179">
        <f>YEAR(Ventas_Wellpro[[#This Row],[Fecha]])</f>
        <v>2025</v>
      </c>
      <c r="K1179" t="str">
        <f>TEXT(Ventas_Wellpro[[#This Row],[Fecha]],"MMMM")</f>
        <v>abril</v>
      </c>
      <c r="L1179">
        <f>DAY(Ventas_Wellpro[[#This Row],[Fecha]])</f>
        <v>29</v>
      </c>
    </row>
    <row r="1180" spans="2:12" x14ac:dyDescent="0.25">
      <c r="B1180" s="70">
        <v>45776</v>
      </c>
      <c r="C1180" s="74" t="s">
        <v>11</v>
      </c>
      <c r="D1180" t="s">
        <v>198</v>
      </c>
      <c r="E1180">
        <v>343.97</v>
      </c>
      <c r="F1180" s="26">
        <v>1</v>
      </c>
      <c r="G1180">
        <v>55.04</v>
      </c>
      <c r="H1180" s="15">
        <v>343.97</v>
      </c>
      <c r="I1180">
        <v>399.01000000000005</v>
      </c>
      <c r="J1180">
        <f>YEAR(Ventas_Wellpro[[#This Row],[Fecha]])</f>
        <v>2025</v>
      </c>
      <c r="K1180" t="str">
        <f>TEXT(Ventas_Wellpro[[#This Row],[Fecha]],"MMMM")</f>
        <v>abril</v>
      </c>
      <c r="L1180">
        <f>DAY(Ventas_Wellpro[[#This Row],[Fecha]])</f>
        <v>29</v>
      </c>
    </row>
    <row r="1181" spans="2:12" x14ac:dyDescent="0.25">
      <c r="B1181" s="70">
        <v>45776</v>
      </c>
      <c r="C1181" s="74" t="s">
        <v>11</v>
      </c>
      <c r="D1181" t="s">
        <v>198</v>
      </c>
      <c r="E1181">
        <v>343.97</v>
      </c>
      <c r="F1181" s="26">
        <v>1</v>
      </c>
      <c r="G1181">
        <v>55.04</v>
      </c>
      <c r="H1181" s="15">
        <v>343.97</v>
      </c>
      <c r="I1181">
        <v>399.01000000000005</v>
      </c>
      <c r="J1181">
        <f>YEAR(Ventas_Wellpro[[#This Row],[Fecha]])</f>
        <v>2025</v>
      </c>
      <c r="K1181" t="str">
        <f>TEXT(Ventas_Wellpro[[#This Row],[Fecha]],"MMMM")</f>
        <v>abril</v>
      </c>
      <c r="L1181">
        <f>DAY(Ventas_Wellpro[[#This Row],[Fecha]])</f>
        <v>29</v>
      </c>
    </row>
    <row r="1182" spans="2:12" x14ac:dyDescent="0.25">
      <c r="B1182" s="70">
        <v>45776</v>
      </c>
      <c r="C1182" s="74" t="s">
        <v>11</v>
      </c>
      <c r="D1182" t="s">
        <v>198</v>
      </c>
      <c r="E1182">
        <v>343.97</v>
      </c>
      <c r="F1182" s="26">
        <v>1</v>
      </c>
      <c r="G1182">
        <v>55.04</v>
      </c>
      <c r="H1182" s="15">
        <v>343.97</v>
      </c>
      <c r="I1182">
        <v>399.01000000000005</v>
      </c>
      <c r="J1182">
        <f>YEAR(Ventas_Wellpro[[#This Row],[Fecha]])</f>
        <v>2025</v>
      </c>
      <c r="K1182" t="str">
        <f>TEXT(Ventas_Wellpro[[#This Row],[Fecha]],"MMMM")</f>
        <v>abril</v>
      </c>
      <c r="L1182">
        <f>DAY(Ventas_Wellpro[[#This Row],[Fecha]])</f>
        <v>29</v>
      </c>
    </row>
    <row r="1183" spans="2:12" x14ac:dyDescent="0.25">
      <c r="B1183" s="70">
        <v>45776</v>
      </c>
      <c r="C1183" s="74" t="s">
        <v>22</v>
      </c>
      <c r="D1183" t="s">
        <v>197</v>
      </c>
      <c r="E1183">
        <v>103.34</v>
      </c>
      <c r="F1183" s="26">
        <v>240</v>
      </c>
      <c r="G1183">
        <v>3968.26</v>
      </c>
      <c r="H1183" s="15">
        <v>24801.599999999999</v>
      </c>
      <c r="I1183">
        <v>28769.86</v>
      </c>
      <c r="J1183">
        <f>YEAR(Ventas_Wellpro[[#This Row],[Fecha]])</f>
        <v>2025</v>
      </c>
      <c r="K1183" t="str">
        <f>TEXT(Ventas_Wellpro[[#This Row],[Fecha]],"MMMM")</f>
        <v>abril</v>
      </c>
      <c r="L1183">
        <f>DAY(Ventas_Wellpro[[#This Row],[Fecha]])</f>
        <v>29</v>
      </c>
    </row>
    <row r="1184" spans="2:12" x14ac:dyDescent="0.25">
      <c r="B1184" s="70">
        <v>45777</v>
      </c>
      <c r="C1184" s="74" t="s">
        <v>15</v>
      </c>
      <c r="D1184" t="s">
        <v>202</v>
      </c>
      <c r="E1184">
        <v>505.86</v>
      </c>
      <c r="F1184" s="26">
        <v>62</v>
      </c>
      <c r="G1184">
        <v>5018.13</v>
      </c>
      <c r="H1184">
        <v>31363.32</v>
      </c>
      <c r="I1184">
        <v>36381.449999999997</v>
      </c>
      <c r="J1184">
        <f>YEAR(Ventas_Wellpro[[#This Row],[Fecha]])</f>
        <v>2025</v>
      </c>
      <c r="K1184" t="str">
        <f>TEXT(Ventas_Wellpro[[#This Row],[Fecha]],"MMMM")</f>
        <v>abril</v>
      </c>
      <c r="L1184">
        <f>DAY(Ventas_Wellpro[[#This Row],[Fecha]])</f>
        <v>30</v>
      </c>
    </row>
    <row r="1185" spans="2:12" x14ac:dyDescent="0.25">
      <c r="B1185" s="70">
        <v>45777</v>
      </c>
      <c r="C1185" s="74" t="s">
        <v>16</v>
      </c>
      <c r="D1185" t="s">
        <v>198</v>
      </c>
      <c r="E1185">
        <v>905.16</v>
      </c>
      <c r="F1185" s="26">
        <v>1</v>
      </c>
      <c r="G1185">
        <v>144.83000000000001</v>
      </c>
      <c r="H1185" s="15">
        <v>905.16</v>
      </c>
      <c r="I1185">
        <v>1049.99</v>
      </c>
      <c r="J1185">
        <f>YEAR(Ventas_Wellpro[[#This Row],[Fecha]])</f>
        <v>2025</v>
      </c>
      <c r="K1185" t="str">
        <f>TEXT(Ventas_Wellpro[[#This Row],[Fecha]],"MMMM")</f>
        <v>abril</v>
      </c>
      <c r="L1185">
        <f>DAY(Ventas_Wellpro[[#This Row],[Fecha]])</f>
        <v>30</v>
      </c>
    </row>
    <row r="1186" spans="2:12" x14ac:dyDescent="0.25">
      <c r="B1186" s="70">
        <v>45777</v>
      </c>
      <c r="C1186" s="74" t="s">
        <v>14</v>
      </c>
      <c r="D1186" t="s">
        <v>198</v>
      </c>
      <c r="E1186">
        <v>1706.9</v>
      </c>
      <c r="F1186" s="26">
        <v>1</v>
      </c>
      <c r="G1186">
        <v>273.10000000000002</v>
      </c>
      <c r="H1186" s="15">
        <v>1706.9</v>
      </c>
      <c r="I1186">
        <v>1980</v>
      </c>
      <c r="J1186">
        <f>YEAR(Ventas_Wellpro[[#This Row],[Fecha]])</f>
        <v>2025</v>
      </c>
      <c r="K1186" t="str">
        <f>TEXT(Ventas_Wellpro[[#This Row],[Fecha]],"MMMM")</f>
        <v>abril</v>
      </c>
      <c r="L1186">
        <f>DAY(Ventas_Wellpro[[#This Row],[Fecha]])</f>
        <v>30</v>
      </c>
    </row>
    <row r="1187" spans="2:12" x14ac:dyDescent="0.25">
      <c r="B1187" s="70">
        <v>45777</v>
      </c>
      <c r="C1187" s="74" t="s">
        <v>14</v>
      </c>
      <c r="D1187" t="s">
        <v>198</v>
      </c>
      <c r="E1187">
        <v>1292.24</v>
      </c>
      <c r="F1187" s="26">
        <v>1</v>
      </c>
      <c r="G1187">
        <v>206.76</v>
      </c>
      <c r="H1187" s="15">
        <v>1292.24</v>
      </c>
      <c r="I1187">
        <v>1499</v>
      </c>
      <c r="J1187">
        <f>YEAR(Ventas_Wellpro[[#This Row],[Fecha]])</f>
        <v>2025</v>
      </c>
      <c r="K1187" t="str">
        <f>TEXT(Ventas_Wellpro[[#This Row],[Fecha]],"MMMM")</f>
        <v>abril</v>
      </c>
      <c r="L1187">
        <f>DAY(Ventas_Wellpro[[#This Row],[Fecha]])</f>
        <v>30</v>
      </c>
    </row>
    <row r="1188" spans="2:12" x14ac:dyDescent="0.25">
      <c r="B1188" s="70">
        <v>45777</v>
      </c>
      <c r="C1188" s="74" t="s">
        <v>123</v>
      </c>
      <c r="D1188" t="s">
        <v>198</v>
      </c>
      <c r="E1188">
        <v>137.79</v>
      </c>
      <c r="F1188" s="26">
        <v>1</v>
      </c>
      <c r="G1188">
        <v>22.05</v>
      </c>
      <c r="H1188" s="15">
        <v>137.79</v>
      </c>
      <c r="I1188">
        <v>159.84</v>
      </c>
      <c r="J1188">
        <f>YEAR(Ventas_Wellpro[[#This Row],[Fecha]])</f>
        <v>2025</v>
      </c>
      <c r="K1188" t="str">
        <f>TEXT(Ventas_Wellpro[[#This Row],[Fecha]],"MMMM")</f>
        <v>abril</v>
      </c>
      <c r="L1188">
        <f>DAY(Ventas_Wellpro[[#This Row],[Fecha]])</f>
        <v>30</v>
      </c>
    </row>
    <row r="1189" spans="2:12" x14ac:dyDescent="0.25">
      <c r="B1189" s="70">
        <v>45777</v>
      </c>
      <c r="C1189" s="74" t="s">
        <v>18</v>
      </c>
      <c r="D1189" t="s">
        <v>202</v>
      </c>
      <c r="E1189" s="17">
        <v>547.24</v>
      </c>
      <c r="F1189">
        <v>12</v>
      </c>
      <c r="G1189">
        <v>1050.7</v>
      </c>
      <c r="H1189" s="15">
        <v>6566.88</v>
      </c>
      <c r="I1189">
        <v>7617.58</v>
      </c>
      <c r="J1189">
        <f>YEAR(Ventas_Wellpro[[#This Row],[Fecha]])</f>
        <v>2025</v>
      </c>
      <c r="K1189" t="str">
        <f>TEXT(Ventas_Wellpro[[#This Row],[Fecha]],"MMMM")</f>
        <v>abril</v>
      </c>
      <c r="L1189">
        <f>DAY(Ventas_Wellpro[[#This Row],[Fecha]])</f>
        <v>30</v>
      </c>
    </row>
    <row r="1190" spans="2:12" x14ac:dyDescent="0.25">
      <c r="B1190" s="70">
        <v>45777</v>
      </c>
      <c r="C1190" s="74" t="s">
        <v>18</v>
      </c>
      <c r="D1190" t="s">
        <v>202</v>
      </c>
      <c r="E1190" s="17">
        <v>547.24</v>
      </c>
      <c r="F1190">
        <v>111</v>
      </c>
      <c r="G1190">
        <v>9718.98</v>
      </c>
      <c r="H1190" s="15">
        <v>60743.64</v>
      </c>
      <c r="I1190">
        <v>70462.62</v>
      </c>
      <c r="J1190">
        <f>YEAR(Ventas_Wellpro[[#This Row],[Fecha]])</f>
        <v>2025</v>
      </c>
      <c r="K1190" t="str">
        <f>TEXT(Ventas_Wellpro[[#This Row],[Fecha]],"MMMM")</f>
        <v>abril</v>
      </c>
      <c r="L1190">
        <f>DAY(Ventas_Wellpro[[#This Row],[Fecha]])</f>
        <v>30</v>
      </c>
    </row>
    <row r="1191" spans="2:12" x14ac:dyDescent="0.25">
      <c r="B1191" s="70">
        <v>45777</v>
      </c>
      <c r="C1191" s="74" t="s">
        <v>22</v>
      </c>
      <c r="D1191" t="s">
        <v>198</v>
      </c>
      <c r="E1191">
        <v>137.79</v>
      </c>
      <c r="F1191" s="26">
        <v>1</v>
      </c>
      <c r="G1191">
        <v>22.05</v>
      </c>
      <c r="H1191" s="15">
        <v>137.79</v>
      </c>
      <c r="I1191">
        <v>159.84</v>
      </c>
      <c r="J1191">
        <f>YEAR(Ventas_Wellpro[[#This Row],[Fecha]])</f>
        <v>2025</v>
      </c>
      <c r="K1191" t="str">
        <f>TEXT(Ventas_Wellpro[[#This Row],[Fecha]],"MMMM")</f>
        <v>abril</v>
      </c>
      <c r="L1191">
        <f>DAY(Ventas_Wellpro[[#This Row],[Fecha]])</f>
        <v>30</v>
      </c>
    </row>
    <row r="1192" spans="2:12" x14ac:dyDescent="0.25">
      <c r="B1192" s="70">
        <v>45777</v>
      </c>
      <c r="C1192" s="74" t="s">
        <v>22</v>
      </c>
      <c r="D1192" t="s">
        <v>198</v>
      </c>
      <c r="E1192">
        <v>137.79</v>
      </c>
      <c r="F1192" s="26">
        <v>1</v>
      </c>
      <c r="G1192">
        <v>22.05</v>
      </c>
      <c r="H1192" s="15">
        <v>137.79</v>
      </c>
      <c r="I1192">
        <v>159.84</v>
      </c>
      <c r="J1192">
        <f>YEAR(Ventas_Wellpro[[#This Row],[Fecha]])</f>
        <v>2025</v>
      </c>
      <c r="K1192" t="str">
        <f>TEXT(Ventas_Wellpro[[#This Row],[Fecha]],"MMMM")</f>
        <v>abril</v>
      </c>
      <c r="L1192">
        <f>DAY(Ventas_Wellpro[[#This Row],[Fecha]])</f>
        <v>30</v>
      </c>
    </row>
    <row r="1193" spans="2:12" x14ac:dyDescent="0.25">
      <c r="B1193" s="70">
        <v>45777</v>
      </c>
      <c r="C1193" s="74" t="s">
        <v>22</v>
      </c>
      <c r="D1193" t="s">
        <v>198</v>
      </c>
      <c r="E1193">
        <v>137.79</v>
      </c>
      <c r="F1193" s="26">
        <v>1</v>
      </c>
      <c r="G1193">
        <v>22.05</v>
      </c>
      <c r="H1193" s="15">
        <v>137.79</v>
      </c>
      <c r="I1193">
        <v>159.84</v>
      </c>
      <c r="J1193">
        <f>YEAR(Ventas_Wellpro[[#This Row],[Fecha]])</f>
        <v>2025</v>
      </c>
      <c r="K1193" t="str">
        <f>TEXT(Ventas_Wellpro[[#This Row],[Fecha]],"MMMM")</f>
        <v>abril</v>
      </c>
      <c r="L1193">
        <f>DAY(Ventas_Wellpro[[#This Row],[Fecha]])</f>
        <v>30</v>
      </c>
    </row>
    <row r="1194" spans="2:12" x14ac:dyDescent="0.25">
      <c r="B1194" s="70">
        <v>45777</v>
      </c>
      <c r="C1194" s="74" t="s">
        <v>24</v>
      </c>
      <c r="D1194" t="s">
        <v>198</v>
      </c>
      <c r="E1194">
        <v>137.79</v>
      </c>
      <c r="F1194" s="26">
        <v>1</v>
      </c>
      <c r="G1194">
        <v>22.05</v>
      </c>
      <c r="H1194" s="15">
        <v>137.79</v>
      </c>
      <c r="I1194">
        <v>159.84</v>
      </c>
      <c r="J1194">
        <f>YEAR(Ventas_Wellpro[[#This Row],[Fecha]])</f>
        <v>2025</v>
      </c>
      <c r="K1194" t="str">
        <f>TEXT(Ventas_Wellpro[[#This Row],[Fecha]],"MMMM")</f>
        <v>abril</v>
      </c>
      <c r="L1194">
        <f>DAY(Ventas_Wellpro[[#This Row],[Fecha]])</f>
        <v>30</v>
      </c>
    </row>
    <row r="1195" spans="2:12" x14ac:dyDescent="0.25">
      <c r="B1195" s="70">
        <v>45777</v>
      </c>
      <c r="C1195" s="74" t="s">
        <v>25</v>
      </c>
      <c r="D1195" t="s">
        <v>198</v>
      </c>
      <c r="E1195">
        <v>785.29</v>
      </c>
      <c r="F1195" s="26">
        <v>1</v>
      </c>
      <c r="G1195">
        <v>125.65</v>
      </c>
      <c r="H1195" s="15">
        <v>785.29</v>
      </c>
      <c r="I1195">
        <v>910.93999999999994</v>
      </c>
      <c r="J1195">
        <f>YEAR(Ventas_Wellpro[[#This Row],[Fecha]])</f>
        <v>2025</v>
      </c>
      <c r="K1195" t="str">
        <f>TEXT(Ventas_Wellpro[[#This Row],[Fecha]],"MMMM")</f>
        <v>abril</v>
      </c>
      <c r="L1195">
        <f>DAY(Ventas_Wellpro[[#This Row],[Fecha]])</f>
        <v>30</v>
      </c>
    </row>
    <row r="1196" spans="2:12" x14ac:dyDescent="0.25">
      <c r="B1196" s="70">
        <v>45782</v>
      </c>
      <c r="C1196" s="74" t="s">
        <v>17</v>
      </c>
      <c r="D1196" t="s">
        <v>196</v>
      </c>
      <c r="E1196">
        <v>498.66</v>
      </c>
      <c r="F1196" s="26">
        <v>6</v>
      </c>
      <c r="G1196">
        <v>478.71</v>
      </c>
      <c r="H1196" s="15">
        <v>2991.96</v>
      </c>
      <c r="I1196">
        <v>3470.67</v>
      </c>
      <c r="J1196">
        <f>YEAR(Ventas_Wellpro[[#This Row],[Fecha]])</f>
        <v>2025</v>
      </c>
      <c r="K1196" t="str">
        <f>TEXT(Ventas_Wellpro[[#This Row],[Fecha]],"MMMM")</f>
        <v>mayo</v>
      </c>
      <c r="L1196">
        <f>DAY(Ventas_Wellpro[[#This Row],[Fecha]])</f>
        <v>5</v>
      </c>
    </row>
    <row r="1197" spans="2:12" x14ac:dyDescent="0.25">
      <c r="B1197" s="70">
        <v>45782</v>
      </c>
      <c r="C1197" s="74" t="s">
        <v>17</v>
      </c>
      <c r="D1197" t="s">
        <v>196</v>
      </c>
      <c r="E1197">
        <v>498.66</v>
      </c>
      <c r="F1197" s="26">
        <v>12</v>
      </c>
      <c r="G1197">
        <v>957.43</v>
      </c>
      <c r="H1197" s="15">
        <v>5983.92</v>
      </c>
      <c r="I1197">
        <v>6941.35</v>
      </c>
      <c r="J1197">
        <f>YEAR(Ventas_Wellpro[[#This Row],[Fecha]])</f>
        <v>2025</v>
      </c>
      <c r="K1197" t="str">
        <f>TEXT(Ventas_Wellpro[[#This Row],[Fecha]],"MMMM")</f>
        <v>mayo</v>
      </c>
      <c r="L1197">
        <f>DAY(Ventas_Wellpro[[#This Row],[Fecha]])</f>
        <v>5</v>
      </c>
    </row>
    <row r="1198" spans="2:12" x14ac:dyDescent="0.25">
      <c r="B1198" s="70">
        <v>45782</v>
      </c>
      <c r="C1198" s="74" t="s">
        <v>17</v>
      </c>
      <c r="D1198" t="s">
        <v>196</v>
      </c>
      <c r="E1198">
        <v>498.66</v>
      </c>
      <c r="F1198" s="26">
        <v>6</v>
      </c>
      <c r="G1198">
        <v>478.71</v>
      </c>
      <c r="H1198" s="15">
        <v>2991.96</v>
      </c>
      <c r="I1198">
        <v>3470.67</v>
      </c>
      <c r="J1198">
        <f>YEAR(Ventas_Wellpro[[#This Row],[Fecha]])</f>
        <v>2025</v>
      </c>
      <c r="K1198" t="str">
        <f>TEXT(Ventas_Wellpro[[#This Row],[Fecha]],"MMMM")</f>
        <v>mayo</v>
      </c>
      <c r="L1198">
        <f>DAY(Ventas_Wellpro[[#This Row],[Fecha]])</f>
        <v>5</v>
      </c>
    </row>
    <row r="1199" spans="2:12" x14ac:dyDescent="0.25">
      <c r="B1199" s="70">
        <v>45782</v>
      </c>
      <c r="C1199" s="74" t="s">
        <v>17</v>
      </c>
      <c r="D1199" t="s">
        <v>196</v>
      </c>
      <c r="E1199">
        <v>498.66</v>
      </c>
      <c r="F1199" s="26">
        <v>6</v>
      </c>
      <c r="G1199">
        <v>478.71</v>
      </c>
      <c r="H1199" s="15">
        <v>2991.96</v>
      </c>
      <c r="I1199">
        <v>3470.67</v>
      </c>
      <c r="J1199">
        <f>YEAR(Ventas_Wellpro[[#This Row],[Fecha]])</f>
        <v>2025</v>
      </c>
      <c r="K1199" t="str">
        <f>TEXT(Ventas_Wellpro[[#This Row],[Fecha]],"MMMM")</f>
        <v>mayo</v>
      </c>
      <c r="L1199">
        <f>DAY(Ventas_Wellpro[[#This Row],[Fecha]])</f>
        <v>5</v>
      </c>
    </row>
    <row r="1200" spans="2:12" x14ac:dyDescent="0.25">
      <c r="B1200" s="70">
        <v>45782</v>
      </c>
      <c r="C1200" s="74" t="s">
        <v>17</v>
      </c>
      <c r="D1200" t="s">
        <v>196</v>
      </c>
      <c r="E1200">
        <v>498.66</v>
      </c>
      <c r="F1200" s="26">
        <v>6</v>
      </c>
      <c r="G1200">
        <v>478.71</v>
      </c>
      <c r="H1200" s="15">
        <v>2991.96</v>
      </c>
      <c r="I1200">
        <v>3470.67</v>
      </c>
      <c r="J1200">
        <f>YEAR(Ventas_Wellpro[[#This Row],[Fecha]])</f>
        <v>2025</v>
      </c>
      <c r="K1200" t="str">
        <f>TEXT(Ventas_Wellpro[[#This Row],[Fecha]],"MMMM")</f>
        <v>mayo</v>
      </c>
      <c r="L1200">
        <f>DAY(Ventas_Wellpro[[#This Row],[Fecha]])</f>
        <v>5</v>
      </c>
    </row>
    <row r="1201" spans="2:12" x14ac:dyDescent="0.25">
      <c r="B1201" s="70">
        <v>45782</v>
      </c>
      <c r="C1201" s="74" t="s">
        <v>17</v>
      </c>
      <c r="D1201" t="s">
        <v>196</v>
      </c>
      <c r="E1201">
        <v>498.66</v>
      </c>
      <c r="F1201" s="26">
        <v>6</v>
      </c>
      <c r="G1201">
        <v>478.71</v>
      </c>
      <c r="H1201" s="15">
        <v>2991.96</v>
      </c>
      <c r="I1201">
        <v>3470.67</v>
      </c>
      <c r="J1201">
        <f>YEAR(Ventas_Wellpro[[#This Row],[Fecha]])</f>
        <v>2025</v>
      </c>
      <c r="K1201" t="str">
        <f>TEXT(Ventas_Wellpro[[#This Row],[Fecha]],"MMMM")</f>
        <v>mayo</v>
      </c>
      <c r="L1201">
        <f>DAY(Ventas_Wellpro[[#This Row],[Fecha]])</f>
        <v>5</v>
      </c>
    </row>
    <row r="1202" spans="2:12" x14ac:dyDescent="0.25">
      <c r="B1202" s="70">
        <v>45782</v>
      </c>
      <c r="C1202" s="74" t="s">
        <v>17</v>
      </c>
      <c r="D1202" t="s">
        <v>196</v>
      </c>
      <c r="E1202">
        <v>498.66</v>
      </c>
      <c r="F1202" s="26">
        <v>12</v>
      </c>
      <c r="G1202">
        <v>957.43</v>
      </c>
      <c r="H1202" s="15">
        <v>5983.92</v>
      </c>
      <c r="I1202">
        <v>6941.35</v>
      </c>
      <c r="J1202">
        <f>YEAR(Ventas_Wellpro[[#This Row],[Fecha]])</f>
        <v>2025</v>
      </c>
      <c r="K1202" t="str">
        <f>TEXT(Ventas_Wellpro[[#This Row],[Fecha]],"MMMM")</f>
        <v>mayo</v>
      </c>
      <c r="L1202">
        <f>DAY(Ventas_Wellpro[[#This Row],[Fecha]])</f>
        <v>5</v>
      </c>
    </row>
    <row r="1203" spans="2:12" x14ac:dyDescent="0.25">
      <c r="B1203" s="70">
        <v>45782</v>
      </c>
      <c r="C1203" s="74" t="s">
        <v>17</v>
      </c>
      <c r="D1203" t="s">
        <v>196</v>
      </c>
      <c r="E1203">
        <v>498.66</v>
      </c>
      <c r="F1203" s="26">
        <v>6</v>
      </c>
      <c r="G1203">
        <v>478.71</v>
      </c>
      <c r="H1203" s="15">
        <v>2991.96</v>
      </c>
      <c r="I1203">
        <v>3470.67</v>
      </c>
      <c r="J1203">
        <f>YEAR(Ventas_Wellpro[[#This Row],[Fecha]])</f>
        <v>2025</v>
      </c>
      <c r="K1203" t="str">
        <f>TEXT(Ventas_Wellpro[[#This Row],[Fecha]],"MMMM")</f>
        <v>mayo</v>
      </c>
      <c r="L1203">
        <f>DAY(Ventas_Wellpro[[#This Row],[Fecha]])</f>
        <v>5</v>
      </c>
    </row>
    <row r="1204" spans="2:12" x14ac:dyDescent="0.25">
      <c r="B1204" s="70">
        <v>45782</v>
      </c>
      <c r="C1204" s="74" t="s">
        <v>17</v>
      </c>
      <c r="D1204" t="s">
        <v>196</v>
      </c>
      <c r="E1204">
        <v>498.66</v>
      </c>
      <c r="F1204" s="26">
        <v>6</v>
      </c>
      <c r="G1204">
        <v>478.71</v>
      </c>
      <c r="H1204" s="15">
        <v>2991.96</v>
      </c>
      <c r="I1204">
        <v>3470.67</v>
      </c>
      <c r="J1204">
        <f>YEAR(Ventas_Wellpro[[#This Row],[Fecha]])</f>
        <v>2025</v>
      </c>
      <c r="K1204" t="str">
        <f>TEXT(Ventas_Wellpro[[#This Row],[Fecha]],"MMMM")</f>
        <v>mayo</v>
      </c>
      <c r="L1204">
        <f>DAY(Ventas_Wellpro[[#This Row],[Fecha]])</f>
        <v>5</v>
      </c>
    </row>
    <row r="1205" spans="2:12" x14ac:dyDescent="0.25">
      <c r="B1205" s="70">
        <v>45782</v>
      </c>
      <c r="C1205" s="74" t="s">
        <v>123</v>
      </c>
      <c r="D1205" t="s">
        <v>198</v>
      </c>
      <c r="E1205">
        <v>137.79</v>
      </c>
      <c r="F1205" s="26">
        <v>1</v>
      </c>
      <c r="G1205">
        <v>22.05</v>
      </c>
      <c r="H1205" s="15">
        <v>137.79</v>
      </c>
      <c r="I1205">
        <v>159.84</v>
      </c>
      <c r="J1205">
        <f>YEAR(Ventas_Wellpro[[#This Row],[Fecha]])</f>
        <v>2025</v>
      </c>
      <c r="K1205" t="str">
        <f>TEXT(Ventas_Wellpro[[#This Row],[Fecha]],"MMMM")</f>
        <v>mayo</v>
      </c>
      <c r="L1205">
        <f>DAY(Ventas_Wellpro[[#This Row],[Fecha]])</f>
        <v>5</v>
      </c>
    </row>
    <row r="1206" spans="2:12" x14ac:dyDescent="0.25">
      <c r="B1206" s="70">
        <v>45782</v>
      </c>
      <c r="C1206" s="74" t="s">
        <v>21</v>
      </c>
      <c r="D1206" t="s">
        <v>198</v>
      </c>
      <c r="E1206">
        <v>137.79</v>
      </c>
      <c r="F1206" s="26">
        <v>1</v>
      </c>
      <c r="G1206">
        <v>22.05</v>
      </c>
      <c r="H1206" s="15">
        <v>137.79</v>
      </c>
      <c r="I1206">
        <v>159.84</v>
      </c>
      <c r="J1206">
        <f>YEAR(Ventas_Wellpro[[#This Row],[Fecha]])</f>
        <v>2025</v>
      </c>
      <c r="K1206" t="str">
        <f>TEXT(Ventas_Wellpro[[#This Row],[Fecha]],"MMMM")</f>
        <v>mayo</v>
      </c>
      <c r="L1206">
        <f>DAY(Ventas_Wellpro[[#This Row],[Fecha]])</f>
        <v>5</v>
      </c>
    </row>
    <row r="1207" spans="2:12" x14ac:dyDescent="0.25">
      <c r="B1207" s="70">
        <v>45782</v>
      </c>
      <c r="C1207" s="74" t="s">
        <v>18</v>
      </c>
      <c r="D1207" t="s">
        <v>196</v>
      </c>
      <c r="E1207" s="17">
        <v>525.59</v>
      </c>
      <c r="F1207">
        <v>6</v>
      </c>
      <c r="G1207">
        <v>504.57</v>
      </c>
      <c r="H1207" s="15">
        <v>3153.54</v>
      </c>
      <c r="I1207">
        <v>3658.11</v>
      </c>
      <c r="J1207">
        <f>YEAR(Ventas_Wellpro[[#This Row],[Fecha]])</f>
        <v>2025</v>
      </c>
      <c r="K1207" t="str">
        <f>TEXT(Ventas_Wellpro[[#This Row],[Fecha]],"MMMM")</f>
        <v>mayo</v>
      </c>
      <c r="L1207">
        <f>DAY(Ventas_Wellpro[[#This Row],[Fecha]])</f>
        <v>5</v>
      </c>
    </row>
    <row r="1208" spans="2:12" x14ac:dyDescent="0.25">
      <c r="B1208" s="70">
        <v>45782</v>
      </c>
      <c r="C1208" s="74" t="s">
        <v>18</v>
      </c>
      <c r="D1208" t="s">
        <v>196</v>
      </c>
      <c r="E1208" s="17">
        <v>525.59</v>
      </c>
      <c r="F1208">
        <v>6</v>
      </c>
      <c r="G1208">
        <v>504.57</v>
      </c>
      <c r="H1208" s="15">
        <v>3153.54</v>
      </c>
      <c r="I1208">
        <v>3658.11</v>
      </c>
      <c r="J1208">
        <f>YEAR(Ventas_Wellpro[[#This Row],[Fecha]])</f>
        <v>2025</v>
      </c>
      <c r="K1208" t="str">
        <f>TEXT(Ventas_Wellpro[[#This Row],[Fecha]],"MMMM")</f>
        <v>mayo</v>
      </c>
      <c r="L1208">
        <f>DAY(Ventas_Wellpro[[#This Row],[Fecha]])</f>
        <v>5</v>
      </c>
    </row>
    <row r="1209" spans="2:12" x14ac:dyDescent="0.25">
      <c r="B1209" s="70">
        <v>45782</v>
      </c>
      <c r="C1209" s="74" t="s">
        <v>18</v>
      </c>
      <c r="D1209" t="s">
        <v>196</v>
      </c>
      <c r="E1209" s="17">
        <v>525.59</v>
      </c>
      <c r="F1209">
        <v>6</v>
      </c>
      <c r="G1209">
        <v>504.57</v>
      </c>
      <c r="H1209" s="15">
        <v>3153.54</v>
      </c>
      <c r="I1209">
        <v>3658.11</v>
      </c>
      <c r="J1209">
        <f>YEAR(Ventas_Wellpro[[#This Row],[Fecha]])</f>
        <v>2025</v>
      </c>
      <c r="K1209" t="str">
        <f>TEXT(Ventas_Wellpro[[#This Row],[Fecha]],"MMMM")</f>
        <v>mayo</v>
      </c>
      <c r="L1209">
        <f>DAY(Ventas_Wellpro[[#This Row],[Fecha]])</f>
        <v>5</v>
      </c>
    </row>
    <row r="1210" spans="2:12" x14ac:dyDescent="0.25">
      <c r="B1210" s="70">
        <v>45782</v>
      </c>
      <c r="C1210" s="74" t="s">
        <v>22</v>
      </c>
      <c r="D1210" t="s">
        <v>198</v>
      </c>
      <c r="E1210">
        <v>137.79</v>
      </c>
      <c r="F1210" s="26">
        <v>1</v>
      </c>
      <c r="G1210">
        <v>22.05</v>
      </c>
      <c r="H1210" s="15">
        <v>137.79</v>
      </c>
      <c r="I1210">
        <v>159.84</v>
      </c>
      <c r="J1210">
        <f>YEAR(Ventas_Wellpro[[#This Row],[Fecha]])</f>
        <v>2025</v>
      </c>
      <c r="K1210" t="str">
        <f>TEXT(Ventas_Wellpro[[#This Row],[Fecha]],"MMMM")</f>
        <v>mayo</v>
      </c>
      <c r="L1210">
        <f>DAY(Ventas_Wellpro[[#This Row],[Fecha]])</f>
        <v>5</v>
      </c>
    </row>
    <row r="1211" spans="2:12" x14ac:dyDescent="0.25">
      <c r="B1211" s="70">
        <v>45782</v>
      </c>
      <c r="C1211" s="74" t="s">
        <v>22</v>
      </c>
      <c r="D1211" t="s">
        <v>198</v>
      </c>
      <c r="E1211">
        <v>137.79</v>
      </c>
      <c r="F1211" s="26">
        <v>1</v>
      </c>
      <c r="G1211">
        <v>22.05</v>
      </c>
      <c r="H1211" s="15">
        <v>137.79</v>
      </c>
      <c r="I1211">
        <v>159.84</v>
      </c>
      <c r="J1211">
        <f>YEAR(Ventas_Wellpro[[#This Row],[Fecha]])</f>
        <v>2025</v>
      </c>
      <c r="K1211" t="str">
        <f>TEXT(Ventas_Wellpro[[#This Row],[Fecha]],"MMMM")</f>
        <v>mayo</v>
      </c>
      <c r="L1211">
        <f>DAY(Ventas_Wellpro[[#This Row],[Fecha]])</f>
        <v>5</v>
      </c>
    </row>
    <row r="1212" spans="2:12" x14ac:dyDescent="0.25">
      <c r="B1212" s="70">
        <v>45782</v>
      </c>
      <c r="C1212" s="74" t="s">
        <v>23</v>
      </c>
      <c r="D1212" t="s">
        <v>196</v>
      </c>
      <c r="E1212">
        <v>70.05</v>
      </c>
      <c r="F1212" s="26">
        <v>240</v>
      </c>
      <c r="G1212">
        <v>2689.92</v>
      </c>
      <c r="H1212" s="15">
        <v>16812</v>
      </c>
      <c r="I1212">
        <v>19501.919999999998</v>
      </c>
      <c r="J1212">
        <f>YEAR(Ventas_Wellpro[[#This Row],[Fecha]])</f>
        <v>2025</v>
      </c>
      <c r="K1212" t="str">
        <f>TEXT(Ventas_Wellpro[[#This Row],[Fecha]],"MMMM")</f>
        <v>mayo</v>
      </c>
      <c r="L1212">
        <f>DAY(Ventas_Wellpro[[#This Row],[Fecha]])</f>
        <v>5</v>
      </c>
    </row>
    <row r="1213" spans="2:12" x14ac:dyDescent="0.25">
      <c r="B1213" s="70">
        <v>45782</v>
      </c>
      <c r="C1213" s="74" t="s">
        <v>23</v>
      </c>
      <c r="D1213" t="s">
        <v>196</v>
      </c>
      <c r="E1213">
        <v>70.05</v>
      </c>
      <c r="F1213" s="26">
        <v>240</v>
      </c>
      <c r="G1213">
        <v>2689.92</v>
      </c>
      <c r="H1213" s="15">
        <v>16812</v>
      </c>
      <c r="I1213">
        <v>19501.919999999998</v>
      </c>
      <c r="J1213">
        <f>YEAR(Ventas_Wellpro[[#This Row],[Fecha]])</f>
        <v>2025</v>
      </c>
      <c r="K1213" t="str">
        <f>TEXT(Ventas_Wellpro[[#This Row],[Fecha]],"MMMM")</f>
        <v>mayo</v>
      </c>
      <c r="L1213">
        <f>DAY(Ventas_Wellpro[[#This Row],[Fecha]])</f>
        <v>5</v>
      </c>
    </row>
    <row r="1214" spans="2:12" x14ac:dyDescent="0.25">
      <c r="B1214" s="70">
        <v>45782</v>
      </c>
      <c r="C1214" s="74" t="s">
        <v>23</v>
      </c>
      <c r="D1214" t="s">
        <v>196</v>
      </c>
      <c r="E1214">
        <v>70.05</v>
      </c>
      <c r="F1214" s="26">
        <v>240</v>
      </c>
      <c r="G1214">
        <v>2689.92</v>
      </c>
      <c r="H1214" s="15">
        <v>16812</v>
      </c>
      <c r="I1214">
        <v>19501.919999999998</v>
      </c>
      <c r="J1214">
        <f>YEAR(Ventas_Wellpro[[#This Row],[Fecha]])</f>
        <v>2025</v>
      </c>
      <c r="K1214" t="str">
        <f>TEXT(Ventas_Wellpro[[#This Row],[Fecha]],"MMMM")</f>
        <v>mayo</v>
      </c>
      <c r="L1214">
        <f>DAY(Ventas_Wellpro[[#This Row],[Fecha]])</f>
        <v>5</v>
      </c>
    </row>
    <row r="1215" spans="2:12" x14ac:dyDescent="0.25">
      <c r="B1215" s="70">
        <v>45782</v>
      </c>
      <c r="C1215" s="74" t="s">
        <v>24</v>
      </c>
      <c r="D1215" t="s">
        <v>198</v>
      </c>
      <c r="E1215">
        <v>137.79</v>
      </c>
      <c r="F1215" s="26">
        <v>1</v>
      </c>
      <c r="G1215">
        <v>22.05</v>
      </c>
      <c r="H1215" s="15">
        <v>137.79</v>
      </c>
      <c r="I1215">
        <v>159.84</v>
      </c>
      <c r="J1215">
        <f>YEAR(Ventas_Wellpro[[#This Row],[Fecha]])</f>
        <v>2025</v>
      </c>
      <c r="K1215" t="str">
        <f>TEXT(Ventas_Wellpro[[#This Row],[Fecha]],"MMMM")</f>
        <v>mayo</v>
      </c>
      <c r="L1215">
        <f>DAY(Ventas_Wellpro[[#This Row],[Fecha]])</f>
        <v>5</v>
      </c>
    </row>
    <row r="1216" spans="2:12" x14ac:dyDescent="0.25">
      <c r="B1216" s="70">
        <v>45785</v>
      </c>
      <c r="C1216" s="74" t="s">
        <v>17</v>
      </c>
      <c r="D1216" t="s">
        <v>196</v>
      </c>
      <c r="E1216">
        <v>498.66</v>
      </c>
      <c r="F1216" s="26">
        <v>12</v>
      </c>
      <c r="G1216">
        <v>957.43</v>
      </c>
      <c r="H1216" s="15">
        <v>5983.92</v>
      </c>
      <c r="I1216">
        <v>6941.35</v>
      </c>
      <c r="J1216">
        <f>YEAR(Ventas_Wellpro[[#This Row],[Fecha]])</f>
        <v>2025</v>
      </c>
      <c r="K1216" t="str">
        <f>TEXT(Ventas_Wellpro[[#This Row],[Fecha]],"MMMM")</f>
        <v>mayo</v>
      </c>
      <c r="L1216">
        <f>DAY(Ventas_Wellpro[[#This Row],[Fecha]])</f>
        <v>8</v>
      </c>
    </row>
    <row r="1217" spans="2:12" x14ac:dyDescent="0.25">
      <c r="B1217" s="70">
        <v>45785</v>
      </c>
      <c r="C1217" s="74" t="s">
        <v>17</v>
      </c>
      <c r="D1217" t="s">
        <v>196</v>
      </c>
      <c r="E1217">
        <v>498.66</v>
      </c>
      <c r="F1217" s="26">
        <v>6</v>
      </c>
      <c r="G1217">
        <v>478.71</v>
      </c>
      <c r="H1217" s="15">
        <v>2991.96</v>
      </c>
      <c r="I1217">
        <v>3470.67</v>
      </c>
      <c r="J1217">
        <f>YEAR(Ventas_Wellpro[[#This Row],[Fecha]])</f>
        <v>2025</v>
      </c>
      <c r="K1217" t="str">
        <f>TEXT(Ventas_Wellpro[[#This Row],[Fecha]],"MMMM")</f>
        <v>mayo</v>
      </c>
      <c r="L1217">
        <f>DAY(Ventas_Wellpro[[#This Row],[Fecha]])</f>
        <v>8</v>
      </c>
    </row>
    <row r="1218" spans="2:12" x14ac:dyDescent="0.25">
      <c r="B1218" s="70">
        <v>45785</v>
      </c>
      <c r="C1218" s="74" t="s">
        <v>17</v>
      </c>
      <c r="D1218" t="s">
        <v>196</v>
      </c>
      <c r="E1218">
        <v>498.66</v>
      </c>
      <c r="F1218" s="26">
        <v>6</v>
      </c>
      <c r="G1218">
        <v>478.71</v>
      </c>
      <c r="H1218" s="15">
        <v>2991.96</v>
      </c>
      <c r="I1218">
        <v>3470.67</v>
      </c>
      <c r="J1218">
        <f>YEAR(Ventas_Wellpro[[#This Row],[Fecha]])</f>
        <v>2025</v>
      </c>
      <c r="K1218" t="str">
        <f>TEXT(Ventas_Wellpro[[#This Row],[Fecha]],"MMMM")</f>
        <v>mayo</v>
      </c>
      <c r="L1218">
        <f>DAY(Ventas_Wellpro[[#This Row],[Fecha]])</f>
        <v>8</v>
      </c>
    </row>
    <row r="1219" spans="2:12" x14ac:dyDescent="0.25">
      <c r="B1219" s="70">
        <v>45785</v>
      </c>
      <c r="C1219" s="74" t="s">
        <v>17</v>
      </c>
      <c r="D1219" t="s">
        <v>196</v>
      </c>
      <c r="E1219">
        <v>498.66</v>
      </c>
      <c r="F1219" s="26">
        <v>6</v>
      </c>
      <c r="G1219">
        <v>478.71</v>
      </c>
      <c r="H1219" s="15">
        <v>2991.96</v>
      </c>
      <c r="I1219">
        <v>3470.67</v>
      </c>
      <c r="J1219">
        <f>YEAR(Ventas_Wellpro[[#This Row],[Fecha]])</f>
        <v>2025</v>
      </c>
      <c r="K1219" t="str">
        <f>TEXT(Ventas_Wellpro[[#This Row],[Fecha]],"MMMM")</f>
        <v>mayo</v>
      </c>
      <c r="L1219">
        <f>DAY(Ventas_Wellpro[[#This Row],[Fecha]])</f>
        <v>8</v>
      </c>
    </row>
    <row r="1220" spans="2:12" x14ac:dyDescent="0.25">
      <c r="B1220" s="70">
        <v>45785</v>
      </c>
      <c r="C1220" s="74" t="s">
        <v>21</v>
      </c>
      <c r="D1220" t="s">
        <v>197</v>
      </c>
      <c r="E1220">
        <v>103.34</v>
      </c>
      <c r="F1220" s="26">
        <v>240</v>
      </c>
      <c r="G1220">
        <v>3968.26</v>
      </c>
      <c r="H1220" s="15">
        <v>24801.599999999999</v>
      </c>
      <c r="I1220">
        <v>28769.86</v>
      </c>
      <c r="J1220">
        <f>YEAR(Ventas_Wellpro[[#This Row],[Fecha]])</f>
        <v>2025</v>
      </c>
      <c r="K1220" t="str">
        <f>TEXT(Ventas_Wellpro[[#This Row],[Fecha]],"MMMM")</f>
        <v>mayo</v>
      </c>
      <c r="L1220">
        <f>DAY(Ventas_Wellpro[[#This Row],[Fecha]])</f>
        <v>8</v>
      </c>
    </row>
    <row r="1221" spans="2:12" x14ac:dyDescent="0.25">
      <c r="B1221" s="70">
        <v>45785</v>
      </c>
      <c r="C1221" s="74" t="s">
        <v>18</v>
      </c>
      <c r="D1221" t="s">
        <v>196</v>
      </c>
      <c r="E1221" s="17">
        <v>525.59</v>
      </c>
      <c r="F1221">
        <v>6</v>
      </c>
      <c r="G1221">
        <v>504.57</v>
      </c>
      <c r="H1221" s="15">
        <v>3153.54</v>
      </c>
      <c r="I1221">
        <v>3658.11</v>
      </c>
      <c r="J1221">
        <f>YEAR(Ventas_Wellpro[[#This Row],[Fecha]])</f>
        <v>2025</v>
      </c>
      <c r="K1221" t="str">
        <f>TEXT(Ventas_Wellpro[[#This Row],[Fecha]],"MMMM")</f>
        <v>mayo</v>
      </c>
      <c r="L1221">
        <f>DAY(Ventas_Wellpro[[#This Row],[Fecha]])</f>
        <v>8</v>
      </c>
    </row>
    <row r="1222" spans="2:12" x14ac:dyDescent="0.25">
      <c r="B1222" s="70">
        <v>45785</v>
      </c>
      <c r="C1222" s="74" t="s">
        <v>18</v>
      </c>
      <c r="D1222" t="s">
        <v>196</v>
      </c>
      <c r="E1222" s="17">
        <v>525.59</v>
      </c>
      <c r="F1222">
        <v>6</v>
      </c>
      <c r="G1222">
        <v>504.57</v>
      </c>
      <c r="H1222" s="15">
        <v>3153.54</v>
      </c>
      <c r="I1222">
        <v>3658.11</v>
      </c>
      <c r="J1222">
        <f>YEAR(Ventas_Wellpro[[#This Row],[Fecha]])</f>
        <v>2025</v>
      </c>
      <c r="K1222" t="str">
        <f>TEXT(Ventas_Wellpro[[#This Row],[Fecha]],"MMMM")</f>
        <v>mayo</v>
      </c>
      <c r="L1222">
        <f>DAY(Ventas_Wellpro[[#This Row],[Fecha]])</f>
        <v>8</v>
      </c>
    </row>
    <row r="1223" spans="2:12" x14ac:dyDescent="0.25">
      <c r="B1223" s="70">
        <v>45785</v>
      </c>
      <c r="C1223" s="74" t="s">
        <v>18</v>
      </c>
      <c r="D1223" t="s">
        <v>196</v>
      </c>
      <c r="E1223" s="17">
        <v>525.59</v>
      </c>
      <c r="F1223">
        <v>6</v>
      </c>
      <c r="G1223">
        <v>504.57</v>
      </c>
      <c r="H1223" s="15">
        <v>3153.54</v>
      </c>
      <c r="I1223">
        <v>3658.11</v>
      </c>
      <c r="J1223">
        <f>YEAR(Ventas_Wellpro[[#This Row],[Fecha]])</f>
        <v>2025</v>
      </c>
      <c r="K1223" t="str">
        <f>TEXT(Ventas_Wellpro[[#This Row],[Fecha]],"MMMM")</f>
        <v>mayo</v>
      </c>
      <c r="L1223">
        <f>DAY(Ventas_Wellpro[[#This Row],[Fecha]])</f>
        <v>8</v>
      </c>
    </row>
    <row r="1224" spans="2:12" x14ac:dyDescent="0.25">
      <c r="B1224" s="70">
        <v>45785</v>
      </c>
      <c r="C1224" s="74" t="s">
        <v>18</v>
      </c>
      <c r="D1224" t="s">
        <v>196</v>
      </c>
      <c r="E1224" s="17">
        <v>525.59</v>
      </c>
      <c r="F1224">
        <v>6</v>
      </c>
      <c r="G1224">
        <v>504.57</v>
      </c>
      <c r="H1224" s="15">
        <v>3153.54</v>
      </c>
      <c r="I1224">
        <v>3658.11</v>
      </c>
      <c r="J1224">
        <f>YEAR(Ventas_Wellpro[[#This Row],[Fecha]])</f>
        <v>2025</v>
      </c>
      <c r="K1224" t="str">
        <f>TEXT(Ventas_Wellpro[[#This Row],[Fecha]],"MMMM")</f>
        <v>mayo</v>
      </c>
      <c r="L1224">
        <f>DAY(Ventas_Wellpro[[#This Row],[Fecha]])</f>
        <v>8</v>
      </c>
    </row>
    <row r="1225" spans="2:12" x14ac:dyDescent="0.25">
      <c r="B1225" s="70">
        <v>45785</v>
      </c>
      <c r="C1225" s="74" t="s">
        <v>18</v>
      </c>
      <c r="D1225" t="s">
        <v>196</v>
      </c>
      <c r="E1225" s="17">
        <v>525.59</v>
      </c>
      <c r="F1225">
        <v>6</v>
      </c>
      <c r="G1225">
        <v>504.57</v>
      </c>
      <c r="H1225" s="15">
        <v>3153.54</v>
      </c>
      <c r="I1225">
        <v>3658.11</v>
      </c>
      <c r="J1225">
        <f>YEAR(Ventas_Wellpro[[#This Row],[Fecha]])</f>
        <v>2025</v>
      </c>
      <c r="K1225" t="str">
        <f>TEXT(Ventas_Wellpro[[#This Row],[Fecha]],"MMMM")</f>
        <v>mayo</v>
      </c>
      <c r="L1225">
        <f>DAY(Ventas_Wellpro[[#This Row],[Fecha]])</f>
        <v>8</v>
      </c>
    </row>
    <row r="1226" spans="2:12" x14ac:dyDescent="0.25">
      <c r="B1226" s="70">
        <v>45785</v>
      </c>
      <c r="C1226" s="74" t="s">
        <v>22</v>
      </c>
      <c r="D1226" t="s">
        <v>198</v>
      </c>
      <c r="E1226">
        <v>137.79</v>
      </c>
      <c r="F1226" s="26">
        <v>1</v>
      </c>
      <c r="G1226">
        <v>22.05</v>
      </c>
      <c r="H1226" s="15">
        <v>137.79</v>
      </c>
      <c r="I1226">
        <v>159.84</v>
      </c>
      <c r="J1226">
        <f>YEAR(Ventas_Wellpro[[#This Row],[Fecha]])</f>
        <v>2025</v>
      </c>
      <c r="K1226" t="str">
        <f>TEXT(Ventas_Wellpro[[#This Row],[Fecha]],"MMMM")</f>
        <v>mayo</v>
      </c>
      <c r="L1226">
        <f>DAY(Ventas_Wellpro[[#This Row],[Fecha]])</f>
        <v>8</v>
      </c>
    </row>
    <row r="1227" spans="2:12" x14ac:dyDescent="0.25">
      <c r="B1227" s="70">
        <v>45785</v>
      </c>
      <c r="C1227" s="74" t="s">
        <v>22</v>
      </c>
      <c r="D1227" t="s">
        <v>198</v>
      </c>
      <c r="E1227">
        <v>137.79</v>
      </c>
      <c r="F1227" s="26">
        <v>1</v>
      </c>
      <c r="G1227">
        <v>22.05</v>
      </c>
      <c r="H1227" s="15">
        <v>137.79</v>
      </c>
      <c r="I1227">
        <v>159.84</v>
      </c>
      <c r="J1227">
        <f>YEAR(Ventas_Wellpro[[#This Row],[Fecha]])</f>
        <v>2025</v>
      </c>
      <c r="K1227" t="str">
        <f>TEXT(Ventas_Wellpro[[#This Row],[Fecha]],"MMMM")</f>
        <v>mayo</v>
      </c>
      <c r="L1227">
        <f>DAY(Ventas_Wellpro[[#This Row],[Fecha]])</f>
        <v>8</v>
      </c>
    </row>
    <row r="1228" spans="2:12" x14ac:dyDescent="0.25">
      <c r="B1228" s="70">
        <v>45785</v>
      </c>
      <c r="C1228" s="74" t="s">
        <v>23</v>
      </c>
      <c r="D1228" t="s">
        <v>196</v>
      </c>
      <c r="E1228">
        <v>70.05</v>
      </c>
      <c r="F1228" s="26">
        <v>240</v>
      </c>
      <c r="G1228">
        <v>2689.92</v>
      </c>
      <c r="H1228" s="15">
        <v>16812</v>
      </c>
      <c r="I1228">
        <v>19501.919999999998</v>
      </c>
      <c r="J1228">
        <f>YEAR(Ventas_Wellpro[[#This Row],[Fecha]])</f>
        <v>2025</v>
      </c>
      <c r="K1228" t="str">
        <f>TEXT(Ventas_Wellpro[[#This Row],[Fecha]],"MMMM")</f>
        <v>mayo</v>
      </c>
      <c r="L1228">
        <f>DAY(Ventas_Wellpro[[#This Row],[Fecha]])</f>
        <v>8</v>
      </c>
    </row>
    <row r="1229" spans="2:12" x14ac:dyDescent="0.25">
      <c r="B1229" s="70">
        <v>45789</v>
      </c>
      <c r="C1229" s="74" t="s">
        <v>17</v>
      </c>
      <c r="D1229" t="s">
        <v>196</v>
      </c>
      <c r="E1229">
        <v>498.66</v>
      </c>
      <c r="F1229" s="26">
        <v>6</v>
      </c>
      <c r="G1229">
        <v>478.71</v>
      </c>
      <c r="H1229" s="15">
        <v>2991.96</v>
      </c>
      <c r="I1229">
        <v>3470.67</v>
      </c>
      <c r="J1229">
        <f>YEAR(Ventas_Wellpro[[#This Row],[Fecha]])</f>
        <v>2025</v>
      </c>
      <c r="K1229" t="str">
        <f>TEXT(Ventas_Wellpro[[#This Row],[Fecha]],"MMMM")</f>
        <v>mayo</v>
      </c>
      <c r="L1229">
        <f>DAY(Ventas_Wellpro[[#This Row],[Fecha]])</f>
        <v>12</v>
      </c>
    </row>
    <row r="1230" spans="2:12" x14ac:dyDescent="0.25">
      <c r="B1230" s="70">
        <v>45789</v>
      </c>
      <c r="C1230" s="74" t="s">
        <v>17</v>
      </c>
      <c r="D1230" t="s">
        <v>196</v>
      </c>
      <c r="E1230">
        <v>498.66</v>
      </c>
      <c r="F1230" s="26">
        <v>6</v>
      </c>
      <c r="G1230">
        <v>478.71</v>
      </c>
      <c r="H1230" s="15">
        <v>2991.96</v>
      </c>
      <c r="I1230">
        <v>3470.67</v>
      </c>
      <c r="J1230">
        <f>YEAR(Ventas_Wellpro[[#This Row],[Fecha]])</f>
        <v>2025</v>
      </c>
      <c r="K1230" t="str">
        <f>TEXT(Ventas_Wellpro[[#This Row],[Fecha]],"MMMM")</f>
        <v>mayo</v>
      </c>
      <c r="L1230">
        <f>DAY(Ventas_Wellpro[[#This Row],[Fecha]])</f>
        <v>12</v>
      </c>
    </row>
    <row r="1231" spans="2:12" x14ac:dyDescent="0.25">
      <c r="B1231" s="70">
        <v>45789</v>
      </c>
      <c r="C1231" s="74" t="s">
        <v>14</v>
      </c>
      <c r="D1231" t="s">
        <v>198</v>
      </c>
      <c r="E1231">
        <v>1706.9</v>
      </c>
      <c r="F1231" s="26">
        <v>1</v>
      </c>
      <c r="G1231">
        <v>273.10000000000002</v>
      </c>
      <c r="H1231" s="15">
        <v>1706.9</v>
      </c>
      <c r="I1231">
        <v>1980</v>
      </c>
      <c r="J1231">
        <f>YEAR(Ventas_Wellpro[[#This Row],[Fecha]])</f>
        <v>2025</v>
      </c>
      <c r="K1231" t="str">
        <f>TEXT(Ventas_Wellpro[[#This Row],[Fecha]],"MMMM")</f>
        <v>mayo</v>
      </c>
      <c r="L1231">
        <f>DAY(Ventas_Wellpro[[#This Row],[Fecha]])</f>
        <v>12</v>
      </c>
    </row>
    <row r="1232" spans="2:12" x14ac:dyDescent="0.25">
      <c r="B1232" s="70">
        <v>45789</v>
      </c>
      <c r="C1232" s="74" t="s">
        <v>123</v>
      </c>
      <c r="D1232" t="s">
        <v>198</v>
      </c>
      <c r="E1232">
        <v>137.79</v>
      </c>
      <c r="F1232" s="26">
        <v>1</v>
      </c>
      <c r="G1232">
        <v>22.05</v>
      </c>
      <c r="H1232" s="15">
        <v>137.79</v>
      </c>
      <c r="I1232">
        <v>159.84</v>
      </c>
      <c r="J1232">
        <f>YEAR(Ventas_Wellpro[[#This Row],[Fecha]])</f>
        <v>2025</v>
      </c>
      <c r="K1232" t="str">
        <f>TEXT(Ventas_Wellpro[[#This Row],[Fecha]],"MMMM")</f>
        <v>mayo</v>
      </c>
      <c r="L1232">
        <f>DAY(Ventas_Wellpro[[#This Row],[Fecha]])</f>
        <v>12</v>
      </c>
    </row>
    <row r="1233" spans="2:12" x14ac:dyDescent="0.25">
      <c r="B1233" s="70">
        <v>45789</v>
      </c>
      <c r="C1233" s="74" t="s">
        <v>123</v>
      </c>
      <c r="D1233" t="s">
        <v>198</v>
      </c>
      <c r="E1233">
        <v>137.79</v>
      </c>
      <c r="F1233" s="26">
        <v>1</v>
      </c>
      <c r="G1233">
        <v>22.05</v>
      </c>
      <c r="H1233" s="15">
        <v>137.79</v>
      </c>
      <c r="I1233">
        <v>159.84</v>
      </c>
      <c r="J1233">
        <f>YEAR(Ventas_Wellpro[[#This Row],[Fecha]])</f>
        <v>2025</v>
      </c>
      <c r="K1233" t="str">
        <f>TEXT(Ventas_Wellpro[[#This Row],[Fecha]],"MMMM")</f>
        <v>mayo</v>
      </c>
      <c r="L1233">
        <f>DAY(Ventas_Wellpro[[#This Row],[Fecha]])</f>
        <v>12</v>
      </c>
    </row>
    <row r="1234" spans="2:12" x14ac:dyDescent="0.25">
      <c r="B1234" s="70">
        <v>45789</v>
      </c>
      <c r="C1234" s="74" t="s">
        <v>18</v>
      </c>
      <c r="D1234" t="s">
        <v>196</v>
      </c>
      <c r="E1234" s="17">
        <v>525.59</v>
      </c>
      <c r="F1234">
        <v>12</v>
      </c>
      <c r="G1234">
        <v>1009.13</v>
      </c>
      <c r="H1234" s="15">
        <v>6307.08</v>
      </c>
      <c r="I1234">
        <v>7316.21</v>
      </c>
      <c r="J1234">
        <f>YEAR(Ventas_Wellpro[[#This Row],[Fecha]])</f>
        <v>2025</v>
      </c>
      <c r="K1234" t="str">
        <f>TEXT(Ventas_Wellpro[[#This Row],[Fecha]],"MMMM")</f>
        <v>mayo</v>
      </c>
      <c r="L1234">
        <f>DAY(Ventas_Wellpro[[#This Row],[Fecha]])</f>
        <v>12</v>
      </c>
    </row>
    <row r="1235" spans="2:12" x14ac:dyDescent="0.25">
      <c r="B1235" s="70">
        <v>45789</v>
      </c>
      <c r="C1235" s="74" t="s">
        <v>22</v>
      </c>
      <c r="D1235" t="s">
        <v>198</v>
      </c>
      <c r="E1235">
        <v>137.79</v>
      </c>
      <c r="F1235" s="26">
        <v>1</v>
      </c>
      <c r="G1235">
        <v>22.05</v>
      </c>
      <c r="H1235" s="15">
        <v>137.79</v>
      </c>
      <c r="I1235">
        <v>159.84</v>
      </c>
      <c r="J1235">
        <f>YEAR(Ventas_Wellpro[[#This Row],[Fecha]])</f>
        <v>2025</v>
      </c>
      <c r="K1235" t="str">
        <f>TEXT(Ventas_Wellpro[[#This Row],[Fecha]],"MMMM")</f>
        <v>mayo</v>
      </c>
      <c r="L1235">
        <f>DAY(Ventas_Wellpro[[#This Row],[Fecha]])</f>
        <v>12</v>
      </c>
    </row>
    <row r="1236" spans="2:12" x14ac:dyDescent="0.25">
      <c r="B1236" s="70">
        <v>45789</v>
      </c>
      <c r="C1236" s="74" t="s">
        <v>23</v>
      </c>
      <c r="D1236" t="s">
        <v>196</v>
      </c>
      <c r="E1236">
        <v>70.05</v>
      </c>
      <c r="F1236" s="26">
        <v>240</v>
      </c>
      <c r="G1236">
        <v>2689.92</v>
      </c>
      <c r="H1236" s="15">
        <v>16812</v>
      </c>
      <c r="I1236">
        <v>19501.919999999998</v>
      </c>
      <c r="J1236">
        <f>YEAR(Ventas_Wellpro[[#This Row],[Fecha]])</f>
        <v>2025</v>
      </c>
      <c r="K1236" t="str">
        <f>TEXT(Ventas_Wellpro[[#This Row],[Fecha]],"MMMM")</f>
        <v>mayo</v>
      </c>
      <c r="L1236">
        <f>DAY(Ventas_Wellpro[[#This Row],[Fecha]])</f>
        <v>12</v>
      </c>
    </row>
    <row r="1237" spans="2:12" x14ac:dyDescent="0.25">
      <c r="B1237" s="70">
        <v>45789</v>
      </c>
      <c r="C1237" s="74" t="s">
        <v>23</v>
      </c>
      <c r="D1237" t="s">
        <v>196</v>
      </c>
      <c r="E1237">
        <v>70.05</v>
      </c>
      <c r="F1237" s="26">
        <v>240</v>
      </c>
      <c r="G1237">
        <v>2689.92</v>
      </c>
      <c r="H1237" s="15">
        <v>16812</v>
      </c>
      <c r="I1237">
        <v>19501.919999999998</v>
      </c>
      <c r="J1237">
        <f>YEAR(Ventas_Wellpro[[#This Row],[Fecha]])</f>
        <v>2025</v>
      </c>
      <c r="K1237" t="str">
        <f>TEXT(Ventas_Wellpro[[#This Row],[Fecha]],"MMMM")</f>
        <v>mayo</v>
      </c>
      <c r="L1237">
        <f>DAY(Ventas_Wellpro[[#This Row],[Fecha]])</f>
        <v>12</v>
      </c>
    </row>
    <row r="1238" spans="2:12" x14ac:dyDescent="0.25">
      <c r="B1238" s="70">
        <v>45790</v>
      </c>
      <c r="C1238" s="74" t="s">
        <v>16</v>
      </c>
      <c r="D1238" t="s">
        <v>197</v>
      </c>
      <c r="E1238">
        <v>678.84</v>
      </c>
      <c r="F1238" s="26">
        <v>30</v>
      </c>
      <c r="G1238">
        <v>3258.43</v>
      </c>
      <c r="H1238" s="15">
        <v>20365.2</v>
      </c>
      <c r="I1238">
        <v>23623.63</v>
      </c>
      <c r="J1238">
        <f>YEAR(Ventas_Wellpro[[#This Row],[Fecha]])</f>
        <v>2025</v>
      </c>
      <c r="K1238" t="str">
        <f>TEXT(Ventas_Wellpro[[#This Row],[Fecha]],"MMMM")</f>
        <v>mayo</v>
      </c>
      <c r="L1238">
        <f>DAY(Ventas_Wellpro[[#This Row],[Fecha]])</f>
        <v>13</v>
      </c>
    </row>
    <row r="1239" spans="2:12" x14ac:dyDescent="0.25">
      <c r="B1239" s="70">
        <v>45790</v>
      </c>
      <c r="C1239" s="74" t="s">
        <v>16</v>
      </c>
      <c r="D1239" t="s">
        <v>197</v>
      </c>
      <c r="E1239">
        <v>678.84</v>
      </c>
      <c r="F1239" s="26">
        <v>24</v>
      </c>
      <c r="G1239">
        <v>2606.75</v>
      </c>
      <c r="H1239" s="15">
        <v>16292.16</v>
      </c>
      <c r="I1239">
        <v>18898.91</v>
      </c>
      <c r="J1239">
        <f>YEAR(Ventas_Wellpro[[#This Row],[Fecha]])</f>
        <v>2025</v>
      </c>
      <c r="K1239" t="str">
        <f>TEXT(Ventas_Wellpro[[#This Row],[Fecha]],"MMMM")</f>
        <v>mayo</v>
      </c>
      <c r="L1239">
        <f>DAY(Ventas_Wellpro[[#This Row],[Fecha]])</f>
        <v>13</v>
      </c>
    </row>
    <row r="1240" spans="2:12" x14ac:dyDescent="0.25">
      <c r="B1240" s="70">
        <v>45790</v>
      </c>
      <c r="C1240" s="74" t="s">
        <v>21</v>
      </c>
      <c r="D1240" t="s">
        <v>198</v>
      </c>
      <c r="E1240">
        <v>137.79</v>
      </c>
      <c r="F1240" s="26">
        <v>1</v>
      </c>
      <c r="G1240">
        <v>22.05</v>
      </c>
      <c r="H1240" s="15">
        <v>137.79</v>
      </c>
      <c r="I1240">
        <v>159.84</v>
      </c>
      <c r="J1240">
        <f>YEAR(Ventas_Wellpro[[#This Row],[Fecha]])</f>
        <v>2025</v>
      </c>
      <c r="K1240" t="str">
        <f>TEXT(Ventas_Wellpro[[#This Row],[Fecha]],"MMMM")</f>
        <v>mayo</v>
      </c>
      <c r="L1240">
        <f>DAY(Ventas_Wellpro[[#This Row],[Fecha]])</f>
        <v>13</v>
      </c>
    </row>
    <row r="1241" spans="2:12" x14ac:dyDescent="0.25">
      <c r="B1241" s="70">
        <v>45790</v>
      </c>
      <c r="C1241" s="74" t="s">
        <v>21</v>
      </c>
      <c r="D1241" t="s">
        <v>198</v>
      </c>
      <c r="E1241">
        <v>137.79</v>
      </c>
      <c r="F1241" s="26">
        <v>1</v>
      </c>
      <c r="G1241">
        <v>22.05</v>
      </c>
      <c r="H1241" s="15">
        <v>137.79</v>
      </c>
      <c r="I1241">
        <v>159.84</v>
      </c>
      <c r="J1241">
        <f>YEAR(Ventas_Wellpro[[#This Row],[Fecha]])</f>
        <v>2025</v>
      </c>
      <c r="K1241" t="str">
        <f>TEXT(Ventas_Wellpro[[#This Row],[Fecha]],"MMMM")</f>
        <v>mayo</v>
      </c>
      <c r="L1241">
        <f>DAY(Ventas_Wellpro[[#This Row],[Fecha]])</f>
        <v>13</v>
      </c>
    </row>
    <row r="1242" spans="2:12" x14ac:dyDescent="0.25">
      <c r="B1242" s="70">
        <v>45790</v>
      </c>
      <c r="C1242" s="74" t="s">
        <v>22</v>
      </c>
      <c r="D1242" t="s">
        <v>198</v>
      </c>
      <c r="E1242">
        <v>137.79</v>
      </c>
      <c r="F1242" s="26">
        <v>1</v>
      </c>
      <c r="G1242">
        <v>22.05</v>
      </c>
      <c r="H1242" s="15">
        <v>137.79</v>
      </c>
      <c r="I1242">
        <v>159.84</v>
      </c>
      <c r="J1242">
        <f>YEAR(Ventas_Wellpro[[#This Row],[Fecha]])</f>
        <v>2025</v>
      </c>
      <c r="K1242" t="str">
        <f>TEXT(Ventas_Wellpro[[#This Row],[Fecha]],"MMMM")</f>
        <v>mayo</v>
      </c>
      <c r="L1242">
        <f>DAY(Ventas_Wellpro[[#This Row],[Fecha]])</f>
        <v>13</v>
      </c>
    </row>
    <row r="1243" spans="2:12" x14ac:dyDescent="0.25">
      <c r="B1243" s="70">
        <v>45792</v>
      </c>
      <c r="C1243" s="74" t="s">
        <v>123</v>
      </c>
      <c r="D1243" t="s">
        <v>198</v>
      </c>
      <c r="E1243">
        <v>137.79</v>
      </c>
      <c r="F1243">
        <v>1</v>
      </c>
      <c r="G1243">
        <v>22.05</v>
      </c>
      <c r="H1243" s="15">
        <v>137.79</v>
      </c>
      <c r="I1243">
        <v>159.84</v>
      </c>
      <c r="J1243">
        <f>YEAR(Ventas_Wellpro[[#This Row],[Fecha]])</f>
        <v>2025</v>
      </c>
      <c r="K1243" t="str">
        <f>TEXT(Ventas_Wellpro[[#This Row],[Fecha]],"MMMM")</f>
        <v>mayo</v>
      </c>
      <c r="L1243">
        <f>DAY(Ventas_Wellpro[[#This Row],[Fecha]])</f>
        <v>15</v>
      </c>
    </row>
    <row r="1244" spans="2:12" x14ac:dyDescent="0.25">
      <c r="B1244" s="70">
        <v>45792</v>
      </c>
      <c r="C1244" s="74" t="s">
        <v>123</v>
      </c>
      <c r="D1244" t="s">
        <v>198</v>
      </c>
      <c r="E1244">
        <v>137.79</v>
      </c>
      <c r="F1244">
        <v>1</v>
      </c>
      <c r="G1244">
        <v>22.05</v>
      </c>
      <c r="H1244" s="15">
        <v>137.79</v>
      </c>
      <c r="I1244">
        <v>159.84</v>
      </c>
      <c r="J1244">
        <f>YEAR(Ventas_Wellpro[[#This Row],[Fecha]])</f>
        <v>2025</v>
      </c>
      <c r="K1244" t="str">
        <f>TEXT(Ventas_Wellpro[[#This Row],[Fecha]],"MMMM")</f>
        <v>mayo</v>
      </c>
      <c r="L1244">
        <f>DAY(Ventas_Wellpro[[#This Row],[Fecha]])</f>
        <v>15</v>
      </c>
    </row>
    <row r="1245" spans="2:12" x14ac:dyDescent="0.25">
      <c r="B1245" s="70">
        <v>45792</v>
      </c>
      <c r="C1245" s="74" t="s">
        <v>23</v>
      </c>
      <c r="D1245" t="s">
        <v>198</v>
      </c>
      <c r="E1245">
        <v>137.79</v>
      </c>
      <c r="F1245">
        <v>1</v>
      </c>
      <c r="G1245">
        <v>22.05</v>
      </c>
      <c r="H1245" s="15">
        <v>137.79</v>
      </c>
      <c r="I1245">
        <v>159.84</v>
      </c>
      <c r="J1245">
        <f>YEAR(Ventas_Wellpro[[#This Row],[Fecha]])</f>
        <v>2025</v>
      </c>
      <c r="K1245" t="str">
        <f>TEXT(Ventas_Wellpro[[#This Row],[Fecha]],"MMMM")</f>
        <v>mayo</v>
      </c>
      <c r="L1245">
        <f>DAY(Ventas_Wellpro[[#This Row],[Fecha]])</f>
        <v>15</v>
      </c>
    </row>
    <row r="1246" spans="2:12" x14ac:dyDescent="0.25">
      <c r="B1246" s="70">
        <v>45792</v>
      </c>
      <c r="C1246" s="74" t="s">
        <v>24</v>
      </c>
      <c r="D1246" t="s">
        <v>198</v>
      </c>
      <c r="E1246">
        <v>137.79</v>
      </c>
      <c r="F1246">
        <v>1</v>
      </c>
      <c r="G1246">
        <v>22.05</v>
      </c>
      <c r="H1246" s="15">
        <v>137.79</v>
      </c>
      <c r="I1246">
        <v>159.84</v>
      </c>
      <c r="J1246">
        <f>YEAR(Ventas_Wellpro[[#This Row],[Fecha]])</f>
        <v>2025</v>
      </c>
      <c r="K1246" t="str">
        <f>TEXT(Ventas_Wellpro[[#This Row],[Fecha]],"MMMM")</f>
        <v>mayo</v>
      </c>
      <c r="L1246">
        <f>DAY(Ventas_Wellpro[[#This Row],[Fecha]])</f>
        <v>15</v>
      </c>
    </row>
    <row r="1247" spans="2:12" x14ac:dyDescent="0.25">
      <c r="B1247" s="70">
        <v>45793</v>
      </c>
      <c r="C1247" s="74" t="s">
        <v>17</v>
      </c>
      <c r="D1247" t="s">
        <v>196</v>
      </c>
      <c r="E1247">
        <v>498.66</v>
      </c>
      <c r="F1247" s="26">
        <v>6</v>
      </c>
      <c r="G1247">
        <v>478.71</v>
      </c>
      <c r="H1247" s="15">
        <v>2991.96</v>
      </c>
      <c r="I1247">
        <v>3470.67</v>
      </c>
      <c r="J1247">
        <f>YEAR(Ventas_Wellpro[[#This Row],[Fecha]])</f>
        <v>2025</v>
      </c>
      <c r="K1247" t="str">
        <f>TEXT(Ventas_Wellpro[[#This Row],[Fecha]],"MMMM")</f>
        <v>mayo</v>
      </c>
      <c r="L1247">
        <f>DAY(Ventas_Wellpro[[#This Row],[Fecha]])</f>
        <v>16</v>
      </c>
    </row>
    <row r="1248" spans="2:12" x14ac:dyDescent="0.25">
      <c r="B1248" s="70">
        <v>45793</v>
      </c>
      <c r="C1248" s="74" t="s">
        <v>17</v>
      </c>
      <c r="D1248" t="s">
        <v>196</v>
      </c>
      <c r="E1248">
        <v>498.66</v>
      </c>
      <c r="F1248" s="26">
        <v>6</v>
      </c>
      <c r="G1248">
        <v>478.71</v>
      </c>
      <c r="H1248" s="15">
        <v>2991.96</v>
      </c>
      <c r="I1248">
        <v>3470.67</v>
      </c>
      <c r="J1248">
        <f>YEAR(Ventas_Wellpro[[#This Row],[Fecha]])</f>
        <v>2025</v>
      </c>
      <c r="K1248" t="str">
        <f>TEXT(Ventas_Wellpro[[#This Row],[Fecha]],"MMMM")</f>
        <v>mayo</v>
      </c>
      <c r="L1248">
        <f>DAY(Ventas_Wellpro[[#This Row],[Fecha]])</f>
        <v>16</v>
      </c>
    </row>
    <row r="1249" spans="2:12" x14ac:dyDescent="0.25">
      <c r="B1249" s="70">
        <v>45793</v>
      </c>
      <c r="C1249" s="74" t="s">
        <v>17</v>
      </c>
      <c r="D1249" t="s">
        <v>196</v>
      </c>
      <c r="E1249">
        <v>498.66</v>
      </c>
      <c r="F1249" s="26">
        <v>6</v>
      </c>
      <c r="G1249">
        <v>478.71</v>
      </c>
      <c r="H1249" s="15">
        <v>2991.96</v>
      </c>
      <c r="I1249">
        <v>3470.67</v>
      </c>
      <c r="J1249">
        <f>YEAR(Ventas_Wellpro[[#This Row],[Fecha]])</f>
        <v>2025</v>
      </c>
      <c r="K1249" t="str">
        <f>TEXT(Ventas_Wellpro[[#This Row],[Fecha]],"MMMM")</f>
        <v>mayo</v>
      </c>
      <c r="L1249">
        <f>DAY(Ventas_Wellpro[[#This Row],[Fecha]])</f>
        <v>16</v>
      </c>
    </row>
    <row r="1250" spans="2:12" x14ac:dyDescent="0.25">
      <c r="B1250" s="70">
        <v>45793</v>
      </c>
      <c r="C1250" s="74" t="s">
        <v>123</v>
      </c>
      <c r="D1250" t="s">
        <v>198</v>
      </c>
      <c r="E1250">
        <v>137.79</v>
      </c>
      <c r="F1250">
        <v>1</v>
      </c>
      <c r="G1250">
        <v>22.05</v>
      </c>
      <c r="H1250" s="15">
        <v>137.79</v>
      </c>
      <c r="I1250">
        <v>159.84</v>
      </c>
      <c r="J1250">
        <f>YEAR(Ventas_Wellpro[[#This Row],[Fecha]])</f>
        <v>2025</v>
      </c>
      <c r="K1250" t="str">
        <f>TEXT(Ventas_Wellpro[[#This Row],[Fecha]],"MMMM")</f>
        <v>mayo</v>
      </c>
      <c r="L1250">
        <f>DAY(Ventas_Wellpro[[#This Row],[Fecha]])</f>
        <v>16</v>
      </c>
    </row>
    <row r="1251" spans="2:12" x14ac:dyDescent="0.25">
      <c r="B1251" s="70">
        <v>45793</v>
      </c>
      <c r="C1251" s="74" t="s">
        <v>123</v>
      </c>
      <c r="D1251" t="s">
        <v>198</v>
      </c>
      <c r="E1251">
        <v>137.79</v>
      </c>
      <c r="F1251">
        <v>1</v>
      </c>
      <c r="G1251">
        <v>22.05</v>
      </c>
      <c r="H1251" s="15">
        <v>137.79</v>
      </c>
      <c r="I1251">
        <v>159.84</v>
      </c>
      <c r="J1251">
        <f>YEAR(Ventas_Wellpro[[#This Row],[Fecha]])</f>
        <v>2025</v>
      </c>
      <c r="K1251" t="str">
        <f>TEXT(Ventas_Wellpro[[#This Row],[Fecha]],"MMMM")</f>
        <v>mayo</v>
      </c>
      <c r="L1251">
        <f>DAY(Ventas_Wellpro[[#This Row],[Fecha]])</f>
        <v>16</v>
      </c>
    </row>
    <row r="1252" spans="2:12" x14ac:dyDescent="0.25">
      <c r="B1252" s="70">
        <v>45793</v>
      </c>
      <c r="C1252" s="74" t="s">
        <v>18</v>
      </c>
      <c r="D1252" t="s">
        <v>196</v>
      </c>
      <c r="E1252" s="17">
        <v>525.59</v>
      </c>
      <c r="F1252">
        <v>6</v>
      </c>
      <c r="G1252">
        <v>504.57</v>
      </c>
      <c r="H1252" s="15">
        <v>3153.54</v>
      </c>
      <c r="I1252">
        <v>3658.11</v>
      </c>
      <c r="J1252">
        <f>YEAR(Ventas_Wellpro[[#This Row],[Fecha]])</f>
        <v>2025</v>
      </c>
      <c r="K1252" t="str">
        <f>TEXT(Ventas_Wellpro[[#This Row],[Fecha]],"MMMM")</f>
        <v>mayo</v>
      </c>
      <c r="L1252">
        <f>DAY(Ventas_Wellpro[[#This Row],[Fecha]])</f>
        <v>16</v>
      </c>
    </row>
    <row r="1253" spans="2:12" x14ac:dyDescent="0.25">
      <c r="B1253" s="70">
        <v>45793</v>
      </c>
      <c r="C1253" s="74" t="s">
        <v>18</v>
      </c>
      <c r="D1253" t="s">
        <v>196</v>
      </c>
      <c r="E1253" s="17">
        <v>525.59</v>
      </c>
      <c r="F1253">
        <v>6</v>
      </c>
      <c r="G1253">
        <v>504.57</v>
      </c>
      <c r="H1253" s="15">
        <v>3153.54</v>
      </c>
      <c r="I1253">
        <v>3658.11</v>
      </c>
      <c r="J1253">
        <f>YEAR(Ventas_Wellpro[[#This Row],[Fecha]])</f>
        <v>2025</v>
      </c>
      <c r="K1253" t="str">
        <f>TEXT(Ventas_Wellpro[[#This Row],[Fecha]],"MMMM")</f>
        <v>mayo</v>
      </c>
      <c r="L1253">
        <f>DAY(Ventas_Wellpro[[#This Row],[Fecha]])</f>
        <v>16</v>
      </c>
    </row>
    <row r="1254" spans="2:12" x14ac:dyDescent="0.25">
      <c r="B1254" s="70">
        <v>45793</v>
      </c>
      <c r="C1254" s="74" t="s">
        <v>18</v>
      </c>
      <c r="D1254" t="s">
        <v>196</v>
      </c>
      <c r="E1254" s="17">
        <v>525.59</v>
      </c>
      <c r="F1254">
        <v>6</v>
      </c>
      <c r="G1254">
        <v>504.57</v>
      </c>
      <c r="H1254" s="15">
        <v>3153.54</v>
      </c>
      <c r="I1254">
        <v>3658.11</v>
      </c>
      <c r="J1254">
        <f>YEAR(Ventas_Wellpro[[#This Row],[Fecha]])</f>
        <v>2025</v>
      </c>
      <c r="K1254" t="str">
        <f>TEXT(Ventas_Wellpro[[#This Row],[Fecha]],"MMMM")</f>
        <v>mayo</v>
      </c>
      <c r="L1254">
        <f>DAY(Ventas_Wellpro[[#This Row],[Fecha]])</f>
        <v>16</v>
      </c>
    </row>
    <row r="1255" spans="2:12" x14ac:dyDescent="0.25">
      <c r="B1255" s="70">
        <v>45793</v>
      </c>
      <c r="C1255" s="74" t="s">
        <v>22</v>
      </c>
      <c r="D1255" t="s">
        <v>198</v>
      </c>
      <c r="E1255">
        <v>137.79</v>
      </c>
      <c r="F1255">
        <v>1</v>
      </c>
      <c r="G1255">
        <v>22.05</v>
      </c>
      <c r="H1255" s="15">
        <v>137.79</v>
      </c>
      <c r="I1255">
        <v>159.84</v>
      </c>
      <c r="J1255">
        <f>YEAR(Ventas_Wellpro[[#This Row],[Fecha]])</f>
        <v>2025</v>
      </c>
      <c r="K1255" t="str">
        <f>TEXT(Ventas_Wellpro[[#This Row],[Fecha]],"MMMM")</f>
        <v>mayo</v>
      </c>
      <c r="L1255">
        <f>DAY(Ventas_Wellpro[[#This Row],[Fecha]])</f>
        <v>16</v>
      </c>
    </row>
    <row r="1256" spans="2:12" x14ac:dyDescent="0.25">
      <c r="B1256" s="70">
        <v>45793</v>
      </c>
      <c r="C1256" s="74" t="s">
        <v>12</v>
      </c>
      <c r="D1256" t="s">
        <v>198</v>
      </c>
      <c r="E1256">
        <v>343.97</v>
      </c>
      <c r="F1256">
        <v>1</v>
      </c>
      <c r="G1256">
        <v>55.04</v>
      </c>
      <c r="H1256" s="15">
        <v>343.97</v>
      </c>
      <c r="I1256">
        <v>399.01000000000005</v>
      </c>
      <c r="J1256">
        <f>YEAR(Ventas_Wellpro[[#This Row],[Fecha]])</f>
        <v>2025</v>
      </c>
      <c r="K1256" t="str">
        <f>TEXT(Ventas_Wellpro[[#This Row],[Fecha]],"MMMM")</f>
        <v>mayo</v>
      </c>
      <c r="L1256">
        <f>DAY(Ventas_Wellpro[[#This Row],[Fecha]])</f>
        <v>16</v>
      </c>
    </row>
    <row r="1257" spans="2:12" x14ac:dyDescent="0.25">
      <c r="B1257" s="70">
        <v>45793</v>
      </c>
      <c r="C1257" s="74" t="s">
        <v>24</v>
      </c>
      <c r="D1257" t="s">
        <v>198</v>
      </c>
      <c r="E1257">
        <v>137.79</v>
      </c>
      <c r="F1257">
        <v>1</v>
      </c>
      <c r="G1257">
        <v>22.05</v>
      </c>
      <c r="H1257" s="15">
        <v>137.79</v>
      </c>
      <c r="I1257">
        <v>159.84</v>
      </c>
      <c r="J1257">
        <f>YEAR(Ventas_Wellpro[[#This Row],[Fecha]])</f>
        <v>2025</v>
      </c>
      <c r="K1257" t="str">
        <f>TEXT(Ventas_Wellpro[[#This Row],[Fecha]],"MMMM")</f>
        <v>mayo</v>
      </c>
      <c r="L1257">
        <f>DAY(Ventas_Wellpro[[#This Row],[Fecha]])</f>
        <v>16</v>
      </c>
    </row>
    <row r="1258" spans="2:12" x14ac:dyDescent="0.25">
      <c r="B1258" s="70">
        <v>45796</v>
      </c>
      <c r="C1258" s="74" t="s">
        <v>17</v>
      </c>
      <c r="D1258" t="s">
        <v>196</v>
      </c>
      <c r="E1258">
        <v>498.66</v>
      </c>
      <c r="F1258" s="26">
        <v>12</v>
      </c>
      <c r="G1258">
        <v>957.43</v>
      </c>
      <c r="H1258" s="15">
        <v>5983.92</v>
      </c>
      <c r="I1258">
        <v>6941.35</v>
      </c>
      <c r="J1258">
        <f>YEAR(Ventas_Wellpro[[#This Row],[Fecha]])</f>
        <v>2025</v>
      </c>
      <c r="K1258" t="str">
        <f>TEXT(Ventas_Wellpro[[#This Row],[Fecha]],"MMMM")</f>
        <v>mayo</v>
      </c>
      <c r="L1258">
        <f>DAY(Ventas_Wellpro[[#This Row],[Fecha]])</f>
        <v>19</v>
      </c>
    </row>
    <row r="1259" spans="2:12" x14ac:dyDescent="0.25">
      <c r="B1259" s="70">
        <v>45796</v>
      </c>
      <c r="C1259" s="74" t="s">
        <v>18</v>
      </c>
      <c r="D1259" t="s">
        <v>196</v>
      </c>
      <c r="E1259" s="17">
        <v>525.59</v>
      </c>
      <c r="F1259">
        <v>6</v>
      </c>
      <c r="G1259">
        <v>504.57</v>
      </c>
      <c r="H1259" s="15">
        <v>3153.54</v>
      </c>
      <c r="I1259">
        <v>3658.11</v>
      </c>
      <c r="J1259">
        <f>YEAR(Ventas_Wellpro[[#This Row],[Fecha]])</f>
        <v>2025</v>
      </c>
      <c r="K1259" t="str">
        <f>TEXT(Ventas_Wellpro[[#This Row],[Fecha]],"MMMM")</f>
        <v>mayo</v>
      </c>
      <c r="L1259">
        <f>DAY(Ventas_Wellpro[[#This Row],[Fecha]])</f>
        <v>19</v>
      </c>
    </row>
    <row r="1260" spans="2:12" x14ac:dyDescent="0.25">
      <c r="B1260" s="70">
        <v>45796</v>
      </c>
      <c r="C1260" s="74" t="s">
        <v>23</v>
      </c>
      <c r="D1260" t="s">
        <v>196</v>
      </c>
      <c r="E1260">
        <v>70.05</v>
      </c>
      <c r="F1260">
        <v>240</v>
      </c>
      <c r="G1260">
        <v>2689.92</v>
      </c>
      <c r="H1260" s="15">
        <v>16812</v>
      </c>
      <c r="I1260">
        <v>19501.919999999998</v>
      </c>
      <c r="J1260">
        <f>YEAR(Ventas_Wellpro[[#This Row],[Fecha]])</f>
        <v>2025</v>
      </c>
      <c r="K1260" t="str">
        <f>TEXT(Ventas_Wellpro[[#This Row],[Fecha]],"MMMM")</f>
        <v>mayo</v>
      </c>
      <c r="L1260">
        <f>DAY(Ventas_Wellpro[[#This Row],[Fecha]])</f>
        <v>19</v>
      </c>
    </row>
    <row r="1261" spans="2:12" x14ac:dyDescent="0.25">
      <c r="B1261" s="70">
        <v>45797</v>
      </c>
      <c r="C1261" s="74" t="s">
        <v>17</v>
      </c>
      <c r="D1261" t="s">
        <v>196</v>
      </c>
      <c r="E1261">
        <v>498.66</v>
      </c>
      <c r="F1261" s="26">
        <v>6</v>
      </c>
      <c r="G1261">
        <v>478.71</v>
      </c>
      <c r="H1261" s="15">
        <v>2991.96</v>
      </c>
      <c r="I1261">
        <v>3470.67</v>
      </c>
      <c r="J1261">
        <f>YEAR(Ventas_Wellpro[[#This Row],[Fecha]])</f>
        <v>2025</v>
      </c>
      <c r="K1261" t="str">
        <f>TEXT(Ventas_Wellpro[[#This Row],[Fecha]],"MMMM")</f>
        <v>mayo</v>
      </c>
      <c r="L1261">
        <f>DAY(Ventas_Wellpro[[#This Row],[Fecha]])</f>
        <v>20</v>
      </c>
    </row>
    <row r="1262" spans="2:12" x14ac:dyDescent="0.25">
      <c r="B1262" s="70">
        <v>45797</v>
      </c>
      <c r="C1262" s="74" t="s">
        <v>18</v>
      </c>
      <c r="D1262" t="s">
        <v>196</v>
      </c>
      <c r="E1262" s="17">
        <v>525.59</v>
      </c>
      <c r="F1262">
        <v>6</v>
      </c>
      <c r="G1262">
        <v>504.57</v>
      </c>
      <c r="H1262" s="15">
        <v>3153.54</v>
      </c>
      <c r="I1262">
        <v>3658.11</v>
      </c>
      <c r="J1262">
        <f>YEAR(Ventas_Wellpro[[#This Row],[Fecha]])</f>
        <v>2025</v>
      </c>
      <c r="K1262" t="str">
        <f>TEXT(Ventas_Wellpro[[#This Row],[Fecha]],"MMMM")</f>
        <v>mayo</v>
      </c>
      <c r="L1262">
        <f>DAY(Ventas_Wellpro[[#This Row],[Fecha]])</f>
        <v>20</v>
      </c>
    </row>
    <row r="1263" spans="2:12" x14ac:dyDescent="0.25">
      <c r="B1263" s="70">
        <v>45798</v>
      </c>
      <c r="C1263" s="74" t="s">
        <v>11</v>
      </c>
      <c r="D1263" t="s">
        <v>197</v>
      </c>
      <c r="E1263">
        <v>211.23</v>
      </c>
      <c r="F1263">
        <v>6</v>
      </c>
      <c r="G1263">
        <v>202.78</v>
      </c>
      <c r="H1263" s="15">
        <v>1267.3800000000001</v>
      </c>
      <c r="I1263">
        <v>1470.16</v>
      </c>
      <c r="J1263">
        <f>YEAR(Ventas_Wellpro[[#This Row],[Fecha]])</f>
        <v>2025</v>
      </c>
      <c r="K1263" t="str">
        <f>TEXT(Ventas_Wellpro[[#This Row],[Fecha]],"MMMM")</f>
        <v>mayo</v>
      </c>
      <c r="L1263">
        <f>DAY(Ventas_Wellpro[[#This Row],[Fecha]])</f>
        <v>21</v>
      </c>
    </row>
    <row r="1264" spans="2:12" x14ac:dyDescent="0.25">
      <c r="B1264" s="70">
        <v>45798</v>
      </c>
      <c r="C1264" s="74" t="s">
        <v>24</v>
      </c>
      <c r="D1264" t="s">
        <v>197</v>
      </c>
      <c r="E1264">
        <v>103.34</v>
      </c>
      <c r="F1264">
        <v>240</v>
      </c>
      <c r="G1264">
        <v>3968.26</v>
      </c>
      <c r="H1264" s="15">
        <v>24801.599999999999</v>
      </c>
      <c r="I1264">
        <v>28769.86</v>
      </c>
      <c r="J1264">
        <f>YEAR(Ventas_Wellpro[[#This Row],[Fecha]])</f>
        <v>2025</v>
      </c>
      <c r="K1264" t="str">
        <f>TEXT(Ventas_Wellpro[[#This Row],[Fecha]],"MMMM")</f>
        <v>mayo</v>
      </c>
      <c r="L1264">
        <f>DAY(Ventas_Wellpro[[#This Row],[Fecha]])</f>
        <v>21</v>
      </c>
    </row>
    <row r="1265" spans="2:12" x14ac:dyDescent="0.25">
      <c r="B1265" s="70">
        <v>45799</v>
      </c>
      <c r="C1265" s="74" t="s">
        <v>17</v>
      </c>
      <c r="D1265" t="s">
        <v>196</v>
      </c>
      <c r="E1265">
        <v>498.66</v>
      </c>
      <c r="F1265" s="26">
        <v>6</v>
      </c>
      <c r="G1265">
        <v>478.71</v>
      </c>
      <c r="H1265" s="15">
        <v>2991.96</v>
      </c>
      <c r="I1265">
        <v>3470.67</v>
      </c>
      <c r="J1265">
        <f>YEAR(Ventas_Wellpro[[#This Row],[Fecha]])</f>
        <v>2025</v>
      </c>
      <c r="K1265" t="str">
        <f>TEXT(Ventas_Wellpro[[#This Row],[Fecha]],"MMMM")</f>
        <v>mayo</v>
      </c>
      <c r="L1265">
        <f>DAY(Ventas_Wellpro[[#This Row],[Fecha]])</f>
        <v>22</v>
      </c>
    </row>
    <row r="1266" spans="2:12" x14ac:dyDescent="0.25">
      <c r="B1266" s="70">
        <v>45799</v>
      </c>
      <c r="C1266" s="74" t="s">
        <v>17</v>
      </c>
      <c r="D1266" t="s">
        <v>196</v>
      </c>
      <c r="E1266">
        <v>498.66</v>
      </c>
      <c r="F1266" s="26">
        <v>6</v>
      </c>
      <c r="G1266">
        <v>478.71</v>
      </c>
      <c r="H1266" s="15">
        <v>2991.96</v>
      </c>
      <c r="I1266">
        <v>3470.67</v>
      </c>
      <c r="J1266">
        <f>YEAR(Ventas_Wellpro[[#This Row],[Fecha]])</f>
        <v>2025</v>
      </c>
      <c r="K1266" t="str">
        <f>TEXT(Ventas_Wellpro[[#This Row],[Fecha]],"MMMM")</f>
        <v>mayo</v>
      </c>
      <c r="L1266">
        <f>DAY(Ventas_Wellpro[[#This Row],[Fecha]])</f>
        <v>22</v>
      </c>
    </row>
    <row r="1267" spans="2:12" x14ac:dyDescent="0.25">
      <c r="B1267" s="70">
        <v>45799</v>
      </c>
      <c r="C1267" s="74" t="s">
        <v>14</v>
      </c>
      <c r="D1267" t="s">
        <v>198</v>
      </c>
      <c r="E1267">
        <v>1706.9</v>
      </c>
      <c r="F1267">
        <v>1</v>
      </c>
      <c r="G1267">
        <v>273.10000000000002</v>
      </c>
      <c r="H1267" s="15">
        <v>1706.9</v>
      </c>
      <c r="I1267">
        <v>1980</v>
      </c>
      <c r="J1267">
        <f>YEAR(Ventas_Wellpro[[#This Row],[Fecha]])</f>
        <v>2025</v>
      </c>
      <c r="K1267" t="str">
        <f>TEXT(Ventas_Wellpro[[#This Row],[Fecha]],"MMMM")</f>
        <v>mayo</v>
      </c>
      <c r="L1267">
        <f>DAY(Ventas_Wellpro[[#This Row],[Fecha]])</f>
        <v>22</v>
      </c>
    </row>
    <row r="1268" spans="2:12" x14ac:dyDescent="0.25">
      <c r="B1268" s="70">
        <v>45799</v>
      </c>
      <c r="C1268" s="74" t="s">
        <v>14</v>
      </c>
      <c r="D1268" t="s">
        <v>198</v>
      </c>
      <c r="E1268">
        <v>1706.9</v>
      </c>
      <c r="F1268">
        <v>1</v>
      </c>
      <c r="G1268">
        <v>273.10000000000002</v>
      </c>
      <c r="H1268" s="15">
        <v>1706.9</v>
      </c>
      <c r="I1268">
        <v>1980</v>
      </c>
      <c r="J1268">
        <f>YEAR(Ventas_Wellpro[[#This Row],[Fecha]])</f>
        <v>2025</v>
      </c>
      <c r="K1268" t="str">
        <f>TEXT(Ventas_Wellpro[[#This Row],[Fecha]],"MMMM")</f>
        <v>mayo</v>
      </c>
      <c r="L1268">
        <f>DAY(Ventas_Wellpro[[#This Row],[Fecha]])</f>
        <v>22</v>
      </c>
    </row>
    <row r="1269" spans="2:12" x14ac:dyDescent="0.25">
      <c r="B1269" s="70">
        <v>45799</v>
      </c>
      <c r="C1269" s="74" t="s">
        <v>14</v>
      </c>
      <c r="D1269" t="s">
        <v>198</v>
      </c>
      <c r="E1269">
        <v>1706.9</v>
      </c>
      <c r="F1269">
        <v>1</v>
      </c>
      <c r="G1269">
        <v>273.10000000000002</v>
      </c>
      <c r="H1269" s="15">
        <v>1706.9</v>
      </c>
      <c r="I1269">
        <v>1980</v>
      </c>
      <c r="J1269">
        <f>YEAR(Ventas_Wellpro[[#This Row],[Fecha]])</f>
        <v>2025</v>
      </c>
      <c r="K1269" t="str">
        <f>TEXT(Ventas_Wellpro[[#This Row],[Fecha]],"MMMM")</f>
        <v>mayo</v>
      </c>
      <c r="L1269">
        <f>DAY(Ventas_Wellpro[[#This Row],[Fecha]])</f>
        <v>22</v>
      </c>
    </row>
    <row r="1270" spans="2:12" x14ac:dyDescent="0.25">
      <c r="B1270" s="70">
        <v>45799</v>
      </c>
      <c r="C1270" s="74" t="s">
        <v>18</v>
      </c>
      <c r="D1270" t="s">
        <v>196</v>
      </c>
      <c r="E1270" s="17">
        <v>525.59</v>
      </c>
      <c r="F1270">
        <v>6</v>
      </c>
      <c r="G1270">
        <v>504.57</v>
      </c>
      <c r="H1270" s="15">
        <v>3153.54</v>
      </c>
      <c r="I1270">
        <v>3658.11</v>
      </c>
      <c r="J1270">
        <f>YEAR(Ventas_Wellpro[[#This Row],[Fecha]])</f>
        <v>2025</v>
      </c>
      <c r="K1270" t="str">
        <f>TEXT(Ventas_Wellpro[[#This Row],[Fecha]],"MMMM")</f>
        <v>mayo</v>
      </c>
      <c r="L1270">
        <f>DAY(Ventas_Wellpro[[#This Row],[Fecha]])</f>
        <v>22</v>
      </c>
    </row>
    <row r="1271" spans="2:12" x14ac:dyDescent="0.25">
      <c r="B1271" s="70">
        <v>45799</v>
      </c>
      <c r="C1271" s="74" t="s">
        <v>18</v>
      </c>
      <c r="D1271" t="s">
        <v>196</v>
      </c>
      <c r="E1271" s="17">
        <v>525.59</v>
      </c>
      <c r="F1271">
        <v>6</v>
      </c>
      <c r="G1271">
        <v>504.57</v>
      </c>
      <c r="H1271" s="15">
        <v>3153.54</v>
      </c>
      <c r="I1271">
        <v>3658.11</v>
      </c>
      <c r="J1271">
        <f>YEAR(Ventas_Wellpro[[#This Row],[Fecha]])</f>
        <v>2025</v>
      </c>
      <c r="K1271" t="str">
        <f>TEXT(Ventas_Wellpro[[#This Row],[Fecha]],"MMMM")</f>
        <v>mayo</v>
      </c>
      <c r="L1271">
        <f>DAY(Ventas_Wellpro[[#This Row],[Fecha]])</f>
        <v>22</v>
      </c>
    </row>
    <row r="1272" spans="2:12" x14ac:dyDescent="0.25">
      <c r="B1272" s="70">
        <v>45799</v>
      </c>
      <c r="C1272" s="74" t="s">
        <v>18</v>
      </c>
      <c r="D1272" t="s">
        <v>196</v>
      </c>
      <c r="E1272" s="17">
        <v>525.59</v>
      </c>
      <c r="F1272">
        <v>6</v>
      </c>
      <c r="G1272">
        <v>504.57</v>
      </c>
      <c r="H1272" s="15">
        <v>3153.54</v>
      </c>
      <c r="I1272">
        <v>3658.11</v>
      </c>
      <c r="J1272">
        <f>YEAR(Ventas_Wellpro[[#This Row],[Fecha]])</f>
        <v>2025</v>
      </c>
      <c r="K1272" t="str">
        <f>TEXT(Ventas_Wellpro[[#This Row],[Fecha]],"MMMM")</f>
        <v>mayo</v>
      </c>
      <c r="L1272">
        <f>DAY(Ventas_Wellpro[[#This Row],[Fecha]])</f>
        <v>22</v>
      </c>
    </row>
    <row r="1273" spans="2:12" x14ac:dyDescent="0.25">
      <c r="B1273" s="70">
        <v>45799</v>
      </c>
      <c r="C1273" s="74" t="s">
        <v>23</v>
      </c>
      <c r="D1273" t="s">
        <v>196</v>
      </c>
      <c r="E1273">
        <v>70.05</v>
      </c>
      <c r="F1273">
        <v>240</v>
      </c>
      <c r="G1273">
        <v>2689.92</v>
      </c>
      <c r="H1273" s="15">
        <v>16812</v>
      </c>
      <c r="I1273">
        <v>19501.919999999998</v>
      </c>
      <c r="J1273">
        <f>YEAR(Ventas_Wellpro[[#This Row],[Fecha]])</f>
        <v>2025</v>
      </c>
      <c r="K1273" t="str">
        <f>TEXT(Ventas_Wellpro[[#This Row],[Fecha]],"MMMM")</f>
        <v>mayo</v>
      </c>
      <c r="L1273">
        <f>DAY(Ventas_Wellpro[[#This Row],[Fecha]])</f>
        <v>22</v>
      </c>
    </row>
    <row r="1274" spans="2:12" x14ac:dyDescent="0.25">
      <c r="B1274" s="70">
        <v>45799</v>
      </c>
      <c r="C1274" s="74" t="s">
        <v>23</v>
      </c>
      <c r="D1274" t="s">
        <v>196</v>
      </c>
      <c r="E1274">
        <v>70.05</v>
      </c>
      <c r="F1274">
        <v>240</v>
      </c>
      <c r="G1274">
        <v>2689.92</v>
      </c>
      <c r="H1274" s="15">
        <v>16812</v>
      </c>
      <c r="I1274">
        <v>19501.919999999998</v>
      </c>
      <c r="J1274">
        <f>YEAR(Ventas_Wellpro[[#This Row],[Fecha]])</f>
        <v>2025</v>
      </c>
      <c r="K1274" t="str">
        <f>TEXT(Ventas_Wellpro[[#This Row],[Fecha]],"MMMM")</f>
        <v>mayo</v>
      </c>
      <c r="L1274">
        <f>DAY(Ventas_Wellpro[[#This Row],[Fecha]])</f>
        <v>22</v>
      </c>
    </row>
    <row r="1275" spans="2:12" x14ac:dyDescent="0.25">
      <c r="B1275" s="70">
        <v>45799</v>
      </c>
      <c r="C1275" s="74" t="s">
        <v>23</v>
      </c>
      <c r="D1275" t="s">
        <v>196</v>
      </c>
      <c r="E1275">
        <v>70.05</v>
      </c>
      <c r="F1275">
        <v>240</v>
      </c>
      <c r="G1275">
        <v>2689.92</v>
      </c>
      <c r="H1275" s="15">
        <v>16812</v>
      </c>
      <c r="I1275">
        <v>19501.919999999998</v>
      </c>
      <c r="J1275">
        <f>YEAR(Ventas_Wellpro[[#This Row],[Fecha]])</f>
        <v>2025</v>
      </c>
      <c r="K1275" t="str">
        <f>TEXT(Ventas_Wellpro[[#This Row],[Fecha]],"MMMM")</f>
        <v>mayo</v>
      </c>
      <c r="L1275">
        <f>DAY(Ventas_Wellpro[[#This Row],[Fecha]])</f>
        <v>22</v>
      </c>
    </row>
    <row r="1276" spans="2:12" x14ac:dyDescent="0.25">
      <c r="B1276" s="70">
        <v>45800</v>
      </c>
      <c r="C1276" s="74" t="s">
        <v>123</v>
      </c>
      <c r="D1276" t="s">
        <v>198</v>
      </c>
      <c r="E1276">
        <v>137.79</v>
      </c>
      <c r="F1276">
        <v>1</v>
      </c>
      <c r="G1276">
        <v>22.05</v>
      </c>
      <c r="H1276" s="15">
        <v>137.79</v>
      </c>
      <c r="I1276">
        <v>159.84</v>
      </c>
      <c r="J1276">
        <f>YEAR(Ventas_Wellpro[[#This Row],[Fecha]])</f>
        <v>2025</v>
      </c>
      <c r="K1276" t="str">
        <f>TEXT(Ventas_Wellpro[[#This Row],[Fecha]],"MMMM")</f>
        <v>mayo</v>
      </c>
      <c r="L1276">
        <f>DAY(Ventas_Wellpro[[#This Row],[Fecha]])</f>
        <v>23</v>
      </c>
    </row>
    <row r="1277" spans="2:12" x14ac:dyDescent="0.25">
      <c r="B1277" s="70">
        <v>45800</v>
      </c>
      <c r="C1277" s="74" t="s">
        <v>123</v>
      </c>
      <c r="D1277" t="s">
        <v>198</v>
      </c>
      <c r="E1277">
        <v>137.79</v>
      </c>
      <c r="F1277">
        <v>1</v>
      </c>
      <c r="G1277">
        <v>22.05</v>
      </c>
      <c r="H1277" s="15">
        <v>137.79</v>
      </c>
      <c r="I1277">
        <v>159.84</v>
      </c>
      <c r="J1277">
        <f>YEAR(Ventas_Wellpro[[#This Row],[Fecha]])</f>
        <v>2025</v>
      </c>
      <c r="K1277" t="str">
        <f>TEXT(Ventas_Wellpro[[#This Row],[Fecha]],"MMMM")</f>
        <v>mayo</v>
      </c>
      <c r="L1277">
        <f>DAY(Ventas_Wellpro[[#This Row],[Fecha]])</f>
        <v>23</v>
      </c>
    </row>
    <row r="1278" spans="2:12" x14ac:dyDescent="0.25">
      <c r="B1278" s="70">
        <v>45800</v>
      </c>
      <c r="C1278" s="74" t="s">
        <v>21</v>
      </c>
      <c r="D1278" t="s">
        <v>198</v>
      </c>
      <c r="E1278">
        <v>137.79</v>
      </c>
      <c r="F1278">
        <v>1</v>
      </c>
      <c r="G1278">
        <v>22.05</v>
      </c>
      <c r="H1278" s="15">
        <v>137.79</v>
      </c>
      <c r="I1278">
        <v>159.84</v>
      </c>
      <c r="J1278">
        <f>YEAR(Ventas_Wellpro[[#This Row],[Fecha]])</f>
        <v>2025</v>
      </c>
      <c r="K1278" t="str">
        <f>TEXT(Ventas_Wellpro[[#This Row],[Fecha]],"MMMM")</f>
        <v>mayo</v>
      </c>
      <c r="L1278">
        <f>DAY(Ventas_Wellpro[[#This Row],[Fecha]])</f>
        <v>23</v>
      </c>
    </row>
    <row r="1279" spans="2:12" x14ac:dyDescent="0.25">
      <c r="B1279" s="70">
        <v>45800</v>
      </c>
      <c r="C1279" s="74" t="s">
        <v>21</v>
      </c>
      <c r="D1279" t="s">
        <v>198</v>
      </c>
      <c r="E1279">
        <v>137.79</v>
      </c>
      <c r="F1279">
        <v>1</v>
      </c>
      <c r="G1279">
        <v>22.05</v>
      </c>
      <c r="H1279" s="15">
        <v>137.79</v>
      </c>
      <c r="I1279">
        <v>159.84</v>
      </c>
      <c r="J1279">
        <f>YEAR(Ventas_Wellpro[[#This Row],[Fecha]])</f>
        <v>2025</v>
      </c>
      <c r="K1279" t="str">
        <f>TEXT(Ventas_Wellpro[[#This Row],[Fecha]],"MMMM")</f>
        <v>mayo</v>
      </c>
      <c r="L1279">
        <f>DAY(Ventas_Wellpro[[#This Row],[Fecha]])</f>
        <v>23</v>
      </c>
    </row>
    <row r="1280" spans="2:12" x14ac:dyDescent="0.25">
      <c r="B1280" s="70">
        <v>45800</v>
      </c>
      <c r="C1280" s="74" t="s">
        <v>21</v>
      </c>
      <c r="D1280" t="s">
        <v>198</v>
      </c>
      <c r="E1280">
        <v>137.79</v>
      </c>
      <c r="F1280">
        <v>1</v>
      </c>
      <c r="G1280">
        <v>22.05</v>
      </c>
      <c r="H1280" s="15">
        <v>137.79</v>
      </c>
      <c r="I1280">
        <v>159.84</v>
      </c>
      <c r="J1280">
        <f>YEAR(Ventas_Wellpro[[#This Row],[Fecha]])</f>
        <v>2025</v>
      </c>
      <c r="K1280" t="str">
        <f>TEXT(Ventas_Wellpro[[#This Row],[Fecha]],"MMMM")</f>
        <v>mayo</v>
      </c>
      <c r="L1280">
        <f>DAY(Ventas_Wellpro[[#This Row],[Fecha]])</f>
        <v>23</v>
      </c>
    </row>
    <row r="1281" spans="2:12" x14ac:dyDescent="0.25">
      <c r="B1281" s="70">
        <v>45800</v>
      </c>
      <c r="C1281" s="74" t="s">
        <v>11</v>
      </c>
      <c r="D1281" t="s">
        <v>198</v>
      </c>
      <c r="E1281">
        <v>343.97</v>
      </c>
      <c r="F1281">
        <v>1</v>
      </c>
      <c r="G1281">
        <v>55.04</v>
      </c>
      <c r="H1281" s="15">
        <v>343.97</v>
      </c>
      <c r="I1281">
        <v>399.01000000000005</v>
      </c>
      <c r="J1281">
        <f>YEAR(Ventas_Wellpro[[#This Row],[Fecha]])</f>
        <v>2025</v>
      </c>
      <c r="K1281" t="str">
        <f>TEXT(Ventas_Wellpro[[#This Row],[Fecha]],"MMMM")</f>
        <v>mayo</v>
      </c>
      <c r="L1281">
        <f>DAY(Ventas_Wellpro[[#This Row],[Fecha]])</f>
        <v>23</v>
      </c>
    </row>
    <row r="1282" spans="2:12" x14ac:dyDescent="0.25">
      <c r="B1282" s="70">
        <v>45800</v>
      </c>
      <c r="C1282" s="74" t="s">
        <v>22</v>
      </c>
      <c r="D1282" t="s">
        <v>198</v>
      </c>
      <c r="E1282">
        <v>137.79</v>
      </c>
      <c r="F1282">
        <v>1</v>
      </c>
      <c r="G1282">
        <v>22.05</v>
      </c>
      <c r="H1282" s="15">
        <v>137.79</v>
      </c>
      <c r="I1282">
        <v>159.84</v>
      </c>
      <c r="J1282">
        <f>YEAR(Ventas_Wellpro[[#This Row],[Fecha]])</f>
        <v>2025</v>
      </c>
      <c r="K1282" t="str">
        <f>TEXT(Ventas_Wellpro[[#This Row],[Fecha]],"MMMM")</f>
        <v>mayo</v>
      </c>
      <c r="L1282">
        <f>DAY(Ventas_Wellpro[[#This Row],[Fecha]])</f>
        <v>23</v>
      </c>
    </row>
    <row r="1283" spans="2:12" x14ac:dyDescent="0.25">
      <c r="B1283" s="70">
        <v>45800</v>
      </c>
      <c r="C1283" s="74" t="s">
        <v>22</v>
      </c>
      <c r="D1283" t="s">
        <v>198</v>
      </c>
      <c r="E1283">
        <v>137.79</v>
      </c>
      <c r="F1283">
        <v>1</v>
      </c>
      <c r="G1283">
        <v>22.05</v>
      </c>
      <c r="H1283" s="15">
        <v>137.79</v>
      </c>
      <c r="I1283">
        <v>159.84</v>
      </c>
      <c r="J1283">
        <f>YEAR(Ventas_Wellpro[[#This Row],[Fecha]])</f>
        <v>2025</v>
      </c>
      <c r="K1283" t="str">
        <f>TEXT(Ventas_Wellpro[[#This Row],[Fecha]],"MMMM")</f>
        <v>mayo</v>
      </c>
      <c r="L1283">
        <f>DAY(Ventas_Wellpro[[#This Row],[Fecha]])</f>
        <v>23</v>
      </c>
    </row>
    <row r="1284" spans="2:12" x14ac:dyDescent="0.25">
      <c r="B1284" s="70">
        <v>45800</v>
      </c>
      <c r="C1284" s="74" t="s">
        <v>22</v>
      </c>
      <c r="D1284" t="s">
        <v>198</v>
      </c>
      <c r="E1284">
        <v>137.79</v>
      </c>
      <c r="F1284">
        <v>1</v>
      </c>
      <c r="G1284">
        <v>22.05</v>
      </c>
      <c r="H1284" s="15">
        <v>137.79</v>
      </c>
      <c r="I1284">
        <v>159.84</v>
      </c>
      <c r="J1284">
        <f>YEAR(Ventas_Wellpro[[#This Row],[Fecha]])</f>
        <v>2025</v>
      </c>
      <c r="K1284" t="str">
        <f>TEXT(Ventas_Wellpro[[#This Row],[Fecha]],"MMMM")</f>
        <v>mayo</v>
      </c>
      <c r="L1284">
        <f>DAY(Ventas_Wellpro[[#This Row],[Fecha]])</f>
        <v>23</v>
      </c>
    </row>
    <row r="1285" spans="2:12" x14ac:dyDescent="0.25">
      <c r="B1285" s="70">
        <v>45800</v>
      </c>
      <c r="C1285" s="74" t="s">
        <v>22</v>
      </c>
      <c r="D1285" t="s">
        <v>198</v>
      </c>
      <c r="E1285">
        <v>137.79</v>
      </c>
      <c r="F1285">
        <v>1</v>
      </c>
      <c r="G1285">
        <v>22.05</v>
      </c>
      <c r="H1285" s="15">
        <v>137.79</v>
      </c>
      <c r="I1285">
        <v>159.84</v>
      </c>
      <c r="J1285">
        <f>YEAR(Ventas_Wellpro[[#This Row],[Fecha]])</f>
        <v>2025</v>
      </c>
      <c r="K1285" t="str">
        <f>TEXT(Ventas_Wellpro[[#This Row],[Fecha]],"MMMM")</f>
        <v>mayo</v>
      </c>
      <c r="L1285">
        <f>DAY(Ventas_Wellpro[[#This Row],[Fecha]])</f>
        <v>23</v>
      </c>
    </row>
    <row r="1286" spans="2:12" x14ac:dyDescent="0.25">
      <c r="B1286" s="70">
        <v>45800</v>
      </c>
      <c r="C1286" s="74" t="s">
        <v>22</v>
      </c>
      <c r="D1286" t="s">
        <v>198</v>
      </c>
      <c r="E1286">
        <v>137.79</v>
      </c>
      <c r="F1286">
        <v>1</v>
      </c>
      <c r="G1286">
        <v>22.05</v>
      </c>
      <c r="H1286" s="15">
        <v>137.79</v>
      </c>
      <c r="I1286">
        <v>159.84</v>
      </c>
      <c r="J1286">
        <f>YEAR(Ventas_Wellpro[[#This Row],[Fecha]])</f>
        <v>2025</v>
      </c>
      <c r="K1286" t="str">
        <f>TEXT(Ventas_Wellpro[[#This Row],[Fecha]],"MMMM")</f>
        <v>mayo</v>
      </c>
      <c r="L1286">
        <f>DAY(Ventas_Wellpro[[#This Row],[Fecha]])</f>
        <v>23</v>
      </c>
    </row>
    <row r="1287" spans="2:12" x14ac:dyDescent="0.25">
      <c r="B1287" s="70">
        <v>45800</v>
      </c>
      <c r="C1287" s="74" t="s">
        <v>22</v>
      </c>
      <c r="D1287" t="s">
        <v>198</v>
      </c>
      <c r="E1287">
        <v>137.79</v>
      </c>
      <c r="F1287">
        <v>1</v>
      </c>
      <c r="G1287">
        <v>22.05</v>
      </c>
      <c r="H1287" s="15">
        <v>137.79</v>
      </c>
      <c r="I1287">
        <v>159.84</v>
      </c>
      <c r="J1287">
        <f>YEAR(Ventas_Wellpro[[#This Row],[Fecha]])</f>
        <v>2025</v>
      </c>
      <c r="K1287" t="str">
        <f>TEXT(Ventas_Wellpro[[#This Row],[Fecha]],"MMMM")</f>
        <v>mayo</v>
      </c>
      <c r="L1287">
        <f>DAY(Ventas_Wellpro[[#This Row],[Fecha]])</f>
        <v>23</v>
      </c>
    </row>
    <row r="1288" spans="2:12" x14ac:dyDescent="0.25">
      <c r="B1288" s="70">
        <v>45800</v>
      </c>
      <c r="C1288" s="74" t="s">
        <v>23</v>
      </c>
      <c r="D1288" t="s">
        <v>198</v>
      </c>
      <c r="E1288">
        <v>137.79</v>
      </c>
      <c r="F1288">
        <v>1</v>
      </c>
      <c r="G1288">
        <v>22.05</v>
      </c>
      <c r="H1288" s="15">
        <v>137.79</v>
      </c>
      <c r="I1288">
        <v>159.84</v>
      </c>
      <c r="J1288">
        <f>YEAR(Ventas_Wellpro[[#This Row],[Fecha]])</f>
        <v>2025</v>
      </c>
      <c r="K1288" t="str">
        <f>TEXT(Ventas_Wellpro[[#This Row],[Fecha]],"MMMM")</f>
        <v>mayo</v>
      </c>
      <c r="L1288">
        <f>DAY(Ventas_Wellpro[[#This Row],[Fecha]])</f>
        <v>23</v>
      </c>
    </row>
    <row r="1289" spans="2:12" x14ac:dyDescent="0.25">
      <c r="B1289" s="70">
        <v>45800</v>
      </c>
      <c r="C1289" s="74" t="s">
        <v>23</v>
      </c>
      <c r="D1289" t="s">
        <v>198</v>
      </c>
      <c r="E1289">
        <v>137.79</v>
      </c>
      <c r="F1289">
        <v>1</v>
      </c>
      <c r="G1289">
        <v>22.05</v>
      </c>
      <c r="H1289" s="15">
        <v>137.79</v>
      </c>
      <c r="I1289">
        <v>159.84</v>
      </c>
      <c r="J1289">
        <f>YEAR(Ventas_Wellpro[[#This Row],[Fecha]])</f>
        <v>2025</v>
      </c>
      <c r="K1289" t="str">
        <f>TEXT(Ventas_Wellpro[[#This Row],[Fecha]],"MMMM")</f>
        <v>mayo</v>
      </c>
      <c r="L1289">
        <f>DAY(Ventas_Wellpro[[#This Row],[Fecha]])</f>
        <v>23</v>
      </c>
    </row>
    <row r="1290" spans="2:12" x14ac:dyDescent="0.25">
      <c r="B1290" s="70">
        <v>45800</v>
      </c>
      <c r="C1290" s="74" t="s">
        <v>24</v>
      </c>
      <c r="D1290" t="s">
        <v>198</v>
      </c>
      <c r="E1290">
        <v>137.79</v>
      </c>
      <c r="F1290">
        <v>1</v>
      </c>
      <c r="G1290">
        <v>22.05</v>
      </c>
      <c r="H1290" s="15">
        <v>137.79</v>
      </c>
      <c r="I1290">
        <v>159.84</v>
      </c>
      <c r="J1290">
        <f>YEAR(Ventas_Wellpro[[#This Row],[Fecha]])</f>
        <v>2025</v>
      </c>
      <c r="K1290" t="str">
        <f>TEXT(Ventas_Wellpro[[#This Row],[Fecha]],"MMMM")</f>
        <v>mayo</v>
      </c>
      <c r="L1290">
        <f>DAY(Ventas_Wellpro[[#This Row],[Fecha]])</f>
        <v>23</v>
      </c>
    </row>
    <row r="1291" spans="2:12" x14ac:dyDescent="0.25">
      <c r="B1291" s="70">
        <v>45800</v>
      </c>
      <c r="C1291" s="74" t="s">
        <v>24</v>
      </c>
      <c r="D1291" t="s">
        <v>198</v>
      </c>
      <c r="E1291">
        <v>137.79</v>
      </c>
      <c r="F1291">
        <v>1</v>
      </c>
      <c r="G1291">
        <v>22.05</v>
      </c>
      <c r="H1291" s="15">
        <v>137.79</v>
      </c>
      <c r="I1291">
        <v>159.84</v>
      </c>
      <c r="J1291">
        <f>YEAR(Ventas_Wellpro[[#This Row],[Fecha]])</f>
        <v>2025</v>
      </c>
      <c r="K1291" t="str">
        <f>TEXT(Ventas_Wellpro[[#This Row],[Fecha]],"MMMM")</f>
        <v>mayo</v>
      </c>
      <c r="L1291">
        <f>DAY(Ventas_Wellpro[[#This Row],[Fecha]])</f>
        <v>23</v>
      </c>
    </row>
    <row r="1292" spans="2:12" x14ac:dyDescent="0.25">
      <c r="B1292" s="70">
        <v>45803</v>
      </c>
      <c r="C1292" s="74" t="s">
        <v>16</v>
      </c>
      <c r="D1292" t="s">
        <v>198</v>
      </c>
      <c r="E1292">
        <v>832.75</v>
      </c>
      <c r="F1292" s="26">
        <v>1</v>
      </c>
      <c r="G1292">
        <v>133.24</v>
      </c>
      <c r="H1292" s="15">
        <v>832.75</v>
      </c>
      <c r="I1292">
        <v>965.99</v>
      </c>
      <c r="J1292">
        <f>YEAR(Ventas_Wellpro[[#This Row],[Fecha]])</f>
        <v>2025</v>
      </c>
      <c r="K1292" t="str">
        <f>TEXT(Ventas_Wellpro[[#This Row],[Fecha]],"MMMM")</f>
        <v>mayo</v>
      </c>
      <c r="L1292">
        <f>DAY(Ventas_Wellpro[[#This Row],[Fecha]])</f>
        <v>26</v>
      </c>
    </row>
    <row r="1293" spans="2:12" x14ac:dyDescent="0.25">
      <c r="B1293" s="70">
        <v>45803</v>
      </c>
      <c r="C1293" s="74" t="s">
        <v>16</v>
      </c>
      <c r="D1293" t="s">
        <v>198</v>
      </c>
      <c r="E1293">
        <v>832.75</v>
      </c>
      <c r="F1293" s="26">
        <v>1</v>
      </c>
      <c r="G1293">
        <v>133.24</v>
      </c>
      <c r="H1293" s="15">
        <v>832.75</v>
      </c>
      <c r="I1293">
        <v>965.99</v>
      </c>
      <c r="J1293">
        <f>YEAR(Ventas_Wellpro[[#This Row],[Fecha]])</f>
        <v>2025</v>
      </c>
      <c r="K1293" t="str">
        <f>TEXT(Ventas_Wellpro[[#This Row],[Fecha]],"MMMM")</f>
        <v>mayo</v>
      </c>
      <c r="L1293">
        <f>DAY(Ventas_Wellpro[[#This Row],[Fecha]])</f>
        <v>26</v>
      </c>
    </row>
    <row r="1294" spans="2:12" x14ac:dyDescent="0.25">
      <c r="B1294" s="70">
        <v>45803</v>
      </c>
      <c r="C1294" s="74" t="s">
        <v>17</v>
      </c>
      <c r="D1294" t="s">
        <v>196</v>
      </c>
      <c r="E1294">
        <v>498.66</v>
      </c>
      <c r="F1294" s="26">
        <v>6</v>
      </c>
      <c r="G1294">
        <v>478.71</v>
      </c>
      <c r="H1294" s="15">
        <v>2991.96</v>
      </c>
      <c r="I1294">
        <v>3470.67</v>
      </c>
      <c r="J1294">
        <f>YEAR(Ventas_Wellpro[[#This Row],[Fecha]])</f>
        <v>2025</v>
      </c>
      <c r="K1294" t="str">
        <f>TEXT(Ventas_Wellpro[[#This Row],[Fecha]],"MMMM")</f>
        <v>mayo</v>
      </c>
      <c r="L1294">
        <f>DAY(Ventas_Wellpro[[#This Row],[Fecha]])</f>
        <v>26</v>
      </c>
    </row>
    <row r="1295" spans="2:12" x14ac:dyDescent="0.25">
      <c r="B1295" s="70">
        <v>45803</v>
      </c>
      <c r="C1295" s="74" t="s">
        <v>14</v>
      </c>
      <c r="D1295" t="s">
        <v>198</v>
      </c>
      <c r="E1295">
        <v>1706.9</v>
      </c>
      <c r="F1295">
        <v>1</v>
      </c>
      <c r="G1295">
        <v>273.10000000000002</v>
      </c>
      <c r="H1295" s="15">
        <v>1706.9</v>
      </c>
      <c r="I1295">
        <v>1980</v>
      </c>
      <c r="J1295">
        <f>YEAR(Ventas_Wellpro[[#This Row],[Fecha]])</f>
        <v>2025</v>
      </c>
      <c r="K1295" t="str">
        <f>TEXT(Ventas_Wellpro[[#This Row],[Fecha]],"MMMM")</f>
        <v>mayo</v>
      </c>
      <c r="L1295">
        <f>DAY(Ventas_Wellpro[[#This Row],[Fecha]])</f>
        <v>26</v>
      </c>
    </row>
    <row r="1296" spans="2:12" x14ac:dyDescent="0.25">
      <c r="B1296" s="70">
        <v>45803</v>
      </c>
      <c r="C1296" s="74" t="s">
        <v>21</v>
      </c>
      <c r="D1296" t="s">
        <v>198</v>
      </c>
      <c r="E1296">
        <v>137.79</v>
      </c>
      <c r="F1296">
        <v>1</v>
      </c>
      <c r="G1296">
        <v>22.05</v>
      </c>
      <c r="H1296" s="15">
        <v>137.79</v>
      </c>
      <c r="I1296">
        <v>159.84</v>
      </c>
      <c r="J1296">
        <f>YEAR(Ventas_Wellpro[[#This Row],[Fecha]])</f>
        <v>2025</v>
      </c>
      <c r="K1296" t="str">
        <f>TEXT(Ventas_Wellpro[[#This Row],[Fecha]],"MMMM")</f>
        <v>mayo</v>
      </c>
      <c r="L1296">
        <f>DAY(Ventas_Wellpro[[#This Row],[Fecha]])</f>
        <v>26</v>
      </c>
    </row>
    <row r="1297" spans="2:12" x14ac:dyDescent="0.25">
      <c r="B1297" s="70">
        <v>45803</v>
      </c>
      <c r="C1297" s="74" t="s">
        <v>18</v>
      </c>
      <c r="D1297" t="s">
        <v>196</v>
      </c>
      <c r="E1297" s="17">
        <v>525.59</v>
      </c>
      <c r="F1297">
        <v>6</v>
      </c>
      <c r="G1297">
        <v>504.57</v>
      </c>
      <c r="H1297" s="15">
        <v>3153.54</v>
      </c>
      <c r="I1297">
        <v>3658.11</v>
      </c>
      <c r="J1297">
        <f>YEAR(Ventas_Wellpro[[#This Row],[Fecha]])</f>
        <v>2025</v>
      </c>
      <c r="K1297" t="str">
        <f>TEXT(Ventas_Wellpro[[#This Row],[Fecha]],"MMMM")</f>
        <v>mayo</v>
      </c>
      <c r="L1297">
        <f>DAY(Ventas_Wellpro[[#This Row],[Fecha]])</f>
        <v>26</v>
      </c>
    </row>
    <row r="1298" spans="2:12" x14ac:dyDescent="0.25">
      <c r="B1298" s="70">
        <v>45803</v>
      </c>
      <c r="C1298" s="74" t="s">
        <v>18</v>
      </c>
      <c r="D1298" t="s">
        <v>196</v>
      </c>
      <c r="E1298" s="17">
        <v>525.59</v>
      </c>
      <c r="F1298">
        <v>6</v>
      </c>
      <c r="G1298">
        <v>504.57</v>
      </c>
      <c r="H1298" s="15">
        <v>3153.54</v>
      </c>
      <c r="I1298">
        <v>3658.11</v>
      </c>
      <c r="J1298">
        <f>YEAR(Ventas_Wellpro[[#This Row],[Fecha]])</f>
        <v>2025</v>
      </c>
      <c r="K1298" t="str">
        <f>TEXT(Ventas_Wellpro[[#This Row],[Fecha]],"MMMM")</f>
        <v>mayo</v>
      </c>
      <c r="L1298">
        <f>DAY(Ventas_Wellpro[[#This Row],[Fecha]])</f>
        <v>26</v>
      </c>
    </row>
    <row r="1299" spans="2:12" x14ac:dyDescent="0.25">
      <c r="B1299" s="70">
        <v>45803</v>
      </c>
      <c r="C1299" s="74" t="s">
        <v>22</v>
      </c>
      <c r="D1299" t="s">
        <v>198</v>
      </c>
      <c r="E1299">
        <v>137.79</v>
      </c>
      <c r="F1299">
        <v>1</v>
      </c>
      <c r="G1299">
        <v>22.05</v>
      </c>
      <c r="H1299" s="15">
        <v>137.79</v>
      </c>
      <c r="I1299">
        <v>159.84</v>
      </c>
      <c r="J1299">
        <f>YEAR(Ventas_Wellpro[[#This Row],[Fecha]])</f>
        <v>2025</v>
      </c>
      <c r="K1299" t="str">
        <f>TEXT(Ventas_Wellpro[[#This Row],[Fecha]],"MMMM")</f>
        <v>mayo</v>
      </c>
      <c r="L1299">
        <f>DAY(Ventas_Wellpro[[#This Row],[Fecha]])</f>
        <v>26</v>
      </c>
    </row>
    <row r="1300" spans="2:12" x14ac:dyDescent="0.25">
      <c r="B1300" s="70">
        <v>45804</v>
      </c>
      <c r="C1300" s="74" t="s">
        <v>15</v>
      </c>
      <c r="D1300" t="s">
        <v>202</v>
      </c>
      <c r="E1300">
        <v>505.86</v>
      </c>
      <c r="F1300" s="26">
        <v>98</v>
      </c>
      <c r="G1300">
        <v>7931.88</v>
      </c>
      <c r="H1300">
        <v>49574.28</v>
      </c>
      <c r="I1300">
        <v>57506.159999999996</v>
      </c>
      <c r="J1300">
        <f>YEAR(Ventas_Wellpro[[#This Row],[Fecha]])</f>
        <v>2025</v>
      </c>
      <c r="K1300" t="str">
        <f>TEXT(Ventas_Wellpro[[#This Row],[Fecha]],"MMMM")</f>
        <v>mayo</v>
      </c>
      <c r="L1300">
        <f>DAY(Ventas_Wellpro[[#This Row],[Fecha]])</f>
        <v>27</v>
      </c>
    </row>
    <row r="1301" spans="2:12" x14ac:dyDescent="0.25">
      <c r="B1301" s="70">
        <v>45804</v>
      </c>
      <c r="C1301" s="74" t="s">
        <v>20</v>
      </c>
      <c r="D1301" t="s">
        <v>198</v>
      </c>
      <c r="E1301">
        <v>2585.34</v>
      </c>
      <c r="F1301">
        <v>1</v>
      </c>
      <c r="G1301">
        <v>413.65</v>
      </c>
      <c r="H1301" s="15">
        <v>2585.34</v>
      </c>
      <c r="I1301">
        <v>2998.9900000000002</v>
      </c>
      <c r="J1301">
        <f>YEAR(Ventas_Wellpro[[#This Row],[Fecha]])</f>
        <v>2025</v>
      </c>
      <c r="K1301" t="str">
        <f>TEXT(Ventas_Wellpro[[#This Row],[Fecha]],"MMMM")</f>
        <v>mayo</v>
      </c>
      <c r="L1301">
        <f>DAY(Ventas_Wellpro[[#This Row],[Fecha]])</f>
        <v>27</v>
      </c>
    </row>
    <row r="1302" spans="2:12" x14ac:dyDescent="0.25">
      <c r="B1302" s="70">
        <v>45804</v>
      </c>
      <c r="C1302" s="74" t="s">
        <v>13</v>
      </c>
      <c r="D1302" t="s">
        <v>198</v>
      </c>
      <c r="E1302">
        <v>0.1</v>
      </c>
      <c r="F1302">
        <v>1</v>
      </c>
      <c r="G1302">
        <v>0.02</v>
      </c>
      <c r="H1302" s="15">
        <v>0.1</v>
      </c>
      <c r="I1302">
        <v>0.12000000000000001</v>
      </c>
      <c r="J1302">
        <f>YEAR(Ventas_Wellpro[[#This Row],[Fecha]])</f>
        <v>2025</v>
      </c>
      <c r="K1302" t="str">
        <f>TEXT(Ventas_Wellpro[[#This Row],[Fecha]],"MMMM")</f>
        <v>mayo</v>
      </c>
      <c r="L1302">
        <f>DAY(Ventas_Wellpro[[#This Row],[Fecha]])</f>
        <v>27</v>
      </c>
    </row>
    <row r="1303" spans="2:12" x14ac:dyDescent="0.25">
      <c r="B1303" s="70">
        <v>45804</v>
      </c>
      <c r="C1303" s="74" t="s">
        <v>22</v>
      </c>
      <c r="D1303" t="s">
        <v>198</v>
      </c>
      <c r="E1303">
        <v>112.99</v>
      </c>
      <c r="F1303">
        <v>3</v>
      </c>
      <c r="G1303">
        <v>54.24</v>
      </c>
      <c r="H1303" s="15">
        <v>338.97</v>
      </c>
      <c r="I1303">
        <v>393.21000000000004</v>
      </c>
      <c r="J1303">
        <f>YEAR(Ventas_Wellpro[[#This Row],[Fecha]])</f>
        <v>2025</v>
      </c>
      <c r="K1303" t="str">
        <f>TEXT(Ventas_Wellpro[[#This Row],[Fecha]],"MMMM")</f>
        <v>mayo</v>
      </c>
      <c r="L1303">
        <f>DAY(Ventas_Wellpro[[#This Row],[Fecha]])</f>
        <v>27</v>
      </c>
    </row>
    <row r="1304" spans="2:12" x14ac:dyDescent="0.25">
      <c r="B1304" s="70">
        <v>45804</v>
      </c>
      <c r="C1304" s="74" t="s">
        <v>23</v>
      </c>
      <c r="D1304" t="s">
        <v>196</v>
      </c>
      <c r="E1304">
        <v>70.05</v>
      </c>
      <c r="F1304">
        <v>240</v>
      </c>
      <c r="G1304">
        <v>2689.92</v>
      </c>
      <c r="H1304" s="15">
        <v>16812</v>
      </c>
      <c r="I1304">
        <v>19501.919999999998</v>
      </c>
      <c r="J1304">
        <f>YEAR(Ventas_Wellpro[[#This Row],[Fecha]])</f>
        <v>2025</v>
      </c>
      <c r="K1304" t="str">
        <f>TEXT(Ventas_Wellpro[[#This Row],[Fecha]],"MMMM")</f>
        <v>mayo</v>
      </c>
      <c r="L1304">
        <f>DAY(Ventas_Wellpro[[#This Row],[Fecha]])</f>
        <v>27</v>
      </c>
    </row>
    <row r="1305" spans="2:12" x14ac:dyDescent="0.25">
      <c r="B1305" s="70">
        <v>45804</v>
      </c>
      <c r="C1305" s="74" t="s">
        <v>24</v>
      </c>
      <c r="D1305" t="s">
        <v>198</v>
      </c>
      <c r="E1305">
        <v>130.9</v>
      </c>
      <c r="F1305">
        <v>2</v>
      </c>
      <c r="G1305">
        <v>41.89</v>
      </c>
      <c r="H1305" s="15">
        <v>261.8</v>
      </c>
      <c r="I1305">
        <v>303.69</v>
      </c>
      <c r="J1305">
        <f>YEAR(Ventas_Wellpro[[#This Row],[Fecha]])</f>
        <v>2025</v>
      </c>
      <c r="K1305" t="str">
        <f>TEXT(Ventas_Wellpro[[#This Row],[Fecha]],"MMMM")</f>
        <v>mayo</v>
      </c>
      <c r="L1305">
        <f>DAY(Ventas_Wellpro[[#This Row],[Fecha]])</f>
        <v>27</v>
      </c>
    </row>
    <row r="1306" spans="2:12" x14ac:dyDescent="0.25">
      <c r="B1306" s="70">
        <v>45804</v>
      </c>
      <c r="C1306" s="74" t="s">
        <v>24</v>
      </c>
      <c r="D1306" t="s">
        <v>198</v>
      </c>
      <c r="E1306">
        <v>130.9</v>
      </c>
      <c r="F1306">
        <v>1</v>
      </c>
      <c r="G1306">
        <v>20.94</v>
      </c>
      <c r="H1306" s="15">
        <v>130.9</v>
      </c>
      <c r="I1306">
        <v>151.84</v>
      </c>
      <c r="J1306">
        <f>YEAR(Ventas_Wellpro[[#This Row],[Fecha]])</f>
        <v>2025</v>
      </c>
      <c r="K1306" t="str">
        <f>TEXT(Ventas_Wellpro[[#This Row],[Fecha]],"MMMM")</f>
        <v>mayo</v>
      </c>
      <c r="L1306">
        <f>DAY(Ventas_Wellpro[[#This Row],[Fecha]])</f>
        <v>27</v>
      </c>
    </row>
    <row r="1307" spans="2:12" x14ac:dyDescent="0.25">
      <c r="B1307" s="70">
        <v>45804</v>
      </c>
      <c r="C1307" s="74" t="s">
        <v>25</v>
      </c>
      <c r="D1307" t="s">
        <v>198</v>
      </c>
      <c r="E1307">
        <v>785.29</v>
      </c>
      <c r="F1307">
        <v>1</v>
      </c>
      <c r="G1307">
        <v>125.65</v>
      </c>
      <c r="H1307" s="15">
        <v>785.29</v>
      </c>
      <c r="I1307">
        <v>910.93999999999994</v>
      </c>
      <c r="J1307">
        <f>YEAR(Ventas_Wellpro[[#This Row],[Fecha]])</f>
        <v>2025</v>
      </c>
      <c r="K1307" t="str">
        <f>TEXT(Ventas_Wellpro[[#This Row],[Fecha]],"MMMM")</f>
        <v>mayo</v>
      </c>
      <c r="L1307">
        <f>DAY(Ventas_Wellpro[[#This Row],[Fecha]])</f>
        <v>27</v>
      </c>
    </row>
    <row r="1308" spans="2:12" x14ac:dyDescent="0.25">
      <c r="B1308" s="70">
        <v>45805</v>
      </c>
      <c r="C1308" s="74" t="s">
        <v>14</v>
      </c>
      <c r="D1308" t="s">
        <v>198</v>
      </c>
      <c r="E1308">
        <v>1706.9</v>
      </c>
      <c r="F1308">
        <v>1</v>
      </c>
      <c r="G1308">
        <v>273.10000000000002</v>
      </c>
      <c r="H1308" s="15">
        <v>1706.9</v>
      </c>
      <c r="I1308">
        <v>1980</v>
      </c>
      <c r="J1308">
        <f>YEAR(Ventas_Wellpro[[#This Row],[Fecha]])</f>
        <v>2025</v>
      </c>
      <c r="K1308" t="str">
        <f>TEXT(Ventas_Wellpro[[#This Row],[Fecha]],"MMMM")</f>
        <v>mayo</v>
      </c>
      <c r="L1308">
        <f>DAY(Ventas_Wellpro[[#This Row],[Fecha]])</f>
        <v>28</v>
      </c>
    </row>
    <row r="1309" spans="2:12" x14ac:dyDescent="0.25">
      <c r="B1309" s="70">
        <v>45805</v>
      </c>
      <c r="C1309" s="74" t="s">
        <v>23</v>
      </c>
      <c r="D1309" t="s">
        <v>198</v>
      </c>
      <c r="E1309">
        <v>130.9</v>
      </c>
      <c r="F1309">
        <v>1</v>
      </c>
      <c r="G1309">
        <v>20.94</v>
      </c>
      <c r="H1309" s="15">
        <v>130.9</v>
      </c>
      <c r="I1309">
        <v>151.84</v>
      </c>
      <c r="J1309">
        <f>YEAR(Ventas_Wellpro[[#This Row],[Fecha]])</f>
        <v>2025</v>
      </c>
      <c r="K1309" t="str">
        <f>TEXT(Ventas_Wellpro[[#This Row],[Fecha]],"MMMM")</f>
        <v>mayo</v>
      </c>
      <c r="L1309">
        <f>DAY(Ventas_Wellpro[[#This Row],[Fecha]])</f>
        <v>28</v>
      </c>
    </row>
    <row r="1310" spans="2:12" x14ac:dyDescent="0.25">
      <c r="B1310" s="70">
        <v>45805</v>
      </c>
      <c r="C1310" s="74" t="s">
        <v>25</v>
      </c>
      <c r="D1310" t="s">
        <v>198</v>
      </c>
      <c r="E1310">
        <v>957.67</v>
      </c>
      <c r="F1310">
        <v>1</v>
      </c>
      <c r="G1310">
        <v>153.22999999999999</v>
      </c>
      <c r="H1310" s="15">
        <v>957.67</v>
      </c>
      <c r="I1310">
        <v>1110.8999999999999</v>
      </c>
      <c r="J1310">
        <f>YEAR(Ventas_Wellpro[[#This Row],[Fecha]])</f>
        <v>2025</v>
      </c>
      <c r="K1310" t="str">
        <f>TEXT(Ventas_Wellpro[[#This Row],[Fecha]],"MMMM")</f>
        <v>mayo</v>
      </c>
      <c r="L1310">
        <f>DAY(Ventas_Wellpro[[#This Row],[Fecha]])</f>
        <v>28</v>
      </c>
    </row>
    <row r="1311" spans="2:12" x14ac:dyDescent="0.25">
      <c r="B1311" s="70">
        <v>45806</v>
      </c>
      <c r="C1311" s="74" t="s">
        <v>123</v>
      </c>
      <c r="D1311" t="s">
        <v>198</v>
      </c>
      <c r="E1311">
        <v>111.61</v>
      </c>
      <c r="F1311">
        <v>1</v>
      </c>
      <c r="G1311">
        <v>17.86</v>
      </c>
      <c r="H1311" s="15">
        <v>111.61</v>
      </c>
      <c r="I1311">
        <v>129.47</v>
      </c>
      <c r="J1311">
        <f>YEAR(Ventas_Wellpro[[#This Row],[Fecha]])</f>
        <v>2025</v>
      </c>
      <c r="K1311" t="str">
        <f>TEXT(Ventas_Wellpro[[#This Row],[Fecha]],"MMMM")</f>
        <v>mayo</v>
      </c>
      <c r="L1311">
        <f>DAY(Ventas_Wellpro[[#This Row],[Fecha]])</f>
        <v>29</v>
      </c>
    </row>
    <row r="1312" spans="2:12" x14ac:dyDescent="0.25">
      <c r="B1312" s="70">
        <v>45806</v>
      </c>
      <c r="C1312" s="74" t="s">
        <v>21</v>
      </c>
      <c r="D1312" t="s">
        <v>198</v>
      </c>
      <c r="E1312">
        <v>111.61</v>
      </c>
      <c r="F1312">
        <v>1</v>
      </c>
      <c r="G1312">
        <v>17.86</v>
      </c>
      <c r="H1312" s="15">
        <v>111.61</v>
      </c>
      <c r="I1312">
        <v>129.47</v>
      </c>
      <c r="J1312">
        <f>YEAR(Ventas_Wellpro[[#This Row],[Fecha]])</f>
        <v>2025</v>
      </c>
      <c r="K1312" t="str">
        <f>TEXT(Ventas_Wellpro[[#This Row],[Fecha]],"MMMM")</f>
        <v>mayo</v>
      </c>
      <c r="L1312">
        <f>DAY(Ventas_Wellpro[[#This Row],[Fecha]])</f>
        <v>29</v>
      </c>
    </row>
    <row r="1313" spans="2:12" x14ac:dyDescent="0.25">
      <c r="B1313" s="70">
        <v>45806</v>
      </c>
      <c r="C1313" s="74" t="s">
        <v>22</v>
      </c>
      <c r="D1313" t="s">
        <v>198</v>
      </c>
      <c r="E1313">
        <v>111.61</v>
      </c>
      <c r="F1313">
        <v>1</v>
      </c>
      <c r="G1313">
        <v>17.86</v>
      </c>
      <c r="H1313" s="15">
        <v>111.61</v>
      </c>
      <c r="I1313">
        <v>129.47</v>
      </c>
      <c r="J1313">
        <f>YEAR(Ventas_Wellpro[[#This Row],[Fecha]])</f>
        <v>2025</v>
      </c>
      <c r="K1313" t="str">
        <f>TEXT(Ventas_Wellpro[[#This Row],[Fecha]],"MMMM")</f>
        <v>mayo</v>
      </c>
      <c r="L1313">
        <f>DAY(Ventas_Wellpro[[#This Row],[Fecha]])</f>
        <v>29</v>
      </c>
    </row>
    <row r="1314" spans="2:12" x14ac:dyDescent="0.25">
      <c r="B1314" s="70">
        <v>45806</v>
      </c>
      <c r="C1314" s="74" t="s">
        <v>23</v>
      </c>
      <c r="D1314" t="s">
        <v>198</v>
      </c>
      <c r="E1314">
        <v>137.79</v>
      </c>
      <c r="F1314">
        <v>1</v>
      </c>
      <c r="G1314">
        <v>22.05</v>
      </c>
      <c r="H1314" s="15">
        <v>137.79</v>
      </c>
      <c r="I1314">
        <v>159.84</v>
      </c>
      <c r="J1314">
        <f>YEAR(Ventas_Wellpro[[#This Row],[Fecha]])</f>
        <v>2025</v>
      </c>
      <c r="K1314" t="str">
        <f>TEXT(Ventas_Wellpro[[#This Row],[Fecha]],"MMMM")</f>
        <v>mayo</v>
      </c>
      <c r="L1314">
        <f>DAY(Ventas_Wellpro[[#This Row],[Fecha]])</f>
        <v>29</v>
      </c>
    </row>
    <row r="1315" spans="2:12" x14ac:dyDescent="0.25">
      <c r="B1315" s="70">
        <v>45807</v>
      </c>
      <c r="C1315" s="74" t="s">
        <v>123</v>
      </c>
      <c r="D1315" t="s">
        <v>198</v>
      </c>
      <c r="E1315">
        <v>111.61</v>
      </c>
      <c r="F1315">
        <v>1</v>
      </c>
      <c r="G1315">
        <v>17.86</v>
      </c>
      <c r="H1315" s="15">
        <v>111.61</v>
      </c>
      <c r="I1315">
        <v>129.47</v>
      </c>
      <c r="J1315">
        <f>YEAR(Ventas_Wellpro[[#This Row],[Fecha]])</f>
        <v>2025</v>
      </c>
      <c r="K1315" t="str">
        <f>TEXT(Ventas_Wellpro[[#This Row],[Fecha]],"MMMM")</f>
        <v>mayo</v>
      </c>
      <c r="L1315">
        <f>DAY(Ventas_Wellpro[[#This Row],[Fecha]])</f>
        <v>30</v>
      </c>
    </row>
    <row r="1316" spans="2:12" x14ac:dyDescent="0.25">
      <c r="B1316" s="70">
        <v>45807</v>
      </c>
      <c r="C1316" s="74" t="s">
        <v>123</v>
      </c>
      <c r="D1316" t="s">
        <v>198</v>
      </c>
      <c r="E1316">
        <v>77.59</v>
      </c>
      <c r="F1316">
        <v>1</v>
      </c>
      <c r="G1316">
        <v>12.41</v>
      </c>
      <c r="H1316" s="15">
        <v>77.59</v>
      </c>
      <c r="I1316">
        <v>90</v>
      </c>
      <c r="J1316">
        <f>YEAR(Ventas_Wellpro[[#This Row],[Fecha]])</f>
        <v>2025</v>
      </c>
      <c r="K1316" t="str">
        <f>TEXT(Ventas_Wellpro[[#This Row],[Fecha]],"MMMM")</f>
        <v>mayo</v>
      </c>
      <c r="L1316">
        <f>DAY(Ventas_Wellpro[[#This Row],[Fecha]])</f>
        <v>30</v>
      </c>
    </row>
    <row r="1317" spans="2:12" x14ac:dyDescent="0.25">
      <c r="B1317" s="70">
        <v>45807</v>
      </c>
      <c r="C1317" s="74" t="s">
        <v>123</v>
      </c>
      <c r="D1317" t="s">
        <v>198</v>
      </c>
      <c r="E1317">
        <v>111.6133</v>
      </c>
      <c r="F1317">
        <v>3</v>
      </c>
      <c r="G1317">
        <v>53.57</v>
      </c>
      <c r="H1317" s="15">
        <v>334.84</v>
      </c>
      <c r="I1317">
        <v>388.40999999999997</v>
      </c>
      <c r="J1317">
        <f>YEAR(Ventas_Wellpro[[#This Row],[Fecha]])</f>
        <v>2025</v>
      </c>
      <c r="K1317" t="str">
        <f>TEXT(Ventas_Wellpro[[#This Row],[Fecha]],"MMMM")</f>
        <v>mayo</v>
      </c>
      <c r="L1317">
        <f>DAY(Ventas_Wellpro[[#This Row],[Fecha]])</f>
        <v>30</v>
      </c>
    </row>
    <row r="1318" spans="2:12" x14ac:dyDescent="0.25">
      <c r="B1318" s="70">
        <v>45807</v>
      </c>
      <c r="C1318" s="74" t="s">
        <v>21</v>
      </c>
      <c r="D1318" t="s">
        <v>198</v>
      </c>
      <c r="E1318">
        <v>111.61</v>
      </c>
      <c r="F1318">
        <v>1</v>
      </c>
      <c r="G1318">
        <v>17.86</v>
      </c>
      <c r="H1318" s="15">
        <v>111.61</v>
      </c>
      <c r="I1318">
        <v>129.47</v>
      </c>
      <c r="J1318">
        <f>YEAR(Ventas_Wellpro[[#This Row],[Fecha]])</f>
        <v>2025</v>
      </c>
      <c r="K1318" t="str">
        <f>TEXT(Ventas_Wellpro[[#This Row],[Fecha]],"MMMM")</f>
        <v>mayo</v>
      </c>
      <c r="L1318">
        <f>DAY(Ventas_Wellpro[[#This Row],[Fecha]])</f>
        <v>30</v>
      </c>
    </row>
    <row r="1319" spans="2:12" x14ac:dyDescent="0.25">
      <c r="B1319" s="70">
        <v>45807</v>
      </c>
      <c r="C1319" s="74" t="s">
        <v>21</v>
      </c>
      <c r="D1319" t="s">
        <v>198</v>
      </c>
      <c r="E1319">
        <v>77.59</v>
      </c>
      <c r="F1319">
        <v>1</v>
      </c>
      <c r="G1319">
        <v>12.41</v>
      </c>
      <c r="H1319" s="15">
        <v>77.59</v>
      </c>
      <c r="I1319">
        <v>90</v>
      </c>
      <c r="J1319">
        <f>YEAR(Ventas_Wellpro[[#This Row],[Fecha]])</f>
        <v>2025</v>
      </c>
      <c r="K1319" t="str">
        <f>TEXT(Ventas_Wellpro[[#This Row],[Fecha]],"MMMM")</f>
        <v>mayo</v>
      </c>
      <c r="L1319">
        <f>DAY(Ventas_Wellpro[[#This Row],[Fecha]])</f>
        <v>30</v>
      </c>
    </row>
    <row r="1320" spans="2:12" x14ac:dyDescent="0.25">
      <c r="B1320" s="70">
        <v>45807</v>
      </c>
      <c r="C1320" s="74" t="s">
        <v>21</v>
      </c>
      <c r="D1320" t="s">
        <v>198</v>
      </c>
      <c r="E1320">
        <v>111.61</v>
      </c>
      <c r="F1320">
        <v>1</v>
      </c>
      <c r="G1320">
        <v>17.86</v>
      </c>
      <c r="H1320" s="15">
        <v>111.61</v>
      </c>
      <c r="I1320">
        <v>129.47</v>
      </c>
      <c r="J1320">
        <f>YEAR(Ventas_Wellpro[[#This Row],[Fecha]])</f>
        <v>2025</v>
      </c>
      <c r="K1320" t="str">
        <f>TEXT(Ventas_Wellpro[[#This Row],[Fecha]],"MMMM")</f>
        <v>mayo</v>
      </c>
      <c r="L1320">
        <f>DAY(Ventas_Wellpro[[#This Row],[Fecha]])</f>
        <v>30</v>
      </c>
    </row>
    <row r="1321" spans="2:12" x14ac:dyDescent="0.25">
      <c r="B1321" s="70">
        <v>45807</v>
      </c>
      <c r="C1321" s="74" t="s">
        <v>22</v>
      </c>
      <c r="D1321" t="s">
        <v>198</v>
      </c>
      <c r="E1321">
        <v>111.61</v>
      </c>
      <c r="F1321">
        <v>1</v>
      </c>
      <c r="G1321">
        <v>17.86</v>
      </c>
      <c r="H1321" s="15">
        <v>111.61</v>
      </c>
      <c r="I1321">
        <v>129.47</v>
      </c>
      <c r="J1321">
        <f>YEAR(Ventas_Wellpro[[#This Row],[Fecha]])</f>
        <v>2025</v>
      </c>
      <c r="K1321" t="str">
        <f>TEXT(Ventas_Wellpro[[#This Row],[Fecha]],"MMMM")</f>
        <v>mayo</v>
      </c>
      <c r="L1321">
        <f>DAY(Ventas_Wellpro[[#This Row],[Fecha]])</f>
        <v>30</v>
      </c>
    </row>
    <row r="1322" spans="2:12" x14ac:dyDescent="0.25">
      <c r="B1322" s="70">
        <v>45807</v>
      </c>
      <c r="C1322" s="74" t="s">
        <v>22</v>
      </c>
      <c r="D1322" t="s">
        <v>198</v>
      </c>
      <c r="E1322">
        <v>77.59</v>
      </c>
      <c r="F1322">
        <v>1</v>
      </c>
      <c r="G1322">
        <v>12.41</v>
      </c>
      <c r="H1322" s="15">
        <v>77.59</v>
      </c>
      <c r="I1322">
        <v>90</v>
      </c>
      <c r="J1322">
        <f>YEAR(Ventas_Wellpro[[#This Row],[Fecha]])</f>
        <v>2025</v>
      </c>
      <c r="K1322" t="str">
        <f>TEXT(Ventas_Wellpro[[#This Row],[Fecha]],"MMMM")</f>
        <v>mayo</v>
      </c>
      <c r="L1322">
        <f>DAY(Ventas_Wellpro[[#This Row],[Fecha]])</f>
        <v>30</v>
      </c>
    </row>
    <row r="1323" spans="2:12" x14ac:dyDescent="0.25">
      <c r="B1323" s="70">
        <v>45807</v>
      </c>
      <c r="C1323" s="74" t="s">
        <v>23</v>
      </c>
      <c r="D1323" t="s">
        <v>198</v>
      </c>
      <c r="E1323">
        <v>77.59</v>
      </c>
      <c r="F1323">
        <v>1</v>
      </c>
      <c r="G1323">
        <v>12.41</v>
      </c>
      <c r="H1323" s="15">
        <v>77.59</v>
      </c>
      <c r="I1323">
        <v>90</v>
      </c>
      <c r="J1323">
        <f>YEAR(Ventas_Wellpro[[#This Row],[Fecha]])</f>
        <v>2025</v>
      </c>
      <c r="K1323" t="str">
        <f>TEXT(Ventas_Wellpro[[#This Row],[Fecha]],"MMMM")</f>
        <v>mayo</v>
      </c>
      <c r="L1323">
        <f>DAY(Ventas_Wellpro[[#This Row],[Fecha]])</f>
        <v>30</v>
      </c>
    </row>
    <row r="1324" spans="2:12" x14ac:dyDescent="0.25">
      <c r="B1324" s="70">
        <v>45808</v>
      </c>
      <c r="C1324" s="74" t="s">
        <v>22</v>
      </c>
      <c r="D1324" t="s">
        <v>198</v>
      </c>
      <c r="E1324">
        <v>111.61</v>
      </c>
      <c r="F1324">
        <v>1</v>
      </c>
      <c r="G1324">
        <v>17.86</v>
      </c>
      <c r="H1324" s="15">
        <v>111.61</v>
      </c>
      <c r="I1324">
        <v>129.47</v>
      </c>
      <c r="J1324">
        <f>YEAR(Ventas_Wellpro[[#This Row],[Fecha]])</f>
        <v>2025</v>
      </c>
      <c r="K1324" t="str">
        <f>TEXT(Ventas_Wellpro[[#This Row],[Fecha]],"MMMM")</f>
        <v>mayo</v>
      </c>
      <c r="L1324">
        <f>DAY(Ventas_Wellpro[[#This Row],[Fecha]])</f>
        <v>31</v>
      </c>
    </row>
    <row r="1325" spans="2:12" x14ac:dyDescent="0.25">
      <c r="B1325" s="70">
        <v>45810</v>
      </c>
      <c r="C1325" s="74" t="s">
        <v>17</v>
      </c>
      <c r="D1325" t="s">
        <v>196</v>
      </c>
      <c r="E1325">
        <v>498.66</v>
      </c>
      <c r="F1325" s="26">
        <v>6</v>
      </c>
      <c r="G1325">
        <v>478.71</v>
      </c>
      <c r="H1325" s="15">
        <v>2991.96</v>
      </c>
      <c r="I1325">
        <v>3470.67</v>
      </c>
      <c r="J1325">
        <f>YEAR(Ventas_Wellpro[[#This Row],[Fecha]])</f>
        <v>2025</v>
      </c>
      <c r="K1325" t="str">
        <f>TEXT(Ventas_Wellpro[[#This Row],[Fecha]],"MMMM")</f>
        <v>junio</v>
      </c>
      <c r="L1325">
        <f>DAY(Ventas_Wellpro[[#This Row],[Fecha]])</f>
        <v>2</v>
      </c>
    </row>
    <row r="1326" spans="2:12" x14ac:dyDescent="0.25">
      <c r="B1326" s="70">
        <v>45810</v>
      </c>
      <c r="C1326" s="74" t="s">
        <v>17</v>
      </c>
      <c r="D1326" t="s">
        <v>196</v>
      </c>
      <c r="E1326">
        <v>498.66</v>
      </c>
      <c r="F1326" s="26">
        <v>12</v>
      </c>
      <c r="G1326">
        <v>957.43</v>
      </c>
      <c r="H1326" s="15">
        <v>5983.92</v>
      </c>
      <c r="I1326">
        <v>6941.35</v>
      </c>
      <c r="J1326">
        <f>YEAR(Ventas_Wellpro[[#This Row],[Fecha]])</f>
        <v>2025</v>
      </c>
      <c r="K1326" t="str">
        <f>TEXT(Ventas_Wellpro[[#This Row],[Fecha]],"MMMM")</f>
        <v>junio</v>
      </c>
      <c r="L1326">
        <f>DAY(Ventas_Wellpro[[#This Row],[Fecha]])</f>
        <v>2</v>
      </c>
    </row>
    <row r="1327" spans="2:12" x14ac:dyDescent="0.25">
      <c r="B1327" s="70">
        <v>45810</v>
      </c>
      <c r="C1327" s="74" t="s">
        <v>17</v>
      </c>
      <c r="D1327" t="s">
        <v>196</v>
      </c>
      <c r="E1327">
        <v>498.66</v>
      </c>
      <c r="F1327" s="26">
        <v>6</v>
      </c>
      <c r="G1327">
        <v>478.71</v>
      </c>
      <c r="H1327" s="15">
        <v>2991.96</v>
      </c>
      <c r="I1327">
        <v>3470.67</v>
      </c>
      <c r="J1327">
        <f>YEAR(Ventas_Wellpro[[#This Row],[Fecha]])</f>
        <v>2025</v>
      </c>
      <c r="K1327" t="str">
        <f>TEXT(Ventas_Wellpro[[#This Row],[Fecha]],"MMMM")</f>
        <v>junio</v>
      </c>
      <c r="L1327">
        <f>DAY(Ventas_Wellpro[[#This Row],[Fecha]])</f>
        <v>2</v>
      </c>
    </row>
    <row r="1328" spans="2:12" x14ac:dyDescent="0.25">
      <c r="B1328" s="70">
        <v>45810</v>
      </c>
      <c r="C1328" s="74" t="s">
        <v>17</v>
      </c>
      <c r="D1328" t="s">
        <v>196</v>
      </c>
      <c r="E1328">
        <v>498.66</v>
      </c>
      <c r="F1328" s="26">
        <v>6</v>
      </c>
      <c r="G1328">
        <v>478.71</v>
      </c>
      <c r="H1328" s="15">
        <v>2991.96</v>
      </c>
      <c r="I1328">
        <v>3470.67</v>
      </c>
      <c r="J1328">
        <f>YEAR(Ventas_Wellpro[[#This Row],[Fecha]])</f>
        <v>2025</v>
      </c>
      <c r="K1328" t="str">
        <f>TEXT(Ventas_Wellpro[[#This Row],[Fecha]],"MMMM")</f>
        <v>junio</v>
      </c>
      <c r="L1328">
        <f>DAY(Ventas_Wellpro[[#This Row],[Fecha]])</f>
        <v>2</v>
      </c>
    </row>
    <row r="1329" spans="2:12" x14ac:dyDescent="0.25">
      <c r="B1329" s="70">
        <v>45810</v>
      </c>
      <c r="C1329" s="74" t="s">
        <v>17</v>
      </c>
      <c r="D1329" t="s">
        <v>196</v>
      </c>
      <c r="E1329">
        <v>498.66</v>
      </c>
      <c r="F1329" s="26">
        <v>6</v>
      </c>
      <c r="G1329">
        <v>478.71</v>
      </c>
      <c r="H1329" s="15">
        <v>2991.96</v>
      </c>
      <c r="I1329">
        <v>3470.67</v>
      </c>
      <c r="J1329">
        <f>YEAR(Ventas_Wellpro[[#This Row],[Fecha]])</f>
        <v>2025</v>
      </c>
      <c r="K1329" t="str">
        <f>TEXT(Ventas_Wellpro[[#This Row],[Fecha]],"MMMM")</f>
        <v>junio</v>
      </c>
      <c r="L1329">
        <f>DAY(Ventas_Wellpro[[#This Row],[Fecha]])</f>
        <v>2</v>
      </c>
    </row>
    <row r="1330" spans="2:12" x14ac:dyDescent="0.25">
      <c r="B1330" s="70">
        <v>45810</v>
      </c>
      <c r="C1330" s="74" t="s">
        <v>123</v>
      </c>
      <c r="D1330" t="s">
        <v>144</v>
      </c>
      <c r="E1330">
        <v>77.59</v>
      </c>
      <c r="F1330">
        <v>1</v>
      </c>
      <c r="G1330">
        <v>12.41</v>
      </c>
      <c r="H1330" s="15">
        <v>77.59</v>
      </c>
      <c r="I1330">
        <v>90</v>
      </c>
      <c r="J1330">
        <f>YEAR(Ventas_Wellpro[[#This Row],[Fecha]])</f>
        <v>2025</v>
      </c>
      <c r="K1330" t="str">
        <f>TEXT(Ventas_Wellpro[[#This Row],[Fecha]],"MMMM")</f>
        <v>junio</v>
      </c>
      <c r="L1330">
        <f>DAY(Ventas_Wellpro[[#This Row],[Fecha]])</f>
        <v>2</v>
      </c>
    </row>
    <row r="1331" spans="2:12" x14ac:dyDescent="0.25">
      <c r="B1331" s="70">
        <v>45810</v>
      </c>
      <c r="C1331" s="74" t="s">
        <v>123</v>
      </c>
      <c r="D1331" t="s">
        <v>144</v>
      </c>
      <c r="E1331">
        <v>111.61</v>
      </c>
      <c r="F1331">
        <v>1</v>
      </c>
      <c r="G1331">
        <v>17.86</v>
      </c>
      <c r="H1331" s="15">
        <v>111.61</v>
      </c>
      <c r="I1331">
        <v>129.47</v>
      </c>
      <c r="J1331">
        <f>YEAR(Ventas_Wellpro[[#This Row],[Fecha]])</f>
        <v>2025</v>
      </c>
      <c r="K1331" t="str">
        <f>TEXT(Ventas_Wellpro[[#This Row],[Fecha]],"MMMM")</f>
        <v>junio</v>
      </c>
      <c r="L1331">
        <f>DAY(Ventas_Wellpro[[#This Row],[Fecha]])</f>
        <v>2</v>
      </c>
    </row>
    <row r="1332" spans="2:12" x14ac:dyDescent="0.25">
      <c r="B1332" s="70">
        <v>45810</v>
      </c>
      <c r="C1332" s="74" t="s">
        <v>123</v>
      </c>
      <c r="D1332" t="s">
        <v>144</v>
      </c>
      <c r="E1332">
        <v>111.61</v>
      </c>
      <c r="F1332">
        <v>1</v>
      </c>
      <c r="G1332">
        <v>17.86</v>
      </c>
      <c r="H1332" s="15">
        <v>111.61</v>
      </c>
      <c r="I1332">
        <v>129.47</v>
      </c>
      <c r="J1332">
        <f>YEAR(Ventas_Wellpro[[#This Row],[Fecha]])</f>
        <v>2025</v>
      </c>
      <c r="K1332" t="str">
        <f>TEXT(Ventas_Wellpro[[#This Row],[Fecha]],"MMMM")</f>
        <v>junio</v>
      </c>
      <c r="L1332">
        <f>DAY(Ventas_Wellpro[[#This Row],[Fecha]])</f>
        <v>2</v>
      </c>
    </row>
    <row r="1333" spans="2:12" x14ac:dyDescent="0.25">
      <c r="B1333" s="70">
        <v>45810</v>
      </c>
      <c r="C1333" s="74" t="s">
        <v>123</v>
      </c>
      <c r="D1333" t="s">
        <v>144</v>
      </c>
      <c r="E1333">
        <v>111.61</v>
      </c>
      <c r="F1333">
        <v>1</v>
      </c>
      <c r="G1333">
        <v>17.86</v>
      </c>
      <c r="H1333" s="15">
        <v>111.61</v>
      </c>
      <c r="I1333">
        <v>129.47</v>
      </c>
      <c r="J1333">
        <f>YEAR(Ventas_Wellpro[[#This Row],[Fecha]])</f>
        <v>2025</v>
      </c>
      <c r="K1333" t="str">
        <f>TEXT(Ventas_Wellpro[[#This Row],[Fecha]],"MMMM")</f>
        <v>junio</v>
      </c>
      <c r="L1333">
        <f>DAY(Ventas_Wellpro[[#This Row],[Fecha]])</f>
        <v>2</v>
      </c>
    </row>
    <row r="1334" spans="2:12" x14ac:dyDescent="0.25">
      <c r="B1334" s="70">
        <v>45810</v>
      </c>
      <c r="C1334" s="74" t="s">
        <v>123</v>
      </c>
      <c r="D1334" t="s">
        <v>144</v>
      </c>
      <c r="E1334">
        <v>111.61499999999999</v>
      </c>
      <c r="F1334">
        <v>2</v>
      </c>
      <c r="G1334">
        <v>35.72</v>
      </c>
      <c r="H1334" s="15">
        <v>223.23</v>
      </c>
      <c r="I1334">
        <v>258.95</v>
      </c>
      <c r="J1334">
        <f>YEAR(Ventas_Wellpro[[#This Row],[Fecha]])</f>
        <v>2025</v>
      </c>
      <c r="K1334" t="str">
        <f>TEXT(Ventas_Wellpro[[#This Row],[Fecha]],"MMMM")</f>
        <v>junio</v>
      </c>
      <c r="L1334">
        <f>DAY(Ventas_Wellpro[[#This Row],[Fecha]])</f>
        <v>2</v>
      </c>
    </row>
    <row r="1335" spans="2:12" x14ac:dyDescent="0.25">
      <c r="B1335" s="70">
        <v>45810</v>
      </c>
      <c r="C1335" s="74" t="s">
        <v>21</v>
      </c>
      <c r="D1335" t="s">
        <v>144</v>
      </c>
      <c r="E1335">
        <v>77.59</v>
      </c>
      <c r="F1335">
        <v>1</v>
      </c>
      <c r="G1335">
        <v>12.41</v>
      </c>
      <c r="H1335" s="15">
        <v>77.59</v>
      </c>
      <c r="I1335">
        <v>90</v>
      </c>
      <c r="J1335">
        <f>YEAR(Ventas_Wellpro[[#This Row],[Fecha]])</f>
        <v>2025</v>
      </c>
      <c r="K1335" t="str">
        <f>TEXT(Ventas_Wellpro[[#This Row],[Fecha]],"MMMM")</f>
        <v>junio</v>
      </c>
      <c r="L1335">
        <f>DAY(Ventas_Wellpro[[#This Row],[Fecha]])</f>
        <v>2</v>
      </c>
    </row>
    <row r="1336" spans="2:12" x14ac:dyDescent="0.25">
      <c r="B1336" s="70">
        <v>45810</v>
      </c>
      <c r="C1336" s="74" t="s">
        <v>18</v>
      </c>
      <c r="D1336" t="s">
        <v>196</v>
      </c>
      <c r="E1336" s="17">
        <v>525.59</v>
      </c>
      <c r="F1336">
        <v>6</v>
      </c>
      <c r="G1336">
        <v>504.57</v>
      </c>
      <c r="H1336" s="15">
        <v>3153.54</v>
      </c>
      <c r="I1336">
        <v>3658.11</v>
      </c>
      <c r="J1336">
        <f>YEAR(Ventas_Wellpro[[#This Row],[Fecha]])</f>
        <v>2025</v>
      </c>
      <c r="K1336" t="str">
        <f>TEXT(Ventas_Wellpro[[#This Row],[Fecha]],"MMMM")</f>
        <v>junio</v>
      </c>
      <c r="L1336">
        <f>DAY(Ventas_Wellpro[[#This Row],[Fecha]])</f>
        <v>2</v>
      </c>
    </row>
    <row r="1337" spans="2:12" x14ac:dyDescent="0.25">
      <c r="B1337" s="70">
        <v>45810</v>
      </c>
      <c r="C1337" s="74" t="s">
        <v>18</v>
      </c>
      <c r="D1337" t="s">
        <v>196</v>
      </c>
      <c r="E1337" s="17">
        <v>525.59</v>
      </c>
      <c r="F1337">
        <v>6</v>
      </c>
      <c r="G1337">
        <v>504.57</v>
      </c>
      <c r="H1337" s="15">
        <v>3153.54</v>
      </c>
      <c r="I1337">
        <v>3658.11</v>
      </c>
      <c r="J1337">
        <f>YEAR(Ventas_Wellpro[[#This Row],[Fecha]])</f>
        <v>2025</v>
      </c>
      <c r="K1337" t="str">
        <f>TEXT(Ventas_Wellpro[[#This Row],[Fecha]],"MMMM")</f>
        <v>junio</v>
      </c>
      <c r="L1337">
        <f>DAY(Ventas_Wellpro[[#This Row],[Fecha]])</f>
        <v>2</v>
      </c>
    </row>
    <row r="1338" spans="2:12" x14ac:dyDescent="0.25">
      <c r="B1338" s="70">
        <v>45810</v>
      </c>
      <c r="C1338" s="74" t="s">
        <v>18</v>
      </c>
      <c r="D1338" t="s">
        <v>196</v>
      </c>
      <c r="E1338" s="17">
        <v>525.59</v>
      </c>
      <c r="F1338">
        <v>6</v>
      </c>
      <c r="G1338">
        <v>504.57</v>
      </c>
      <c r="H1338" s="15">
        <v>3153.54</v>
      </c>
      <c r="I1338">
        <v>3658.11</v>
      </c>
      <c r="J1338">
        <f>YEAR(Ventas_Wellpro[[#This Row],[Fecha]])</f>
        <v>2025</v>
      </c>
      <c r="K1338" t="str">
        <f>TEXT(Ventas_Wellpro[[#This Row],[Fecha]],"MMMM")</f>
        <v>junio</v>
      </c>
      <c r="L1338">
        <f>DAY(Ventas_Wellpro[[#This Row],[Fecha]])</f>
        <v>2</v>
      </c>
    </row>
    <row r="1339" spans="2:12" x14ac:dyDescent="0.25">
      <c r="B1339" s="70">
        <v>45810</v>
      </c>
      <c r="C1339" s="74" t="s">
        <v>18</v>
      </c>
      <c r="D1339" t="s">
        <v>196</v>
      </c>
      <c r="E1339" s="17">
        <v>525.59</v>
      </c>
      <c r="F1339">
        <v>6</v>
      </c>
      <c r="G1339">
        <v>504.57</v>
      </c>
      <c r="H1339" s="15">
        <v>3153.54</v>
      </c>
      <c r="I1339">
        <v>3658.11</v>
      </c>
      <c r="J1339">
        <f>YEAR(Ventas_Wellpro[[#This Row],[Fecha]])</f>
        <v>2025</v>
      </c>
      <c r="K1339" t="str">
        <f>TEXT(Ventas_Wellpro[[#This Row],[Fecha]],"MMMM")</f>
        <v>junio</v>
      </c>
      <c r="L1339">
        <f>DAY(Ventas_Wellpro[[#This Row],[Fecha]])</f>
        <v>2</v>
      </c>
    </row>
    <row r="1340" spans="2:12" x14ac:dyDescent="0.25">
      <c r="B1340" s="70">
        <v>45810</v>
      </c>
      <c r="C1340" s="74" t="s">
        <v>18</v>
      </c>
      <c r="D1340" t="s">
        <v>196</v>
      </c>
      <c r="E1340" s="17">
        <v>525.59</v>
      </c>
      <c r="F1340">
        <v>6</v>
      </c>
      <c r="G1340">
        <v>504.57</v>
      </c>
      <c r="H1340" s="15">
        <v>3153.54</v>
      </c>
      <c r="I1340">
        <v>3658.11</v>
      </c>
      <c r="J1340">
        <f>YEAR(Ventas_Wellpro[[#This Row],[Fecha]])</f>
        <v>2025</v>
      </c>
      <c r="K1340" t="str">
        <f>TEXT(Ventas_Wellpro[[#This Row],[Fecha]],"MMMM")</f>
        <v>junio</v>
      </c>
      <c r="L1340">
        <f>DAY(Ventas_Wellpro[[#This Row],[Fecha]])</f>
        <v>2</v>
      </c>
    </row>
    <row r="1341" spans="2:12" x14ac:dyDescent="0.25">
      <c r="B1341" s="70">
        <v>45810</v>
      </c>
      <c r="C1341" s="74" t="s">
        <v>22</v>
      </c>
      <c r="D1341" t="s">
        <v>144</v>
      </c>
      <c r="E1341">
        <v>111.61</v>
      </c>
      <c r="F1341">
        <v>1</v>
      </c>
      <c r="G1341">
        <v>17.86</v>
      </c>
      <c r="H1341" s="15">
        <v>111.61</v>
      </c>
      <c r="I1341">
        <v>129.47</v>
      </c>
      <c r="J1341">
        <f>YEAR(Ventas_Wellpro[[#This Row],[Fecha]])</f>
        <v>2025</v>
      </c>
      <c r="K1341" t="str">
        <f>TEXT(Ventas_Wellpro[[#This Row],[Fecha]],"MMMM")</f>
        <v>junio</v>
      </c>
      <c r="L1341">
        <f>DAY(Ventas_Wellpro[[#This Row],[Fecha]])</f>
        <v>2</v>
      </c>
    </row>
    <row r="1342" spans="2:12" x14ac:dyDescent="0.25">
      <c r="B1342" s="70">
        <v>45810</v>
      </c>
      <c r="C1342" s="74" t="s">
        <v>22</v>
      </c>
      <c r="D1342" t="s">
        <v>144</v>
      </c>
      <c r="E1342">
        <v>111.61</v>
      </c>
      <c r="F1342">
        <v>1</v>
      </c>
      <c r="G1342">
        <v>17.86</v>
      </c>
      <c r="H1342" s="15">
        <v>111.61</v>
      </c>
      <c r="I1342">
        <v>129.47</v>
      </c>
      <c r="J1342">
        <f>YEAR(Ventas_Wellpro[[#This Row],[Fecha]])</f>
        <v>2025</v>
      </c>
      <c r="K1342" t="str">
        <f>TEXT(Ventas_Wellpro[[#This Row],[Fecha]],"MMMM")</f>
        <v>junio</v>
      </c>
      <c r="L1342">
        <f>DAY(Ventas_Wellpro[[#This Row],[Fecha]])</f>
        <v>2</v>
      </c>
    </row>
    <row r="1343" spans="2:12" x14ac:dyDescent="0.25">
      <c r="B1343" s="70">
        <v>45810</v>
      </c>
      <c r="C1343" s="74" t="s">
        <v>58</v>
      </c>
      <c r="D1343" t="s">
        <v>197</v>
      </c>
      <c r="E1343">
        <v>16.16</v>
      </c>
      <c r="F1343">
        <v>720</v>
      </c>
      <c r="G1343">
        <v>1861.63</v>
      </c>
      <c r="H1343" s="15">
        <v>11635.2</v>
      </c>
      <c r="I1343">
        <v>13496.830000000002</v>
      </c>
      <c r="J1343">
        <f>YEAR(Ventas_Wellpro[[#This Row],[Fecha]])</f>
        <v>2025</v>
      </c>
      <c r="K1343" t="str">
        <f>TEXT(Ventas_Wellpro[[#This Row],[Fecha]],"MMMM")</f>
        <v>junio</v>
      </c>
      <c r="L1343">
        <f>DAY(Ventas_Wellpro[[#This Row],[Fecha]])</f>
        <v>2</v>
      </c>
    </row>
    <row r="1344" spans="2:12" x14ac:dyDescent="0.25">
      <c r="B1344" s="70">
        <v>45810</v>
      </c>
      <c r="C1344" s="74" t="s">
        <v>23</v>
      </c>
      <c r="D1344" t="s">
        <v>196</v>
      </c>
      <c r="E1344">
        <v>70.05</v>
      </c>
      <c r="F1344">
        <v>240</v>
      </c>
      <c r="G1344">
        <v>2689.92</v>
      </c>
      <c r="H1344" s="15">
        <v>16812</v>
      </c>
      <c r="I1344">
        <v>19501.919999999998</v>
      </c>
      <c r="J1344">
        <f>YEAR(Ventas_Wellpro[[#This Row],[Fecha]])</f>
        <v>2025</v>
      </c>
      <c r="K1344" t="str">
        <f>TEXT(Ventas_Wellpro[[#This Row],[Fecha]],"MMMM")</f>
        <v>junio</v>
      </c>
      <c r="L1344">
        <f>DAY(Ventas_Wellpro[[#This Row],[Fecha]])</f>
        <v>2</v>
      </c>
    </row>
    <row r="1345" spans="2:12" x14ac:dyDescent="0.25">
      <c r="B1345" s="70">
        <v>45810</v>
      </c>
      <c r="C1345" s="74" t="s">
        <v>24</v>
      </c>
      <c r="D1345" t="s">
        <v>144</v>
      </c>
      <c r="E1345">
        <v>130.9</v>
      </c>
      <c r="F1345">
        <v>1</v>
      </c>
      <c r="G1345">
        <v>20.94</v>
      </c>
      <c r="H1345" s="15">
        <v>130.9</v>
      </c>
      <c r="I1345">
        <v>151.84</v>
      </c>
      <c r="J1345">
        <f>YEAR(Ventas_Wellpro[[#This Row],[Fecha]])</f>
        <v>2025</v>
      </c>
      <c r="K1345" t="str">
        <f>TEXT(Ventas_Wellpro[[#This Row],[Fecha]],"MMMM")</f>
        <v>junio</v>
      </c>
      <c r="L1345">
        <f>DAY(Ventas_Wellpro[[#This Row],[Fecha]])</f>
        <v>2</v>
      </c>
    </row>
    <row r="1346" spans="2:12" x14ac:dyDescent="0.25">
      <c r="B1346" s="70">
        <v>45811</v>
      </c>
      <c r="C1346" s="74" t="s">
        <v>123</v>
      </c>
      <c r="D1346" t="s">
        <v>144</v>
      </c>
      <c r="E1346">
        <v>111.61</v>
      </c>
      <c r="F1346">
        <v>1</v>
      </c>
      <c r="G1346">
        <v>17.86</v>
      </c>
      <c r="H1346" s="15">
        <v>111.61</v>
      </c>
      <c r="I1346">
        <v>129.47</v>
      </c>
      <c r="J1346">
        <f>YEAR(Ventas_Wellpro[[#This Row],[Fecha]])</f>
        <v>2025</v>
      </c>
      <c r="K1346" t="str">
        <f>TEXT(Ventas_Wellpro[[#This Row],[Fecha]],"MMMM")</f>
        <v>junio</v>
      </c>
      <c r="L1346">
        <f>DAY(Ventas_Wellpro[[#This Row],[Fecha]])</f>
        <v>3</v>
      </c>
    </row>
    <row r="1347" spans="2:12" x14ac:dyDescent="0.25">
      <c r="B1347" s="70">
        <v>45811</v>
      </c>
      <c r="C1347" s="74" t="s">
        <v>14</v>
      </c>
      <c r="D1347" t="s">
        <v>144</v>
      </c>
      <c r="E1347">
        <v>1706.9</v>
      </c>
      <c r="F1347">
        <v>1</v>
      </c>
      <c r="G1347">
        <v>273.10000000000002</v>
      </c>
      <c r="H1347" s="15">
        <v>1706.9</v>
      </c>
      <c r="I1347">
        <v>1980</v>
      </c>
      <c r="J1347">
        <f>YEAR(Ventas_Wellpro[[#This Row],[Fecha]])</f>
        <v>2025</v>
      </c>
      <c r="K1347" t="str">
        <f>TEXT(Ventas_Wellpro[[#This Row],[Fecha]],"MMMM")</f>
        <v>junio</v>
      </c>
      <c r="L1347">
        <f>DAY(Ventas_Wellpro[[#This Row],[Fecha]])</f>
        <v>3</v>
      </c>
    </row>
    <row r="1348" spans="2:12" x14ac:dyDescent="0.25">
      <c r="B1348" s="70">
        <v>45811</v>
      </c>
      <c r="C1348" s="74" t="s">
        <v>22</v>
      </c>
      <c r="D1348" t="s">
        <v>144</v>
      </c>
      <c r="E1348">
        <v>111.61</v>
      </c>
      <c r="F1348">
        <v>1</v>
      </c>
      <c r="G1348">
        <v>17.86</v>
      </c>
      <c r="H1348" s="15">
        <v>111.61</v>
      </c>
      <c r="I1348">
        <v>129.47</v>
      </c>
      <c r="J1348">
        <f>YEAR(Ventas_Wellpro[[#This Row],[Fecha]])</f>
        <v>2025</v>
      </c>
      <c r="K1348" t="str">
        <f>TEXT(Ventas_Wellpro[[#This Row],[Fecha]],"MMMM")</f>
        <v>junio</v>
      </c>
      <c r="L1348">
        <f>DAY(Ventas_Wellpro[[#This Row],[Fecha]])</f>
        <v>3</v>
      </c>
    </row>
    <row r="1349" spans="2:12" x14ac:dyDescent="0.25">
      <c r="B1349" s="70">
        <v>45812</v>
      </c>
      <c r="C1349" s="74" t="s">
        <v>16</v>
      </c>
      <c r="D1349" t="s">
        <v>144</v>
      </c>
      <c r="E1349">
        <v>905.17</v>
      </c>
      <c r="F1349" s="26">
        <v>1</v>
      </c>
      <c r="G1349">
        <v>144.83000000000001</v>
      </c>
      <c r="H1349" s="15">
        <v>905.17</v>
      </c>
      <c r="I1349">
        <v>1050</v>
      </c>
      <c r="J1349">
        <f>YEAR(Ventas_Wellpro[[#This Row],[Fecha]])</f>
        <v>2025</v>
      </c>
      <c r="K1349" t="str">
        <f>TEXT(Ventas_Wellpro[[#This Row],[Fecha]],"MMMM")</f>
        <v>junio</v>
      </c>
      <c r="L1349">
        <f>DAY(Ventas_Wellpro[[#This Row],[Fecha]])</f>
        <v>4</v>
      </c>
    </row>
    <row r="1350" spans="2:12" x14ac:dyDescent="0.25">
      <c r="B1350" s="70">
        <v>45812</v>
      </c>
      <c r="C1350" s="74" t="s">
        <v>123</v>
      </c>
      <c r="D1350" t="s">
        <v>144</v>
      </c>
      <c r="E1350">
        <v>111.61</v>
      </c>
      <c r="F1350">
        <v>1</v>
      </c>
      <c r="G1350">
        <v>17.86</v>
      </c>
      <c r="H1350" s="15">
        <v>111.61</v>
      </c>
      <c r="I1350">
        <v>129.47</v>
      </c>
      <c r="J1350">
        <f>YEAR(Ventas_Wellpro[[#This Row],[Fecha]])</f>
        <v>2025</v>
      </c>
      <c r="K1350" t="str">
        <f>TEXT(Ventas_Wellpro[[#This Row],[Fecha]],"MMMM")</f>
        <v>junio</v>
      </c>
      <c r="L1350">
        <f>DAY(Ventas_Wellpro[[#This Row],[Fecha]])</f>
        <v>4</v>
      </c>
    </row>
    <row r="1351" spans="2:12" x14ac:dyDescent="0.25">
      <c r="B1351" s="70">
        <v>45812</v>
      </c>
      <c r="C1351" s="74" t="s">
        <v>14</v>
      </c>
      <c r="D1351" t="s">
        <v>144</v>
      </c>
      <c r="E1351">
        <v>1706.9</v>
      </c>
      <c r="F1351">
        <v>1</v>
      </c>
      <c r="G1351">
        <v>273.10000000000002</v>
      </c>
      <c r="H1351" s="15">
        <v>1706.9</v>
      </c>
      <c r="I1351">
        <v>1980</v>
      </c>
      <c r="J1351">
        <f>YEAR(Ventas_Wellpro[[#This Row],[Fecha]])</f>
        <v>2025</v>
      </c>
      <c r="K1351" t="str">
        <f>TEXT(Ventas_Wellpro[[#This Row],[Fecha]],"MMMM")</f>
        <v>junio</v>
      </c>
      <c r="L1351">
        <f>DAY(Ventas_Wellpro[[#This Row],[Fecha]])</f>
        <v>4</v>
      </c>
    </row>
    <row r="1352" spans="2:12" x14ac:dyDescent="0.25">
      <c r="B1352" s="70">
        <v>45812</v>
      </c>
      <c r="C1352" s="74" t="s">
        <v>21</v>
      </c>
      <c r="D1352" t="s">
        <v>144</v>
      </c>
      <c r="E1352">
        <v>111.61</v>
      </c>
      <c r="F1352">
        <v>1</v>
      </c>
      <c r="G1352">
        <v>17.86</v>
      </c>
      <c r="H1352" s="15">
        <v>111.61</v>
      </c>
      <c r="I1352">
        <v>129.47</v>
      </c>
      <c r="J1352">
        <f>YEAR(Ventas_Wellpro[[#This Row],[Fecha]])</f>
        <v>2025</v>
      </c>
      <c r="K1352" t="str">
        <f>TEXT(Ventas_Wellpro[[#This Row],[Fecha]],"MMMM")</f>
        <v>junio</v>
      </c>
      <c r="L1352">
        <f>DAY(Ventas_Wellpro[[#This Row],[Fecha]])</f>
        <v>4</v>
      </c>
    </row>
    <row r="1353" spans="2:12" x14ac:dyDescent="0.25">
      <c r="B1353" s="70">
        <v>45813</v>
      </c>
      <c r="C1353" s="74" t="s">
        <v>10</v>
      </c>
      <c r="D1353" t="s">
        <v>197</v>
      </c>
      <c r="E1353">
        <v>211.23</v>
      </c>
      <c r="F1353">
        <v>6</v>
      </c>
      <c r="G1353">
        <v>202.78</v>
      </c>
      <c r="H1353" s="15">
        <v>1267.3800000000001</v>
      </c>
      <c r="I1353">
        <v>1470.16</v>
      </c>
      <c r="J1353">
        <f>YEAR(Ventas_Wellpro[[#This Row],[Fecha]])</f>
        <v>2025</v>
      </c>
      <c r="K1353" t="str">
        <f>TEXT(Ventas_Wellpro[[#This Row],[Fecha]],"MMMM")</f>
        <v>junio</v>
      </c>
      <c r="L1353">
        <f>DAY(Ventas_Wellpro[[#This Row],[Fecha]])</f>
        <v>5</v>
      </c>
    </row>
    <row r="1354" spans="2:12" x14ac:dyDescent="0.25">
      <c r="B1354" s="70">
        <v>45813</v>
      </c>
      <c r="C1354" s="74" t="s">
        <v>17</v>
      </c>
      <c r="D1354" t="s">
        <v>196</v>
      </c>
      <c r="E1354">
        <v>498.66</v>
      </c>
      <c r="F1354" s="26">
        <v>6</v>
      </c>
      <c r="G1354">
        <v>478.71</v>
      </c>
      <c r="H1354" s="15">
        <v>2991.96</v>
      </c>
      <c r="I1354">
        <v>3470.67</v>
      </c>
      <c r="J1354">
        <f>YEAR(Ventas_Wellpro[[#This Row],[Fecha]])</f>
        <v>2025</v>
      </c>
      <c r="K1354" t="str">
        <f>TEXT(Ventas_Wellpro[[#This Row],[Fecha]],"MMMM")</f>
        <v>junio</v>
      </c>
      <c r="L1354">
        <f>DAY(Ventas_Wellpro[[#This Row],[Fecha]])</f>
        <v>5</v>
      </c>
    </row>
    <row r="1355" spans="2:12" x14ac:dyDescent="0.25">
      <c r="B1355" s="70">
        <v>45813</v>
      </c>
      <c r="C1355" s="74" t="s">
        <v>123</v>
      </c>
      <c r="D1355" t="s">
        <v>144</v>
      </c>
      <c r="E1355">
        <v>77.59</v>
      </c>
      <c r="F1355">
        <v>1</v>
      </c>
      <c r="G1355">
        <v>12.41</v>
      </c>
      <c r="H1355" s="15">
        <v>77.59</v>
      </c>
      <c r="I1355">
        <v>90</v>
      </c>
      <c r="J1355">
        <f>YEAR(Ventas_Wellpro[[#This Row],[Fecha]])</f>
        <v>2025</v>
      </c>
      <c r="K1355" t="str">
        <f>TEXT(Ventas_Wellpro[[#This Row],[Fecha]],"MMMM")</f>
        <v>junio</v>
      </c>
      <c r="L1355">
        <f>DAY(Ventas_Wellpro[[#This Row],[Fecha]])</f>
        <v>5</v>
      </c>
    </row>
    <row r="1356" spans="2:12" x14ac:dyDescent="0.25">
      <c r="B1356" s="70">
        <v>45813</v>
      </c>
      <c r="C1356" s="74" t="s">
        <v>14</v>
      </c>
      <c r="D1356" t="s">
        <v>144</v>
      </c>
      <c r="E1356">
        <v>1706.9</v>
      </c>
      <c r="F1356">
        <v>1</v>
      </c>
      <c r="G1356">
        <v>273.10000000000002</v>
      </c>
      <c r="H1356" s="15">
        <v>1706.9</v>
      </c>
      <c r="I1356">
        <v>1980</v>
      </c>
      <c r="J1356">
        <f>YEAR(Ventas_Wellpro[[#This Row],[Fecha]])</f>
        <v>2025</v>
      </c>
      <c r="K1356" t="str">
        <f>TEXT(Ventas_Wellpro[[#This Row],[Fecha]],"MMMM")</f>
        <v>junio</v>
      </c>
      <c r="L1356">
        <f>DAY(Ventas_Wellpro[[#This Row],[Fecha]])</f>
        <v>5</v>
      </c>
    </row>
    <row r="1357" spans="2:12" x14ac:dyDescent="0.25">
      <c r="B1357" s="70">
        <v>45813</v>
      </c>
      <c r="C1357" s="74" t="s">
        <v>14</v>
      </c>
      <c r="D1357" t="s">
        <v>144</v>
      </c>
      <c r="E1357">
        <v>1292.24</v>
      </c>
      <c r="F1357">
        <v>1</v>
      </c>
      <c r="G1357">
        <v>206.76</v>
      </c>
      <c r="H1357" s="15">
        <v>1292.24</v>
      </c>
      <c r="I1357">
        <v>1499</v>
      </c>
      <c r="J1357">
        <f>YEAR(Ventas_Wellpro[[#This Row],[Fecha]])</f>
        <v>2025</v>
      </c>
      <c r="K1357" t="str">
        <f>TEXT(Ventas_Wellpro[[#This Row],[Fecha]],"MMMM")</f>
        <v>junio</v>
      </c>
      <c r="L1357">
        <f>DAY(Ventas_Wellpro[[#This Row],[Fecha]])</f>
        <v>5</v>
      </c>
    </row>
    <row r="1358" spans="2:12" x14ac:dyDescent="0.25">
      <c r="B1358" s="70">
        <v>45813</v>
      </c>
      <c r="C1358" s="74" t="s">
        <v>21</v>
      </c>
      <c r="D1358" t="s">
        <v>144</v>
      </c>
      <c r="E1358">
        <v>77.59</v>
      </c>
      <c r="F1358">
        <v>1</v>
      </c>
      <c r="G1358">
        <v>12.41</v>
      </c>
      <c r="H1358" s="15">
        <v>77.59</v>
      </c>
      <c r="I1358">
        <v>90</v>
      </c>
      <c r="J1358">
        <f>YEAR(Ventas_Wellpro[[#This Row],[Fecha]])</f>
        <v>2025</v>
      </c>
      <c r="K1358" t="str">
        <f>TEXT(Ventas_Wellpro[[#This Row],[Fecha]],"MMMM")</f>
        <v>junio</v>
      </c>
      <c r="L1358">
        <f>DAY(Ventas_Wellpro[[#This Row],[Fecha]])</f>
        <v>5</v>
      </c>
    </row>
    <row r="1359" spans="2:12" x14ac:dyDescent="0.25">
      <c r="B1359" s="70">
        <v>45813</v>
      </c>
      <c r="C1359" s="74" t="s">
        <v>18</v>
      </c>
      <c r="D1359" t="s">
        <v>196</v>
      </c>
      <c r="E1359" s="17">
        <v>525.59</v>
      </c>
      <c r="F1359">
        <v>6</v>
      </c>
      <c r="G1359">
        <v>504.57</v>
      </c>
      <c r="H1359" s="15">
        <v>3153.54</v>
      </c>
      <c r="I1359">
        <v>3658.11</v>
      </c>
      <c r="J1359">
        <f>YEAR(Ventas_Wellpro[[#This Row],[Fecha]])</f>
        <v>2025</v>
      </c>
      <c r="K1359" t="str">
        <f>TEXT(Ventas_Wellpro[[#This Row],[Fecha]],"MMMM")</f>
        <v>junio</v>
      </c>
      <c r="L1359">
        <f>DAY(Ventas_Wellpro[[#This Row],[Fecha]])</f>
        <v>5</v>
      </c>
    </row>
    <row r="1360" spans="2:12" x14ac:dyDescent="0.25">
      <c r="B1360" s="70">
        <v>45813</v>
      </c>
      <c r="C1360" s="74" t="s">
        <v>18</v>
      </c>
      <c r="D1360" t="s">
        <v>196</v>
      </c>
      <c r="E1360" s="17">
        <v>525.59</v>
      </c>
      <c r="F1360">
        <v>6</v>
      </c>
      <c r="G1360">
        <v>504.57</v>
      </c>
      <c r="H1360" s="15">
        <v>3153.54</v>
      </c>
      <c r="I1360">
        <v>3658.11</v>
      </c>
      <c r="J1360">
        <f>YEAR(Ventas_Wellpro[[#This Row],[Fecha]])</f>
        <v>2025</v>
      </c>
      <c r="K1360" t="str">
        <f>TEXT(Ventas_Wellpro[[#This Row],[Fecha]],"MMMM")</f>
        <v>junio</v>
      </c>
      <c r="L1360">
        <f>DAY(Ventas_Wellpro[[#This Row],[Fecha]])</f>
        <v>5</v>
      </c>
    </row>
    <row r="1361" spans="2:12" x14ac:dyDescent="0.25">
      <c r="B1361" s="70">
        <v>45813</v>
      </c>
      <c r="C1361" s="74" t="s">
        <v>22</v>
      </c>
      <c r="D1361" t="s">
        <v>144</v>
      </c>
      <c r="E1361">
        <v>77.59</v>
      </c>
      <c r="F1361">
        <v>1</v>
      </c>
      <c r="G1361">
        <v>12.41</v>
      </c>
      <c r="H1361" s="15">
        <v>77.59</v>
      </c>
      <c r="I1361">
        <v>90</v>
      </c>
      <c r="J1361">
        <f>YEAR(Ventas_Wellpro[[#This Row],[Fecha]])</f>
        <v>2025</v>
      </c>
      <c r="K1361" t="str">
        <f>TEXT(Ventas_Wellpro[[#This Row],[Fecha]],"MMMM")</f>
        <v>junio</v>
      </c>
      <c r="L1361">
        <f>DAY(Ventas_Wellpro[[#This Row],[Fecha]])</f>
        <v>5</v>
      </c>
    </row>
    <row r="1362" spans="2:12" x14ac:dyDescent="0.25">
      <c r="B1362" s="70">
        <v>45813</v>
      </c>
      <c r="C1362" s="74" t="s">
        <v>23</v>
      </c>
      <c r="D1362" t="s">
        <v>144</v>
      </c>
      <c r="E1362">
        <v>77.59</v>
      </c>
      <c r="F1362">
        <v>1</v>
      </c>
      <c r="G1362">
        <v>12.41</v>
      </c>
      <c r="H1362" s="15">
        <v>77.59</v>
      </c>
      <c r="I1362">
        <v>90</v>
      </c>
      <c r="J1362">
        <f>YEAR(Ventas_Wellpro[[#This Row],[Fecha]])</f>
        <v>2025</v>
      </c>
      <c r="K1362" t="str">
        <f>TEXT(Ventas_Wellpro[[#This Row],[Fecha]],"MMMM")</f>
        <v>junio</v>
      </c>
      <c r="L1362">
        <f>DAY(Ventas_Wellpro[[#This Row],[Fecha]])</f>
        <v>5</v>
      </c>
    </row>
    <row r="1363" spans="2:12" x14ac:dyDescent="0.25">
      <c r="B1363" s="70">
        <v>45814</v>
      </c>
      <c r="C1363" s="74" t="s">
        <v>17</v>
      </c>
      <c r="D1363" t="s">
        <v>196</v>
      </c>
      <c r="E1363">
        <v>498.66</v>
      </c>
      <c r="F1363" s="26">
        <v>6</v>
      </c>
      <c r="G1363">
        <v>478.71</v>
      </c>
      <c r="H1363" s="15">
        <v>2991.96</v>
      </c>
      <c r="I1363">
        <v>3470.67</v>
      </c>
      <c r="J1363">
        <f>YEAR(Ventas_Wellpro[[#This Row],[Fecha]])</f>
        <v>2025</v>
      </c>
      <c r="K1363" t="str">
        <f>TEXT(Ventas_Wellpro[[#This Row],[Fecha]],"MMMM")</f>
        <v>junio</v>
      </c>
      <c r="L1363">
        <f>DAY(Ventas_Wellpro[[#This Row],[Fecha]])</f>
        <v>6</v>
      </c>
    </row>
    <row r="1364" spans="2:12" x14ac:dyDescent="0.25">
      <c r="B1364" s="70">
        <v>45814</v>
      </c>
      <c r="C1364" s="74" t="s">
        <v>17</v>
      </c>
      <c r="D1364" t="s">
        <v>196</v>
      </c>
      <c r="E1364">
        <v>498.66</v>
      </c>
      <c r="F1364" s="26">
        <v>6</v>
      </c>
      <c r="G1364">
        <v>478.71</v>
      </c>
      <c r="H1364" s="15">
        <v>2991.96</v>
      </c>
      <c r="I1364">
        <v>3470.67</v>
      </c>
      <c r="J1364">
        <f>YEAR(Ventas_Wellpro[[#This Row],[Fecha]])</f>
        <v>2025</v>
      </c>
      <c r="K1364" t="str">
        <f>TEXT(Ventas_Wellpro[[#This Row],[Fecha]],"MMMM")</f>
        <v>junio</v>
      </c>
      <c r="L1364">
        <f>DAY(Ventas_Wellpro[[#This Row],[Fecha]])</f>
        <v>6</v>
      </c>
    </row>
    <row r="1365" spans="2:12" x14ac:dyDescent="0.25">
      <c r="B1365" s="70">
        <v>45814</v>
      </c>
      <c r="C1365" s="74" t="s">
        <v>17</v>
      </c>
      <c r="D1365" t="s">
        <v>196</v>
      </c>
      <c r="E1365">
        <v>498.66</v>
      </c>
      <c r="F1365" s="26">
        <v>6</v>
      </c>
      <c r="G1365">
        <v>478.71</v>
      </c>
      <c r="H1365" s="15">
        <v>2991.96</v>
      </c>
      <c r="I1365">
        <v>3470.67</v>
      </c>
      <c r="J1365">
        <f>YEAR(Ventas_Wellpro[[#This Row],[Fecha]])</f>
        <v>2025</v>
      </c>
      <c r="K1365" t="str">
        <f>TEXT(Ventas_Wellpro[[#This Row],[Fecha]],"MMMM")</f>
        <v>junio</v>
      </c>
      <c r="L1365">
        <f>DAY(Ventas_Wellpro[[#This Row],[Fecha]])</f>
        <v>6</v>
      </c>
    </row>
    <row r="1366" spans="2:12" x14ac:dyDescent="0.25">
      <c r="B1366" s="70">
        <v>45814</v>
      </c>
      <c r="C1366" s="74" t="s">
        <v>17</v>
      </c>
      <c r="D1366" t="s">
        <v>196</v>
      </c>
      <c r="E1366">
        <v>498.66</v>
      </c>
      <c r="F1366" s="26">
        <v>6</v>
      </c>
      <c r="G1366">
        <v>478.71</v>
      </c>
      <c r="H1366" s="15">
        <v>2991.96</v>
      </c>
      <c r="I1366">
        <v>3470.67</v>
      </c>
      <c r="J1366">
        <f>YEAR(Ventas_Wellpro[[#This Row],[Fecha]])</f>
        <v>2025</v>
      </c>
      <c r="K1366" t="str">
        <f>TEXT(Ventas_Wellpro[[#This Row],[Fecha]],"MMMM")</f>
        <v>junio</v>
      </c>
      <c r="L1366">
        <f>DAY(Ventas_Wellpro[[#This Row],[Fecha]])</f>
        <v>6</v>
      </c>
    </row>
    <row r="1367" spans="2:12" x14ac:dyDescent="0.25">
      <c r="B1367" s="70">
        <v>45814</v>
      </c>
      <c r="C1367" s="74" t="s">
        <v>10</v>
      </c>
      <c r="D1367" t="s">
        <v>144</v>
      </c>
      <c r="E1367">
        <v>343.97</v>
      </c>
      <c r="F1367">
        <v>1</v>
      </c>
      <c r="G1367">
        <v>55.04</v>
      </c>
      <c r="H1367" s="15">
        <v>343.97</v>
      </c>
      <c r="I1367">
        <v>399.01000000000005</v>
      </c>
      <c r="J1367">
        <f>YEAR(Ventas_Wellpro[[#This Row],[Fecha]])</f>
        <v>2025</v>
      </c>
      <c r="K1367" t="str">
        <f>TEXT(Ventas_Wellpro[[#This Row],[Fecha]],"MMMM")</f>
        <v>junio</v>
      </c>
      <c r="L1367">
        <f>DAY(Ventas_Wellpro[[#This Row],[Fecha]])</f>
        <v>6</v>
      </c>
    </row>
    <row r="1368" spans="2:12" x14ac:dyDescent="0.25">
      <c r="B1368" s="70">
        <v>45814</v>
      </c>
      <c r="C1368" s="74" t="s">
        <v>17</v>
      </c>
      <c r="D1368" t="s">
        <v>196</v>
      </c>
      <c r="E1368">
        <v>498.66</v>
      </c>
      <c r="F1368" s="26">
        <v>6</v>
      </c>
      <c r="G1368">
        <v>478.71</v>
      </c>
      <c r="H1368" s="15">
        <v>2991.96</v>
      </c>
      <c r="I1368">
        <v>3470.67</v>
      </c>
      <c r="J1368">
        <f>YEAR(Ventas_Wellpro[[#This Row],[Fecha]])</f>
        <v>2025</v>
      </c>
      <c r="K1368" t="str">
        <f>TEXT(Ventas_Wellpro[[#This Row],[Fecha]],"MMMM")</f>
        <v>junio</v>
      </c>
      <c r="L1368">
        <f>DAY(Ventas_Wellpro[[#This Row],[Fecha]])</f>
        <v>6</v>
      </c>
    </row>
    <row r="1369" spans="2:12" x14ac:dyDescent="0.25">
      <c r="B1369" s="70">
        <v>45814</v>
      </c>
      <c r="C1369" s="74" t="s">
        <v>17</v>
      </c>
      <c r="D1369" t="s">
        <v>196</v>
      </c>
      <c r="E1369">
        <v>498.66</v>
      </c>
      <c r="F1369" s="26">
        <v>6</v>
      </c>
      <c r="G1369">
        <v>478.71</v>
      </c>
      <c r="H1369" s="15">
        <v>2991.96</v>
      </c>
      <c r="I1369">
        <v>3470.67</v>
      </c>
      <c r="J1369">
        <f>YEAR(Ventas_Wellpro[[#This Row],[Fecha]])</f>
        <v>2025</v>
      </c>
      <c r="K1369" t="str">
        <f>TEXT(Ventas_Wellpro[[#This Row],[Fecha]],"MMMM")</f>
        <v>junio</v>
      </c>
      <c r="L1369">
        <f>DAY(Ventas_Wellpro[[#This Row],[Fecha]])</f>
        <v>6</v>
      </c>
    </row>
    <row r="1370" spans="2:12" x14ac:dyDescent="0.25">
      <c r="B1370" s="70">
        <v>45814</v>
      </c>
      <c r="C1370" s="74" t="s">
        <v>123</v>
      </c>
      <c r="D1370" t="s">
        <v>144</v>
      </c>
      <c r="E1370">
        <v>111.61</v>
      </c>
      <c r="F1370">
        <v>1</v>
      </c>
      <c r="G1370">
        <v>17.86</v>
      </c>
      <c r="H1370" s="15">
        <v>111.61</v>
      </c>
      <c r="I1370">
        <v>129.47</v>
      </c>
      <c r="J1370">
        <f>YEAR(Ventas_Wellpro[[#This Row],[Fecha]])</f>
        <v>2025</v>
      </c>
      <c r="K1370" t="str">
        <f>TEXT(Ventas_Wellpro[[#This Row],[Fecha]],"MMMM")</f>
        <v>junio</v>
      </c>
      <c r="L1370">
        <f>DAY(Ventas_Wellpro[[#This Row],[Fecha]])</f>
        <v>6</v>
      </c>
    </row>
    <row r="1371" spans="2:12" x14ac:dyDescent="0.25">
      <c r="B1371" s="70">
        <v>45814</v>
      </c>
      <c r="C1371" s="74" t="s">
        <v>14</v>
      </c>
      <c r="D1371" t="s">
        <v>144</v>
      </c>
      <c r="E1371">
        <v>1706.9</v>
      </c>
      <c r="F1371">
        <v>1</v>
      </c>
      <c r="G1371">
        <v>273.10000000000002</v>
      </c>
      <c r="H1371" s="15">
        <v>1706.9</v>
      </c>
      <c r="I1371">
        <v>1980</v>
      </c>
      <c r="J1371">
        <f>YEAR(Ventas_Wellpro[[#This Row],[Fecha]])</f>
        <v>2025</v>
      </c>
      <c r="K1371" t="str">
        <f>TEXT(Ventas_Wellpro[[#This Row],[Fecha]],"MMMM")</f>
        <v>junio</v>
      </c>
      <c r="L1371">
        <f>DAY(Ventas_Wellpro[[#This Row],[Fecha]])</f>
        <v>6</v>
      </c>
    </row>
    <row r="1372" spans="2:12" x14ac:dyDescent="0.25">
      <c r="B1372" s="70">
        <v>45814</v>
      </c>
      <c r="C1372" s="74" t="s">
        <v>21</v>
      </c>
      <c r="D1372" t="s">
        <v>144</v>
      </c>
      <c r="E1372">
        <v>111.6125</v>
      </c>
      <c r="F1372">
        <v>4</v>
      </c>
      <c r="G1372">
        <v>71.430000000000007</v>
      </c>
      <c r="H1372" s="15">
        <v>446.45</v>
      </c>
      <c r="I1372">
        <v>517.88</v>
      </c>
      <c r="J1372">
        <f>YEAR(Ventas_Wellpro[[#This Row],[Fecha]])</f>
        <v>2025</v>
      </c>
      <c r="K1372" t="str">
        <f>TEXT(Ventas_Wellpro[[#This Row],[Fecha]],"MMMM")</f>
        <v>junio</v>
      </c>
      <c r="L1372">
        <f>DAY(Ventas_Wellpro[[#This Row],[Fecha]])</f>
        <v>6</v>
      </c>
    </row>
    <row r="1373" spans="2:12" x14ac:dyDescent="0.25">
      <c r="B1373" s="70">
        <v>45814</v>
      </c>
      <c r="C1373" s="74" t="s">
        <v>18</v>
      </c>
      <c r="D1373" t="s">
        <v>196</v>
      </c>
      <c r="E1373" s="17">
        <v>525.59</v>
      </c>
      <c r="F1373">
        <v>6</v>
      </c>
      <c r="G1373">
        <v>504.57</v>
      </c>
      <c r="H1373" s="15">
        <v>3153.54</v>
      </c>
      <c r="I1373">
        <v>3658.11</v>
      </c>
      <c r="J1373">
        <f>YEAR(Ventas_Wellpro[[#This Row],[Fecha]])</f>
        <v>2025</v>
      </c>
      <c r="K1373" t="str">
        <f>TEXT(Ventas_Wellpro[[#This Row],[Fecha]],"MMMM")</f>
        <v>junio</v>
      </c>
      <c r="L1373">
        <f>DAY(Ventas_Wellpro[[#This Row],[Fecha]])</f>
        <v>6</v>
      </c>
    </row>
    <row r="1374" spans="2:12" x14ac:dyDescent="0.25">
      <c r="B1374" s="70">
        <v>45814</v>
      </c>
      <c r="C1374" s="74" t="s">
        <v>18</v>
      </c>
      <c r="D1374" t="s">
        <v>196</v>
      </c>
      <c r="E1374" s="17">
        <v>525.59</v>
      </c>
      <c r="F1374">
        <v>6</v>
      </c>
      <c r="G1374">
        <v>504.57</v>
      </c>
      <c r="H1374" s="15">
        <v>3153.54</v>
      </c>
      <c r="I1374">
        <v>3658.11</v>
      </c>
      <c r="J1374">
        <f>YEAR(Ventas_Wellpro[[#This Row],[Fecha]])</f>
        <v>2025</v>
      </c>
      <c r="K1374" t="str">
        <f>TEXT(Ventas_Wellpro[[#This Row],[Fecha]],"MMMM")</f>
        <v>junio</v>
      </c>
      <c r="L1374">
        <f>DAY(Ventas_Wellpro[[#This Row],[Fecha]])</f>
        <v>6</v>
      </c>
    </row>
    <row r="1375" spans="2:12" x14ac:dyDescent="0.25">
      <c r="B1375" s="70">
        <v>45814</v>
      </c>
      <c r="C1375" s="74" t="s">
        <v>22</v>
      </c>
      <c r="D1375" t="s">
        <v>144</v>
      </c>
      <c r="E1375">
        <v>111.61</v>
      </c>
      <c r="F1375">
        <v>1</v>
      </c>
      <c r="G1375">
        <v>17.86</v>
      </c>
      <c r="H1375" s="15">
        <v>111.61</v>
      </c>
      <c r="I1375">
        <v>129.47</v>
      </c>
      <c r="J1375">
        <f>YEAR(Ventas_Wellpro[[#This Row],[Fecha]])</f>
        <v>2025</v>
      </c>
      <c r="K1375" t="str">
        <f>TEXT(Ventas_Wellpro[[#This Row],[Fecha]],"MMMM")</f>
        <v>junio</v>
      </c>
      <c r="L1375">
        <f>DAY(Ventas_Wellpro[[#This Row],[Fecha]])</f>
        <v>6</v>
      </c>
    </row>
    <row r="1376" spans="2:12" x14ac:dyDescent="0.25">
      <c r="B1376" s="70">
        <v>45814</v>
      </c>
      <c r="C1376" s="74" t="s">
        <v>22</v>
      </c>
      <c r="D1376" t="s">
        <v>144</v>
      </c>
      <c r="E1376">
        <v>111.6133</v>
      </c>
      <c r="F1376">
        <v>3</v>
      </c>
      <c r="G1376">
        <v>53.57</v>
      </c>
      <c r="H1376" s="15">
        <v>334.84</v>
      </c>
      <c r="I1376">
        <v>388.40999999999997</v>
      </c>
      <c r="J1376">
        <f>YEAR(Ventas_Wellpro[[#This Row],[Fecha]])</f>
        <v>2025</v>
      </c>
      <c r="K1376" t="str">
        <f>TEXT(Ventas_Wellpro[[#This Row],[Fecha]],"MMMM")</f>
        <v>junio</v>
      </c>
      <c r="L1376">
        <f>DAY(Ventas_Wellpro[[#This Row],[Fecha]])</f>
        <v>6</v>
      </c>
    </row>
    <row r="1377" spans="2:12" x14ac:dyDescent="0.25">
      <c r="B1377" s="70">
        <v>45814</v>
      </c>
      <c r="C1377" s="74" t="s">
        <v>23</v>
      </c>
      <c r="D1377" t="s">
        <v>144</v>
      </c>
      <c r="E1377">
        <v>130.9</v>
      </c>
      <c r="F1377">
        <v>1</v>
      </c>
      <c r="G1377">
        <v>20.94</v>
      </c>
      <c r="H1377" s="15">
        <v>130.9</v>
      </c>
      <c r="I1377">
        <v>151.84</v>
      </c>
      <c r="J1377">
        <f>YEAR(Ventas_Wellpro[[#This Row],[Fecha]])</f>
        <v>2025</v>
      </c>
      <c r="K1377" t="str">
        <f>TEXT(Ventas_Wellpro[[#This Row],[Fecha]],"MMMM")</f>
        <v>junio</v>
      </c>
      <c r="L1377">
        <f>DAY(Ventas_Wellpro[[#This Row],[Fecha]])</f>
        <v>6</v>
      </c>
    </row>
    <row r="1378" spans="2:12" x14ac:dyDescent="0.25">
      <c r="B1378" s="70">
        <v>45814</v>
      </c>
      <c r="C1378" s="74" t="s">
        <v>24</v>
      </c>
      <c r="D1378" t="s">
        <v>144</v>
      </c>
      <c r="E1378">
        <v>130.9</v>
      </c>
      <c r="F1378">
        <v>1</v>
      </c>
      <c r="G1378">
        <v>20.94</v>
      </c>
      <c r="H1378" s="15">
        <v>130.9</v>
      </c>
      <c r="I1378">
        <v>151.84</v>
      </c>
      <c r="J1378">
        <f>YEAR(Ventas_Wellpro[[#This Row],[Fecha]])</f>
        <v>2025</v>
      </c>
      <c r="K1378" t="str">
        <f>TEXT(Ventas_Wellpro[[#This Row],[Fecha]],"MMMM")</f>
        <v>junio</v>
      </c>
      <c r="L1378">
        <f>DAY(Ventas_Wellpro[[#This Row],[Fecha]])</f>
        <v>6</v>
      </c>
    </row>
    <row r="1379" spans="2:12" x14ac:dyDescent="0.25">
      <c r="B1379" s="70">
        <v>45814</v>
      </c>
      <c r="C1379" s="74" t="s">
        <v>25</v>
      </c>
      <c r="D1379" t="s">
        <v>144</v>
      </c>
      <c r="E1379">
        <v>785.29</v>
      </c>
      <c r="F1379">
        <v>1</v>
      </c>
      <c r="G1379">
        <v>125.65</v>
      </c>
      <c r="H1379" s="15">
        <v>785.29</v>
      </c>
      <c r="I1379">
        <v>910.93999999999994</v>
      </c>
      <c r="J1379">
        <f>YEAR(Ventas_Wellpro[[#This Row],[Fecha]])</f>
        <v>2025</v>
      </c>
      <c r="K1379" t="str">
        <f>TEXT(Ventas_Wellpro[[#This Row],[Fecha]],"MMMM")</f>
        <v>junio</v>
      </c>
      <c r="L1379">
        <f>DAY(Ventas_Wellpro[[#This Row],[Fecha]])</f>
        <v>6</v>
      </c>
    </row>
    <row r="1380" spans="2:12" x14ac:dyDescent="0.25">
      <c r="B1380" s="70">
        <v>45817</v>
      </c>
      <c r="C1380" s="74" t="s">
        <v>16</v>
      </c>
      <c r="D1380" t="s">
        <v>144</v>
      </c>
      <c r="E1380">
        <v>832.75</v>
      </c>
      <c r="F1380" s="26">
        <v>1</v>
      </c>
      <c r="G1380">
        <v>133.24</v>
      </c>
      <c r="H1380" s="15">
        <v>832.75</v>
      </c>
      <c r="I1380">
        <v>965.99</v>
      </c>
      <c r="J1380">
        <f>YEAR(Ventas_Wellpro[[#This Row],[Fecha]])</f>
        <v>2025</v>
      </c>
      <c r="K1380" t="str">
        <f>TEXT(Ventas_Wellpro[[#This Row],[Fecha]],"MMMM")</f>
        <v>junio</v>
      </c>
      <c r="L1380">
        <f>DAY(Ventas_Wellpro[[#This Row],[Fecha]])</f>
        <v>9</v>
      </c>
    </row>
    <row r="1381" spans="2:12" x14ac:dyDescent="0.25">
      <c r="B1381" s="70">
        <v>45817</v>
      </c>
      <c r="C1381" s="74" t="s">
        <v>16</v>
      </c>
      <c r="D1381" t="s">
        <v>144</v>
      </c>
      <c r="E1381">
        <v>832.75</v>
      </c>
      <c r="F1381" s="26">
        <v>1</v>
      </c>
      <c r="G1381">
        <v>133.24</v>
      </c>
      <c r="H1381" s="15">
        <v>832.75</v>
      </c>
      <c r="I1381">
        <v>965.99</v>
      </c>
      <c r="J1381">
        <f>YEAR(Ventas_Wellpro[[#This Row],[Fecha]])</f>
        <v>2025</v>
      </c>
      <c r="K1381" t="str">
        <f>TEXT(Ventas_Wellpro[[#This Row],[Fecha]],"MMMM")</f>
        <v>junio</v>
      </c>
      <c r="L1381">
        <f>DAY(Ventas_Wellpro[[#This Row],[Fecha]])</f>
        <v>9</v>
      </c>
    </row>
    <row r="1382" spans="2:12" x14ac:dyDescent="0.25">
      <c r="B1382" s="70">
        <v>45817</v>
      </c>
      <c r="C1382" s="74" t="s">
        <v>17</v>
      </c>
      <c r="D1382" t="s">
        <v>196</v>
      </c>
      <c r="E1382">
        <v>498.66</v>
      </c>
      <c r="F1382" s="26">
        <v>6</v>
      </c>
      <c r="G1382">
        <v>478.71</v>
      </c>
      <c r="H1382" s="15">
        <v>2991.96</v>
      </c>
      <c r="I1382">
        <v>3470.67</v>
      </c>
      <c r="J1382">
        <f>YEAR(Ventas_Wellpro[[#This Row],[Fecha]])</f>
        <v>2025</v>
      </c>
      <c r="K1382" t="str">
        <f>TEXT(Ventas_Wellpro[[#This Row],[Fecha]],"MMMM")</f>
        <v>junio</v>
      </c>
      <c r="L1382">
        <f>DAY(Ventas_Wellpro[[#This Row],[Fecha]])</f>
        <v>9</v>
      </c>
    </row>
    <row r="1383" spans="2:12" x14ac:dyDescent="0.25">
      <c r="B1383" s="70">
        <v>45817</v>
      </c>
      <c r="C1383" s="74" t="s">
        <v>17</v>
      </c>
      <c r="D1383" t="s">
        <v>196</v>
      </c>
      <c r="E1383">
        <v>498.66</v>
      </c>
      <c r="F1383" s="26">
        <v>12</v>
      </c>
      <c r="G1383">
        <v>957.43</v>
      </c>
      <c r="H1383" s="15">
        <v>5983.92</v>
      </c>
      <c r="I1383">
        <v>6941.35</v>
      </c>
      <c r="J1383">
        <f>YEAR(Ventas_Wellpro[[#This Row],[Fecha]])</f>
        <v>2025</v>
      </c>
      <c r="K1383" t="str">
        <f>TEXT(Ventas_Wellpro[[#This Row],[Fecha]],"MMMM")</f>
        <v>junio</v>
      </c>
      <c r="L1383">
        <f>DAY(Ventas_Wellpro[[#This Row],[Fecha]])</f>
        <v>9</v>
      </c>
    </row>
    <row r="1384" spans="2:12" x14ac:dyDescent="0.25">
      <c r="B1384" s="70">
        <v>45817</v>
      </c>
      <c r="C1384" s="74" t="s">
        <v>123</v>
      </c>
      <c r="D1384" t="s">
        <v>144</v>
      </c>
      <c r="E1384">
        <v>111.61</v>
      </c>
      <c r="F1384">
        <v>1</v>
      </c>
      <c r="G1384">
        <v>17.86</v>
      </c>
      <c r="H1384" s="15">
        <v>111.61</v>
      </c>
      <c r="I1384">
        <v>129.47</v>
      </c>
      <c r="J1384">
        <f>YEAR(Ventas_Wellpro[[#This Row],[Fecha]])</f>
        <v>2025</v>
      </c>
      <c r="K1384" t="str">
        <f>TEXT(Ventas_Wellpro[[#This Row],[Fecha]],"MMMM")</f>
        <v>junio</v>
      </c>
      <c r="L1384">
        <f>DAY(Ventas_Wellpro[[#This Row],[Fecha]])</f>
        <v>9</v>
      </c>
    </row>
    <row r="1385" spans="2:12" x14ac:dyDescent="0.25">
      <c r="B1385" s="70">
        <v>45817</v>
      </c>
      <c r="C1385" s="74" t="s">
        <v>14</v>
      </c>
      <c r="D1385" t="s">
        <v>144</v>
      </c>
      <c r="E1385">
        <v>1706.9</v>
      </c>
      <c r="F1385">
        <v>1</v>
      </c>
      <c r="G1385">
        <v>273.10000000000002</v>
      </c>
      <c r="H1385" s="15">
        <v>1706.9</v>
      </c>
      <c r="I1385">
        <v>1980</v>
      </c>
      <c r="J1385">
        <f>YEAR(Ventas_Wellpro[[#This Row],[Fecha]])</f>
        <v>2025</v>
      </c>
      <c r="K1385" t="str">
        <f>TEXT(Ventas_Wellpro[[#This Row],[Fecha]],"MMMM")</f>
        <v>junio</v>
      </c>
      <c r="L1385">
        <f>DAY(Ventas_Wellpro[[#This Row],[Fecha]])</f>
        <v>9</v>
      </c>
    </row>
    <row r="1386" spans="2:12" x14ac:dyDescent="0.25">
      <c r="B1386" s="70">
        <v>45817</v>
      </c>
      <c r="C1386" s="74" t="s">
        <v>14</v>
      </c>
      <c r="D1386" t="s">
        <v>144</v>
      </c>
      <c r="E1386">
        <v>1706.9</v>
      </c>
      <c r="F1386">
        <v>1</v>
      </c>
      <c r="G1386">
        <v>273.10000000000002</v>
      </c>
      <c r="H1386" s="15">
        <v>1706.9</v>
      </c>
      <c r="I1386">
        <v>1980</v>
      </c>
      <c r="J1386">
        <f>YEAR(Ventas_Wellpro[[#This Row],[Fecha]])</f>
        <v>2025</v>
      </c>
      <c r="K1386" t="str">
        <f>TEXT(Ventas_Wellpro[[#This Row],[Fecha]],"MMMM")</f>
        <v>junio</v>
      </c>
      <c r="L1386">
        <f>DAY(Ventas_Wellpro[[#This Row],[Fecha]])</f>
        <v>9</v>
      </c>
    </row>
    <row r="1387" spans="2:12" x14ac:dyDescent="0.25">
      <c r="B1387" s="70">
        <v>45817</v>
      </c>
      <c r="C1387" s="74" t="s">
        <v>14</v>
      </c>
      <c r="D1387" t="s">
        <v>144</v>
      </c>
      <c r="E1387">
        <v>1706.9</v>
      </c>
      <c r="F1387">
        <v>1</v>
      </c>
      <c r="G1387">
        <v>273.10000000000002</v>
      </c>
      <c r="H1387" s="15">
        <v>1706.9</v>
      </c>
      <c r="I1387">
        <v>1980</v>
      </c>
      <c r="J1387">
        <f>YEAR(Ventas_Wellpro[[#This Row],[Fecha]])</f>
        <v>2025</v>
      </c>
      <c r="K1387" t="str">
        <f>TEXT(Ventas_Wellpro[[#This Row],[Fecha]],"MMMM")</f>
        <v>junio</v>
      </c>
      <c r="L1387">
        <f>DAY(Ventas_Wellpro[[#This Row],[Fecha]])</f>
        <v>9</v>
      </c>
    </row>
    <row r="1388" spans="2:12" x14ac:dyDescent="0.25">
      <c r="B1388" s="70">
        <v>45817</v>
      </c>
      <c r="C1388" s="74" t="s">
        <v>21</v>
      </c>
      <c r="D1388" t="s">
        <v>144</v>
      </c>
      <c r="E1388">
        <v>111.61</v>
      </c>
      <c r="F1388">
        <v>1</v>
      </c>
      <c r="G1388">
        <v>17.86</v>
      </c>
      <c r="H1388" s="15">
        <v>111.61</v>
      </c>
      <c r="I1388">
        <v>129.47</v>
      </c>
      <c r="J1388">
        <f>YEAR(Ventas_Wellpro[[#This Row],[Fecha]])</f>
        <v>2025</v>
      </c>
      <c r="K1388" t="str">
        <f>TEXT(Ventas_Wellpro[[#This Row],[Fecha]],"MMMM")</f>
        <v>junio</v>
      </c>
      <c r="L1388">
        <f>DAY(Ventas_Wellpro[[#This Row],[Fecha]])</f>
        <v>9</v>
      </c>
    </row>
    <row r="1389" spans="2:12" x14ac:dyDescent="0.25">
      <c r="B1389" s="70">
        <v>45817</v>
      </c>
      <c r="C1389" s="74" t="s">
        <v>21</v>
      </c>
      <c r="D1389" t="s">
        <v>144</v>
      </c>
      <c r="E1389">
        <v>111.61</v>
      </c>
      <c r="F1389">
        <v>1</v>
      </c>
      <c r="G1389">
        <v>17.86</v>
      </c>
      <c r="H1389" s="15">
        <v>111.61</v>
      </c>
      <c r="I1389">
        <v>129.47</v>
      </c>
      <c r="J1389">
        <f>YEAR(Ventas_Wellpro[[#This Row],[Fecha]])</f>
        <v>2025</v>
      </c>
      <c r="K1389" t="str">
        <f>TEXT(Ventas_Wellpro[[#This Row],[Fecha]],"MMMM")</f>
        <v>junio</v>
      </c>
      <c r="L1389">
        <f>DAY(Ventas_Wellpro[[#This Row],[Fecha]])</f>
        <v>9</v>
      </c>
    </row>
    <row r="1390" spans="2:12" x14ac:dyDescent="0.25">
      <c r="B1390" s="70">
        <v>45817</v>
      </c>
      <c r="C1390" s="74" t="s">
        <v>22</v>
      </c>
      <c r="D1390" t="s">
        <v>144</v>
      </c>
      <c r="E1390">
        <v>111.61</v>
      </c>
      <c r="F1390">
        <v>1</v>
      </c>
      <c r="G1390">
        <v>17.86</v>
      </c>
      <c r="H1390" s="15">
        <v>111.61</v>
      </c>
      <c r="I1390">
        <v>129.47</v>
      </c>
      <c r="J1390">
        <f>YEAR(Ventas_Wellpro[[#This Row],[Fecha]])</f>
        <v>2025</v>
      </c>
      <c r="K1390" t="str">
        <f>TEXT(Ventas_Wellpro[[#This Row],[Fecha]],"MMMM")</f>
        <v>junio</v>
      </c>
      <c r="L1390">
        <f>DAY(Ventas_Wellpro[[#This Row],[Fecha]])</f>
        <v>9</v>
      </c>
    </row>
    <row r="1391" spans="2:12" x14ac:dyDescent="0.25">
      <c r="B1391" s="70">
        <v>45817</v>
      </c>
      <c r="C1391" s="74" t="s">
        <v>24</v>
      </c>
      <c r="D1391" t="s">
        <v>144</v>
      </c>
      <c r="E1391">
        <v>130.9</v>
      </c>
      <c r="F1391">
        <v>1</v>
      </c>
      <c r="G1391">
        <v>20.94</v>
      </c>
      <c r="H1391" s="15">
        <v>130.9</v>
      </c>
      <c r="I1391">
        <v>151.84</v>
      </c>
      <c r="J1391">
        <f>YEAR(Ventas_Wellpro[[#This Row],[Fecha]])</f>
        <v>2025</v>
      </c>
      <c r="K1391" t="str">
        <f>TEXT(Ventas_Wellpro[[#This Row],[Fecha]],"MMMM")</f>
        <v>junio</v>
      </c>
      <c r="L1391">
        <f>DAY(Ventas_Wellpro[[#This Row],[Fecha]])</f>
        <v>9</v>
      </c>
    </row>
    <row r="1392" spans="2:12" x14ac:dyDescent="0.25">
      <c r="B1392" s="70">
        <v>45818</v>
      </c>
      <c r="C1392" s="74" t="s">
        <v>10</v>
      </c>
      <c r="D1392" t="s">
        <v>144</v>
      </c>
      <c r="E1392">
        <v>343.97</v>
      </c>
      <c r="F1392">
        <v>1</v>
      </c>
      <c r="G1392">
        <v>55.04</v>
      </c>
      <c r="H1392" s="15">
        <v>343.97</v>
      </c>
      <c r="I1392">
        <v>399.01000000000005</v>
      </c>
      <c r="J1392">
        <f>YEAR(Ventas_Wellpro[[#This Row],[Fecha]])</f>
        <v>2025</v>
      </c>
      <c r="K1392" t="str">
        <f>TEXT(Ventas_Wellpro[[#This Row],[Fecha]],"MMMM")</f>
        <v>junio</v>
      </c>
      <c r="L1392">
        <f>DAY(Ventas_Wellpro[[#This Row],[Fecha]])</f>
        <v>10</v>
      </c>
    </row>
    <row r="1393" spans="2:12" x14ac:dyDescent="0.25">
      <c r="B1393" s="70">
        <v>45818</v>
      </c>
      <c r="C1393" s="74" t="s">
        <v>123</v>
      </c>
      <c r="D1393" t="s">
        <v>144</v>
      </c>
      <c r="E1393">
        <v>112.99</v>
      </c>
      <c r="F1393">
        <v>1</v>
      </c>
      <c r="G1393">
        <v>18.079999999999998</v>
      </c>
      <c r="H1393" s="15">
        <v>112.99</v>
      </c>
      <c r="I1393">
        <v>131.07</v>
      </c>
      <c r="J1393">
        <f>YEAR(Ventas_Wellpro[[#This Row],[Fecha]])</f>
        <v>2025</v>
      </c>
      <c r="K1393" t="str">
        <f>TEXT(Ventas_Wellpro[[#This Row],[Fecha]],"MMMM")</f>
        <v>junio</v>
      </c>
      <c r="L1393">
        <f>DAY(Ventas_Wellpro[[#This Row],[Fecha]])</f>
        <v>10</v>
      </c>
    </row>
    <row r="1394" spans="2:12" x14ac:dyDescent="0.25">
      <c r="B1394" s="70">
        <v>45818</v>
      </c>
      <c r="C1394" s="74" t="s">
        <v>21</v>
      </c>
      <c r="D1394" t="s">
        <v>144</v>
      </c>
      <c r="E1394">
        <v>112.99</v>
      </c>
      <c r="F1394">
        <v>1</v>
      </c>
      <c r="G1394">
        <v>18.079999999999998</v>
      </c>
      <c r="H1394" s="15">
        <v>112.99</v>
      </c>
      <c r="I1394">
        <v>131.07</v>
      </c>
      <c r="J1394">
        <f>YEAR(Ventas_Wellpro[[#This Row],[Fecha]])</f>
        <v>2025</v>
      </c>
      <c r="K1394" t="str">
        <f>TEXT(Ventas_Wellpro[[#This Row],[Fecha]],"MMMM")</f>
        <v>junio</v>
      </c>
      <c r="L1394">
        <f>DAY(Ventas_Wellpro[[#This Row],[Fecha]])</f>
        <v>10</v>
      </c>
    </row>
    <row r="1395" spans="2:12" x14ac:dyDescent="0.25">
      <c r="B1395" s="70">
        <v>45818</v>
      </c>
      <c r="C1395" s="74" t="s">
        <v>11</v>
      </c>
      <c r="D1395" t="s">
        <v>144</v>
      </c>
      <c r="E1395">
        <v>343.97</v>
      </c>
      <c r="F1395">
        <v>1</v>
      </c>
      <c r="G1395">
        <v>55.04</v>
      </c>
      <c r="H1395" s="15">
        <v>343.97</v>
      </c>
      <c r="I1395">
        <v>399.01000000000005</v>
      </c>
      <c r="J1395">
        <f>YEAR(Ventas_Wellpro[[#This Row],[Fecha]])</f>
        <v>2025</v>
      </c>
      <c r="K1395" t="str">
        <f>TEXT(Ventas_Wellpro[[#This Row],[Fecha]],"MMMM")</f>
        <v>junio</v>
      </c>
      <c r="L1395">
        <f>DAY(Ventas_Wellpro[[#This Row],[Fecha]])</f>
        <v>10</v>
      </c>
    </row>
    <row r="1396" spans="2:12" x14ac:dyDescent="0.25">
      <c r="B1396" s="70">
        <v>45818</v>
      </c>
      <c r="C1396" s="74" t="s">
        <v>24</v>
      </c>
      <c r="D1396" t="s">
        <v>144</v>
      </c>
      <c r="E1396">
        <v>130.9</v>
      </c>
      <c r="F1396">
        <v>1</v>
      </c>
      <c r="G1396">
        <v>20.94</v>
      </c>
      <c r="H1396" s="15">
        <v>130.9</v>
      </c>
      <c r="I1396">
        <v>151.84</v>
      </c>
      <c r="J1396">
        <f>YEAR(Ventas_Wellpro[[#This Row],[Fecha]])</f>
        <v>2025</v>
      </c>
      <c r="K1396" t="str">
        <f>TEXT(Ventas_Wellpro[[#This Row],[Fecha]],"MMMM")</f>
        <v>junio</v>
      </c>
      <c r="L1396">
        <f>DAY(Ventas_Wellpro[[#This Row],[Fecha]])</f>
        <v>10</v>
      </c>
    </row>
    <row r="1397" spans="2:12" x14ac:dyDescent="0.25">
      <c r="B1397" s="70">
        <v>45818</v>
      </c>
      <c r="C1397" s="74" t="s">
        <v>24</v>
      </c>
      <c r="D1397" t="s">
        <v>144</v>
      </c>
      <c r="E1397">
        <v>77.59</v>
      </c>
      <c r="F1397">
        <v>1</v>
      </c>
      <c r="G1397">
        <v>12.41</v>
      </c>
      <c r="H1397" s="15">
        <v>77.59</v>
      </c>
      <c r="I1397">
        <v>90</v>
      </c>
      <c r="J1397">
        <f>YEAR(Ventas_Wellpro[[#This Row],[Fecha]])</f>
        <v>2025</v>
      </c>
      <c r="K1397" t="str">
        <f>TEXT(Ventas_Wellpro[[#This Row],[Fecha]],"MMMM")</f>
        <v>junio</v>
      </c>
      <c r="L1397">
        <f>DAY(Ventas_Wellpro[[#This Row],[Fecha]])</f>
        <v>10</v>
      </c>
    </row>
    <row r="1398" spans="2:12" x14ac:dyDescent="0.25">
      <c r="B1398" s="70">
        <v>45819</v>
      </c>
      <c r="C1398" s="74" t="s">
        <v>123</v>
      </c>
      <c r="D1398" t="s">
        <v>144</v>
      </c>
      <c r="E1398">
        <v>137.79</v>
      </c>
      <c r="F1398">
        <v>1</v>
      </c>
      <c r="G1398">
        <v>22.05</v>
      </c>
      <c r="H1398" s="15">
        <v>137.79</v>
      </c>
      <c r="I1398">
        <v>159.84</v>
      </c>
      <c r="J1398">
        <f>YEAR(Ventas_Wellpro[[#This Row],[Fecha]])</f>
        <v>2025</v>
      </c>
      <c r="K1398" t="str">
        <f>TEXT(Ventas_Wellpro[[#This Row],[Fecha]],"MMMM")</f>
        <v>junio</v>
      </c>
      <c r="L1398">
        <f>DAY(Ventas_Wellpro[[#This Row],[Fecha]])</f>
        <v>11</v>
      </c>
    </row>
    <row r="1399" spans="2:12" x14ac:dyDescent="0.25">
      <c r="B1399" s="70">
        <v>45819</v>
      </c>
      <c r="C1399" s="74" t="s">
        <v>21</v>
      </c>
      <c r="D1399" t="s">
        <v>144</v>
      </c>
      <c r="E1399">
        <v>137.79</v>
      </c>
      <c r="F1399">
        <v>1</v>
      </c>
      <c r="G1399">
        <v>22.05</v>
      </c>
      <c r="H1399" s="15">
        <v>137.79</v>
      </c>
      <c r="I1399">
        <v>159.84</v>
      </c>
      <c r="J1399">
        <f>YEAR(Ventas_Wellpro[[#This Row],[Fecha]])</f>
        <v>2025</v>
      </c>
      <c r="K1399" t="str">
        <f>TEXT(Ventas_Wellpro[[#This Row],[Fecha]],"MMMM")</f>
        <v>junio</v>
      </c>
      <c r="L1399">
        <f>DAY(Ventas_Wellpro[[#This Row],[Fecha]])</f>
        <v>11</v>
      </c>
    </row>
    <row r="1400" spans="2:12" x14ac:dyDescent="0.25">
      <c r="B1400" s="70">
        <v>45819</v>
      </c>
      <c r="C1400" s="74" t="s">
        <v>21</v>
      </c>
      <c r="D1400" t="s">
        <v>144</v>
      </c>
      <c r="E1400">
        <v>137.79</v>
      </c>
      <c r="F1400">
        <v>1</v>
      </c>
      <c r="G1400">
        <v>22.05</v>
      </c>
      <c r="H1400" s="15">
        <v>137.79</v>
      </c>
      <c r="I1400">
        <v>159.84</v>
      </c>
      <c r="J1400">
        <f>YEAR(Ventas_Wellpro[[#This Row],[Fecha]])</f>
        <v>2025</v>
      </c>
      <c r="K1400" t="str">
        <f>TEXT(Ventas_Wellpro[[#This Row],[Fecha]],"MMMM")</f>
        <v>junio</v>
      </c>
      <c r="L1400">
        <f>DAY(Ventas_Wellpro[[#This Row],[Fecha]])</f>
        <v>11</v>
      </c>
    </row>
    <row r="1401" spans="2:12" x14ac:dyDescent="0.25">
      <c r="B1401" s="70">
        <v>45819</v>
      </c>
      <c r="C1401" s="74" t="s">
        <v>22</v>
      </c>
      <c r="D1401" t="s">
        <v>144</v>
      </c>
      <c r="E1401">
        <v>137.79</v>
      </c>
      <c r="F1401">
        <v>1</v>
      </c>
      <c r="G1401">
        <v>22.05</v>
      </c>
      <c r="H1401" s="15">
        <v>137.79</v>
      </c>
      <c r="I1401">
        <v>159.84</v>
      </c>
      <c r="J1401">
        <f>YEAR(Ventas_Wellpro[[#This Row],[Fecha]])</f>
        <v>2025</v>
      </c>
      <c r="K1401" t="str">
        <f>TEXT(Ventas_Wellpro[[#This Row],[Fecha]],"MMMM")</f>
        <v>junio</v>
      </c>
      <c r="L1401">
        <f>DAY(Ventas_Wellpro[[#This Row],[Fecha]])</f>
        <v>11</v>
      </c>
    </row>
    <row r="1402" spans="2:12" x14ac:dyDescent="0.25">
      <c r="B1402" s="70">
        <v>45819</v>
      </c>
      <c r="C1402" s="74" t="s">
        <v>23</v>
      </c>
      <c r="D1402" t="s">
        <v>144</v>
      </c>
      <c r="E1402">
        <v>137.79</v>
      </c>
      <c r="F1402">
        <v>1</v>
      </c>
      <c r="G1402">
        <v>22.05</v>
      </c>
      <c r="H1402" s="15">
        <v>137.79</v>
      </c>
      <c r="I1402">
        <v>159.84</v>
      </c>
      <c r="J1402">
        <f>YEAR(Ventas_Wellpro[[#This Row],[Fecha]])</f>
        <v>2025</v>
      </c>
      <c r="K1402" t="str">
        <f>TEXT(Ventas_Wellpro[[#This Row],[Fecha]],"MMMM")</f>
        <v>junio</v>
      </c>
      <c r="L1402">
        <f>DAY(Ventas_Wellpro[[#This Row],[Fecha]])</f>
        <v>11</v>
      </c>
    </row>
    <row r="1403" spans="2:12" x14ac:dyDescent="0.25">
      <c r="B1403" s="70">
        <v>45820</v>
      </c>
      <c r="C1403" s="74" t="s">
        <v>17</v>
      </c>
      <c r="D1403" t="s">
        <v>196</v>
      </c>
      <c r="E1403">
        <v>498.66</v>
      </c>
      <c r="F1403" s="26">
        <v>6</v>
      </c>
      <c r="G1403">
        <v>478.71</v>
      </c>
      <c r="H1403" s="15">
        <v>2991.96</v>
      </c>
      <c r="I1403">
        <v>3470.67</v>
      </c>
      <c r="J1403">
        <f>YEAR(Ventas_Wellpro[[#This Row],[Fecha]])</f>
        <v>2025</v>
      </c>
      <c r="K1403" t="str">
        <f>TEXT(Ventas_Wellpro[[#This Row],[Fecha]],"MMMM")</f>
        <v>junio</v>
      </c>
      <c r="L1403">
        <f>DAY(Ventas_Wellpro[[#This Row],[Fecha]])</f>
        <v>12</v>
      </c>
    </row>
    <row r="1404" spans="2:12" x14ac:dyDescent="0.25">
      <c r="B1404" s="70">
        <v>45820</v>
      </c>
      <c r="C1404" s="74" t="s">
        <v>17</v>
      </c>
      <c r="D1404" t="s">
        <v>196</v>
      </c>
      <c r="E1404">
        <v>498.66</v>
      </c>
      <c r="F1404" s="26">
        <v>6</v>
      </c>
      <c r="G1404">
        <v>478.71</v>
      </c>
      <c r="H1404" s="15">
        <v>2991.96</v>
      </c>
      <c r="I1404">
        <v>3470.67</v>
      </c>
      <c r="J1404">
        <f>YEAR(Ventas_Wellpro[[#This Row],[Fecha]])</f>
        <v>2025</v>
      </c>
      <c r="K1404" t="str">
        <f>TEXT(Ventas_Wellpro[[#This Row],[Fecha]],"MMMM")</f>
        <v>junio</v>
      </c>
      <c r="L1404">
        <f>DAY(Ventas_Wellpro[[#This Row],[Fecha]])</f>
        <v>12</v>
      </c>
    </row>
    <row r="1405" spans="2:12" x14ac:dyDescent="0.25">
      <c r="B1405" s="70">
        <v>45820</v>
      </c>
      <c r="C1405" s="74" t="s">
        <v>17</v>
      </c>
      <c r="D1405" t="s">
        <v>196</v>
      </c>
      <c r="E1405">
        <v>498.66</v>
      </c>
      <c r="F1405" s="26">
        <v>6</v>
      </c>
      <c r="G1405">
        <v>478.71</v>
      </c>
      <c r="H1405" s="15">
        <v>2991.96</v>
      </c>
      <c r="I1405">
        <v>3470.67</v>
      </c>
      <c r="J1405">
        <f>YEAR(Ventas_Wellpro[[#This Row],[Fecha]])</f>
        <v>2025</v>
      </c>
      <c r="K1405" t="str">
        <f>TEXT(Ventas_Wellpro[[#This Row],[Fecha]],"MMMM")</f>
        <v>junio</v>
      </c>
      <c r="L1405">
        <f>DAY(Ventas_Wellpro[[#This Row],[Fecha]])</f>
        <v>12</v>
      </c>
    </row>
    <row r="1406" spans="2:12" x14ac:dyDescent="0.25">
      <c r="B1406" s="70">
        <v>45820</v>
      </c>
      <c r="C1406" s="74" t="s">
        <v>17</v>
      </c>
      <c r="D1406" t="s">
        <v>196</v>
      </c>
      <c r="E1406">
        <v>498.66</v>
      </c>
      <c r="F1406" s="26">
        <v>6</v>
      </c>
      <c r="G1406">
        <v>478.71</v>
      </c>
      <c r="H1406" s="15">
        <v>2991.96</v>
      </c>
      <c r="I1406">
        <v>3470.67</v>
      </c>
      <c r="J1406">
        <f>YEAR(Ventas_Wellpro[[#This Row],[Fecha]])</f>
        <v>2025</v>
      </c>
      <c r="K1406" t="str">
        <f>TEXT(Ventas_Wellpro[[#This Row],[Fecha]],"MMMM")</f>
        <v>junio</v>
      </c>
      <c r="L1406">
        <f>DAY(Ventas_Wellpro[[#This Row],[Fecha]])</f>
        <v>12</v>
      </c>
    </row>
    <row r="1407" spans="2:12" x14ac:dyDescent="0.25">
      <c r="B1407" s="70">
        <v>45820</v>
      </c>
      <c r="C1407" s="74" t="s">
        <v>17</v>
      </c>
      <c r="D1407" t="s">
        <v>196</v>
      </c>
      <c r="E1407">
        <v>498.66</v>
      </c>
      <c r="F1407" s="26">
        <v>6</v>
      </c>
      <c r="G1407">
        <v>478.71</v>
      </c>
      <c r="H1407" s="15">
        <v>2991.96</v>
      </c>
      <c r="I1407">
        <v>3470.67</v>
      </c>
      <c r="J1407">
        <f>YEAR(Ventas_Wellpro[[#This Row],[Fecha]])</f>
        <v>2025</v>
      </c>
      <c r="K1407" t="str">
        <f>TEXT(Ventas_Wellpro[[#This Row],[Fecha]],"MMMM")</f>
        <v>junio</v>
      </c>
      <c r="L1407">
        <f>DAY(Ventas_Wellpro[[#This Row],[Fecha]])</f>
        <v>12</v>
      </c>
    </row>
    <row r="1408" spans="2:12" x14ac:dyDescent="0.25">
      <c r="B1408" s="70">
        <v>45820</v>
      </c>
      <c r="C1408" s="74" t="s">
        <v>17</v>
      </c>
      <c r="D1408" t="s">
        <v>196</v>
      </c>
      <c r="E1408">
        <v>498.66</v>
      </c>
      <c r="F1408" s="26">
        <v>6</v>
      </c>
      <c r="G1408">
        <v>478.71</v>
      </c>
      <c r="H1408" s="15">
        <v>2991.96</v>
      </c>
      <c r="I1408">
        <v>3470.67</v>
      </c>
      <c r="J1408">
        <f>YEAR(Ventas_Wellpro[[#This Row],[Fecha]])</f>
        <v>2025</v>
      </c>
      <c r="K1408" t="str">
        <f>TEXT(Ventas_Wellpro[[#This Row],[Fecha]],"MMMM")</f>
        <v>junio</v>
      </c>
      <c r="L1408">
        <f>DAY(Ventas_Wellpro[[#This Row],[Fecha]])</f>
        <v>12</v>
      </c>
    </row>
    <row r="1409" spans="2:12" x14ac:dyDescent="0.25">
      <c r="B1409" s="70">
        <v>45820</v>
      </c>
      <c r="C1409" s="74" t="s">
        <v>17</v>
      </c>
      <c r="D1409" t="s">
        <v>196</v>
      </c>
      <c r="E1409">
        <v>498.66</v>
      </c>
      <c r="F1409" s="26">
        <v>6</v>
      </c>
      <c r="G1409">
        <v>478.71</v>
      </c>
      <c r="H1409" s="15">
        <v>2991.96</v>
      </c>
      <c r="I1409">
        <v>3470.67</v>
      </c>
      <c r="J1409">
        <f>YEAR(Ventas_Wellpro[[#This Row],[Fecha]])</f>
        <v>2025</v>
      </c>
      <c r="K1409" t="str">
        <f>TEXT(Ventas_Wellpro[[#This Row],[Fecha]],"MMMM")</f>
        <v>junio</v>
      </c>
      <c r="L1409">
        <f>DAY(Ventas_Wellpro[[#This Row],[Fecha]])</f>
        <v>12</v>
      </c>
    </row>
    <row r="1410" spans="2:12" x14ac:dyDescent="0.25">
      <c r="B1410" s="70">
        <v>45820</v>
      </c>
      <c r="C1410" s="74" t="s">
        <v>123</v>
      </c>
      <c r="D1410" t="s">
        <v>144</v>
      </c>
      <c r="E1410">
        <v>137.79</v>
      </c>
      <c r="F1410">
        <v>1</v>
      </c>
      <c r="G1410">
        <v>22.05</v>
      </c>
      <c r="H1410" s="15">
        <v>137.79</v>
      </c>
      <c r="I1410">
        <v>159.84</v>
      </c>
      <c r="J1410">
        <f>YEAR(Ventas_Wellpro[[#This Row],[Fecha]])</f>
        <v>2025</v>
      </c>
      <c r="K1410" t="str">
        <f>TEXT(Ventas_Wellpro[[#This Row],[Fecha]],"MMMM")</f>
        <v>junio</v>
      </c>
      <c r="L1410">
        <f>DAY(Ventas_Wellpro[[#This Row],[Fecha]])</f>
        <v>12</v>
      </c>
    </row>
    <row r="1411" spans="2:12" x14ac:dyDescent="0.25">
      <c r="B1411" s="70">
        <v>45820</v>
      </c>
      <c r="C1411" s="74" t="s">
        <v>18</v>
      </c>
      <c r="D1411" t="s">
        <v>196</v>
      </c>
      <c r="E1411" s="17">
        <v>525.59</v>
      </c>
      <c r="F1411">
        <v>6</v>
      </c>
      <c r="G1411">
        <v>504.57</v>
      </c>
      <c r="H1411" s="15">
        <v>3153.54</v>
      </c>
      <c r="I1411">
        <v>3658.11</v>
      </c>
      <c r="J1411">
        <f>YEAR(Ventas_Wellpro[[#This Row],[Fecha]])</f>
        <v>2025</v>
      </c>
      <c r="K1411" t="str">
        <f>TEXT(Ventas_Wellpro[[#This Row],[Fecha]],"MMMM")</f>
        <v>junio</v>
      </c>
      <c r="L1411">
        <f>DAY(Ventas_Wellpro[[#This Row],[Fecha]])</f>
        <v>12</v>
      </c>
    </row>
    <row r="1412" spans="2:12" x14ac:dyDescent="0.25">
      <c r="B1412" s="70">
        <v>45820</v>
      </c>
      <c r="C1412" s="74" t="s">
        <v>18</v>
      </c>
      <c r="D1412" t="s">
        <v>196</v>
      </c>
      <c r="E1412" s="17">
        <v>525.59</v>
      </c>
      <c r="F1412">
        <v>6</v>
      </c>
      <c r="G1412">
        <v>504.57</v>
      </c>
      <c r="H1412" s="15">
        <v>3153.54</v>
      </c>
      <c r="I1412">
        <v>3658.11</v>
      </c>
      <c r="J1412">
        <f>YEAR(Ventas_Wellpro[[#This Row],[Fecha]])</f>
        <v>2025</v>
      </c>
      <c r="K1412" t="str">
        <f>TEXT(Ventas_Wellpro[[#This Row],[Fecha]],"MMMM")</f>
        <v>junio</v>
      </c>
      <c r="L1412">
        <f>DAY(Ventas_Wellpro[[#This Row],[Fecha]])</f>
        <v>12</v>
      </c>
    </row>
    <row r="1413" spans="2:12" x14ac:dyDescent="0.25">
      <c r="B1413" s="70">
        <v>45820</v>
      </c>
      <c r="C1413" s="74" t="s">
        <v>18</v>
      </c>
      <c r="D1413" t="s">
        <v>196</v>
      </c>
      <c r="E1413" s="17">
        <v>525.59</v>
      </c>
      <c r="F1413">
        <v>6</v>
      </c>
      <c r="G1413">
        <v>504.57</v>
      </c>
      <c r="H1413" s="15">
        <v>3153.54</v>
      </c>
      <c r="I1413">
        <v>3658.11</v>
      </c>
      <c r="J1413">
        <f>YEAR(Ventas_Wellpro[[#This Row],[Fecha]])</f>
        <v>2025</v>
      </c>
      <c r="K1413" t="str">
        <f>TEXT(Ventas_Wellpro[[#This Row],[Fecha]],"MMMM")</f>
        <v>junio</v>
      </c>
      <c r="L1413">
        <f>DAY(Ventas_Wellpro[[#This Row],[Fecha]])</f>
        <v>12</v>
      </c>
    </row>
    <row r="1414" spans="2:12" x14ac:dyDescent="0.25">
      <c r="B1414" s="70">
        <v>45820</v>
      </c>
      <c r="C1414" s="74" t="s">
        <v>18</v>
      </c>
      <c r="D1414" t="s">
        <v>196</v>
      </c>
      <c r="E1414" s="17">
        <v>525.59</v>
      </c>
      <c r="F1414">
        <v>6</v>
      </c>
      <c r="G1414">
        <v>504.57</v>
      </c>
      <c r="H1414" s="15">
        <v>3153.54</v>
      </c>
      <c r="I1414">
        <v>3658.11</v>
      </c>
      <c r="J1414">
        <f>YEAR(Ventas_Wellpro[[#This Row],[Fecha]])</f>
        <v>2025</v>
      </c>
      <c r="K1414" t="str">
        <f>TEXT(Ventas_Wellpro[[#This Row],[Fecha]],"MMMM")</f>
        <v>junio</v>
      </c>
      <c r="L1414">
        <f>DAY(Ventas_Wellpro[[#This Row],[Fecha]])</f>
        <v>12</v>
      </c>
    </row>
    <row r="1415" spans="2:12" x14ac:dyDescent="0.25">
      <c r="B1415" s="70">
        <v>45820</v>
      </c>
      <c r="C1415" s="74" t="s">
        <v>18</v>
      </c>
      <c r="D1415" t="s">
        <v>196</v>
      </c>
      <c r="E1415" s="17">
        <v>525.59</v>
      </c>
      <c r="F1415">
        <v>6</v>
      </c>
      <c r="G1415">
        <v>504.57</v>
      </c>
      <c r="H1415" s="15">
        <v>3153.54</v>
      </c>
      <c r="I1415">
        <v>3658.11</v>
      </c>
      <c r="J1415">
        <f>YEAR(Ventas_Wellpro[[#This Row],[Fecha]])</f>
        <v>2025</v>
      </c>
      <c r="K1415" t="str">
        <f>TEXT(Ventas_Wellpro[[#This Row],[Fecha]],"MMMM")</f>
        <v>junio</v>
      </c>
      <c r="L1415">
        <f>DAY(Ventas_Wellpro[[#This Row],[Fecha]])</f>
        <v>12</v>
      </c>
    </row>
    <row r="1416" spans="2:12" x14ac:dyDescent="0.25">
      <c r="B1416" s="70">
        <v>45820</v>
      </c>
      <c r="C1416" s="74" t="s">
        <v>18</v>
      </c>
      <c r="D1416" t="s">
        <v>196</v>
      </c>
      <c r="E1416" s="17">
        <v>525.59</v>
      </c>
      <c r="F1416">
        <v>6</v>
      </c>
      <c r="G1416">
        <v>504.57</v>
      </c>
      <c r="H1416" s="15">
        <v>3153.54</v>
      </c>
      <c r="I1416">
        <v>3658.11</v>
      </c>
      <c r="J1416">
        <f>YEAR(Ventas_Wellpro[[#This Row],[Fecha]])</f>
        <v>2025</v>
      </c>
      <c r="K1416" t="str">
        <f>TEXT(Ventas_Wellpro[[#This Row],[Fecha]],"MMMM")</f>
        <v>junio</v>
      </c>
      <c r="L1416">
        <f>DAY(Ventas_Wellpro[[#This Row],[Fecha]])</f>
        <v>12</v>
      </c>
    </row>
    <row r="1417" spans="2:12" x14ac:dyDescent="0.25">
      <c r="B1417" s="70">
        <v>45820</v>
      </c>
      <c r="C1417" s="74" t="s">
        <v>23</v>
      </c>
      <c r="D1417" t="s">
        <v>196</v>
      </c>
      <c r="E1417">
        <v>70.05</v>
      </c>
      <c r="F1417">
        <v>240</v>
      </c>
      <c r="G1417">
        <v>2689.92</v>
      </c>
      <c r="H1417" s="15">
        <v>16812</v>
      </c>
      <c r="I1417">
        <v>19501.919999999998</v>
      </c>
      <c r="J1417">
        <f>YEAR(Ventas_Wellpro[[#This Row],[Fecha]])</f>
        <v>2025</v>
      </c>
      <c r="K1417" t="str">
        <f>TEXT(Ventas_Wellpro[[#This Row],[Fecha]],"MMMM")</f>
        <v>junio</v>
      </c>
      <c r="L1417">
        <f>DAY(Ventas_Wellpro[[#This Row],[Fecha]])</f>
        <v>12</v>
      </c>
    </row>
    <row r="1418" spans="2:12" x14ac:dyDescent="0.25">
      <c r="B1418" s="70">
        <v>45820</v>
      </c>
      <c r="C1418" s="74" t="s">
        <v>23</v>
      </c>
      <c r="D1418" t="s">
        <v>196</v>
      </c>
      <c r="E1418">
        <v>70.05</v>
      </c>
      <c r="F1418">
        <v>240</v>
      </c>
      <c r="G1418">
        <v>2689.92</v>
      </c>
      <c r="H1418" s="15">
        <v>16812</v>
      </c>
      <c r="I1418">
        <v>19501.919999999998</v>
      </c>
      <c r="J1418">
        <f>YEAR(Ventas_Wellpro[[#This Row],[Fecha]])</f>
        <v>2025</v>
      </c>
      <c r="K1418" t="str">
        <f>TEXT(Ventas_Wellpro[[#This Row],[Fecha]],"MMMM")</f>
        <v>junio</v>
      </c>
      <c r="L1418">
        <f>DAY(Ventas_Wellpro[[#This Row],[Fecha]])</f>
        <v>12</v>
      </c>
    </row>
    <row r="1419" spans="2:12" x14ac:dyDescent="0.25">
      <c r="B1419" s="70">
        <v>45820</v>
      </c>
      <c r="C1419" s="74" t="s">
        <v>23</v>
      </c>
      <c r="D1419" t="s">
        <v>196</v>
      </c>
      <c r="E1419">
        <v>70.05</v>
      </c>
      <c r="F1419">
        <v>240</v>
      </c>
      <c r="G1419">
        <v>2689.92</v>
      </c>
      <c r="H1419" s="15">
        <v>16812</v>
      </c>
      <c r="I1419">
        <v>19501.919999999998</v>
      </c>
      <c r="J1419">
        <f>YEAR(Ventas_Wellpro[[#This Row],[Fecha]])</f>
        <v>2025</v>
      </c>
      <c r="K1419" t="str">
        <f>TEXT(Ventas_Wellpro[[#This Row],[Fecha]],"MMMM")</f>
        <v>junio</v>
      </c>
      <c r="L1419">
        <f>DAY(Ventas_Wellpro[[#This Row],[Fecha]])</f>
        <v>12</v>
      </c>
    </row>
    <row r="1420" spans="2:12" x14ac:dyDescent="0.25">
      <c r="B1420" s="70">
        <v>45820</v>
      </c>
      <c r="C1420" s="74" t="s">
        <v>23</v>
      </c>
      <c r="D1420" t="s">
        <v>196</v>
      </c>
      <c r="E1420">
        <v>70.05</v>
      </c>
      <c r="F1420">
        <v>240</v>
      </c>
      <c r="G1420">
        <v>2689.92</v>
      </c>
      <c r="H1420" s="15">
        <v>16812</v>
      </c>
      <c r="I1420">
        <v>19501.919999999998</v>
      </c>
      <c r="J1420">
        <f>YEAR(Ventas_Wellpro[[#This Row],[Fecha]])</f>
        <v>2025</v>
      </c>
      <c r="K1420" t="str">
        <f>TEXT(Ventas_Wellpro[[#This Row],[Fecha]],"MMMM")</f>
        <v>junio</v>
      </c>
      <c r="L1420">
        <f>DAY(Ventas_Wellpro[[#This Row],[Fecha]])</f>
        <v>12</v>
      </c>
    </row>
    <row r="1421" spans="2:12" x14ac:dyDescent="0.25">
      <c r="B1421" s="70">
        <v>45821</v>
      </c>
      <c r="C1421" s="74" t="s">
        <v>10</v>
      </c>
      <c r="D1421" t="s">
        <v>144</v>
      </c>
      <c r="E1421">
        <v>343.97</v>
      </c>
      <c r="F1421">
        <v>1</v>
      </c>
      <c r="G1421">
        <v>55.04</v>
      </c>
      <c r="H1421" s="15">
        <v>343.97</v>
      </c>
      <c r="I1421">
        <v>399.01000000000005</v>
      </c>
      <c r="J1421">
        <f>YEAR(Ventas_Wellpro[[#This Row],[Fecha]])</f>
        <v>2025</v>
      </c>
      <c r="K1421" t="str">
        <f>TEXT(Ventas_Wellpro[[#This Row],[Fecha]],"MMMM")</f>
        <v>junio</v>
      </c>
      <c r="L1421">
        <f>DAY(Ventas_Wellpro[[#This Row],[Fecha]])</f>
        <v>13</v>
      </c>
    </row>
    <row r="1422" spans="2:12" x14ac:dyDescent="0.25">
      <c r="B1422" s="70">
        <v>45821</v>
      </c>
      <c r="C1422" s="74" t="s">
        <v>123</v>
      </c>
      <c r="D1422" t="s">
        <v>144</v>
      </c>
      <c r="E1422">
        <v>137.79499999999999</v>
      </c>
      <c r="F1422">
        <v>2</v>
      </c>
      <c r="G1422">
        <v>44.09</v>
      </c>
      <c r="H1422" s="15">
        <v>275.58999999999997</v>
      </c>
      <c r="I1422">
        <v>319.67999999999995</v>
      </c>
      <c r="J1422">
        <f>YEAR(Ventas_Wellpro[[#This Row],[Fecha]])</f>
        <v>2025</v>
      </c>
      <c r="K1422" t="str">
        <f>TEXT(Ventas_Wellpro[[#This Row],[Fecha]],"MMMM")</f>
        <v>junio</v>
      </c>
      <c r="L1422">
        <f>DAY(Ventas_Wellpro[[#This Row],[Fecha]])</f>
        <v>13</v>
      </c>
    </row>
    <row r="1423" spans="2:12" x14ac:dyDescent="0.25">
      <c r="B1423" s="70">
        <v>45821</v>
      </c>
      <c r="C1423" s="74" t="s">
        <v>123</v>
      </c>
      <c r="D1423" t="s">
        <v>144</v>
      </c>
      <c r="E1423">
        <v>137.79</v>
      </c>
      <c r="F1423">
        <v>1</v>
      </c>
      <c r="G1423">
        <v>22.05</v>
      </c>
      <c r="H1423" s="15">
        <v>137.79</v>
      </c>
      <c r="I1423">
        <v>159.84</v>
      </c>
      <c r="J1423">
        <f>YEAR(Ventas_Wellpro[[#This Row],[Fecha]])</f>
        <v>2025</v>
      </c>
      <c r="K1423" t="str">
        <f>TEXT(Ventas_Wellpro[[#This Row],[Fecha]],"MMMM")</f>
        <v>junio</v>
      </c>
      <c r="L1423">
        <f>DAY(Ventas_Wellpro[[#This Row],[Fecha]])</f>
        <v>13</v>
      </c>
    </row>
    <row r="1424" spans="2:12" x14ac:dyDescent="0.25">
      <c r="B1424" s="70">
        <v>45821</v>
      </c>
      <c r="C1424" s="74" t="s">
        <v>21</v>
      </c>
      <c r="D1424" t="s">
        <v>197</v>
      </c>
      <c r="E1424">
        <v>103.34</v>
      </c>
      <c r="F1424">
        <v>240</v>
      </c>
      <c r="G1424">
        <v>3968.26</v>
      </c>
      <c r="H1424" s="15">
        <v>24801.599999999999</v>
      </c>
      <c r="I1424">
        <v>28769.86</v>
      </c>
      <c r="J1424">
        <f>YEAR(Ventas_Wellpro[[#This Row],[Fecha]])</f>
        <v>2025</v>
      </c>
      <c r="K1424" t="str">
        <f>TEXT(Ventas_Wellpro[[#This Row],[Fecha]],"MMMM")</f>
        <v>junio</v>
      </c>
      <c r="L1424">
        <f>DAY(Ventas_Wellpro[[#This Row],[Fecha]])</f>
        <v>13</v>
      </c>
    </row>
    <row r="1425" spans="2:12" x14ac:dyDescent="0.25">
      <c r="B1425" s="70">
        <v>45821</v>
      </c>
      <c r="C1425" s="74" t="s">
        <v>22</v>
      </c>
      <c r="D1425" t="s">
        <v>144</v>
      </c>
      <c r="E1425">
        <v>137.79</v>
      </c>
      <c r="F1425">
        <v>1</v>
      </c>
      <c r="G1425">
        <v>22.05</v>
      </c>
      <c r="H1425" s="15">
        <v>137.79</v>
      </c>
      <c r="I1425">
        <v>159.84</v>
      </c>
      <c r="J1425">
        <f>YEAR(Ventas_Wellpro[[#This Row],[Fecha]])</f>
        <v>2025</v>
      </c>
      <c r="K1425" t="str">
        <f>TEXT(Ventas_Wellpro[[#This Row],[Fecha]],"MMMM")</f>
        <v>junio</v>
      </c>
      <c r="L1425">
        <f>DAY(Ventas_Wellpro[[#This Row],[Fecha]])</f>
        <v>13</v>
      </c>
    </row>
    <row r="1426" spans="2:12" x14ac:dyDescent="0.25">
      <c r="B1426" s="70">
        <v>45821</v>
      </c>
      <c r="C1426" s="74" t="s">
        <v>22</v>
      </c>
      <c r="D1426" t="s">
        <v>144</v>
      </c>
      <c r="E1426">
        <v>137.79</v>
      </c>
      <c r="F1426">
        <v>1</v>
      </c>
      <c r="G1426">
        <v>22.05</v>
      </c>
      <c r="H1426" s="15">
        <v>137.79</v>
      </c>
      <c r="I1426">
        <v>159.84</v>
      </c>
      <c r="J1426">
        <f>YEAR(Ventas_Wellpro[[#This Row],[Fecha]])</f>
        <v>2025</v>
      </c>
      <c r="K1426" t="str">
        <f>TEXT(Ventas_Wellpro[[#This Row],[Fecha]],"MMMM")</f>
        <v>junio</v>
      </c>
      <c r="L1426">
        <f>DAY(Ventas_Wellpro[[#This Row],[Fecha]])</f>
        <v>13</v>
      </c>
    </row>
    <row r="1427" spans="2:12" x14ac:dyDescent="0.25">
      <c r="B1427" s="70">
        <v>45824</v>
      </c>
      <c r="C1427" s="74" t="s">
        <v>16</v>
      </c>
      <c r="D1427" t="s">
        <v>144</v>
      </c>
      <c r="E1427">
        <v>905.16</v>
      </c>
      <c r="F1427" s="26">
        <v>1</v>
      </c>
      <c r="G1427">
        <v>144.83000000000001</v>
      </c>
      <c r="H1427" s="15">
        <v>905.16</v>
      </c>
      <c r="I1427">
        <v>1049.99</v>
      </c>
      <c r="J1427">
        <f>YEAR(Ventas_Wellpro[[#This Row],[Fecha]])</f>
        <v>2025</v>
      </c>
      <c r="K1427" t="str">
        <f>TEXT(Ventas_Wellpro[[#This Row],[Fecha]],"MMMM")</f>
        <v>junio</v>
      </c>
      <c r="L1427">
        <f>DAY(Ventas_Wellpro[[#This Row],[Fecha]])</f>
        <v>16</v>
      </c>
    </row>
    <row r="1428" spans="2:12" x14ac:dyDescent="0.25">
      <c r="B1428" s="70">
        <v>45824</v>
      </c>
      <c r="C1428" s="74" t="s">
        <v>10</v>
      </c>
      <c r="D1428" t="s">
        <v>197</v>
      </c>
      <c r="E1428">
        <v>211.23</v>
      </c>
      <c r="F1428">
        <v>6</v>
      </c>
      <c r="G1428">
        <v>202.78</v>
      </c>
      <c r="H1428" s="15">
        <v>1267.3800000000001</v>
      </c>
      <c r="I1428">
        <v>1470.16</v>
      </c>
      <c r="J1428">
        <f>YEAR(Ventas_Wellpro[[#This Row],[Fecha]])</f>
        <v>2025</v>
      </c>
      <c r="K1428" t="str">
        <f>TEXT(Ventas_Wellpro[[#This Row],[Fecha]],"MMMM")</f>
        <v>junio</v>
      </c>
      <c r="L1428">
        <f>DAY(Ventas_Wellpro[[#This Row],[Fecha]])</f>
        <v>16</v>
      </c>
    </row>
    <row r="1429" spans="2:12" x14ac:dyDescent="0.25">
      <c r="B1429" s="70">
        <v>45824</v>
      </c>
      <c r="C1429" s="74" t="s">
        <v>123</v>
      </c>
      <c r="D1429" t="s">
        <v>144</v>
      </c>
      <c r="E1429">
        <v>137.79</v>
      </c>
      <c r="F1429">
        <v>1</v>
      </c>
      <c r="G1429">
        <v>22.05</v>
      </c>
      <c r="H1429" s="15">
        <v>137.79</v>
      </c>
      <c r="I1429">
        <v>159.84</v>
      </c>
      <c r="J1429">
        <f>YEAR(Ventas_Wellpro[[#This Row],[Fecha]])</f>
        <v>2025</v>
      </c>
      <c r="K1429" t="str">
        <f>TEXT(Ventas_Wellpro[[#This Row],[Fecha]],"MMMM")</f>
        <v>junio</v>
      </c>
      <c r="L1429">
        <f>DAY(Ventas_Wellpro[[#This Row],[Fecha]])</f>
        <v>16</v>
      </c>
    </row>
    <row r="1430" spans="2:12" x14ac:dyDescent="0.25">
      <c r="B1430" s="70">
        <v>45824</v>
      </c>
      <c r="C1430" s="74" t="s">
        <v>19</v>
      </c>
      <c r="D1430" t="s">
        <v>144</v>
      </c>
      <c r="E1430">
        <v>1048.28</v>
      </c>
      <c r="F1430">
        <v>1</v>
      </c>
      <c r="G1430">
        <v>167.72</v>
      </c>
      <c r="H1430" s="15">
        <v>1048.28</v>
      </c>
      <c r="I1430">
        <v>1216</v>
      </c>
      <c r="J1430">
        <f>YEAR(Ventas_Wellpro[[#This Row],[Fecha]])</f>
        <v>2025</v>
      </c>
      <c r="K1430" t="str">
        <f>TEXT(Ventas_Wellpro[[#This Row],[Fecha]],"MMMM")</f>
        <v>junio</v>
      </c>
      <c r="L1430">
        <f>DAY(Ventas_Wellpro[[#This Row],[Fecha]])</f>
        <v>16</v>
      </c>
    </row>
    <row r="1431" spans="2:12" x14ac:dyDescent="0.25">
      <c r="B1431" s="70">
        <v>45824</v>
      </c>
      <c r="C1431" s="74" t="s">
        <v>14</v>
      </c>
      <c r="D1431" t="s">
        <v>144</v>
      </c>
      <c r="E1431">
        <v>1706.9</v>
      </c>
      <c r="F1431">
        <v>1</v>
      </c>
      <c r="G1431">
        <v>273.10000000000002</v>
      </c>
      <c r="H1431" s="15">
        <v>1706.9</v>
      </c>
      <c r="I1431">
        <v>1980</v>
      </c>
      <c r="J1431">
        <f>YEAR(Ventas_Wellpro[[#This Row],[Fecha]])</f>
        <v>2025</v>
      </c>
      <c r="K1431" t="str">
        <f>TEXT(Ventas_Wellpro[[#This Row],[Fecha]],"MMMM")</f>
        <v>junio</v>
      </c>
      <c r="L1431">
        <f>DAY(Ventas_Wellpro[[#This Row],[Fecha]])</f>
        <v>16</v>
      </c>
    </row>
    <row r="1432" spans="2:12" x14ac:dyDescent="0.25">
      <c r="B1432" s="70">
        <v>45824</v>
      </c>
      <c r="C1432" s="74" t="s">
        <v>11</v>
      </c>
      <c r="D1432" t="s">
        <v>197</v>
      </c>
      <c r="E1432">
        <v>211.23</v>
      </c>
      <c r="F1432">
        <v>6</v>
      </c>
      <c r="G1432">
        <v>202.78</v>
      </c>
      <c r="H1432" s="15">
        <v>1267.3800000000001</v>
      </c>
      <c r="I1432">
        <v>1470.16</v>
      </c>
      <c r="J1432">
        <f>YEAR(Ventas_Wellpro[[#This Row],[Fecha]])</f>
        <v>2025</v>
      </c>
      <c r="K1432" t="str">
        <f>TEXT(Ventas_Wellpro[[#This Row],[Fecha]],"MMMM")</f>
        <v>junio</v>
      </c>
      <c r="L1432">
        <f>DAY(Ventas_Wellpro[[#This Row],[Fecha]])</f>
        <v>16</v>
      </c>
    </row>
    <row r="1433" spans="2:12" x14ac:dyDescent="0.25">
      <c r="B1433" s="70">
        <v>45824</v>
      </c>
      <c r="C1433" s="74" t="s">
        <v>22</v>
      </c>
      <c r="D1433" t="s">
        <v>144</v>
      </c>
      <c r="E1433">
        <v>137.79</v>
      </c>
      <c r="F1433">
        <v>1</v>
      </c>
      <c r="G1433">
        <v>22.05</v>
      </c>
      <c r="H1433" s="15">
        <v>137.79</v>
      </c>
      <c r="I1433">
        <v>159.84</v>
      </c>
      <c r="J1433">
        <f>YEAR(Ventas_Wellpro[[#This Row],[Fecha]])</f>
        <v>2025</v>
      </c>
      <c r="K1433" t="str">
        <f>TEXT(Ventas_Wellpro[[#This Row],[Fecha]],"MMMM")</f>
        <v>junio</v>
      </c>
      <c r="L1433">
        <f>DAY(Ventas_Wellpro[[#This Row],[Fecha]])</f>
        <v>16</v>
      </c>
    </row>
    <row r="1434" spans="2:12" x14ac:dyDescent="0.25">
      <c r="B1434" s="70">
        <v>45824</v>
      </c>
      <c r="C1434" s="74" t="s">
        <v>22</v>
      </c>
      <c r="D1434" t="s">
        <v>144</v>
      </c>
      <c r="E1434">
        <v>130.905</v>
      </c>
      <c r="F1434">
        <v>2</v>
      </c>
      <c r="G1434">
        <v>41.89</v>
      </c>
      <c r="H1434" s="15">
        <v>261.81</v>
      </c>
      <c r="I1434">
        <v>303.7</v>
      </c>
      <c r="J1434">
        <f>YEAR(Ventas_Wellpro[[#This Row],[Fecha]])</f>
        <v>2025</v>
      </c>
      <c r="K1434" t="str">
        <f>TEXT(Ventas_Wellpro[[#This Row],[Fecha]],"MMMM")</f>
        <v>junio</v>
      </c>
      <c r="L1434">
        <f>DAY(Ventas_Wellpro[[#This Row],[Fecha]])</f>
        <v>16</v>
      </c>
    </row>
    <row r="1435" spans="2:12" x14ac:dyDescent="0.25">
      <c r="B1435" s="70">
        <v>45824</v>
      </c>
      <c r="C1435" s="74" t="s">
        <v>23</v>
      </c>
      <c r="D1435" t="s">
        <v>144</v>
      </c>
      <c r="E1435">
        <v>130.9</v>
      </c>
      <c r="F1435">
        <v>2</v>
      </c>
      <c r="G1435">
        <v>41.89</v>
      </c>
      <c r="H1435" s="15">
        <v>261.8</v>
      </c>
      <c r="I1435">
        <v>303.69</v>
      </c>
      <c r="J1435">
        <f>YEAR(Ventas_Wellpro[[#This Row],[Fecha]])</f>
        <v>2025</v>
      </c>
      <c r="K1435" t="str">
        <f>TEXT(Ventas_Wellpro[[#This Row],[Fecha]],"MMMM")</f>
        <v>junio</v>
      </c>
      <c r="L1435">
        <f>DAY(Ventas_Wellpro[[#This Row],[Fecha]])</f>
        <v>16</v>
      </c>
    </row>
    <row r="1436" spans="2:12" x14ac:dyDescent="0.25">
      <c r="B1436" s="70">
        <v>45824</v>
      </c>
      <c r="C1436" s="74" t="s">
        <v>23</v>
      </c>
      <c r="D1436" t="s">
        <v>144</v>
      </c>
      <c r="E1436">
        <v>137.79</v>
      </c>
      <c r="F1436">
        <v>1</v>
      </c>
      <c r="G1436">
        <v>22.05</v>
      </c>
      <c r="H1436" s="15">
        <v>137.79</v>
      </c>
      <c r="I1436">
        <v>159.84</v>
      </c>
      <c r="J1436">
        <f>YEAR(Ventas_Wellpro[[#This Row],[Fecha]])</f>
        <v>2025</v>
      </c>
      <c r="K1436" t="str">
        <f>TEXT(Ventas_Wellpro[[#This Row],[Fecha]],"MMMM")</f>
        <v>junio</v>
      </c>
      <c r="L1436">
        <f>DAY(Ventas_Wellpro[[#This Row],[Fecha]])</f>
        <v>16</v>
      </c>
    </row>
    <row r="1437" spans="2:12" x14ac:dyDescent="0.25">
      <c r="B1437" s="70">
        <v>45825</v>
      </c>
      <c r="C1437" s="74" t="s">
        <v>123</v>
      </c>
      <c r="D1437" t="s">
        <v>144</v>
      </c>
      <c r="E1437">
        <v>137.79</v>
      </c>
      <c r="F1437">
        <v>1</v>
      </c>
      <c r="G1437">
        <v>22.05</v>
      </c>
      <c r="H1437" s="15">
        <v>137.79</v>
      </c>
      <c r="I1437">
        <v>159.84</v>
      </c>
      <c r="J1437">
        <f>YEAR(Ventas_Wellpro[[#This Row],[Fecha]])</f>
        <v>2025</v>
      </c>
      <c r="K1437" t="str">
        <f>TEXT(Ventas_Wellpro[[#This Row],[Fecha]],"MMMM")</f>
        <v>junio</v>
      </c>
      <c r="L1437">
        <f>DAY(Ventas_Wellpro[[#This Row],[Fecha]])</f>
        <v>17</v>
      </c>
    </row>
    <row r="1438" spans="2:12" x14ac:dyDescent="0.25">
      <c r="B1438" s="70">
        <v>45825</v>
      </c>
      <c r="C1438" s="74" t="s">
        <v>21</v>
      </c>
      <c r="D1438" t="s">
        <v>144</v>
      </c>
      <c r="E1438">
        <v>137.79</v>
      </c>
      <c r="F1438">
        <v>1</v>
      </c>
      <c r="G1438">
        <v>22.05</v>
      </c>
      <c r="H1438" s="15">
        <v>137.79</v>
      </c>
      <c r="I1438">
        <v>159.84</v>
      </c>
      <c r="J1438">
        <f>YEAR(Ventas_Wellpro[[#This Row],[Fecha]])</f>
        <v>2025</v>
      </c>
      <c r="K1438" t="str">
        <f>TEXT(Ventas_Wellpro[[#This Row],[Fecha]],"MMMM")</f>
        <v>junio</v>
      </c>
      <c r="L1438">
        <f>DAY(Ventas_Wellpro[[#This Row],[Fecha]])</f>
        <v>17</v>
      </c>
    </row>
    <row r="1439" spans="2:12" x14ac:dyDescent="0.25">
      <c r="B1439" s="70">
        <v>45825</v>
      </c>
      <c r="C1439" s="74" t="s">
        <v>18</v>
      </c>
      <c r="D1439" t="s">
        <v>202</v>
      </c>
      <c r="E1439" s="17">
        <v>547.24</v>
      </c>
      <c r="F1439">
        <v>48</v>
      </c>
      <c r="G1439">
        <v>4202.8</v>
      </c>
      <c r="H1439" s="15">
        <v>26267.52</v>
      </c>
      <c r="I1439">
        <v>30470.32</v>
      </c>
      <c r="J1439">
        <f>YEAR(Ventas_Wellpro[[#This Row],[Fecha]])</f>
        <v>2025</v>
      </c>
      <c r="K1439" t="str">
        <f>TEXT(Ventas_Wellpro[[#This Row],[Fecha]],"MMMM")</f>
        <v>junio</v>
      </c>
      <c r="L1439">
        <f>DAY(Ventas_Wellpro[[#This Row],[Fecha]])</f>
        <v>17</v>
      </c>
    </row>
    <row r="1440" spans="2:12" x14ac:dyDescent="0.25">
      <c r="B1440" s="70">
        <v>45825</v>
      </c>
      <c r="C1440" s="74" t="s">
        <v>23</v>
      </c>
      <c r="D1440" t="s">
        <v>144</v>
      </c>
      <c r="E1440">
        <v>137.79</v>
      </c>
      <c r="F1440">
        <v>1</v>
      </c>
      <c r="G1440">
        <v>22.05</v>
      </c>
      <c r="H1440" s="15">
        <v>137.79</v>
      </c>
      <c r="I1440">
        <v>159.84</v>
      </c>
      <c r="J1440">
        <f>YEAR(Ventas_Wellpro[[#This Row],[Fecha]])</f>
        <v>2025</v>
      </c>
      <c r="K1440" t="str">
        <f>TEXT(Ventas_Wellpro[[#This Row],[Fecha]],"MMMM")</f>
        <v>junio</v>
      </c>
      <c r="L1440">
        <f>DAY(Ventas_Wellpro[[#This Row],[Fecha]])</f>
        <v>17</v>
      </c>
    </row>
    <row r="1441" spans="2:12" x14ac:dyDescent="0.25">
      <c r="B1441" s="70">
        <v>45825</v>
      </c>
      <c r="C1441" s="74" t="s">
        <v>24</v>
      </c>
      <c r="D1441" t="s">
        <v>144</v>
      </c>
      <c r="E1441">
        <v>137.79</v>
      </c>
      <c r="F1441">
        <v>1</v>
      </c>
      <c r="G1441">
        <v>22.05</v>
      </c>
      <c r="H1441" s="15">
        <v>137.79</v>
      </c>
      <c r="I1441">
        <v>159.84</v>
      </c>
      <c r="J1441">
        <f>YEAR(Ventas_Wellpro[[#This Row],[Fecha]])</f>
        <v>2025</v>
      </c>
      <c r="K1441" t="str">
        <f>TEXT(Ventas_Wellpro[[#This Row],[Fecha]],"MMMM")</f>
        <v>junio</v>
      </c>
      <c r="L1441">
        <f>DAY(Ventas_Wellpro[[#This Row],[Fecha]])</f>
        <v>17</v>
      </c>
    </row>
    <row r="1442" spans="2:12" x14ac:dyDescent="0.25">
      <c r="B1442" s="70">
        <v>45826</v>
      </c>
      <c r="C1442" s="74" t="s">
        <v>10</v>
      </c>
      <c r="D1442" t="s">
        <v>197</v>
      </c>
      <c r="E1442">
        <v>211.23</v>
      </c>
      <c r="F1442">
        <v>6</v>
      </c>
      <c r="G1442">
        <v>202.78</v>
      </c>
      <c r="H1442" s="15">
        <v>1267.3800000000001</v>
      </c>
      <c r="I1442">
        <v>1470.16</v>
      </c>
      <c r="J1442">
        <f>YEAR(Ventas_Wellpro[[#This Row],[Fecha]])</f>
        <v>2025</v>
      </c>
      <c r="K1442" t="str">
        <f>TEXT(Ventas_Wellpro[[#This Row],[Fecha]],"MMMM")</f>
        <v>junio</v>
      </c>
      <c r="L1442">
        <f>DAY(Ventas_Wellpro[[#This Row],[Fecha]])</f>
        <v>18</v>
      </c>
    </row>
    <row r="1443" spans="2:12" x14ac:dyDescent="0.25">
      <c r="B1443" s="70">
        <v>45826</v>
      </c>
      <c r="C1443" s="74" t="s">
        <v>123</v>
      </c>
      <c r="D1443" t="s">
        <v>144</v>
      </c>
      <c r="E1443">
        <v>137.79</v>
      </c>
      <c r="F1443">
        <v>1</v>
      </c>
      <c r="G1443">
        <v>22.05</v>
      </c>
      <c r="H1443" s="15">
        <v>137.79</v>
      </c>
      <c r="I1443">
        <v>159.84</v>
      </c>
      <c r="J1443">
        <f>YEAR(Ventas_Wellpro[[#This Row],[Fecha]])</f>
        <v>2025</v>
      </c>
      <c r="K1443" t="str">
        <f>TEXT(Ventas_Wellpro[[#This Row],[Fecha]],"MMMM")</f>
        <v>junio</v>
      </c>
      <c r="L1443">
        <f>DAY(Ventas_Wellpro[[#This Row],[Fecha]])</f>
        <v>18</v>
      </c>
    </row>
    <row r="1444" spans="2:12" x14ac:dyDescent="0.25">
      <c r="B1444" s="70">
        <v>45826</v>
      </c>
      <c r="C1444" s="74" t="s">
        <v>123</v>
      </c>
      <c r="D1444" t="s">
        <v>144</v>
      </c>
      <c r="E1444">
        <v>137.79499999999999</v>
      </c>
      <c r="F1444">
        <v>2</v>
      </c>
      <c r="G1444">
        <v>44.09</v>
      </c>
      <c r="H1444" s="15">
        <v>275.58999999999997</v>
      </c>
      <c r="I1444">
        <v>319.67999999999995</v>
      </c>
      <c r="J1444">
        <f>YEAR(Ventas_Wellpro[[#This Row],[Fecha]])</f>
        <v>2025</v>
      </c>
      <c r="K1444" t="str">
        <f>TEXT(Ventas_Wellpro[[#This Row],[Fecha]],"MMMM")</f>
        <v>junio</v>
      </c>
      <c r="L1444">
        <f>DAY(Ventas_Wellpro[[#This Row],[Fecha]])</f>
        <v>18</v>
      </c>
    </row>
    <row r="1445" spans="2:12" x14ac:dyDescent="0.25">
      <c r="B1445" s="70">
        <v>45826</v>
      </c>
      <c r="C1445" s="74" t="s">
        <v>123</v>
      </c>
      <c r="D1445" t="s">
        <v>144</v>
      </c>
      <c r="E1445">
        <v>137.79</v>
      </c>
      <c r="F1445">
        <v>1</v>
      </c>
      <c r="G1445">
        <v>22.05</v>
      </c>
      <c r="H1445" s="15">
        <v>137.79</v>
      </c>
      <c r="I1445">
        <v>159.84</v>
      </c>
      <c r="J1445">
        <f>YEAR(Ventas_Wellpro[[#This Row],[Fecha]])</f>
        <v>2025</v>
      </c>
      <c r="K1445" t="str">
        <f>TEXT(Ventas_Wellpro[[#This Row],[Fecha]],"MMMM")</f>
        <v>junio</v>
      </c>
      <c r="L1445">
        <f>DAY(Ventas_Wellpro[[#This Row],[Fecha]])</f>
        <v>18</v>
      </c>
    </row>
    <row r="1446" spans="2:12" x14ac:dyDescent="0.25">
      <c r="B1446" s="70">
        <v>45826</v>
      </c>
      <c r="C1446" s="74" t="s">
        <v>21</v>
      </c>
      <c r="D1446" t="s">
        <v>144</v>
      </c>
      <c r="E1446">
        <v>137.79</v>
      </c>
      <c r="F1446">
        <v>1</v>
      </c>
      <c r="G1446">
        <v>22.05</v>
      </c>
      <c r="H1446" s="15">
        <v>137.79</v>
      </c>
      <c r="I1446">
        <v>159.84</v>
      </c>
      <c r="J1446">
        <f>YEAR(Ventas_Wellpro[[#This Row],[Fecha]])</f>
        <v>2025</v>
      </c>
      <c r="K1446" t="str">
        <f>TEXT(Ventas_Wellpro[[#This Row],[Fecha]],"MMMM")</f>
        <v>junio</v>
      </c>
      <c r="L1446">
        <f>DAY(Ventas_Wellpro[[#This Row],[Fecha]])</f>
        <v>18</v>
      </c>
    </row>
    <row r="1447" spans="2:12" x14ac:dyDescent="0.25">
      <c r="B1447" s="70">
        <v>45826</v>
      </c>
      <c r="C1447" s="74" t="s">
        <v>21</v>
      </c>
      <c r="D1447" t="s">
        <v>144</v>
      </c>
      <c r="E1447">
        <v>137.79499999999999</v>
      </c>
      <c r="F1447">
        <v>2</v>
      </c>
      <c r="G1447">
        <v>44.09</v>
      </c>
      <c r="H1447" s="15">
        <v>275.58999999999997</v>
      </c>
      <c r="I1447">
        <v>319.67999999999995</v>
      </c>
      <c r="J1447">
        <f>YEAR(Ventas_Wellpro[[#This Row],[Fecha]])</f>
        <v>2025</v>
      </c>
      <c r="K1447" t="str">
        <f>TEXT(Ventas_Wellpro[[#This Row],[Fecha]],"MMMM")</f>
        <v>junio</v>
      </c>
      <c r="L1447">
        <f>DAY(Ventas_Wellpro[[#This Row],[Fecha]])</f>
        <v>18</v>
      </c>
    </row>
    <row r="1448" spans="2:12" x14ac:dyDescent="0.25">
      <c r="B1448" s="70">
        <v>45826</v>
      </c>
      <c r="C1448" s="74" t="s">
        <v>22</v>
      </c>
      <c r="D1448" t="s">
        <v>144</v>
      </c>
      <c r="E1448">
        <v>137.79329999999999</v>
      </c>
      <c r="F1448">
        <v>3</v>
      </c>
      <c r="G1448">
        <v>66.14</v>
      </c>
      <c r="H1448" s="15">
        <v>413.38</v>
      </c>
      <c r="I1448">
        <v>479.52</v>
      </c>
      <c r="J1448">
        <f>YEAR(Ventas_Wellpro[[#This Row],[Fecha]])</f>
        <v>2025</v>
      </c>
      <c r="K1448" t="str">
        <f>TEXT(Ventas_Wellpro[[#This Row],[Fecha]],"MMMM")</f>
        <v>junio</v>
      </c>
      <c r="L1448">
        <f>DAY(Ventas_Wellpro[[#This Row],[Fecha]])</f>
        <v>18</v>
      </c>
    </row>
    <row r="1449" spans="2:12" x14ac:dyDescent="0.25">
      <c r="B1449" s="70">
        <v>45826</v>
      </c>
      <c r="C1449" s="74" t="s">
        <v>22</v>
      </c>
      <c r="D1449" t="s">
        <v>197</v>
      </c>
      <c r="E1449">
        <v>103.34</v>
      </c>
      <c r="F1449">
        <v>240</v>
      </c>
      <c r="G1449">
        <v>3968.26</v>
      </c>
      <c r="H1449" s="15">
        <v>24801.599999999999</v>
      </c>
      <c r="I1449">
        <v>28769.86</v>
      </c>
      <c r="J1449">
        <f>YEAR(Ventas_Wellpro[[#This Row],[Fecha]])</f>
        <v>2025</v>
      </c>
      <c r="K1449" t="str">
        <f>TEXT(Ventas_Wellpro[[#This Row],[Fecha]],"MMMM")</f>
        <v>junio</v>
      </c>
      <c r="L1449">
        <f>DAY(Ventas_Wellpro[[#This Row],[Fecha]])</f>
        <v>18</v>
      </c>
    </row>
    <row r="1450" spans="2:12" x14ac:dyDescent="0.25">
      <c r="B1450" s="70">
        <v>45827</v>
      </c>
      <c r="C1450" s="74" t="s">
        <v>17</v>
      </c>
      <c r="D1450" t="s">
        <v>196</v>
      </c>
      <c r="E1450">
        <v>498.66</v>
      </c>
      <c r="F1450" s="26">
        <v>6</v>
      </c>
      <c r="G1450">
        <v>478.71</v>
      </c>
      <c r="H1450" s="15">
        <v>2991.96</v>
      </c>
      <c r="I1450">
        <v>3470.67</v>
      </c>
      <c r="J1450">
        <f>YEAR(Ventas_Wellpro[[#This Row],[Fecha]])</f>
        <v>2025</v>
      </c>
      <c r="K1450" t="str">
        <f>TEXT(Ventas_Wellpro[[#This Row],[Fecha]],"MMMM")</f>
        <v>junio</v>
      </c>
      <c r="L1450">
        <f>DAY(Ventas_Wellpro[[#This Row],[Fecha]])</f>
        <v>19</v>
      </c>
    </row>
    <row r="1451" spans="2:12" x14ac:dyDescent="0.25">
      <c r="B1451" s="70">
        <v>45827</v>
      </c>
      <c r="C1451" s="74" t="s">
        <v>17</v>
      </c>
      <c r="D1451" t="s">
        <v>196</v>
      </c>
      <c r="E1451">
        <v>498.66</v>
      </c>
      <c r="F1451" s="26">
        <v>6</v>
      </c>
      <c r="G1451">
        <v>478.71</v>
      </c>
      <c r="H1451" s="15">
        <v>2991.96</v>
      </c>
      <c r="I1451">
        <v>3470.67</v>
      </c>
      <c r="J1451">
        <f>YEAR(Ventas_Wellpro[[#This Row],[Fecha]])</f>
        <v>2025</v>
      </c>
      <c r="K1451" t="str">
        <f>TEXT(Ventas_Wellpro[[#This Row],[Fecha]],"MMMM")</f>
        <v>junio</v>
      </c>
      <c r="L1451">
        <f>DAY(Ventas_Wellpro[[#This Row],[Fecha]])</f>
        <v>19</v>
      </c>
    </row>
    <row r="1452" spans="2:12" x14ac:dyDescent="0.25">
      <c r="B1452" s="70">
        <v>45827</v>
      </c>
      <c r="C1452" s="74" t="s">
        <v>17</v>
      </c>
      <c r="D1452" t="s">
        <v>196</v>
      </c>
      <c r="E1452">
        <v>498.66</v>
      </c>
      <c r="F1452" s="26">
        <v>6</v>
      </c>
      <c r="G1452">
        <v>478.71</v>
      </c>
      <c r="H1452" s="15">
        <v>2991.96</v>
      </c>
      <c r="I1452">
        <v>3470.67</v>
      </c>
      <c r="J1452">
        <f>YEAR(Ventas_Wellpro[[#This Row],[Fecha]])</f>
        <v>2025</v>
      </c>
      <c r="K1452" t="str">
        <f>TEXT(Ventas_Wellpro[[#This Row],[Fecha]],"MMMM")</f>
        <v>junio</v>
      </c>
      <c r="L1452">
        <f>DAY(Ventas_Wellpro[[#This Row],[Fecha]])</f>
        <v>19</v>
      </c>
    </row>
    <row r="1453" spans="2:12" x14ac:dyDescent="0.25">
      <c r="B1453" s="70">
        <v>45827</v>
      </c>
      <c r="C1453" s="74" t="s">
        <v>17</v>
      </c>
      <c r="D1453" t="s">
        <v>196</v>
      </c>
      <c r="E1453">
        <v>498.66</v>
      </c>
      <c r="F1453" s="26">
        <v>6</v>
      </c>
      <c r="G1453">
        <v>478.71</v>
      </c>
      <c r="H1453" s="15">
        <v>2991.96</v>
      </c>
      <c r="I1453">
        <v>3470.67</v>
      </c>
      <c r="J1453">
        <f>YEAR(Ventas_Wellpro[[#This Row],[Fecha]])</f>
        <v>2025</v>
      </c>
      <c r="K1453" t="str">
        <f>TEXT(Ventas_Wellpro[[#This Row],[Fecha]],"MMMM")</f>
        <v>junio</v>
      </c>
      <c r="L1453">
        <f>DAY(Ventas_Wellpro[[#This Row],[Fecha]])</f>
        <v>19</v>
      </c>
    </row>
    <row r="1454" spans="2:12" x14ac:dyDescent="0.25">
      <c r="B1454" s="70">
        <v>45827</v>
      </c>
      <c r="C1454" s="74" t="s">
        <v>17</v>
      </c>
      <c r="D1454" t="s">
        <v>196</v>
      </c>
      <c r="E1454">
        <v>498.66</v>
      </c>
      <c r="F1454" s="26">
        <v>6</v>
      </c>
      <c r="G1454">
        <v>478.71</v>
      </c>
      <c r="H1454" s="15">
        <v>2991.96</v>
      </c>
      <c r="I1454">
        <v>3470.67</v>
      </c>
      <c r="J1454">
        <f>YEAR(Ventas_Wellpro[[#This Row],[Fecha]])</f>
        <v>2025</v>
      </c>
      <c r="K1454" t="str">
        <f>TEXT(Ventas_Wellpro[[#This Row],[Fecha]],"MMMM")</f>
        <v>junio</v>
      </c>
      <c r="L1454">
        <f>DAY(Ventas_Wellpro[[#This Row],[Fecha]])</f>
        <v>19</v>
      </c>
    </row>
    <row r="1455" spans="2:12" x14ac:dyDescent="0.25">
      <c r="B1455" s="70">
        <v>45827</v>
      </c>
      <c r="C1455" s="74" t="s">
        <v>17</v>
      </c>
      <c r="D1455" t="s">
        <v>196</v>
      </c>
      <c r="E1455">
        <v>498.66</v>
      </c>
      <c r="F1455" s="26">
        <v>6</v>
      </c>
      <c r="G1455">
        <v>478.71</v>
      </c>
      <c r="H1455" s="15">
        <v>2991.96</v>
      </c>
      <c r="I1455">
        <v>3470.67</v>
      </c>
      <c r="J1455">
        <f>YEAR(Ventas_Wellpro[[#This Row],[Fecha]])</f>
        <v>2025</v>
      </c>
      <c r="K1455" t="str">
        <f>TEXT(Ventas_Wellpro[[#This Row],[Fecha]],"MMMM")</f>
        <v>junio</v>
      </c>
      <c r="L1455">
        <f>DAY(Ventas_Wellpro[[#This Row],[Fecha]])</f>
        <v>19</v>
      </c>
    </row>
    <row r="1456" spans="2:12" x14ac:dyDescent="0.25">
      <c r="B1456" s="70">
        <v>45827</v>
      </c>
      <c r="C1456" s="74" t="s">
        <v>21</v>
      </c>
      <c r="D1456" t="s">
        <v>144</v>
      </c>
      <c r="E1456">
        <v>137.79</v>
      </c>
      <c r="F1456">
        <v>1</v>
      </c>
      <c r="G1456">
        <v>22.05</v>
      </c>
      <c r="H1456" s="15">
        <v>137.79</v>
      </c>
      <c r="I1456">
        <v>159.84</v>
      </c>
      <c r="J1456">
        <f>YEAR(Ventas_Wellpro[[#This Row],[Fecha]])</f>
        <v>2025</v>
      </c>
      <c r="K1456" t="str">
        <f>TEXT(Ventas_Wellpro[[#This Row],[Fecha]],"MMMM")</f>
        <v>junio</v>
      </c>
      <c r="L1456">
        <f>DAY(Ventas_Wellpro[[#This Row],[Fecha]])</f>
        <v>19</v>
      </c>
    </row>
    <row r="1457" spans="2:12" x14ac:dyDescent="0.25">
      <c r="B1457" s="70">
        <v>45827</v>
      </c>
      <c r="C1457" s="74" t="s">
        <v>21</v>
      </c>
      <c r="D1457" t="s">
        <v>144</v>
      </c>
      <c r="E1457">
        <v>137.79</v>
      </c>
      <c r="F1457">
        <v>1</v>
      </c>
      <c r="G1457">
        <v>22.05</v>
      </c>
      <c r="H1457" s="15">
        <v>137.79</v>
      </c>
      <c r="I1457">
        <v>159.84</v>
      </c>
      <c r="J1457">
        <f>YEAR(Ventas_Wellpro[[#This Row],[Fecha]])</f>
        <v>2025</v>
      </c>
      <c r="K1457" t="str">
        <f>TEXT(Ventas_Wellpro[[#This Row],[Fecha]],"MMMM")</f>
        <v>junio</v>
      </c>
      <c r="L1457">
        <f>DAY(Ventas_Wellpro[[#This Row],[Fecha]])</f>
        <v>19</v>
      </c>
    </row>
    <row r="1458" spans="2:12" x14ac:dyDescent="0.25">
      <c r="B1458" s="70">
        <v>45827</v>
      </c>
      <c r="C1458" s="74" t="s">
        <v>18</v>
      </c>
      <c r="D1458" t="s">
        <v>196</v>
      </c>
      <c r="E1458" s="17">
        <v>525.59</v>
      </c>
      <c r="F1458">
        <v>6</v>
      </c>
      <c r="G1458">
        <v>504.57</v>
      </c>
      <c r="H1458" s="15">
        <v>3153.54</v>
      </c>
      <c r="I1458">
        <v>3658.11</v>
      </c>
      <c r="J1458">
        <f>YEAR(Ventas_Wellpro[[#This Row],[Fecha]])</f>
        <v>2025</v>
      </c>
      <c r="K1458" t="str">
        <f>TEXT(Ventas_Wellpro[[#This Row],[Fecha]],"MMMM")</f>
        <v>junio</v>
      </c>
      <c r="L1458">
        <f>DAY(Ventas_Wellpro[[#This Row],[Fecha]])</f>
        <v>19</v>
      </c>
    </row>
    <row r="1459" spans="2:12" x14ac:dyDescent="0.25">
      <c r="B1459" s="70">
        <v>45827</v>
      </c>
      <c r="C1459" s="74" t="s">
        <v>18</v>
      </c>
      <c r="D1459" t="s">
        <v>196</v>
      </c>
      <c r="E1459" s="17">
        <v>525.59</v>
      </c>
      <c r="F1459">
        <v>12</v>
      </c>
      <c r="G1459">
        <v>1009.13</v>
      </c>
      <c r="H1459" s="15">
        <v>6307.08</v>
      </c>
      <c r="I1459">
        <v>7316.21</v>
      </c>
      <c r="J1459">
        <f>YEAR(Ventas_Wellpro[[#This Row],[Fecha]])</f>
        <v>2025</v>
      </c>
      <c r="K1459" t="str">
        <f>TEXT(Ventas_Wellpro[[#This Row],[Fecha]],"MMMM")</f>
        <v>junio</v>
      </c>
      <c r="L1459">
        <f>DAY(Ventas_Wellpro[[#This Row],[Fecha]])</f>
        <v>19</v>
      </c>
    </row>
    <row r="1460" spans="2:12" x14ac:dyDescent="0.25">
      <c r="B1460" s="70">
        <v>45827</v>
      </c>
      <c r="C1460" s="74" t="s">
        <v>18</v>
      </c>
      <c r="D1460" t="s">
        <v>196</v>
      </c>
      <c r="E1460" s="17">
        <v>525.59</v>
      </c>
      <c r="F1460">
        <v>6</v>
      </c>
      <c r="G1460">
        <v>504.57</v>
      </c>
      <c r="H1460" s="15">
        <v>3153.54</v>
      </c>
      <c r="I1460">
        <v>3658.11</v>
      </c>
      <c r="J1460">
        <f>YEAR(Ventas_Wellpro[[#This Row],[Fecha]])</f>
        <v>2025</v>
      </c>
      <c r="K1460" t="str">
        <f>TEXT(Ventas_Wellpro[[#This Row],[Fecha]],"MMMM")</f>
        <v>junio</v>
      </c>
      <c r="L1460">
        <f>DAY(Ventas_Wellpro[[#This Row],[Fecha]])</f>
        <v>19</v>
      </c>
    </row>
    <row r="1461" spans="2:12" x14ac:dyDescent="0.25">
      <c r="B1461" s="70">
        <v>45827</v>
      </c>
      <c r="C1461" s="74" t="s">
        <v>18</v>
      </c>
      <c r="D1461" t="s">
        <v>196</v>
      </c>
      <c r="E1461" s="17">
        <v>525.59</v>
      </c>
      <c r="F1461">
        <v>6</v>
      </c>
      <c r="G1461">
        <v>504.57</v>
      </c>
      <c r="H1461" s="15">
        <v>3153.54</v>
      </c>
      <c r="I1461">
        <v>3658.11</v>
      </c>
      <c r="J1461">
        <f>YEAR(Ventas_Wellpro[[#This Row],[Fecha]])</f>
        <v>2025</v>
      </c>
      <c r="K1461" t="str">
        <f>TEXT(Ventas_Wellpro[[#This Row],[Fecha]],"MMMM")</f>
        <v>junio</v>
      </c>
      <c r="L1461">
        <f>DAY(Ventas_Wellpro[[#This Row],[Fecha]])</f>
        <v>19</v>
      </c>
    </row>
    <row r="1462" spans="2:12" x14ac:dyDescent="0.25">
      <c r="B1462" s="70">
        <v>45827</v>
      </c>
      <c r="C1462" s="74" t="s">
        <v>18</v>
      </c>
      <c r="D1462" t="s">
        <v>196</v>
      </c>
      <c r="E1462" s="17">
        <v>525.59</v>
      </c>
      <c r="F1462">
        <v>6</v>
      </c>
      <c r="G1462">
        <v>504.57</v>
      </c>
      <c r="H1462" s="15">
        <v>3153.54</v>
      </c>
      <c r="I1462">
        <v>3658.11</v>
      </c>
      <c r="J1462">
        <f>YEAR(Ventas_Wellpro[[#This Row],[Fecha]])</f>
        <v>2025</v>
      </c>
      <c r="K1462" t="str">
        <f>TEXT(Ventas_Wellpro[[#This Row],[Fecha]],"MMMM")</f>
        <v>junio</v>
      </c>
      <c r="L1462">
        <f>DAY(Ventas_Wellpro[[#This Row],[Fecha]])</f>
        <v>19</v>
      </c>
    </row>
    <row r="1463" spans="2:12" x14ac:dyDescent="0.25">
      <c r="B1463" s="70">
        <v>45827</v>
      </c>
      <c r="C1463" s="74" t="s">
        <v>18</v>
      </c>
      <c r="D1463" t="s">
        <v>196</v>
      </c>
      <c r="E1463" s="17">
        <v>525.59</v>
      </c>
      <c r="F1463">
        <v>6</v>
      </c>
      <c r="G1463">
        <v>504.57</v>
      </c>
      <c r="H1463" s="15">
        <v>3153.54</v>
      </c>
      <c r="I1463">
        <v>3658.11</v>
      </c>
      <c r="J1463">
        <f>YEAR(Ventas_Wellpro[[#This Row],[Fecha]])</f>
        <v>2025</v>
      </c>
      <c r="K1463" t="str">
        <f>TEXT(Ventas_Wellpro[[#This Row],[Fecha]],"MMMM")</f>
        <v>junio</v>
      </c>
      <c r="L1463">
        <f>DAY(Ventas_Wellpro[[#This Row],[Fecha]])</f>
        <v>19</v>
      </c>
    </row>
    <row r="1464" spans="2:12" x14ac:dyDescent="0.25">
      <c r="B1464" s="70">
        <v>45827</v>
      </c>
      <c r="C1464" s="74" t="s">
        <v>22</v>
      </c>
      <c r="D1464" t="s">
        <v>144</v>
      </c>
      <c r="E1464">
        <v>137.79</v>
      </c>
      <c r="F1464">
        <v>1</v>
      </c>
      <c r="G1464">
        <v>22.05</v>
      </c>
      <c r="H1464" s="15">
        <v>137.79</v>
      </c>
      <c r="I1464">
        <v>159.84</v>
      </c>
      <c r="J1464">
        <f>YEAR(Ventas_Wellpro[[#This Row],[Fecha]])</f>
        <v>2025</v>
      </c>
      <c r="K1464" t="str">
        <f>TEXT(Ventas_Wellpro[[#This Row],[Fecha]],"MMMM")</f>
        <v>junio</v>
      </c>
      <c r="L1464">
        <f>DAY(Ventas_Wellpro[[#This Row],[Fecha]])</f>
        <v>19</v>
      </c>
    </row>
    <row r="1465" spans="2:12" x14ac:dyDescent="0.25">
      <c r="B1465" s="70">
        <v>45827</v>
      </c>
      <c r="C1465" s="74" t="s">
        <v>22</v>
      </c>
      <c r="D1465" t="s">
        <v>144</v>
      </c>
      <c r="E1465">
        <v>137.79</v>
      </c>
      <c r="F1465">
        <v>1</v>
      </c>
      <c r="G1465">
        <v>22.05</v>
      </c>
      <c r="H1465" s="15">
        <v>137.79</v>
      </c>
      <c r="I1465">
        <v>159.84</v>
      </c>
      <c r="J1465">
        <f>YEAR(Ventas_Wellpro[[#This Row],[Fecha]])</f>
        <v>2025</v>
      </c>
      <c r="K1465" t="str">
        <f>TEXT(Ventas_Wellpro[[#This Row],[Fecha]],"MMMM")</f>
        <v>junio</v>
      </c>
      <c r="L1465">
        <f>DAY(Ventas_Wellpro[[#This Row],[Fecha]])</f>
        <v>19</v>
      </c>
    </row>
    <row r="1466" spans="2:12" x14ac:dyDescent="0.25">
      <c r="B1466" s="70">
        <v>45827</v>
      </c>
      <c r="C1466" s="74" t="s">
        <v>23</v>
      </c>
      <c r="D1466" t="s">
        <v>144</v>
      </c>
      <c r="E1466">
        <v>137.79</v>
      </c>
      <c r="F1466">
        <v>1</v>
      </c>
      <c r="G1466">
        <v>22.05</v>
      </c>
      <c r="H1466" s="15">
        <v>137.79</v>
      </c>
      <c r="I1466">
        <v>159.84</v>
      </c>
      <c r="J1466">
        <f>YEAR(Ventas_Wellpro[[#This Row],[Fecha]])</f>
        <v>2025</v>
      </c>
      <c r="K1466" t="str">
        <f>TEXT(Ventas_Wellpro[[#This Row],[Fecha]],"MMMM")</f>
        <v>junio</v>
      </c>
      <c r="L1466">
        <f>DAY(Ventas_Wellpro[[#This Row],[Fecha]])</f>
        <v>19</v>
      </c>
    </row>
    <row r="1467" spans="2:12" x14ac:dyDescent="0.25">
      <c r="B1467" s="70">
        <v>45827</v>
      </c>
      <c r="C1467" s="74" t="s">
        <v>23</v>
      </c>
      <c r="D1467" t="s">
        <v>196</v>
      </c>
      <c r="E1467">
        <v>70.05</v>
      </c>
      <c r="F1467">
        <v>240</v>
      </c>
      <c r="G1467">
        <v>2689.92</v>
      </c>
      <c r="H1467" s="15">
        <v>16812</v>
      </c>
      <c r="I1467">
        <v>19501.919999999998</v>
      </c>
      <c r="J1467">
        <f>YEAR(Ventas_Wellpro[[#This Row],[Fecha]])</f>
        <v>2025</v>
      </c>
      <c r="K1467" t="str">
        <f>TEXT(Ventas_Wellpro[[#This Row],[Fecha]],"MMMM")</f>
        <v>junio</v>
      </c>
      <c r="L1467">
        <f>DAY(Ventas_Wellpro[[#This Row],[Fecha]])</f>
        <v>19</v>
      </c>
    </row>
    <row r="1468" spans="2:12" x14ac:dyDescent="0.25">
      <c r="B1468" s="70">
        <v>45827</v>
      </c>
      <c r="C1468" s="74" t="s">
        <v>23</v>
      </c>
      <c r="D1468" t="s">
        <v>196</v>
      </c>
      <c r="E1468">
        <v>70.05</v>
      </c>
      <c r="F1468">
        <v>240</v>
      </c>
      <c r="G1468">
        <v>2689.92</v>
      </c>
      <c r="H1468" s="15">
        <v>16812</v>
      </c>
      <c r="I1468">
        <v>19501.919999999998</v>
      </c>
      <c r="J1468">
        <f>YEAR(Ventas_Wellpro[[#This Row],[Fecha]])</f>
        <v>2025</v>
      </c>
      <c r="K1468" t="str">
        <f>TEXT(Ventas_Wellpro[[#This Row],[Fecha]],"MMMM")</f>
        <v>junio</v>
      </c>
      <c r="L1468">
        <f>DAY(Ventas_Wellpro[[#This Row],[Fecha]])</f>
        <v>19</v>
      </c>
    </row>
    <row r="1469" spans="2:12" x14ac:dyDescent="0.25">
      <c r="B1469" s="70">
        <v>45827</v>
      </c>
      <c r="C1469" s="74" t="s">
        <v>24</v>
      </c>
      <c r="D1469" t="s">
        <v>144</v>
      </c>
      <c r="E1469">
        <v>137.79</v>
      </c>
      <c r="F1469">
        <v>1</v>
      </c>
      <c r="G1469">
        <v>22.05</v>
      </c>
      <c r="H1469" s="15">
        <v>137.79</v>
      </c>
      <c r="I1469">
        <v>159.84</v>
      </c>
      <c r="J1469">
        <f>YEAR(Ventas_Wellpro[[#This Row],[Fecha]])</f>
        <v>2025</v>
      </c>
      <c r="K1469" t="str">
        <f>TEXT(Ventas_Wellpro[[#This Row],[Fecha]],"MMMM")</f>
        <v>junio</v>
      </c>
      <c r="L1469">
        <f>DAY(Ventas_Wellpro[[#This Row],[Fecha]])</f>
        <v>19</v>
      </c>
    </row>
    <row r="1470" spans="2:12" x14ac:dyDescent="0.25">
      <c r="B1470" s="70">
        <v>45828</v>
      </c>
      <c r="C1470" s="74" t="s">
        <v>24</v>
      </c>
      <c r="D1470" t="s">
        <v>144</v>
      </c>
      <c r="E1470">
        <v>137.79499999999999</v>
      </c>
      <c r="F1470">
        <v>2</v>
      </c>
      <c r="G1470">
        <v>44.09</v>
      </c>
      <c r="H1470" s="15">
        <v>275.58999999999997</v>
      </c>
      <c r="I1470">
        <v>319.67999999999995</v>
      </c>
      <c r="J1470">
        <f>YEAR(Ventas_Wellpro[[#This Row],[Fecha]])</f>
        <v>2025</v>
      </c>
      <c r="K1470" t="str">
        <f>TEXT(Ventas_Wellpro[[#This Row],[Fecha]],"MMMM")</f>
        <v>junio</v>
      </c>
      <c r="L1470">
        <f>DAY(Ventas_Wellpro[[#This Row],[Fecha]])</f>
        <v>20</v>
      </c>
    </row>
    <row r="1471" spans="2:12" x14ac:dyDescent="0.25">
      <c r="B1471" s="70">
        <v>45831</v>
      </c>
      <c r="C1471" s="74" t="s">
        <v>22</v>
      </c>
      <c r="D1471" t="s">
        <v>144</v>
      </c>
      <c r="E1471">
        <v>137.79499999999999</v>
      </c>
      <c r="F1471">
        <v>2</v>
      </c>
      <c r="G1471">
        <v>44.09</v>
      </c>
      <c r="H1471" s="15">
        <v>275.58999999999997</v>
      </c>
      <c r="I1471">
        <v>319.67999999999995</v>
      </c>
      <c r="J1471">
        <f>YEAR(Ventas_Wellpro[[#This Row],[Fecha]])</f>
        <v>2025</v>
      </c>
      <c r="K1471" t="str">
        <f>TEXT(Ventas_Wellpro[[#This Row],[Fecha]],"MMMM")</f>
        <v>junio</v>
      </c>
      <c r="L1471">
        <f>DAY(Ventas_Wellpro[[#This Row],[Fecha]])</f>
        <v>23</v>
      </c>
    </row>
    <row r="1472" spans="2:12" x14ac:dyDescent="0.25">
      <c r="B1472" s="70">
        <v>45831</v>
      </c>
      <c r="C1472" s="74" t="s">
        <v>22</v>
      </c>
      <c r="D1472" t="s">
        <v>144</v>
      </c>
      <c r="E1472">
        <v>137.79</v>
      </c>
      <c r="F1472">
        <v>1</v>
      </c>
      <c r="G1472">
        <v>22.05</v>
      </c>
      <c r="H1472" s="15">
        <v>137.79</v>
      </c>
      <c r="I1472">
        <v>159.84</v>
      </c>
      <c r="J1472">
        <f>YEAR(Ventas_Wellpro[[#This Row],[Fecha]])</f>
        <v>2025</v>
      </c>
      <c r="K1472" t="str">
        <f>TEXT(Ventas_Wellpro[[#This Row],[Fecha]],"MMMM")</f>
        <v>junio</v>
      </c>
      <c r="L1472">
        <f>DAY(Ventas_Wellpro[[#This Row],[Fecha]])</f>
        <v>23</v>
      </c>
    </row>
    <row r="1473" spans="2:12" x14ac:dyDescent="0.25">
      <c r="B1473" s="70">
        <v>45831</v>
      </c>
      <c r="C1473" s="74" t="s">
        <v>22</v>
      </c>
      <c r="D1473" t="s">
        <v>144</v>
      </c>
      <c r="E1473">
        <v>137.79</v>
      </c>
      <c r="F1473">
        <v>1</v>
      </c>
      <c r="G1473">
        <v>22.05</v>
      </c>
      <c r="H1473" s="15">
        <v>137.79</v>
      </c>
      <c r="I1473">
        <v>159.84</v>
      </c>
      <c r="J1473">
        <f>YEAR(Ventas_Wellpro[[#This Row],[Fecha]])</f>
        <v>2025</v>
      </c>
      <c r="K1473" t="str">
        <f>TEXT(Ventas_Wellpro[[#This Row],[Fecha]],"MMMM")</f>
        <v>junio</v>
      </c>
      <c r="L1473">
        <f>DAY(Ventas_Wellpro[[#This Row],[Fecha]])</f>
        <v>23</v>
      </c>
    </row>
    <row r="1474" spans="2:12" x14ac:dyDescent="0.25">
      <c r="B1474" s="70">
        <v>45834</v>
      </c>
      <c r="C1474" s="74" t="s">
        <v>123</v>
      </c>
      <c r="D1474" t="s">
        <v>144</v>
      </c>
      <c r="E1474">
        <v>137.79</v>
      </c>
      <c r="F1474">
        <v>1</v>
      </c>
      <c r="G1474">
        <v>22.05</v>
      </c>
      <c r="H1474" s="15">
        <v>137.79</v>
      </c>
      <c r="I1474">
        <v>159.84</v>
      </c>
      <c r="J1474">
        <f>YEAR(Ventas_Wellpro[[#This Row],[Fecha]])</f>
        <v>2025</v>
      </c>
      <c r="K1474" t="str">
        <f>TEXT(Ventas_Wellpro[[#This Row],[Fecha]],"MMMM")</f>
        <v>junio</v>
      </c>
      <c r="L1474">
        <f>DAY(Ventas_Wellpro[[#This Row],[Fecha]])</f>
        <v>26</v>
      </c>
    </row>
    <row r="1475" spans="2:12" x14ac:dyDescent="0.25">
      <c r="B1475" s="70">
        <v>45834</v>
      </c>
      <c r="C1475" s="74" t="s">
        <v>123</v>
      </c>
      <c r="D1475" t="s">
        <v>144</v>
      </c>
      <c r="E1475">
        <v>137.79</v>
      </c>
      <c r="F1475">
        <v>1</v>
      </c>
      <c r="G1475">
        <v>22.05</v>
      </c>
      <c r="H1475" s="15">
        <v>137.79</v>
      </c>
      <c r="I1475">
        <v>159.84</v>
      </c>
      <c r="J1475">
        <f>YEAR(Ventas_Wellpro[[#This Row],[Fecha]])</f>
        <v>2025</v>
      </c>
      <c r="K1475" t="str">
        <f>TEXT(Ventas_Wellpro[[#This Row],[Fecha]],"MMMM")</f>
        <v>junio</v>
      </c>
      <c r="L1475">
        <f>DAY(Ventas_Wellpro[[#This Row],[Fecha]])</f>
        <v>26</v>
      </c>
    </row>
    <row r="1476" spans="2:12" x14ac:dyDescent="0.25">
      <c r="B1476" s="70">
        <v>45834</v>
      </c>
      <c r="C1476" s="74" t="s">
        <v>20</v>
      </c>
      <c r="D1476" t="s">
        <v>144</v>
      </c>
      <c r="E1476">
        <v>2585</v>
      </c>
      <c r="F1476">
        <v>1</v>
      </c>
      <c r="G1476">
        <v>413.6</v>
      </c>
      <c r="H1476" s="15">
        <v>2585</v>
      </c>
      <c r="I1476">
        <v>2998.6</v>
      </c>
      <c r="J1476">
        <f>YEAR(Ventas_Wellpro[[#This Row],[Fecha]])</f>
        <v>2025</v>
      </c>
      <c r="K1476" t="str">
        <f>TEXT(Ventas_Wellpro[[#This Row],[Fecha]],"MMMM")</f>
        <v>junio</v>
      </c>
      <c r="L1476">
        <f>DAY(Ventas_Wellpro[[#This Row],[Fecha]])</f>
        <v>26</v>
      </c>
    </row>
    <row r="1477" spans="2:12" x14ac:dyDescent="0.25">
      <c r="B1477" s="70">
        <v>45834</v>
      </c>
      <c r="C1477" s="74" t="s">
        <v>13</v>
      </c>
      <c r="D1477" t="s">
        <v>144</v>
      </c>
      <c r="E1477">
        <v>0.5</v>
      </c>
      <c r="F1477">
        <v>1</v>
      </c>
      <c r="G1477">
        <v>0.08</v>
      </c>
      <c r="H1477" s="15">
        <v>0.5</v>
      </c>
      <c r="I1477">
        <v>0.57999999999999996</v>
      </c>
      <c r="J1477">
        <f>YEAR(Ventas_Wellpro[[#This Row],[Fecha]])</f>
        <v>2025</v>
      </c>
      <c r="K1477" t="str">
        <f>TEXT(Ventas_Wellpro[[#This Row],[Fecha]],"MMMM")</f>
        <v>junio</v>
      </c>
      <c r="L1477">
        <f>DAY(Ventas_Wellpro[[#This Row],[Fecha]])</f>
        <v>26</v>
      </c>
    </row>
    <row r="1478" spans="2:12" x14ac:dyDescent="0.25">
      <c r="B1478" s="70">
        <v>45834</v>
      </c>
      <c r="C1478" s="74" t="s">
        <v>21</v>
      </c>
      <c r="D1478" t="s">
        <v>144</v>
      </c>
      <c r="E1478">
        <v>137.79</v>
      </c>
      <c r="F1478">
        <v>1</v>
      </c>
      <c r="G1478">
        <v>22.05</v>
      </c>
      <c r="H1478" s="15">
        <v>137.79</v>
      </c>
      <c r="I1478">
        <v>159.84</v>
      </c>
      <c r="J1478">
        <f>YEAR(Ventas_Wellpro[[#This Row],[Fecha]])</f>
        <v>2025</v>
      </c>
      <c r="K1478" t="str">
        <f>TEXT(Ventas_Wellpro[[#This Row],[Fecha]],"MMMM")</f>
        <v>junio</v>
      </c>
      <c r="L1478">
        <f>DAY(Ventas_Wellpro[[#This Row],[Fecha]])</f>
        <v>26</v>
      </c>
    </row>
    <row r="1479" spans="2:12" x14ac:dyDescent="0.25">
      <c r="B1479" s="70">
        <v>45834</v>
      </c>
      <c r="C1479" s="74" t="s">
        <v>21</v>
      </c>
      <c r="D1479" t="s">
        <v>144</v>
      </c>
      <c r="E1479">
        <v>137.79</v>
      </c>
      <c r="F1479">
        <v>1</v>
      </c>
      <c r="G1479">
        <v>22.05</v>
      </c>
      <c r="H1479" s="15">
        <v>137.79</v>
      </c>
      <c r="I1479">
        <v>159.84</v>
      </c>
      <c r="J1479">
        <f>YEAR(Ventas_Wellpro[[#This Row],[Fecha]])</f>
        <v>2025</v>
      </c>
      <c r="K1479" t="str">
        <f>TEXT(Ventas_Wellpro[[#This Row],[Fecha]],"MMMM")</f>
        <v>junio</v>
      </c>
      <c r="L1479">
        <f>DAY(Ventas_Wellpro[[#This Row],[Fecha]])</f>
        <v>26</v>
      </c>
    </row>
    <row r="1480" spans="2:12" x14ac:dyDescent="0.25">
      <c r="B1480" s="70">
        <v>45834</v>
      </c>
      <c r="C1480" s="74" t="s">
        <v>22</v>
      </c>
      <c r="D1480" t="s">
        <v>144</v>
      </c>
      <c r="E1480">
        <v>137.79</v>
      </c>
      <c r="F1480">
        <v>1</v>
      </c>
      <c r="G1480">
        <v>22.05</v>
      </c>
      <c r="H1480" s="15">
        <v>137.79</v>
      </c>
      <c r="I1480">
        <v>159.84</v>
      </c>
      <c r="J1480">
        <f>YEAR(Ventas_Wellpro[[#This Row],[Fecha]])</f>
        <v>2025</v>
      </c>
      <c r="K1480" t="str">
        <f>TEXT(Ventas_Wellpro[[#This Row],[Fecha]],"MMMM")</f>
        <v>junio</v>
      </c>
      <c r="L1480">
        <f>DAY(Ventas_Wellpro[[#This Row],[Fecha]])</f>
        <v>26</v>
      </c>
    </row>
    <row r="1481" spans="2:12" x14ac:dyDescent="0.25">
      <c r="B1481" s="70">
        <v>45834</v>
      </c>
      <c r="C1481" s="74" t="s">
        <v>23</v>
      </c>
      <c r="D1481" t="s">
        <v>144</v>
      </c>
      <c r="E1481">
        <v>137.79</v>
      </c>
      <c r="F1481">
        <v>1</v>
      </c>
      <c r="G1481">
        <v>22.05</v>
      </c>
      <c r="H1481" s="15">
        <v>137.79</v>
      </c>
      <c r="I1481">
        <v>159.84</v>
      </c>
      <c r="J1481">
        <f>YEAR(Ventas_Wellpro[[#This Row],[Fecha]])</f>
        <v>2025</v>
      </c>
      <c r="K1481" t="str">
        <f>TEXT(Ventas_Wellpro[[#This Row],[Fecha]],"MMMM")</f>
        <v>junio</v>
      </c>
      <c r="L1481">
        <f>DAY(Ventas_Wellpro[[#This Row],[Fecha]])</f>
        <v>26</v>
      </c>
    </row>
    <row r="1482" spans="2:12" x14ac:dyDescent="0.25">
      <c r="B1482" s="70">
        <v>45835</v>
      </c>
      <c r="C1482" s="74" t="s">
        <v>17</v>
      </c>
      <c r="D1482" t="s">
        <v>196</v>
      </c>
      <c r="E1482">
        <v>498.66</v>
      </c>
      <c r="F1482" s="26">
        <v>6</v>
      </c>
      <c r="G1482">
        <v>478.71</v>
      </c>
      <c r="H1482" s="15">
        <v>2991.96</v>
      </c>
      <c r="I1482">
        <v>3470.67</v>
      </c>
      <c r="J1482">
        <f>YEAR(Ventas_Wellpro[[#This Row],[Fecha]])</f>
        <v>2025</v>
      </c>
      <c r="K1482" t="str">
        <f>TEXT(Ventas_Wellpro[[#This Row],[Fecha]],"MMMM")</f>
        <v>junio</v>
      </c>
      <c r="L1482">
        <f>DAY(Ventas_Wellpro[[#This Row],[Fecha]])</f>
        <v>27</v>
      </c>
    </row>
    <row r="1483" spans="2:12" x14ac:dyDescent="0.25">
      <c r="B1483" s="70">
        <v>45835</v>
      </c>
      <c r="C1483" s="74" t="s">
        <v>17</v>
      </c>
      <c r="D1483" t="s">
        <v>196</v>
      </c>
      <c r="E1483">
        <v>498.66</v>
      </c>
      <c r="F1483" s="26">
        <v>6</v>
      </c>
      <c r="G1483">
        <v>478.71</v>
      </c>
      <c r="H1483" s="15">
        <v>2991.96</v>
      </c>
      <c r="I1483">
        <v>3470.67</v>
      </c>
      <c r="J1483">
        <f>YEAR(Ventas_Wellpro[[#This Row],[Fecha]])</f>
        <v>2025</v>
      </c>
      <c r="K1483" t="str">
        <f>TEXT(Ventas_Wellpro[[#This Row],[Fecha]],"MMMM")</f>
        <v>junio</v>
      </c>
      <c r="L1483">
        <f>DAY(Ventas_Wellpro[[#This Row],[Fecha]])</f>
        <v>27</v>
      </c>
    </row>
    <row r="1484" spans="2:12" x14ac:dyDescent="0.25">
      <c r="B1484" s="70">
        <v>45835</v>
      </c>
      <c r="C1484" s="74" t="s">
        <v>17</v>
      </c>
      <c r="D1484" t="s">
        <v>196</v>
      </c>
      <c r="E1484">
        <v>498.66</v>
      </c>
      <c r="F1484" s="26">
        <v>6</v>
      </c>
      <c r="G1484">
        <v>478.71</v>
      </c>
      <c r="H1484" s="15">
        <v>2991.96</v>
      </c>
      <c r="I1484">
        <v>3470.67</v>
      </c>
      <c r="J1484">
        <f>YEAR(Ventas_Wellpro[[#This Row],[Fecha]])</f>
        <v>2025</v>
      </c>
      <c r="K1484" t="str">
        <f>TEXT(Ventas_Wellpro[[#This Row],[Fecha]],"MMMM")</f>
        <v>junio</v>
      </c>
      <c r="L1484">
        <f>DAY(Ventas_Wellpro[[#This Row],[Fecha]])</f>
        <v>27</v>
      </c>
    </row>
    <row r="1485" spans="2:12" x14ac:dyDescent="0.25">
      <c r="B1485" s="70">
        <v>45835</v>
      </c>
      <c r="C1485" s="74" t="s">
        <v>17</v>
      </c>
      <c r="D1485" t="s">
        <v>196</v>
      </c>
      <c r="E1485">
        <v>498.66</v>
      </c>
      <c r="F1485" s="26">
        <v>6</v>
      </c>
      <c r="G1485">
        <v>478.71</v>
      </c>
      <c r="H1485" s="15">
        <v>2991.96</v>
      </c>
      <c r="I1485">
        <v>3470.67</v>
      </c>
      <c r="J1485">
        <f>YEAR(Ventas_Wellpro[[#This Row],[Fecha]])</f>
        <v>2025</v>
      </c>
      <c r="K1485" t="str">
        <f>TEXT(Ventas_Wellpro[[#This Row],[Fecha]],"MMMM")</f>
        <v>junio</v>
      </c>
      <c r="L1485">
        <f>DAY(Ventas_Wellpro[[#This Row],[Fecha]])</f>
        <v>27</v>
      </c>
    </row>
    <row r="1486" spans="2:12" x14ac:dyDescent="0.25">
      <c r="B1486" s="70">
        <v>45835</v>
      </c>
      <c r="C1486" s="74" t="s">
        <v>17</v>
      </c>
      <c r="D1486" t="s">
        <v>196</v>
      </c>
      <c r="E1486">
        <v>498.66</v>
      </c>
      <c r="F1486" s="26">
        <v>12</v>
      </c>
      <c r="G1486">
        <v>957.43</v>
      </c>
      <c r="H1486" s="15">
        <v>5983.92</v>
      </c>
      <c r="I1486">
        <v>6941.35</v>
      </c>
      <c r="J1486">
        <f>YEAR(Ventas_Wellpro[[#This Row],[Fecha]])</f>
        <v>2025</v>
      </c>
      <c r="K1486" t="str">
        <f>TEXT(Ventas_Wellpro[[#This Row],[Fecha]],"MMMM")</f>
        <v>junio</v>
      </c>
      <c r="L1486">
        <f>DAY(Ventas_Wellpro[[#This Row],[Fecha]])</f>
        <v>27</v>
      </c>
    </row>
    <row r="1487" spans="2:12" x14ac:dyDescent="0.25">
      <c r="B1487" s="70">
        <v>45835</v>
      </c>
      <c r="C1487" s="74" t="s">
        <v>17</v>
      </c>
      <c r="D1487" t="s">
        <v>196</v>
      </c>
      <c r="E1487">
        <v>498.66</v>
      </c>
      <c r="F1487" s="26">
        <v>6</v>
      </c>
      <c r="G1487">
        <v>478.71</v>
      </c>
      <c r="H1487" s="15">
        <v>2991.96</v>
      </c>
      <c r="I1487">
        <v>3470.67</v>
      </c>
      <c r="J1487">
        <f>YEAR(Ventas_Wellpro[[#This Row],[Fecha]])</f>
        <v>2025</v>
      </c>
      <c r="K1487" t="str">
        <f>TEXT(Ventas_Wellpro[[#This Row],[Fecha]],"MMMM")</f>
        <v>junio</v>
      </c>
      <c r="L1487">
        <f>DAY(Ventas_Wellpro[[#This Row],[Fecha]])</f>
        <v>27</v>
      </c>
    </row>
    <row r="1488" spans="2:12" x14ac:dyDescent="0.25">
      <c r="B1488" s="70">
        <v>45835</v>
      </c>
      <c r="C1488" s="74" t="s">
        <v>17</v>
      </c>
      <c r="D1488" t="s">
        <v>196</v>
      </c>
      <c r="E1488">
        <v>498.66</v>
      </c>
      <c r="F1488" s="26">
        <v>12</v>
      </c>
      <c r="G1488">
        <v>957.43</v>
      </c>
      <c r="H1488" s="15">
        <v>5983.92</v>
      </c>
      <c r="I1488">
        <v>6941.35</v>
      </c>
      <c r="J1488">
        <f>YEAR(Ventas_Wellpro[[#This Row],[Fecha]])</f>
        <v>2025</v>
      </c>
      <c r="K1488" t="str">
        <f>TEXT(Ventas_Wellpro[[#This Row],[Fecha]],"MMMM")</f>
        <v>junio</v>
      </c>
      <c r="L1488">
        <f>DAY(Ventas_Wellpro[[#This Row],[Fecha]])</f>
        <v>27</v>
      </c>
    </row>
    <row r="1489" spans="2:12" x14ac:dyDescent="0.25">
      <c r="B1489" s="70">
        <v>45835</v>
      </c>
      <c r="C1489" s="74" t="s">
        <v>17</v>
      </c>
      <c r="D1489" t="s">
        <v>196</v>
      </c>
      <c r="E1489">
        <v>498.66</v>
      </c>
      <c r="F1489" s="26">
        <v>6</v>
      </c>
      <c r="G1489">
        <v>478.71</v>
      </c>
      <c r="H1489" s="15">
        <v>2991.96</v>
      </c>
      <c r="I1489">
        <v>3470.67</v>
      </c>
      <c r="J1489">
        <f>YEAR(Ventas_Wellpro[[#This Row],[Fecha]])</f>
        <v>2025</v>
      </c>
      <c r="K1489" t="str">
        <f>TEXT(Ventas_Wellpro[[#This Row],[Fecha]],"MMMM")</f>
        <v>junio</v>
      </c>
      <c r="L1489">
        <f>DAY(Ventas_Wellpro[[#This Row],[Fecha]])</f>
        <v>27</v>
      </c>
    </row>
    <row r="1490" spans="2:12" x14ac:dyDescent="0.25">
      <c r="B1490" s="70">
        <v>45835</v>
      </c>
      <c r="C1490" s="74" t="s">
        <v>10</v>
      </c>
      <c r="D1490" t="s">
        <v>197</v>
      </c>
      <c r="E1490">
        <v>211.23</v>
      </c>
      <c r="F1490">
        <v>6</v>
      </c>
      <c r="G1490">
        <v>202.78</v>
      </c>
      <c r="H1490" s="15">
        <v>1267.3800000000001</v>
      </c>
      <c r="I1490">
        <v>1470.16</v>
      </c>
      <c r="J1490">
        <f>YEAR(Ventas_Wellpro[[#This Row],[Fecha]])</f>
        <v>2025</v>
      </c>
      <c r="K1490" t="str">
        <f>TEXT(Ventas_Wellpro[[#This Row],[Fecha]],"MMMM")</f>
        <v>junio</v>
      </c>
      <c r="L1490">
        <f>DAY(Ventas_Wellpro[[#This Row],[Fecha]])</f>
        <v>27</v>
      </c>
    </row>
    <row r="1491" spans="2:12" x14ac:dyDescent="0.25">
      <c r="B1491" s="70">
        <v>45835</v>
      </c>
      <c r="C1491" s="74" t="s">
        <v>10</v>
      </c>
      <c r="D1491" t="s">
        <v>197</v>
      </c>
      <c r="E1491">
        <v>211.23</v>
      </c>
      <c r="F1491">
        <v>12</v>
      </c>
      <c r="G1491">
        <v>405.56</v>
      </c>
      <c r="H1491" s="15">
        <v>2534.7600000000002</v>
      </c>
      <c r="I1491">
        <v>2940.32</v>
      </c>
      <c r="J1491">
        <f>YEAR(Ventas_Wellpro[[#This Row],[Fecha]])</f>
        <v>2025</v>
      </c>
      <c r="K1491" t="str">
        <f>TEXT(Ventas_Wellpro[[#This Row],[Fecha]],"MMMM")</f>
        <v>junio</v>
      </c>
      <c r="L1491">
        <f>DAY(Ventas_Wellpro[[#This Row],[Fecha]])</f>
        <v>27</v>
      </c>
    </row>
    <row r="1492" spans="2:12" x14ac:dyDescent="0.25">
      <c r="B1492" s="70">
        <v>45835</v>
      </c>
      <c r="C1492" s="74" t="s">
        <v>20</v>
      </c>
      <c r="D1492" t="s">
        <v>197</v>
      </c>
      <c r="E1492">
        <v>1931.9</v>
      </c>
      <c r="F1492">
        <v>1</v>
      </c>
      <c r="G1492">
        <v>309.10000000000002</v>
      </c>
      <c r="H1492" s="15">
        <v>1931.9</v>
      </c>
      <c r="I1492">
        <v>2241</v>
      </c>
      <c r="J1492">
        <f>YEAR(Ventas_Wellpro[[#This Row],[Fecha]])</f>
        <v>2025</v>
      </c>
      <c r="K1492" t="str">
        <f>TEXT(Ventas_Wellpro[[#This Row],[Fecha]],"MMMM")</f>
        <v>junio</v>
      </c>
      <c r="L1492">
        <f>DAY(Ventas_Wellpro[[#This Row],[Fecha]])</f>
        <v>27</v>
      </c>
    </row>
    <row r="1493" spans="2:12" x14ac:dyDescent="0.25">
      <c r="B1493" s="70">
        <v>45835</v>
      </c>
      <c r="C1493" s="74" t="s">
        <v>18</v>
      </c>
      <c r="D1493" t="s">
        <v>196</v>
      </c>
      <c r="E1493" s="17">
        <v>525.59</v>
      </c>
      <c r="F1493">
        <v>6</v>
      </c>
      <c r="G1493">
        <v>504.57</v>
      </c>
      <c r="H1493" s="15">
        <v>3153.54</v>
      </c>
      <c r="I1493">
        <v>3658.11</v>
      </c>
      <c r="J1493">
        <f>YEAR(Ventas_Wellpro[[#This Row],[Fecha]])</f>
        <v>2025</v>
      </c>
      <c r="K1493" t="str">
        <f>TEXT(Ventas_Wellpro[[#This Row],[Fecha]],"MMMM")</f>
        <v>junio</v>
      </c>
      <c r="L1493">
        <f>DAY(Ventas_Wellpro[[#This Row],[Fecha]])</f>
        <v>27</v>
      </c>
    </row>
    <row r="1494" spans="2:12" x14ac:dyDescent="0.25">
      <c r="B1494" s="70">
        <v>45835</v>
      </c>
      <c r="C1494" s="74" t="s">
        <v>18</v>
      </c>
      <c r="D1494" t="s">
        <v>196</v>
      </c>
      <c r="E1494" s="17">
        <v>525.59</v>
      </c>
      <c r="F1494">
        <v>6</v>
      </c>
      <c r="G1494">
        <v>504.57</v>
      </c>
      <c r="H1494" s="15">
        <v>3153.54</v>
      </c>
      <c r="I1494">
        <v>3658.11</v>
      </c>
      <c r="J1494">
        <f>YEAR(Ventas_Wellpro[[#This Row],[Fecha]])</f>
        <v>2025</v>
      </c>
      <c r="K1494" t="str">
        <f>TEXT(Ventas_Wellpro[[#This Row],[Fecha]],"MMMM")</f>
        <v>junio</v>
      </c>
      <c r="L1494">
        <f>DAY(Ventas_Wellpro[[#This Row],[Fecha]])</f>
        <v>27</v>
      </c>
    </row>
    <row r="1495" spans="2:12" x14ac:dyDescent="0.25">
      <c r="B1495" s="70">
        <v>45835</v>
      </c>
      <c r="C1495" s="74" t="s">
        <v>18</v>
      </c>
      <c r="D1495" t="s">
        <v>196</v>
      </c>
      <c r="E1495" s="17">
        <v>525.59</v>
      </c>
      <c r="F1495">
        <v>6</v>
      </c>
      <c r="G1495">
        <v>504.57</v>
      </c>
      <c r="H1495" s="15">
        <v>3153.54</v>
      </c>
      <c r="I1495">
        <v>3658.11</v>
      </c>
      <c r="J1495">
        <f>YEAR(Ventas_Wellpro[[#This Row],[Fecha]])</f>
        <v>2025</v>
      </c>
      <c r="K1495" t="str">
        <f>TEXT(Ventas_Wellpro[[#This Row],[Fecha]],"MMMM")</f>
        <v>junio</v>
      </c>
      <c r="L1495">
        <f>DAY(Ventas_Wellpro[[#This Row],[Fecha]])</f>
        <v>27</v>
      </c>
    </row>
    <row r="1496" spans="2:12" x14ac:dyDescent="0.25">
      <c r="B1496" s="70">
        <v>45835</v>
      </c>
      <c r="C1496" s="74" t="s">
        <v>18</v>
      </c>
      <c r="D1496" t="s">
        <v>196</v>
      </c>
      <c r="E1496" s="17">
        <v>525.59</v>
      </c>
      <c r="F1496">
        <v>6</v>
      </c>
      <c r="G1496">
        <v>504.57</v>
      </c>
      <c r="H1496" s="15">
        <v>3153.54</v>
      </c>
      <c r="I1496">
        <v>3658.11</v>
      </c>
      <c r="J1496">
        <f>YEAR(Ventas_Wellpro[[#This Row],[Fecha]])</f>
        <v>2025</v>
      </c>
      <c r="K1496" t="str">
        <f>TEXT(Ventas_Wellpro[[#This Row],[Fecha]],"MMMM")</f>
        <v>junio</v>
      </c>
      <c r="L1496">
        <f>DAY(Ventas_Wellpro[[#This Row],[Fecha]])</f>
        <v>27</v>
      </c>
    </row>
    <row r="1497" spans="2:12" x14ac:dyDescent="0.25">
      <c r="B1497" s="70">
        <v>45835</v>
      </c>
      <c r="C1497" s="74" t="s">
        <v>18</v>
      </c>
      <c r="D1497" t="s">
        <v>196</v>
      </c>
      <c r="E1497" s="17">
        <v>525.59</v>
      </c>
      <c r="F1497">
        <v>12</v>
      </c>
      <c r="G1497">
        <v>1009.13</v>
      </c>
      <c r="H1497" s="15">
        <v>6307.08</v>
      </c>
      <c r="I1497">
        <v>7316.21</v>
      </c>
      <c r="J1497">
        <f>YEAR(Ventas_Wellpro[[#This Row],[Fecha]])</f>
        <v>2025</v>
      </c>
      <c r="K1497" t="str">
        <f>TEXT(Ventas_Wellpro[[#This Row],[Fecha]],"MMMM")</f>
        <v>junio</v>
      </c>
      <c r="L1497">
        <f>DAY(Ventas_Wellpro[[#This Row],[Fecha]])</f>
        <v>27</v>
      </c>
    </row>
    <row r="1498" spans="2:12" x14ac:dyDescent="0.25">
      <c r="B1498" s="70">
        <v>45835</v>
      </c>
      <c r="C1498" s="74" t="s">
        <v>23</v>
      </c>
      <c r="D1498" t="s">
        <v>196</v>
      </c>
      <c r="E1498">
        <v>70.05</v>
      </c>
      <c r="F1498">
        <v>240</v>
      </c>
      <c r="G1498">
        <v>2689.92</v>
      </c>
      <c r="H1498" s="15">
        <v>16812</v>
      </c>
      <c r="I1498">
        <v>19501.919999999998</v>
      </c>
      <c r="J1498">
        <f>YEAR(Ventas_Wellpro[[#This Row],[Fecha]])</f>
        <v>2025</v>
      </c>
      <c r="K1498" t="str">
        <f>TEXT(Ventas_Wellpro[[#This Row],[Fecha]],"MMMM")</f>
        <v>junio</v>
      </c>
      <c r="L1498">
        <f>DAY(Ventas_Wellpro[[#This Row],[Fecha]])</f>
        <v>27</v>
      </c>
    </row>
    <row r="1499" spans="2:12" x14ac:dyDescent="0.25">
      <c r="B1499" s="70">
        <v>45835</v>
      </c>
      <c r="C1499" s="74" t="s">
        <v>23</v>
      </c>
      <c r="D1499" t="s">
        <v>196</v>
      </c>
      <c r="E1499">
        <v>70.05</v>
      </c>
      <c r="F1499">
        <v>240</v>
      </c>
      <c r="G1499">
        <v>2689.92</v>
      </c>
      <c r="H1499" s="15">
        <v>16812</v>
      </c>
      <c r="I1499">
        <v>19501.919999999998</v>
      </c>
      <c r="J1499">
        <f>YEAR(Ventas_Wellpro[[#This Row],[Fecha]])</f>
        <v>2025</v>
      </c>
      <c r="K1499" t="str">
        <f>TEXT(Ventas_Wellpro[[#This Row],[Fecha]],"MMMM")</f>
        <v>junio</v>
      </c>
      <c r="L1499">
        <f>DAY(Ventas_Wellpro[[#This Row],[Fecha]])</f>
        <v>27</v>
      </c>
    </row>
    <row r="1500" spans="2:12" x14ac:dyDescent="0.25">
      <c r="B1500" s="70">
        <v>45838</v>
      </c>
      <c r="C1500" s="74" t="s">
        <v>20</v>
      </c>
      <c r="D1500" t="s">
        <v>144</v>
      </c>
      <c r="E1500">
        <v>2584.34</v>
      </c>
      <c r="F1500">
        <v>1</v>
      </c>
      <c r="G1500">
        <v>413.49</v>
      </c>
      <c r="H1500" s="15">
        <v>2584.34</v>
      </c>
      <c r="I1500">
        <v>2997.83</v>
      </c>
      <c r="J1500">
        <f>YEAR(Ventas_Wellpro[[#This Row],[Fecha]])</f>
        <v>2025</v>
      </c>
      <c r="K1500" t="str">
        <f>TEXT(Ventas_Wellpro[[#This Row],[Fecha]],"MMMM")</f>
        <v>junio</v>
      </c>
      <c r="L1500">
        <f>DAY(Ventas_Wellpro[[#This Row],[Fecha]])</f>
        <v>30</v>
      </c>
    </row>
    <row r="1501" spans="2:12" x14ac:dyDescent="0.25">
      <c r="B1501" s="70">
        <v>45838</v>
      </c>
      <c r="C1501" s="74" t="s">
        <v>13</v>
      </c>
      <c r="D1501" t="s">
        <v>144</v>
      </c>
      <c r="E1501">
        <v>1.56</v>
      </c>
      <c r="F1501">
        <v>1</v>
      </c>
      <c r="G1501">
        <v>0.25</v>
      </c>
      <c r="H1501" s="15">
        <v>1.56</v>
      </c>
      <c r="I1501">
        <v>1.81</v>
      </c>
      <c r="J1501">
        <f>YEAR(Ventas_Wellpro[[#This Row],[Fecha]])</f>
        <v>2025</v>
      </c>
      <c r="K1501" t="str">
        <f>TEXT(Ventas_Wellpro[[#This Row],[Fecha]],"MMMM")</f>
        <v>junio</v>
      </c>
      <c r="L1501">
        <f>DAY(Ventas_Wellpro[[#This Row],[Fecha]])</f>
        <v>30</v>
      </c>
    </row>
    <row r="1502" spans="2:12" x14ac:dyDescent="0.25">
      <c r="B1502" s="70">
        <v>45838</v>
      </c>
      <c r="C1502" s="74" t="s">
        <v>21</v>
      </c>
      <c r="D1502" t="s">
        <v>145</v>
      </c>
      <c r="E1502">
        <v>90.54</v>
      </c>
      <c r="F1502">
        <v>6</v>
      </c>
      <c r="G1502">
        <v>86.92</v>
      </c>
      <c r="H1502" s="15">
        <v>543.24</v>
      </c>
      <c r="I1502">
        <v>630.16</v>
      </c>
      <c r="J1502">
        <f>YEAR(Ventas_Wellpro[[#This Row],[Fecha]])</f>
        <v>2025</v>
      </c>
      <c r="K1502" t="str">
        <f>TEXT(Ventas_Wellpro[[#This Row],[Fecha]],"MMMM")</f>
        <v>junio</v>
      </c>
      <c r="L1502">
        <f>DAY(Ventas_Wellpro[[#This Row],[Fecha]])</f>
        <v>30</v>
      </c>
    </row>
    <row r="1503" spans="2:12" x14ac:dyDescent="0.25">
      <c r="B1503" s="70">
        <v>45839</v>
      </c>
      <c r="C1503" s="74" t="s">
        <v>16</v>
      </c>
      <c r="D1503" t="s">
        <v>144</v>
      </c>
      <c r="E1503">
        <v>905.16369999999995</v>
      </c>
      <c r="F1503" s="26">
        <v>1</v>
      </c>
      <c r="G1503">
        <v>144.82619199999999</v>
      </c>
      <c r="H1503" s="15">
        <v>905.16</v>
      </c>
      <c r="I1503">
        <v>1049.9861919999998</v>
      </c>
      <c r="J1503">
        <f>YEAR(Ventas_Wellpro[[#This Row],[Fecha]])</f>
        <v>2025</v>
      </c>
      <c r="K1503" t="str">
        <f>TEXT(Ventas_Wellpro[[#This Row],[Fecha]],"MMMM")</f>
        <v>julio</v>
      </c>
      <c r="L1503">
        <f>DAY(Ventas_Wellpro[[#This Row],[Fecha]])</f>
        <v>1</v>
      </c>
    </row>
    <row r="1504" spans="2:12" x14ac:dyDescent="0.25">
      <c r="B1504" s="70">
        <v>45839</v>
      </c>
      <c r="C1504" s="74" t="s">
        <v>123</v>
      </c>
      <c r="D1504" t="s">
        <v>144</v>
      </c>
      <c r="E1504">
        <v>137.79310000000001</v>
      </c>
      <c r="F1504">
        <v>1</v>
      </c>
      <c r="G1504">
        <v>22.046896</v>
      </c>
      <c r="H1504" s="15">
        <v>137.79</v>
      </c>
      <c r="I1504">
        <v>159.836896</v>
      </c>
      <c r="J1504">
        <f>YEAR(Ventas_Wellpro[[#This Row],[Fecha]])</f>
        <v>2025</v>
      </c>
      <c r="K1504" t="str">
        <f>TEXT(Ventas_Wellpro[[#This Row],[Fecha]],"MMMM")</f>
        <v>julio</v>
      </c>
      <c r="L1504">
        <f>DAY(Ventas_Wellpro[[#This Row],[Fecha]])</f>
        <v>1</v>
      </c>
    </row>
    <row r="1505" spans="2:12" x14ac:dyDescent="0.25">
      <c r="B1505" s="70">
        <v>45839</v>
      </c>
      <c r="C1505" s="74" t="s">
        <v>20</v>
      </c>
      <c r="D1505" t="s">
        <v>144</v>
      </c>
      <c r="E1505">
        <v>2584.5</v>
      </c>
      <c r="F1505">
        <v>1</v>
      </c>
      <c r="G1505">
        <v>413.52</v>
      </c>
      <c r="H1505" s="15">
        <v>2584.5</v>
      </c>
      <c r="I1505">
        <v>2998.02</v>
      </c>
      <c r="J1505">
        <f>YEAR(Ventas_Wellpro[[#This Row],[Fecha]])</f>
        <v>2025</v>
      </c>
      <c r="K1505" t="str">
        <f>TEXT(Ventas_Wellpro[[#This Row],[Fecha]],"MMMM")</f>
        <v>julio</v>
      </c>
      <c r="L1505">
        <f>DAY(Ventas_Wellpro[[#This Row],[Fecha]])</f>
        <v>1</v>
      </c>
    </row>
    <row r="1506" spans="2:12" x14ac:dyDescent="0.25">
      <c r="B1506" s="70">
        <v>45839</v>
      </c>
      <c r="C1506" s="74" t="s">
        <v>13</v>
      </c>
      <c r="D1506" t="s">
        <v>144</v>
      </c>
      <c r="E1506">
        <v>1.7</v>
      </c>
      <c r="F1506">
        <v>1</v>
      </c>
      <c r="G1506">
        <v>0.27200000000000002</v>
      </c>
      <c r="H1506" s="15">
        <v>1.7</v>
      </c>
      <c r="I1506">
        <v>1.972</v>
      </c>
      <c r="J1506">
        <f>YEAR(Ventas_Wellpro[[#This Row],[Fecha]])</f>
        <v>2025</v>
      </c>
      <c r="K1506" t="str">
        <f>TEXT(Ventas_Wellpro[[#This Row],[Fecha]],"MMMM")</f>
        <v>julio</v>
      </c>
      <c r="L1506">
        <f>DAY(Ventas_Wellpro[[#This Row],[Fecha]])</f>
        <v>1</v>
      </c>
    </row>
    <row r="1507" spans="2:12" x14ac:dyDescent="0.25">
      <c r="B1507" s="70">
        <v>45839</v>
      </c>
      <c r="C1507" s="74" t="s">
        <v>21</v>
      </c>
      <c r="D1507" t="s">
        <v>144</v>
      </c>
      <c r="E1507">
        <v>137.79310000000001</v>
      </c>
      <c r="F1507">
        <v>2</v>
      </c>
      <c r="G1507">
        <v>44.093792000000001</v>
      </c>
      <c r="H1507" s="15">
        <v>275.58999999999997</v>
      </c>
      <c r="I1507">
        <v>319.68379199999998</v>
      </c>
      <c r="J1507">
        <f>YEAR(Ventas_Wellpro[[#This Row],[Fecha]])</f>
        <v>2025</v>
      </c>
      <c r="K1507" s="17" t="str">
        <f>TEXT(Ventas_Wellpro[[#This Row],[Fecha]],"MMMM")</f>
        <v>julio</v>
      </c>
      <c r="L1507">
        <f>DAY(Ventas_Wellpro[[#This Row],[Fecha]])</f>
        <v>1</v>
      </c>
    </row>
    <row r="1508" spans="2:12" x14ac:dyDescent="0.25">
      <c r="B1508" s="70">
        <v>45839</v>
      </c>
      <c r="C1508" s="74" t="s">
        <v>22</v>
      </c>
      <c r="D1508" t="s">
        <v>144</v>
      </c>
      <c r="E1508">
        <v>137.7937</v>
      </c>
      <c r="F1508">
        <v>1</v>
      </c>
      <c r="G1508">
        <v>22.046991999999999</v>
      </c>
      <c r="H1508" s="15">
        <v>137.79</v>
      </c>
      <c r="I1508">
        <v>159.83699199999998</v>
      </c>
      <c r="J1508">
        <f>YEAR(Ventas_Wellpro[[#This Row],[Fecha]])</f>
        <v>2025</v>
      </c>
      <c r="K1508" t="str">
        <f>TEXT(Ventas_Wellpro[[#This Row],[Fecha]],"MMMM")</f>
        <v>julio</v>
      </c>
      <c r="L1508">
        <f>DAY(Ventas_Wellpro[[#This Row],[Fecha]])</f>
        <v>1</v>
      </c>
    </row>
    <row r="1509" spans="2:12" x14ac:dyDescent="0.25">
      <c r="B1509" s="70">
        <v>45840</v>
      </c>
      <c r="C1509" s="74" t="s">
        <v>16</v>
      </c>
      <c r="D1509" t="s">
        <v>144</v>
      </c>
      <c r="E1509">
        <v>905.16369999999995</v>
      </c>
      <c r="F1509" s="26">
        <v>1</v>
      </c>
      <c r="G1509">
        <v>144.82619199999999</v>
      </c>
      <c r="H1509" s="15">
        <v>905.16</v>
      </c>
      <c r="I1509">
        <v>1049.9861919999998</v>
      </c>
      <c r="J1509">
        <f>YEAR(Ventas_Wellpro[[#This Row],[Fecha]])</f>
        <v>2025</v>
      </c>
      <c r="K1509" t="str">
        <f>TEXT(Ventas_Wellpro[[#This Row],[Fecha]],"MMMM")</f>
        <v>julio</v>
      </c>
      <c r="L1509">
        <f>DAY(Ventas_Wellpro[[#This Row],[Fecha]])</f>
        <v>2</v>
      </c>
    </row>
    <row r="1510" spans="2:12" x14ac:dyDescent="0.25">
      <c r="B1510" s="70">
        <v>45840</v>
      </c>
      <c r="C1510" s="74" t="s">
        <v>23</v>
      </c>
      <c r="D1510" t="s">
        <v>144</v>
      </c>
      <c r="E1510">
        <v>137.79310000000001</v>
      </c>
      <c r="F1510">
        <v>1</v>
      </c>
      <c r="G1510">
        <v>22.046896</v>
      </c>
      <c r="H1510" s="15">
        <v>137.79</v>
      </c>
      <c r="I1510">
        <v>159.836896</v>
      </c>
      <c r="J1510">
        <f>YEAR(Ventas_Wellpro[[#This Row],[Fecha]])</f>
        <v>2025</v>
      </c>
      <c r="K1510" t="str">
        <f>TEXT(Ventas_Wellpro[[#This Row],[Fecha]],"MMMM")</f>
        <v>julio</v>
      </c>
      <c r="L1510">
        <f>DAY(Ventas_Wellpro[[#This Row],[Fecha]])</f>
        <v>2</v>
      </c>
    </row>
    <row r="1511" spans="2:12" x14ac:dyDescent="0.25">
      <c r="B1511" s="70">
        <v>45841</v>
      </c>
      <c r="C1511" s="74" t="s">
        <v>15</v>
      </c>
      <c r="D1511" t="s">
        <v>202</v>
      </c>
      <c r="E1511">
        <v>505.86</v>
      </c>
      <c r="F1511" s="26">
        <v>85</v>
      </c>
      <c r="G1511">
        <v>6879.6959999999999</v>
      </c>
      <c r="H1511">
        <v>42998.1</v>
      </c>
      <c r="I1511">
        <v>49877.796000000002</v>
      </c>
      <c r="J1511">
        <f>YEAR(Ventas_Wellpro[[#This Row],[Fecha]])</f>
        <v>2025</v>
      </c>
      <c r="K1511" t="str">
        <f>TEXT(Ventas_Wellpro[[#This Row],[Fecha]],"MMMM")</f>
        <v>julio</v>
      </c>
      <c r="L1511">
        <f>DAY(Ventas_Wellpro[[#This Row],[Fecha]])</f>
        <v>3</v>
      </c>
    </row>
    <row r="1512" spans="2:12" x14ac:dyDescent="0.25">
      <c r="B1512" s="70">
        <v>45841</v>
      </c>
      <c r="C1512" s="74" t="s">
        <v>16</v>
      </c>
      <c r="D1512" t="s">
        <v>144</v>
      </c>
      <c r="E1512">
        <v>859.90551500000004</v>
      </c>
      <c r="F1512" s="26">
        <v>1</v>
      </c>
      <c r="G1512">
        <v>137.5848824</v>
      </c>
      <c r="H1512" s="15">
        <v>859.9</v>
      </c>
      <c r="I1512">
        <v>997.48488239999995</v>
      </c>
      <c r="J1512">
        <f>YEAR(Ventas_Wellpro[[#This Row],[Fecha]])</f>
        <v>2025</v>
      </c>
      <c r="K1512" t="str">
        <f>TEXT(Ventas_Wellpro[[#This Row],[Fecha]],"MMMM")</f>
        <v>julio</v>
      </c>
      <c r="L1512">
        <f>DAY(Ventas_Wellpro[[#This Row],[Fecha]])</f>
        <v>3</v>
      </c>
    </row>
    <row r="1513" spans="2:12" x14ac:dyDescent="0.25">
      <c r="B1513" s="70">
        <v>45841</v>
      </c>
      <c r="C1513" s="74" t="s">
        <v>21</v>
      </c>
      <c r="D1513" t="s">
        <v>144</v>
      </c>
      <c r="E1513">
        <v>137.79310000000001</v>
      </c>
      <c r="F1513">
        <v>1</v>
      </c>
      <c r="G1513">
        <v>22.046896</v>
      </c>
      <c r="H1513" s="15">
        <v>137.79</v>
      </c>
      <c r="I1513">
        <v>159.836896</v>
      </c>
      <c r="J1513">
        <f>YEAR(Ventas_Wellpro[[#This Row],[Fecha]])</f>
        <v>2025</v>
      </c>
      <c r="K1513" t="str">
        <f>TEXT(Ventas_Wellpro[[#This Row],[Fecha]],"MMMM")</f>
        <v>julio</v>
      </c>
      <c r="L1513">
        <f>DAY(Ventas_Wellpro[[#This Row],[Fecha]])</f>
        <v>3</v>
      </c>
    </row>
    <row r="1514" spans="2:12" x14ac:dyDescent="0.25">
      <c r="B1514" s="70">
        <v>45841</v>
      </c>
      <c r="C1514" s="74" t="s">
        <v>18</v>
      </c>
      <c r="D1514" t="s">
        <v>202</v>
      </c>
      <c r="E1514" s="17">
        <v>547.24</v>
      </c>
      <c r="F1514">
        <v>45</v>
      </c>
      <c r="G1514">
        <v>3940.1280000000002</v>
      </c>
      <c r="H1514" s="15">
        <v>24625.8</v>
      </c>
      <c r="I1514">
        <v>28565.928</v>
      </c>
      <c r="J1514">
        <f>YEAR(Ventas_Wellpro[[#This Row],[Fecha]])</f>
        <v>2025</v>
      </c>
      <c r="K1514" t="str">
        <f>TEXT(Ventas_Wellpro[[#This Row],[Fecha]],"MMMM")</f>
        <v>julio</v>
      </c>
      <c r="L1514">
        <f>DAY(Ventas_Wellpro[[#This Row],[Fecha]])</f>
        <v>3</v>
      </c>
    </row>
    <row r="1515" spans="2:12" x14ac:dyDescent="0.25">
      <c r="B1515" s="70">
        <v>45841</v>
      </c>
      <c r="C1515" s="74" t="s">
        <v>22</v>
      </c>
      <c r="D1515" t="s">
        <v>144</v>
      </c>
      <c r="E1515">
        <v>131.07131000000001</v>
      </c>
      <c r="F1515">
        <v>1</v>
      </c>
      <c r="G1515">
        <v>20.971409600000001</v>
      </c>
      <c r="H1515" s="15">
        <v>131.07</v>
      </c>
      <c r="I1515">
        <v>152.04140960000001</v>
      </c>
      <c r="J1515">
        <f>YEAR(Ventas_Wellpro[[#This Row],[Fecha]])</f>
        <v>2025</v>
      </c>
      <c r="K1515" t="str">
        <f>TEXT(Ventas_Wellpro[[#This Row],[Fecha]],"MMMM")</f>
        <v>julio</v>
      </c>
      <c r="L1515">
        <f>DAY(Ventas_Wellpro[[#This Row],[Fecha]])</f>
        <v>3</v>
      </c>
    </row>
    <row r="1516" spans="2:12" x14ac:dyDescent="0.25">
      <c r="B1516" s="70">
        <v>45845</v>
      </c>
      <c r="C1516" s="74" t="s">
        <v>16</v>
      </c>
      <c r="D1516" t="s">
        <v>144</v>
      </c>
      <c r="E1516">
        <v>905.16369999999995</v>
      </c>
      <c r="F1516" s="26">
        <v>1</v>
      </c>
      <c r="G1516">
        <v>144.82619199999999</v>
      </c>
      <c r="H1516" s="15">
        <v>905.16</v>
      </c>
      <c r="I1516">
        <v>1049.9861919999998</v>
      </c>
      <c r="J1516">
        <f>YEAR(Ventas_Wellpro[[#This Row],[Fecha]])</f>
        <v>2025</v>
      </c>
      <c r="K1516" t="str">
        <f>TEXT(Ventas_Wellpro[[#This Row],[Fecha]],"MMMM")</f>
        <v>julio</v>
      </c>
      <c r="L1516">
        <f>DAY(Ventas_Wellpro[[#This Row],[Fecha]])</f>
        <v>7</v>
      </c>
    </row>
    <row r="1517" spans="2:12" x14ac:dyDescent="0.25">
      <c r="B1517" s="70">
        <v>45845</v>
      </c>
      <c r="C1517" s="74" t="s">
        <v>17</v>
      </c>
      <c r="D1517" t="s">
        <v>196</v>
      </c>
      <c r="E1517">
        <v>498.66</v>
      </c>
      <c r="F1517" s="26">
        <v>18</v>
      </c>
      <c r="G1517">
        <v>1436.1408000000001</v>
      </c>
      <c r="H1517" s="15">
        <v>8975.8799999999992</v>
      </c>
      <c r="I1517">
        <v>10412.020799999998</v>
      </c>
      <c r="J1517">
        <f>YEAR(Ventas_Wellpro[[#This Row],[Fecha]])</f>
        <v>2025</v>
      </c>
      <c r="K1517" t="str">
        <f>TEXT(Ventas_Wellpro[[#This Row],[Fecha]],"MMMM")</f>
        <v>julio</v>
      </c>
      <c r="L1517">
        <f>DAY(Ventas_Wellpro[[#This Row],[Fecha]])</f>
        <v>7</v>
      </c>
    </row>
    <row r="1518" spans="2:12" x14ac:dyDescent="0.25">
      <c r="B1518" s="70">
        <v>45845</v>
      </c>
      <c r="C1518" s="74" t="s">
        <v>17</v>
      </c>
      <c r="D1518" t="s">
        <v>196</v>
      </c>
      <c r="E1518">
        <v>498.66</v>
      </c>
      <c r="F1518" s="26">
        <v>12</v>
      </c>
      <c r="G1518">
        <v>957.42720000000008</v>
      </c>
      <c r="H1518" s="15">
        <v>5983.92</v>
      </c>
      <c r="I1518">
        <v>6941.3472000000002</v>
      </c>
      <c r="J1518">
        <f>YEAR(Ventas_Wellpro[[#This Row],[Fecha]])</f>
        <v>2025</v>
      </c>
      <c r="K1518" t="str">
        <f>TEXT(Ventas_Wellpro[[#This Row],[Fecha]],"MMMM")</f>
        <v>julio</v>
      </c>
      <c r="L1518">
        <f>DAY(Ventas_Wellpro[[#This Row],[Fecha]])</f>
        <v>7</v>
      </c>
    </row>
    <row r="1519" spans="2:12" x14ac:dyDescent="0.25">
      <c r="B1519" s="70">
        <v>45845</v>
      </c>
      <c r="C1519" s="74" t="s">
        <v>17</v>
      </c>
      <c r="D1519" t="s">
        <v>196</v>
      </c>
      <c r="E1519">
        <v>498.66</v>
      </c>
      <c r="F1519" s="26">
        <v>6</v>
      </c>
      <c r="G1519">
        <v>478.71360000000004</v>
      </c>
      <c r="H1519" s="15">
        <v>2991.96</v>
      </c>
      <c r="I1519">
        <v>3470.6736000000001</v>
      </c>
      <c r="J1519">
        <f>YEAR(Ventas_Wellpro[[#This Row],[Fecha]])</f>
        <v>2025</v>
      </c>
      <c r="K1519" t="str">
        <f>TEXT(Ventas_Wellpro[[#This Row],[Fecha]],"MMMM")</f>
        <v>julio</v>
      </c>
      <c r="L1519">
        <f>DAY(Ventas_Wellpro[[#This Row],[Fecha]])</f>
        <v>7</v>
      </c>
    </row>
    <row r="1520" spans="2:12" x14ac:dyDescent="0.25">
      <c r="B1520" s="70">
        <v>45845</v>
      </c>
      <c r="C1520" s="74" t="s">
        <v>17</v>
      </c>
      <c r="D1520" t="s">
        <v>196</v>
      </c>
      <c r="E1520">
        <v>498.66</v>
      </c>
      <c r="F1520" s="26">
        <v>6</v>
      </c>
      <c r="G1520">
        <v>478.71360000000004</v>
      </c>
      <c r="H1520" s="15">
        <v>2991.96</v>
      </c>
      <c r="I1520">
        <v>3470.6736000000001</v>
      </c>
      <c r="J1520">
        <f>YEAR(Ventas_Wellpro[[#This Row],[Fecha]])</f>
        <v>2025</v>
      </c>
      <c r="K1520" t="str">
        <f>TEXT(Ventas_Wellpro[[#This Row],[Fecha]],"MMMM")</f>
        <v>julio</v>
      </c>
      <c r="L1520">
        <f>DAY(Ventas_Wellpro[[#This Row],[Fecha]])</f>
        <v>7</v>
      </c>
    </row>
    <row r="1521" spans="2:12" x14ac:dyDescent="0.25">
      <c r="B1521" s="70">
        <v>45845</v>
      </c>
      <c r="C1521" s="74" t="s">
        <v>17</v>
      </c>
      <c r="D1521" t="s">
        <v>196</v>
      </c>
      <c r="E1521">
        <v>498.66</v>
      </c>
      <c r="F1521" s="26">
        <v>6</v>
      </c>
      <c r="G1521">
        <v>478.71360000000004</v>
      </c>
      <c r="H1521" s="15">
        <v>2991.96</v>
      </c>
      <c r="I1521">
        <v>3470.6736000000001</v>
      </c>
      <c r="J1521">
        <f>YEAR(Ventas_Wellpro[[#This Row],[Fecha]])</f>
        <v>2025</v>
      </c>
      <c r="K1521" t="str">
        <f>TEXT(Ventas_Wellpro[[#This Row],[Fecha]],"MMMM")</f>
        <v>julio</v>
      </c>
      <c r="L1521">
        <f>DAY(Ventas_Wellpro[[#This Row],[Fecha]])</f>
        <v>7</v>
      </c>
    </row>
    <row r="1522" spans="2:12" x14ac:dyDescent="0.25">
      <c r="B1522" s="70">
        <v>45845</v>
      </c>
      <c r="C1522" s="74" t="s">
        <v>10</v>
      </c>
      <c r="D1522" t="s">
        <v>197</v>
      </c>
      <c r="E1522">
        <v>211.23</v>
      </c>
      <c r="F1522">
        <v>6</v>
      </c>
      <c r="G1522">
        <v>202.7808</v>
      </c>
      <c r="H1522" s="15">
        <v>1267.3800000000001</v>
      </c>
      <c r="I1522">
        <v>1470.1608000000001</v>
      </c>
      <c r="J1522">
        <f>YEAR(Ventas_Wellpro[[#This Row],[Fecha]])</f>
        <v>2025</v>
      </c>
      <c r="K1522" t="str">
        <f>TEXT(Ventas_Wellpro[[#This Row],[Fecha]],"MMMM")</f>
        <v>julio</v>
      </c>
      <c r="L1522">
        <f>DAY(Ventas_Wellpro[[#This Row],[Fecha]])</f>
        <v>7</v>
      </c>
    </row>
    <row r="1523" spans="2:12" x14ac:dyDescent="0.25">
      <c r="B1523" s="70">
        <v>45845</v>
      </c>
      <c r="C1523" s="74" t="s">
        <v>14</v>
      </c>
      <c r="D1523" t="s">
        <v>144</v>
      </c>
      <c r="E1523">
        <v>1706.8965000000001</v>
      </c>
      <c r="F1523">
        <v>1</v>
      </c>
      <c r="G1523">
        <v>273.10344000000003</v>
      </c>
      <c r="H1523" s="15">
        <v>1706.9</v>
      </c>
      <c r="I1523">
        <v>1980.0034400000002</v>
      </c>
      <c r="J1523">
        <f>YEAR(Ventas_Wellpro[[#This Row],[Fecha]])</f>
        <v>2025</v>
      </c>
      <c r="K1523" t="str">
        <f>TEXT(Ventas_Wellpro[[#This Row],[Fecha]],"MMMM")</f>
        <v>julio</v>
      </c>
      <c r="L1523">
        <f>DAY(Ventas_Wellpro[[#This Row],[Fecha]])</f>
        <v>7</v>
      </c>
    </row>
    <row r="1524" spans="2:12" x14ac:dyDescent="0.25">
      <c r="B1524" s="70">
        <v>45845</v>
      </c>
      <c r="C1524" s="74" t="s">
        <v>11</v>
      </c>
      <c r="D1524" t="s">
        <v>197</v>
      </c>
      <c r="E1524">
        <v>211.23</v>
      </c>
      <c r="F1524">
        <v>12</v>
      </c>
      <c r="G1524">
        <v>405.5616</v>
      </c>
      <c r="H1524" s="15">
        <v>2534.7600000000002</v>
      </c>
      <c r="I1524">
        <v>2940.3216000000002</v>
      </c>
      <c r="J1524">
        <f>YEAR(Ventas_Wellpro[[#This Row],[Fecha]])</f>
        <v>2025</v>
      </c>
      <c r="K1524" t="str">
        <f>TEXT(Ventas_Wellpro[[#This Row],[Fecha]],"MMMM")</f>
        <v>julio</v>
      </c>
      <c r="L1524">
        <f>DAY(Ventas_Wellpro[[#This Row],[Fecha]])</f>
        <v>7</v>
      </c>
    </row>
    <row r="1525" spans="2:12" x14ac:dyDescent="0.25">
      <c r="B1525" s="70">
        <v>45845</v>
      </c>
      <c r="C1525" s="74" t="s">
        <v>18</v>
      </c>
      <c r="D1525" t="s">
        <v>196</v>
      </c>
      <c r="E1525" s="17">
        <v>525.59</v>
      </c>
      <c r="F1525">
        <v>6</v>
      </c>
      <c r="G1525">
        <v>504.56640000000004</v>
      </c>
      <c r="H1525" s="15">
        <v>3153.54</v>
      </c>
      <c r="I1525">
        <v>3658.1064000000001</v>
      </c>
      <c r="J1525">
        <f>YEAR(Ventas_Wellpro[[#This Row],[Fecha]])</f>
        <v>2025</v>
      </c>
      <c r="K1525" t="str">
        <f>TEXT(Ventas_Wellpro[[#This Row],[Fecha]],"MMMM")</f>
        <v>julio</v>
      </c>
      <c r="L1525">
        <f>DAY(Ventas_Wellpro[[#This Row],[Fecha]])</f>
        <v>7</v>
      </c>
    </row>
    <row r="1526" spans="2:12" x14ac:dyDescent="0.25">
      <c r="B1526" s="70">
        <v>45845</v>
      </c>
      <c r="C1526" s="74" t="s">
        <v>18</v>
      </c>
      <c r="D1526" t="s">
        <v>196</v>
      </c>
      <c r="E1526" s="17">
        <v>525.59</v>
      </c>
      <c r="F1526">
        <v>12</v>
      </c>
      <c r="G1526">
        <v>1009.1328000000001</v>
      </c>
      <c r="H1526" s="15">
        <v>6307.08</v>
      </c>
      <c r="I1526">
        <v>7316.2128000000002</v>
      </c>
      <c r="J1526">
        <f>YEAR(Ventas_Wellpro[[#This Row],[Fecha]])</f>
        <v>2025</v>
      </c>
      <c r="K1526" t="str">
        <f>TEXT(Ventas_Wellpro[[#This Row],[Fecha]],"MMMM")</f>
        <v>julio</v>
      </c>
      <c r="L1526">
        <f>DAY(Ventas_Wellpro[[#This Row],[Fecha]])</f>
        <v>7</v>
      </c>
    </row>
    <row r="1527" spans="2:12" x14ac:dyDescent="0.25">
      <c r="B1527" s="70">
        <v>45845</v>
      </c>
      <c r="C1527" s="74" t="s">
        <v>18</v>
      </c>
      <c r="D1527" t="s">
        <v>196</v>
      </c>
      <c r="E1527" s="17">
        <v>525.59</v>
      </c>
      <c r="F1527">
        <v>6</v>
      </c>
      <c r="G1527">
        <v>504.56640000000004</v>
      </c>
      <c r="H1527" s="15">
        <v>3153.54</v>
      </c>
      <c r="I1527">
        <v>3658.1064000000001</v>
      </c>
      <c r="J1527">
        <f>YEAR(Ventas_Wellpro[[#This Row],[Fecha]])</f>
        <v>2025</v>
      </c>
      <c r="K1527" t="str">
        <f>TEXT(Ventas_Wellpro[[#This Row],[Fecha]],"MMMM")</f>
        <v>julio</v>
      </c>
      <c r="L1527">
        <f>DAY(Ventas_Wellpro[[#This Row],[Fecha]])</f>
        <v>7</v>
      </c>
    </row>
    <row r="1528" spans="2:12" x14ac:dyDescent="0.25">
      <c r="B1528" s="70">
        <v>45845</v>
      </c>
      <c r="C1528" s="74" t="s">
        <v>18</v>
      </c>
      <c r="D1528" t="s">
        <v>196</v>
      </c>
      <c r="E1528" s="17">
        <v>525.59</v>
      </c>
      <c r="F1528">
        <v>6</v>
      </c>
      <c r="G1528">
        <v>504.56640000000004</v>
      </c>
      <c r="H1528" s="15">
        <v>3153.54</v>
      </c>
      <c r="I1528">
        <v>3658.1064000000001</v>
      </c>
      <c r="J1528">
        <f>YEAR(Ventas_Wellpro[[#This Row],[Fecha]])</f>
        <v>2025</v>
      </c>
      <c r="K1528" t="str">
        <f>TEXT(Ventas_Wellpro[[#This Row],[Fecha]],"MMMM")</f>
        <v>julio</v>
      </c>
      <c r="L1528">
        <f>DAY(Ventas_Wellpro[[#This Row],[Fecha]])</f>
        <v>7</v>
      </c>
    </row>
    <row r="1529" spans="2:12" x14ac:dyDescent="0.25">
      <c r="B1529" s="70">
        <v>45845</v>
      </c>
      <c r="C1529" s="74" t="s">
        <v>18</v>
      </c>
      <c r="D1529" t="s">
        <v>196</v>
      </c>
      <c r="E1529" s="17">
        <v>525.59</v>
      </c>
      <c r="F1529">
        <v>6</v>
      </c>
      <c r="G1529">
        <v>504.56640000000004</v>
      </c>
      <c r="H1529" s="15">
        <v>3153.54</v>
      </c>
      <c r="I1529">
        <v>3658.1064000000001</v>
      </c>
      <c r="J1529">
        <f>YEAR(Ventas_Wellpro[[#This Row],[Fecha]])</f>
        <v>2025</v>
      </c>
      <c r="K1529" t="str">
        <f>TEXT(Ventas_Wellpro[[#This Row],[Fecha]],"MMMM")</f>
        <v>julio</v>
      </c>
      <c r="L1529">
        <f>DAY(Ventas_Wellpro[[#This Row],[Fecha]])</f>
        <v>7</v>
      </c>
    </row>
    <row r="1530" spans="2:12" x14ac:dyDescent="0.25">
      <c r="B1530" s="70">
        <v>45845</v>
      </c>
      <c r="C1530" s="74" t="s">
        <v>18</v>
      </c>
      <c r="D1530" t="s">
        <v>196</v>
      </c>
      <c r="E1530" s="17">
        <v>525.59</v>
      </c>
      <c r="F1530">
        <v>6</v>
      </c>
      <c r="G1530">
        <v>504.56640000000004</v>
      </c>
      <c r="H1530" s="15">
        <v>3153.54</v>
      </c>
      <c r="I1530">
        <v>3658.1064000000001</v>
      </c>
      <c r="J1530">
        <f>YEAR(Ventas_Wellpro[[#This Row],[Fecha]])</f>
        <v>2025</v>
      </c>
      <c r="K1530" t="str">
        <f>TEXT(Ventas_Wellpro[[#This Row],[Fecha]],"MMMM")</f>
        <v>julio</v>
      </c>
      <c r="L1530">
        <f>DAY(Ventas_Wellpro[[#This Row],[Fecha]])</f>
        <v>7</v>
      </c>
    </row>
    <row r="1531" spans="2:12" x14ac:dyDescent="0.25">
      <c r="B1531" s="70">
        <v>45845</v>
      </c>
      <c r="C1531" s="74" t="s">
        <v>22</v>
      </c>
      <c r="D1531" t="s">
        <v>144</v>
      </c>
      <c r="E1531">
        <v>77.586200000000005</v>
      </c>
      <c r="F1531">
        <v>1</v>
      </c>
      <c r="G1531">
        <v>12.413792000000001</v>
      </c>
      <c r="H1531" s="15">
        <v>77.59</v>
      </c>
      <c r="I1531">
        <v>90.003792000000004</v>
      </c>
      <c r="J1531">
        <f>YEAR(Ventas_Wellpro[[#This Row],[Fecha]])</f>
        <v>2025</v>
      </c>
      <c r="K1531" t="str">
        <f>TEXT(Ventas_Wellpro[[#This Row],[Fecha]],"MMMM")</f>
        <v>julio</v>
      </c>
      <c r="L1531">
        <f>DAY(Ventas_Wellpro[[#This Row],[Fecha]])</f>
        <v>7</v>
      </c>
    </row>
    <row r="1532" spans="2:12" x14ac:dyDescent="0.25">
      <c r="B1532" s="70">
        <v>45845</v>
      </c>
      <c r="C1532" s="74" t="s">
        <v>22</v>
      </c>
      <c r="D1532" t="s">
        <v>144</v>
      </c>
      <c r="E1532">
        <v>137.79310000000001</v>
      </c>
      <c r="F1532">
        <v>1</v>
      </c>
      <c r="G1532">
        <v>22.046896</v>
      </c>
      <c r="H1532" s="15">
        <v>137.79</v>
      </c>
      <c r="I1532">
        <v>159.836896</v>
      </c>
      <c r="J1532">
        <f>YEAR(Ventas_Wellpro[[#This Row],[Fecha]])</f>
        <v>2025</v>
      </c>
      <c r="K1532" t="str">
        <f>TEXT(Ventas_Wellpro[[#This Row],[Fecha]],"MMMM")</f>
        <v>julio</v>
      </c>
      <c r="L1532">
        <f>DAY(Ventas_Wellpro[[#This Row],[Fecha]])</f>
        <v>7</v>
      </c>
    </row>
    <row r="1533" spans="2:12" x14ac:dyDescent="0.25">
      <c r="B1533" s="70">
        <v>45845</v>
      </c>
      <c r="C1533" s="74" t="s">
        <v>23</v>
      </c>
      <c r="D1533" t="s">
        <v>144</v>
      </c>
      <c r="E1533">
        <v>77.586200000000005</v>
      </c>
      <c r="F1533">
        <v>1</v>
      </c>
      <c r="G1533">
        <v>12.413792000000001</v>
      </c>
      <c r="H1533" s="15">
        <v>77.59</v>
      </c>
      <c r="I1533">
        <v>90.003792000000004</v>
      </c>
      <c r="J1533">
        <f>YEAR(Ventas_Wellpro[[#This Row],[Fecha]])</f>
        <v>2025</v>
      </c>
      <c r="K1533" t="str">
        <f>TEXT(Ventas_Wellpro[[#This Row],[Fecha]],"MMMM")</f>
        <v>julio</v>
      </c>
      <c r="L1533">
        <f>DAY(Ventas_Wellpro[[#This Row],[Fecha]])</f>
        <v>7</v>
      </c>
    </row>
    <row r="1534" spans="2:12" x14ac:dyDescent="0.25">
      <c r="B1534" s="70">
        <v>45845</v>
      </c>
      <c r="C1534" s="74" t="s">
        <v>23</v>
      </c>
      <c r="D1534" t="s">
        <v>196</v>
      </c>
      <c r="E1534">
        <v>70.05</v>
      </c>
      <c r="F1534">
        <v>240</v>
      </c>
      <c r="G1534">
        <v>2689.92</v>
      </c>
      <c r="H1534" s="15">
        <v>16812</v>
      </c>
      <c r="I1534">
        <v>19501.919999999998</v>
      </c>
      <c r="J1534">
        <f>YEAR(Ventas_Wellpro[[#This Row],[Fecha]])</f>
        <v>2025</v>
      </c>
      <c r="K1534" t="str">
        <f>TEXT(Ventas_Wellpro[[#This Row],[Fecha]],"MMMM")</f>
        <v>julio</v>
      </c>
      <c r="L1534">
        <f>DAY(Ventas_Wellpro[[#This Row],[Fecha]])</f>
        <v>7</v>
      </c>
    </row>
    <row r="1535" spans="2:12" x14ac:dyDescent="0.25">
      <c r="B1535" s="70">
        <v>45845</v>
      </c>
      <c r="C1535" s="74" t="s">
        <v>23</v>
      </c>
      <c r="D1535" t="s">
        <v>196</v>
      </c>
      <c r="E1535">
        <v>70.05</v>
      </c>
      <c r="F1535">
        <v>240</v>
      </c>
      <c r="G1535">
        <v>2689.92</v>
      </c>
      <c r="H1535" s="15">
        <v>16812</v>
      </c>
      <c r="I1535">
        <v>19501.919999999998</v>
      </c>
      <c r="J1535">
        <f>YEAR(Ventas_Wellpro[[#This Row],[Fecha]])</f>
        <v>2025</v>
      </c>
      <c r="K1535" t="str">
        <f>TEXT(Ventas_Wellpro[[#This Row],[Fecha]],"MMMM")</f>
        <v>julio</v>
      </c>
      <c r="L1535">
        <f>DAY(Ventas_Wellpro[[#This Row],[Fecha]])</f>
        <v>7</v>
      </c>
    </row>
    <row r="1536" spans="2:12" x14ac:dyDescent="0.25">
      <c r="B1536" s="70">
        <v>45846</v>
      </c>
      <c r="C1536" s="74" t="s">
        <v>21</v>
      </c>
      <c r="D1536" t="s">
        <v>144</v>
      </c>
      <c r="E1536">
        <v>137.79310000000001</v>
      </c>
      <c r="F1536">
        <v>2</v>
      </c>
      <c r="G1536">
        <v>44.093792000000001</v>
      </c>
      <c r="H1536" s="15">
        <v>275.58999999999997</v>
      </c>
      <c r="I1536">
        <v>319.68379199999998</v>
      </c>
      <c r="J1536">
        <f>YEAR(Ventas_Wellpro[[#This Row],[Fecha]])</f>
        <v>2025</v>
      </c>
      <c r="K1536" t="str">
        <f>TEXT(Ventas_Wellpro[[#This Row],[Fecha]],"MMMM")</f>
        <v>julio</v>
      </c>
      <c r="L1536">
        <f>DAY(Ventas_Wellpro[[#This Row],[Fecha]])</f>
        <v>8</v>
      </c>
    </row>
    <row r="1537" spans="2:12" x14ac:dyDescent="0.25">
      <c r="B1537" s="70">
        <v>45847</v>
      </c>
      <c r="C1537" s="74" t="s">
        <v>10</v>
      </c>
      <c r="D1537" t="s">
        <v>197</v>
      </c>
      <c r="E1537">
        <v>211.23</v>
      </c>
      <c r="F1537">
        <v>6</v>
      </c>
      <c r="G1537">
        <v>202.7808</v>
      </c>
      <c r="H1537" s="15">
        <v>1267.3800000000001</v>
      </c>
      <c r="I1537">
        <v>1470.1608000000001</v>
      </c>
      <c r="J1537">
        <f>YEAR(Ventas_Wellpro[[#This Row],[Fecha]])</f>
        <v>2025</v>
      </c>
      <c r="K1537" t="str">
        <f>TEXT(Ventas_Wellpro[[#This Row],[Fecha]],"MMMM")</f>
        <v>julio</v>
      </c>
      <c r="L1537">
        <f>DAY(Ventas_Wellpro[[#This Row],[Fecha]])</f>
        <v>9</v>
      </c>
    </row>
    <row r="1538" spans="2:12" x14ac:dyDescent="0.25">
      <c r="B1538" s="70">
        <v>45847</v>
      </c>
      <c r="C1538" s="74" t="s">
        <v>12</v>
      </c>
      <c r="D1538" t="s">
        <v>197</v>
      </c>
      <c r="E1538">
        <v>211.23</v>
      </c>
      <c r="F1538">
        <v>6</v>
      </c>
      <c r="G1538">
        <v>202.7808</v>
      </c>
      <c r="H1538" s="15">
        <v>1267.3800000000001</v>
      </c>
      <c r="I1538">
        <v>1470.1608000000001</v>
      </c>
      <c r="J1538">
        <f>YEAR(Ventas_Wellpro[[#This Row],[Fecha]])</f>
        <v>2025</v>
      </c>
      <c r="K1538" t="str">
        <f>TEXT(Ventas_Wellpro[[#This Row],[Fecha]],"MMMM")</f>
        <v>julio</v>
      </c>
      <c r="L1538">
        <f>DAY(Ventas_Wellpro[[#This Row],[Fecha]])</f>
        <v>9</v>
      </c>
    </row>
    <row r="1539" spans="2:12" x14ac:dyDescent="0.25">
      <c r="B1539" s="70">
        <v>45848</v>
      </c>
      <c r="C1539" s="74" t="s">
        <v>17</v>
      </c>
      <c r="D1539" t="s">
        <v>196</v>
      </c>
      <c r="E1539">
        <v>498.66</v>
      </c>
      <c r="F1539" s="26">
        <v>6</v>
      </c>
      <c r="G1539">
        <v>478.71360000000004</v>
      </c>
      <c r="H1539" s="15">
        <v>2991.96</v>
      </c>
      <c r="I1539">
        <v>3470.6736000000001</v>
      </c>
      <c r="J1539">
        <f>YEAR(Ventas_Wellpro[[#This Row],[Fecha]])</f>
        <v>2025</v>
      </c>
      <c r="K1539" t="str">
        <f>TEXT(Ventas_Wellpro[[#This Row],[Fecha]],"MMMM")</f>
        <v>julio</v>
      </c>
      <c r="L1539">
        <f>DAY(Ventas_Wellpro[[#This Row],[Fecha]])</f>
        <v>10</v>
      </c>
    </row>
    <row r="1540" spans="2:12" x14ac:dyDescent="0.25">
      <c r="B1540" s="70">
        <v>45848</v>
      </c>
      <c r="C1540" s="74" t="s">
        <v>17</v>
      </c>
      <c r="D1540" t="s">
        <v>196</v>
      </c>
      <c r="E1540">
        <v>498.66</v>
      </c>
      <c r="F1540" s="26">
        <v>6</v>
      </c>
      <c r="G1540">
        <v>478.71360000000004</v>
      </c>
      <c r="H1540" s="15">
        <v>2991.96</v>
      </c>
      <c r="I1540">
        <v>3470.6736000000001</v>
      </c>
      <c r="J1540">
        <f>YEAR(Ventas_Wellpro[[#This Row],[Fecha]])</f>
        <v>2025</v>
      </c>
      <c r="K1540" t="str">
        <f>TEXT(Ventas_Wellpro[[#This Row],[Fecha]],"MMMM")</f>
        <v>julio</v>
      </c>
      <c r="L1540">
        <f>DAY(Ventas_Wellpro[[#This Row],[Fecha]])</f>
        <v>10</v>
      </c>
    </row>
    <row r="1541" spans="2:12" x14ac:dyDescent="0.25">
      <c r="B1541" s="70">
        <v>45848</v>
      </c>
      <c r="C1541" s="74" t="s">
        <v>17</v>
      </c>
      <c r="D1541" t="s">
        <v>196</v>
      </c>
      <c r="E1541">
        <v>498.66</v>
      </c>
      <c r="F1541" s="26">
        <v>6</v>
      </c>
      <c r="G1541">
        <v>478.71360000000004</v>
      </c>
      <c r="H1541" s="15">
        <v>2991.96</v>
      </c>
      <c r="I1541">
        <v>3470.6736000000001</v>
      </c>
      <c r="J1541">
        <f>YEAR(Ventas_Wellpro[[#This Row],[Fecha]])</f>
        <v>2025</v>
      </c>
      <c r="K1541" t="str">
        <f>TEXT(Ventas_Wellpro[[#This Row],[Fecha]],"MMMM")</f>
        <v>julio</v>
      </c>
      <c r="L1541">
        <f>DAY(Ventas_Wellpro[[#This Row],[Fecha]])</f>
        <v>10</v>
      </c>
    </row>
    <row r="1542" spans="2:12" x14ac:dyDescent="0.25">
      <c r="B1542" s="70">
        <v>45848</v>
      </c>
      <c r="C1542" s="74" t="s">
        <v>17</v>
      </c>
      <c r="D1542" t="s">
        <v>196</v>
      </c>
      <c r="E1542">
        <v>498.66</v>
      </c>
      <c r="F1542" s="26">
        <v>6</v>
      </c>
      <c r="G1542">
        <v>478.71360000000004</v>
      </c>
      <c r="H1542" s="15">
        <v>2991.96</v>
      </c>
      <c r="I1542">
        <v>3470.6736000000001</v>
      </c>
      <c r="J1542">
        <f>YEAR(Ventas_Wellpro[[#This Row],[Fecha]])</f>
        <v>2025</v>
      </c>
      <c r="K1542" t="str">
        <f>TEXT(Ventas_Wellpro[[#This Row],[Fecha]],"MMMM")</f>
        <v>julio</v>
      </c>
      <c r="L1542">
        <f>DAY(Ventas_Wellpro[[#This Row],[Fecha]])</f>
        <v>10</v>
      </c>
    </row>
    <row r="1543" spans="2:12" x14ac:dyDescent="0.25">
      <c r="B1543" s="70">
        <v>45848</v>
      </c>
      <c r="C1543" s="74" t="s">
        <v>17</v>
      </c>
      <c r="D1543" t="s">
        <v>196</v>
      </c>
      <c r="E1543">
        <v>498.66</v>
      </c>
      <c r="F1543" s="26">
        <v>6</v>
      </c>
      <c r="G1543">
        <v>478.71360000000004</v>
      </c>
      <c r="H1543" s="15">
        <v>2991.96</v>
      </c>
      <c r="I1543">
        <v>3470.6736000000001</v>
      </c>
      <c r="J1543">
        <f>YEAR(Ventas_Wellpro[[#This Row],[Fecha]])</f>
        <v>2025</v>
      </c>
      <c r="K1543" t="str">
        <f>TEXT(Ventas_Wellpro[[#This Row],[Fecha]],"MMMM")</f>
        <v>julio</v>
      </c>
      <c r="L1543">
        <f>DAY(Ventas_Wellpro[[#This Row],[Fecha]])</f>
        <v>10</v>
      </c>
    </row>
    <row r="1544" spans="2:12" x14ac:dyDescent="0.25">
      <c r="B1544" s="70">
        <v>45848</v>
      </c>
      <c r="C1544" s="74" t="s">
        <v>17</v>
      </c>
      <c r="D1544" t="s">
        <v>196</v>
      </c>
      <c r="E1544">
        <v>498.66</v>
      </c>
      <c r="F1544" s="26">
        <v>6</v>
      </c>
      <c r="G1544">
        <v>478.71360000000004</v>
      </c>
      <c r="H1544" s="15">
        <v>2991.96</v>
      </c>
      <c r="I1544">
        <v>3470.6736000000001</v>
      </c>
      <c r="J1544">
        <f>YEAR(Ventas_Wellpro[[#This Row],[Fecha]])</f>
        <v>2025</v>
      </c>
      <c r="K1544" t="str">
        <f>TEXT(Ventas_Wellpro[[#This Row],[Fecha]],"MMMM")</f>
        <v>julio</v>
      </c>
      <c r="L1544">
        <f>DAY(Ventas_Wellpro[[#This Row],[Fecha]])</f>
        <v>10</v>
      </c>
    </row>
    <row r="1545" spans="2:12" x14ac:dyDescent="0.25">
      <c r="B1545" s="70">
        <v>45848</v>
      </c>
      <c r="C1545" s="74" t="s">
        <v>17</v>
      </c>
      <c r="D1545" t="s">
        <v>196</v>
      </c>
      <c r="E1545">
        <v>498.66</v>
      </c>
      <c r="F1545" s="26">
        <v>6</v>
      </c>
      <c r="G1545">
        <v>478.71360000000004</v>
      </c>
      <c r="H1545" s="15">
        <v>2991.96</v>
      </c>
      <c r="I1545">
        <v>3470.6736000000001</v>
      </c>
      <c r="J1545">
        <f>YEAR(Ventas_Wellpro[[#This Row],[Fecha]])</f>
        <v>2025</v>
      </c>
      <c r="K1545" t="str">
        <f>TEXT(Ventas_Wellpro[[#This Row],[Fecha]],"MMMM")</f>
        <v>julio</v>
      </c>
      <c r="L1545">
        <f>DAY(Ventas_Wellpro[[#This Row],[Fecha]])</f>
        <v>10</v>
      </c>
    </row>
    <row r="1546" spans="2:12" x14ac:dyDescent="0.25">
      <c r="B1546" s="70">
        <v>45848</v>
      </c>
      <c r="C1546" s="74" t="s">
        <v>17</v>
      </c>
      <c r="D1546" t="s">
        <v>196</v>
      </c>
      <c r="E1546">
        <v>498.66</v>
      </c>
      <c r="F1546" s="26">
        <v>6</v>
      </c>
      <c r="G1546">
        <v>478.71360000000004</v>
      </c>
      <c r="H1546" s="15">
        <v>2991.96</v>
      </c>
      <c r="I1546">
        <v>3470.6736000000001</v>
      </c>
      <c r="J1546">
        <f>YEAR(Ventas_Wellpro[[#This Row],[Fecha]])</f>
        <v>2025</v>
      </c>
      <c r="K1546" t="str">
        <f>TEXT(Ventas_Wellpro[[#This Row],[Fecha]],"MMMM")</f>
        <v>julio</v>
      </c>
      <c r="L1546">
        <f>DAY(Ventas_Wellpro[[#This Row],[Fecha]])</f>
        <v>10</v>
      </c>
    </row>
    <row r="1547" spans="2:12" x14ac:dyDescent="0.25">
      <c r="B1547" s="70">
        <v>45848</v>
      </c>
      <c r="C1547" s="74" t="s">
        <v>17</v>
      </c>
      <c r="D1547" t="s">
        <v>196</v>
      </c>
      <c r="E1547">
        <v>498.66</v>
      </c>
      <c r="F1547" s="26">
        <v>6</v>
      </c>
      <c r="G1547">
        <v>478.71360000000004</v>
      </c>
      <c r="H1547" s="15">
        <v>2991.96</v>
      </c>
      <c r="I1547">
        <v>3470.6736000000001</v>
      </c>
      <c r="J1547">
        <f>YEAR(Ventas_Wellpro[[#This Row],[Fecha]])</f>
        <v>2025</v>
      </c>
      <c r="K1547" t="str">
        <f>TEXT(Ventas_Wellpro[[#This Row],[Fecha]],"MMMM")</f>
        <v>julio</v>
      </c>
      <c r="L1547">
        <f>DAY(Ventas_Wellpro[[#This Row],[Fecha]])</f>
        <v>10</v>
      </c>
    </row>
    <row r="1548" spans="2:12" x14ac:dyDescent="0.25">
      <c r="B1548" s="70">
        <v>45848</v>
      </c>
      <c r="C1548" s="74" t="s">
        <v>123</v>
      </c>
      <c r="D1548" t="s">
        <v>144</v>
      </c>
      <c r="E1548">
        <v>112.1572</v>
      </c>
      <c r="F1548">
        <v>1</v>
      </c>
      <c r="G1548">
        <v>17.945152</v>
      </c>
      <c r="H1548" s="15">
        <v>112.16</v>
      </c>
      <c r="I1548">
        <v>130.105152</v>
      </c>
      <c r="J1548">
        <f>YEAR(Ventas_Wellpro[[#This Row],[Fecha]])</f>
        <v>2025</v>
      </c>
      <c r="K1548" t="str">
        <f>TEXT(Ventas_Wellpro[[#This Row],[Fecha]],"MMMM")</f>
        <v>julio</v>
      </c>
      <c r="L1548">
        <f>DAY(Ventas_Wellpro[[#This Row],[Fecha]])</f>
        <v>10</v>
      </c>
    </row>
    <row r="1549" spans="2:12" x14ac:dyDescent="0.25">
      <c r="B1549" s="70">
        <v>45848</v>
      </c>
      <c r="C1549" s="74" t="s">
        <v>19</v>
      </c>
      <c r="D1549" t="s">
        <v>144</v>
      </c>
      <c r="E1549">
        <v>1048.2757999999999</v>
      </c>
      <c r="F1549">
        <v>1</v>
      </c>
      <c r="G1549">
        <v>167.72412799999998</v>
      </c>
      <c r="H1549" s="15">
        <v>1048.28</v>
      </c>
      <c r="I1549">
        <v>1216.004128</v>
      </c>
      <c r="J1549">
        <f>YEAR(Ventas_Wellpro[[#This Row],[Fecha]])</f>
        <v>2025</v>
      </c>
      <c r="K1549" t="str">
        <f>TEXT(Ventas_Wellpro[[#This Row],[Fecha]],"MMMM")</f>
        <v>julio</v>
      </c>
      <c r="L1549">
        <f>DAY(Ventas_Wellpro[[#This Row],[Fecha]])</f>
        <v>10</v>
      </c>
    </row>
    <row r="1550" spans="2:12" x14ac:dyDescent="0.25">
      <c r="B1550" s="70">
        <v>45848</v>
      </c>
      <c r="C1550" s="74" t="s">
        <v>21</v>
      </c>
      <c r="D1550" t="s">
        <v>144</v>
      </c>
      <c r="E1550">
        <v>137.79310000000001</v>
      </c>
      <c r="F1550">
        <v>2</v>
      </c>
      <c r="G1550">
        <v>44.093792000000001</v>
      </c>
      <c r="H1550" s="15">
        <v>275.58999999999997</v>
      </c>
      <c r="I1550">
        <v>319.68379199999998</v>
      </c>
      <c r="J1550">
        <f>YEAR(Ventas_Wellpro[[#This Row],[Fecha]])</f>
        <v>2025</v>
      </c>
      <c r="K1550" t="str">
        <f>TEXT(Ventas_Wellpro[[#This Row],[Fecha]],"MMMM")</f>
        <v>julio</v>
      </c>
      <c r="L1550">
        <f>DAY(Ventas_Wellpro[[#This Row],[Fecha]])</f>
        <v>10</v>
      </c>
    </row>
    <row r="1551" spans="2:12" x14ac:dyDescent="0.25">
      <c r="B1551" s="70">
        <v>45848</v>
      </c>
      <c r="C1551" s="74" t="s">
        <v>21</v>
      </c>
      <c r="D1551" t="s">
        <v>145</v>
      </c>
      <c r="E1551">
        <v>90.54</v>
      </c>
      <c r="F1551">
        <v>6</v>
      </c>
      <c r="G1551">
        <v>86.918400000000005</v>
      </c>
      <c r="H1551" s="15">
        <v>543.24</v>
      </c>
      <c r="I1551">
        <v>630.15840000000003</v>
      </c>
      <c r="J1551">
        <f>YEAR(Ventas_Wellpro[[#This Row],[Fecha]])</f>
        <v>2025</v>
      </c>
      <c r="K1551" t="str">
        <f>TEXT(Ventas_Wellpro[[#This Row],[Fecha]],"MMMM")</f>
        <v>julio</v>
      </c>
      <c r="L1551">
        <f>DAY(Ventas_Wellpro[[#This Row],[Fecha]])</f>
        <v>10</v>
      </c>
    </row>
    <row r="1552" spans="2:12" x14ac:dyDescent="0.25">
      <c r="B1552" s="70">
        <v>45848</v>
      </c>
      <c r="C1552" s="74" t="s">
        <v>18</v>
      </c>
      <c r="D1552" t="s">
        <v>196</v>
      </c>
      <c r="E1552" s="17">
        <v>525.59</v>
      </c>
      <c r="F1552">
        <v>6</v>
      </c>
      <c r="G1552">
        <v>504.56640000000004</v>
      </c>
      <c r="H1552" s="15">
        <v>3153.54</v>
      </c>
      <c r="I1552">
        <v>3658.1064000000001</v>
      </c>
      <c r="J1552">
        <f>YEAR(Ventas_Wellpro[[#This Row],[Fecha]])</f>
        <v>2025</v>
      </c>
      <c r="K1552" t="str">
        <f>TEXT(Ventas_Wellpro[[#This Row],[Fecha]],"MMMM")</f>
        <v>julio</v>
      </c>
      <c r="L1552">
        <f>DAY(Ventas_Wellpro[[#This Row],[Fecha]])</f>
        <v>10</v>
      </c>
    </row>
    <row r="1553" spans="2:12" x14ac:dyDescent="0.25">
      <c r="B1553" s="70">
        <v>45848</v>
      </c>
      <c r="C1553" s="74" t="s">
        <v>18</v>
      </c>
      <c r="D1553" t="s">
        <v>196</v>
      </c>
      <c r="E1553" s="17">
        <v>525.59</v>
      </c>
      <c r="F1553">
        <v>6</v>
      </c>
      <c r="G1553">
        <v>504.56640000000004</v>
      </c>
      <c r="H1553" s="15">
        <v>3153.54</v>
      </c>
      <c r="I1553">
        <v>3658.1064000000001</v>
      </c>
      <c r="J1553">
        <f>YEAR(Ventas_Wellpro[[#This Row],[Fecha]])</f>
        <v>2025</v>
      </c>
      <c r="K1553" t="str">
        <f>TEXT(Ventas_Wellpro[[#This Row],[Fecha]],"MMMM")</f>
        <v>julio</v>
      </c>
      <c r="L1553">
        <f>DAY(Ventas_Wellpro[[#This Row],[Fecha]])</f>
        <v>10</v>
      </c>
    </row>
    <row r="1554" spans="2:12" x14ac:dyDescent="0.25">
      <c r="B1554" s="70">
        <v>45848</v>
      </c>
      <c r="C1554" s="74" t="s">
        <v>18</v>
      </c>
      <c r="D1554" t="s">
        <v>196</v>
      </c>
      <c r="E1554" s="17">
        <v>525.59</v>
      </c>
      <c r="F1554">
        <v>12</v>
      </c>
      <c r="G1554">
        <v>1009.1328000000001</v>
      </c>
      <c r="H1554" s="15">
        <v>6307.08</v>
      </c>
      <c r="I1554">
        <v>7316.2128000000002</v>
      </c>
      <c r="J1554">
        <f>YEAR(Ventas_Wellpro[[#This Row],[Fecha]])</f>
        <v>2025</v>
      </c>
      <c r="K1554" t="str">
        <f>TEXT(Ventas_Wellpro[[#This Row],[Fecha]],"MMMM")</f>
        <v>julio</v>
      </c>
      <c r="L1554">
        <f>DAY(Ventas_Wellpro[[#This Row],[Fecha]])</f>
        <v>10</v>
      </c>
    </row>
    <row r="1555" spans="2:12" x14ac:dyDescent="0.25">
      <c r="B1555" s="70">
        <v>45848</v>
      </c>
      <c r="C1555" s="74" t="s">
        <v>18</v>
      </c>
      <c r="D1555" t="s">
        <v>196</v>
      </c>
      <c r="E1555" s="17">
        <v>525.59</v>
      </c>
      <c r="F1555">
        <v>6</v>
      </c>
      <c r="G1555">
        <v>504.56640000000004</v>
      </c>
      <c r="H1555" s="15">
        <v>3153.54</v>
      </c>
      <c r="I1555">
        <v>3658.1064000000001</v>
      </c>
      <c r="J1555">
        <f>YEAR(Ventas_Wellpro[[#This Row],[Fecha]])</f>
        <v>2025</v>
      </c>
      <c r="K1555" t="str">
        <f>TEXT(Ventas_Wellpro[[#This Row],[Fecha]],"MMMM")</f>
        <v>julio</v>
      </c>
      <c r="L1555">
        <f>DAY(Ventas_Wellpro[[#This Row],[Fecha]])</f>
        <v>10</v>
      </c>
    </row>
    <row r="1556" spans="2:12" x14ac:dyDescent="0.25">
      <c r="B1556" s="70">
        <v>45848</v>
      </c>
      <c r="C1556" s="74" t="s">
        <v>18</v>
      </c>
      <c r="D1556" t="s">
        <v>196</v>
      </c>
      <c r="E1556" s="17">
        <v>525.59</v>
      </c>
      <c r="F1556">
        <v>6</v>
      </c>
      <c r="G1556">
        <v>504.56640000000004</v>
      </c>
      <c r="H1556" s="15">
        <v>3153.54</v>
      </c>
      <c r="I1556">
        <v>3658.1064000000001</v>
      </c>
      <c r="J1556">
        <f>YEAR(Ventas_Wellpro[[#This Row],[Fecha]])</f>
        <v>2025</v>
      </c>
      <c r="K1556" t="str">
        <f>TEXT(Ventas_Wellpro[[#This Row],[Fecha]],"MMMM")</f>
        <v>julio</v>
      </c>
      <c r="L1556">
        <f>DAY(Ventas_Wellpro[[#This Row],[Fecha]])</f>
        <v>10</v>
      </c>
    </row>
    <row r="1557" spans="2:12" x14ac:dyDescent="0.25">
      <c r="B1557" s="70">
        <v>45848</v>
      </c>
      <c r="C1557" s="74" t="s">
        <v>18</v>
      </c>
      <c r="D1557" t="s">
        <v>196</v>
      </c>
      <c r="E1557" s="17">
        <v>525.59</v>
      </c>
      <c r="F1557">
        <v>6</v>
      </c>
      <c r="G1557">
        <v>504.56640000000004</v>
      </c>
      <c r="H1557" s="15">
        <v>3153.54</v>
      </c>
      <c r="I1557">
        <v>3658.1064000000001</v>
      </c>
      <c r="J1557">
        <f>YEAR(Ventas_Wellpro[[#This Row],[Fecha]])</f>
        <v>2025</v>
      </c>
      <c r="K1557" t="str">
        <f>TEXT(Ventas_Wellpro[[#This Row],[Fecha]],"MMMM")</f>
        <v>julio</v>
      </c>
      <c r="L1557">
        <f>DAY(Ventas_Wellpro[[#This Row],[Fecha]])</f>
        <v>10</v>
      </c>
    </row>
    <row r="1558" spans="2:12" x14ac:dyDescent="0.25">
      <c r="B1558" s="70">
        <v>45848</v>
      </c>
      <c r="C1558" s="74" t="s">
        <v>22</v>
      </c>
      <c r="D1558" t="s">
        <v>144</v>
      </c>
      <c r="E1558">
        <v>114.0475</v>
      </c>
      <c r="F1558">
        <v>1</v>
      </c>
      <c r="G1558">
        <v>18.247600000000002</v>
      </c>
      <c r="H1558" s="15">
        <v>114.05</v>
      </c>
      <c r="I1558">
        <v>132.29759999999999</v>
      </c>
      <c r="J1558">
        <f>YEAR(Ventas_Wellpro[[#This Row],[Fecha]])</f>
        <v>2025</v>
      </c>
      <c r="K1558" t="str">
        <f>TEXT(Ventas_Wellpro[[#This Row],[Fecha]],"MMMM")</f>
        <v>julio</v>
      </c>
      <c r="L1558">
        <f>DAY(Ventas_Wellpro[[#This Row],[Fecha]])</f>
        <v>10</v>
      </c>
    </row>
    <row r="1559" spans="2:12" x14ac:dyDescent="0.25">
      <c r="B1559" s="70">
        <v>45848</v>
      </c>
      <c r="C1559" s="74" t="s">
        <v>23</v>
      </c>
      <c r="D1559" t="s">
        <v>196</v>
      </c>
      <c r="E1559">
        <v>70.05</v>
      </c>
      <c r="F1559">
        <v>240</v>
      </c>
      <c r="G1559">
        <v>2689.92</v>
      </c>
      <c r="H1559" s="15">
        <v>16812</v>
      </c>
      <c r="I1559">
        <v>19501.919999999998</v>
      </c>
      <c r="J1559">
        <f>YEAR(Ventas_Wellpro[[#This Row],[Fecha]])</f>
        <v>2025</v>
      </c>
      <c r="K1559" t="str">
        <f>TEXT(Ventas_Wellpro[[#This Row],[Fecha]],"MMMM")</f>
        <v>julio</v>
      </c>
      <c r="L1559">
        <f>DAY(Ventas_Wellpro[[#This Row],[Fecha]])</f>
        <v>10</v>
      </c>
    </row>
    <row r="1560" spans="2:12" x14ac:dyDescent="0.25">
      <c r="B1560" s="70">
        <v>45852</v>
      </c>
      <c r="C1560" s="74" t="s">
        <v>123</v>
      </c>
      <c r="D1560" t="s">
        <v>144</v>
      </c>
      <c r="E1560">
        <v>137.79310000000001</v>
      </c>
      <c r="F1560">
        <v>1</v>
      </c>
      <c r="G1560">
        <v>22.046896</v>
      </c>
      <c r="H1560" s="15">
        <v>137.79</v>
      </c>
      <c r="I1560">
        <v>159.836896</v>
      </c>
      <c r="J1560">
        <f>YEAR(Ventas_Wellpro[[#This Row],[Fecha]])</f>
        <v>2025</v>
      </c>
      <c r="K1560" t="str">
        <f>TEXT(Ventas_Wellpro[[#This Row],[Fecha]],"MMMM")</f>
        <v>julio</v>
      </c>
      <c r="L1560">
        <f>DAY(Ventas_Wellpro[[#This Row],[Fecha]])</f>
        <v>14</v>
      </c>
    </row>
    <row r="1561" spans="2:12" x14ac:dyDescent="0.25">
      <c r="B1561" s="70">
        <v>45852</v>
      </c>
      <c r="C1561" s="74" t="s">
        <v>12</v>
      </c>
      <c r="D1561" t="s">
        <v>144</v>
      </c>
      <c r="E1561">
        <v>343.96550000000002</v>
      </c>
      <c r="F1561">
        <v>5</v>
      </c>
      <c r="G1561">
        <v>275.17240000000004</v>
      </c>
      <c r="H1561" s="15">
        <v>1719.83</v>
      </c>
      <c r="I1561">
        <v>1995.0023999999999</v>
      </c>
      <c r="J1561">
        <f>YEAR(Ventas_Wellpro[[#This Row],[Fecha]])</f>
        <v>2025</v>
      </c>
      <c r="K1561" t="str">
        <f>TEXT(Ventas_Wellpro[[#This Row],[Fecha]],"MMMM")</f>
        <v>julio</v>
      </c>
      <c r="L1561">
        <f>DAY(Ventas_Wellpro[[#This Row],[Fecha]])</f>
        <v>14</v>
      </c>
    </row>
    <row r="1562" spans="2:12" x14ac:dyDescent="0.25">
      <c r="B1562" s="70">
        <v>45853</v>
      </c>
      <c r="C1562" s="74" t="s">
        <v>22</v>
      </c>
      <c r="D1562" t="s">
        <v>144</v>
      </c>
      <c r="E1562">
        <v>137.79310000000001</v>
      </c>
      <c r="F1562">
        <v>1</v>
      </c>
      <c r="G1562">
        <v>22.046896</v>
      </c>
      <c r="H1562" s="15">
        <v>137.79</v>
      </c>
      <c r="I1562">
        <v>159.836896</v>
      </c>
      <c r="J1562">
        <f>YEAR(Ventas_Wellpro[[#This Row],[Fecha]])</f>
        <v>2025</v>
      </c>
      <c r="K1562" t="str">
        <f>TEXT(Ventas_Wellpro[[#This Row],[Fecha]],"MMMM")</f>
        <v>julio</v>
      </c>
      <c r="L1562">
        <f>DAY(Ventas_Wellpro[[#This Row],[Fecha]])</f>
        <v>15</v>
      </c>
    </row>
    <row r="1563" spans="2:12" x14ac:dyDescent="0.25">
      <c r="B1563" s="70">
        <v>45854</v>
      </c>
      <c r="C1563" s="74" t="s">
        <v>123</v>
      </c>
      <c r="D1563" t="s">
        <v>144</v>
      </c>
      <c r="E1563">
        <v>137.79310000000001</v>
      </c>
      <c r="F1563">
        <v>1</v>
      </c>
      <c r="G1563">
        <v>22.046896</v>
      </c>
      <c r="H1563" s="15">
        <v>137.79</v>
      </c>
      <c r="I1563">
        <v>159.836896</v>
      </c>
      <c r="J1563">
        <f>YEAR(Ventas_Wellpro[[#This Row],[Fecha]])</f>
        <v>2025</v>
      </c>
      <c r="K1563" t="str">
        <f>TEXT(Ventas_Wellpro[[#This Row],[Fecha]],"MMMM")</f>
        <v>julio</v>
      </c>
      <c r="L1563">
        <f>DAY(Ventas_Wellpro[[#This Row],[Fecha]])</f>
        <v>16</v>
      </c>
    </row>
    <row r="1564" spans="2:12" x14ac:dyDescent="0.25">
      <c r="B1564" s="70">
        <v>45856</v>
      </c>
      <c r="C1564" s="74" t="s">
        <v>143</v>
      </c>
      <c r="D1564" t="s">
        <v>197</v>
      </c>
      <c r="E1564">
        <v>356.9</v>
      </c>
      <c r="F1564">
        <v>30</v>
      </c>
      <c r="G1564">
        <v>1713.12</v>
      </c>
      <c r="H1564" s="15">
        <v>10707</v>
      </c>
      <c r="I1564">
        <v>12420.119999999999</v>
      </c>
      <c r="J1564">
        <f>YEAR(Ventas_Wellpro[[#This Row],[Fecha]])</f>
        <v>2025</v>
      </c>
      <c r="K1564" t="str">
        <f>TEXT(Ventas_Wellpro[[#This Row],[Fecha]],"MMMM")</f>
        <v>julio</v>
      </c>
      <c r="L1564">
        <f>DAY(Ventas_Wellpro[[#This Row],[Fecha]])</f>
        <v>18</v>
      </c>
    </row>
    <row r="1565" spans="2:12" x14ac:dyDescent="0.25">
      <c r="B1565" s="70">
        <v>45856</v>
      </c>
      <c r="C1565" s="74" t="s">
        <v>20</v>
      </c>
      <c r="D1565" t="s">
        <v>197</v>
      </c>
      <c r="E1565">
        <v>1931.9</v>
      </c>
      <c r="F1565">
        <v>1</v>
      </c>
      <c r="G1565">
        <v>309.10400000000004</v>
      </c>
      <c r="H1565" s="15">
        <v>1931.9</v>
      </c>
      <c r="I1565">
        <v>2241.0039999999999</v>
      </c>
      <c r="J1565">
        <f>YEAR(Ventas_Wellpro[[#This Row],[Fecha]])</f>
        <v>2025</v>
      </c>
      <c r="K1565" t="str">
        <f>TEXT(Ventas_Wellpro[[#This Row],[Fecha]],"MMMM")</f>
        <v>julio</v>
      </c>
      <c r="L1565">
        <f>DAY(Ventas_Wellpro[[#This Row],[Fecha]])</f>
        <v>18</v>
      </c>
    </row>
    <row r="1566" spans="2:12" x14ac:dyDescent="0.25">
      <c r="B1566" s="70">
        <v>45856</v>
      </c>
      <c r="C1566" s="74" t="s">
        <v>142</v>
      </c>
      <c r="D1566" t="s">
        <v>197</v>
      </c>
      <c r="E1566">
        <v>356.9</v>
      </c>
      <c r="F1566">
        <v>30</v>
      </c>
      <c r="G1566">
        <v>1713.12</v>
      </c>
      <c r="H1566" s="15">
        <v>10707</v>
      </c>
      <c r="I1566">
        <v>12420.119999999999</v>
      </c>
      <c r="J1566">
        <f>YEAR(Ventas_Wellpro[[#This Row],[Fecha]])</f>
        <v>2025</v>
      </c>
      <c r="K1566" t="str">
        <f>TEXT(Ventas_Wellpro[[#This Row],[Fecha]],"MMMM")</f>
        <v>julio</v>
      </c>
      <c r="L1566">
        <f>DAY(Ventas_Wellpro[[#This Row],[Fecha]])</f>
        <v>18</v>
      </c>
    </row>
    <row r="1567" spans="2:12" x14ac:dyDescent="0.25">
      <c r="B1567" s="70">
        <v>45856</v>
      </c>
      <c r="C1567" s="74" t="s">
        <v>141</v>
      </c>
      <c r="D1567" t="s">
        <v>197</v>
      </c>
      <c r="E1567">
        <v>356.9</v>
      </c>
      <c r="F1567">
        <v>30</v>
      </c>
      <c r="G1567">
        <v>1713.12</v>
      </c>
      <c r="H1567" s="15">
        <v>10707</v>
      </c>
      <c r="I1567">
        <v>12420.119999999999</v>
      </c>
      <c r="J1567">
        <f>YEAR(Ventas_Wellpro[[#This Row],[Fecha]])</f>
        <v>2025</v>
      </c>
      <c r="K1567" t="str">
        <f>TEXT(Ventas_Wellpro[[#This Row],[Fecha]],"MMMM")</f>
        <v>julio</v>
      </c>
      <c r="L1567">
        <f>DAY(Ventas_Wellpro[[#This Row],[Fecha]])</f>
        <v>18</v>
      </c>
    </row>
    <row r="1568" spans="2:12" x14ac:dyDescent="0.25">
      <c r="B1568" s="70">
        <v>45859</v>
      </c>
      <c r="C1568" s="74" t="s">
        <v>17</v>
      </c>
      <c r="D1568" t="s">
        <v>196</v>
      </c>
      <c r="E1568">
        <v>498.66</v>
      </c>
      <c r="F1568" s="26">
        <v>6</v>
      </c>
      <c r="G1568">
        <v>478.71360000000004</v>
      </c>
      <c r="H1568" s="15">
        <v>2991.96</v>
      </c>
      <c r="I1568">
        <v>3470.6736000000001</v>
      </c>
      <c r="J1568">
        <f>YEAR(Ventas_Wellpro[[#This Row],[Fecha]])</f>
        <v>2025</v>
      </c>
      <c r="K1568" t="str">
        <f>TEXT(Ventas_Wellpro[[#This Row],[Fecha]],"MMMM")</f>
        <v>julio</v>
      </c>
      <c r="L1568">
        <f>DAY(Ventas_Wellpro[[#This Row],[Fecha]])</f>
        <v>21</v>
      </c>
    </row>
    <row r="1569" spans="2:12" x14ac:dyDescent="0.25">
      <c r="B1569" s="70">
        <v>45859</v>
      </c>
      <c r="C1569" s="74" t="s">
        <v>17</v>
      </c>
      <c r="D1569" t="s">
        <v>196</v>
      </c>
      <c r="E1569">
        <v>498.66</v>
      </c>
      <c r="F1569" s="26">
        <v>12</v>
      </c>
      <c r="G1569">
        <v>957.42720000000008</v>
      </c>
      <c r="H1569" s="15">
        <v>5983.92</v>
      </c>
      <c r="I1569">
        <v>6941.3472000000002</v>
      </c>
      <c r="J1569">
        <f>YEAR(Ventas_Wellpro[[#This Row],[Fecha]])</f>
        <v>2025</v>
      </c>
      <c r="K1569" t="str">
        <f>TEXT(Ventas_Wellpro[[#This Row],[Fecha]],"MMMM")</f>
        <v>julio</v>
      </c>
      <c r="L1569">
        <f>DAY(Ventas_Wellpro[[#This Row],[Fecha]])</f>
        <v>21</v>
      </c>
    </row>
    <row r="1570" spans="2:12" x14ac:dyDescent="0.25">
      <c r="B1570" s="70">
        <v>45859</v>
      </c>
      <c r="C1570" s="74" t="s">
        <v>17</v>
      </c>
      <c r="D1570" t="s">
        <v>196</v>
      </c>
      <c r="E1570">
        <v>498.66</v>
      </c>
      <c r="F1570" s="26">
        <v>6</v>
      </c>
      <c r="G1570">
        <v>478.71360000000004</v>
      </c>
      <c r="H1570" s="15">
        <v>2991.96</v>
      </c>
      <c r="I1570">
        <v>3470.6736000000001</v>
      </c>
      <c r="J1570">
        <f>YEAR(Ventas_Wellpro[[#This Row],[Fecha]])</f>
        <v>2025</v>
      </c>
      <c r="K1570" t="str">
        <f>TEXT(Ventas_Wellpro[[#This Row],[Fecha]],"MMMM")</f>
        <v>julio</v>
      </c>
      <c r="L1570">
        <f>DAY(Ventas_Wellpro[[#This Row],[Fecha]])</f>
        <v>21</v>
      </c>
    </row>
    <row r="1571" spans="2:12" x14ac:dyDescent="0.25">
      <c r="B1571" s="70">
        <v>45859</v>
      </c>
      <c r="C1571" s="74" t="s">
        <v>17</v>
      </c>
      <c r="D1571" t="s">
        <v>196</v>
      </c>
      <c r="E1571">
        <v>498.66</v>
      </c>
      <c r="F1571" s="26">
        <v>6</v>
      </c>
      <c r="G1571">
        <v>478.71360000000004</v>
      </c>
      <c r="H1571" s="15">
        <v>2991.96</v>
      </c>
      <c r="I1571">
        <v>3470.6736000000001</v>
      </c>
      <c r="J1571">
        <f>YEAR(Ventas_Wellpro[[#This Row],[Fecha]])</f>
        <v>2025</v>
      </c>
      <c r="K1571" t="str">
        <f>TEXT(Ventas_Wellpro[[#This Row],[Fecha]],"MMMM")</f>
        <v>julio</v>
      </c>
      <c r="L1571">
        <f>DAY(Ventas_Wellpro[[#This Row],[Fecha]])</f>
        <v>21</v>
      </c>
    </row>
    <row r="1572" spans="2:12" x14ac:dyDescent="0.25">
      <c r="B1572" s="70">
        <v>45859</v>
      </c>
      <c r="C1572" s="74" t="s">
        <v>17</v>
      </c>
      <c r="D1572" t="s">
        <v>196</v>
      </c>
      <c r="E1572">
        <v>498.66</v>
      </c>
      <c r="F1572" s="26">
        <v>6</v>
      </c>
      <c r="G1572">
        <v>478.71360000000004</v>
      </c>
      <c r="H1572" s="15">
        <v>2991.96</v>
      </c>
      <c r="I1572">
        <v>3470.6736000000001</v>
      </c>
      <c r="J1572">
        <f>YEAR(Ventas_Wellpro[[#This Row],[Fecha]])</f>
        <v>2025</v>
      </c>
      <c r="K1572" t="str">
        <f>TEXT(Ventas_Wellpro[[#This Row],[Fecha]],"MMMM")</f>
        <v>julio</v>
      </c>
      <c r="L1572">
        <f>DAY(Ventas_Wellpro[[#This Row],[Fecha]])</f>
        <v>21</v>
      </c>
    </row>
    <row r="1573" spans="2:12" x14ac:dyDescent="0.25">
      <c r="B1573" s="70">
        <v>45859</v>
      </c>
      <c r="C1573" s="74" t="s">
        <v>17</v>
      </c>
      <c r="D1573" t="s">
        <v>196</v>
      </c>
      <c r="E1573">
        <v>498.66</v>
      </c>
      <c r="F1573" s="26">
        <v>12</v>
      </c>
      <c r="G1573">
        <v>957.42720000000008</v>
      </c>
      <c r="H1573" s="15">
        <v>5983.92</v>
      </c>
      <c r="I1573">
        <v>6941.3472000000002</v>
      </c>
      <c r="J1573">
        <f>YEAR(Ventas_Wellpro[[#This Row],[Fecha]])</f>
        <v>2025</v>
      </c>
      <c r="K1573" t="str">
        <f>TEXT(Ventas_Wellpro[[#This Row],[Fecha]],"MMMM")</f>
        <v>julio</v>
      </c>
      <c r="L1573">
        <f>DAY(Ventas_Wellpro[[#This Row],[Fecha]])</f>
        <v>21</v>
      </c>
    </row>
    <row r="1574" spans="2:12" x14ac:dyDescent="0.25">
      <c r="B1574" s="70">
        <v>45859</v>
      </c>
      <c r="C1574" s="74" t="s">
        <v>123</v>
      </c>
      <c r="D1574" t="s">
        <v>144</v>
      </c>
      <c r="E1574">
        <v>137.79310000000001</v>
      </c>
      <c r="F1574">
        <v>1</v>
      </c>
      <c r="G1574">
        <v>22.046896</v>
      </c>
      <c r="H1574" s="15">
        <v>137.79</v>
      </c>
      <c r="I1574">
        <v>159.836896</v>
      </c>
      <c r="J1574">
        <f>YEAR(Ventas_Wellpro[[#This Row],[Fecha]])</f>
        <v>2025</v>
      </c>
      <c r="K1574" t="str">
        <f>TEXT(Ventas_Wellpro[[#This Row],[Fecha]],"MMMM")</f>
        <v>julio</v>
      </c>
      <c r="L1574">
        <f>DAY(Ventas_Wellpro[[#This Row],[Fecha]])</f>
        <v>21</v>
      </c>
    </row>
    <row r="1575" spans="2:12" x14ac:dyDescent="0.25">
      <c r="B1575" s="70">
        <v>45859</v>
      </c>
      <c r="C1575" s="74" t="s">
        <v>14</v>
      </c>
      <c r="D1575" t="s">
        <v>144</v>
      </c>
      <c r="E1575">
        <v>1706.8965000000001</v>
      </c>
      <c r="F1575">
        <v>1</v>
      </c>
      <c r="G1575">
        <v>273.10344000000003</v>
      </c>
      <c r="H1575" s="15">
        <v>1706.9</v>
      </c>
      <c r="I1575">
        <v>1980.0034400000002</v>
      </c>
      <c r="J1575">
        <f>YEAR(Ventas_Wellpro[[#This Row],[Fecha]])</f>
        <v>2025</v>
      </c>
      <c r="K1575" t="str">
        <f>TEXT(Ventas_Wellpro[[#This Row],[Fecha]],"MMMM")</f>
        <v>julio</v>
      </c>
      <c r="L1575">
        <f>DAY(Ventas_Wellpro[[#This Row],[Fecha]])</f>
        <v>21</v>
      </c>
    </row>
    <row r="1576" spans="2:12" x14ac:dyDescent="0.25">
      <c r="B1576" s="70">
        <v>45859</v>
      </c>
      <c r="C1576" s="74" t="s">
        <v>21</v>
      </c>
      <c r="D1576" t="s">
        <v>144</v>
      </c>
      <c r="E1576">
        <v>137.79310000000001</v>
      </c>
      <c r="F1576">
        <v>1</v>
      </c>
      <c r="G1576">
        <v>22.046896</v>
      </c>
      <c r="H1576" s="15">
        <v>137.79</v>
      </c>
      <c r="I1576">
        <v>159.836896</v>
      </c>
      <c r="J1576">
        <f>YEAR(Ventas_Wellpro[[#This Row],[Fecha]])</f>
        <v>2025</v>
      </c>
      <c r="K1576" t="str">
        <f>TEXT(Ventas_Wellpro[[#This Row],[Fecha]],"MMMM")</f>
        <v>julio</v>
      </c>
      <c r="L1576">
        <f>DAY(Ventas_Wellpro[[#This Row],[Fecha]])</f>
        <v>21</v>
      </c>
    </row>
    <row r="1577" spans="2:12" x14ac:dyDescent="0.25">
      <c r="B1577" s="70">
        <v>45859</v>
      </c>
      <c r="C1577" s="74" t="s">
        <v>21</v>
      </c>
      <c r="D1577" t="s">
        <v>144</v>
      </c>
      <c r="E1577">
        <v>137.79310000000001</v>
      </c>
      <c r="F1577">
        <v>1</v>
      </c>
      <c r="G1577">
        <v>22.046896</v>
      </c>
      <c r="H1577" s="15">
        <v>137.79</v>
      </c>
      <c r="I1577">
        <v>159.836896</v>
      </c>
      <c r="J1577">
        <f>YEAR(Ventas_Wellpro[[#This Row],[Fecha]])</f>
        <v>2025</v>
      </c>
      <c r="K1577" t="str">
        <f>TEXT(Ventas_Wellpro[[#This Row],[Fecha]],"MMMM")</f>
        <v>julio</v>
      </c>
      <c r="L1577">
        <f>DAY(Ventas_Wellpro[[#This Row],[Fecha]])</f>
        <v>21</v>
      </c>
    </row>
    <row r="1578" spans="2:12" x14ac:dyDescent="0.25">
      <c r="B1578" s="70">
        <v>45859</v>
      </c>
      <c r="C1578" s="74" t="s">
        <v>11</v>
      </c>
      <c r="D1578" t="s">
        <v>144</v>
      </c>
      <c r="E1578">
        <v>343.96550000000002</v>
      </c>
      <c r="F1578">
        <v>1</v>
      </c>
      <c r="G1578">
        <v>55.034480000000002</v>
      </c>
      <c r="H1578" s="15">
        <v>343.97</v>
      </c>
      <c r="I1578">
        <v>399.00448000000006</v>
      </c>
      <c r="J1578">
        <f>YEAR(Ventas_Wellpro[[#This Row],[Fecha]])</f>
        <v>2025</v>
      </c>
      <c r="K1578" t="str">
        <f>TEXT(Ventas_Wellpro[[#This Row],[Fecha]],"MMMM")</f>
        <v>julio</v>
      </c>
      <c r="L1578">
        <f>DAY(Ventas_Wellpro[[#This Row],[Fecha]])</f>
        <v>21</v>
      </c>
    </row>
    <row r="1579" spans="2:12" x14ac:dyDescent="0.25">
      <c r="B1579" s="70">
        <v>45859</v>
      </c>
      <c r="C1579" s="74" t="s">
        <v>18</v>
      </c>
      <c r="D1579" t="s">
        <v>196</v>
      </c>
      <c r="E1579" s="17">
        <v>525.59</v>
      </c>
      <c r="F1579">
        <v>6</v>
      </c>
      <c r="G1579">
        <v>504.56640000000004</v>
      </c>
      <c r="H1579" s="15">
        <v>3153.54</v>
      </c>
      <c r="I1579">
        <v>3658.1064000000001</v>
      </c>
      <c r="J1579">
        <f>YEAR(Ventas_Wellpro[[#This Row],[Fecha]])</f>
        <v>2025</v>
      </c>
      <c r="K1579" t="str">
        <f>TEXT(Ventas_Wellpro[[#This Row],[Fecha]],"MMMM")</f>
        <v>julio</v>
      </c>
      <c r="L1579">
        <f>DAY(Ventas_Wellpro[[#This Row],[Fecha]])</f>
        <v>21</v>
      </c>
    </row>
    <row r="1580" spans="2:12" x14ac:dyDescent="0.25">
      <c r="B1580" s="70">
        <v>45859</v>
      </c>
      <c r="C1580" s="74" t="s">
        <v>18</v>
      </c>
      <c r="D1580" t="s">
        <v>196</v>
      </c>
      <c r="E1580" s="17">
        <v>525.59</v>
      </c>
      <c r="F1580">
        <v>6</v>
      </c>
      <c r="G1580">
        <v>504.56640000000004</v>
      </c>
      <c r="H1580" s="15">
        <v>3153.54</v>
      </c>
      <c r="I1580">
        <v>3658.1064000000001</v>
      </c>
      <c r="J1580">
        <f>YEAR(Ventas_Wellpro[[#This Row],[Fecha]])</f>
        <v>2025</v>
      </c>
      <c r="K1580" t="str">
        <f>TEXT(Ventas_Wellpro[[#This Row],[Fecha]],"MMMM")</f>
        <v>julio</v>
      </c>
      <c r="L1580">
        <f>DAY(Ventas_Wellpro[[#This Row],[Fecha]])</f>
        <v>21</v>
      </c>
    </row>
    <row r="1581" spans="2:12" x14ac:dyDescent="0.25">
      <c r="B1581" s="70">
        <v>45859</v>
      </c>
      <c r="C1581" s="74" t="s">
        <v>18</v>
      </c>
      <c r="D1581" t="s">
        <v>196</v>
      </c>
      <c r="E1581" s="17">
        <v>525.59</v>
      </c>
      <c r="F1581">
        <v>6</v>
      </c>
      <c r="G1581">
        <v>504.56640000000004</v>
      </c>
      <c r="H1581" s="15">
        <v>3153.54</v>
      </c>
      <c r="I1581">
        <v>3658.1064000000001</v>
      </c>
      <c r="J1581">
        <f>YEAR(Ventas_Wellpro[[#This Row],[Fecha]])</f>
        <v>2025</v>
      </c>
      <c r="K1581" t="str">
        <f>TEXT(Ventas_Wellpro[[#This Row],[Fecha]],"MMMM")</f>
        <v>julio</v>
      </c>
      <c r="L1581">
        <f>DAY(Ventas_Wellpro[[#This Row],[Fecha]])</f>
        <v>21</v>
      </c>
    </row>
    <row r="1582" spans="2:12" x14ac:dyDescent="0.25">
      <c r="B1582" s="70">
        <v>45859</v>
      </c>
      <c r="C1582" s="74" t="s">
        <v>18</v>
      </c>
      <c r="D1582" t="s">
        <v>196</v>
      </c>
      <c r="E1582" s="17">
        <v>525.59</v>
      </c>
      <c r="F1582">
        <v>12</v>
      </c>
      <c r="G1582">
        <v>1009.1328000000001</v>
      </c>
      <c r="H1582" s="15">
        <v>6307.08</v>
      </c>
      <c r="I1582">
        <v>7316.2128000000002</v>
      </c>
      <c r="J1582">
        <f>YEAR(Ventas_Wellpro[[#This Row],[Fecha]])</f>
        <v>2025</v>
      </c>
      <c r="K1582" t="str">
        <f>TEXT(Ventas_Wellpro[[#This Row],[Fecha]],"MMMM")</f>
        <v>julio</v>
      </c>
      <c r="L1582">
        <f>DAY(Ventas_Wellpro[[#This Row],[Fecha]])</f>
        <v>21</v>
      </c>
    </row>
    <row r="1583" spans="2:12" x14ac:dyDescent="0.25">
      <c r="B1583" s="70">
        <v>45859</v>
      </c>
      <c r="C1583" s="74" t="s">
        <v>18</v>
      </c>
      <c r="D1583" t="s">
        <v>196</v>
      </c>
      <c r="E1583" s="17">
        <v>525.59</v>
      </c>
      <c r="F1583">
        <v>6</v>
      </c>
      <c r="G1583">
        <v>504.56640000000004</v>
      </c>
      <c r="H1583" s="15">
        <v>3153.54</v>
      </c>
      <c r="I1583">
        <v>3658.1064000000001</v>
      </c>
      <c r="J1583">
        <f>YEAR(Ventas_Wellpro[[#This Row],[Fecha]])</f>
        <v>2025</v>
      </c>
      <c r="K1583" t="str">
        <f>TEXT(Ventas_Wellpro[[#This Row],[Fecha]],"MMMM")</f>
        <v>julio</v>
      </c>
      <c r="L1583">
        <f>DAY(Ventas_Wellpro[[#This Row],[Fecha]])</f>
        <v>21</v>
      </c>
    </row>
    <row r="1584" spans="2:12" x14ac:dyDescent="0.25">
      <c r="B1584" s="70">
        <v>45859</v>
      </c>
      <c r="C1584" s="74" t="s">
        <v>18</v>
      </c>
      <c r="D1584" t="s">
        <v>196</v>
      </c>
      <c r="E1584" s="17">
        <v>525.59</v>
      </c>
      <c r="F1584">
        <v>6</v>
      </c>
      <c r="G1584">
        <v>504.56640000000004</v>
      </c>
      <c r="H1584" s="15">
        <v>3153.54</v>
      </c>
      <c r="I1584">
        <v>3658.1064000000001</v>
      </c>
      <c r="J1584">
        <f>YEAR(Ventas_Wellpro[[#This Row],[Fecha]])</f>
        <v>2025</v>
      </c>
      <c r="K1584" t="str">
        <f>TEXT(Ventas_Wellpro[[#This Row],[Fecha]],"MMMM")</f>
        <v>julio</v>
      </c>
      <c r="L1584">
        <f>DAY(Ventas_Wellpro[[#This Row],[Fecha]])</f>
        <v>21</v>
      </c>
    </row>
    <row r="1585" spans="2:12" x14ac:dyDescent="0.25">
      <c r="B1585" s="70">
        <v>45859</v>
      </c>
      <c r="C1585" s="74" t="s">
        <v>18</v>
      </c>
      <c r="D1585" t="s">
        <v>196</v>
      </c>
      <c r="E1585" s="17">
        <v>525.59</v>
      </c>
      <c r="F1585">
        <v>6</v>
      </c>
      <c r="G1585">
        <v>504.56640000000004</v>
      </c>
      <c r="H1585" s="15">
        <v>3153.54</v>
      </c>
      <c r="I1585">
        <v>3658.1064000000001</v>
      </c>
      <c r="J1585">
        <f>YEAR(Ventas_Wellpro[[#This Row],[Fecha]])</f>
        <v>2025</v>
      </c>
      <c r="K1585" t="str">
        <f>TEXT(Ventas_Wellpro[[#This Row],[Fecha]],"MMMM")</f>
        <v>julio</v>
      </c>
      <c r="L1585">
        <f>DAY(Ventas_Wellpro[[#This Row],[Fecha]])</f>
        <v>21</v>
      </c>
    </row>
    <row r="1586" spans="2:12" x14ac:dyDescent="0.25">
      <c r="B1586" s="70">
        <v>45859</v>
      </c>
      <c r="C1586" s="74" t="s">
        <v>18</v>
      </c>
      <c r="D1586" t="s">
        <v>196</v>
      </c>
      <c r="E1586" s="17">
        <v>525.59</v>
      </c>
      <c r="F1586">
        <v>6</v>
      </c>
      <c r="G1586">
        <v>504.56640000000004</v>
      </c>
      <c r="H1586" s="15">
        <v>3153.54</v>
      </c>
      <c r="I1586">
        <v>3658.1064000000001</v>
      </c>
      <c r="J1586">
        <f>YEAR(Ventas_Wellpro[[#This Row],[Fecha]])</f>
        <v>2025</v>
      </c>
      <c r="K1586" t="str">
        <f>TEXT(Ventas_Wellpro[[#This Row],[Fecha]],"MMMM")</f>
        <v>julio</v>
      </c>
      <c r="L1586">
        <f>DAY(Ventas_Wellpro[[#This Row],[Fecha]])</f>
        <v>21</v>
      </c>
    </row>
    <row r="1587" spans="2:12" x14ac:dyDescent="0.25">
      <c r="B1587" s="70">
        <v>45859</v>
      </c>
      <c r="C1587" s="74" t="s">
        <v>18</v>
      </c>
      <c r="D1587" t="s">
        <v>196</v>
      </c>
      <c r="E1587" s="17">
        <v>525.59</v>
      </c>
      <c r="F1587">
        <v>6</v>
      </c>
      <c r="G1587">
        <v>504.56640000000004</v>
      </c>
      <c r="H1587" s="15">
        <v>3153.54</v>
      </c>
      <c r="I1587">
        <v>3658.1064000000001</v>
      </c>
      <c r="J1587">
        <f>YEAR(Ventas_Wellpro[[#This Row],[Fecha]])</f>
        <v>2025</v>
      </c>
      <c r="K1587" t="str">
        <f>TEXT(Ventas_Wellpro[[#This Row],[Fecha]],"MMMM")</f>
        <v>julio</v>
      </c>
      <c r="L1587">
        <f>DAY(Ventas_Wellpro[[#This Row],[Fecha]])</f>
        <v>21</v>
      </c>
    </row>
    <row r="1588" spans="2:12" x14ac:dyDescent="0.25">
      <c r="B1588" s="70">
        <v>45859</v>
      </c>
      <c r="C1588" s="74" t="s">
        <v>18</v>
      </c>
      <c r="D1588" t="s">
        <v>196</v>
      </c>
      <c r="E1588" s="17">
        <v>525.59</v>
      </c>
      <c r="F1588">
        <v>6</v>
      </c>
      <c r="G1588">
        <v>504.56640000000004</v>
      </c>
      <c r="H1588" s="15">
        <v>3153.54</v>
      </c>
      <c r="I1588">
        <v>3658.1064000000001</v>
      </c>
      <c r="J1588">
        <f>YEAR(Ventas_Wellpro[[#This Row],[Fecha]])</f>
        <v>2025</v>
      </c>
      <c r="K1588" t="str">
        <f>TEXT(Ventas_Wellpro[[#This Row],[Fecha]],"MMMM")</f>
        <v>julio</v>
      </c>
      <c r="L1588">
        <f>DAY(Ventas_Wellpro[[#This Row],[Fecha]])</f>
        <v>21</v>
      </c>
    </row>
    <row r="1589" spans="2:12" x14ac:dyDescent="0.25">
      <c r="B1589" s="70">
        <v>45859</v>
      </c>
      <c r="C1589" s="74" t="s">
        <v>22</v>
      </c>
      <c r="D1589" t="s">
        <v>144</v>
      </c>
      <c r="E1589">
        <v>137.79310000000001</v>
      </c>
      <c r="F1589">
        <v>1</v>
      </c>
      <c r="G1589">
        <v>22.046896</v>
      </c>
      <c r="H1589" s="15">
        <v>137.79</v>
      </c>
      <c r="I1589">
        <v>159.836896</v>
      </c>
      <c r="J1589">
        <f>YEAR(Ventas_Wellpro[[#This Row],[Fecha]])</f>
        <v>2025</v>
      </c>
      <c r="K1589" t="str">
        <f>TEXT(Ventas_Wellpro[[#This Row],[Fecha]],"MMMM")</f>
        <v>julio</v>
      </c>
      <c r="L1589">
        <f>DAY(Ventas_Wellpro[[#This Row],[Fecha]])</f>
        <v>21</v>
      </c>
    </row>
    <row r="1590" spans="2:12" x14ac:dyDescent="0.25">
      <c r="B1590" s="70">
        <v>45859</v>
      </c>
      <c r="C1590" s="74" t="s">
        <v>22</v>
      </c>
      <c r="D1590" t="s">
        <v>144</v>
      </c>
      <c r="E1590">
        <v>137.79310000000001</v>
      </c>
      <c r="F1590">
        <v>1</v>
      </c>
      <c r="G1590">
        <v>22.046896</v>
      </c>
      <c r="H1590" s="15">
        <v>137.79</v>
      </c>
      <c r="I1590">
        <v>159.836896</v>
      </c>
      <c r="J1590">
        <f>YEAR(Ventas_Wellpro[[#This Row],[Fecha]])</f>
        <v>2025</v>
      </c>
      <c r="K1590" t="str">
        <f>TEXT(Ventas_Wellpro[[#This Row],[Fecha]],"MMMM")</f>
        <v>julio</v>
      </c>
      <c r="L1590">
        <f>DAY(Ventas_Wellpro[[#This Row],[Fecha]])</f>
        <v>21</v>
      </c>
    </row>
    <row r="1591" spans="2:12" x14ac:dyDescent="0.25">
      <c r="B1591" s="70">
        <v>45859</v>
      </c>
      <c r="C1591" s="74" t="s">
        <v>23</v>
      </c>
      <c r="D1591" t="s">
        <v>196</v>
      </c>
      <c r="E1591">
        <v>70.05</v>
      </c>
      <c r="F1591">
        <v>240</v>
      </c>
      <c r="G1591">
        <v>2689.92</v>
      </c>
      <c r="H1591" s="15">
        <v>16812</v>
      </c>
      <c r="I1591">
        <v>19501.919999999998</v>
      </c>
      <c r="J1591">
        <f>YEAR(Ventas_Wellpro[[#This Row],[Fecha]])</f>
        <v>2025</v>
      </c>
      <c r="K1591" t="str">
        <f>TEXT(Ventas_Wellpro[[#This Row],[Fecha]],"MMMM")</f>
        <v>julio</v>
      </c>
      <c r="L1591">
        <f>DAY(Ventas_Wellpro[[#This Row],[Fecha]])</f>
        <v>21</v>
      </c>
    </row>
    <row r="1592" spans="2:12" x14ac:dyDescent="0.25">
      <c r="B1592" s="70">
        <v>45859</v>
      </c>
      <c r="C1592" s="74" t="s">
        <v>23</v>
      </c>
      <c r="D1592" t="s">
        <v>196</v>
      </c>
      <c r="E1592">
        <v>70.05</v>
      </c>
      <c r="F1592">
        <v>240</v>
      </c>
      <c r="G1592">
        <v>2689.92</v>
      </c>
      <c r="H1592" s="15">
        <v>16812</v>
      </c>
      <c r="I1592">
        <v>19501.919999999998</v>
      </c>
      <c r="J1592">
        <f>YEAR(Ventas_Wellpro[[#This Row],[Fecha]])</f>
        <v>2025</v>
      </c>
      <c r="K1592" t="str">
        <f>TEXT(Ventas_Wellpro[[#This Row],[Fecha]],"MMMM")</f>
        <v>julio</v>
      </c>
      <c r="L1592">
        <f>DAY(Ventas_Wellpro[[#This Row],[Fecha]])</f>
        <v>21</v>
      </c>
    </row>
    <row r="1593" spans="2:12" x14ac:dyDescent="0.25">
      <c r="B1593" s="70">
        <v>45860</v>
      </c>
      <c r="C1593" s="74" t="s">
        <v>17</v>
      </c>
      <c r="D1593" t="s">
        <v>196</v>
      </c>
      <c r="E1593">
        <v>498.66</v>
      </c>
      <c r="F1593" s="26">
        <v>6</v>
      </c>
      <c r="G1593">
        <v>478.71360000000004</v>
      </c>
      <c r="H1593" s="15">
        <v>2991.96</v>
      </c>
      <c r="I1593">
        <v>3470.6736000000001</v>
      </c>
      <c r="J1593">
        <f>YEAR(Ventas_Wellpro[[#This Row],[Fecha]])</f>
        <v>2025</v>
      </c>
      <c r="K1593" t="str">
        <f>TEXT(Ventas_Wellpro[[#This Row],[Fecha]],"MMMM")</f>
        <v>julio</v>
      </c>
      <c r="L1593">
        <f>DAY(Ventas_Wellpro[[#This Row],[Fecha]])</f>
        <v>22</v>
      </c>
    </row>
    <row r="1594" spans="2:12" x14ac:dyDescent="0.25">
      <c r="B1594" s="70">
        <v>45860</v>
      </c>
      <c r="C1594" s="74" t="s">
        <v>17</v>
      </c>
      <c r="D1594" t="s">
        <v>196</v>
      </c>
      <c r="E1594">
        <v>498.66</v>
      </c>
      <c r="F1594" s="26">
        <v>6</v>
      </c>
      <c r="G1594">
        <v>478.71360000000004</v>
      </c>
      <c r="H1594" s="15">
        <v>2991.96</v>
      </c>
      <c r="I1594">
        <v>3470.6736000000001</v>
      </c>
      <c r="J1594">
        <f>YEAR(Ventas_Wellpro[[#This Row],[Fecha]])</f>
        <v>2025</v>
      </c>
      <c r="K1594" t="str">
        <f>TEXT(Ventas_Wellpro[[#This Row],[Fecha]],"MMMM")</f>
        <v>julio</v>
      </c>
      <c r="L1594">
        <f>DAY(Ventas_Wellpro[[#This Row],[Fecha]])</f>
        <v>22</v>
      </c>
    </row>
    <row r="1595" spans="2:12" x14ac:dyDescent="0.25">
      <c r="B1595" s="70">
        <v>45860</v>
      </c>
      <c r="C1595" s="74" t="s">
        <v>17</v>
      </c>
      <c r="D1595" t="s">
        <v>196</v>
      </c>
      <c r="E1595">
        <v>498.66</v>
      </c>
      <c r="F1595" s="26">
        <v>6</v>
      </c>
      <c r="G1595">
        <v>478.71360000000004</v>
      </c>
      <c r="H1595" s="15">
        <v>2991.96</v>
      </c>
      <c r="I1595">
        <v>3470.6736000000001</v>
      </c>
      <c r="J1595">
        <f>YEAR(Ventas_Wellpro[[#This Row],[Fecha]])</f>
        <v>2025</v>
      </c>
      <c r="K1595" t="str">
        <f>TEXT(Ventas_Wellpro[[#This Row],[Fecha]],"MMMM")</f>
        <v>julio</v>
      </c>
      <c r="L1595">
        <f>DAY(Ventas_Wellpro[[#This Row],[Fecha]])</f>
        <v>22</v>
      </c>
    </row>
    <row r="1596" spans="2:12" x14ac:dyDescent="0.25">
      <c r="B1596" s="70">
        <v>45860</v>
      </c>
      <c r="C1596" s="74" t="s">
        <v>17</v>
      </c>
      <c r="D1596" t="s">
        <v>196</v>
      </c>
      <c r="E1596">
        <v>498.66</v>
      </c>
      <c r="F1596" s="26">
        <v>6</v>
      </c>
      <c r="G1596">
        <v>478.71360000000004</v>
      </c>
      <c r="H1596" s="15">
        <v>2991.96</v>
      </c>
      <c r="I1596">
        <v>3470.6736000000001</v>
      </c>
      <c r="J1596">
        <f>YEAR(Ventas_Wellpro[[#This Row],[Fecha]])</f>
        <v>2025</v>
      </c>
      <c r="K1596" t="str">
        <f>TEXT(Ventas_Wellpro[[#This Row],[Fecha]],"MMMM")</f>
        <v>julio</v>
      </c>
      <c r="L1596">
        <f>DAY(Ventas_Wellpro[[#This Row],[Fecha]])</f>
        <v>22</v>
      </c>
    </row>
    <row r="1597" spans="2:12" x14ac:dyDescent="0.25">
      <c r="B1597" s="70">
        <v>45860</v>
      </c>
      <c r="C1597" s="74" t="s">
        <v>156</v>
      </c>
      <c r="D1597" t="s">
        <v>144</v>
      </c>
      <c r="E1597">
        <v>743.46</v>
      </c>
      <c r="F1597">
        <v>1</v>
      </c>
      <c r="G1597">
        <v>118.95360000000001</v>
      </c>
      <c r="H1597" s="15">
        <v>743.46</v>
      </c>
      <c r="I1597">
        <v>862.41360000000009</v>
      </c>
      <c r="J1597">
        <f>YEAR(Ventas_Wellpro[[#This Row],[Fecha]])</f>
        <v>2025</v>
      </c>
      <c r="K1597" t="str">
        <f>TEXT(Ventas_Wellpro[[#This Row],[Fecha]],"MMMM")</f>
        <v>julio</v>
      </c>
      <c r="L1597">
        <f>DAY(Ventas_Wellpro[[#This Row],[Fecha]])</f>
        <v>22</v>
      </c>
    </row>
    <row r="1598" spans="2:12" x14ac:dyDescent="0.25">
      <c r="B1598" s="70">
        <v>45860</v>
      </c>
      <c r="C1598" s="74" t="s">
        <v>159</v>
      </c>
      <c r="D1598" t="s">
        <v>144</v>
      </c>
      <c r="E1598">
        <v>743.46</v>
      </c>
      <c r="F1598">
        <v>1</v>
      </c>
      <c r="G1598">
        <v>118.95360000000001</v>
      </c>
      <c r="H1598" s="15">
        <v>743.46</v>
      </c>
      <c r="I1598">
        <v>862.41360000000009</v>
      </c>
      <c r="J1598">
        <f>YEAR(Ventas_Wellpro[[#This Row],[Fecha]])</f>
        <v>2025</v>
      </c>
      <c r="K1598" t="str">
        <f>TEXT(Ventas_Wellpro[[#This Row],[Fecha]],"MMMM")</f>
        <v>julio</v>
      </c>
      <c r="L1598">
        <f>DAY(Ventas_Wellpro[[#This Row],[Fecha]])</f>
        <v>22</v>
      </c>
    </row>
    <row r="1599" spans="2:12" x14ac:dyDescent="0.25">
      <c r="B1599" s="70">
        <v>45860</v>
      </c>
      <c r="C1599" s="74" t="s">
        <v>10</v>
      </c>
      <c r="D1599" t="s">
        <v>144</v>
      </c>
      <c r="E1599">
        <v>343.96550000000002</v>
      </c>
      <c r="F1599">
        <v>1</v>
      </c>
      <c r="G1599">
        <v>55.034480000000002</v>
      </c>
      <c r="H1599" s="15">
        <v>343.97</v>
      </c>
      <c r="I1599">
        <v>399.00448000000006</v>
      </c>
      <c r="J1599">
        <f>YEAR(Ventas_Wellpro[[#This Row],[Fecha]])</f>
        <v>2025</v>
      </c>
      <c r="K1599" t="str">
        <f>TEXT(Ventas_Wellpro[[#This Row],[Fecha]],"MMMM")</f>
        <v>julio</v>
      </c>
      <c r="L1599">
        <f>DAY(Ventas_Wellpro[[#This Row],[Fecha]])</f>
        <v>22</v>
      </c>
    </row>
    <row r="1600" spans="2:12" x14ac:dyDescent="0.25">
      <c r="B1600" s="70">
        <v>45860</v>
      </c>
      <c r="C1600" s="74" t="s">
        <v>123</v>
      </c>
      <c r="D1600" t="s">
        <v>144</v>
      </c>
      <c r="E1600">
        <v>137.79310000000001</v>
      </c>
      <c r="F1600">
        <v>1</v>
      </c>
      <c r="G1600">
        <v>22.046896</v>
      </c>
      <c r="H1600" s="15">
        <v>137.79</v>
      </c>
      <c r="I1600">
        <v>159.836896</v>
      </c>
      <c r="J1600">
        <f>YEAR(Ventas_Wellpro[[#This Row],[Fecha]])</f>
        <v>2025</v>
      </c>
      <c r="K1600" t="str">
        <f>TEXT(Ventas_Wellpro[[#This Row],[Fecha]],"MMMM")</f>
        <v>julio</v>
      </c>
      <c r="L1600">
        <f>DAY(Ventas_Wellpro[[#This Row],[Fecha]])</f>
        <v>22</v>
      </c>
    </row>
    <row r="1601" spans="2:12" x14ac:dyDescent="0.25">
      <c r="B1601" s="70">
        <v>45860</v>
      </c>
      <c r="C1601" s="74" t="s">
        <v>14</v>
      </c>
      <c r="D1601" t="s">
        <v>144</v>
      </c>
      <c r="E1601">
        <v>1706.8965000000001</v>
      </c>
      <c r="F1601">
        <v>1</v>
      </c>
      <c r="G1601">
        <v>273.10344000000003</v>
      </c>
      <c r="H1601" s="15">
        <v>1706.9</v>
      </c>
      <c r="I1601">
        <v>1980.0034400000002</v>
      </c>
      <c r="J1601">
        <f>YEAR(Ventas_Wellpro[[#This Row],[Fecha]])</f>
        <v>2025</v>
      </c>
      <c r="K1601" t="str">
        <f>TEXT(Ventas_Wellpro[[#This Row],[Fecha]],"MMMM")</f>
        <v>julio</v>
      </c>
      <c r="L1601">
        <f>DAY(Ventas_Wellpro[[#This Row],[Fecha]])</f>
        <v>22</v>
      </c>
    </row>
    <row r="1602" spans="2:12" x14ac:dyDescent="0.25">
      <c r="B1602" s="70">
        <v>45860</v>
      </c>
      <c r="C1602" s="74" t="s">
        <v>22</v>
      </c>
      <c r="D1602" t="s">
        <v>144</v>
      </c>
      <c r="E1602">
        <v>137.79310000000001</v>
      </c>
      <c r="F1602">
        <v>1</v>
      </c>
      <c r="G1602">
        <v>22.046896</v>
      </c>
      <c r="H1602" s="15">
        <v>137.79</v>
      </c>
      <c r="I1602">
        <v>159.836896</v>
      </c>
      <c r="J1602">
        <f>YEAR(Ventas_Wellpro[[#This Row],[Fecha]])</f>
        <v>2025</v>
      </c>
      <c r="K1602" t="str">
        <f>TEXT(Ventas_Wellpro[[#This Row],[Fecha]],"MMMM")</f>
        <v>julio</v>
      </c>
      <c r="L1602">
        <f>DAY(Ventas_Wellpro[[#This Row],[Fecha]])</f>
        <v>22</v>
      </c>
    </row>
    <row r="1603" spans="2:12" x14ac:dyDescent="0.25">
      <c r="B1603" s="70">
        <v>45860</v>
      </c>
      <c r="C1603" s="74" t="s">
        <v>22</v>
      </c>
      <c r="D1603" t="s">
        <v>144</v>
      </c>
      <c r="E1603">
        <v>137.79310000000001</v>
      </c>
      <c r="F1603">
        <v>1</v>
      </c>
      <c r="G1603">
        <v>22.046896</v>
      </c>
      <c r="H1603" s="15">
        <v>137.79</v>
      </c>
      <c r="I1603">
        <v>159.836896</v>
      </c>
      <c r="J1603">
        <f>YEAR(Ventas_Wellpro[[#This Row],[Fecha]])</f>
        <v>2025</v>
      </c>
      <c r="K1603" t="str">
        <f>TEXT(Ventas_Wellpro[[#This Row],[Fecha]],"MMMM")</f>
        <v>julio</v>
      </c>
      <c r="L1603">
        <f>DAY(Ventas_Wellpro[[#This Row],[Fecha]])</f>
        <v>22</v>
      </c>
    </row>
    <row r="1604" spans="2:12" x14ac:dyDescent="0.25">
      <c r="B1604" s="70">
        <v>45860</v>
      </c>
      <c r="C1604" s="74" t="s">
        <v>23</v>
      </c>
      <c r="D1604" t="s">
        <v>196</v>
      </c>
      <c r="E1604">
        <v>70.05</v>
      </c>
      <c r="F1604">
        <v>240</v>
      </c>
      <c r="G1604">
        <v>2689.92</v>
      </c>
      <c r="H1604" s="15">
        <v>16812</v>
      </c>
      <c r="I1604">
        <v>19501.919999999998</v>
      </c>
      <c r="J1604">
        <f>YEAR(Ventas_Wellpro[[#This Row],[Fecha]])</f>
        <v>2025</v>
      </c>
      <c r="K1604" t="str">
        <f>TEXT(Ventas_Wellpro[[#This Row],[Fecha]],"MMMM")</f>
        <v>julio</v>
      </c>
      <c r="L1604">
        <f>DAY(Ventas_Wellpro[[#This Row],[Fecha]])</f>
        <v>22</v>
      </c>
    </row>
    <row r="1605" spans="2:12" x14ac:dyDescent="0.25">
      <c r="B1605" s="70">
        <v>45860</v>
      </c>
      <c r="C1605" s="74" t="s">
        <v>23</v>
      </c>
      <c r="D1605" t="s">
        <v>144</v>
      </c>
      <c r="E1605">
        <v>137.79310000000001</v>
      </c>
      <c r="F1605">
        <v>1</v>
      </c>
      <c r="G1605">
        <v>22.046896</v>
      </c>
      <c r="H1605" s="15">
        <v>137.79</v>
      </c>
      <c r="I1605">
        <v>159.836896</v>
      </c>
      <c r="J1605">
        <f>YEAR(Ventas_Wellpro[[#This Row],[Fecha]])</f>
        <v>2025</v>
      </c>
      <c r="K1605" t="str">
        <f>TEXT(Ventas_Wellpro[[#This Row],[Fecha]],"MMMM")</f>
        <v>julio</v>
      </c>
      <c r="L1605">
        <f>DAY(Ventas_Wellpro[[#This Row],[Fecha]])</f>
        <v>22</v>
      </c>
    </row>
    <row r="1606" spans="2:12" x14ac:dyDescent="0.25">
      <c r="B1606" s="70">
        <v>45860</v>
      </c>
      <c r="C1606" s="74" t="s">
        <v>24</v>
      </c>
      <c r="D1606" t="s">
        <v>144</v>
      </c>
      <c r="E1606">
        <v>137.79310000000001</v>
      </c>
      <c r="F1606">
        <v>1</v>
      </c>
      <c r="G1606">
        <v>22.046896</v>
      </c>
      <c r="H1606" s="15">
        <v>137.79</v>
      </c>
      <c r="I1606">
        <v>159.836896</v>
      </c>
      <c r="J1606">
        <f>YEAR(Ventas_Wellpro[[#This Row],[Fecha]])</f>
        <v>2025</v>
      </c>
      <c r="K1606" t="str">
        <f>TEXT(Ventas_Wellpro[[#This Row],[Fecha]],"MMMM")</f>
        <v>julio</v>
      </c>
      <c r="L1606">
        <f>DAY(Ventas_Wellpro[[#This Row],[Fecha]])</f>
        <v>22</v>
      </c>
    </row>
    <row r="1607" spans="2:12" x14ac:dyDescent="0.25">
      <c r="B1607" s="70">
        <v>45861</v>
      </c>
      <c r="C1607" s="74" t="s">
        <v>10</v>
      </c>
      <c r="D1607" t="s">
        <v>197</v>
      </c>
      <c r="E1607">
        <v>211.23</v>
      </c>
      <c r="F1607">
        <v>6</v>
      </c>
      <c r="G1607">
        <v>202.7808</v>
      </c>
      <c r="H1607" s="15">
        <v>1267.3800000000001</v>
      </c>
      <c r="I1607">
        <v>1470.1608000000001</v>
      </c>
      <c r="J1607">
        <f>YEAR(Ventas_Wellpro[[#This Row],[Fecha]])</f>
        <v>2025</v>
      </c>
      <c r="K1607" t="str">
        <f>TEXT(Ventas_Wellpro[[#This Row],[Fecha]],"MMMM")</f>
        <v>julio</v>
      </c>
      <c r="L1607">
        <f>DAY(Ventas_Wellpro[[#This Row],[Fecha]])</f>
        <v>23</v>
      </c>
    </row>
    <row r="1608" spans="2:12" x14ac:dyDescent="0.25">
      <c r="B1608" s="70">
        <v>45861</v>
      </c>
      <c r="C1608" s="74" t="s">
        <v>21</v>
      </c>
      <c r="D1608" t="s">
        <v>144</v>
      </c>
      <c r="E1608">
        <v>137.79310000000001</v>
      </c>
      <c r="F1608">
        <v>1</v>
      </c>
      <c r="G1608">
        <v>22.046896</v>
      </c>
      <c r="H1608" s="15">
        <v>137.79</v>
      </c>
      <c r="I1608">
        <v>159.836896</v>
      </c>
      <c r="J1608">
        <f>YEAR(Ventas_Wellpro[[#This Row],[Fecha]])</f>
        <v>2025</v>
      </c>
      <c r="K1608" t="str">
        <f>TEXT(Ventas_Wellpro[[#This Row],[Fecha]],"MMMM")</f>
        <v>julio</v>
      </c>
      <c r="L1608">
        <f>DAY(Ventas_Wellpro[[#This Row],[Fecha]])</f>
        <v>23</v>
      </c>
    </row>
    <row r="1609" spans="2:12" x14ac:dyDescent="0.25">
      <c r="B1609" s="70">
        <v>45861</v>
      </c>
      <c r="C1609" s="74" t="s">
        <v>21</v>
      </c>
      <c r="D1609" t="s">
        <v>144</v>
      </c>
      <c r="E1609">
        <v>137.79310000000001</v>
      </c>
      <c r="F1609">
        <v>1</v>
      </c>
      <c r="G1609">
        <v>22.046896</v>
      </c>
      <c r="H1609" s="15">
        <v>137.79</v>
      </c>
      <c r="I1609">
        <v>159.836896</v>
      </c>
      <c r="J1609">
        <f>YEAR(Ventas_Wellpro[[#This Row],[Fecha]])</f>
        <v>2025</v>
      </c>
      <c r="K1609" t="str">
        <f>TEXT(Ventas_Wellpro[[#This Row],[Fecha]],"MMMM")</f>
        <v>julio</v>
      </c>
      <c r="L1609">
        <f>DAY(Ventas_Wellpro[[#This Row],[Fecha]])</f>
        <v>23</v>
      </c>
    </row>
    <row r="1610" spans="2:12" x14ac:dyDescent="0.25">
      <c r="B1610" s="70">
        <v>45861</v>
      </c>
      <c r="C1610" s="74" t="s">
        <v>59</v>
      </c>
      <c r="D1610" t="s">
        <v>197</v>
      </c>
      <c r="E1610">
        <v>16.16</v>
      </c>
      <c r="F1610">
        <v>240</v>
      </c>
      <c r="G1610">
        <v>620.54399999999998</v>
      </c>
      <c r="H1610" s="15">
        <v>3878.4</v>
      </c>
      <c r="I1610">
        <v>4498.9440000000004</v>
      </c>
      <c r="J1610">
        <f>YEAR(Ventas_Wellpro[[#This Row],[Fecha]])</f>
        <v>2025</v>
      </c>
      <c r="K1610" t="str">
        <f>TEXT(Ventas_Wellpro[[#This Row],[Fecha]],"MMMM")</f>
        <v>julio</v>
      </c>
      <c r="L1610">
        <f>DAY(Ventas_Wellpro[[#This Row],[Fecha]])</f>
        <v>23</v>
      </c>
    </row>
    <row r="1611" spans="2:12" x14ac:dyDescent="0.25">
      <c r="B1611" s="70">
        <v>45861</v>
      </c>
      <c r="C1611" s="74" t="s">
        <v>22</v>
      </c>
      <c r="D1611" t="s">
        <v>144</v>
      </c>
      <c r="E1611">
        <v>137.79310000000001</v>
      </c>
      <c r="F1611">
        <v>1</v>
      </c>
      <c r="G1611">
        <v>22.046896</v>
      </c>
      <c r="H1611" s="15">
        <v>137.79</v>
      </c>
      <c r="I1611">
        <v>159.836896</v>
      </c>
      <c r="J1611">
        <f>YEAR(Ventas_Wellpro[[#This Row],[Fecha]])</f>
        <v>2025</v>
      </c>
      <c r="K1611" t="str">
        <f>TEXT(Ventas_Wellpro[[#This Row],[Fecha]],"MMMM")</f>
        <v>julio</v>
      </c>
      <c r="L1611">
        <f>DAY(Ventas_Wellpro[[#This Row],[Fecha]])</f>
        <v>23</v>
      </c>
    </row>
    <row r="1612" spans="2:12" x14ac:dyDescent="0.25">
      <c r="B1612" s="70">
        <v>45861</v>
      </c>
      <c r="C1612" s="74" t="s">
        <v>12</v>
      </c>
      <c r="D1612" t="s">
        <v>144</v>
      </c>
      <c r="E1612">
        <v>343.96550000000002</v>
      </c>
      <c r="F1612">
        <v>1</v>
      </c>
      <c r="G1612">
        <v>55.034480000000002</v>
      </c>
      <c r="H1612" s="15">
        <v>343.97</v>
      </c>
      <c r="I1612">
        <v>399.00448000000006</v>
      </c>
      <c r="J1612">
        <f>YEAR(Ventas_Wellpro[[#This Row],[Fecha]])</f>
        <v>2025</v>
      </c>
      <c r="K1612" t="str">
        <f>TEXT(Ventas_Wellpro[[#This Row],[Fecha]],"MMMM")</f>
        <v>julio</v>
      </c>
      <c r="L1612">
        <f>DAY(Ventas_Wellpro[[#This Row],[Fecha]])</f>
        <v>23</v>
      </c>
    </row>
    <row r="1613" spans="2:12" x14ac:dyDescent="0.25">
      <c r="B1613" s="70">
        <v>45861</v>
      </c>
      <c r="C1613" s="74" t="s">
        <v>12</v>
      </c>
      <c r="D1613" t="s">
        <v>197</v>
      </c>
      <c r="E1613">
        <v>211.23</v>
      </c>
      <c r="F1613">
        <v>6</v>
      </c>
      <c r="G1613">
        <v>202.7808</v>
      </c>
      <c r="H1613" s="15">
        <v>1267.3800000000001</v>
      </c>
      <c r="I1613">
        <v>1470.1608000000001</v>
      </c>
      <c r="J1613">
        <f>YEAR(Ventas_Wellpro[[#This Row],[Fecha]])</f>
        <v>2025</v>
      </c>
      <c r="K1613" t="str">
        <f>TEXT(Ventas_Wellpro[[#This Row],[Fecha]],"MMMM")</f>
        <v>julio</v>
      </c>
      <c r="L1613">
        <f>DAY(Ventas_Wellpro[[#This Row],[Fecha]])</f>
        <v>23</v>
      </c>
    </row>
    <row r="1614" spans="2:12" x14ac:dyDescent="0.25">
      <c r="B1614" s="70">
        <v>45862</v>
      </c>
      <c r="C1614" s="74" t="s">
        <v>17</v>
      </c>
      <c r="D1614" t="s">
        <v>196</v>
      </c>
      <c r="E1614">
        <v>498.66</v>
      </c>
      <c r="F1614" s="26">
        <v>6</v>
      </c>
      <c r="G1614">
        <v>478.71360000000004</v>
      </c>
      <c r="H1614" s="15">
        <v>2991.96</v>
      </c>
      <c r="I1614">
        <v>3470.6736000000001</v>
      </c>
      <c r="J1614">
        <f>YEAR(Ventas_Wellpro[[#This Row],[Fecha]])</f>
        <v>2025</v>
      </c>
      <c r="K1614" t="str">
        <f>TEXT(Ventas_Wellpro[[#This Row],[Fecha]],"MMMM")</f>
        <v>julio</v>
      </c>
      <c r="L1614">
        <f>DAY(Ventas_Wellpro[[#This Row],[Fecha]])</f>
        <v>24</v>
      </c>
    </row>
    <row r="1615" spans="2:12" x14ac:dyDescent="0.25">
      <c r="B1615" s="70">
        <v>45862</v>
      </c>
      <c r="C1615" s="74" t="s">
        <v>17</v>
      </c>
      <c r="D1615" t="s">
        <v>196</v>
      </c>
      <c r="E1615">
        <v>498.66</v>
      </c>
      <c r="F1615" s="26">
        <v>6</v>
      </c>
      <c r="G1615">
        <v>478.71360000000004</v>
      </c>
      <c r="H1615" s="15">
        <v>2991.96</v>
      </c>
      <c r="I1615">
        <v>3470.6736000000001</v>
      </c>
      <c r="J1615">
        <f>YEAR(Ventas_Wellpro[[#This Row],[Fecha]])</f>
        <v>2025</v>
      </c>
      <c r="K1615" t="str">
        <f>TEXT(Ventas_Wellpro[[#This Row],[Fecha]],"MMMM")</f>
        <v>julio</v>
      </c>
      <c r="L1615">
        <f>DAY(Ventas_Wellpro[[#This Row],[Fecha]])</f>
        <v>24</v>
      </c>
    </row>
    <row r="1616" spans="2:12" x14ac:dyDescent="0.25">
      <c r="B1616" s="70">
        <v>45862</v>
      </c>
      <c r="C1616" s="74" t="s">
        <v>10</v>
      </c>
      <c r="D1616" t="s">
        <v>144</v>
      </c>
      <c r="E1616">
        <v>343.96550000000002</v>
      </c>
      <c r="F1616">
        <v>1</v>
      </c>
      <c r="G1616">
        <v>55.034480000000002</v>
      </c>
      <c r="H1616" s="15">
        <v>343.97</v>
      </c>
      <c r="I1616">
        <v>399.00448000000006</v>
      </c>
      <c r="J1616">
        <f>YEAR(Ventas_Wellpro[[#This Row],[Fecha]])</f>
        <v>2025</v>
      </c>
      <c r="K1616" t="str">
        <f>TEXT(Ventas_Wellpro[[#This Row],[Fecha]],"MMMM")</f>
        <v>julio</v>
      </c>
      <c r="L1616">
        <f>DAY(Ventas_Wellpro[[#This Row],[Fecha]])</f>
        <v>24</v>
      </c>
    </row>
    <row r="1617" spans="2:12" x14ac:dyDescent="0.25">
      <c r="B1617" s="70">
        <v>45862</v>
      </c>
      <c r="C1617" s="74" t="s">
        <v>10</v>
      </c>
      <c r="D1617" t="s">
        <v>144</v>
      </c>
      <c r="E1617">
        <v>343.96550000000002</v>
      </c>
      <c r="F1617">
        <v>2</v>
      </c>
      <c r="G1617">
        <v>110.06896</v>
      </c>
      <c r="H1617" s="15">
        <v>687.93</v>
      </c>
      <c r="I1617">
        <v>797.9989599999999</v>
      </c>
      <c r="J1617">
        <f>YEAR(Ventas_Wellpro[[#This Row],[Fecha]])</f>
        <v>2025</v>
      </c>
      <c r="K1617" t="str">
        <f>TEXT(Ventas_Wellpro[[#This Row],[Fecha]],"MMMM")</f>
        <v>julio</v>
      </c>
      <c r="L1617">
        <f>DAY(Ventas_Wellpro[[#This Row],[Fecha]])</f>
        <v>24</v>
      </c>
    </row>
    <row r="1618" spans="2:12" x14ac:dyDescent="0.25">
      <c r="B1618" s="70">
        <v>45862</v>
      </c>
      <c r="C1618" s="74" t="s">
        <v>11</v>
      </c>
      <c r="D1618" t="s">
        <v>144</v>
      </c>
      <c r="E1618">
        <v>343.96550000000002</v>
      </c>
      <c r="F1618">
        <v>1</v>
      </c>
      <c r="G1618">
        <v>55.034480000000002</v>
      </c>
      <c r="H1618" s="15">
        <v>343.97</v>
      </c>
      <c r="I1618">
        <v>399.00448000000006</v>
      </c>
      <c r="J1618">
        <f>YEAR(Ventas_Wellpro[[#This Row],[Fecha]])</f>
        <v>2025</v>
      </c>
      <c r="K1618" t="str">
        <f>TEXT(Ventas_Wellpro[[#This Row],[Fecha]],"MMMM")</f>
        <v>julio</v>
      </c>
      <c r="L1618">
        <f>DAY(Ventas_Wellpro[[#This Row],[Fecha]])</f>
        <v>24</v>
      </c>
    </row>
    <row r="1619" spans="2:12" x14ac:dyDescent="0.25">
      <c r="B1619" s="70">
        <v>45862</v>
      </c>
      <c r="C1619" s="74" t="s">
        <v>22</v>
      </c>
      <c r="D1619" t="s">
        <v>144</v>
      </c>
      <c r="E1619">
        <v>137.79310000000001</v>
      </c>
      <c r="F1619">
        <v>1</v>
      </c>
      <c r="G1619">
        <v>22.046896</v>
      </c>
      <c r="H1619" s="15">
        <v>137.79</v>
      </c>
      <c r="I1619">
        <v>159.836896</v>
      </c>
      <c r="J1619">
        <f>YEAR(Ventas_Wellpro[[#This Row],[Fecha]])</f>
        <v>2025</v>
      </c>
      <c r="K1619" t="str">
        <f>TEXT(Ventas_Wellpro[[#This Row],[Fecha]],"MMMM")</f>
        <v>julio</v>
      </c>
      <c r="L1619">
        <f>DAY(Ventas_Wellpro[[#This Row],[Fecha]])</f>
        <v>24</v>
      </c>
    </row>
    <row r="1620" spans="2:12" x14ac:dyDescent="0.25">
      <c r="B1620" s="70">
        <v>45862</v>
      </c>
      <c r="C1620" s="74" t="s">
        <v>12</v>
      </c>
      <c r="D1620" t="s">
        <v>144</v>
      </c>
      <c r="E1620">
        <v>343.96550000000002</v>
      </c>
      <c r="F1620">
        <v>1</v>
      </c>
      <c r="G1620">
        <v>55.034480000000002</v>
      </c>
      <c r="H1620" s="15">
        <v>343.97</v>
      </c>
      <c r="I1620">
        <v>399.00448000000006</v>
      </c>
      <c r="J1620">
        <f>YEAR(Ventas_Wellpro[[#This Row],[Fecha]])</f>
        <v>2025</v>
      </c>
      <c r="K1620" t="str">
        <f>TEXT(Ventas_Wellpro[[#This Row],[Fecha]],"MMMM")</f>
        <v>julio</v>
      </c>
      <c r="L1620">
        <f>DAY(Ventas_Wellpro[[#This Row],[Fecha]])</f>
        <v>24</v>
      </c>
    </row>
    <row r="1621" spans="2:12" x14ac:dyDescent="0.25">
      <c r="B1621" s="70">
        <v>45862</v>
      </c>
      <c r="C1621" s="74" t="s">
        <v>23</v>
      </c>
      <c r="D1621" t="s">
        <v>196</v>
      </c>
      <c r="E1621">
        <v>70.05</v>
      </c>
      <c r="F1621">
        <v>240</v>
      </c>
      <c r="G1621">
        <v>2689.92</v>
      </c>
      <c r="H1621" s="15">
        <v>16812</v>
      </c>
      <c r="I1621">
        <v>19501.919999999998</v>
      </c>
      <c r="J1621">
        <f>YEAR(Ventas_Wellpro[[#This Row],[Fecha]])</f>
        <v>2025</v>
      </c>
      <c r="K1621" t="str">
        <f>TEXT(Ventas_Wellpro[[#This Row],[Fecha]],"MMMM")</f>
        <v>julio</v>
      </c>
      <c r="L1621">
        <f>DAY(Ventas_Wellpro[[#This Row],[Fecha]])</f>
        <v>24</v>
      </c>
    </row>
    <row r="1622" spans="2:12" x14ac:dyDescent="0.25">
      <c r="B1622" s="70">
        <v>45863</v>
      </c>
      <c r="C1622" s="74" t="s">
        <v>18</v>
      </c>
      <c r="D1622" t="s">
        <v>145</v>
      </c>
      <c r="E1622" s="17">
        <v>697</v>
      </c>
      <c r="F1622">
        <v>6</v>
      </c>
      <c r="G1622">
        <v>669.12</v>
      </c>
      <c r="H1622" s="15">
        <v>4182</v>
      </c>
      <c r="I1622">
        <v>4851.12</v>
      </c>
      <c r="J1622">
        <f>YEAR(Ventas_Wellpro[[#This Row],[Fecha]])</f>
        <v>2025</v>
      </c>
      <c r="K1622" t="str">
        <f>TEXT(Ventas_Wellpro[[#This Row],[Fecha]],"MMMM")</f>
        <v>julio</v>
      </c>
      <c r="L1622">
        <f>DAY(Ventas_Wellpro[[#This Row],[Fecha]])</f>
        <v>25</v>
      </c>
    </row>
    <row r="1623" spans="2:12" x14ac:dyDescent="0.25">
      <c r="B1623" s="70">
        <v>45866</v>
      </c>
      <c r="C1623" s="74" t="s">
        <v>10</v>
      </c>
      <c r="D1623" t="s">
        <v>144</v>
      </c>
      <c r="E1623">
        <v>343.96550000000002</v>
      </c>
      <c r="F1623">
        <v>1</v>
      </c>
      <c r="G1623">
        <v>55.034480000000002</v>
      </c>
      <c r="H1623" s="15">
        <v>343.97</v>
      </c>
      <c r="I1623">
        <v>399.00448000000006</v>
      </c>
      <c r="J1623">
        <f>YEAR(Ventas_Wellpro[[#This Row],[Fecha]])</f>
        <v>2025</v>
      </c>
      <c r="K1623" t="str">
        <f>TEXT(Ventas_Wellpro[[#This Row],[Fecha]],"MMMM")</f>
        <v>julio</v>
      </c>
      <c r="L1623">
        <f>DAY(Ventas_Wellpro[[#This Row],[Fecha]])</f>
        <v>28</v>
      </c>
    </row>
    <row r="1624" spans="2:12" x14ac:dyDescent="0.25">
      <c r="B1624" s="70">
        <v>45866</v>
      </c>
      <c r="C1624" s="74" t="s">
        <v>10</v>
      </c>
      <c r="D1624" t="s">
        <v>144</v>
      </c>
      <c r="E1624">
        <v>343.96550000000002</v>
      </c>
      <c r="F1624">
        <v>1</v>
      </c>
      <c r="G1624">
        <v>55.034480000000002</v>
      </c>
      <c r="H1624" s="15">
        <v>343.97</v>
      </c>
      <c r="I1624">
        <v>399.00448000000006</v>
      </c>
      <c r="J1624">
        <f>YEAR(Ventas_Wellpro[[#This Row],[Fecha]])</f>
        <v>2025</v>
      </c>
      <c r="K1624" t="str">
        <f>TEXT(Ventas_Wellpro[[#This Row],[Fecha]],"MMMM")</f>
        <v>julio</v>
      </c>
      <c r="L1624">
        <f>DAY(Ventas_Wellpro[[#This Row],[Fecha]])</f>
        <v>28</v>
      </c>
    </row>
    <row r="1625" spans="2:12" x14ac:dyDescent="0.25">
      <c r="B1625" s="70">
        <v>45866</v>
      </c>
      <c r="C1625" s="74" t="s">
        <v>10</v>
      </c>
      <c r="D1625" t="s">
        <v>144</v>
      </c>
      <c r="E1625">
        <v>343.96550000000002</v>
      </c>
      <c r="F1625">
        <v>1</v>
      </c>
      <c r="G1625">
        <v>55.034480000000002</v>
      </c>
      <c r="H1625" s="15">
        <v>343.97</v>
      </c>
      <c r="I1625">
        <v>399.00448000000006</v>
      </c>
      <c r="J1625">
        <f>YEAR(Ventas_Wellpro[[#This Row],[Fecha]])</f>
        <v>2025</v>
      </c>
      <c r="K1625" t="str">
        <f>TEXT(Ventas_Wellpro[[#This Row],[Fecha]],"MMMM")</f>
        <v>julio</v>
      </c>
      <c r="L1625">
        <f>DAY(Ventas_Wellpro[[#This Row],[Fecha]])</f>
        <v>28</v>
      </c>
    </row>
    <row r="1626" spans="2:12" x14ac:dyDescent="0.25">
      <c r="B1626" s="70">
        <v>45866</v>
      </c>
      <c r="C1626" s="74" t="s">
        <v>10</v>
      </c>
      <c r="D1626" t="s">
        <v>144</v>
      </c>
      <c r="E1626">
        <v>343.96550000000002</v>
      </c>
      <c r="F1626">
        <v>1</v>
      </c>
      <c r="G1626">
        <v>55.034480000000002</v>
      </c>
      <c r="H1626" s="15">
        <v>343.97</v>
      </c>
      <c r="I1626">
        <v>399.00448000000006</v>
      </c>
      <c r="J1626">
        <f>YEAR(Ventas_Wellpro[[#This Row],[Fecha]])</f>
        <v>2025</v>
      </c>
      <c r="K1626" t="str">
        <f>TEXT(Ventas_Wellpro[[#This Row],[Fecha]],"MMMM")</f>
        <v>julio</v>
      </c>
      <c r="L1626">
        <f>DAY(Ventas_Wellpro[[#This Row],[Fecha]])</f>
        <v>28</v>
      </c>
    </row>
    <row r="1627" spans="2:12" x14ac:dyDescent="0.25">
      <c r="B1627" s="70">
        <v>45866</v>
      </c>
      <c r="C1627" s="74" t="s">
        <v>10</v>
      </c>
      <c r="D1627" t="s">
        <v>144</v>
      </c>
      <c r="E1627">
        <v>343.96550000000002</v>
      </c>
      <c r="F1627">
        <v>1</v>
      </c>
      <c r="G1627">
        <v>55.034480000000002</v>
      </c>
      <c r="H1627" s="15">
        <v>343.97</v>
      </c>
      <c r="I1627">
        <v>399.00448000000006</v>
      </c>
      <c r="J1627">
        <f>YEAR(Ventas_Wellpro[[#This Row],[Fecha]])</f>
        <v>2025</v>
      </c>
      <c r="K1627" t="str">
        <f>TEXT(Ventas_Wellpro[[#This Row],[Fecha]],"MMMM")</f>
        <v>julio</v>
      </c>
      <c r="L1627">
        <f>DAY(Ventas_Wellpro[[#This Row],[Fecha]])</f>
        <v>28</v>
      </c>
    </row>
    <row r="1628" spans="2:12" x14ac:dyDescent="0.25">
      <c r="B1628" s="70">
        <v>45866</v>
      </c>
      <c r="C1628" s="74" t="s">
        <v>123</v>
      </c>
      <c r="D1628" t="s">
        <v>144</v>
      </c>
      <c r="E1628">
        <v>137.79310000000001</v>
      </c>
      <c r="F1628">
        <v>1</v>
      </c>
      <c r="G1628">
        <v>22.046896</v>
      </c>
      <c r="H1628" s="15">
        <v>137.79</v>
      </c>
      <c r="I1628">
        <v>159.836896</v>
      </c>
      <c r="J1628">
        <f>YEAR(Ventas_Wellpro[[#This Row],[Fecha]])</f>
        <v>2025</v>
      </c>
      <c r="K1628" t="str">
        <f>TEXT(Ventas_Wellpro[[#This Row],[Fecha]],"MMMM")</f>
        <v>julio</v>
      </c>
      <c r="L1628">
        <f>DAY(Ventas_Wellpro[[#This Row],[Fecha]])</f>
        <v>28</v>
      </c>
    </row>
    <row r="1629" spans="2:12" x14ac:dyDescent="0.25">
      <c r="B1629" s="70">
        <v>45866</v>
      </c>
      <c r="C1629" s="74" t="s">
        <v>19</v>
      </c>
      <c r="D1629" t="s">
        <v>144</v>
      </c>
      <c r="E1629">
        <v>1048.2757999999999</v>
      </c>
      <c r="F1629">
        <v>1</v>
      </c>
      <c r="G1629">
        <v>167.72412799999998</v>
      </c>
      <c r="H1629" s="15">
        <v>1048.28</v>
      </c>
      <c r="I1629">
        <v>1216.004128</v>
      </c>
      <c r="J1629">
        <f>YEAR(Ventas_Wellpro[[#This Row],[Fecha]])</f>
        <v>2025</v>
      </c>
      <c r="K1629" t="str">
        <f>TEXT(Ventas_Wellpro[[#This Row],[Fecha]],"MMMM")</f>
        <v>julio</v>
      </c>
      <c r="L1629">
        <f>DAY(Ventas_Wellpro[[#This Row],[Fecha]])</f>
        <v>28</v>
      </c>
    </row>
    <row r="1630" spans="2:12" x14ac:dyDescent="0.25">
      <c r="B1630" s="70">
        <v>45866</v>
      </c>
      <c r="C1630" s="74" t="s">
        <v>14</v>
      </c>
      <c r="D1630" t="s">
        <v>144</v>
      </c>
      <c r="E1630">
        <v>1706.8965000000001</v>
      </c>
      <c r="F1630">
        <v>1</v>
      </c>
      <c r="G1630">
        <v>273.10344000000003</v>
      </c>
      <c r="H1630" s="15">
        <v>1706.9</v>
      </c>
      <c r="I1630">
        <v>1980.0034400000002</v>
      </c>
      <c r="J1630">
        <f>YEAR(Ventas_Wellpro[[#This Row],[Fecha]])</f>
        <v>2025</v>
      </c>
      <c r="K1630" t="str">
        <f>TEXT(Ventas_Wellpro[[#This Row],[Fecha]],"MMMM")</f>
        <v>julio</v>
      </c>
      <c r="L1630">
        <f>DAY(Ventas_Wellpro[[#This Row],[Fecha]])</f>
        <v>28</v>
      </c>
    </row>
    <row r="1631" spans="2:12" x14ac:dyDescent="0.25">
      <c r="B1631" s="70">
        <v>45866</v>
      </c>
      <c r="C1631" s="74" t="s">
        <v>22</v>
      </c>
      <c r="D1631" t="s">
        <v>144</v>
      </c>
      <c r="E1631">
        <v>137.79310000000001</v>
      </c>
      <c r="F1631">
        <v>1</v>
      </c>
      <c r="G1631">
        <v>22.046896</v>
      </c>
      <c r="H1631" s="15">
        <v>137.79</v>
      </c>
      <c r="I1631">
        <v>159.836896</v>
      </c>
      <c r="J1631">
        <f>YEAR(Ventas_Wellpro[[#This Row],[Fecha]])</f>
        <v>2025</v>
      </c>
      <c r="K1631" t="str">
        <f>TEXT(Ventas_Wellpro[[#This Row],[Fecha]],"MMMM")</f>
        <v>julio</v>
      </c>
      <c r="L1631">
        <f>DAY(Ventas_Wellpro[[#This Row],[Fecha]])</f>
        <v>28</v>
      </c>
    </row>
    <row r="1632" spans="2:12" x14ac:dyDescent="0.25">
      <c r="B1632" s="70">
        <v>45866</v>
      </c>
      <c r="C1632" s="74" t="s">
        <v>22</v>
      </c>
      <c r="D1632" t="s">
        <v>144</v>
      </c>
      <c r="E1632">
        <v>137.79310000000001</v>
      </c>
      <c r="F1632">
        <v>1</v>
      </c>
      <c r="G1632">
        <v>22.046896</v>
      </c>
      <c r="H1632" s="15">
        <v>137.79</v>
      </c>
      <c r="I1632">
        <v>159.836896</v>
      </c>
      <c r="J1632">
        <f>YEAR(Ventas_Wellpro[[#This Row],[Fecha]])</f>
        <v>2025</v>
      </c>
      <c r="K1632" t="str">
        <f>TEXT(Ventas_Wellpro[[#This Row],[Fecha]],"MMMM")</f>
        <v>julio</v>
      </c>
      <c r="L1632">
        <f>DAY(Ventas_Wellpro[[#This Row],[Fecha]])</f>
        <v>28</v>
      </c>
    </row>
    <row r="1633" spans="2:12" x14ac:dyDescent="0.25">
      <c r="B1633" s="70">
        <v>45866</v>
      </c>
      <c r="C1633" s="74" t="s">
        <v>22</v>
      </c>
      <c r="D1633" t="s">
        <v>144</v>
      </c>
      <c r="E1633">
        <v>137.79310000000001</v>
      </c>
      <c r="F1633">
        <v>1</v>
      </c>
      <c r="G1633">
        <v>22.046896</v>
      </c>
      <c r="H1633" s="15">
        <v>137.79</v>
      </c>
      <c r="I1633">
        <v>159.836896</v>
      </c>
      <c r="J1633">
        <f>YEAR(Ventas_Wellpro[[#This Row],[Fecha]])</f>
        <v>2025</v>
      </c>
      <c r="K1633" t="str">
        <f>TEXT(Ventas_Wellpro[[#This Row],[Fecha]],"MMMM")</f>
        <v>julio</v>
      </c>
      <c r="L1633">
        <f>DAY(Ventas_Wellpro[[#This Row],[Fecha]])</f>
        <v>28</v>
      </c>
    </row>
    <row r="1634" spans="2:12" x14ac:dyDescent="0.25">
      <c r="B1634" s="70">
        <v>45866</v>
      </c>
      <c r="C1634" s="74" t="s">
        <v>23</v>
      </c>
      <c r="D1634" t="s">
        <v>144</v>
      </c>
      <c r="E1634">
        <v>137.79310000000001</v>
      </c>
      <c r="F1634">
        <v>1</v>
      </c>
      <c r="G1634">
        <v>22.046896</v>
      </c>
      <c r="H1634" s="15">
        <v>137.79</v>
      </c>
      <c r="I1634">
        <v>159.836896</v>
      </c>
      <c r="J1634">
        <f>YEAR(Ventas_Wellpro[[#This Row],[Fecha]])</f>
        <v>2025</v>
      </c>
      <c r="K1634" t="str">
        <f>TEXT(Ventas_Wellpro[[#This Row],[Fecha]],"MMMM")</f>
        <v>julio</v>
      </c>
      <c r="L1634">
        <f>DAY(Ventas_Wellpro[[#This Row],[Fecha]])</f>
        <v>28</v>
      </c>
    </row>
    <row r="1635" spans="2:12" x14ac:dyDescent="0.25">
      <c r="B1635" s="70">
        <v>45867</v>
      </c>
      <c r="C1635" s="74" t="s">
        <v>16</v>
      </c>
      <c r="D1635" t="s">
        <v>144</v>
      </c>
      <c r="E1635">
        <v>905.16369999999995</v>
      </c>
      <c r="F1635" s="26">
        <v>1</v>
      </c>
      <c r="G1635">
        <v>144.82619199999999</v>
      </c>
      <c r="H1635" s="15">
        <v>905.16</v>
      </c>
      <c r="I1635">
        <v>1049.9861919999998</v>
      </c>
      <c r="J1635">
        <f>YEAR(Ventas_Wellpro[[#This Row],[Fecha]])</f>
        <v>2025</v>
      </c>
      <c r="K1635" t="str">
        <f>TEXT(Ventas_Wellpro[[#This Row],[Fecha]],"MMMM")</f>
        <v>julio</v>
      </c>
      <c r="L1635">
        <f>DAY(Ventas_Wellpro[[#This Row],[Fecha]])</f>
        <v>29</v>
      </c>
    </row>
    <row r="1636" spans="2:12" x14ac:dyDescent="0.25">
      <c r="B1636" s="70">
        <v>45867</v>
      </c>
      <c r="C1636" s="74" t="s">
        <v>17</v>
      </c>
      <c r="D1636" t="s">
        <v>196</v>
      </c>
      <c r="E1636">
        <v>498.66</v>
      </c>
      <c r="F1636" s="26">
        <v>6</v>
      </c>
      <c r="G1636">
        <v>478.71360000000004</v>
      </c>
      <c r="H1636" s="15">
        <v>2991.96</v>
      </c>
      <c r="I1636">
        <v>3470.6736000000001</v>
      </c>
      <c r="J1636">
        <f>YEAR(Ventas_Wellpro[[#This Row],[Fecha]])</f>
        <v>2025</v>
      </c>
      <c r="K1636" t="str">
        <f>TEXT(Ventas_Wellpro[[#This Row],[Fecha]],"MMMM")</f>
        <v>julio</v>
      </c>
      <c r="L1636">
        <f>DAY(Ventas_Wellpro[[#This Row],[Fecha]])</f>
        <v>29</v>
      </c>
    </row>
    <row r="1637" spans="2:12" x14ac:dyDescent="0.25">
      <c r="B1637" s="70">
        <v>45867</v>
      </c>
      <c r="C1637" s="74" t="s">
        <v>17</v>
      </c>
      <c r="D1637" t="s">
        <v>196</v>
      </c>
      <c r="E1637">
        <v>498.66</v>
      </c>
      <c r="F1637" s="26">
        <v>6</v>
      </c>
      <c r="G1637">
        <v>478.71360000000004</v>
      </c>
      <c r="H1637" s="15">
        <v>2991.96</v>
      </c>
      <c r="I1637">
        <v>3470.6736000000001</v>
      </c>
      <c r="J1637">
        <f>YEAR(Ventas_Wellpro[[#This Row],[Fecha]])</f>
        <v>2025</v>
      </c>
      <c r="K1637" t="str">
        <f>TEXT(Ventas_Wellpro[[#This Row],[Fecha]],"MMMM")</f>
        <v>julio</v>
      </c>
      <c r="L1637">
        <f>DAY(Ventas_Wellpro[[#This Row],[Fecha]])</f>
        <v>29</v>
      </c>
    </row>
    <row r="1638" spans="2:12" x14ac:dyDescent="0.25">
      <c r="B1638" s="70">
        <v>45867</v>
      </c>
      <c r="C1638" s="74" t="s">
        <v>17</v>
      </c>
      <c r="D1638" t="s">
        <v>196</v>
      </c>
      <c r="E1638">
        <v>498.66</v>
      </c>
      <c r="F1638" s="26">
        <v>6</v>
      </c>
      <c r="G1638">
        <v>478.71360000000004</v>
      </c>
      <c r="H1638" s="15">
        <v>2991.96</v>
      </c>
      <c r="I1638">
        <v>3470.6736000000001</v>
      </c>
      <c r="J1638">
        <f>YEAR(Ventas_Wellpro[[#This Row],[Fecha]])</f>
        <v>2025</v>
      </c>
      <c r="K1638" t="str">
        <f>TEXT(Ventas_Wellpro[[#This Row],[Fecha]],"MMMM")</f>
        <v>julio</v>
      </c>
      <c r="L1638">
        <f>DAY(Ventas_Wellpro[[#This Row],[Fecha]])</f>
        <v>29</v>
      </c>
    </row>
    <row r="1639" spans="2:12" x14ac:dyDescent="0.25">
      <c r="B1639" s="70">
        <v>45867</v>
      </c>
      <c r="C1639" s="74" t="s">
        <v>10</v>
      </c>
      <c r="D1639" t="s">
        <v>144</v>
      </c>
      <c r="E1639">
        <v>343.96550000000002</v>
      </c>
      <c r="F1639">
        <v>1</v>
      </c>
      <c r="G1639">
        <v>55.034480000000002</v>
      </c>
      <c r="H1639" s="15">
        <v>343.97</v>
      </c>
      <c r="I1639">
        <v>399.00448000000006</v>
      </c>
      <c r="J1639">
        <f>YEAR(Ventas_Wellpro[[#This Row],[Fecha]])</f>
        <v>2025</v>
      </c>
      <c r="K1639" t="str">
        <f>TEXT(Ventas_Wellpro[[#This Row],[Fecha]],"MMMM")</f>
        <v>julio</v>
      </c>
      <c r="L1639">
        <f>DAY(Ventas_Wellpro[[#This Row],[Fecha]])</f>
        <v>29</v>
      </c>
    </row>
    <row r="1640" spans="2:12" x14ac:dyDescent="0.25">
      <c r="B1640" s="70">
        <v>45867</v>
      </c>
      <c r="C1640" s="74" t="s">
        <v>123</v>
      </c>
      <c r="D1640" t="s">
        <v>144</v>
      </c>
      <c r="E1640">
        <v>137.79310000000001</v>
      </c>
      <c r="F1640">
        <v>1</v>
      </c>
      <c r="G1640">
        <v>22.046896</v>
      </c>
      <c r="H1640" s="15">
        <v>137.79</v>
      </c>
      <c r="I1640">
        <v>159.836896</v>
      </c>
      <c r="J1640">
        <f>YEAR(Ventas_Wellpro[[#This Row],[Fecha]])</f>
        <v>2025</v>
      </c>
      <c r="K1640" t="str">
        <f>TEXT(Ventas_Wellpro[[#This Row],[Fecha]],"MMMM")</f>
        <v>julio</v>
      </c>
      <c r="L1640">
        <f>DAY(Ventas_Wellpro[[#This Row],[Fecha]])</f>
        <v>29</v>
      </c>
    </row>
    <row r="1641" spans="2:12" x14ac:dyDescent="0.25">
      <c r="B1641" s="70">
        <v>45867</v>
      </c>
      <c r="C1641" s="74" t="s">
        <v>18</v>
      </c>
      <c r="D1641" t="s">
        <v>196</v>
      </c>
      <c r="E1641" s="17">
        <v>525.59</v>
      </c>
      <c r="F1641">
        <v>6</v>
      </c>
      <c r="G1641">
        <v>504.56640000000004</v>
      </c>
      <c r="H1641" s="15">
        <v>3153.54</v>
      </c>
      <c r="I1641">
        <v>3658.1064000000001</v>
      </c>
      <c r="J1641">
        <f>YEAR(Ventas_Wellpro[[#This Row],[Fecha]])</f>
        <v>2025</v>
      </c>
      <c r="K1641" t="str">
        <f>TEXT(Ventas_Wellpro[[#This Row],[Fecha]],"MMMM")</f>
        <v>julio</v>
      </c>
      <c r="L1641">
        <f>DAY(Ventas_Wellpro[[#This Row],[Fecha]])</f>
        <v>29</v>
      </c>
    </row>
    <row r="1642" spans="2:12" x14ac:dyDescent="0.25">
      <c r="B1642" s="70">
        <v>45867</v>
      </c>
      <c r="C1642" s="74" t="s">
        <v>18</v>
      </c>
      <c r="D1642" t="s">
        <v>196</v>
      </c>
      <c r="E1642" s="17">
        <v>525.59</v>
      </c>
      <c r="F1642">
        <v>12</v>
      </c>
      <c r="G1642">
        <v>1009.1328000000001</v>
      </c>
      <c r="H1642" s="15">
        <v>6307.08</v>
      </c>
      <c r="I1642">
        <v>7316.2128000000002</v>
      </c>
      <c r="J1642">
        <f>YEAR(Ventas_Wellpro[[#This Row],[Fecha]])</f>
        <v>2025</v>
      </c>
      <c r="K1642" t="str">
        <f>TEXT(Ventas_Wellpro[[#This Row],[Fecha]],"MMMM")</f>
        <v>julio</v>
      </c>
      <c r="L1642">
        <f>DAY(Ventas_Wellpro[[#This Row],[Fecha]])</f>
        <v>29</v>
      </c>
    </row>
    <row r="1643" spans="2:12" x14ac:dyDescent="0.25">
      <c r="B1643" s="70">
        <v>45867</v>
      </c>
      <c r="C1643" s="74" t="s">
        <v>12</v>
      </c>
      <c r="D1643" t="s">
        <v>197</v>
      </c>
      <c r="E1643">
        <v>211.23</v>
      </c>
      <c r="F1643">
        <v>6</v>
      </c>
      <c r="G1643">
        <v>202.7808</v>
      </c>
      <c r="H1643" s="15">
        <v>1267.3800000000001</v>
      </c>
      <c r="I1643">
        <v>1470.1608000000001</v>
      </c>
      <c r="J1643">
        <f>YEAR(Ventas_Wellpro[[#This Row],[Fecha]])</f>
        <v>2025</v>
      </c>
      <c r="K1643" t="str">
        <f>TEXT(Ventas_Wellpro[[#This Row],[Fecha]],"MMMM")</f>
        <v>julio</v>
      </c>
      <c r="L1643">
        <f>DAY(Ventas_Wellpro[[#This Row],[Fecha]])</f>
        <v>29</v>
      </c>
    </row>
    <row r="1644" spans="2:12" x14ac:dyDescent="0.25">
      <c r="B1644" s="70">
        <v>45867</v>
      </c>
      <c r="C1644" s="74" t="s">
        <v>23</v>
      </c>
      <c r="D1644" t="s">
        <v>196</v>
      </c>
      <c r="E1644">
        <v>70.05</v>
      </c>
      <c r="F1644">
        <v>240</v>
      </c>
      <c r="G1644">
        <v>2689.92</v>
      </c>
      <c r="H1644" s="15">
        <v>16812</v>
      </c>
      <c r="I1644">
        <v>19501.919999999998</v>
      </c>
      <c r="J1644">
        <f>YEAR(Ventas_Wellpro[[#This Row],[Fecha]])</f>
        <v>2025</v>
      </c>
      <c r="K1644" t="str">
        <f>TEXT(Ventas_Wellpro[[#This Row],[Fecha]],"MMMM")</f>
        <v>julio</v>
      </c>
      <c r="L1644">
        <f>DAY(Ventas_Wellpro[[#This Row],[Fecha]])</f>
        <v>29</v>
      </c>
    </row>
    <row r="1645" spans="2:12" x14ac:dyDescent="0.25">
      <c r="B1645" s="70">
        <v>45868</v>
      </c>
      <c r="C1645" s="74" t="s">
        <v>11</v>
      </c>
      <c r="D1645" t="s">
        <v>144</v>
      </c>
      <c r="E1645">
        <v>343.96550000000002</v>
      </c>
      <c r="F1645">
        <v>1</v>
      </c>
      <c r="G1645">
        <v>55.034480000000002</v>
      </c>
      <c r="H1645" s="15">
        <v>343.97</v>
      </c>
      <c r="I1645">
        <v>399.00448000000006</v>
      </c>
      <c r="J1645">
        <f>YEAR(Ventas_Wellpro[[#This Row],[Fecha]])</f>
        <v>2025</v>
      </c>
      <c r="K1645" t="str">
        <f>TEXT(Ventas_Wellpro[[#This Row],[Fecha]],"MMMM")</f>
        <v>julio</v>
      </c>
      <c r="L1645">
        <f>DAY(Ventas_Wellpro[[#This Row],[Fecha]])</f>
        <v>30</v>
      </c>
    </row>
    <row r="1646" spans="2:12" x14ac:dyDescent="0.25">
      <c r="B1646" s="70">
        <v>45869</v>
      </c>
      <c r="C1646" s="74" t="s">
        <v>17</v>
      </c>
      <c r="D1646" t="s">
        <v>196</v>
      </c>
      <c r="E1646">
        <v>498.66</v>
      </c>
      <c r="F1646" s="26">
        <v>6</v>
      </c>
      <c r="G1646">
        <v>478.71360000000004</v>
      </c>
      <c r="H1646" s="15">
        <v>2991.96</v>
      </c>
      <c r="I1646">
        <v>3470.6736000000001</v>
      </c>
      <c r="J1646">
        <f>YEAR(Ventas_Wellpro[[#This Row],[Fecha]])</f>
        <v>2025</v>
      </c>
      <c r="K1646" t="str">
        <f>TEXT(Ventas_Wellpro[[#This Row],[Fecha]],"MMMM")</f>
        <v>julio</v>
      </c>
      <c r="L1646">
        <f>DAY(Ventas_Wellpro[[#This Row],[Fecha]])</f>
        <v>31</v>
      </c>
    </row>
    <row r="1647" spans="2:12" x14ac:dyDescent="0.25">
      <c r="B1647" s="70">
        <v>45869</v>
      </c>
      <c r="C1647" s="74" t="s">
        <v>17</v>
      </c>
      <c r="D1647" t="s">
        <v>196</v>
      </c>
      <c r="E1647">
        <v>498.66</v>
      </c>
      <c r="F1647" s="26">
        <v>6</v>
      </c>
      <c r="G1647">
        <v>478.71360000000004</v>
      </c>
      <c r="H1647" s="15">
        <v>2991.96</v>
      </c>
      <c r="I1647">
        <v>3470.6736000000001</v>
      </c>
      <c r="J1647">
        <f>YEAR(Ventas_Wellpro[[#This Row],[Fecha]])</f>
        <v>2025</v>
      </c>
      <c r="K1647" t="str">
        <f>TEXT(Ventas_Wellpro[[#This Row],[Fecha]],"MMMM")</f>
        <v>julio</v>
      </c>
      <c r="L1647">
        <f>DAY(Ventas_Wellpro[[#This Row],[Fecha]])</f>
        <v>31</v>
      </c>
    </row>
    <row r="1648" spans="2:12" x14ac:dyDescent="0.25">
      <c r="B1648" s="70">
        <v>45869</v>
      </c>
      <c r="C1648" s="74" t="s">
        <v>17</v>
      </c>
      <c r="D1648" t="s">
        <v>196</v>
      </c>
      <c r="E1648">
        <v>498.66</v>
      </c>
      <c r="F1648" s="26">
        <v>6</v>
      </c>
      <c r="G1648">
        <v>478.71360000000004</v>
      </c>
      <c r="H1648" s="15">
        <v>2991.96</v>
      </c>
      <c r="I1648">
        <v>3470.6736000000001</v>
      </c>
      <c r="J1648">
        <f>YEAR(Ventas_Wellpro[[#This Row],[Fecha]])</f>
        <v>2025</v>
      </c>
      <c r="K1648" t="str">
        <f>TEXT(Ventas_Wellpro[[#This Row],[Fecha]],"MMMM")</f>
        <v>julio</v>
      </c>
      <c r="L1648">
        <f>DAY(Ventas_Wellpro[[#This Row],[Fecha]])</f>
        <v>31</v>
      </c>
    </row>
    <row r="1649" spans="2:12" x14ac:dyDescent="0.25">
      <c r="B1649" s="70">
        <v>45869</v>
      </c>
      <c r="C1649" s="74" t="s">
        <v>10</v>
      </c>
      <c r="D1649" t="s">
        <v>144</v>
      </c>
      <c r="E1649">
        <v>343.96550000000002</v>
      </c>
      <c r="F1649">
        <v>1</v>
      </c>
      <c r="G1649">
        <v>55.034480000000002</v>
      </c>
      <c r="H1649" s="15">
        <v>343.97</v>
      </c>
      <c r="I1649">
        <v>399.00448000000006</v>
      </c>
      <c r="J1649">
        <f>YEAR(Ventas_Wellpro[[#This Row],[Fecha]])</f>
        <v>2025</v>
      </c>
      <c r="K1649" t="str">
        <f>TEXT(Ventas_Wellpro[[#This Row],[Fecha]],"MMMM")</f>
        <v>julio</v>
      </c>
      <c r="L1649">
        <f>DAY(Ventas_Wellpro[[#This Row],[Fecha]])</f>
        <v>31</v>
      </c>
    </row>
    <row r="1650" spans="2:12" x14ac:dyDescent="0.25">
      <c r="B1650" s="70">
        <v>45869</v>
      </c>
      <c r="C1650" s="74" t="s">
        <v>123</v>
      </c>
      <c r="D1650" t="s">
        <v>144</v>
      </c>
      <c r="E1650">
        <v>137.79310000000001</v>
      </c>
      <c r="F1650">
        <v>1</v>
      </c>
      <c r="G1650">
        <v>22.046896</v>
      </c>
      <c r="H1650" s="15">
        <v>137.79</v>
      </c>
      <c r="I1650">
        <v>159.836896</v>
      </c>
      <c r="J1650">
        <f>YEAR(Ventas_Wellpro[[#This Row],[Fecha]])</f>
        <v>2025</v>
      </c>
      <c r="K1650" t="str">
        <f>TEXT(Ventas_Wellpro[[#This Row],[Fecha]],"MMMM")</f>
        <v>julio</v>
      </c>
      <c r="L1650">
        <f>DAY(Ventas_Wellpro[[#This Row],[Fecha]])</f>
        <v>31</v>
      </c>
    </row>
    <row r="1651" spans="2:12" x14ac:dyDescent="0.25">
      <c r="B1651" s="70">
        <v>45869</v>
      </c>
      <c r="C1651" s="74" t="s">
        <v>123</v>
      </c>
      <c r="D1651" t="s">
        <v>144</v>
      </c>
      <c r="E1651">
        <v>137.79310000000001</v>
      </c>
      <c r="F1651">
        <v>1</v>
      </c>
      <c r="G1651">
        <v>22.046896</v>
      </c>
      <c r="H1651" s="15">
        <v>137.79</v>
      </c>
      <c r="I1651">
        <v>159.836896</v>
      </c>
      <c r="J1651">
        <f>YEAR(Ventas_Wellpro[[#This Row],[Fecha]])</f>
        <v>2025</v>
      </c>
      <c r="K1651" t="str">
        <f>TEXT(Ventas_Wellpro[[#This Row],[Fecha]],"MMMM")</f>
        <v>julio</v>
      </c>
      <c r="L1651">
        <f>DAY(Ventas_Wellpro[[#This Row],[Fecha]])</f>
        <v>31</v>
      </c>
    </row>
    <row r="1652" spans="2:12" x14ac:dyDescent="0.25">
      <c r="B1652" s="70">
        <v>45869</v>
      </c>
      <c r="C1652" s="74" t="s">
        <v>10</v>
      </c>
      <c r="D1652" t="s">
        <v>144</v>
      </c>
      <c r="E1652">
        <v>343.96550000000002</v>
      </c>
      <c r="F1652">
        <v>1</v>
      </c>
      <c r="G1652">
        <v>55.034480000000002</v>
      </c>
      <c r="H1652" s="15">
        <v>343.97</v>
      </c>
      <c r="I1652">
        <v>399.00448000000006</v>
      </c>
      <c r="J1652">
        <f>YEAR(Ventas_Wellpro[[#This Row],[Fecha]])</f>
        <v>2025</v>
      </c>
      <c r="K1652" t="str">
        <f>TEXT(Ventas_Wellpro[[#This Row],[Fecha]],"MMMM")</f>
        <v>julio</v>
      </c>
      <c r="L1652">
        <f>DAY(Ventas_Wellpro[[#This Row],[Fecha]])</f>
        <v>31</v>
      </c>
    </row>
    <row r="1653" spans="2:12" x14ac:dyDescent="0.25">
      <c r="B1653" s="70">
        <v>45869</v>
      </c>
      <c r="C1653" s="74" t="s">
        <v>11</v>
      </c>
      <c r="D1653" t="s">
        <v>144</v>
      </c>
      <c r="E1653">
        <v>257.7586</v>
      </c>
      <c r="F1653">
        <v>1</v>
      </c>
      <c r="G1653">
        <v>41.241376000000002</v>
      </c>
      <c r="H1653" s="15">
        <v>257.76</v>
      </c>
      <c r="I1653">
        <v>299.00137599999999</v>
      </c>
      <c r="J1653">
        <f>YEAR(Ventas_Wellpro[[#This Row],[Fecha]])</f>
        <v>2025</v>
      </c>
      <c r="K1653" t="str">
        <f>TEXT(Ventas_Wellpro[[#This Row],[Fecha]],"MMMM")</f>
        <v>julio</v>
      </c>
      <c r="L1653">
        <f>DAY(Ventas_Wellpro[[#This Row],[Fecha]])</f>
        <v>31</v>
      </c>
    </row>
    <row r="1654" spans="2:12" x14ac:dyDescent="0.25">
      <c r="B1654" s="70">
        <v>45869</v>
      </c>
      <c r="C1654" s="74" t="s">
        <v>22</v>
      </c>
      <c r="D1654" t="s">
        <v>144</v>
      </c>
      <c r="E1654">
        <v>137.79310000000001</v>
      </c>
      <c r="F1654">
        <v>1</v>
      </c>
      <c r="G1654">
        <v>22.046896</v>
      </c>
      <c r="H1654" s="15">
        <v>137.79</v>
      </c>
      <c r="I1654">
        <v>159.836896</v>
      </c>
      <c r="J1654">
        <f>YEAR(Ventas_Wellpro[[#This Row],[Fecha]])</f>
        <v>2025</v>
      </c>
      <c r="K1654" t="str">
        <f>TEXT(Ventas_Wellpro[[#This Row],[Fecha]],"MMMM")</f>
        <v>julio</v>
      </c>
      <c r="L1654">
        <f>DAY(Ventas_Wellpro[[#This Row],[Fecha]])</f>
        <v>31</v>
      </c>
    </row>
    <row r="1655" spans="2:12" x14ac:dyDescent="0.25">
      <c r="B1655" s="70">
        <v>45869</v>
      </c>
      <c r="C1655" s="74" t="s">
        <v>12</v>
      </c>
      <c r="D1655" t="s">
        <v>144</v>
      </c>
      <c r="E1655">
        <v>343.96550000000002</v>
      </c>
      <c r="F1655">
        <v>1</v>
      </c>
      <c r="G1655">
        <v>55.034480000000002</v>
      </c>
      <c r="H1655" s="15">
        <v>343.97</v>
      </c>
      <c r="I1655">
        <v>399.00448000000006</v>
      </c>
      <c r="J1655">
        <f>YEAR(Ventas_Wellpro[[#This Row],[Fecha]])</f>
        <v>2025</v>
      </c>
      <c r="K1655" t="str">
        <f>TEXT(Ventas_Wellpro[[#This Row],[Fecha]],"MMMM")</f>
        <v>julio</v>
      </c>
      <c r="L1655">
        <f>DAY(Ventas_Wellpro[[#This Row],[Fecha]])</f>
        <v>31</v>
      </c>
    </row>
    <row r="1656" spans="2:12" x14ac:dyDescent="0.25">
      <c r="B1656" s="70">
        <v>45869</v>
      </c>
      <c r="C1656" s="74" t="s">
        <v>24</v>
      </c>
      <c r="D1656" t="s">
        <v>144</v>
      </c>
      <c r="E1656">
        <v>137.79310000000001</v>
      </c>
      <c r="F1656">
        <v>1</v>
      </c>
      <c r="G1656">
        <v>22.046896</v>
      </c>
      <c r="H1656" s="15">
        <v>137.79</v>
      </c>
      <c r="I1656">
        <v>159.836896</v>
      </c>
      <c r="J1656">
        <f>YEAR(Ventas_Wellpro[[#This Row],[Fecha]])</f>
        <v>2025</v>
      </c>
      <c r="K1656" t="str">
        <f>TEXT(Ventas_Wellpro[[#This Row],[Fecha]],"MMMM")</f>
        <v>julio</v>
      </c>
      <c r="L1656">
        <f>DAY(Ventas_Wellpro[[#This Row],[Fecha]])</f>
        <v>31</v>
      </c>
    </row>
    <row r="1657" spans="2:12" x14ac:dyDescent="0.25">
      <c r="B1657" s="70">
        <v>45873</v>
      </c>
      <c r="C1657" s="74" t="s">
        <v>10</v>
      </c>
      <c r="D1657" t="s">
        <v>197</v>
      </c>
      <c r="E1657">
        <v>211.23</v>
      </c>
      <c r="F1657">
        <v>6</v>
      </c>
      <c r="G1657">
        <v>202.7808</v>
      </c>
      <c r="H1657" s="15">
        <v>1267.3800000000001</v>
      </c>
      <c r="I1657">
        <v>1470.1608000000001</v>
      </c>
      <c r="J1657">
        <f>YEAR(Ventas_Wellpro[[#This Row],[Fecha]])</f>
        <v>2025</v>
      </c>
      <c r="K1657" t="str">
        <f>TEXT(Ventas_Wellpro[[#This Row],[Fecha]],"MMMM")</f>
        <v>agosto</v>
      </c>
      <c r="L1657">
        <f>DAY(Ventas_Wellpro[[#This Row],[Fecha]])</f>
        <v>4</v>
      </c>
    </row>
    <row r="1658" spans="2:12" x14ac:dyDescent="0.25">
      <c r="B1658" s="70">
        <v>45873</v>
      </c>
      <c r="C1658" s="74" t="s">
        <v>19</v>
      </c>
      <c r="D1658" t="s">
        <v>144</v>
      </c>
      <c r="E1658">
        <v>1038.8362</v>
      </c>
      <c r="F1658">
        <v>1</v>
      </c>
      <c r="G1658">
        <v>166.21379199999998</v>
      </c>
      <c r="H1658" s="15">
        <v>1038.8399999999999</v>
      </c>
      <c r="I1658">
        <v>1205.0537919999999</v>
      </c>
      <c r="J1658">
        <f>YEAR(Ventas_Wellpro[[#This Row],[Fecha]])</f>
        <v>2025</v>
      </c>
      <c r="K1658" t="str">
        <f>TEXT(Ventas_Wellpro[[#This Row],[Fecha]],"MMMM")</f>
        <v>agosto</v>
      </c>
      <c r="L1658">
        <f>DAY(Ventas_Wellpro[[#This Row],[Fecha]])</f>
        <v>4</v>
      </c>
    </row>
    <row r="1659" spans="2:12" x14ac:dyDescent="0.25">
      <c r="B1659" s="70">
        <v>45873</v>
      </c>
      <c r="C1659" s="74" t="s">
        <v>14</v>
      </c>
      <c r="D1659" t="s">
        <v>144</v>
      </c>
      <c r="E1659">
        <v>1706.8965000000001</v>
      </c>
      <c r="F1659">
        <v>1</v>
      </c>
      <c r="G1659">
        <v>273.10344000000003</v>
      </c>
      <c r="H1659" s="15">
        <v>1706.9</v>
      </c>
      <c r="I1659">
        <v>1980.0034400000002</v>
      </c>
      <c r="J1659">
        <f>YEAR(Ventas_Wellpro[[#This Row],[Fecha]])</f>
        <v>2025</v>
      </c>
      <c r="K1659" t="str">
        <f>TEXT(Ventas_Wellpro[[#This Row],[Fecha]],"MMMM")</f>
        <v>agosto</v>
      </c>
      <c r="L1659">
        <f>DAY(Ventas_Wellpro[[#This Row],[Fecha]])</f>
        <v>4</v>
      </c>
    </row>
    <row r="1660" spans="2:12" x14ac:dyDescent="0.25">
      <c r="B1660" s="70">
        <v>45873</v>
      </c>
      <c r="C1660" s="74" t="s">
        <v>21</v>
      </c>
      <c r="D1660" t="s">
        <v>144</v>
      </c>
      <c r="E1660">
        <v>135.93960000000001</v>
      </c>
      <c r="F1660">
        <v>1</v>
      </c>
      <c r="G1660">
        <v>21.750336000000001</v>
      </c>
      <c r="H1660" s="15">
        <v>135.94</v>
      </c>
      <c r="I1660">
        <v>157.690336</v>
      </c>
      <c r="J1660">
        <f>YEAR(Ventas_Wellpro[[#This Row],[Fecha]])</f>
        <v>2025</v>
      </c>
      <c r="K1660" t="str">
        <f>TEXT(Ventas_Wellpro[[#This Row],[Fecha]],"MMMM")</f>
        <v>agosto</v>
      </c>
      <c r="L1660">
        <f>DAY(Ventas_Wellpro[[#This Row],[Fecha]])</f>
        <v>4</v>
      </c>
    </row>
    <row r="1661" spans="2:12" x14ac:dyDescent="0.25">
      <c r="B1661" s="70">
        <v>45873</v>
      </c>
      <c r="C1661" s="74" t="s">
        <v>11</v>
      </c>
      <c r="D1661" t="s">
        <v>144</v>
      </c>
      <c r="E1661">
        <v>340.86200000000002</v>
      </c>
      <c r="F1661">
        <v>1</v>
      </c>
      <c r="G1661">
        <v>54.537920000000007</v>
      </c>
      <c r="H1661" s="15">
        <v>340.86</v>
      </c>
      <c r="I1661">
        <v>395.39792</v>
      </c>
      <c r="J1661">
        <f>YEAR(Ventas_Wellpro[[#This Row],[Fecha]])</f>
        <v>2025</v>
      </c>
      <c r="K1661" t="str">
        <f>TEXT(Ventas_Wellpro[[#This Row],[Fecha]],"MMMM")</f>
        <v>agosto</v>
      </c>
      <c r="L1661">
        <f>DAY(Ventas_Wellpro[[#This Row],[Fecha]])</f>
        <v>4</v>
      </c>
    </row>
    <row r="1662" spans="2:12" x14ac:dyDescent="0.25">
      <c r="B1662" s="70">
        <v>45873</v>
      </c>
      <c r="C1662" s="74" t="s">
        <v>11</v>
      </c>
      <c r="D1662" t="s">
        <v>144</v>
      </c>
      <c r="E1662">
        <v>340.86200000000002</v>
      </c>
      <c r="F1662">
        <v>1</v>
      </c>
      <c r="G1662">
        <v>54.537920000000007</v>
      </c>
      <c r="H1662" s="15">
        <v>340.86</v>
      </c>
      <c r="I1662">
        <v>395.39792</v>
      </c>
      <c r="J1662">
        <f>YEAR(Ventas_Wellpro[[#This Row],[Fecha]])</f>
        <v>2025</v>
      </c>
      <c r="K1662" t="str">
        <f>TEXT(Ventas_Wellpro[[#This Row],[Fecha]],"MMMM")</f>
        <v>agosto</v>
      </c>
      <c r="L1662">
        <f>DAY(Ventas_Wellpro[[#This Row],[Fecha]])</f>
        <v>4</v>
      </c>
    </row>
    <row r="1663" spans="2:12" x14ac:dyDescent="0.25">
      <c r="B1663" s="70">
        <v>45873</v>
      </c>
      <c r="C1663" s="74" t="s">
        <v>11</v>
      </c>
      <c r="D1663" t="s">
        <v>144</v>
      </c>
      <c r="E1663">
        <v>340.86200000000002</v>
      </c>
      <c r="F1663">
        <v>1</v>
      </c>
      <c r="G1663">
        <v>54.537920000000007</v>
      </c>
      <c r="H1663" s="15">
        <v>340.86</v>
      </c>
      <c r="I1663">
        <v>395.39792</v>
      </c>
      <c r="J1663">
        <f>YEAR(Ventas_Wellpro[[#This Row],[Fecha]])</f>
        <v>2025</v>
      </c>
      <c r="K1663" t="str">
        <f>TEXT(Ventas_Wellpro[[#This Row],[Fecha]],"MMMM")</f>
        <v>agosto</v>
      </c>
      <c r="L1663">
        <f>DAY(Ventas_Wellpro[[#This Row],[Fecha]])</f>
        <v>4</v>
      </c>
    </row>
    <row r="1664" spans="2:12" x14ac:dyDescent="0.25">
      <c r="B1664" s="70">
        <v>45873</v>
      </c>
      <c r="C1664" s="74" t="s">
        <v>11</v>
      </c>
      <c r="D1664" t="s">
        <v>144</v>
      </c>
      <c r="E1664">
        <v>340.86200000000002</v>
      </c>
      <c r="F1664">
        <v>1</v>
      </c>
      <c r="G1664">
        <v>54.537920000000007</v>
      </c>
      <c r="H1664" s="15">
        <v>340.86</v>
      </c>
      <c r="I1664">
        <v>395.39792</v>
      </c>
      <c r="J1664">
        <f>YEAR(Ventas_Wellpro[[#This Row],[Fecha]])</f>
        <v>2025</v>
      </c>
      <c r="K1664" t="str">
        <f>TEXT(Ventas_Wellpro[[#This Row],[Fecha]],"MMMM")</f>
        <v>agosto</v>
      </c>
      <c r="L1664">
        <f>DAY(Ventas_Wellpro[[#This Row],[Fecha]])</f>
        <v>4</v>
      </c>
    </row>
    <row r="1665" spans="2:12" x14ac:dyDescent="0.25">
      <c r="B1665" s="70">
        <v>45873</v>
      </c>
      <c r="C1665" s="74" t="s">
        <v>11</v>
      </c>
      <c r="D1665" t="s">
        <v>144</v>
      </c>
      <c r="E1665">
        <v>340.86981050000003</v>
      </c>
      <c r="F1665">
        <v>1</v>
      </c>
      <c r="G1665">
        <v>54.539169680000008</v>
      </c>
      <c r="H1665" s="15">
        <v>340.87</v>
      </c>
      <c r="I1665">
        <v>395.40916967999999</v>
      </c>
      <c r="J1665">
        <f>YEAR(Ventas_Wellpro[[#This Row],[Fecha]])</f>
        <v>2025</v>
      </c>
      <c r="K1665" t="str">
        <f>TEXT(Ventas_Wellpro[[#This Row],[Fecha]],"MMMM")</f>
        <v>agosto</v>
      </c>
      <c r="L1665">
        <f>DAY(Ventas_Wellpro[[#This Row],[Fecha]])</f>
        <v>4</v>
      </c>
    </row>
    <row r="1666" spans="2:12" x14ac:dyDescent="0.25">
      <c r="B1666" s="70">
        <v>45873</v>
      </c>
      <c r="C1666" s="74" t="s">
        <v>22</v>
      </c>
      <c r="D1666" t="s">
        <v>144</v>
      </c>
      <c r="E1666">
        <v>137.79310000000001</v>
      </c>
      <c r="F1666">
        <v>1</v>
      </c>
      <c r="G1666">
        <v>22.046896</v>
      </c>
      <c r="H1666" s="15">
        <v>137.79</v>
      </c>
      <c r="I1666">
        <v>159.836896</v>
      </c>
      <c r="J1666">
        <f>YEAR(Ventas_Wellpro[[#This Row],[Fecha]])</f>
        <v>2025</v>
      </c>
      <c r="K1666" t="str">
        <f>TEXT(Ventas_Wellpro[[#This Row],[Fecha]],"MMMM")</f>
        <v>agosto</v>
      </c>
      <c r="L1666">
        <f>DAY(Ventas_Wellpro[[#This Row],[Fecha]])</f>
        <v>4</v>
      </c>
    </row>
    <row r="1667" spans="2:12" x14ac:dyDescent="0.25">
      <c r="B1667" s="70">
        <v>45873</v>
      </c>
      <c r="C1667" s="74" t="s">
        <v>12</v>
      </c>
      <c r="D1667" t="s">
        <v>144</v>
      </c>
      <c r="E1667">
        <v>340.86200000000002</v>
      </c>
      <c r="F1667">
        <v>1</v>
      </c>
      <c r="G1667">
        <v>54.537920000000007</v>
      </c>
      <c r="H1667" s="15">
        <v>340.86</v>
      </c>
      <c r="I1667">
        <v>395.39792</v>
      </c>
      <c r="J1667">
        <f>YEAR(Ventas_Wellpro[[#This Row],[Fecha]])</f>
        <v>2025</v>
      </c>
      <c r="K1667" t="str">
        <f>TEXT(Ventas_Wellpro[[#This Row],[Fecha]],"MMMM")</f>
        <v>agosto</v>
      </c>
      <c r="L1667">
        <f>DAY(Ventas_Wellpro[[#This Row],[Fecha]])</f>
        <v>4</v>
      </c>
    </row>
    <row r="1668" spans="2:12" x14ac:dyDescent="0.25">
      <c r="B1668" s="70">
        <v>45874</v>
      </c>
      <c r="C1668" s="74" t="s">
        <v>17</v>
      </c>
      <c r="D1668" t="s">
        <v>196</v>
      </c>
      <c r="E1668">
        <v>498.66</v>
      </c>
      <c r="F1668" s="26">
        <v>6</v>
      </c>
      <c r="G1668">
        <v>478.71360000000004</v>
      </c>
      <c r="H1668" s="15">
        <v>2991.96</v>
      </c>
      <c r="I1668">
        <v>3470.6736000000001</v>
      </c>
      <c r="J1668">
        <f>YEAR(Ventas_Wellpro[[#This Row],[Fecha]])</f>
        <v>2025</v>
      </c>
      <c r="K1668" t="str">
        <f>TEXT(Ventas_Wellpro[[#This Row],[Fecha]],"MMMM")</f>
        <v>agosto</v>
      </c>
      <c r="L1668">
        <f>DAY(Ventas_Wellpro[[#This Row],[Fecha]])</f>
        <v>5</v>
      </c>
    </row>
    <row r="1669" spans="2:12" x14ac:dyDescent="0.25">
      <c r="B1669" s="70">
        <v>45874</v>
      </c>
      <c r="C1669" s="74" t="s">
        <v>17</v>
      </c>
      <c r="D1669" t="s">
        <v>196</v>
      </c>
      <c r="E1669">
        <v>498.66</v>
      </c>
      <c r="F1669" s="26">
        <v>6</v>
      </c>
      <c r="G1669">
        <v>478.71360000000004</v>
      </c>
      <c r="H1669" s="15">
        <v>2991.96</v>
      </c>
      <c r="I1669">
        <v>3470.6736000000001</v>
      </c>
      <c r="J1669">
        <f>YEAR(Ventas_Wellpro[[#This Row],[Fecha]])</f>
        <v>2025</v>
      </c>
      <c r="K1669" t="str">
        <f>TEXT(Ventas_Wellpro[[#This Row],[Fecha]],"MMMM")</f>
        <v>agosto</v>
      </c>
      <c r="L1669">
        <f>DAY(Ventas_Wellpro[[#This Row],[Fecha]])</f>
        <v>5</v>
      </c>
    </row>
    <row r="1670" spans="2:12" x14ac:dyDescent="0.25">
      <c r="B1670" s="70">
        <v>45874</v>
      </c>
      <c r="C1670" s="74" t="s">
        <v>17</v>
      </c>
      <c r="D1670" t="s">
        <v>196</v>
      </c>
      <c r="E1670">
        <v>498.66</v>
      </c>
      <c r="F1670" s="26">
        <v>6</v>
      </c>
      <c r="G1670">
        <v>478.71360000000004</v>
      </c>
      <c r="H1670" s="15">
        <v>2991.96</v>
      </c>
      <c r="I1670">
        <v>3470.6736000000001</v>
      </c>
      <c r="J1670">
        <f>YEAR(Ventas_Wellpro[[#This Row],[Fecha]])</f>
        <v>2025</v>
      </c>
      <c r="K1670" t="str">
        <f>TEXT(Ventas_Wellpro[[#This Row],[Fecha]],"MMMM")</f>
        <v>agosto</v>
      </c>
      <c r="L1670">
        <f>DAY(Ventas_Wellpro[[#This Row],[Fecha]])</f>
        <v>5</v>
      </c>
    </row>
    <row r="1671" spans="2:12" x14ac:dyDescent="0.25">
      <c r="B1671" s="70">
        <v>45874</v>
      </c>
      <c r="C1671" s="74" t="s">
        <v>17</v>
      </c>
      <c r="D1671" t="s">
        <v>196</v>
      </c>
      <c r="E1671">
        <v>498.66</v>
      </c>
      <c r="F1671" s="26">
        <v>6</v>
      </c>
      <c r="G1671">
        <v>478.71360000000004</v>
      </c>
      <c r="H1671" s="15">
        <v>2991.96</v>
      </c>
      <c r="I1671">
        <v>3470.6736000000001</v>
      </c>
      <c r="J1671">
        <f>YEAR(Ventas_Wellpro[[#This Row],[Fecha]])</f>
        <v>2025</v>
      </c>
      <c r="K1671" t="str">
        <f>TEXT(Ventas_Wellpro[[#This Row],[Fecha]],"MMMM")</f>
        <v>agosto</v>
      </c>
      <c r="L1671">
        <f>DAY(Ventas_Wellpro[[#This Row],[Fecha]])</f>
        <v>5</v>
      </c>
    </row>
    <row r="1672" spans="2:12" x14ac:dyDescent="0.25">
      <c r="B1672" s="70">
        <v>45874</v>
      </c>
      <c r="C1672" s="74" t="s">
        <v>11</v>
      </c>
      <c r="D1672" t="s">
        <v>144</v>
      </c>
      <c r="E1672">
        <v>340.86200000000002</v>
      </c>
      <c r="F1672">
        <v>1</v>
      </c>
      <c r="G1672">
        <v>54.537920000000007</v>
      </c>
      <c r="H1672" s="15">
        <v>340.86</v>
      </c>
      <c r="I1672">
        <v>395.39792</v>
      </c>
      <c r="J1672">
        <f>YEAR(Ventas_Wellpro[[#This Row],[Fecha]])</f>
        <v>2025</v>
      </c>
      <c r="K1672" t="str">
        <f>TEXT(Ventas_Wellpro[[#This Row],[Fecha]],"MMMM")</f>
        <v>agosto</v>
      </c>
      <c r="L1672">
        <f>DAY(Ventas_Wellpro[[#This Row],[Fecha]])</f>
        <v>5</v>
      </c>
    </row>
    <row r="1673" spans="2:12" x14ac:dyDescent="0.25">
      <c r="B1673" s="70">
        <v>45874</v>
      </c>
      <c r="C1673" s="74" t="s">
        <v>18</v>
      </c>
      <c r="D1673" t="s">
        <v>196</v>
      </c>
      <c r="E1673" s="17">
        <v>525.59</v>
      </c>
      <c r="F1673">
        <v>6</v>
      </c>
      <c r="G1673">
        <v>504.56640000000004</v>
      </c>
      <c r="H1673" s="15">
        <v>3153.54</v>
      </c>
      <c r="I1673">
        <v>3658.1064000000001</v>
      </c>
      <c r="J1673">
        <f>YEAR(Ventas_Wellpro[[#This Row],[Fecha]])</f>
        <v>2025</v>
      </c>
      <c r="K1673" t="str">
        <f>TEXT(Ventas_Wellpro[[#This Row],[Fecha]],"MMMM")</f>
        <v>agosto</v>
      </c>
      <c r="L1673">
        <f>DAY(Ventas_Wellpro[[#This Row],[Fecha]])</f>
        <v>5</v>
      </c>
    </row>
    <row r="1674" spans="2:12" x14ac:dyDescent="0.25">
      <c r="B1674" s="70">
        <v>45874</v>
      </c>
      <c r="C1674" s="74" t="s">
        <v>22</v>
      </c>
      <c r="D1674" t="s">
        <v>144</v>
      </c>
      <c r="E1674">
        <v>137.79310000000001</v>
      </c>
      <c r="F1674">
        <v>1</v>
      </c>
      <c r="G1674">
        <v>22.046896</v>
      </c>
      <c r="H1674" s="15">
        <v>137.79</v>
      </c>
      <c r="I1674">
        <v>159.836896</v>
      </c>
      <c r="J1674">
        <f>YEAR(Ventas_Wellpro[[#This Row],[Fecha]])</f>
        <v>2025</v>
      </c>
      <c r="K1674" t="str">
        <f>TEXT(Ventas_Wellpro[[#This Row],[Fecha]],"MMMM")</f>
        <v>agosto</v>
      </c>
      <c r="L1674">
        <f>DAY(Ventas_Wellpro[[#This Row],[Fecha]])</f>
        <v>5</v>
      </c>
    </row>
    <row r="1675" spans="2:12" x14ac:dyDescent="0.25">
      <c r="B1675" s="70">
        <v>45874</v>
      </c>
      <c r="C1675" s="74" t="s">
        <v>24</v>
      </c>
      <c r="D1675" t="s">
        <v>144</v>
      </c>
      <c r="E1675">
        <v>137.79310000000001</v>
      </c>
      <c r="F1675">
        <v>1</v>
      </c>
      <c r="G1675">
        <v>22.046896</v>
      </c>
      <c r="H1675" s="15">
        <v>137.79</v>
      </c>
      <c r="I1675">
        <v>159.836896</v>
      </c>
      <c r="J1675">
        <f>YEAR(Ventas_Wellpro[[#This Row],[Fecha]])</f>
        <v>2025</v>
      </c>
      <c r="K1675" t="str">
        <f>TEXT(Ventas_Wellpro[[#This Row],[Fecha]],"MMMM")</f>
        <v>agosto</v>
      </c>
      <c r="L1675">
        <f>DAY(Ventas_Wellpro[[#This Row],[Fecha]])</f>
        <v>5</v>
      </c>
    </row>
    <row r="1676" spans="2:12" x14ac:dyDescent="0.25">
      <c r="B1676" s="70">
        <v>45875</v>
      </c>
      <c r="C1676" s="74" t="s">
        <v>17</v>
      </c>
      <c r="D1676" t="s">
        <v>196</v>
      </c>
      <c r="E1676">
        <v>498.66</v>
      </c>
      <c r="F1676" s="26">
        <v>12</v>
      </c>
      <c r="G1676">
        <v>957.42720000000008</v>
      </c>
      <c r="H1676" s="15">
        <v>5983.92</v>
      </c>
      <c r="I1676">
        <v>6941.3472000000002</v>
      </c>
      <c r="J1676">
        <f>YEAR(Ventas_Wellpro[[#This Row],[Fecha]])</f>
        <v>2025</v>
      </c>
      <c r="K1676" t="str">
        <f>TEXT(Ventas_Wellpro[[#This Row],[Fecha]],"MMMM")</f>
        <v>agosto</v>
      </c>
      <c r="L1676">
        <f>DAY(Ventas_Wellpro[[#This Row],[Fecha]])</f>
        <v>6</v>
      </c>
    </row>
    <row r="1677" spans="2:12" x14ac:dyDescent="0.25">
      <c r="B1677" s="70">
        <v>45875</v>
      </c>
      <c r="C1677" s="74" t="s">
        <v>17</v>
      </c>
      <c r="D1677" t="s">
        <v>196</v>
      </c>
      <c r="E1677">
        <v>498.66</v>
      </c>
      <c r="F1677" s="26">
        <v>6</v>
      </c>
      <c r="G1677">
        <v>478.71360000000004</v>
      </c>
      <c r="H1677" s="15">
        <v>2991.96</v>
      </c>
      <c r="I1677">
        <v>3470.6736000000001</v>
      </c>
      <c r="J1677">
        <f>YEAR(Ventas_Wellpro[[#This Row],[Fecha]])</f>
        <v>2025</v>
      </c>
      <c r="K1677" t="str">
        <f>TEXT(Ventas_Wellpro[[#This Row],[Fecha]],"MMMM")</f>
        <v>agosto</v>
      </c>
      <c r="L1677">
        <f>DAY(Ventas_Wellpro[[#This Row],[Fecha]])</f>
        <v>6</v>
      </c>
    </row>
    <row r="1678" spans="2:12" x14ac:dyDescent="0.25">
      <c r="B1678" s="70">
        <v>45875</v>
      </c>
      <c r="C1678" s="74" t="s">
        <v>18</v>
      </c>
      <c r="D1678" t="s">
        <v>196</v>
      </c>
      <c r="E1678" s="17">
        <v>525.59</v>
      </c>
      <c r="F1678">
        <v>6</v>
      </c>
      <c r="G1678">
        <v>504.56640000000004</v>
      </c>
      <c r="H1678" s="15">
        <v>3153.54</v>
      </c>
      <c r="I1678">
        <v>3658.1064000000001</v>
      </c>
      <c r="J1678">
        <f>YEAR(Ventas_Wellpro[[#This Row],[Fecha]])</f>
        <v>2025</v>
      </c>
      <c r="K1678" t="str">
        <f>TEXT(Ventas_Wellpro[[#This Row],[Fecha]],"MMMM")</f>
        <v>agosto</v>
      </c>
      <c r="L1678">
        <f>DAY(Ventas_Wellpro[[#This Row],[Fecha]])</f>
        <v>6</v>
      </c>
    </row>
    <row r="1679" spans="2:12" x14ac:dyDescent="0.25">
      <c r="B1679" s="70">
        <v>45875</v>
      </c>
      <c r="C1679" s="74" t="s">
        <v>18</v>
      </c>
      <c r="D1679" t="s">
        <v>196</v>
      </c>
      <c r="E1679" s="17">
        <v>525.59</v>
      </c>
      <c r="F1679">
        <v>6</v>
      </c>
      <c r="G1679">
        <v>504.56640000000004</v>
      </c>
      <c r="H1679" s="15">
        <v>3153.54</v>
      </c>
      <c r="I1679">
        <v>3658.1064000000001</v>
      </c>
      <c r="J1679">
        <f>YEAR(Ventas_Wellpro[[#This Row],[Fecha]])</f>
        <v>2025</v>
      </c>
      <c r="K1679" t="str">
        <f>TEXT(Ventas_Wellpro[[#This Row],[Fecha]],"MMMM")</f>
        <v>agosto</v>
      </c>
      <c r="L1679">
        <f>DAY(Ventas_Wellpro[[#This Row],[Fecha]])</f>
        <v>6</v>
      </c>
    </row>
    <row r="1680" spans="2:12" x14ac:dyDescent="0.25">
      <c r="B1680" s="70">
        <v>45875</v>
      </c>
      <c r="C1680" s="74" t="s">
        <v>18</v>
      </c>
      <c r="D1680" t="s">
        <v>196</v>
      </c>
      <c r="E1680" s="17">
        <v>525.59</v>
      </c>
      <c r="F1680">
        <v>6</v>
      </c>
      <c r="G1680">
        <v>504.56640000000004</v>
      </c>
      <c r="H1680" s="15">
        <v>3153.54</v>
      </c>
      <c r="I1680">
        <v>3658.1064000000001</v>
      </c>
      <c r="J1680">
        <f>YEAR(Ventas_Wellpro[[#This Row],[Fecha]])</f>
        <v>2025</v>
      </c>
      <c r="K1680" t="str">
        <f>TEXT(Ventas_Wellpro[[#This Row],[Fecha]],"MMMM")</f>
        <v>agosto</v>
      </c>
      <c r="L1680">
        <f>DAY(Ventas_Wellpro[[#This Row],[Fecha]])</f>
        <v>6</v>
      </c>
    </row>
    <row r="1681" spans="2:12" x14ac:dyDescent="0.25">
      <c r="B1681" s="70">
        <v>45875</v>
      </c>
      <c r="C1681" s="74" t="s">
        <v>18</v>
      </c>
      <c r="D1681" t="s">
        <v>196</v>
      </c>
      <c r="E1681" s="17">
        <v>525.59</v>
      </c>
      <c r="F1681">
        <v>6</v>
      </c>
      <c r="G1681">
        <v>504.56640000000004</v>
      </c>
      <c r="H1681" s="15">
        <v>3153.54</v>
      </c>
      <c r="I1681">
        <v>3658.1064000000001</v>
      </c>
      <c r="J1681">
        <f>YEAR(Ventas_Wellpro[[#This Row],[Fecha]])</f>
        <v>2025</v>
      </c>
      <c r="K1681" t="str">
        <f>TEXT(Ventas_Wellpro[[#This Row],[Fecha]],"MMMM")</f>
        <v>agosto</v>
      </c>
      <c r="L1681">
        <f>DAY(Ventas_Wellpro[[#This Row],[Fecha]])</f>
        <v>6</v>
      </c>
    </row>
    <row r="1682" spans="2:12" x14ac:dyDescent="0.25">
      <c r="B1682" s="70">
        <v>45876</v>
      </c>
      <c r="C1682" s="74" t="s">
        <v>16</v>
      </c>
      <c r="D1682" t="s">
        <v>144</v>
      </c>
      <c r="E1682">
        <v>905.16369999999995</v>
      </c>
      <c r="F1682" s="26">
        <v>1</v>
      </c>
      <c r="G1682">
        <v>144.82619199999999</v>
      </c>
      <c r="H1682" s="15">
        <v>905.16</v>
      </c>
      <c r="I1682">
        <v>1049.9861919999998</v>
      </c>
      <c r="J1682">
        <f>YEAR(Ventas_Wellpro[[#This Row],[Fecha]])</f>
        <v>2025</v>
      </c>
      <c r="K1682" t="str">
        <f>TEXT(Ventas_Wellpro[[#This Row],[Fecha]],"MMMM")</f>
        <v>agosto</v>
      </c>
      <c r="L1682">
        <f>DAY(Ventas_Wellpro[[#This Row],[Fecha]])</f>
        <v>7</v>
      </c>
    </row>
    <row r="1683" spans="2:12" x14ac:dyDescent="0.25">
      <c r="B1683" s="70">
        <v>45876</v>
      </c>
      <c r="C1683" s="74" t="s">
        <v>22</v>
      </c>
      <c r="D1683" t="s">
        <v>144</v>
      </c>
      <c r="E1683">
        <v>137.79310000000001</v>
      </c>
      <c r="F1683">
        <v>1</v>
      </c>
      <c r="G1683">
        <v>22.046896</v>
      </c>
      <c r="H1683" s="15">
        <v>137.79</v>
      </c>
      <c r="I1683">
        <v>159.836896</v>
      </c>
      <c r="J1683">
        <f>YEAR(Ventas_Wellpro[[#This Row],[Fecha]])</f>
        <v>2025</v>
      </c>
      <c r="K1683" t="str">
        <f>TEXT(Ventas_Wellpro[[#This Row],[Fecha]],"MMMM")</f>
        <v>agosto</v>
      </c>
      <c r="L1683">
        <f>DAY(Ventas_Wellpro[[#This Row],[Fecha]])</f>
        <v>7</v>
      </c>
    </row>
    <row r="1684" spans="2:12" x14ac:dyDescent="0.25">
      <c r="B1684" s="70">
        <v>45876</v>
      </c>
      <c r="C1684" s="74" t="s">
        <v>12</v>
      </c>
      <c r="D1684" t="s">
        <v>144</v>
      </c>
      <c r="E1684">
        <v>340.86200000000002</v>
      </c>
      <c r="F1684">
        <v>1</v>
      </c>
      <c r="G1684">
        <v>54.537920000000007</v>
      </c>
      <c r="H1684" s="15">
        <v>340.86</v>
      </c>
      <c r="I1684">
        <v>395.39792</v>
      </c>
      <c r="J1684">
        <f>YEAR(Ventas_Wellpro[[#This Row],[Fecha]])</f>
        <v>2025</v>
      </c>
      <c r="K1684" t="str">
        <f>TEXT(Ventas_Wellpro[[#This Row],[Fecha]],"MMMM")</f>
        <v>agosto</v>
      </c>
      <c r="L1684">
        <f>DAY(Ventas_Wellpro[[#This Row],[Fecha]])</f>
        <v>7</v>
      </c>
    </row>
    <row r="1685" spans="2:12" x14ac:dyDescent="0.25">
      <c r="B1685" s="70">
        <v>45877</v>
      </c>
      <c r="C1685" s="74" t="s">
        <v>14</v>
      </c>
      <c r="D1685" t="s">
        <v>207</v>
      </c>
      <c r="E1685" s="17">
        <v>1706.8965000000001</v>
      </c>
      <c r="F1685">
        <v>1</v>
      </c>
      <c r="G1685" s="17">
        <v>273.10344000000003</v>
      </c>
      <c r="H1685" s="15">
        <v>1706.9</v>
      </c>
      <c r="I1685">
        <v>1980.0034400000002</v>
      </c>
      <c r="J1685">
        <f>YEAR(Ventas_Wellpro[[#This Row],[Fecha]])</f>
        <v>2025</v>
      </c>
      <c r="K1685" t="str">
        <f>TEXT(Ventas_Wellpro[[#This Row],[Fecha]],"MMMM")</f>
        <v>agosto</v>
      </c>
      <c r="L1685">
        <f>DAY(Ventas_Wellpro[[#This Row],[Fecha]])</f>
        <v>8</v>
      </c>
    </row>
    <row r="1686" spans="2:12" x14ac:dyDescent="0.25">
      <c r="B1686" s="70">
        <v>45877</v>
      </c>
      <c r="C1686" s="74" t="s">
        <v>23</v>
      </c>
      <c r="D1686" t="s">
        <v>144</v>
      </c>
      <c r="E1686">
        <v>136.55170000000001</v>
      </c>
      <c r="F1686">
        <v>1</v>
      </c>
      <c r="G1686">
        <v>21.848272000000001</v>
      </c>
      <c r="H1686" s="15">
        <v>136.55000000000001</v>
      </c>
      <c r="I1686">
        <v>158.39827200000002</v>
      </c>
      <c r="J1686">
        <f>YEAR(Ventas_Wellpro[[#This Row],[Fecha]])</f>
        <v>2025</v>
      </c>
      <c r="K1686" t="str">
        <f>TEXT(Ventas_Wellpro[[#This Row],[Fecha]],"MMMM")</f>
        <v>agosto</v>
      </c>
      <c r="L1686">
        <f>DAY(Ventas_Wellpro[[#This Row],[Fecha]])</f>
        <v>8</v>
      </c>
    </row>
    <row r="1687" spans="2:12" x14ac:dyDescent="0.25">
      <c r="B1687" s="70">
        <v>45877</v>
      </c>
      <c r="C1687" s="74" t="s">
        <v>24</v>
      </c>
      <c r="D1687" t="s">
        <v>144</v>
      </c>
      <c r="E1687">
        <v>137.79310000000001</v>
      </c>
      <c r="F1687">
        <v>1</v>
      </c>
      <c r="G1687">
        <v>22.046896</v>
      </c>
      <c r="H1687" s="15">
        <v>137.79</v>
      </c>
      <c r="I1687">
        <v>159.836896</v>
      </c>
      <c r="J1687">
        <f>YEAR(Ventas_Wellpro[[#This Row],[Fecha]])</f>
        <v>2025</v>
      </c>
      <c r="K1687" t="str">
        <f>TEXT(Ventas_Wellpro[[#This Row],[Fecha]],"MMMM")</f>
        <v>agosto</v>
      </c>
      <c r="L1687">
        <f>DAY(Ventas_Wellpro[[#This Row],[Fecha]])</f>
        <v>8</v>
      </c>
    </row>
    <row r="1688" spans="2:12" x14ac:dyDescent="0.25">
      <c r="B1688" s="70">
        <v>45880</v>
      </c>
      <c r="C1688" s="74" t="s">
        <v>16</v>
      </c>
      <c r="D1688" t="s">
        <v>144</v>
      </c>
      <c r="E1688">
        <v>905.16369999999995</v>
      </c>
      <c r="F1688" s="26">
        <v>1</v>
      </c>
      <c r="G1688">
        <v>144.82619199999999</v>
      </c>
      <c r="H1688" s="15">
        <v>905.16</v>
      </c>
      <c r="I1688">
        <v>1049.9861919999998</v>
      </c>
      <c r="J1688">
        <f>YEAR(Ventas_Wellpro[[#This Row],[Fecha]])</f>
        <v>2025</v>
      </c>
      <c r="K1688" t="str">
        <f>TEXT(Ventas_Wellpro[[#This Row],[Fecha]],"MMMM")</f>
        <v>agosto</v>
      </c>
      <c r="L1688">
        <f>DAY(Ventas_Wellpro[[#This Row],[Fecha]])</f>
        <v>11</v>
      </c>
    </row>
    <row r="1689" spans="2:12" x14ac:dyDescent="0.25">
      <c r="B1689" s="70">
        <v>45880</v>
      </c>
      <c r="C1689" s="74" t="s">
        <v>123</v>
      </c>
      <c r="D1689" t="s">
        <v>144</v>
      </c>
      <c r="E1689">
        <v>136.55170000000001</v>
      </c>
      <c r="F1689">
        <v>1</v>
      </c>
      <c r="G1689">
        <v>21.848272000000001</v>
      </c>
      <c r="H1689" s="15">
        <v>136.55000000000001</v>
      </c>
      <c r="I1689">
        <v>158.39827200000002</v>
      </c>
      <c r="J1689">
        <f>YEAR(Ventas_Wellpro[[#This Row],[Fecha]])</f>
        <v>2025</v>
      </c>
      <c r="K1689" t="str">
        <f>TEXT(Ventas_Wellpro[[#This Row],[Fecha]],"MMMM")</f>
        <v>agosto</v>
      </c>
      <c r="L1689">
        <f>DAY(Ventas_Wellpro[[#This Row],[Fecha]])</f>
        <v>11</v>
      </c>
    </row>
    <row r="1690" spans="2:12" x14ac:dyDescent="0.25">
      <c r="B1690" s="70">
        <v>45880</v>
      </c>
      <c r="C1690" s="74" t="s">
        <v>10</v>
      </c>
      <c r="D1690" t="s">
        <v>144</v>
      </c>
      <c r="E1690">
        <v>340.86200000000002</v>
      </c>
      <c r="F1690">
        <v>1</v>
      </c>
      <c r="G1690">
        <v>54.537920000000007</v>
      </c>
      <c r="H1690" s="15">
        <v>340.86</v>
      </c>
      <c r="I1690">
        <v>395.39792</v>
      </c>
      <c r="J1690">
        <f>YEAR(Ventas_Wellpro[[#This Row],[Fecha]])</f>
        <v>2025</v>
      </c>
      <c r="K1690" t="str">
        <f>TEXT(Ventas_Wellpro[[#This Row],[Fecha]],"MMMM")</f>
        <v>agosto</v>
      </c>
      <c r="L1690">
        <f>DAY(Ventas_Wellpro[[#This Row],[Fecha]])</f>
        <v>11</v>
      </c>
    </row>
    <row r="1691" spans="2:12" x14ac:dyDescent="0.25">
      <c r="B1691" s="70">
        <v>45880</v>
      </c>
      <c r="C1691" s="74" t="s">
        <v>10</v>
      </c>
      <c r="D1691" t="s">
        <v>144</v>
      </c>
      <c r="E1691">
        <v>340.85700000000003</v>
      </c>
      <c r="F1691">
        <v>1</v>
      </c>
      <c r="G1691">
        <v>54.537120000000009</v>
      </c>
      <c r="H1691" s="15">
        <v>340.86</v>
      </c>
      <c r="I1691">
        <v>395.39712000000003</v>
      </c>
      <c r="J1691">
        <f>YEAR(Ventas_Wellpro[[#This Row],[Fecha]])</f>
        <v>2025</v>
      </c>
      <c r="K1691" t="str">
        <f>TEXT(Ventas_Wellpro[[#This Row],[Fecha]],"MMMM")</f>
        <v>agosto</v>
      </c>
      <c r="L1691">
        <f>DAY(Ventas_Wellpro[[#This Row],[Fecha]])</f>
        <v>11</v>
      </c>
    </row>
    <row r="1692" spans="2:12" x14ac:dyDescent="0.25">
      <c r="B1692" s="70">
        <v>45880</v>
      </c>
      <c r="C1692" s="74" t="s">
        <v>11</v>
      </c>
      <c r="D1692" t="s">
        <v>144</v>
      </c>
      <c r="E1692">
        <v>340.86200000000002</v>
      </c>
      <c r="F1692">
        <v>1</v>
      </c>
      <c r="G1692">
        <v>54.537920000000007</v>
      </c>
      <c r="H1692" s="15">
        <v>340.86</v>
      </c>
      <c r="I1692">
        <v>395.39792</v>
      </c>
      <c r="J1692">
        <f>YEAR(Ventas_Wellpro[[#This Row],[Fecha]])</f>
        <v>2025</v>
      </c>
      <c r="K1692" t="str">
        <f>TEXT(Ventas_Wellpro[[#This Row],[Fecha]],"MMMM")</f>
        <v>agosto</v>
      </c>
      <c r="L1692">
        <f>DAY(Ventas_Wellpro[[#This Row],[Fecha]])</f>
        <v>11</v>
      </c>
    </row>
    <row r="1693" spans="2:12" x14ac:dyDescent="0.25">
      <c r="B1693" s="70">
        <v>45880</v>
      </c>
      <c r="C1693" s="74" t="s">
        <v>11</v>
      </c>
      <c r="D1693" t="s">
        <v>144</v>
      </c>
      <c r="E1693">
        <v>340.86200000000002</v>
      </c>
      <c r="F1693">
        <v>1</v>
      </c>
      <c r="G1693">
        <v>54.537920000000007</v>
      </c>
      <c r="H1693" s="15">
        <v>340.86</v>
      </c>
      <c r="I1693">
        <v>395.39792</v>
      </c>
      <c r="J1693">
        <f>YEAR(Ventas_Wellpro[[#This Row],[Fecha]])</f>
        <v>2025</v>
      </c>
      <c r="K1693" t="str">
        <f>TEXT(Ventas_Wellpro[[#This Row],[Fecha]],"MMMM")</f>
        <v>agosto</v>
      </c>
      <c r="L1693">
        <f>DAY(Ventas_Wellpro[[#This Row],[Fecha]])</f>
        <v>11</v>
      </c>
    </row>
    <row r="1694" spans="2:12" x14ac:dyDescent="0.25">
      <c r="B1694" s="70">
        <v>45880</v>
      </c>
      <c r="C1694" s="74" t="s">
        <v>22</v>
      </c>
      <c r="D1694" t="s">
        <v>144</v>
      </c>
      <c r="E1694">
        <v>137.79310000000001</v>
      </c>
      <c r="F1694">
        <v>1</v>
      </c>
      <c r="G1694">
        <v>22.046896</v>
      </c>
      <c r="H1694" s="15">
        <v>137.79</v>
      </c>
      <c r="I1694">
        <v>159.836896</v>
      </c>
      <c r="J1694">
        <f>YEAR(Ventas_Wellpro[[#This Row],[Fecha]])</f>
        <v>2025</v>
      </c>
      <c r="K1694" t="str">
        <f>TEXT(Ventas_Wellpro[[#This Row],[Fecha]],"MMMM")</f>
        <v>agosto</v>
      </c>
      <c r="L1694">
        <f>DAY(Ventas_Wellpro[[#This Row],[Fecha]])</f>
        <v>11</v>
      </c>
    </row>
    <row r="1695" spans="2:12" x14ac:dyDescent="0.25">
      <c r="B1695" s="70">
        <v>45880</v>
      </c>
      <c r="C1695" s="74" t="s">
        <v>22</v>
      </c>
      <c r="D1695" t="s">
        <v>144</v>
      </c>
      <c r="E1695">
        <v>137.79310000000001</v>
      </c>
      <c r="F1695">
        <v>1</v>
      </c>
      <c r="G1695">
        <v>22.046896</v>
      </c>
      <c r="H1695" s="15">
        <v>137.79</v>
      </c>
      <c r="I1695">
        <v>159.836896</v>
      </c>
      <c r="J1695">
        <f>YEAR(Ventas_Wellpro[[#This Row],[Fecha]])</f>
        <v>2025</v>
      </c>
      <c r="K1695" t="str">
        <f>TEXT(Ventas_Wellpro[[#This Row],[Fecha]],"MMMM")</f>
        <v>agosto</v>
      </c>
      <c r="L1695">
        <f>DAY(Ventas_Wellpro[[#This Row],[Fecha]])</f>
        <v>11</v>
      </c>
    </row>
    <row r="1696" spans="2:12" x14ac:dyDescent="0.25">
      <c r="B1696" s="70">
        <v>45880</v>
      </c>
      <c r="C1696" s="74" t="s">
        <v>12</v>
      </c>
      <c r="D1696" t="s">
        <v>144</v>
      </c>
      <c r="E1696">
        <v>340.86200000000002</v>
      </c>
      <c r="F1696">
        <v>1</v>
      </c>
      <c r="G1696">
        <v>54.537920000000007</v>
      </c>
      <c r="H1696" s="15">
        <v>340.86</v>
      </c>
      <c r="I1696">
        <v>395.39792</v>
      </c>
      <c r="J1696">
        <f>YEAR(Ventas_Wellpro[[#This Row],[Fecha]])</f>
        <v>2025</v>
      </c>
      <c r="K1696" t="str">
        <f>TEXT(Ventas_Wellpro[[#This Row],[Fecha]],"MMMM")</f>
        <v>agosto</v>
      </c>
      <c r="L1696">
        <f>DAY(Ventas_Wellpro[[#This Row],[Fecha]])</f>
        <v>11</v>
      </c>
    </row>
    <row r="1697" spans="2:12" x14ac:dyDescent="0.25">
      <c r="B1697" s="70">
        <v>45880</v>
      </c>
      <c r="C1697" s="74" t="s">
        <v>12</v>
      </c>
      <c r="D1697" t="s">
        <v>144</v>
      </c>
      <c r="E1697">
        <v>340.85700000000003</v>
      </c>
      <c r="F1697">
        <v>1</v>
      </c>
      <c r="G1697">
        <v>54.537120000000009</v>
      </c>
      <c r="H1697" s="15">
        <v>340.86</v>
      </c>
      <c r="I1697">
        <v>395.39712000000003</v>
      </c>
      <c r="J1697">
        <f>YEAR(Ventas_Wellpro[[#This Row],[Fecha]])</f>
        <v>2025</v>
      </c>
      <c r="K1697" t="str">
        <f>TEXT(Ventas_Wellpro[[#This Row],[Fecha]],"MMMM")</f>
        <v>agosto</v>
      </c>
      <c r="L1697">
        <f>DAY(Ventas_Wellpro[[#This Row],[Fecha]])</f>
        <v>11</v>
      </c>
    </row>
    <row r="1698" spans="2:12" x14ac:dyDescent="0.25">
      <c r="B1698" s="70">
        <v>45880</v>
      </c>
      <c r="C1698" s="74" t="s">
        <v>12</v>
      </c>
      <c r="D1698" t="s">
        <v>144</v>
      </c>
      <c r="E1698">
        <v>340.85700000000003</v>
      </c>
      <c r="F1698">
        <v>1</v>
      </c>
      <c r="G1698">
        <v>54.537120000000009</v>
      </c>
      <c r="H1698" s="15">
        <v>340.86</v>
      </c>
      <c r="I1698">
        <v>395.39712000000003</v>
      </c>
      <c r="J1698">
        <f>YEAR(Ventas_Wellpro[[#This Row],[Fecha]])</f>
        <v>2025</v>
      </c>
      <c r="K1698" t="str">
        <f>TEXT(Ventas_Wellpro[[#This Row],[Fecha]],"MMMM")</f>
        <v>agosto</v>
      </c>
      <c r="L1698">
        <f>DAY(Ventas_Wellpro[[#This Row],[Fecha]])</f>
        <v>11</v>
      </c>
    </row>
    <row r="1699" spans="2:12" x14ac:dyDescent="0.25">
      <c r="B1699" s="70">
        <v>45880</v>
      </c>
      <c r="C1699" s="74" t="s">
        <v>12</v>
      </c>
      <c r="D1699" t="s">
        <v>144</v>
      </c>
      <c r="E1699">
        <v>340.85700000000003</v>
      </c>
      <c r="F1699">
        <v>1</v>
      </c>
      <c r="G1699">
        <v>54.537120000000009</v>
      </c>
      <c r="H1699" s="15">
        <v>340.86</v>
      </c>
      <c r="I1699">
        <v>395.39712000000003</v>
      </c>
      <c r="J1699">
        <f>YEAR(Ventas_Wellpro[[#This Row],[Fecha]])</f>
        <v>2025</v>
      </c>
      <c r="K1699" t="str">
        <f>TEXT(Ventas_Wellpro[[#This Row],[Fecha]],"MMMM")</f>
        <v>agosto</v>
      </c>
      <c r="L1699">
        <f>DAY(Ventas_Wellpro[[#This Row],[Fecha]])</f>
        <v>11</v>
      </c>
    </row>
    <row r="1700" spans="2:12" x14ac:dyDescent="0.25">
      <c r="B1700" s="70">
        <v>45880</v>
      </c>
      <c r="C1700" s="74" t="s">
        <v>24</v>
      </c>
      <c r="D1700" t="s">
        <v>144</v>
      </c>
      <c r="E1700">
        <v>137.79310000000001</v>
      </c>
      <c r="F1700">
        <v>1</v>
      </c>
      <c r="G1700">
        <v>22.046896</v>
      </c>
      <c r="H1700" s="15">
        <v>137.79</v>
      </c>
      <c r="I1700">
        <v>159.836896</v>
      </c>
      <c r="J1700">
        <f>YEAR(Ventas_Wellpro[[#This Row],[Fecha]])</f>
        <v>2025</v>
      </c>
      <c r="K1700" t="str">
        <f>TEXT(Ventas_Wellpro[[#This Row],[Fecha]],"MMMM")</f>
        <v>agosto</v>
      </c>
      <c r="L1700">
        <f>DAY(Ventas_Wellpro[[#This Row],[Fecha]])</f>
        <v>11</v>
      </c>
    </row>
    <row r="1701" spans="2:12" x14ac:dyDescent="0.25">
      <c r="B1701" s="70">
        <v>45881</v>
      </c>
      <c r="C1701" s="74" t="s">
        <v>17</v>
      </c>
      <c r="D1701" t="s">
        <v>196</v>
      </c>
      <c r="E1701">
        <v>498.66</v>
      </c>
      <c r="F1701" s="26">
        <v>6</v>
      </c>
      <c r="G1701">
        <v>478.71360000000004</v>
      </c>
      <c r="H1701" s="15">
        <v>2991.96</v>
      </c>
      <c r="I1701">
        <v>3470.6736000000001</v>
      </c>
      <c r="J1701">
        <f>YEAR(Ventas_Wellpro[[#This Row],[Fecha]])</f>
        <v>2025</v>
      </c>
      <c r="K1701" t="str">
        <f>TEXT(Ventas_Wellpro[[#This Row],[Fecha]],"MMMM")</f>
        <v>agosto</v>
      </c>
      <c r="L1701">
        <f>DAY(Ventas_Wellpro[[#This Row],[Fecha]])</f>
        <v>12</v>
      </c>
    </row>
    <row r="1702" spans="2:12" x14ac:dyDescent="0.25">
      <c r="B1702" s="70">
        <v>45881</v>
      </c>
      <c r="C1702" s="74" t="s">
        <v>17</v>
      </c>
      <c r="D1702" t="s">
        <v>196</v>
      </c>
      <c r="E1702">
        <v>498.66</v>
      </c>
      <c r="F1702" s="26">
        <v>6</v>
      </c>
      <c r="G1702">
        <v>478.71360000000004</v>
      </c>
      <c r="H1702" s="15">
        <v>2991.96</v>
      </c>
      <c r="I1702">
        <v>3470.6736000000001</v>
      </c>
      <c r="J1702">
        <f>YEAR(Ventas_Wellpro[[#This Row],[Fecha]])</f>
        <v>2025</v>
      </c>
      <c r="K1702" t="str">
        <f>TEXT(Ventas_Wellpro[[#This Row],[Fecha]],"MMMM")</f>
        <v>agosto</v>
      </c>
      <c r="L1702">
        <f>DAY(Ventas_Wellpro[[#This Row],[Fecha]])</f>
        <v>12</v>
      </c>
    </row>
    <row r="1703" spans="2:12" x14ac:dyDescent="0.25">
      <c r="B1703" s="70">
        <v>45881</v>
      </c>
      <c r="C1703" s="74" t="s">
        <v>156</v>
      </c>
      <c r="D1703" t="s">
        <v>144</v>
      </c>
      <c r="E1703" s="17">
        <v>517.24130000000002</v>
      </c>
      <c r="F1703">
        <v>1</v>
      </c>
      <c r="G1703" s="17">
        <v>82.758608000000009</v>
      </c>
      <c r="H1703" s="15">
        <v>517.24</v>
      </c>
      <c r="I1703" s="17">
        <v>599.99860799999999</v>
      </c>
      <c r="J1703">
        <f>YEAR(Ventas_Wellpro[[#This Row],[Fecha]])</f>
        <v>2025</v>
      </c>
      <c r="K1703" t="str">
        <f>TEXT(Ventas_Wellpro[[#This Row],[Fecha]],"MMMM")</f>
        <v>agosto</v>
      </c>
      <c r="L1703">
        <f>DAY(Ventas_Wellpro[[#This Row],[Fecha]])</f>
        <v>12</v>
      </c>
    </row>
    <row r="1704" spans="2:12" x14ac:dyDescent="0.25">
      <c r="B1704" s="70">
        <v>45881</v>
      </c>
      <c r="C1704" s="74" t="s">
        <v>10</v>
      </c>
      <c r="D1704" t="s">
        <v>144</v>
      </c>
      <c r="E1704">
        <v>340.85700000000003</v>
      </c>
      <c r="F1704">
        <v>1</v>
      </c>
      <c r="G1704">
        <v>54.537120000000009</v>
      </c>
      <c r="H1704" s="15">
        <v>340.86</v>
      </c>
      <c r="I1704">
        <v>395.39712000000003</v>
      </c>
      <c r="J1704">
        <f>YEAR(Ventas_Wellpro[[#This Row],[Fecha]])</f>
        <v>2025</v>
      </c>
      <c r="K1704" t="str">
        <f>TEXT(Ventas_Wellpro[[#This Row],[Fecha]],"MMMM")</f>
        <v>agosto</v>
      </c>
      <c r="L1704">
        <f>DAY(Ventas_Wellpro[[#This Row],[Fecha]])</f>
        <v>12</v>
      </c>
    </row>
    <row r="1705" spans="2:12" x14ac:dyDescent="0.25">
      <c r="B1705" s="70">
        <v>45881</v>
      </c>
      <c r="C1705" s="74" t="s">
        <v>20</v>
      </c>
      <c r="D1705" t="s">
        <v>207</v>
      </c>
      <c r="E1705" s="17">
        <v>2585.3447999999999</v>
      </c>
      <c r="F1705">
        <v>1</v>
      </c>
      <c r="G1705" s="17">
        <v>413.655168</v>
      </c>
      <c r="H1705" s="15">
        <v>2585.34</v>
      </c>
      <c r="I1705">
        <v>2998.9951680000004</v>
      </c>
      <c r="J1705">
        <f>YEAR(Ventas_Wellpro[[#This Row],[Fecha]])</f>
        <v>2025</v>
      </c>
      <c r="K1705" t="str">
        <f>TEXT(Ventas_Wellpro[[#This Row],[Fecha]],"MMMM")</f>
        <v>agosto</v>
      </c>
      <c r="L1705">
        <f>DAY(Ventas_Wellpro[[#This Row],[Fecha]])</f>
        <v>12</v>
      </c>
    </row>
    <row r="1706" spans="2:12" x14ac:dyDescent="0.25">
      <c r="B1706" s="70">
        <v>45881</v>
      </c>
      <c r="C1706" s="74" t="s">
        <v>13</v>
      </c>
      <c r="D1706" t="s">
        <v>207</v>
      </c>
      <c r="E1706" s="17">
        <v>0</v>
      </c>
      <c r="F1706">
        <v>1</v>
      </c>
      <c r="G1706" s="17">
        <v>0</v>
      </c>
      <c r="H1706" s="15">
        <v>0</v>
      </c>
      <c r="I1706">
        <v>0</v>
      </c>
      <c r="J1706">
        <f>YEAR(Ventas_Wellpro[[#This Row],[Fecha]])</f>
        <v>2025</v>
      </c>
      <c r="K1706" t="str">
        <f>TEXT(Ventas_Wellpro[[#This Row],[Fecha]],"MMMM")</f>
        <v>agosto</v>
      </c>
      <c r="L1706">
        <f>DAY(Ventas_Wellpro[[#This Row],[Fecha]])</f>
        <v>12</v>
      </c>
    </row>
    <row r="1707" spans="2:12" x14ac:dyDescent="0.25">
      <c r="B1707" s="70">
        <v>45881</v>
      </c>
      <c r="C1707" s="74" t="s">
        <v>11</v>
      </c>
      <c r="D1707" t="s">
        <v>144</v>
      </c>
      <c r="E1707">
        <v>340.85700000000003</v>
      </c>
      <c r="F1707">
        <v>1</v>
      </c>
      <c r="G1707">
        <v>54.537120000000009</v>
      </c>
      <c r="H1707" s="15">
        <v>340.86</v>
      </c>
      <c r="I1707">
        <v>395.39712000000003</v>
      </c>
      <c r="J1707">
        <f>YEAR(Ventas_Wellpro[[#This Row],[Fecha]])</f>
        <v>2025</v>
      </c>
      <c r="K1707" t="str">
        <f>TEXT(Ventas_Wellpro[[#This Row],[Fecha]],"MMMM")</f>
        <v>agosto</v>
      </c>
      <c r="L1707">
        <f>DAY(Ventas_Wellpro[[#This Row],[Fecha]])</f>
        <v>12</v>
      </c>
    </row>
    <row r="1708" spans="2:12" x14ac:dyDescent="0.25">
      <c r="B1708" s="70">
        <v>45881</v>
      </c>
      <c r="C1708" s="74" t="s">
        <v>11</v>
      </c>
      <c r="D1708" t="s">
        <v>144</v>
      </c>
      <c r="E1708">
        <v>340.85700000000003</v>
      </c>
      <c r="F1708">
        <v>1</v>
      </c>
      <c r="G1708">
        <v>54.537120000000009</v>
      </c>
      <c r="H1708" s="15">
        <v>340.86</v>
      </c>
      <c r="I1708">
        <v>395.39712000000003</v>
      </c>
      <c r="J1708">
        <f>YEAR(Ventas_Wellpro[[#This Row],[Fecha]])</f>
        <v>2025</v>
      </c>
      <c r="K1708" t="str">
        <f>TEXT(Ventas_Wellpro[[#This Row],[Fecha]],"MMMM")</f>
        <v>agosto</v>
      </c>
      <c r="L1708">
        <f>DAY(Ventas_Wellpro[[#This Row],[Fecha]])</f>
        <v>12</v>
      </c>
    </row>
    <row r="1709" spans="2:12" x14ac:dyDescent="0.25">
      <c r="B1709" s="70">
        <v>45881</v>
      </c>
      <c r="C1709" s="74" t="s">
        <v>11</v>
      </c>
      <c r="D1709" t="s">
        <v>144</v>
      </c>
      <c r="E1709">
        <v>340.85700000000003</v>
      </c>
      <c r="F1709">
        <v>1</v>
      </c>
      <c r="G1709">
        <v>54.537120000000009</v>
      </c>
      <c r="H1709" s="15">
        <v>340.86</v>
      </c>
      <c r="I1709">
        <v>395.39712000000003</v>
      </c>
      <c r="J1709">
        <f>YEAR(Ventas_Wellpro[[#This Row],[Fecha]])</f>
        <v>2025</v>
      </c>
      <c r="K1709" t="str">
        <f>TEXT(Ventas_Wellpro[[#This Row],[Fecha]],"MMMM")</f>
        <v>agosto</v>
      </c>
      <c r="L1709">
        <f>DAY(Ventas_Wellpro[[#This Row],[Fecha]])</f>
        <v>12</v>
      </c>
    </row>
    <row r="1710" spans="2:12" x14ac:dyDescent="0.25">
      <c r="B1710" s="70">
        <v>45881</v>
      </c>
      <c r="C1710" s="74" t="s">
        <v>18</v>
      </c>
      <c r="D1710" t="s">
        <v>196</v>
      </c>
      <c r="E1710" s="17">
        <v>525.59</v>
      </c>
      <c r="F1710">
        <v>6</v>
      </c>
      <c r="G1710">
        <v>504.56640000000004</v>
      </c>
      <c r="H1710" s="15">
        <v>3153.54</v>
      </c>
      <c r="I1710">
        <v>3658.1064000000001</v>
      </c>
      <c r="J1710">
        <f>YEAR(Ventas_Wellpro[[#This Row],[Fecha]])</f>
        <v>2025</v>
      </c>
      <c r="K1710" t="str">
        <f>TEXT(Ventas_Wellpro[[#This Row],[Fecha]],"MMMM")</f>
        <v>agosto</v>
      </c>
      <c r="L1710">
        <f>DAY(Ventas_Wellpro[[#This Row],[Fecha]])</f>
        <v>12</v>
      </c>
    </row>
    <row r="1711" spans="2:12" x14ac:dyDescent="0.25">
      <c r="B1711" s="70">
        <v>45881</v>
      </c>
      <c r="C1711" s="74" t="s">
        <v>18</v>
      </c>
      <c r="D1711" t="s">
        <v>196</v>
      </c>
      <c r="E1711" s="17">
        <v>525.59</v>
      </c>
      <c r="F1711">
        <v>6</v>
      </c>
      <c r="G1711">
        <v>504.56640000000004</v>
      </c>
      <c r="H1711" s="15">
        <v>3153.54</v>
      </c>
      <c r="I1711">
        <v>3658.1064000000001</v>
      </c>
      <c r="J1711">
        <f>YEAR(Ventas_Wellpro[[#This Row],[Fecha]])</f>
        <v>2025</v>
      </c>
      <c r="K1711" t="str">
        <f>TEXT(Ventas_Wellpro[[#This Row],[Fecha]],"MMMM")</f>
        <v>agosto</v>
      </c>
      <c r="L1711">
        <f>DAY(Ventas_Wellpro[[#This Row],[Fecha]])</f>
        <v>12</v>
      </c>
    </row>
    <row r="1712" spans="2:12" x14ac:dyDescent="0.25">
      <c r="B1712" s="70">
        <v>45881</v>
      </c>
      <c r="C1712" s="74" t="s">
        <v>18</v>
      </c>
      <c r="D1712" t="s">
        <v>196</v>
      </c>
      <c r="E1712" s="17">
        <v>525.59</v>
      </c>
      <c r="F1712">
        <v>6</v>
      </c>
      <c r="G1712">
        <v>504.56640000000004</v>
      </c>
      <c r="H1712" s="15">
        <v>3153.54</v>
      </c>
      <c r="I1712">
        <v>3658.1064000000001</v>
      </c>
      <c r="J1712">
        <f>YEAR(Ventas_Wellpro[[#This Row],[Fecha]])</f>
        <v>2025</v>
      </c>
      <c r="K1712" t="str">
        <f>TEXT(Ventas_Wellpro[[#This Row],[Fecha]],"MMMM")</f>
        <v>agosto</v>
      </c>
      <c r="L1712">
        <f>DAY(Ventas_Wellpro[[#This Row],[Fecha]])</f>
        <v>12</v>
      </c>
    </row>
    <row r="1713" spans="2:12" x14ac:dyDescent="0.25">
      <c r="B1713" s="70">
        <v>45881</v>
      </c>
      <c r="C1713" s="74" t="s">
        <v>23</v>
      </c>
      <c r="D1713" t="s">
        <v>196</v>
      </c>
      <c r="E1713">
        <v>70.05</v>
      </c>
      <c r="F1713">
        <v>240</v>
      </c>
      <c r="G1713">
        <v>2689.92</v>
      </c>
      <c r="H1713" s="15">
        <v>16812</v>
      </c>
      <c r="I1713">
        <v>19501.919999999998</v>
      </c>
      <c r="J1713">
        <f>YEAR(Ventas_Wellpro[[#This Row],[Fecha]])</f>
        <v>2025</v>
      </c>
      <c r="K1713" t="str">
        <f>TEXT(Ventas_Wellpro[[#This Row],[Fecha]],"MMMM")</f>
        <v>agosto</v>
      </c>
      <c r="L1713">
        <f>DAY(Ventas_Wellpro[[#This Row],[Fecha]])</f>
        <v>12</v>
      </c>
    </row>
    <row r="1714" spans="2:12" x14ac:dyDescent="0.25">
      <c r="B1714" s="70">
        <v>45881</v>
      </c>
      <c r="C1714" s="74" t="s">
        <v>24</v>
      </c>
      <c r="D1714" t="s">
        <v>144</v>
      </c>
      <c r="E1714">
        <v>137.79310000000001</v>
      </c>
      <c r="F1714">
        <v>1</v>
      </c>
      <c r="G1714">
        <v>22.046896</v>
      </c>
      <c r="H1714" s="15">
        <v>137.79</v>
      </c>
      <c r="I1714">
        <v>159.836896</v>
      </c>
      <c r="J1714">
        <f>YEAR(Ventas_Wellpro[[#This Row],[Fecha]])</f>
        <v>2025</v>
      </c>
      <c r="K1714" t="str">
        <f>TEXT(Ventas_Wellpro[[#This Row],[Fecha]],"MMMM")</f>
        <v>agosto</v>
      </c>
      <c r="L1714">
        <f>DAY(Ventas_Wellpro[[#This Row],[Fecha]])</f>
        <v>12</v>
      </c>
    </row>
    <row r="1715" spans="2:12" x14ac:dyDescent="0.25">
      <c r="B1715" s="70">
        <v>45882</v>
      </c>
      <c r="C1715" s="74" t="s">
        <v>16</v>
      </c>
      <c r="D1715" t="s">
        <v>144</v>
      </c>
      <c r="E1715">
        <v>905.16369999999995</v>
      </c>
      <c r="F1715" s="26">
        <v>1</v>
      </c>
      <c r="G1715">
        <v>144.82619199999999</v>
      </c>
      <c r="H1715" s="15">
        <v>905.16</v>
      </c>
      <c r="I1715">
        <v>1049.9861919999998</v>
      </c>
      <c r="J1715">
        <f>YEAR(Ventas_Wellpro[[#This Row],[Fecha]])</f>
        <v>2025</v>
      </c>
      <c r="K1715" t="str">
        <f>TEXT(Ventas_Wellpro[[#This Row],[Fecha]],"MMMM")</f>
        <v>agosto</v>
      </c>
      <c r="L1715">
        <f>DAY(Ventas_Wellpro[[#This Row],[Fecha]])</f>
        <v>13</v>
      </c>
    </row>
    <row r="1716" spans="2:12" x14ac:dyDescent="0.25">
      <c r="B1716" s="70">
        <v>45882</v>
      </c>
      <c r="C1716" s="74" t="s">
        <v>17</v>
      </c>
      <c r="D1716" t="s">
        <v>196</v>
      </c>
      <c r="E1716">
        <v>498.66</v>
      </c>
      <c r="F1716" s="26">
        <v>6</v>
      </c>
      <c r="G1716">
        <v>478.71360000000004</v>
      </c>
      <c r="H1716" s="15">
        <v>2991.96</v>
      </c>
      <c r="I1716">
        <v>3470.6736000000001</v>
      </c>
      <c r="J1716">
        <f>YEAR(Ventas_Wellpro[[#This Row],[Fecha]])</f>
        <v>2025</v>
      </c>
      <c r="K1716" t="str">
        <f>TEXT(Ventas_Wellpro[[#This Row],[Fecha]],"MMMM")</f>
        <v>agosto</v>
      </c>
      <c r="L1716">
        <f>DAY(Ventas_Wellpro[[#This Row],[Fecha]])</f>
        <v>13</v>
      </c>
    </row>
    <row r="1717" spans="2:12" x14ac:dyDescent="0.25">
      <c r="B1717" s="70">
        <v>45882</v>
      </c>
      <c r="C1717" s="74" t="s">
        <v>17</v>
      </c>
      <c r="D1717" t="s">
        <v>196</v>
      </c>
      <c r="E1717">
        <v>498.66</v>
      </c>
      <c r="F1717" s="26">
        <v>6</v>
      </c>
      <c r="G1717">
        <v>478.71360000000004</v>
      </c>
      <c r="H1717" s="15">
        <v>2991.96</v>
      </c>
      <c r="I1717">
        <v>3470.6736000000001</v>
      </c>
      <c r="J1717">
        <f>YEAR(Ventas_Wellpro[[#This Row],[Fecha]])</f>
        <v>2025</v>
      </c>
      <c r="K1717" t="str">
        <f>TEXT(Ventas_Wellpro[[#This Row],[Fecha]],"MMMM")</f>
        <v>agosto</v>
      </c>
      <c r="L1717">
        <f>DAY(Ventas_Wellpro[[#This Row],[Fecha]])</f>
        <v>13</v>
      </c>
    </row>
    <row r="1718" spans="2:12" x14ac:dyDescent="0.25">
      <c r="B1718" s="70">
        <v>45882</v>
      </c>
      <c r="C1718" s="74" t="s">
        <v>10</v>
      </c>
      <c r="D1718" t="s">
        <v>144</v>
      </c>
      <c r="E1718">
        <v>340.85700000000003</v>
      </c>
      <c r="F1718">
        <v>1</v>
      </c>
      <c r="G1718">
        <v>54.537120000000009</v>
      </c>
      <c r="H1718" s="15">
        <v>340.86</v>
      </c>
      <c r="I1718">
        <v>395.39712000000003</v>
      </c>
      <c r="J1718">
        <f>YEAR(Ventas_Wellpro[[#This Row],[Fecha]])</f>
        <v>2025</v>
      </c>
      <c r="K1718" t="str">
        <f>TEXT(Ventas_Wellpro[[#This Row],[Fecha]],"MMMM")</f>
        <v>agosto</v>
      </c>
      <c r="L1718">
        <f>DAY(Ventas_Wellpro[[#This Row],[Fecha]])</f>
        <v>13</v>
      </c>
    </row>
    <row r="1719" spans="2:12" x14ac:dyDescent="0.25">
      <c r="B1719" s="70">
        <v>45882</v>
      </c>
      <c r="C1719" s="74" t="s">
        <v>14</v>
      </c>
      <c r="D1719" t="s">
        <v>144</v>
      </c>
      <c r="E1719">
        <v>1691.5344</v>
      </c>
      <c r="F1719">
        <v>1</v>
      </c>
      <c r="G1719">
        <v>270.64550400000002</v>
      </c>
      <c r="H1719" s="15">
        <v>1691.53</v>
      </c>
      <c r="I1719">
        <v>1962.175504</v>
      </c>
      <c r="J1719">
        <f>YEAR(Ventas_Wellpro[[#This Row],[Fecha]])</f>
        <v>2025</v>
      </c>
      <c r="K1719" t="str">
        <f>TEXT(Ventas_Wellpro[[#This Row],[Fecha]],"MMMM")</f>
        <v>agosto</v>
      </c>
      <c r="L1719">
        <f>DAY(Ventas_Wellpro[[#This Row],[Fecha]])</f>
        <v>13</v>
      </c>
    </row>
    <row r="1720" spans="2:12" x14ac:dyDescent="0.25">
      <c r="B1720" s="70">
        <v>45882</v>
      </c>
      <c r="C1720" s="74" t="s">
        <v>18</v>
      </c>
      <c r="D1720" t="s">
        <v>196</v>
      </c>
      <c r="E1720" s="17">
        <v>525.59</v>
      </c>
      <c r="F1720">
        <v>6</v>
      </c>
      <c r="G1720">
        <v>504.56640000000004</v>
      </c>
      <c r="H1720" s="15">
        <v>3153.54</v>
      </c>
      <c r="I1720">
        <v>3658.1064000000001</v>
      </c>
      <c r="J1720">
        <f>YEAR(Ventas_Wellpro[[#This Row],[Fecha]])</f>
        <v>2025</v>
      </c>
      <c r="K1720" t="str">
        <f>TEXT(Ventas_Wellpro[[#This Row],[Fecha]],"MMMM")</f>
        <v>agosto</v>
      </c>
      <c r="L1720">
        <f>DAY(Ventas_Wellpro[[#This Row],[Fecha]])</f>
        <v>13</v>
      </c>
    </row>
    <row r="1721" spans="2:12" x14ac:dyDescent="0.25">
      <c r="B1721" s="70">
        <v>45882</v>
      </c>
      <c r="C1721" s="74" t="s">
        <v>18</v>
      </c>
      <c r="D1721" t="s">
        <v>196</v>
      </c>
      <c r="E1721" s="17">
        <v>525.59</v>
      </c>
      <c r="F1721">
        <v>6</v>
      </c>
      <c r="G1721">
        <v>504.56640000000004</v>
      </c>
      <c r="H1721" s="15">
        <v>3153.54</v>
      </c>
      <c r="I1721">
        <v>3658.1064000000001</v>
      </c>
      <c r="J1721">
        <f>YEAR(Ventas_Wellpro[[#This Row],[Fecha]])</f>
        <v>2025</v>
      </c>
      <c r="K1721" t="str">
        <f>TEXT(Ventas_Wellpro[[#This Row],[Fecha]],"MMMM")</f>
        <v>agosto</v>
      </c>
      <c r="L1721">
        <f>DAY(Ventas_Wellpro[[#This Row],[Fecha]])</f>
        <v>13</v>
      </c>
    </row>
    <row r="1722" spans="2:12" x14ac:dyDescent="0.25">
      <c r="B1722" s="70">
        <v>45882</v>
      </c>
      <c r="C1722" s="74" t="s">
        <v>57</v>
      </c>
      <c r="D1722" t="s">
        <v>208</v>
      </c>
      <c r="E1722">
        <v>14.655099999999999</v>
      </c>
      <c r="F1722">
        <v>96</v>
      </c>
      <c r="G1722">
        <v>225.10233599999998</v>
      </c>
      <c r="H1722" s="15">
        <v>1406.89</v>
      </c>
      <c r="I1722">
        <v>1631.992336</v>
      </c>
      <c r="J1722">
        <f>YEAR(Ventas_Wellpro[[#This Row],[Fecha]])</f>
        <v>2025</v>
      </c>
      <c r="K1722" t="str">
        <f>TEXT(Ventas_Wellpro[[#This Row],[Fecha]],"MMMM")</f>
        <v>agosto</v>
      </c>
      <c r="L1722">
        <f>DAY(Ventas_Wellpro[[#This Row],[Fecha]])</f>
        <v>13</v>
      </c>
    </row>
    <row r="1723" spans="2:12" x14ac:dyDescent="0.25">
      <c r="B1723" s="70">
        <v>45882</v>
      </c>
      <c r="C1723" s="74" t="s">
        <v>58</v>
      </c>
      <c r="D1723" t="s">
        <v>208</v>
      </c>
      <c r="E1723">
        <v>14.655099999999999</v>
      </c>
      <c r="F1723">
        <v>120</v>
      </c>
      <c r="G1723">
        <v>281.37791999999996</v>
      </c>
      <c r="H1723" s="15">
        <v>1758.61</v>
      </c>
      <c r="I1723">
        <v>2039.9879199999998</v>
      </c>
      <c r="J1723">
        <f>YEAR(Ventas_Wellpro[[#This Row],[Fecha]])</f>
        <v>2025</v>
      </c>
      <c r="K1723" t="str">
        <f>TEXT(Ventas_Wellpro[[#This Row],[Fecha]],"MMMM")</f>
        <v>agosto</v>
      </c>
      <c r="L1723">
        <f>DAY(Ventas_Wellpro[[#This Row],[Fecha]])</f>
        <v>13</v>
      </c>
    </row>
    <row r="1724" spans="2:12" x14ac:dyDescent="0.25">
      <c r="B1724" s="70">
        <v>45882</v>
      </c>
      <c r="C1724" s="74" t="s">
        <v>23</v>
      </c>
      <c r="D1724" t="s">
        <v>196</v>
      </c>
      <c r="E1724">
        <v>70.05</v>
      </c>
      <c r="F1724">
        <v>240</v>
      </c>
      <c r="G1724">
        <v>2689.92</v>
      </c>
      <c r="H1724" s="15">
        <v>16812</v>
      </c>
      <c r="I1724">
        <v>19501.919999999998</v>
      </c>
      <c r="J1724">
        <f>YEAR(Ventas_Wellpro[[#This Row],[Fecha]])</f>
        <v>2025</v>
      </c>
      <c r="K1724" t="str">
        <f>TEXT(Ventas_Wellpro[[#This Row],[Fecha]],"MMMM")</f>
        <v>agosto</v>
      </c>
      <c r="L1724">
        <f>DAY(Ventas_Wellpro[[#This Row],[Fecha]])</f>
        <v>13</v>
      </c>
    </row>
    <row r="1725" spans="2:12" x14ac:dyDescent="0.25">
      <c r="B1725" s="70">
        <v>45882</v>
      </c>
      <c r="C1725" s="74" t="s">
        <v>23</v>
      </c>
      <c r="D1725" t="s">
        <v>196</v>
      </c>
      <c r="E1725">
        <v>70.05</v>
      </c>
      <c r="F1725">
        <v>240</v>
      </c>
      <c r="G1725">
        <v>2689.92</v>
      </c>
      <c r="H1725" s="15">
        <v>16812</v>
      </c>
      <c r="I1725">
        <v>19501.919999999998</v>
      </c>
      <c r="J1725">
        <f>YEAR(Ventas_Wellpro[[#This Row],[Fecha]])</f>
        <v>2025</v>
      </c>
      <c r="K1725" t="str">
        <f>TEXT(Ventas_Wellpro[[#This Row],[Fecha]],"MMMM")</f>
        <v>agosto</v>
      </c>
      <c r="L1725">
        <f>DAY(Ventas_Wellpro[[#This Row],[Fecha]])</f>
        <v>13</v>
      </c>
    </row>
    <row r="1726" spans="2:12" x14ac:dyDescent="0.25">
      <c r="B1726" s="70">
        <v>45882</v>
      </c>
      <c r="C1726" s="74" t="s">
        <v>58</v>
      </c>
      <c r="D1726" t="s">
        <v>144</v>
      </c>
      <c r="E1726" s="17">
        <v>14.655099999999999</v>
      </c>
      <c r="F1726">
        <v>24</v>
      </c>
      <c r="G1726" s="17">
        <v>56.275583999999995</v>
      </c>
      <c r="H1726" s="15">
        <v>351.72</v>
      </c>
      <c r="I1726" s="17">
        <v>407.99558400000001</v>
      </c>
      <c r="J1726">
        <f>YEAR(Ventas_Wellpro[[#This Row],[Fecha]])</f>
        <v>2025</v>
      </c>
      <c r="K1726" t="str">
        <f>TEXT(Ventas_Wellpro[[#This Row],[Fecha]],"MMMM")</f>
        <v>agosto</v>
      </c>
      <c r="L1726">
        <f>DAY(Ventas_Wellpro[[#This Row],[Fecha]])</f>
        <v>13</v>
      </c>
    </row>
    <row r="1727" spans="2:12" x14ac:dyDescent="0.25">
      <c r="B1727" s="70">
        <v>45882</v>
      </c>
      <c r="C1727" s="74" t="s">
        <v>24</v>
      </c>
      <c r="D1727" t="s">
        <v>144</v>
      </c>
      <c r="E1727" s="17">
        <v>77.586200000000005</v>
      </c>
      <c r="F1727">
        <v>1</v>
      </c>
      <c r="G1727" s="17">
        <v>12.413792000000001</v>
      </c>
      <c r="H1727" s="15">
        <v>77.59</v>
      </c>
      <c r="I1727" s="17">
        <v>90.003792000000004</v>
      </c>
      <c r="J1727">
        <f>YEAR(Ventas_Wellpro[[#This Row],[Fecha]])</f>
        <v>2025</v>
      </c>
      <c r="K1727" t="str">
        <f>TEXT(Ventas_Wellpro[[#This Row],[Fecha]],"MMMM")</f>
        <v>agosto</v>
      </c>
      <c r="L1727">
        <f>DAY(Ventas_Wellpro[[#This Row],[Fecha]])</f>
        <v>13</v>
      </c>
    </row>
    <row r="1728" spans="2:12" x14ac:dyDescent="0.25">
      <c r="B1728" s="70">
        <v>45883</v>
      </c>
      <c r="C1728" s="74" t="s">
        <v>10</v>
      </c>
      <c r="D1728" t="s">
        <v>144</v>
      </c>
      <c r="E1728">
        <v>340.85700000000003</v>
      </c>
      <c r="F1728">
        <v>1</v>
      </c>
      <c r="G1728">
        <v>54.537120000000009</v>
      </c>
      <c r="H1728" s="15">
        <v>340.86</v>
      </c>
      <c r="I1728">
        <v>395.39712000000003</v>
      </c>
      <c r="J1728">
        <f>YEAR(Ventas_Wellpro[[#This Row],[Fecha]])</f>
        <v>2025</v>
      </c>
      <c r="K1728" t="str">
        <f>TEXT(Ventas_Wellpro[[#This Row],[Fecha]],"MMMM")</f>
        <v>agosto</v>
      </c>
      <c r="L1728">
        <f>DAY(Ventas_Wellpro[[#This Row],[Fecha]])</f>
        <v>14</v>
      </c>
    </row>
    <row r="1729" spans="2:12" x14ac:dyDescent="0.25">
      <c r="B1729" s="70">
        <v>45883</v>
      </c>
      <c r="C1729" s="74" t="s">
        <v>10</v>
      </c>
      <c r="D1729" t="s">
        <v>144</v>
      </c>
      <c r="E1729">
        <v>343.96550000000002</v>
      </c>
      <c r="F1729">
        <v>1</v>
      </c>
      <c r="G1729">
        <v>55.034480000000002</v>
      </c>
      <c r="H1729" s="15">
        <v>343.97</v>
      </c>
      <c r="I1729">
        <v>399.00448000000006</v>
      </c>
      <c r="J1729">
        <f>YEAR(Ventas_Wellpro[[#This Row],[Fecha]])</f>
        <v>2025</v>
      </c>
      <c r="K1729" t="str">
        <f>TEXT(Ventas_Wellpro[[#This Row],[Fecha]],"MMMM")</f>
        <v>agosto</v>
      </c>
      <c r="L1729">
        <f>DAY(Ventas_Wellpro[[#This Row],[Fecha]])</f>
        <v>14</v>
      </c>
    </row>
    <row r="1730" spans="2:12" x14ac:dyDescent="0.25">
      <c r="B1730" s="70">
        <v>45883</v>
      </c>
      <c r="C1730" s="74" t="s">
        <v>10</v>
      </c>
      <c r="D1730" t="s">
        <v>144</v>
      </c>
      <c r="E1730">
        <v>340.85700000000003</v>
      </c>
      <c r="F1730">
        <v>1</v>
      </c>
      <c r="G1730">
        <v>54.537120000000009</v>
      </c>
      <c r="H1730" s="15">
        <v>340.86</v>
      </c>
      <c r="I1730">
        <v>395.39712000000003</v>
      </c>
      <c r="J1730">
        <f>YEAR(Ventas_Wellpro[[#This Row],[Fecha]])</f>
        <v>2025</v>
      </c>
      <c r="K1730" t="str">
        <f>TEXT(Ventas_Wellpro[[#This Row],[Fecha]],"MMMM")</f>
        <v>agosto</v>
      </c>
      <c r="L1730">
        <f>DAY(Ventas_Wellpro[[#This Row],[Fecha]])</f>
        <v>14</v>
      </c>
    </row>
    <row r="1731" spans="2:12" x14ac:dyDescent="0.25">
      <c r="B1731" s="70">
        <v>45883</v>
      </c>
      <c r="C1731" s="74" t="s">
        <v>10</v>
      </c>
      <c r="D1731" t="s">
        <v>144</v>
      </c>
      <c r="E1731">
        <v>340.85700000000003</v>
      </c>
      <c r="F1731">
        <v>1</v>
      </c>
      <c r="G1731">
        <v>54.537120000000009</v>
      </c>
      <c r="H1731" s="15">
        <v>340.86</v>
      </c>
      <c r="I1731">
        <v>395.39712000000003</v>
      </c>
      <c r="J1731">
        <f>YEAR(Ventas_Wellpro[[#This Row],[Fecha]])</f>
        <v>2025</v>
      </c>
      <c r="K1731" t="str">
        <f>TEXT(Ventas_Wellpro[[#This Row],[Fecha]],"MMMM")</f>
        <v>agosto</v>
      </c>
      <c r="L1731">
        <f>DAY(Ventas_Wellpro[[#This Row],[Fecha]])</f>
        <v>14</v>
      </c>
    </row>
    <row r="1732" spans="2:12" x14ac:dyDescent="0.25">
      <c r="B1732" s="70">
        <v>45883</v>
      </c>
      <c r="C1732" s="74" t="s">
        <v>147</v>
      </c>
      <c r="D1732" t="s">
        <v>197</v>
      </c>
      <c r="E1732">
        <v>70.47</v>
      </c>
      <c r="F1732">
        <v>100</v>
      </c>
      <c r="G1732">
        <v>1127.52</v>
      </c>
      <c r="H1732" s="15">
        <v>7047</v>
      </c>
      <c r="I1732">
        <v>8174.52</v>
      </c>
      <c r="J1732">
        <f>YEAR(Ventas_Wellpro[[#This Row],[Fecha]])</f>
        <v>2025</v>
      </c>
      <c r="K1732" t="str">
        <f>TEXT(Ventas_Wellpro[[#This Row],[Fecha]],"MMMM")</f>
        <v>agosto</v>
      </c>
      <c r="L1732">
        <f>DAY(Ventas_Wellpro[[#This Row],[Fecha]])</f>
        <v>14</v>
      </c>
    </row>
    <row r="1733" spans="2:12" x14ac:dyDescent="0.25">
      <c r="B1733" s="70">
        <v>45884</v>
      </c>
      <c r="C1733" s="74" t="s">
        <v>16</v>
      </c>
      <c r="D1733" t="s">
        <v>144</v>
      </c>
      <c r="E1733" s="37">
        <v>905.16369999999995</v>
      </c>
      <c r="F1733" s="38">
        <v>1</v>
      </c>
      <c r="G1733" s="37">
        <v>144.82619199999999</v>
      </c>
      <c r="H1733" s="15">
        <v>905.16</v>
      </c>
      <c r="I1733" s="37">
        <v>1049.9861919999998</v>
      </c>
      <c r="J1733" s="28">
        <f>YEAR(Ventas_Wellpro[[#This Row],[Fecha]])</f>
        <v>2025</v>
      </c>
      <c r="K1733" s="28" t="str">
        <f>TEXT(Ventas_Wellpro[[#This Row],[Fecha]],"MMMM")</f>
        <v>agosto</v>
      </c>
      <c r="L1733" s="28">
        <f>DAY(Ventas_Wellpro[[#This Row],[Fecha]])</f>
        <v>15</v>
      </c>
    </row>
    <row r="1734" spans="2:12" x14ac:dyDescent="0.25">
      <c r="B1734" s="70">
        <v>45884</v>
      </c>
      <c r="C1734" s="74" t="s">
        <v>21</v>
      </c>
      <c r="D1734" t="s">
        <v>144</v>
      </c>
      <c r="E1734">
        <v>135.93960000000001</v>
      </c>
      <c r="F1734">
        <v>1</v>
      </c>
      <c r="G1734">
        <v>21.750336000000001</v>
      </c>
      <c r="H1734" s="15">
        <v>135.94</v>
      </c>
      <c r="I1734">
        <v>157.690336</v>
      </c>
      <c r="J1734">
        <f>YEAR(Ventas_Wellpro[[#This Row],[Fecha]])</f>
        <v>2025</v>
      </c>
      <c r="K1734" t="str">
        <f>TEXT(Ventas_Wellpro[[#This Row],[Fecha]],"MMMM")</f>
        <v>agosto</v>
      </c>
      <c r="L1734">
        <f>DAY(Ventas_Wellpro[[#This Row],[Fecha]])</f>
        <v>15</v>
      </c>
    </row>
    <row r="1735" spans="2:12" x14ac:dyDescent="0.25">
      <c r="B1735" s="70">
        <v>45884</v>
      </c>
      <c r="C1735" s="74" t="s">
        <v>11</v>
      </c>
      <c r="D1735" t="s">
        <v>144</v>
      </c>
      <c r="E1735">
        <v>340.85700000000003</v>
      </c>
      <c r="F1735">
        <v>1</v>
      </c>
      <c r="G1735">
        <v>54.537120000000009</v>
      </c>
      <c r="H1735" s="15">
        <v>340.86</v>
      </c>
      <c r="I1735">
        <v>395.39712000000003</v>
      </c>
      <c r="J1735">
        <f>YEAR(Ventas_Wellpro[[#This Row],[Fecha]])</f>
        <v>2025</v>
      </c>
      <c r="K1735" t="str">
        <f>TEXT(Ventas_Wellpro[[#This Row],[Fecha]],"MMMM")</f>
        <v>agosto</v>
      </c>
      <c r="L1735">
        <f>DAY(Ventas_Wellpro[[#This Row],[Fecha]])</f>
        <v>15</v>
      </c>
    </row>
    <row r="1736" spans="2:12" s="28" customFormat="1" x14ac:dyDescent="0.25">
      <c r="B1736" s="70">
        <v>45884</v>
      </c>
      <c r="C1736" s="74" t="s">
        <v>11</v>
      </c>
      <c r="D1736" t="s">
        <v>144</v>
      </c>
      <c r="E1736">
        <v>340.85700000000003</v>
      </c>
      <c r="F1736">
        <v>1</v>
      </c>
      <c r="G1736">
        <v>54.537120000000009</v>
      </c>
      <c r="H1736" s="15">
        <v>340.86</v>
      </c>
      <c r="I1736">
        <v>395.39712000000003</v>
      </c>
      <c r="J1736">
        <f>YEAR(Ventas_Wellpro[[#This Row],[Fecha]])</f>
        <v>2025</v>
      </c>
      <c r="K1736" t="str">
        <f>TEXT(Ventas_Wellpro[[#This Row],[Fecha]],"MMMM")</f>
        <v>agosto</v>
      </c>
      <c r="L1736">
        <f>DAY(Ventas_Wellpro[[#This Row],[Fecha]])</f>
        <v>15</v>
      </c>
    </row>
    <row r="1737" spans="2:12" x14ac:dyDescent="0.25">
      <c r="B1737" s="70">
        <v>45884</v>
      </c>
      <c r="C1737" s="74" t="s">
        <v>11</v>
      </c>
      <c r="D1737" t="s">
        <v>144</v>
      </c>
      <c r="E1737">
        <v>340.85700000000003</v>
      </c>
      <c r="F1737">
        <v>1</v>
      </c>
      <c r="G1737">
        <v>54.537120000000009</v>
      </c>
      <c r="H1737" s="15">
        <v>340.86</v>
      </c>
      <c r="I1737">
        <v>395.39712000000003</v>
      </c>
      <c r="J1737">
        <f>YEAR(Ventas_Wellpro[[#This Row],[Fecha]])</f>
        <v>2025</v>
      </c>
      <c r="K1737" t="str">
        <f>TEXT(Ventas_Wellpro[[#This Row],[Fecha]],"MMMM")</f>
        <v>agosto</v>
      </c>
      <c r="L1737">
        <f>DAY(Ventas_Wellpro[[#This Row],[Fecha]])</f>
        <v>15</v>
      </c>
    </row>
    <row r="1738" spans="2:12" x14ac:dyDescent="0.25">
      <c r="B1738" s="70">
        <v>45884</v>
      </c>
      <c r="C1738" s="74" t="s">
        <v>22</v>
      </c>
      <c r="D1738" t="s">
        <v>144</v>
      </c>
      <c r="E1738">
        <v>137.79310000000001</v>
      </c>
      <c r="F1738">
        <v>1</v>
      </c>
      <c r="G1738">
        <v>22.046896</v>
      </c>
      <c r="H1738" s="15">
        <v>137.79</v>
      </c>
      <c r="I1738">
        <v>159.836896</v>
      </c>
      <c r="J1738">
        <f>YEAR(Ventas_Wellpro[[#This Row],[Fecha]])</f>
        <v>2025</v>
      </c>
      <c r="K1738" t="str">
        <f>TEXT(Ventas_Wellpro[[#This Row],[Fecha]],"MMMM")</f>
        <v>agosto</v>
      </c>
      <c r="L1738">
        <f>DAY(Ventas_Wellpro[[#This Row],[Fecha]])</f>
        <v>15</v>
      </c>
    </row>
    <row r="1739" spans="2:12" x14ac:dyDescent="0.25">
      <c r="B1739" s="70">
        <v>45884</v>
      </c>
      <c r="C1739" s="74" t="s">
        <v>12</v>
      </c>
      <c r="D1739" t="s">
        <v>144</v>
      </c>
      <c r="E1739">
        <v>340.85700000000003</v>
      </c>
      <c r="F1739">
        <v>1</v>
      </c>
      <c r="G1739">
        <v>54.537120000000009</v>
      </c>
      <c r="H1739" s="15">
        <v>340.86</v>
      </c>
      <c r="I1739">
        <v>395.39712000000003</v>
      </c>
      <c r="J1739">
        <f>YEAR(Ventas_Wellpro[[#This Row],[Fecha]])</f>
        <v>2025</v>
      </c>
      <c r="K1739" t="str">
        <f>TEXT(Ventas_Wellpro[[#This Row],[Fecha]],"MMMM")</f>
        <v>agosto</v>
      </c>
      <c r="L1739">
        <f>DAY(Ventas_Wellpro[[#This Row],[Fecha]])</f>
        <v>15</v>
      </c>
    </row>
    <row r="1740" spans="2:12" x14ac:dyDescent="0.25">
      <c r="B1740" s="70">
        <v>45884</v>
      </c>
      <c r="C1740" s="74" t="s">
        <v>24</v>
      </c>
      <c r="D1740" t="s">
        <v>144</v>
      </c>
      <c r="E1740">
        <v>137.79310000000001</v>
      </c>
      <c r="F1740">
        <v>1</v>
      </c>
      <c r="G1740">
        <v>22.046896</v>
      </c>
      <c r="H1740" s="15">
        <v>137.79</v>
      </c>
      <c r="I1740">
        <v>159.836896</v>
      </c>
      <c r="J1740">
        <f>YEAR(Ventas_Wellpro[[#This Row],[Fecha]])</f>
        <v>2025</v>
      </c>
      <c r="K1740" t="str">
        <f>TEXT(Ventas_Wellpro[[#This Row],[Fecha]],"MMMM")</f>
        <v>agosto</v>
      </c>
      <c r="L1740">
        <f>DAY(Ventas_Wellpro[[#This Row],[Fecha]])</f>
        <v>15</v>
      </c>
    </row>
    <row r="1741" spans="2:12" x14ac:dyDescent="0.25">
      <c r="B1741" s="70">
        <v>45887</v>
      </c>
      <c r="C1741" s="74" t="s">
        <v>10</v>
      </c>
      <c r="D1741" t="s">
        <v>144</v>
      </c>
      <c r="E1741">
        <v>340.85700000000003</v>
      </c>
      <c r="F1741">
        <v>1</v>
      </c>
      <c r="G1741">
        <v>54.537120000000009</v>
      </c>
      <c r="H1741" s="15">
        <v>340.86</v>
      </c>
      <c r="I1741">
        <v>395.39712000000003</v>
      </c>
      <c r="J1741">
        <f>YEAR(Ventas_Wellpro[[#This Row],[Fecha]])</f>
        <v>2025</v>
      </c>
      <c r="K1741" t="str">
        <f>TEXT(Ventas_Wellpro[[#This Row],[Fecha]],"MMMM")</f>
        <v>agosto</v>
      </c>
      <c r="L1741">
        <f>DAY(Ventas_Wellpro[[#This Row],[Fecha]])</f>
        <v>18</v>
      </c>
    </row>
    <row r="1742" spans="2:12" x14ac:dyDescent="0.25">
      <c r="B1742" s="70">
        <v>45887</v>
      </c>
      <c r="C1742" s="74" t="s">
        <v>10</v>
      </c>
      <c r="D1742" t="s">
        <v>144</v>
      </c>
      <c r="E1742">
        <v>340.85700000000003</v>
      </c>
      <c r="F1742">
        <v>1</v>
      </c>
      <c r="G1742">
        <v>54.537120000000009</v>
      </c>
      <c r="H1742" s="15">
        <v>340.86</v>
      </c>
      <c r="I1742">
        <v>395.39712000000003</v>
      </c>
      <c r="J1742">
        <f>YEAR(Ventas_Wellpro[[#This Row],[Fecha]])</f>
        <v>2025</v>
      </c>
      <c r="K1742" t="str">
        <f>TEXT(Ventas_Wellpro[[#This Row],[Fecha]],"MMMM")</f>
        <v>agosto</v>
      </c>
      <c r="L1742">
        <f>DAY(Ventas_Wellpro[[#This Row],[Fecha]])</f>
        <v>18</v>
      </c>
    </row>
    <row r="1743" spans="2:12" x14ac:dyDescent="0.25">
      <c r="B1743" s="70">
        <v>45887</v>
      </c>
      <c r="C1743" s="74" t="s">
        <v>10</v>
      </c>
      <c r="D1743" t="s">
        <v>144</v>
      </c>
      <c r="E1743">
        <v>343.96550000000002</v>
      </c>
      <c r="F1743">
        <v>1</v>
      </c>
      <c r="G1743">
        <v>55.034480000000002</v>
      </c>
      <c r="H1743" s="15">
        <v>343.97</v>
      </c>
      <c r="I1743">
        <v>399.00448000000006</v>
      </c>
      <c r="J1743">
        <f>YEAR(Ventas_Wellpro[[#This Row],[Fecha]])</f>
        <v>2025</v>
      </c>
      <c r="K1743" t="str">
        <f>TEXT(Ventas_Wellpro[[#This Row],[Fecha]],"MMMM")</f>
        <v>agosto</v>
      </c>
      <c r="L1743">
        <f>DAY(Ventas_Wellpro[[#This Row],[Fecha]])</f>
        <v>18</v>
      </c>
    </row>
    <row r="1744" spans="2:12" x14ac:dyDescent="0.25">
      <c r="B1744" s="70">
        <v>45887</v>
      </c>
      <c r="C1744" s="74" t="s">
        <v>10</v>
      </c>
      <c r="D1744" t="s">
        <v>144</v>
      </c>
      <c r="E1744">
        <v>340.85700000000003</v>
      </c>
      <c r="F1744">
        <v>1</v>
      </c>
      <c r="G1744">
        <v>54.537120000000009</v>
      </c>
      <c r="H1744" s="15">
        <v>340.86</v>
      </c>
      <c r="I1744">
        <v>395.39712000000003</v>
      </c>
      <c r="J1744">
        <f>YEAR(Ventas_Wellpro[[#This Row],[Fecha]])</f>
        <v>2025</v>
      </c>
      <c r="K1744" t="str">
        <f>TEXT(Ventas_Wellpro[[#This Row],[Fecha]],"MMMM")</f>
        <v>agosto</v>
      </c>
      <c r="L1744">
        <f>DAY(Ventas_Wellpro[[#This Row],[Fecha]])</f>
        <v>18</v>
      </c>
    </row>
    <row r="1745" spans="2:12" x14ac:dyDescent="0.25">
      <c r="B1745" s="70">
        <v>45887</v>
      </c>
      <c r="C1745" s="74" t="s">
        <v>14</v>
      </c>
      <c r="D1745" t="s">
        <v>144</v>
      </c>
      <c r="E1745">
        <v>1691.5344</v>
      </c>
      <c r="F1745">
        <v>1</v>
      </c>
      <c r="G1745">
        <v>270.64550400000002</v>
      </c>
      <c r="H1745" s="15">
        <v>1691.53</v>
      </c>
      <c r="I1745">
        <v>1962.175504</v>
      </c>
      <c r="J1745">
        <f>YEAR(Ventas_Wellpro[[#This Row],[Fecha]])</f>
        <v>2025</v>
      </c>
      <c r="K1745" t="str">
        <f>TEXT(Ventas_Wellpro[[#This Row],[Fecha]],"MMMM")</f>
        <v>agosto</v>
      </c>
      <c r="L1745">
        <f>DAY(Ventas_Wellpro[[#This Row],[Fecha]])</f>
        <v>18</v>
      </c>
    </row>
    <row r="1746" spans="2:12" x14ac:dyDescent="0.25">
      <c r="B1746" s="70">
        <v>45887</v>
      </c>
      <c r="C1746" s="74" t="s">
        <v>11</v>
      </c>
      <c r="D1746" t="s">
        <v>144</v>
      </c>
      <c r="E1746">
        <v>340.85700000000003</v>
      </c>
      <c r="F1746">
        <v>1</v>
      </c>
      <c r="G1746">
        <v>54.537120000000009</v>
      </c>
      <c r="H1746" s="15">
        <v>340.86</v>
      </c>
      <c r="I1746">
        <v>395.39712000000003</v>
      </c>
      <c r="J1746">
        <f>YEAR(Ventas_Wellpro[[#This Row],[Fecha]])</f>
        <v>2025</v>
      </c>
      <c r="K1746" t="str">
        <f>TEXT(Ventas_Wellpro[[#This Row],[Fecha]],"MMMM")</f>
        <v>agosto</v>
      </c>
      <c r="L1746">
        <f>DAY(Ventas_Wellpro[[#This Row],[Fecha]])</f>
        <v>18</v>
      </c>
    </row>
    <row r="1747" spans="2:12" x14ac:dyDescent="0.25">
      <c r="B1747" s="70">
        <v>45887</v>
      </c>
      <c r="C1747" s="74" t="s">
        <v>11</v>
      </c>
      <c r="D1747" t="s">
        <v>144</v>
      </c>
      <c r="E1747">
        <v>340.85700000000003</v>
      </c>
      <c r="F1747">
        <v>1</v>
      </c>
      <c r="G1747">
        <v>54.537120000000009</v>
      </c>
      <c r="H1747" s="15">
        <v>340.86</v>
      </c>
      <c r="I1747">
        <v>395.39712000000003</v>
      </c>
      <c r="J1747">
        <f>YEAR(Ventas_Wellpro[[#This Row],[Fecha]])</f>
        <v>2025</v>
      </c>
      <c r="K1747" t="str">
        <f>TEXT(Ventas_Wellpro[[#This Row],[Fecha]],"MMMM")</f>
        <v>agosto</v>
      </c>
      <c r="L1747">
        <f>DAY(Ventas_Wellpro[[#This Row],[Fecha]])</f>
        <v>18</v>
      </c>
    </row>
    <row r="1748" spans="2:12" x14ac:dyDescent="0.25">
      <c r="B1748" s="70">
        <v>45887</v>
      </c>
      <c r="C1748" s="74" t="s">
        <v>22</v>
      </c>
      <c r="D1748" t="s">
        <v>144</v>
      </c>
      <c r="E1748">
        <v>137.79310000000001</v>
      </c>
      <c r="F1748">
        <v>1</v>
      </c>
      <c r="G1748">
        <v>22.046896</v>
      </c>
      <c r="H1748" s="15">
        <v>137.79</v>
      </c>
      <c r="I1748">
        <v>159.836896</v>
      </c>
      <c r="J1748">
        <f>YEAR(Ventas_Wellpro[[#This Row],[Fecha]])</f>
        <v>2025</v>
      </c>
      <c r="K1748" t="str">
        <f>TEXT(Ventas_Wellpro[[#This Row],[Fecha]],"MMMM")</f>
        <v>agosto</v>
      </c>
      <c r="L1748">
        <f>DAY(Ventas_Wellpro[[#This Row],[Fecha]])</f>
        <v>18</v>
      </c>
    </row>
    <row r="1749" spans="2:12" x14ac:dyDescent="0.25">
      <c r="B1749" s="70">
        <v>45887</v>
      </c>
      <c r="C1749" s="74" t="s">
        <v>22</v>
      </c>
      <c r="D1749" t="s">
        <v>144</v>
      </c>
      <c r="E1749">
        <v>137.79310000000001</v>
      </c>
      <c r="F1749">
        <v>1</v>
      </c>
      <c r="G1749">
        <v>22.046896</v>
      </c>
      <c r="H1749" s="15">
        <v>137.79</v>
      </c>
      <c r="I1749">
        <v>159.836896</v>
      </c>
      <c r="J1749">
        <f>YEAR(Ventas_Wellpro[[#This Row],[Fecha]])</f>
        <v>2025</v>
      </c>
      <c r="K1749" t="str">
        <f>TEXT(Ventas_Wellpro[[#This Row],[Fecha]],"MMMM")</f>
        <v>agosto</v>
      </c>
      <c r="L1749">
        <f>DAY(Ventas_Wellpro[[#This Row],[Fecha]])</f>
        <v>18</v>
      </c>
    </row>
    <row r="1750" spans="2:12" x14ac:dyDescent="0.25">
      <c r="B1750" s="70">
        <v>45887</v>
      </c>
      <c r="C1750" s="74" t="s">
        <v>12</v>
      </c>
      <c r="D1750" t="s">
        <v>144</v>
      </c>
      <c r="E1750">
        <v>340.85700000000003</v>
      </c>
      <c r="F1750">
        <v>1</v>
      </c>
      <c r="G1750">
        <v>54.537120000000009</v>
      </c>
      <c r="H1750" s="15">
        <v>340.86</v>
      </c>
      <c r="I1750">
        <v>395.39712000000003</v>
      </c>
      <c r="J1750">
        <f>YEAR(Ventas_Wellpro[[#This Row],[Fecha]])</f>
        <v>2025</v>
      </c>
      <c r="K1750" t="str">
        <f>TEXT(Ventas_Wellpro[[#This Row],[Fecha]],"MMMM")</f>
        <v>agosto</v>
      </c>
      <c r="L1750">
        <f>DAY(Ventas_Wellpro[[#This Row],[Fecha]])</f>
        <v>18</v>
      </c>
    </row>
    <row r="1751" spans="2:12" x14ac:dyDescent="0.25">
      <c r="B1751" s="70">
        <v>45887</v>
      </c>
      <c r="C1751" s="74" t="s">
        <v>24</v>
      </c>
      <c r="D1751" t="s">
        <v>144</v>
      </c>
      <c r="E1751">
        <v>137.79310000000001</v>
      </c>
      <c r="F1751">
        <v>1</v>
      </c>
      <c r="G1751">
        <v>22.046896</v>
      </c>
      <c r="H1751" s="15">
        <v>137.79</v>
      </c>
      <c r="I1751">
        <v>159.836896</v>
      </c>
      <c r="J1751">
        <f>YEAR(Ventas_Wellpro[[#This Row],[Fecha]])</f>
        <v>2025</v>
      </c>
      <c r="K1751" t="str">
        <f>TEXT(Ventas_Wellpro[[#This Row],[Fecha]],"MMMM")</f>
        <v>agosto</v>
      </c>
      <c r="L1751">
        <f>DAY(Ventas_Wellpro[[#This Row],[Fecha]])</f>
        <v>18</v>
      </c>
    </row>
    <row r="1752" spans="2:12" x14ac:dyDescent="0.25">
      <c r="B1752" s="70">
        <v>45888</v>
      </c>
      <c r="C1752" s="74" t="s">
        <v>16</v>
      </c>
      <c r="D1752" t="s">
        <v>144</v>
      </c>
      <c r="E1752">
        <v>905.16369999999995</v>
      </c>
      <c r="F1752" s="26">
        <v>1</v>
      </c>
      <c r="G1752">
        <v>144.82619199999999</v>
      </c>
      <c r="H1752" s="15">
        <v>905.16</v>
      </c>
      <c r="I1752">
        <v>1049.9861919999998</v>
      </c>
      <c r="J1752">
        <f>YEAR(Ventas_Wellpro[[#This Row],[Fecha]])</f>
        <v>2025</v>
      </c>
      <c r="K1752" t="str">
        <f>TEXT(Ventas_Wellpro[[#This Row],[Fecha]],"MMMM")</f>
        <v>agosto</v>
      </c>
      <c r="L1752">
        <f>DAY(Ventas_Wellpro[[#This Row],[Fecha]])</f>
        <v>19</v>
      </c>
    </row>
    <row r="1753" spans="2:12" x14ac:dyDescent="0.25">
      <c r="B1753" s="70">
        <v>45888</v>
      </c>
      <c r="C1753" s="74" t="s">
        <v>16</v>
      </c>
      <c r="D1753" t="s">
        <v>144</v>
      </c>
      <c r="E1753">
        <v>905.16369999999995</v>
      </c>
      <c r="F1753" s="26">
        <v>3</v>
      </c>
      <c r="G1753">
        <v>434.47857599999998</v>
      </c>
      <c r="H1753" s="15">
        <v>2715.49</v>
      </c>
      <c r="I1753">
        <v>3149.9685759999998</v>
      </c>
      <c r="J1753">
        <f>YEAR(Ventas_Wellpro[[#This Row],[Fecha]])</f>
        <v>2025</v>
      </c>
      <c r="K1753" t="str">
        <f>TEXT(Ventas_Wellpro[[#This Row],[Fecha]],"MMMM")</f>
        <v>agosto</v>
      </c>
      <c r="L1753">
        <f>DAY(Ventas_Wellpro[[#This Row],[Fecha]])</f>
        <v>19</v>
      </c>
    </row>
    <row r="1754" spans="2:12" x14ac:dyDescent="0.25">
      <c r="B1754" s="70">
        <v>45888</v>
      </c>
      <c r="C1754" s="74" t="s">
        <v>17</v>
      </c>
      <c r="D1754" t="s">
        <v>196</v>
      </c>
      <c r="E1754">
        <v>498.66</v>
      </c>
      <c r="F1754" s="26">
        <v>6</v>
      </c>
      <c r="G1754">
        <v>478.71360000000004</v>
      </c>
      <c r="H1754" s="15">
        <v>2991.96</v>
      </c>
      <c r="I1754">
        <v>3470.6736000000001</v>
      </c>
      <c r="J1754">
        <f>YEAR(Ventas_Wellpro[[#This Row],[Fecha]])</f>
        <v>2025</v>
      </c>
      <c r="K1754" t="str">
        <f>TEXT(Ventas_Wellpro[[#This Row],[Fecha]],"MMMM")</f>
        <v>agosto</v>
      </c>
      <c r="L1754">
        <f>DAY(Ventas_Wellpro[[#This Row],[Fecha]])</f>
        <v>19</v>
      </c>
    </row>
    <row r="1755" spans="2:12" x14ac:dyDescent="0.25">
      <c r="B1755" s="70">
        <v>45888</v>
      </c>
      <c r="C1755" s="74" t="s">
        <v>17</v>
      </c>
      <c r="D1755" t="s">
        <v>196</v>
      </c>
      <c r="E1755">
        <v>498.66</v>
      </c>
      <c r="F1755" s="26">
        <v>6</v>
      </c>
      <c r="G1755">
        <v>478.71360000000004</v>
      </c>
      <c r="H1755" s="15">
        <v>2991.96</v>
      </c>
      <c r="I1755">
        <v>3470.6736000000001</v>
      </c>
      <c r="J1755">
        <f>YEAR(Ventas_Wellpro[[#This Row],[Fecha]])</f>
        <v>2025</v>
      </c>
      <c r="K1755" t="str">
        <f>TEXT(Ventas_Wellpro[[#This Row],[Fecha]],"MMMM")</f>
        <v>agosto</v>
      </c>
      <c r="L1755">
        <f>DAY(Ventas_Wellpro[[#This Row],[Fecha]])</f>
        <v>19</v>
      </c>
    </row>
    <row r="1756" spans="2:12" x14ac:dyDescent="0.25">
      <c r="B1756" s="70">
        <v>45888</v>
      </c>
      <c r="C1756" s="74" t="s">
        <v>21</v>
      </c>
      <c r="D1756" t="s">
        <v>144</v>
      </c>
      <c r="E1756">
        <v>135.93960000000001</v>
      </c>
      <c r="F1756">
        <v>1</v>
      </c>
      <c r="G1756">
        <v>21.750336000000001</v>
      </c>
      <c r="H1756" s="15">
        <v>135.94</v>
      </c>
      <c r="I1756">
        <v>157.690336</v>
      </c>
      <c r="J1756">
        <f>YEAR(Ventas_Wellpro[[#This Row],[Fecha]])</f>
        <v>2025</v>
      </c>
      <c r="K1756" t="str">
        <f>TEXT(Ventas_Wellpro[[#This Row],[Fecha]],"MMMM")</f>
        <v>agosto</v>
      </c>
      <c r="L1756">
        <f>DAY(Ventas_Wellpro[[#This Row],[Fecha]])</f>
        <v>19</v>
      </c>
    </row>
    <row r="1757" spans="2:12" x14ac:dyDescent="0.25">
      <c r="B1757" s="70">
        <v>45888</v>
      </c>
      <c r="C1757" s="74" t="s">
        <v>22</v>
      </c>
      <c r="D1757" t="s">
        <v>144</v>
      </c>
      <c r="E1757">
        <v>137.79310000000001</v>
      </c>
      <c r="F1757">
        <v>1</v>
      </c>
      <c r="G1757">
        <v>22.046896</v>
      </c>
      <c r="H1757" s="15">
        <v>137.79</v>
      </c>
      <c r="I1757">
        <v>159.836896</v>
      </c>
      <c r="J1757">
        <f>YEAR(Ventas_Wellpro[[#This Row],[Fecha]])</f>
        <v>2025</v>
      </c>
      <c r="K1757" t="str">
        <f>TEXT(Ventas_Wellpro[[#This Row],[Fecha]],"MMMM")</f>
        <v>agosto</v>
      </c>
      <c r="L1757">
        <f>DAY(Ventas_Wellpro[[#This Row],[Fecha]])</f>
        <v>19</v>
      </c>
    </row>
    <row r="1758" spans="2:12" x14ac:dyDescent="0.25">
      <c r="B1758" s="70">
        <v>45888</v>
      </c>
      <c r="C1758" s="74" t="s">
        <v>22</v>
      </c>
      <c r="D1758" t="s">
        <v>145</v>
      </c>
      <c r="E1758">
        <v>90.54</v>
      </c>
      <c r="F1758">
        <v>6</v>
      </c>
      <c r="G1758">
        <v>86.918400000000005</v>
      </c>
      <c r="H1758" s="15">
        <v>543.24</v>
      </c>
      <c r="I1758">
        <v>630.15840000000003</v>
      </c>
      <c r="J1758">
        <f>YEAR(Ventas_Wellpro[[#This Row],[Fecha]])</f>
        <v>2025</v>
      </c>
      <c r="K1758" t="str">
        <f>TEXT(Ventas_Wellpro[[#This Row],[Fecha]],"MMMM")</f>
        <v>agosto</v>
      </c>
      <c r="L1758">
        <f>DAY(Ventas_Wellpro[[#This Row],[Fecha]])</f>
        <v>19</v>
      </c>
    </row>
    <row r="1759" spans="2:12" x14ac:dyDescent="0.25">
      <c r="B1759" s="70">
        <v>45888</v>
      </c>
      <c r="C1759" s="74" t="s">
        <v>23</v>
      </c>
      <c r="D1759" t="s">
        <v>196</v>
      </c>
      <c r="E1759">
        <v>70.05</v>
      </c>
      <c r="F1759">
        <v>240</v>
      </c>
      <c r="G1759">
        <v>2689.92</v>
      </c>
      <c r="H1759" s="15">
        <v>16812</v>
      </c>
      <c r="I1759">
        <v>19501.919999999998</v>
      </c>
      <c r="J1759">
        <f>YEAR(Ventas_Wellpro[[#This Row],[Fecha]])</f>
        <v>2025</v>
      </c>
      <c r="K1759" t="str">
        <f>TEXT(Ventas_Wellpro[[#This Row],[Fecha]],"MMMM")</f>
        <v>agosto</v>
      </c>
      <c r="L1759">
        <f>DAY(Ventas_Wellpro[[#This Row],[Fecha]])</f>
        <v>19</v>
      </c>
    </row>
    <row r="1760" spans="2:12" x14ac:dyDescent="0.25">
      <c r="B1760" s="70">
        <v>45889</v>
      </c>
      <c r="C1760" s="74" t="s">
        <v>17</v>
      </c>
      <c r="D1760" t="s">
        <v>196</v>
      </c>
      <c r="E1760">
        <v>498.66</v>
      </c>
      <c r="F1760" s="26">
        <v>6</v>
      </c>
      <c r="G1760">
        <v>478.71360000000004</v>
      </c>
      <c r="H1760" s="15">
        <v>2991.96</v>
      </c>
      <c r="I1760">
        <v>3470.6736000000001</v>
      </c>
      <c r="J1760">
        <f>YEAR(Ventas_Wellpro[[#This Row],[Fecha]])</f>
        <v>2025</v>
      </c>
      <c r="K1760" t="str">
        <f>TEXT(Ventas_Wellpro[[#This Row],[Fecha]],"MMMM")</f>
        <v>agosto</v>
      </c>
      <c r="L1760">
        <f>DAY(Ventas_Wellpro[[#This Row],[Fecha]])</f>
        <v>20</v>
      </c>
    </row>
    <row r="1761" spans="2:12" x14ac:dyDescent="0.25">
      <c r="B1761" s="70">
        <v>45889</v>
      </c>
      <c r="C1761" s="74" t="s">
        <v>17</v>
      </c>
      <c r="D1761" t="s">
        <v>196</v>
      </c>
      <c r="E1761">
        <v>498.66</v>
      </c>
      <c r="F1761" s="26">
        <v>6</v>
      </c>
      <c r="G1761">
        <v>478.71360000000004</v>
      </c>
      <c r="H1761" s="15">
        <v>2991.96</v>
      </c>
      <c r="I1761">
        <v>3470.6736000000001</v>
      </c>
      <c r="J1761">
        <f>YEAR(Ventas_Wellpro[[#This Row],[Fecha]])</f>
        <v>2025</v>
      </c>
      <c r="K1761" t="str">
        <f>TEXT(Ventas_Wellpro[[#This Row],[Fecha]],"MMMM")</f>
        <v>agosto</v>
      </c>
      <c r="L1761">
        <f>DAY(Ventas_Wellpro[[#This Row],[Fecha]])</f>
        <v>20</v>
      </c>
    </row>
    <row r="1762" spans="2:12" x14ac:dyDescent="0.25">
      <c r="B1762" s="70">
        <v>45889</v>
      </c>
      <c r="C1762" s="74" t="s">
        <v>17</v>
      </c>
      <c r="D1762" t="s">
        <v>196</v>
      </c>
      <c r="E1762">
        <v>498.66</v>
      </c>
      <c r="F1762" s="26">
        <v>6</v>
      </c>
      <c r="G1762">
        <v>478.71360000000004</v>
      </c>
      <c r="H1762" s="15">
        <v>2991.96</v>
      </c>
      <c r="I1762">
        <v>3470.6736000000001</v>
      </c>
      <c r="J1762">
        <f>YEAR(Ventas_Wellpro[[#This Row],[Fecha]])</f>
        <v>2025</v>
      </c>
      <c r="K1762" t="str">
        <f>TEXT(Ventas_Wellpro[[#This Row],[Fecha]],"MMMM")</f>
        <v>agosto</v>
      </c>
      <c r="L1762">
        <f>DAY(Ventas_Wellpro[[#This Row],[Fecha]])</f>
        <v>20</v>
      </c>
    </row>
    <row r="1763" spans="2:12" x14ac:dyDescent="0.25">
      <c r="B1763" s="70">
        <v>45889</v>
      </c>
      <c r="C1763" s="74" t="s">
        <v>17</v>
      </c>
      <c r="D1763" t="s">
        <v>196</v>
      </c>
      <c r="E1763">
        <v>498.66</v>
      </c>
      <c r="F1763" s="26">
        <v>6</v>
      </c>
      <c r="G1763">
        <v>478.71360000000004</v>
      </c>
      <c r="H1763" s="15">
        <v>2991.96</v>
      </c>
      <c r="I1763">
        <v>3470.6736000000001</v>
      </c>
      <c r="J1763">
        <f>YEAR(Ventas_Wellpro[[#This Row],[Fecha]])</f>
        <v>2025</v>
      </c>
      <c r="K1763" t="str">
        <f>TEXT(Ventas_Wellpro[[#This Row],[Fecha]],"MMMM")</f>
        <v>agosto</v>
      </c>
      <c r="L1763">
        <f>DAY(Ventas_Wellpro[[#This Row],[Fecha]])</f>
        <v>20</v>
      </c>
    </row>
    <row r="1764" spans="2:12" x14ac:dyDescent="0.25">
      <c r="B1764" s="70">
        <v>45889</v>
      </c>
      <c r="C1764" s="74" t="s">
        <v>123</v>
      </c>
      <c r="D1764" t="s">
        <v>144</v>
      </c>
      <c r="E1764">
        <v>136.55170000000001</v>
      </c>
      <c r="F1764">
        <v>1</v>
      </c>
      <c r="G1764">
        <v>21.848272000000001</v>
      </c>
      <c r="H1764" s="15">
        <v>136.55000000000001</v>
      </c>
      <c r="I1764">
        <v>158.39827200000002</v>
      </c>
      <c r="J1764">
        <f>YEAR(Ventas_Wellpro[[#This Row],[Fecha]])</f>
        <v>2025</v>
      </c>
      <c r="K1764" t="str">
        <f>TEXT(Ventas_Wellpro[[#This Row],[Fecha]],"MMMM")</f>
        <v>agosto</v>
      </c>
      <c r="L1764">
        <f>DAY(Ventas_Wellpro[[#This Row],[Fecha]])</f>
        <v>20</v>
      </c>
    </row>
    <row r="1765" spans="2:12" x14ac:dyDescent="0.25">
      <c r="B1765" s="70">
        <v>45889</v>
      </c>
      <c r="C1765" s="74" t="s">
        <v>10</v>
      </c>
      <c r="D1765" t="s">
        <v>144</v>
      </c>
      <c r="E1765">
        <v>340.85700000000003</v>
      </c>
      <c r="F1765">
        <v>1</v>
      </c>
      <c r="G1765">
        <v>54.537120000000009</v>
      </c>
      <c r="H1765" s="15">
        <v>340.86</v>
      </c>
      <c r="I1765">
        <v>395.39712000000003</v>
      </c>
      <c r="J1765">
        <f>YEAR(Ventas_Wellpro[[#This Row],[Fecha]])</f>
        <v>2025</v>
      </c>
      <c r="K1765" t="str">
        <f>TEXT(Ventas_Wellpro[[#This Row],[Fecha]],"MMMM")</f>
        <v>agosto</v>
      </c>
      <c r="L1765">
        <f>DAY(Ventas_Wellpro[[#This Row],[Fecha]])</f>
        <v>20</v>
      </c>
    </row>
    <row r="1766" spans="2:12" x14ac:dyDescent="0.25">
      <c r="B1766" s="70">
        <v>45889</v>
      </c>
      <c r="C1766" s="74" t="s">
        <v>18</v>
      </c>
      <c r="D1766" t="s">
        <v>196</v>
      </c>
      <c r="E1766" s="17">
        <v>525.59</v>
      </c>
      <c r="F1766">
        <v>6</v>
      </c>
      <c r="G1766">
        <v>504.56640000000004</v>
      </c>
      <c r="H1766" s="15">
        <v>3153.54</v>
      </c>
      <c r="I1766">
        <v>3658.1064000000001</v>
      </c>
      <c r="J1766">
        <f>YEAR(Ventas_Wellpro[[#This Row],[Fecha]])</f>
        <v>2025</v>
      </c>
      <c r="K1766" t="str">
        <f>TEXT(Ventas_Wellpro[[#This Row],[Fecha]],"MMMM")</f>
        <v>agosto</v>
      </c>
      <c r="L1766">
        <f>DAY(Ventas_Wellpro[[#This Row],[Fecha]])</f>
        <v>20</v>
      </c>
    </row>
    <row r="1767" spans="2:12" x14ac:dyDescent="0.25">
      <c r="B1767" s="70">
        <v>45889</v>
      </c>
      <c r="C1767" s="74" t="s">
        <v>18</v>
      </c>
      <c r="D1767" t="s">
        <v>196</v>
      </c>
      <c r="E1767" s="17">
        <v>525.59</v>
      </c>
      <c r="F1767">
        <v>6</v>
      </c>
      <c r="G1767">
        <v>504.56640000000004</v>
      </c>
      <c r="H1767" s="15">
        <v>3153.54</v>
      </c>
      <c r="I1767">
        <v>3658.1064000000001</v>
      </c>
      <c r="J1767">
        <f>YEAR(Ventas_Wellpro[[#This Row],[Fecha]])</f>
        <v>2025</v>
      </c>
      <c r="K1767" t="str">
        <f>TEXT(Ventas_Wellpro[[#This Row],[Fecha]],"MMMM")</f>
        <v>agosto</v>
      </c>
      <c r="L1767">
        <f>DAY(Ventas_Wellpro[[#This Row],[Fecha]])</f>
        <v>20</v>
      </c>
    </row>
    <row r="1768" spans="2:12" x14ac:dyDescent="0.25">
      <c r="B1768" s="70">
        <v>45890</v>
      </c>
      <c r="C1768" s="74" t="s">
        <v>10</v>
      </c>
      <c r="D1768" t="s">
        <v>144</v>
      </c>
      <c r="E1768">
        <v>340.85700000000003</v>
      </c>
      <c r="F1768">
        <v>1</v>
      </c>
      <c r="G1768">
        <v>54.537120000000009</v>
      </c>
      <c r="H1768" s="15">
        <v>340.86</v>
      </c>
      <c r="I1768">
        <v>395.39712000000003</v>
      </c>
      <c r="J1768">
        <f>YEAR(Ventas_Wellpro[[#This Row],[Fecha]])</f>
        <v>2025</v>
      </c>
      <c r="K1768" t="str">
        <f>TEXT(Ventas_Wellpro[[#This Row],[Fecha]],"MMMM")</f>
        <v>agosto</v>
      </c>
      <c r="L1768">
        <f>DAY(Ventas_Wellpro[[#This Row],[Fecha]])</f>
        <v>21</v>
      </c>
    </row>
    <row r="1769" spans="2:12" x14ac:dyDescent="0.25">
      <c r="B1769" s="70">
        <v>45890</v>
      </c>
      <c r="C1769" s="74" t="s">
        <v>10</v>
      </c>
      <c r="D1769" t="s">
        <v>144</v>
      </c>
      <c r="E1769">
        <v>340.85700000000003</v>
      </c>
      <c r="F1769">
        <v>1</v>
      </c>
      <c r="G1769">
        <v>54.537120000000009</v>
      </c>
      <c r="H1769" s="15">
        <v>340.86</v>
      </c>
      <c r="I1769">
        <v>395.39712000000003</v>
      </c>
      <c r="J1769">
        <f>YEAR(Ventas_Wellpro[[#This Row],[Fecha]])</f>
        <v>2025</v>
      </c>
      <c r="K1769" t="str">
        <f>TEXT(Ventas_Wellpro[[#This Row],[Fecha]],"MMMM")</f>
        <v>agosto</v>
      </c>
      <c r="L1769">
        <f>DAY(Ventas_Wellpro[[#This Row],[Fecha]])</f>
        <v>21</v>
      </c>
    </row>
    <row r="1770" spans="2:12" x14ac:dyDescent="0.25">
      <c r="B1770" s="70">
        <v>45890</v>
      </c>
      <c r="C1770" s="74" t="s">
        <v>20</v>
      </c>
      <c r="D1770" t="s">
        <v>207</v>
      </c>
      <c r="E1770" s="17">
        <v>2585.3447999999999</v>
      </c>
      <c r="F1770">
        <v>1</v>
      </c>
      <c r="G1770" s="17">
        <v>413.655168</v>
      </c>
      <c r="H1770" s="15">
        <v>2585.34</v>
      </c>
      <c r="I1770">
        <v>2998.9951680000004</v>
      </c>
      <c r="J1770">
        <f>YEAR(Ventas_Wellpro[[#This Row],[Fecha]])</f>
        <v>2025</v>
      </c>
      <c r="K1770" t="str">
        <f>TEXT(Ventas_Wellpro[[#This Row],[Fecha]],"MMMM")</f>
        <v>agosto</v>
      </c>
      <c r="L1770">
        <f>DAY(Ventas_Wellpro[[#This Row],[Fecha]])</f>
        <v>21</v>
      </c>
    </row>
    <row r="1771" spans="2:12" x14ac:dyDescent="0.25">
      <c r="B1771" s="70">
        <v>45890</v>
      </c>
      <c r="C1771" s="74" t="s">
        <v>13</v>
      </c>
      <c r="D1771" t="s">
        <v>207</v>
      </c>
      <c r="E1771" s="17">
        <v>0</v>
      </c>
      <c r="F1771">
        <v>1</v>
      </c>
      <c r="G1771" s="17">
        <v>0</v>
      </c>
      <c r="H1771" s="15">
        <v>0</v>
      </c>
      <c r="I1771">
        <v>0</v>
      </c>
      <c r="J1771">
        <f>YEAR(Ventas_Wellpro[[#This Row],[Fecha]])</f>
        <v>2025</v>
      </c>
      <c r="K1771" t="str">
        <f>TEXT(Ventas_Wellpro[[#This Row],[Fecha]],"MMMM")</f>
        <v>agosto</v>
      </c>
      <c r="L1771">
        <f>DAY(Ventas_Wellpro[[#This Row],[Fecha]])</f>
        <v>21</v>
      </c>
    </row>
    <row r="1772" spans="2:12" x14ac:dyDescent="0.25">
      <c r="B1772" s="70">
        <v>45890</v>
      </c>
      <c r="C1772" s="74" t="s">
        <v>22</v>
      </c>
      <c r="D1772" t="s">
        <v>144</v>
      </c>
      <c r="E1772">
        <v>137.79310000000001</v>
      </c>
      <c r="F1772">
        <v>2</v>
      </c>
      <c r="G1772">
        <v>44.093792000000001</v>
      </c>
      <c r="H1772" s="15">
        <v>275.58999999999997</v>
      </c>
      <c r="I1772">
        <v>319.68379199999998</v>
      </c>
      <c r="J1772">
        <f>YEAR(Ventas_Wellpro[[#This Row],[Fecha]])</f>
        <v>2025</v>
      </c>
      <c r="K1772" t="str">
        <f>TEXT(Ventas_Wellpro[[#This Row],[Fecha]],"MMMM")</f>
        <v>agosto</v>
      </c>
      <c r="L1772">
        <f>DAY(Ventas_Wellpro[[#This Row],[Fecha]])</f>
        <v>21</v>
      </c>
    </row>
    <row r="1773" spans="2:12" x14ac:dyDescent="0.25">
      <c r="B1773" s="70">
        <v>45890</v>
      </c>
      <c r="C1773" s="74" t="s">
        <v>22</v>
      </c>
      <c r="D1773" t="s">
        <v>144</v>
      </c>
      <c r="E1773">
        <v>137.79310000000001</v>
      </c>
      <c r="F1773">
        <v>1</v>
      </c>
      <c r="G1773">
        <v>22.046896</v>
      </c>
      <c r="H1773" s="15">
        <v>137.79</v>
      </c>
      <c r="I1773">
        <v>159.836896</v>
      </c>
      <c r="J1773">
        <f>YEAR(Ventas_Wellpro[[#This Row],[Fecha]])</f>
        <v>2025</v>
      </c>
      <c r="K1773" t="str">
        <f>TEXT(Ventas_Wellpro[[#This Row],[Fecha]],"MMMM")</f>
        <v>agosto</v>
      </c>
      <c r="L1773">
        <f>DAY(Ventas_Wellpro[[#This Row],[Fecha]])</f>
        <v>21</v>
      </c>
    </row>
    <row r="1774" spans="2:12" x14ac:dyDescent="0.25">
      <c r="B1774" s="70">
        <v>45890</v>
      </c>
      <c r="C1774" s="74" t="s">
        <v>24</v>
      </c>
      <c r="D1774" t="s">
        <v>144</v>
      </c>
      <c r="E1774">
        <v>137.79310000000001</v>
      </c>
      <c r="F1774">
        <v>1</v>
      </c>
      <c r="G1774">
        <v>22.046896</v>
      </c>
      <c r="H1774" s="15">
        <v>137.79</v>
      </c>
      <c r="I1774">
        <v>159.836896</v>
      </c>
      <c r="J1774">
        <f>YEAR(Ventas_Wellpro[[#This Row],[Fecha]])</f>
        <v>2025</v>
      </c>
      <c r="K1774" t="str">
        <f>TEXT(Ventas_Wellpro[[#This Row],[Fecha]],"MMMM")</f>
        <v>agosto</v>
      </c>
      <c r="L1774">
        <f>DAY(Ventas_Wellpro[[#This Row],[Fecha]])</f>
        <v>21</v>
      </c>
    </row>
    <row r="1775" spans="2:12" x14ac:dyDescent="0.25">
      <c r="B1775" s="70">
        <v>45891</v>
      </c>
      <c r="C1775" s="74" t="s">
        <v>21</v>
      </c>
      <c r="D1775" t="s">
        <v>144</v>
      </c>
      <c r="E1775">
        <v>135.94667246</v>
      </c>
      <c r="F1775">
        <v>1</v>
      </c>
      <c r="G1775">
        <v>21.751467593600001</v>
      </c>
      <c r="H1775" s="15">
        <v>135.94</v>
      </c>
      <c r="I1775">
        <v>157.69146759360001</v>
      </c>
      <c r="J1775">
        <f>YEAR(Ventas_Wellpro[[#This Row],[Fecha]])</f>
        <v>2025</v>
      </c>
      <c r="K1775" t="str">
        <f>TEXT(Ventas_Wellpro[[#This Row],[Fecha]],"MMMM")</f>
        <v>agosto</v>
      </c>
      <c r="L1775">
        <f>DAY(Ventas_Wellpro[[#This Row],[Fecha]])</f>
        <v>22</v>
      </c>
    </row>
    <row r="1776" spans="2:12" x14ac:dyDescent="0.25">
      <c r="B1776" s="70">
        <v>45891</v>
      </c>
      <c r="C1776" s="74" t="s">
        <v>11</v>
      </c>
      <c r="D1776" t="s">
        <v>206</v>
      </c>
      <c r="E1776">
        <v>343.96550000000002</v>
      </c>
      <c r="F1776">
        <v>1</v>
      </c>
      <c r="G1776">
        <v>55.034480000000002</v>
      </c>
      <c r="H1776" s="15">
        <v>343.97</v>
      </c>
      <c r="I1776">
        <v>399.00448000000006</v>
      </c>
      <c r="J1776">
        <f>YEAR(Ventas_Wellpro[[#This Row],[Fecha]])</f>
        <v>2025</v>
      </c>
      <c r="K1776" t="str">
        <f>TEXT(Ventas_Wellpro[[#This Row],[Fecha]],"MMMM")</f>
        <v>agosto</v>
      </c>
      <c r="L1776">
        <f>DAY(Ventas_Wellpro[[#This Row],[Fecha]])</f>
        <v>22</v>
      </c>
    </row>
    <row r="1777" spans="2:12" x14ac:dyDescent="0.25">
      <c r="B1777" s="70">
        <v>45891</v>
      </c>
      <c r="C1777" s="74" t="s">
        <v>22</v>
      </c>
      <c r="D1777" t="s">
        <v>144</v>
      </c>
      <c r="E1777">
        <v>137.79310000000001</v>
      </c>
      <c r="F1777">
        <v>1</v>
      </c>
      <c r="G1777">
        <v>22.046896</v>
      </c>
      <c r="H1777" s="15">
        <v>137.79</v>
      </c>
      <c r="I1777">
        <v>159.836896</v>
      </c>
      <c r="J1777">
        <f>YEAR(Ventas_Wellpro[[#This Row],[Fecha]])</f>
        <v>2025</v>
      </c>
      <c r="K1777" t="str">
        <f>TEXT(Ventas_Wellpro[[#This Row],[Fecha]],"MMMM")</f>
        <v>agosto</v>
      </c>
      <c r="L1777">
        <f>DAY(Ventas_Wellpro[[#This Row],[Fecha]])</f>
        <v>22</v>
      </c>
    </row>
    <row r="1778" spans="2:12" x14ac:dyDescent="0.25">
      <c r="B1778" s="70">
        <v>45894</v>
      </c>
      <c r="C1778" s="74" t="s">
        <v>16</v>
      </c>
      <c r="D1778" t="s">
        <v>144</v>
      </c>
      <c r="E1778">
        <v>905.16369999999995</v>
      </c>
      <c r="F1778" s="26">
        <v>1</v>
      </c>
      <c r="G1778">
        <v>144.82619199999999</v>
      </c>
      <c r="H1778" s="15">
        <v>905.16</v>
      </c>
      <c r="I1778">
        <v>1049.9861919999998</v>
      </c>
      <c r="J1778">
        <f>YEAR(Ventas_Wellpro[[#This Row],[Fecha]])</f>
        <v>2025</v>
      </c>
      <c r="K1778" t="str">
        <f>TEXT(Ventas_Wellpro[[#This Row],[Fecha]],"MMMM")</f>
        <v>agosto</v>
      </c>
      <c r="L1778">
        <f>DAY(Ventas_Wellpro[[#This Row],[Fecha]])</f>
        <v>25</v>
      </c>
    </row>
    <row r="1779" spans="2:12" x14ac:dyDescent="0.25">
      <c r="B1779" s="70">
        <v>45894</v>
      </c>
      <c r="C1779" s="74" t="s">
        <v>10</v>
      </c>
      <c r="D1779" t="s">
        <v>197</v>
      </c>
      <c r="E1779">
        <v>211.23</v>
      </c>
      <c r="F1779">
        <v>6</v>
      </c>
      <c r="G1779">
        <v>202.7808</v>
      </c>
      <c r="H1779" s="15">
        <v>1267.3800000000001</v>
      </c>
      <c r="I1779">
        <v>1470.1608000000001</v>
      </c>
      <c r="J1779">
        <f>YEAR(Ventas_Wellpro[[#This Row],[Fecha]])</f>
        <v>2025</v>
      </c>
      <c r="K1779" t="str">
        <f>TEXT(Ventas_Wellpro[[#This Row],[Fecha]],"MMMM")</f>
        <v>agosto</v>
      </c>
      <c r="L1779">
        <f>DAY(Ventas_Wellpro[[#This Row],[Fecha]])</f>
        <v>25</v>
      </c>
    </row>
    <row r="1780" spans="2:12" x14ac:dyDescent="0.25">
      <c r="B1780" s="70">
        <v>45894</v>
      </c>
      <c r="C1780" s="74" t="s">
        <v>59</v>
      </c>
      <c r="D1780" t="s">
        <v>209</v>
      </c>
      <c r="E1780">
        <v>13.75</v>
      </c>
      <c r="F1780">
        <v>7200</v>
      </c>
      <c r="G1780">
        <v>15840.000000000002</v>
      </c>
      <c r="H1780" s="15">
        <v>99000</v>
      </c>
      <c r="I1780">
        <v>114840</v>
      </c>
      <c r="J1780">
        <f>YEAR(Ventas_Wellpro[[#This Row],[Fecha]])</f>
        <v>2025</v>
      </c>
      <c r="K1780" t="str">
        <f>TEXT(Ventas_Wellpro[[#This Row],[Fecha]],"MMMM")</f>
        <v>agosto</v>
      </c>
      <c r="L1780">
        <f>DAY(Ventas_Wellpro[[#This Row],[Fecha]])</f>
        <v>25</v>
      </c>
    </row>
    <row r="1781" spans="2:12" x14ac:dyDescent="0.25">
      <c r="B1781" s="70">
        <v>45894</v>
      </c>
      <c r="C1781" s="74" t="s">
        <v>147</v>
      </c>
      <c r="D1781" t="s">
        <v>197</v>
      </c>
      <c r="E1781">
        <v>70.47</v>
      </c>
      <c r="F1781">
        <v>100</v>
      </c>
      <c r="G1781">
        <v>1127.52</v>
      </c>
      <c r="H1781" s="15">
        <v>7047</v>
      </c>
      <c r="I1781">
        <v>8174.52</v>
      </c>
      <c r="J1781">
        <f>YEAR(Ventas_Wellpro[[#This Row],[Fecha]])</f>
        <v>2025</v>
      </c>
      <c r="K1781" t="str">
        <f>TEXT(Ventas_Wellpro[[#This Row],[Fecha]],"MMMM")</f>
        <v>agosto</v>
      </c>
      <c r="L1781">
        <f>DAY(Ventas_Wellpro[[#This Row],[Fecha]])</f>
        <v>25</v>
      </c>
    </row>
    <row r="1782" spans="2:12" x14ac:dyDescent="0.25">
      <c r="B1782" s="70">
        <v>45894</v>
      </c>
      <c r="C1782" s="74" t="s">
        <v>11</v>
      </c>
      <c r="D1782" t="s">
        <v>144</v>
      </c>
      <c r="E1782">
        <v>340.85700000000003</v>
      </c>
      <c r="F1782">
        <v>1</v>
      </c>
      <c r="G1782">
        <v>54.537120000000009</v>
      </c>
      <c r="H1782" s="15">
        <v>340.86</v>
      </c>
      <c r="I1782">
        <v>395.39712000000003</v>
      </c>
      <c r="J1782">
        <f>YEAR(Ventas_Wellpro[[#This Row],[Fecha]])</f>
        <v>2025</v>
      </c>
      <c r="K1782" t="str">
        <f>TEXT(Ventas_Wellpro[[#This Row],[Fecha]],"MMMM")</f>
        <v>agosto</v>
      </c>
      <c r="L1782">
        <f>DAY(Ventas_Wellpro[[#This Row],[Fecha]])</f>
        <v>25</v>
      </c>
    </row>
    <row r="1783" spans="2:12" x14ac:dyDescent="0.25">
      <c r="B1783" s="70">
        <v>45894</v>
      </c>
      <c r="C1783" s="74" t="s">
        <v>57</v>
      </c>
      <c r="D1783" t="s">
        <v>209</v>
      </c>
      <c r="E1783">
        <v>13.75</v>
      </c>
      <c r="F1783">
        <v>7200</v>
      </c>
      <c r="G1783">
        <v>15840.000000000002</v>
      </c>
      <c r="H1783" s="15">
        <v>99000</v>
      </c>
      <c r="I1783">
        <v>114840</v>
      </c>
      <c r="J1783">
        <f>YEAR(Ventas_Wellpro[[#This Row],[Fecha]])</f>
        <v>2025</v>
      </c>
      <c r="K1783" t="str">
        <f>TEXT(Ventas_Wellpro[[#This Row],[Fecha]],"MMMM")</f>
        <v>agosto</v>
      </c>
      <c r="L1783">
        <f>DAY(Ventas_Wellpro[[#This Row],[Fecha]])</f>
        <v>25</v>
      </c>
    </row>
    <row r="1784" spans="2:12" x14ac:dyDescent="0.25">
      <c r="B1784" s="70">
        <v>45894</v>
      </c>
      <c r="C1784" s="74" t="s">
        <v>23</v>
      </c>
      <c r="D1784" t="s">
        <v>144</v>
      </c>
      <c r="E1784">
        <v>136.5529621</v>
      </c>
      <c r="F1784">
        <v>1</v>
      </c>
      <c r="G1784">
        <v>21.848473936000001</v>
      </c>
      <c r="H1784" s="15">
        <v>136.55000000000001</v>
      </c>
      <c r="I1784">
        <v>158.39847393600002</v>
      </c>
      <c r="J1784">
        <f>YEAR(Ventas_Wellpro[[#This Row],[Fecha]])</f>
        <v>2025</v>
      </c>
      <c r="K1784" t="str">
        <f>TEXT(Ventas_Wellpro[[#This Row],[Fecha]],"MMMM")</f>
        <v>agosto</v>
      </c>
      <c r="L1784">
        <f>DAY(Ventas_Wellpro[[#This Row],[Fecha]])</f>
        <v>25</v>
      </c>
    </row>
    <row r="1785" spans="2:12" x14ac:dyDescent="0.25">
      <c r="B1785" s="70">
        <v>45894</v>
      </c>
      <c r="C1785" s="74" t="s">
        <v>58</v>
      </c>
      <c r="D1785" t="s">
        <v>209</v>
      </c>
      <c r="E1785">
        <v>13.75</v>
      </c>
      <c r="F1785">
        <v>7200</v>
      </c>
      <c r="G1785">
        <v>15840.000000000002</v>
      </c>
      <c r="H1785" s="15">
        <v>99000</v>
      </c>
      <c r="I1785">
        <v>114840</v>
      </c>
      <c r="J1785">
        <f>YEAR(Ventas_Wellpro[[#This Row],[Fecha]])</f>
        <v>2025</v>
      </c>
      <c r="K1785" t="str">
        <f>TEXT(Ventas_Wellpro[[#This Row],[Fecha]],"MMMM")</f>
        <v>agosto</v>
      </c>
      <c r="L1785">
        <f>DAY(Ventas_Wellpro[[#This Row],[Fecha]])</f>
        <v>25</v>
      </c>
    </row>
    <row r="1786" spans="2:12" x14ac:dyDescent="0.25">
      <c r="B1786" s="70">
        <v>45896</v>
      </c>
      <c r="C1786" s="74" t="s">
        <v>16</v>
      </c>
      <c r="D1786" t="s">
        <v>144</v>
      </c>
      <c r="E1786">
        <v>905.16369999999995</v>
      </c>
      <c r="F1786" s="26">
        <v>1</v>
      </c>
      <c r="G1786">
        <v>144.82619199999999</v>
      </c>
      <c r="H1786" s="15">
        <v>905.16</v>
      </c>
      <c r="I1786">
        <v>1049.9861919999998</v>
      </c>
      <c r="J1786">
        <f>YEAR(Ventas_Wellpro[[#This Row],[Fecha]])</f>
        <v>2025</v>
      </c>
      <c r="K1786" t="str">
        <f>TEXT(Ventas_Wellpro[[#This Row],[Fecha]],"MMMM")</f>
        <v>agosto</v>
      </c>
      <c r="L1786">
        <f>DAY(Ventas_Wellpro[[#This Row],[Fecha]])</f>
        <v>27</v>
      </c>
    </row>
    <row r="1787" spans="2:12" x14ac:dyDescent="0.25">
      <c r="B1787" s="70">
        <v>45896</v>
      </c>
      <c r="C1787" s="74" t="s">
        <v>17</v>
      </c>
      <c r="D1787" t="s">
        <v>196</v>
      </c>
      <c r="E1787">
        <v>498.66</v>
      </c>
      <c r="F1787" s="26">
        <v>6</v>
      </c>
      <c r="G1787">
        <v>478.71360000000004</v>
      </c>
      <c r="H1787" s="15">
        <v>2991.96</v>
      </c>
      <c r="I1787">
        <v>3470.6736000000001</v>
      </c>
      <c r="J1787">
        <f>YEAR(Ventas_Wellpro[[#This Row],[Fecha]])</f>
        <v>2025</v>
      </c>
      <c r="K1787" t="str">
        <f>TEXT(Ventas_Wellpro[[#This Row],[Fecha]],"MMMM")</f>
        <v>agosto</v>
      </c>
      <c r="L1787">
        <f>DAY(Ventas_Wellpro[[#This Row],[Fecha]])</f>
        <v>27</v>
      </c>
    </row>
    <row r="1788" spans="2:12" x14ac:dyDescent="0.25">
      <c r="B1788" s="70">
        <v>45896</v>
      </c>
      <c r="C1788" s="74" t="s">
        <v>17</v>
      </c>
      <c r="D1788" t="s">
        <v>196</v>
      </c>
      <c r="E1788">
        <v>498.66</v>
      </c>
      <c r="F1788" s="26">
        <v>6</v>
      </c>
      <c r="G1788">
        <v>478.71360000000004</v>
      </c>
      <c r="H1788" s="15">
        <v>2991.96</v>
      </c>
      <c r="I1788">
        <v>3470.6736000000001</v>
      </c>
      <c r="J1788">
        <f>YEAR(Ventas_Wellpro[[#This Row],[Fecha]])</f>
        <v>2025</v>
      </c>
      <c r="K1788" t="str">
        <f>TEXT(Ventas_Wellpro[[#This Row],[Fecha]],"MMMM")</f>
        <v>agosto</v>
      </c>
      <c r="L1788">
        <f>DAY(Ventas_Wellpro[[#This Row],[Fecha]])</f>
        <v>27</v>
      </c>
    </row>
    <row r="1789" spans="2:12" x14ac:dyDescent="0.25">
      <c r="B1789" s="70">
        <v>45896</v>
      </c>
      <c r="C1789" s="74" t="s">
        <v>17</v>
      </c>
      <c r="D1789" t="s">
        <v>196</v>
      </c>
      <c r="E1789">
        <v>498.66</v>
      </c>
      <c r="F1789" s="26">
        <v>6</v>
      </c>
      <c r="G1789">
        <v>478.71360000000004</v>
      </c>
      <c r="H1789" s="15">
        <v>2991.96</v>
      </c>
      <c r="I1789">
        <v>3470.6736000000001</v>
      </c>
      <c r="J1789">
        <f>YEAR(Ventas_Wellpro[[#This Row],[Fecha]])</f>
        <v>2025</v>
      </c>
      <c r="K1789" t="str">
        <f>TEXT(Ventas_Wellpro[[#This Row],[Fecha]],"MMMM")</f>
        <v>agosto</v>
      </c>
      <c r="L1789">
        <f>DAY(Ventas_Wellpro[[#This Row],[Fecha]])</f>
        <v>27</v>
      </c>
    </row>
    <row r="1790" spans="2:12" x14ac:dyDescent="0.25">
      <c r="B1790" s="70">
        <v>45896</v>
      </c>
      <c r="C1790" s="74" t="s">
        <v>17</v>
      </c>
      <c r="D1790" t="s">
        <v>196</v>
      </c>
      <c r="E1790">
        <v>498.66</v>
      </c>
      <c r="F1790" s="26">
        <v>6</v>
      </c>
      <c r="G1790">
        <v>478.71360000000004</v>
      </c>
      <c r="H1790" s="15">
        <v>2991.96</v>
      </c>
      <c r="I1790">
        <v>3470.6736000000001</v>
      </c>
      <c r="J1790">
        <f>YEAR(Ventas_Wellpro[[#This Row],[Fecha]])</f>
        <v>2025</v>
      </c>
      <c r="K1790" t="str">
        <f>TEXT(Ventas_Wellpro[[#This Row],[Fecha]],"MMMM")</f>
        <v>agosto</v>
      </c>
      <c r="L1790">
        <f>DAY(Ventas_Wellpro[[#This Row],[Fecha]])</f>
        <v>27</v>
      </c>
    </row>
    <row r="1791" spans="2:12" x14ac:dyDescent="0.25">
      <c r="B1791" s="70">
        <v>45896</v>
      </c>
      <c r="C1791" s="74" t="s">
        <v>17</v>
      </c>
      <c r="D1791" t="s">
        <v>196</v>
      </c>
      <c r="E1791">
        <v>498.66</v>
      </c>
      <c r="F1791" s="26">
        <v>6</v>
      </c>
      <c r="G1791">
        <v>478.71360000000004</v>
      </c>
      <c r="H1791" s="15">
        <v>2991.96</v>
      </c>
      <c r="I1791">
        <v>3470.6736000000001</v>
      </c>
      <c r="J1791">
        <f>YEAR(Ventas_Wellpro[[#This Row],[Fecha]])</f>
        <v>2025</v>
      </c>
      <c r="K1791" t="str">
        <f>TEXT(Ventas_Wellpro[[#This Row],[Fecha]],"MMMM")</f>
        <v>agosto</v>
      </c>
      <c r="L1791">
        <f>DAY(Ventas_Wellpro[[#This Row],[Fecha]])</f>
        <v>27</v>
      </c>
    </row>
    <row r="1792" spans="2:12" x14ac:dyDescent="0.25">
      <c r="B1792" s="70">
        <v>45896</v>
      </c>
      <c r="C1792" s="74" t="s">
        <v>17</v>
      </c>
      <c r="D1792" t="s">
        <v>196</v>
      </c>
      <c r="E1792">
        <v>498.66</v>
      </c>
      <c r="F1792" s="26">
        <v>6</v>
      </c>
      <c r="G1792">
        <v>478.71360000000004</v>
      </c>
      <c r="H1792" s="15">
        <v>2991.96</v>
      </c>
      <c r="I1792">
        <v>3470.6736000000001</v>
      </c>
      <c r="J1792">
        <f>YEAR(Ventas_Wellpro[[#This Row],[Fecha]])</f>
        <v>2025</v>
      </c>
      <c r="K1792" t="str">
        <f>TEXT(Ventas_Wellpro[[#This Row],[Fecha]],"MMMM")</f>
        <v>agosto</v>
      </c>
      <c r="L1792">
        <f>DAY(Ventas_Wellpro[[#This Row],[Fecha]])</f>
        <v>27</v>
      </c>
    </row>
    <row r="1793" spans="2:12" x14ac:dyDescent="0.25">
      <c r="B1793" s="70">
        <v>45896</v>
      </c>
      <c r="C1793" s="74" t="s">
        <v>10</v>
      </c>
      <c r="D1793" t="s">
        <v>144</v>
      </c>
      <c r="E1793">
        <v>340.85700000000003</v>
      </c>
      <c r="F1793">
        <v>1</v>
      </c>
      <c r="G1793">
        <v>54.537120000000009</v>
      </c>
      <c r="H1793" s="15">
        <v>340.86</v>
      </c>
      <c r="I1793">
        <v>395.39712000000003</v>
      </c>
      <c r="J1793">
        <f>YEAR(Ventas_Wellpro[[#This Row],[Fecha]])</f>
        <v>2025</v>
      </c>
      <c r="K1793" t="str">
        <f>TEXT(Ventas_Wellpro[[#This Row],[Fecha]],"MMMM")</f>
        <v>agosto</v>
      </c>
      <c r="L1793">
        <f>DAY(Ventas_Wellpro[[#This Row],[Fecha]])</f>
        <v>27</v>
      </c>
    </row>
    <row r="1794" spans="2:12" x14ac:dyDescent="0.25">
      <c r="B1794" s="70">
        <v>45896</v>
      </c>
      <c r="C1794" s="74" t="s">
        <v>19</v>
      </c>
      <c r="D1794" t="s">
        <v>144</v>
      </c>
      <c r="E1794">
        <v>1048.2757999999999</v>
      </c>
      <c r="F1794">
        <v>1</v>
      </c>
      <c r="G1794">
        <v>167.72412799999998</v>
      </c>
      <c r="H1794" s="15">
        <v>1048.28</v>
      </c>
      <c r="I1794">
        <v>1216.004128</v>
      </c>
      <c r="J1794">
        <f>YEAR(Ventas_Wellpro[[#This Row],[Fecha]])</f>
        <v>2025</v>
      </c>
      <c r="K1794" t="str">
        <f>TEXT(Ventas_Wellpro[[#This Row],[Fecha]],"MMMM")</f>
        <v>agosto</v>
      </c>
      <c r="L1794">
        <f>DAY(Ventas_Wellpro[[#This Row],[Fecha]])</f>
        <v>27</v>
      </c>
    </row>
    <row r="1795" spans="2:12" x14ac:dyDescent="0.25">
      <c r="B1795" s="70">
        <v>45896</v>
      </c>
      <c r="C1795" s="74" t="s">
        <v>11</v>
      </c>
      <c r="D1795" t="s">
        <v>144</v>
      </c>
      <c r="E1795">
        <v>343.96499999999997</v>
      </c>
      <c r="F1795">
        <v>1</v>
      </c>
      <c r="G1795">
        <v>55.034399999999998</v>
      </c>
      <c r="H1795" s="15">
        <v>343.97</v>
      </c>
      <c r="I1795">
        <v>399.00440000000003</v>
      </c>
      <c r="J1795">
        <f>YEAR(Ventas_Wellpro[[#This Row],[Fecha]])</f>
        <v>2025</v>
      </c>
      <c r="K1795" t="str">
        <f>TEXT(Ventas_Wellpro[[#This Row],[Fecha]],"MMMM")</f>
        <v>agosto</v>
      </c>
      <c r="L1795">
        <f>DAY(Ventas_Wellpro[[#This Row],[Fecha]])</f>
        <v>27</v>
      </c>
    </row>
    <row r="1796" spans="2:12" x14ac:dyDescent="0.25">
      <c r="B1796" s="70">
        <v>45896</v>
      </c>
      <c r="C1796" s="74" t="s">
        <v>11</v>
      </c>
      <c r="D1796" t="s">
        <v>144</v>
      </c>
      <c r="E1796">
        <v>340.85700000000003</v>
      </c>
      <c r="F1796">
        <v>1</v>
      </c>
      <c r="G1796">
        <v>54.537120000000009</v>
      </c>
      <c r="H1796" s="15">
        <v>340.86</v>
      </c>
      <c r="I1796">
        <v>395.39712000000003</v>
      </c>
      <c r="J1796">
        <f>YEAR(Ventas_Wellpro[[#This Row],[Fecha]])</f>
        <v>2025</v>
      </c>
      <c r="K1796" t="str">
        <f>TEXT(Ventas_Wellpro[[#This Row],[Fecha]],"MMMM")</f>
        <v>agosto</v>
      </c>
      <c r="L1796">
        <f>DAY(Ventas_Wellpro[[#This Row],[Fecha]])</f>
        <v>27</v>
      </c>
    </row>
    <row r="1797" spans="2:12" x14ac:dyDescent="0.25">
      <c r="B1797" s="70">
        <v>45896</v>
      </c>
      <c r="C1797" s="74" t="s">
        <v>11</v>
      </c>
      <c r="D1797" t="s">
        <v>144</v>
      </c>
      <c r="E1797">
        <v>340.85700000000003</v>
      </c>
      <c r="F1797">
        <v>1</v>
      </c>
      <c r="G1797">
        <v>54.537120000000009</v>
      </c>
      <c r="H1797" s="15">
        <v>340.86</v>
      </c>
      <c r="I1797">
        <v>395.39712000000003</v>
      </c>
      <c r="J1797">
        <f>YEAR(Ventas_Wellpro[[#This Row],[Fecha]])</f>
        <v>2025</v>
      </c>
      <c r="K1797" t="str">
        <f>TEXT(Ventas_Wellpro[[#This Row],[Fecha]],"MMMM")</f>
        <v>agosto</v>
      </c>
      <c r="L1797">
        <f>DAY(Ventas_Wellpro[[#This Row],[Fecha]])</f>
        <v>27</v>
      </c>
    </row>
    <row r="1798" spans="2:12" x14ac:dyDescent="0.25">
      <c r="B1798" s="70">
        <v>45896</v>
      </c>
      <c r="C1798" s="74" t="s">
        <v>18</v>
      </c>
      <c r="D1798" t="s">
        <v>196</v>
      </c>
      <c r="E1798" s="17">
        <v>525.59</v>
      </c>
      <c r="F1798">
        <v>6</v>
      </c>
      <c r="G1798">
        <v>504.56640000000004</v>
      </c>
      <c r="H1798" s="15">
        <v>3153.54</v>
      </c>
      <c r="I1798">
        <v>3658.1064000000001</v>
      </c>
      <c r="J1798">
        <f>YEAR(Ventas_Wellpro[[#This Row],[Fecha]])</f>
        <v>2025</v>
      </c>
      <c r="K1798" t="str">
        <f>TEXT(Ventas_Wellpro[[#This Row],[Fecha]],"MMMM")</f>
        <v>agosto</v>
      </c>
      <c r="L1798">
        <f>DAY(Ventas_Wellpro[[#This Row],[Fecha]])</f>
        <v>27</v>
      </c>
    </row>
    <row r="1799" spans="2:12" x14ac:dyDescent="0.25">
      <c r="B1799" s="70">
        <v>45896</v>
      </c>
      <c r="C1799" s="74" t="s">
        <v>22</v>
      </c>
      <c r="D1799" t="s">
        <v>207</v>
      </c>
      <c r="E1799" s="17">
        <v>163.36000000000001</v>
      </c>
      <c r="F1799">
        <v>1</v>
      </c>
      <c r="G1799" s="17">
        <v>26.137600000000003</v>
      </c>
      <c r="H1799" s="15">
        <v>163.36000000000001</v>
      </c>
      <c r="I1799">
        <v>189.49760000000001</v>
      </c>
      <c r="J1799">
        <f>YEAR(Ventas_Wellpro[[#This Row],[Fecha]])</f>
        <v>2025</v>
      </c>
      <c r="K1799" t="str">
        <f>TEXT(Ventas_Wellpro[[#This Row],[Fecha]],"MMMM")</f>
        <v>agosto</v>
      </c>
      <c r="L1799">
        <f>DAY(Ventas_Wellpro[[#This Row],[Fecha]])</f>
        <v>27</v>
      </c>
    </row>
    <row r="1800" spans="2:12" x14ac:dyDescent="0.25">
      <c r="B1800" s="70">
        <v>45896</v>
      </c>
      <c r="C1800" s="74" t="s">
        <v>18</v>
      </c>
      <c r="D1800" t="s">
        <v>196</v>
      </c>
      <c r="E1800" s="17">
        <v>525.59</v>
      </c>
      <c r="F1800">
        <v>6</v>
      </c>
      <c r="G1800">
        <v>504.56640000000004</v>
      </c>
      <c r="H1800" s="15">
        <v>3153.54</v>
      </c>
      <c r="I1800">
        <v>3658.1064000000001</v>
      </c>
      <c r="J1800">
        <f>YEAR(Ventas_Wellpro[[#This Row],[Fecha]])</f>
        <v>2025</v>
      </c>
      <c r="K1800" t="str">
        <f>TEXT(Ventas_Wellpro[[#This Row],[Fecha]],"MMMM")</f>
        <v>agosto</v>
      </c>
      <c r="L1800">
        <f>DAY(Ventas_Wellpro[[#This Row],[Fecha]])</f>
        <v>27</v>
      </c>
    </row>
    <row r="1801" spans="2:12" x14ac:dyDescent="0.25">
      <c r="B1801" s="70">
        <v>45896</v>
      </c>
      <c r="C1801" s="74" t="s">
        <v>23</v>
      </c>
      <c r="D1801" t="s">
        <v>207</v>
      </c>
      <c r="E1801" s="17">
        <v>163.36000000000001</v>
      </c>
      <c r="F1801">
        <v>1</v>
      </c>
      <c r="G1801" s="17">
        <v>26.137600000000003</v>
      </c>
      <c r="H1801" s="15">
        <v>163.36000000000001</v>
      </c>
      <c r="I1801">
        <v>189.49760000000001</v>
      </c>
      <c r="J1801">
        <f>YEAR(Ventas_Wellpro[[#This Row],[Fecha]])</f>
        <v>2025</v>
      </c>
      <c r="K1801" t="str">
        <f>TEXT(Ventas_Wellpro[[#This Row],[Fecha]],"MMMM")</f>
        <v>agosto</v>
      </c>
      <c r="L1801">
        <f>DAY(Ventas_Wellpro[[#This Row],[Fecha]])</f>
        <v>27</v>
      </c>
    </row>
    <row r="1802" spans="2:12" x14ac:dyDescent="0.25">
      <c r="B1802" s="70">
        <v>45896</v>
      </c>
      <c r="C1802" s="74" t="s">
        <v>23</v>
      </c>
      <c r="D1802" t="s">
        <v>196</v>
      </c>
      <c r="E1802">
        <v>70.05</v>
      </c>
      <c r="F1802">
        <v>240</v>
      </c>
      <c r="G1802">
        <v>2689.92</v>
      </c>
      <c r="H1802" s="15">
        <v>16812</v>
      </c>
      <c r="I1802">
        <v>19501.919999999998</v>
      </c>
      <c r="J1802">
        <f>YEAR(Ventas_Wellpro[[#This Row],[Fecha]])</f>
        <v>2025</v>
      </c>
      <c r="K1802" t="str">
        <f>TEXT(Ventas_Wellpro[[#This Row],[Fecha]],"MMMM")</f>
        <v>agosto</v>
      </c>
      <c r="L1802">
        <f>DAY(Ventas_Wellpro[[#This Row],[Fecha]])</f>
        <v>27</v>
      </c>
    </row>
    <row r="1803" spans="2:12" x14ac:dyDescent="0.25">
      <c r="B1803" s="70">
        <v>45897</v>
      </c>
      <c r="C1803" s="74" t="s">
        <v>16</v>
      </c>
      <c r="D1803" t="s">
        <v>144</v>
      </c>
      <c r="E1803">
        <v>905.16369999999995</v>
      </c>
      <c r="F1803" s="26">
        <v>1</v>
      </c>
      <c r="G1803">
        <v>144.82619199999999</v>
      </c>
      <c r="H1803" s="15">
        <v>905.16</v>
      </c>
      <c r="I1803">
        <v>1049.9861919999998</v>
      </c>
      <c r="J1803">
        <f>YEAR(Ventas_Wellpro[[#This Row],[Fecha]])</f>
        <v>2025</v>
      </c>
      <c r="K1803" t="str">
        <f>TEXT(Ventas_Wellpro[[#This Row],[Fecha]],"MMMM")</f>
        <v>agosto</v>
      </c>
      <c r="L1803">
        <f>DAY(Ventas_Wellpro[[#This Row],[Fecha]])</f>
        <v>28</v>
      </c>
    </row>
    <row r="1804" spans="2:12" x14ac:dyDescent="0.25">
      <c r="B1804" s="70">
        <v>45897</v>
      </c>
      <c r="C1804" s="74" t="s">
        <v>10</v>
      </c>
      <c r="D1804" t="s">
        <v>144</v>
      </c>
      <c r="E1804">
        <v>340.85700000000003</v>
      </c>
      <c r="F1804">
        <v>1</v>
      </c>
      <c r="G1804">
        <v>54.537120000000009</v>
      </c>
      <c r="H1804" s="15">
        <v>340.86</v>
      </c>
      <c r="I1804">
        <v>395.39712000000003</v>
      </c>
      <c r="J1804">
        <f>YEAR(Ventas_Wellpro[[#This Row],[Fecha]])</f>
        <v>2025</v>
      </c>
      <c r="K1804" t="str">
        <f>TEXT(Ventas_Wellpro[[#This Row],[Fecha]],"MMMM")</f>
        <v>agosto</v>
      </c>
      <c r="L1804">
        <f>DAY(Ventas_Wellpro[[#This Row],[Fecha]])</f>
        <v>28</v>
      </c>
    </row>
    <row r="1805" spans="2:12" x14ac:dyDescent="0.25">
      <c r="B1805" s="70">
        <v>45897</v>
      </c>
      <c r="C1805" s="74" t="s">
        <v>22</v>
      </c>
      <c r="D1805" t="s">
        <v>144</v>
      </c>
      <c r="E1805">
        <v>137.79310000000001</v>
      </c>
      <c r="F1805">
        <v>1</v>
      </c>
      <c r="G1805">
        <v>22.046896</v>
      </c>
      <c r="H1805" s="15">
        <v>137.79</v>
      </c>
      <c r="I1805">
        <v>159.836896</v>
      </c>
      <c r="J1805">
        <f>YEAR(Ventas_Wellpro[[#This Row],[Fecha]])</f>
        <v>2025</v>
      </c>
      <c r="K1805" t="str">
        <f>TEXT(Ventas_Wellpro[[#This Row],[Fecha]],"MMMM")</f>
        <v>agosto</v>
      </c>
      <c r="L1805">
        <f>DAY(Ventas_Wellpro[[#This Row],[Fecha]])</f>
        <v>28</v>
      </c>
    </row>
    <row r="1806" spans="2:12" x14ac:dyDescent="0.25">
      <c r="B1806" s="70">
        <v>45897</v>
      </c>
      <c r="C1806" s="74" t="s">
        <v>12</v>
      </c>
      <c r="D1806" t="s">
        <v>144</v>
      </c>
      <c r="E1806">
        <v>340.85700000000003</v>
      </c>
      <c r="F1806">
        <v>1</v>
      </c>
      <c r="G1806">
        <v>54.537120000000009</v>
      </c>
      <c r="H1806" s="15">
        <v>340.86</v>
      </c>
      <c r="I1806">
        <v>395.39712000000003</v>
      </c>
      <c r="J1806">
        <f>YEAR(Ventas_Wellpro[[#This Row],[Fecha]])</f>
        <v>2025</v>
      </c>
      <c r="K1806" t="str">
        <f>TEXT(Ventas_Wellpro[[#This Row],[Fecha]],"MMMM")</f>
        <v>agosto</v>
      </c>
      <c r="L1806">
        <f>DAY(Ventas_Wellpro[[#This Row],[Fecha]])</f>
        <v>28</v>
      </c>
    </row>
    <row r="1807" spans="2:12" x14ac:dyDescent="0.25">
      <c r="B1807" s="70">
        <v>45898</v>
      </c>
      <c r="C1807" s="74" t="s">
        <v>17</v>
      </c>
      <c r="D1807" t="s">
        <v>196</v>
      </c>
      <c r="E1807">
        <v>498.66</v>
      </c>
      <c r="F1807" s="26">
        <v>6</v>
      </c>
      <c r="G1807">
        <v>478.71360000000004</v>
      </c>
      <c r="H1807" s="15">
        <v>2991.96</v>
      </c>
      <c r="I1807">
        <v>3470.6736000000001</v>
      </c>
      <c r="J1807">
        <f>YEAR(Ventas_Wellpro[[#This Row],[Fecha]])</f>
        <v>2025</v>
      </c>
      <c r="K1807" t="str">
        <f>TEXT(Ventas_Wellpro[[#This Row],[Fecha]],"MMMM")</f>
        <v>agosto</v>
      </c>
      <c r="L1807">
        <f>DAY(Ventas_Wellpro[[#This Row],[Fecha]])</f>
        <v>29</v>
      </c>
    </row>
    <row r="1808" spans="2:12" x14ac:dyDescent="0.25">
      <c r="B1808" s="70">
        <v>45898</v>
      </c>
      <c r="C1808" s="74" t="s">
        <v>123</v>
      </c>
      <c r="D1808" t="s">
        <v>144</v>
      </c>
      <c r="E1808">
        <v>137.79310000000001</v>
      </c>
      <c r="F1808">
        <v>1</v>
      </c>
      <c r="G1808" s="27">
        <v>22.046896</v>
      </c>
      <c r="H1808" s="15">
        <v>137.79</v>
      </c>
      <c r="I1808" s="27">
        <v>159.836896</v>
      </c>
      <c r="J1808">
        <f>YEAR(Ventas_Wellpro[[#This Row],[Fecha]])</f>
        <v>2025</v>
      </c>
      <c r="K1808" t="str">
        <f>TEXT(Ventas_Wellpro[[#This Row],[Fecha]],"MMMM")</f>
        <v>agosto</v>
      </c>
      <c r="L1808">
        <f>DAY(Ventas_Wellpro[[#This Row],[Fecha]])</f>
        <v>29</v>
      </c>
    </row>
    <row r="1809" spans="1:12" x14ac:dyDescent="0.25">
      <c r="B1809" s="70">
        <v>45898</v>
      </c>
      <c r="C1809" s="74" t="s">
        <v>22</v>
      </c>
      <c r="D1809" t="s">
        <v>144</v>
      </c>
      <c r="E1809">
        <v>137.79310000000001</v>
      </c>
      <c r="F1809">
        <v>2</v>
      </c>
      <c r="G1809">
        <v>44.093792000000001</v>
      </c>
      <c r="H1809" s="15">
        <v>275.58999999999997</v>
      </c>
      <c r="I1809">
        <v>319.68379199999998</v>
      </c>
      <c r="J1809">
        <f>YEAR(Ventas_Wellpro[[#This Row],[Fecha]])</f>
        <v>2025</v>
      </c>
      <c r="K1809" t="str">
        <f>TEXT(Ventas_Wellpro[[#This Row],[Fecha]],"MMMM")</f>
        <v>agosto</v>
      </c>
      <c r="L1809">
        <f>DAY(Ventas_Wellpro[[#This Row],[Fecha]])</f>
        <v>29</v>
      </c>
    </row>
    <row r="1810" spans="1:12" x14ac:dyDescent="0.25">
      <c r="B1810" s="70">
        <v>45901</v>
      </c>
      <c r="C1810" s="74" t="s">
        <v>123</v>
      </c>
      <c r="D1810" t="s">
        <v>144</v>
      </c>
      <c r="E1810">
        <v>137.79</v>
      </c>
      <c r="F1810">
        <v>1</v>
      </c>
      <c r="G1810" s="27">
        <v>22.046399999999998</v>
      </c>
      <c r="H1810" s="15">
        <v>137.79</v>
      </c>
      <c r="I1810" s="27">
        <v>159.8364</v>
      </c>
      <c r="J1810">
        <f>YEAR(Ventas_Wellpro[[#This Row],[Fecha]])</f>
        <v>2025</v>
      </c>
      <c r="K1810" t="str">
        <f>TEXT(Ventas_Wellpro[[#This Row],[Fecha]],"MMMM")</f>
        <v>septiembre</v>
      </c>
      <c r="L1810">
        <f>DAY(Ventas_Wellpro[[#This Row],[Fecha]])</f>
        <v>1</v>
      </c>
    </row>
    <row r="1811" spans="1:12" x14ac:dyDescent="0.25">
      <c r="B1811" s="70">
        <v>45901</v>
      </c>
      <c r="C1811" s="74" t="s">
        <v>123</v>
      </c>
      <c r="D1811" t="s">
        <v>144</v>
      </c>
      <c r="E1811">
        <v>137.79499999999999</v>
      </c>
      <c r="F1811">
        <v>2</v>
      </c>
      <c r="G1811" s="27">
        <v>44.0944</v>
      </c>
      <c r="H1811" s="15">
        <v>275.58999999999997</v>
      </c>
      <c r="I1811" s="27">
        <v>319.68439999999998</v>
      </c>
      <c r="J1811">
        <f>YEAR(Ventas_Wellpro[[#This Row],[Fecha]])</f>
        <v>2025</v>
      </c>
      <c r="K1811" t="str">
        <f>TEXT(Ventas_Wellpro[[#This Row],[Fecha]],"MMMM")</f>
        <v>septiembre</v>
      </c>
      <c r="L1811">
        <f>DAY(Ventas_Wellpro[[#This Row],[Fecha]])</f>
        <v>1</v>
      </c>
    </row>
    <row r="1812" spans="1:12" x14ac:dyDescent="0.25">
      <c r="B1812" s="70">
        <v>45901</v>
      </c>
      <c r="C1812" s="74" t="s">
        <v>21</v>
      </c>
      <c r="D1812" t="s">
        <v>197</v>
      </c>
      <c r="E1812">
        <v>103.34</v>
      </c>
      <c r="F1812">
        <v>240</v>
      </c>
      <c r="G1812" s="27">
        <v>3968.2560000000003</v>
      </c>
      <c r="H1812" s="15">
        <v>24801.599999999999</v>
      </c>
      <c r="I1812" s="27">
        <v>28769.856</v>
      </c>
      <c r="J1812">
        <f>YEAR(Ventas_Wellpro[[#This Row],[Fecha]])</f>
        <v>2025</v>
      </c>
      <c r="K1812" t="str">
        <f>TEXT(Ventas_Wellpro[[#This Row],[Fecha]],"MMMM")</f>
        <v>septiembre</v>
      </c>
      <c r="L1812">
        <f>DAY(Ventas_Wellpro[[#This Row],[Fecha]])</f>
        <v>1</v>
      </c>
    </row>
    <row r="1813" spans="1:12" x14ac:dyDescent="0.25">
      <c r="A1813" s="19" t="s">
        <v>172</v>
      </c>
      <c r="B1813" s="70">
        <v>45901</v>
      </c>
      <c r="C1813" s="74" t="s">
        <v>20</v>
      </c>
      <c r="D1813" t="s">
        <v>206</v>
      </c>
      <c r="E1813">
        <v>2585.34</v>
      </c>
      <c r="F1813">
        <v>1</v>
      </c>
      <c r="G1813" s="27">
        <v>413.65440000000001</v>
      </c>
      <c r="H1813" s="15">
        <v>2585.34</v>
      </c>
      <c r="I1813" s="27">
        <v>2998.9944</v>
      </c>
      <c r="J1813">
        <f>YEAR(Ventas_Wellpro[[#This Row],[Fecha]])</f>
        <v>2025</v>
      </c>
      <c r="K1813" t="str">
        <f>TEXT(Ventas_Wellpro[[#This Row],[Fecha]],"MMMM")</f>
        <v>septiembre</v>
      </c>
      <c r="L1813">
        <f>DAY(Ventas_Wellpro[[#This Row],[Fecha]])</f>
        <v>1</v>
      </c>
    </row>
    <row r="1814" spans="1:12" x14ac:dyDescent="0.25">
      <c r="B1814" s="70">
        <v>45901</v>
      </c>
      <c r="C1814" s="74" t="s">
        <v>14</v>
      </c>
      <c r="D1814" t="s">
        <v>144</v>
      </c>
      <c r="E1814">
        <v>1706.9</v>
      </c>
      <c r="F1814">
        <v>1</v>
      </c>
      <c r="G1814" s="27">
        <v>273.10400000000004</v>
      </c>
      <c r="H1814" s="15">
        <v>1706.9</v>
      </c>
      <c r="I1814" s="27">
        <v>1980.0040000000001</v>
      </c>
      <c r="J1814">
        <f>YEAR(Ventas_Wellpro[[#This Row],[Fecha]])</f>
        <v>2025</v>
      </c>
      <c r="K1814" t="str">
        <f>TEXT(Ventas_Wellpro[[#This Row],[Fecha]],"MMMM")</f>
        <v>septiembre</v>
      </c>
      <c r="L1814">
        <f>DAY(Ventas_Wellpro[[#This Row],[Fecha]])</f>
        <v>1</v>
      </c>
    </row>
    <row r="1815" spans="1:12" x14ac:dyDescent="0.25">
      <c r="B1815" s="70">
        <v>45901</v>
      </c>
      <c r="C1815" s="74" t="s">
        <v>13</v>
      </c>
      <c r="D1815" t="s">
        <v>206</v>
      </c>
      <c r="E1815">
        <v>0</v>
      </c>
      <c r="F1815">
        <v>1</v>
      </c>
      <c r="G1815" s="27">
        <v>0</v>
      </c>
      <c r="H1815" s="15">
        <v>0</v>
      </c>
      <c r="I1815" s="27">
        <v>0</v>
      </c>
      <c r="J1815">
        <f>YEAR(Ventas_Wellpro[[#This Row],[Fecha]])</f>
        <v>2025</v>
      </c>
      <c r="K1815" t="str">
        <f>TEXT(Ventas_Wellpro[[#This Row],[Fecha]],"MMMM")</f>
        <v>septiembre</v>
      </c>
      <c r="L1815">
        <f>DAY(Ventas_Wellpro[[#This Row],[Fecha]])</f>
        <v>1</v>
      </c>
    </row>
    <row r="1816" spans="1:12" x14ac:dyDescent="0.25">
      <c r="B1816" s="70">
        <v>45901</v>
      </c>
      <c r="C1816" s="74" t="s">
        <v>11</v>
      </c>
      <c r="D1816" t="s">
        <v>144</v>
      </c>
      <c r="E1816">
        <v>343.97</v>
      </c>
      <c r="F1816">
        <v>1</v>
      </c>
      <c r="G1816" s="27">
        <v>55.035200000000003</v>
      </c>
      <c r="H1816" s="15">
        <v>343.97</v>
      </c>
      <c r="I1816" s="27">
        <v>399.00520000000006</v>
      </c>
      <c r="J1816">
        <f>YEAR(Ventas_Wellpro[[#This Row],[Fecha]])</f>
        <v>2025</v>
      </c>
      <c r="K1816" t="str">
        <f>TEXT(Ventas_Wellpro[[#This Row],[Fecha]],"MMMM")</f>
        <v>septiembre</v>
      </c>
      <c r="L1816">
        <f>DAY(Ventas_Wellpro[[#This Row],[Fecha]])</f>
        <v>1</v>
      </c>
    </row>
    <row r="1817" spans="1:12" x14ac:dyDescent="0.25">
      <c r="B1817" s="70">
        <v>45901</v>
      </c>
      <c r="C1817" s="74" t="s">
        <v>22</v>
      </c>
      <c r="D1817" t="s">
        <v>144</v>
      </c>
      <c r="E1817">
        <v>137.79</v>
      </c>
      <c r="F1817">
        <v>1</v>
      </c>
      <c r="G1817" s="27">
        <v>22.046399999999998</v>
      </c>
      <c r="H1817" s="15">
        <v>137.79</v>
      </c>
      <c r="I1817" s="27">
        <v>159.8364</v>
      </c>
      <c r="J1817">
        <f>YEAR(Ventas_Wellpro[[#This Row],[Fecha]])</f>
        <v>2025</v>
      </c>
      <c r="K1817" t="str">
        <f>TEXT(Ventas_Wellpro[[#This Row],[Fecha]],"MMMM")</f>
        <v>septiembre</v>
      </c>
      <c r="L1817">
        <f>DAY(Ventas_Wellpro[[#This Row],[Fecha]])</f>
        <v>1</v>
      </c>
    </row>
    <row r="1818" spans="1:12" x14ac:dyDescent="0.25">
      <c r="B1818" s="70">
        <v>45901</v>
      </c>
      <c r="C1818" s="74" t="s">
        <v>23</v>
      </c>
      <c r="D1818" t="s">
        <v>144</v>
      </c>
      <c r="E1818">
        <v>136.55000000000001</v>
      </c>
      <c r="F1818">
        <v>1</v>
      </c>
      <c r="G1818" s="27">
        <v>21.848000000000003</v>
      </c>
      <c r="H1818" s="15">
        <v>136.55000000000001</v>
      </c>
      <c r="I1818" s="27">
        <v>158.39800000000002</v>
      </c>
      <c r="J1818">
        <f>YEAR(Ventas_Wellpro[[#This Row],[Fecha]])</f>
        <v>2025</v>
      </c>
      <c r="K1818" t="str">
        <f>TEXT(Ventas_Wellpro[[#This Row],[Fecha]],"MMMM")</f>
        <v>septiembre</v>
      </c>
      <c r="L1818">
        <f>DAY(Ventas_Wellpro[[#This Row],[Fecha]])</f>
        <v>1</v>
      </c>
    </row>
    <row r="1819" spans="1:12" x14ac:dyDescent="0.25">
      <c r="B1819" s="70">
        <v>45901</v>
      </c>
      <c r="C1819" s="74" t="s">
        <v>12</v>
      </c>
      <c r="D1819" t="s">
        <v>144</v>
      </c>
      <c r="E1819">
        <v>340.86</v>
      </c>
      <c r="F1819">
        <v>1</v>
      </c>
      <c r="G1819" s="27">
        <v>54.537600000000005</v>
      </c>
      <c r="H1819" s="15">
        <v>340.86</v>
      </c>
      <c r="I1819" s="27">
        <v>395.39760000000001</v>
      </c>
      <c r="J1819">
        <f>YEAR(Ventas_Wellpro[[#This Row],[Fecha]])</f>
        <v>2025</v>
      </c>
      <c r="K1819" t="str">
        <f>TEXT(Ventas_Wellpro[[#This Row],[Fecha]],"MMMM")</f>
        <v>septiembre</v>
      </c>
      <c r="L1819">
        <f>DAY(Ventas_Wellpro[[#This Row],[Fecha]])</f>
        <v>1</v>
      </c>
    </row>
    <row r="1820" spans="1:12" x14ac:dyDescent="0.25">
      <c r="B1820" s="70">
        <v>45901</v>
      </c>
      <c r="C1820" s="74" t="s">
        <v>24</v>
      </c>
      <c r="D1820" t="s">
        <v>144</v>
      </c>
      <c r="E1820">
        <v>137.79</v>
      </c>
      <c r="F1820">
        <v>1</v>
      </c>
      <c r="G1820" s="27">
        <v>22.046399999999998</v>
      </c>
      <c r="H1820" s="15">
        <v>137.79</v>
      </c>
      <c r="I1820" s="27">
        <v>159.8364</v>
      </c>
      <c r="J1820">
        <f>YEAR(Ventas_Wellpro[[#This Row],[Fecha]])</f>
        <v>2025</v>
      </c>
      <c r="K1820" t="str">
        <f>TEXT(Ventas_Wellpro[[#This Row],[Fecha]],"MMMM")</f>
        <v>septiembre</v>
      </c>
      <c r="L1820">
        <f>DAY(Ventas_Wellpro[[#This Row],[Fecha]])</f>
        <v>1</v>
      </c>
    </row>
    <row r="1821" spans="1:12" x14ac:dyDescent="0.25">
      <c r="B1821" s="70">
        <v>45902</v>
      </c>
      <c r="C1821" s="74" t="s">
        <v>16</v>
      </c>
      <c r="D1821" t="s">
        <v>144</v>
      </c>
      <c r="E1821">
        <v>905.16</v>
      </c>
      <c r="F1821" s="26">
        <v>1</v>
      </c>
      <c r="G1821" s="27">
        <v>144.82560000000001</v>
      </c>
      <c r="H1821" s="15">
        <v>905.16</v>
      </c>
      <c r="I1821" s="27">
        <v>1049.9856</v>
      </c>
      <c r="J1821">
        <f>YEAR(Ventas_Wellpro[[#This Row],[Fecha]])</f>
        <v>2025</v>
      </c>
      <c r="K1821" t="str">
        <f>TEXT(Ventas_Wellpro[[#This Row],[Fecha]],"MMMM")</f>
        <v>septiembre</v>
      </c>
      <c r="L1821">
        <f>DAY(Ventas_Wellpro[[#This Row],[Fecha]])</f>
        <v>2</v>
      </c>
    </row>
    <row r="1822" spans="1:12" x14ac:dyDescent="0.25">
      <c r="B1822" s="70">
        <v>45902</v>
      </c>
      <c r="C1822" s="74" t="s">
        <v>17</v>
      </c>
      <c r="D1822" t="s">
        <v>196</v>
      </c>
      <c r="E1822">
        <v>498.66</v>
      </c>
      <c r="F1822" s="26">
        <v>6</v>
      </c>
      <c r="G1822" s="27">
        <v>478.71360000000004</v>
      </c>
      <c r="H1822" s="15">
        <v>2991.96</v>
      </c>
      <c r="I1822" s="27">
        <v>3470.6736000000001</v>
      </c>
      <c r="J1822">
        <f>YEAR(Ventas_Wellpro[[#This Row],[Fecha]])</f>
        <v>2025</v>
      </c>
      <c r="K1822" t="str">
        <f>TEXT(Ventas_Wellpro[[#This Row],[Fecha]],"MMMM")</f>
        <v>septiembre</v>
      </c>
      <c r="L1822">
        <f>DAY(Ventas_Wellpro[[#This Row],[Fecha]])</f>
        <v>2</v>
      </c>
    </row>
    <row r="1823" spans="1:12" x14ac:dyDescent="0.25">
      <c r="B1823" s="70">
        <v>45902</v>
      </c>
      <c r="C1823" s="74" t="s">
        <v>17</v>
      </c>
      <c r="D1823" t="s">
        <v>196</v>
      </c>
      <c r="E1823">
        <v>498.66</v>
      </c>
      <c r="F1823" s="26">
        <v>6</v>
      </c>
      <c r="G1823" s="27">
        <v>478.71360000000004</v>
      </c>
      <c r="H1823" s="15">
        <v>2991.96</v>
      </c>
      <c r="I1823" s="27">
        <v>3470.6736000000001</v>
      </c>
      <c r="J1823">
        <f>YEAR(Ventas_Wellpro[[#This Row],[Fecha]])</f>
        <v>2025</v>
      </c>
      <c r="K1823" t="str">
        <f>TEXT(Ventas_Wellpro[[#This Row],[Fecha]],"MMMM")</f>
        <v>septiembre</v>
      </c>
      <c r="L1823">
        <f>DAY(Ventas_Wellpro[[#This Row],[Fecha]])</f>
        <v>2</v>
      </c>
    </row>
    <row r="1824" spans="1:12" x14ac:dyDescent="0.25">
      <c r="B1824" s="70">
        <v>45902</v>
      </c>
      <c r="C1824" s="74" t="s">
        <v>17</v>
      </c>
      <c r="D1824" t="s">
        <v>196</v>
      </c>
      <c r="E1824">
        <v>498.66</v>
      </c>
      <c r="F1824" s="26">
        <v>6</v>
      </c>
      <c r="G1824" s="27">
        <v>478.71360000000004</v>
      </c>
      <c r="H1824" s="15">
        <v>2991.96</v>
      </c>
      <c r="I1824" s="27">
        <v>3470.6736000000001</v>
      </c>
      <c r="J1824">
        <f>YEAR(Ventas_Wellpro[[#This Row],[Fecha]])</f>
        <v>2025</v>
      </c>
      <c r="K1824" t="str">
        <f>TEXT(Ventas_Wellpro[[#This Row],[Fecha]],"MMMM")</f>
        <v>septiembre</v>
      </c>
      <c r="L1824">
        <f>DAY(Ventas_Wellpro[[#This Row],[Fecha]])</f>
        <v>2</v>
      </c>
    </row>
    <row r="1825" spans="2:12" x14ac:dyDescent="0.25">
      <c r="B1825" s="70">
        <v>45902</v>
      </c>
      <c r="C1825" s="74" t="s">
        <v>123</v>
      </c>
      <c r="D1825" t="s">
        <v>144</v>
      </c>
      <c r="E1825">
        <v>137.79</v>
      </c>
      <c r="F1825">
        <v>1</v>
      </c>
      <c r="G1825" s="27">
        <v>22.046399999999998</v>
      </c>
      <c r="H1825" s="15">
        <v>137.79</v>
      </c>
      <c r="I1825" s="27">
        <v>159.8364</v>
      </c>
      <c r="J1825">
        <f>YEAR(Ventas_Wellpro[[#This Row],[Fecha]])</f>
        <v>2025</v>
      </c>
      <c r="K1825" t="str">
        <f>TEXT(Ventas_Wellpro[[#This Row],[Fecha]],"MMMM")</f>
        <v>septiembre</v>
      </c>
      <c r="L1825">
        <f>DAY(Ventas_Wellpro[[#This Row],[Fecha]])</f>
        <v>2</v>
      </c>
    </row>
    <row r="1826" spans="2:12" x14ac:dyDescent="0.25">
      <c r="B1826" s="70">
        <v>45902</v>
      </c>
      <c r="C1826" s="74" t="s">
        <v>21</v>
      </c>
      <c r="D1826" t="s">
        <v>144</v>
      </c>
      <c r="E1826">
        <v>137.79499999999999</v>
      </c>
      <c r="F1826">
        <v>2</v>
      </c>
      <c r="G1826" s="27">
        <v>44.0944</v>
      </c>
      <c r="H1826" s="15">
        <v>275.58999999999997</v>
      </c>
      <c r="I1826" s="27">
        <v>319.68439999999998</v>
      </c>
      <c r="J1826">
        <f>YEAR(Ventas_Wellpro[[#This Row],[Fecha]])</f>
        <v>2025</v>
      </c>
      <c r="K1826" t="str">
        <f>TEXT(Ventas_Wellpro[[#This Row],[Fecha]],"MMMM")</f>
        <v>septiembre</v>
      </c>
      <c r="L1826">
        <f>DAY(Ventas_Wellpro[[#This Row],[Fecha]])</f>
        <v>2</v>
      </c>
    </row>
    <row r="1827" spans="2:12" x14ac:dyDescent="0.25">
      <c r="B1827" s="70">
        <v>45902</v>
      </c>
      <c r="C1827" s="74" t="s">
        <v>18</v>
      </c>
      <c r="D1827" t="s">
        <v>196</v>
      </c>
      <c r="E1827" s="17">
        <v>525.59</v>
      </c>
      <c r="F1827">
        <v>6</v>
      </c>
      <c r="G1827" s="27">
        <v>504.56640000000004</v>
      </c>
      <c r="H1827" s="15">
        <v>3153.54</v>
      </c>
      <c r="I1827" s="27">
        <v>3658.1064000000001</v>
      </c>
      <c r="J1827">
        <f>YEAR(Ventas_Wellpro[[#This Row],[Fecha]])</f>
        <v>2025</v>
      </c>
      <c r="K1827" t="str">
        <f>TEXT(Ventas_Wellpro[[#This Row],[Fecha]],"MMMM")</f>
        <v>septiembre</v>
      </c>
      <c r="L1827">
        <f>DAY(Ventas_Wellpro[[#This Row],[Fecha]])</f>
        <v>2</v>
      </c>
    </row>
    <row r="1828" spans="2:12" x14ac:dyDescent="0.25">
      <c r="B1828" s="70">
        <v>45902</v>
      </c>
      <c r="C1828" s="74" t="s">
        <v>22</v>
      </c>
      <c r="D1828" t="s">
        <v>144</v>
      </c>
      <c r="E1828">
        <v>137.79</v>
      </c>
      <c r="F1828">
        <v>1</v>
      </c>
      <c r="G1828" s="27">
        <v>22.046399999999998</v>
      </c>
      <c r="H1828" s="15">
        <v>137.79</v>
      </c>
      <c r="I1828" s="27">
        <v>159.8364</v>
      </c>
      <c r="J1828">
        <f>YEAR(Ventas_Wellpro[[#This Row],[Fecha]])</f>
        <v>2025</v>
      </c>
      <c r="K1828" t="str">
        <f>TEXT(Ventas_Wellpro[[#This Row],[Fecha]],"MMMM")</f>
        <v>septiembre</v>
      </c>
      <c r="L1828">
        <f>DAY(Ventas_Wellpro[[#This Row],[Fecha]])</f>
        <v>2</v>
      </c>
    </row>
    <row r="1829" spans="2:12" x14ac:dyDescent="0.25">
      <c r="B1829" s="70">
        <v>45903</v>
      </c>
      <c r="C1829" s="74" t="s">
        <v>22</v>
      </c>
      <c r="D1829" t="s">
        <v>144</v>
      </c>
      <c r="E1829">
        <v>137.79499999999999</v>
      </c>
      <c r="F1829">
        <v>2</v>
      </c>
      <c r="G1829" s="27">
        <v>44.0944</v>
      </c>
      <c r="H1829" s="15">
        <v>275.58999999999997</v>
      </c>
      <c r="I1829" s="27">
        <v>319.68439999999998</v>
      </c>
      <c r="J1829">
        <f>YEAR(Ventas_Wellpro[[#This Row],[Fecha]])</f>
        <v>2025</v>
      </c>
      <c r="K1829" t="str">
        <f>TEXT(Ventas_Wellpro[[#This Row],[Fecha]],"MMMM")</f>
        <v>septiembre</v>
      </c>
      <c r="L1829">
        <f>DAY(Ventas_Wellpro[[#This Row],[Fecha]])</f>
        <v>3</v>
      </c>
    </row>
    <row r="1830" spans="2:12" x14ac:dyDescent="0.25">
      <c r="B1830" s="70">
        <v>45903</v>
      </c>
      <c r="C1830" s="74" t="s">
        <v>22</v>
      </c>
      <c r="D1830" t="s">
        <v>144</v>
      </c>
      <c r="E1830">
        <v>137.79</v>
      </c>
      <c r="F1830">
        <v>1</v>
      </c>
      <c r="G1830" s="27">
        <v>22.046399999999998</v>
      </c>
      <c r="H1830" s="15">
        <v>137.79</v>
      </c>
      <c r="I1830" s="27">
        <v>159.8364</v>
      </c>
      <c r="J1830">
        <f>YEAR(Ventas_Wellpro[[#This Row],[Fecha]])</f>
        <v>2025</v>
      </c>
      <c r="K1830" t="str">
        <f>TEXT(Ventas_Wellpro[[#This Row],[Fecha]],"MMMM")</f>
        <v>septiembre</v>
      </c>
      <c r="L1830">
        <f>DAY(Ventas_Wellpro[[#This Row],[Fecha]])</f>
        <v>3</v>
      </c>
    </row>
    <row r="1831" spans="2:12" x14ac:dyDescent="0.25">
      <c r="B1831" s="70">
        <v>45904</v>
      </c>
      <c r="C1831" s="74" t="s">
        <v>15</v>
      </c>
      <c r="D1831" t="s">
        <v>145</v>
      </c>
      <c r="E1831">
        <v>632.99</v>
      </c>
      <c r="F1831" s="26">
        <v>6</v>
      </c>
      <c r="G1831" s="27">
        <v>607.67039999999997</v>
      </c>
      <c r="H1831" s="17">
        <v>3797.94</v>
      </c>
      <c r="I1831" s="27">
        <v>4405.6103999999996</v>
      </c>
      <c r="J1831">
        <f>YEAR(Ventas_Wellpro[[#This Row],[Fecha]])</f>
        <v>2025</v>
      </c>
      <c r="K1831" t="str">
        <f>TEXT(Ventas_Wellpro[[#This Row],[Fecha]],"MMMM")</f>
        <v>septiembre</v>
      </c>
      <c r="L1831">
        <f>DAY(Ventas_Wellpro[[#This Row],[Fecha]])</f>
        <v>4</v>
      </c>
    </row>
    <row r="1832" spans="2:12" x14ac:dyDescent="0.25">
      <c r="B1832" s="70">
        <v>45904</v>
      </c>
      <c r="C1832" s="74" t="s">
        <v>16</v>
      </c>
      <c r="D1832" t="s">
        <v>144</v>
      </c>
      <c r="E1832" s="28">
        <v>905.16</v>
      </c>
      <c r="F1832" s="38">
        <v>1</v>
      </c>
      <c r="G1832" s="39">
        <v>144.82560000000001</v>
      </c>
      <c r="H1832" s="15">
        <v>905.16</v>
      </c>
      <c r="I1832" s="39">
        <v>1049.9856</v>
      </c>
      <c r="J1832" s="28">
        <f>YEAR(Ventas_Wellpro[[#This Row],[Fecha]])</f>
        <v>2025</v>
      </c>
      <c r="K1832" s="28" t="str">
        <f>TEXT(Ventas_Wellpro[[#This Row],[Fecha]],"MMMM")</f>
        <v>septiembre</v>
      </c>
      <c r="L1832" s="28">
        <f>DAY(Ventas_Wellpro[[#This Row],[Fecha]])</f>
        <v>4</v>
      </c>
    </row>
    <row r="1833" spans="2:12" x14ac:dyDescent="0.25">
      <c r="B1833" s="70">
        <v>45904</v>
      </c>
      <c r="C1833" s="74" t="s">
        <v>17</v>
      </c>
      <c r="D1833" t="s">
        <v>196</v>
      </c>
      <c r="E1833">
        <v>498.66</v>
      </c>
      <c r="F1833" s="26">
        <v>6</v>
      </c>
      <c r="G1833" s="27">
        <v>478.71360000000004</v>
      </c>
      <c r="H1833" s="15">
        <v>2991.96</v>
      </c>
      <c r="I1833" s="27">
        <v>3470.6736000000001</v>
      </c>
      <c r="J1833">
        <f>YEAR(Ventas_Wellpro[[#This Row],[Fecha]])</f>
        <v>2025</v>
      </c>
      <c r="K1833" t="str">
        <f>TEXT(Ventas_Wellpro[[#This Row],[Fecha]],"MMMM")</f>
        <v>septiembre</v>
      </c>
      <c r="L1833">
        <f>DAY(Ventas_Wellpro[[#This Row],[Fecha]])</f>
        <v>4</v>
      </c>
    </row>
    <row r="1834" spans="2:12" x14ac:dyDescent="0.25">
      <c r="B1834" s="70">
        <v>45904</v>
      </c>
      <c r="C1834" s="74" t="s">
        <v>10</v>
      </c>
      <c r="D1834" t="s">
        <v>144</v>
      </c>
      <c r="E1834">
        <v>343.97</v>
      </c>
      <c r="F1834">
        <v>1</v>
      </c>
      <c r="G1834" s="27">
        <v>55.035200000000003</v>
      </c>
      <c r="H1834" s="15">
        <v>343.97</v>
      </c>
      <c r="I1834" s="27">
        <v>399.00520000000006</v>
      </c>
      <c r="J1834">
        <f>YEAR(Ventas_Wellpro[[#This Row],[Fecha]])</f>
        <v>2025</v>
      </c>
      <c r="K1834" t="str">
        <f>TEXT(Ventas_Wellpro[[#This Row],[Fecha]],"MMMM")</f>
        <v>septiembre</v>
      </c>
      <c r="L1834">
        <f>DAY(Ventas_Wellpro[[#This Row],[Fecha]])</f>
        <v>4</v>
      </c>
    </row>
    <row r="1835" spans="2:12" x14ac:dyDescent="0.25">
      <c r="B1835" s="70">
        <v>45904</v>
      </c>
      <c r="C1835" s="74" t="s">
        <v>10</v>
      </c>
      <c r="D1835" t="s">
        <v>144</v>
      </c>
      <c r="E1835">
        <v>343.97</v>
      </c>
      <c r="F1835">
        <v>1</v>
      </c>
      <c r="G1835" s="27">
        <v>55.035200000000003</v>
      </c>
      <c r="H1835" s="15">
        <v>343.97</v>
      </c>
      <c r="I1835" s="27">
        <v>399.00520000000006</v>
      </c>
      <c r="J1835">
        <f>YEAR(Ventas_Wellpro[[#This Row],[Fecha]])</f>
        <v>2025</v>
      </c>
      <c r="K1835" t="str">
        <f>TEXT(Ventas_Wellpro[[#This Row],[Fecha]],"MMMM")</f>
        <v>septiembre</v>
      </c>
      <c r="L1835">
        <f>DAY(Ventas_Wellpro[[#This Row],[Fecha]])</f>
        <v>4</v>
      </c>
    </row>
    <row r="1836" spans="2:12" s="28" customFormat="1" x14ac:dyDescent="0.25">
      <c r="B1836" s="70">
        <v>45904</v>
      </c>
      <c r="C1836" s="74" t="s">
        <v>10</v>
      </c>
      <c r="D1836" t="s">
        <v>144</v>
      </c>
      <c r="E1836">
        <v>343.97</v>
      </c>
      <c r="F1836">
        <v>1</v>
      </c>
      <c r="G1836" s="27">
        <v>55.035200000000003</v>
      </c>
      <c r="H1836" s="15">
        <v>343.97</v>
      </c>
      <c r="I1836" s="27">
        <v>399.00520000000006</v>
      </c>
      <c r="J1836">
        <f>YEAR(Ventas_Wellpro[[#This Row],[Fecha]])</f>
        <v>2025</v>
      </c>
      <c r="K1836" t="str">
        <f>TEXT(Ventas_Wellpro[[#This Row],[Fecha]],"MMMM")</f>
        <v>septiembre</v>
      </c>
      <c r="L1836">
        <f>DAY(Ventas_Wellpro[[#This Row],[Fecha]])</f>
        <v>4</v>
      </c>
    </row>
    <row r="1837" spans="2:12" x14ac:dyDescent="0.25">
      <c r="B1837" s="70">
        <v>45904</v>
      </c>
      <c r="C1837" s="74" t="s">
        <v>14</v>
      </c>
      <c r="D1837" t="s">
        <v>144</v>
      </c>
      <c r="E1837">
        <v>1706.9</v>
      </c>
      <c r="F1837">
        <v>1</v>
      </c>
      <c r="G1837" s="27">
        <v>273.10400000000004</v>
      </c>
      <c r="H1837" s="15">
        <v>1706.9</v>
      </c>
      <c r="I1837" s="27">
        <v>1980.0040000000001</v>
      </c>
      <c r="J1837">
        <f>YEAR(Ventas_Wellpro[[#This Row],[Fecha]])</f>
        <v>2025</v>
      </c>
      <c r="K1837" t="str">
        <f>TEXT(Ventas_Wellpro[[#This Row],[Fecha]],"MMMM")</f>
        <v>septiembre</v>
      </c>
      <c r="L1837">
        <f>DAY(Ventas_Wellpro[[#This Row],[Fecha]])</f>
        <v>4</v>
      </c>
    </row>
    <row r="1838" spans="2:12" x14ac:dyDescent="0.25">
      <c r="B1838" s="70">
        <v>45904</v>
      </c>
      <c r="C1838" s="74" t="s">
        <v>18</v>
      </c>
      <c r="D1838" t="s">
        <v>196</v>
      </c>
      <c r="E1838" s="17">
        <v>525.59</v>
      </c>
      <c r="F1838">
        <v>6</v>
      </c>
      <c r="G1838" s="27">
        <v>504.56640000000004</v>
      </c>
      <c r="H1838" s="15">
        <v>3153.54</v>
      </c>
      <c r="I1838" s="27">
        <v>3658.1064000000001</v>
      </c>
      <c r="J1838">
        <f>YEAR(Ventas_Wellpro[[#This Row],[Fecha]])</f>
        <v>2025</v>
      </c>
      <c r="K1838" t="str">
        <f>TEXT(Ventas_Wellpro[[#This Row],[Fecha]],"MMMM")</f>
        <v>septiembre</v>
      </c>
      <c r="L1838">
        <f>DAY(Ventas_Wellpro[[#This Row],[Fecha]])</f>
        <v>4</v>
      </c>
    </row>
    <row r="1839" spans="2:12" x14ac:dyDescent="0.25">
      <c r="B1839" s="70">
        <v>45904</v>
      </c>
      <c r="C1839" s="74" t="s">
        <v>18</v>
      </c>
      <c r="D1839" t="s">
        <v>196</v>
      </c>
      <c r="E1839" s="17">
        <v>525.59</v>
      </c>
      <c r="F1839">
        <v>6</v>
      </c>
      <c r="G1839" s="27">
        <v>504.56640000000004</v>
      </c>
      <c r="H1839" s="15">
        <v>3153.54</v>
      </c>
      <c r="I1839" s="27">
        <v>3658.1064000000001</v>
      </c>
      <c r="J1839">
        <f>YEAR(Ventas_Wellpro[[#This Row],[Fecha]])</f>
        <v>2025</v>
      </c>
      <c r="K1839" t="str">
        <f>TEXT(Ventas_Wellpro[[#This Row],[Fecha]],"MMMM")</f>
        <v>septiembre</v>
      </c>
      <c r="L1839">
        <f>DAY(Ventas_Wellpro[[#This Row],[Fecha]])</f>
        <v>4</v>
      </c>
    </row>
    <row r="1840" spans="2:12" x14ac:dyDescent="0.25">
      <c r="B1840" s="70">
        <v>45904</v>
      </c>
      <c r="C1840" s="74" t="s">
        <v>18</v>
      </c>
      <c r="D1840" t="s">
        <v>196</v>
      </c>
      <c r="E1840" s="17">
        <v>525.59</v>
      </c>
      <c r="F1840">
        <v>6</v>
      </c>
      <c r="G1840" s="27">
        <v>504.56640000000004</v>
      </c>
      <c r="H1840" s="15">
        <v>3153.54</v>
      </c>
      <c r="I1840" s="27">
        <v>3658.1064000000001</v>
      </c>
      <c r="J1840">
        <f>YEAR(Ventas_Wellpro[[#This Row],[Fecha]])</f>
        <v>2025</v>
      </c>
      <c r="K1840" t="str">
        <f>TEXT(Ventas_Wellpro[[#This Row],[Fecha]],"MMMM")</f>
        <v>septiembre</v>
      </c>
      <c r="L1840">
        <f>DAY(Ventas_Wellpro[[#This Row],[Fecha]])</f>
        <v>4</v>
      </c>
    </row>
    <row r="1841" spans="2:12" x14ac:dyDescent="0.25">
      <c r="B1841" s="70">
        <v>45904</v>
      </c>
      <c r="C1841" s="74" t="s">
        <v>22</v>
      </c>
      <c r="D1841" t="s">
        <v>144</v>
      </c>
      <c r="E1841">
        <v>137.79</v>
      </c>
      <c r="F1841">
        <v>1</v>
      </c>
      <c r="G1841" s="27">
        <v>22.046399999999998</v>
      </c>
      <c r="H1841" s="15">
        <v>137.79</v>
      </c>
      <c r="I1841" s="27">
        <v>159.8364</v>
      </c>
      <c r="J1841">
        <f>YEAR(Ventas_Wellpro[[#This Row],[Fecha]])</f>
        <v>2025</v>
      </c>
      <c r="K1841" t="str">
        <f>TEXT(Ventas_Wellpro[[#This Row],[Fecha]],"MMMM")</f>
        <v>septiembre</v>
      </c>
      <c r="L1841">
        <f>DAY(Ventas_Wellpro[[#This Row],[Fecha]])</f>
        <v>4</v>
      </c>
    </row>
    <row r="1842" spans="2:12" x14ac:dyDescent="0.25">
      <c r="B1842" s="70">
        <v>45904</v>
      </c>
      <c r="C1842" s="74" t="s">
        <v>22</v>
      </c>
      <c r="D1842" t="s">
        <v>197</v>
      </c>
      <c r="E1842">
        <v>103.34</v>
      </c>
      <c r="F1842">
        <v>240</v>
      </c>
      <c r="G1842" s="27">
        <v>3968.2560000000003</v>
      </c>
      <c r="H1842" s="15">
        <v>24801.599999999999</v>
      </c>
      <c r="I1842" s="27">
        <v>28769.856</v>
      </c>
      <c r="J1842">
        <f>YEAR(Ventas_Wellpro[[#This Row],[Fecha]])</f>
        <v>2025</v>
      </c>
      <c r="K1842" t="str">
        <f>TEXT(Ventas_Wellpro[[#This Row],[Fecha]],"MMMM")</f>
        <v>septiembre</v>
      </c>
      <c r="L1842">
        <f>DAY(Ventas_Wellpro[[#This Row],[Fecha]])</f>
        <v>4</v>
      </c>
    </row>
    <row r="1843" spans="2:12" x14ac:dyDescent="0.25">
      <c r="B1843" s="70">
        <v>45905</v>
      </c>
      <c r="C1843" s="74" t="s">
        <v>10</v>
      </c>
      <c r="D1843" t="s">
        <v>207</v>
      </c>
      <c r="E1843" s="17">
        <v>312.13</v>
      </c>
      <c r="F1843">
        <v>1</v>
      </c>
      <c r="G1843" s="17">
        <v>49.940800000000003</v>
      </c>
      <c r="H1843" s="15">
        <v>312.13</v>
      </c>
      <c r="I1843" s="27">
        <v>362.07080000000002</v>
      </c>
      <c r="J1843">
        <f>YEAR(Ventas_Wellpro[[#This Row],[Fecha]])</f>
        <v>2025</v>
      </c>
      <c r="K1843" t="str">
        <f>TEXT(Ventas_Wellpro[[#This Row],[Fecha]],"MMMM")</f>
        <v>septiembre</v>
      </c>
      <c r="L1843">
        <f>DAY(Ventas_Wellpro[[#This Row],[Fecha]])</f>
        <v>5</v>
      </c>
    </row>
    <row r="1844" spans="2:12" x14ac:dyDescent="0.25">
      <c r="B1844" s="70">
        <v>45908</v>
      </c>
      <c r="C1844" s="74" t="s">
        <v>123</v>
      </c>
      <c r="D1844" t="s">
        <v>144</v>
      </c>
      <c r="E1844">
        <v>137.79</v>
      </c>
      <c r="F1844">
        <v>1</v>
      </c>
      <c r="G1844" s="27">
        <v>22.046399999999998</v>
      </c>
      <c r="H1844" s="15">
        <v>137.79</v>
      </c>
      <c r="I1844" s="27">
        <v>159.8364</v>
      </c>
      <c r="J1844">
        <f>YEAR(Ventas_Wellpro[[#This Row],[Fecha]])</f>
        <v>2025</v>
      </c>
      <c r="K1844" t="str">
        <f>TEXT(Ventas_Wellpro[[#This Row],[Fecha]],"MMMM")</f>
        <v>septiembre</v>
      </c>
      <c r="L1844">
        <f>DAY(Ventas_Wellpro[[#This Row],[Fecha]])</f>
        <v>8</v>
      </c>
    </row>
    <row r="1845" spans="2:12" x14ac:dyDescent="0.25">
      <c r="B1845" s="70">
        <v>45908</v>
      </c>
      <c r="C1845" s="74" t="s">
        <v>10</v>
      </c>
      <c r="D1845" t="s">
        <v>197</v>
      </c>
      <c r="E1845">
        <v>211.23</v>
      </c>
      <c r="F1845">
        <v>6</v>
      </c>
      <c r="G1845" s="27">
        <v>202.7808</v>
      </c>
      <c r="H1845" s="15">
        <v>1267.3800000000001</v>
      </c>
      <c r="I1845" s="27">
        <v>1470.1608000000001</v>
      </c>
      <c r="J1845">
        <f>YEAR(Ventas_Wellpro[[#This Row],[Fecha]])</f>
        <v>2025</v>
      </c>
      <c r="K1845" t="str">
        <f>TEXT(Ventas_Wellpro[[#This Row],[Fecha]],"MMMM")</f>
        <v>septiembre</v>
      </c>
      <c r="L1845">
        <f>DAY(Ventas_Wellpro[[#This Row],[Fecha]])</f>
        <v>8</v>
      </c>
    </row>
    <row r="1846" spans="2:12" x14ac:dyDescent="0.25">
      <c r="B1846" s="70">
        <v>45908</v>
      </c>
      <c r="C1846" s="74" t="s">
        <v>21</v>
      </c>
      <c r="D1846" t="s">
        <v>144</v>
      </c>
      <c r="E1846">
        <v>137.79</v>
      </c>
      <c r="F1846">
        <v>1</v>
      </c>
      <c r="G1846" s="27">
        <v>22.046399999999998</v>
      </c>
      <c r="H1846" s="15">
        <v>137.79</v>
      </c>
      <c r="I1846" s="27">
        <v>159.8364</v>
      </c>
      <c r="J1846">
        <f>YEAR(Ventas_Wellpro[[#This Row],[Fecha]])</f>
        <v>2025</v>
      </c>
      <c r="K1846" t="str">
        <f>TEXT(Ventas_Wellpro[[#This Row],[Fecha]],"MMMM")</f>
        <v>septiembre</v>
      </c>
      <c r="L1846">
        <f>DAY(Ventas_Wellpro[[#This Row],[Fecha]])</f>
        <v>8</v>
      </c>
    </row>
    <row r="1847" spans="2:12" x14ac:dyDescent="0.25">
      <c r="B1847" s="70">
        <v>45908</v>
      </c>
      <c r="C1847" s="74" t="s">
        <v>19</v>
      </c>
      <c r="D1847" t="s">
        <v>144</v>
      </c>
      <c r="E1847">
        <v>1048.28</v>
      </c>
      <c r="F1847">
        <v>1</v>
      </c>
      <c r="G1847" s="27">
        <v>167.72479999999999</v>
      </c>
      <c r="H1847" s="15">
        <v>1048.28</v>
      </c>
      <c r="I1847" s="27">
        <v>1216.0047999999999</v>
      </c>
      <c r="J1847">
        <f>YEAR(Ventas_Wellpro[[#This Row],[Fecha]])</f>
        <v>2025</v>
      </c>
      <c r="K1847" t="str">
        <f>TEXT(Ventas_Wellpro[[#This Row],[Fecha]],"MMMM")</f>
        <v>septiembre</v>
      </c>
      <c r="L1847">
        <f>DAY(Ventas_Wellpro[[#This Row],[Fecha]])</f>
        <v>8</v>
      </c>
    </row>
    <row r="1848" spans="2:12" x14ac:dyDescent="0.25">
      <c r="B1848" s="70">
        <v>45908</v>
      </c>
      <c r="C1848" s="74" t="s">
        <v>14</v>
      </c>
      <c r="D1848" t="s">
        <v>144</v>
      </c>
      <c r="E1848">
        <v>1706.9</v>
      </c>
      <c r="F1848">
        <v>1</v>
      </c>
      <c r="G1848" s="27">
        <v>273.10400000000004</v>
      </c>
      <c r="H1848" s="15">
        <v>1706.9</v>
      </c>
      <c r="I1848" s="27">
        <v>1980.0040000000001</v>
      </c>
      <c r="J1848">
        <f>YEAR(Ventas_Wellpro[[#This Row],[Fecha]])</f>
        <v>2025</v>
      </c>
      <c r="K1848" t="str">
        <f>TEXT(Ventas_Wellpro[[#This Row],[Fecha]],"MMMM")</f>
        <v>septiembre</v>
      </c>
      <c r="L1848">
        <f>DAY(Ventas_Wellpro[[#This Row],[Fecha]])</f>
        <v>8</v>
      </c>
    </row>
    <row r="1849" spans="2:12" x14ac:dyDescent="0.25">
      <c r="B1849" s="70">
        <v>45908</v>
      </c>
      <c r="C1849" s="74" t="s">
        <v>14</v>
      </c>
      <c r="D1849" t="s">
        <v>144</v>
      </c>
      <c r="E1849">
        <v>1706.9</v>
      </c>
      <c r="F1849">
        <v>1</v>
      </c>
      <c r="G1849" s="27">
        <v>273.10400000000004</v>
      </c>
      <c r="H1849" s="15">
        <v>1706.9</v>
      </c>
      <c r="I1849" s="27">
        <v>1980.0040000000001</v>
      </c>
      <c r="J1849">
        <f>YEAR(Ventas_Wellpro[[#This Row],[Fecha]])</f>
        <v>2025</v>
      </c>
      <c r="K1849" t="str">
        <f>TEXT(Ventas_Wellpro[[#This Row],[Fecha]],"MMMM")</f>
        <v>septiembre</v>
      </c>
      <c r="L1849">
        <f>DAY(Ventas_Wellpro[[#This Row],[Fecha]])</f>
        <v>8</v>
      </c>
    </row>
    <row r="1850" spans="2:12" x14ac:dyDescent="0.25">
      <c r="B1850" s="70">
        <v>45908</v>
      </c>
      <c r="C1850" s="74" t="s">
        <v>22</v>
      </c>
      <c r="D1850" t="s">
        <v>144</v>
      </c>
      <c r="E1850">
        <v>137.79</v>
      </c>
      <c r="F1850">
        <v>1</v>
      </c>
      <c r="G1850" s="27">
        <v>22.046399999999998</v>
      </c>
      <c r="H1850" s="15">
        <v>137.79</v>
      </c>
      <c r="I1850" s="27">
        <v>159.8364</v>
      </c>
      <c r="J1850">
        <f>YEAR(Ventas_Wellpro[[#This Row],[Fecha]])</f>
        <v>2025</v>
      </c>
      <c r="K1850" t="str">
        <f>TEXT(Ventas_Wellpro[[#This Row],[Fecha]],"MMMM")</f>
        <v>septiembre</v>
      </c>
      <c r="L1850">
        <f>DAY(Ventas_Wellpro[[#This Row],[Fecha]])</f>
        <v>8</v>
      </c>
    </row>
    <row r="1851" spans="2:12" x14ac:dyDescent="0.25">
      <c r="B1851" s="70">
        <v>45908</v>
      </c>
      <c r="C1851" s="74" t="s">
        <v>22</v>
      </c>
      <c r="D1851" t="s">
        <v>144</v>
      </c>
      <c r="E1851">
        <v>137.79</v>
      </c>
      <c r="F1851">
        <v>1</v>
      </c>
      <c r="G1851" s="27">
        <v>22.046399999999998</v>
      </c>
      <c r="H1851" s="15">
        <v>137.79</v>
      </c>
      <c r="I1851" s="27">
        <v>159.8364</v>
      </c>
      <c r="J1851">
        <f>YEAR(Ventas_Wellpro[[#This Row],[Fecha]])</f>
        <v>2025</v>
      </c>
      <c r="K1851" t="str">
        <f>TEXT(Ventas_Wellpro[[#This Row],[Fecha]],"MMMM")</f>
        <v>septiembre</v>
      </c>
      <c r="L1851">
        <f>DAY(Ventas_Wellpro[[#This Row],[Fecha]])</f>
        <v>8</v>
      </c>
    </row>
    <row r="1852" spans="2:12" x14ac:dyDescent="0.25">
      <c r="B1852" s="70">
        <v>45908</v>
      </c>
      <c r="C1852" s="74" t="s">
        <v>22</v>
      </c>
      <c r="D1852" t="s">
        <v>144</v>
      </c>
      <c r="E1852">
        <v>137.79</v>
      </c>
      <c r="F1852">
        <v>1</v>
      </c>
      <c r="G1852" s="27">
        <v>22.046399999999998</v>
      </c>
      <c r="H1852" s="15">
        <v>137.79</v>
      </c>
      <c r="I1852" s="27">
        <v>159.8364</v>
      </c>
      <c r="J1852">
        <f>YEAR(Ventas_Wellpro[[#This Row],[Fecha]])</f>
        <v>2025</v>
      </c>
      <c r="K1852" t="str">
        <f>TEXT(Ventas_Wellpro[[#This Row],[Fecha]],"MMMM")</f>
        <v>septiembre</v>
      </c>
      <c r="L1852">
        <f>DAY(Ventas_Wellpro[[#This Row],[Fecha]])</f>
        <v>8</v>
      </c>
    </row>
    <row r="1853" spans="2:12" x14ac:dyDescent="0.25">
      <c r="B1853" s="70">
        <v>45908</v>
      </c>
      <c r="C1853" s="74" t="s">
        <v>23</v>
      </c>
      <c r="D1853" t="s">
        <v>144</v>
      </c>
      <c r="E1853">
        <v>137.79</v>
      </c>
      <c r="F1853">
        <v>1</v>
      </c>
      <c r="G1853" s="27">
        <v>22.046399999999998</v>
      </c>
      <c r="H1853" s="15">
        <v>137.79</v>
      </c>
      <c r="I1853" s="27">
        <v>159.8364</v>
      </c>
      <c r="J1853">
        <f>YEAR(Ventas_Wellpro[[#This Row],[Fecha]])</f>
        <v>2025</v>
      </c>
      <c r="K1853" t="str">
        <f>TEXT(Ventas_Wellpro[[#This Row],[Fecha]],"MMMM")</f>
        <v>septiembre</v>
      </c>
      <c r="L1853">
        <f>DAY(Ventas_Wellpro[[#This Row],[Fecha]])</f>
        <v>8</v>
      </c>
    </row>
    <row r="1854" spans="2:12" x14ac:dyDescent="0.25">
      <c r="B1854" s="70">
        <v>45908</v>
      </c>
      <c r="C1854" s="74" t="s">
        <v>12</v>
      </c>
      <c r="D1854" t="s">
        <v>144</v>
      </c>
      <c r="E1854">
        <v>343.97</v>
      </c>
      <c r="F1854">
        <v>1</v>
      </c>
      <c r="G1854" s="27">
        <v>55.035200000000003</v>
      </c>
      <c r="H1854" s="15">
        <v>343.97</v>
      </c>
      <c r="I1854" s="27">
        <v>399.00520000000006</v>
      </c>
      <c r="J1854">
        <f>YEAR(Ventas_Wellpro[[#This Row],[Fecha]])</f>
        <v>2025</v>
      </c>
      <c r="K1854" t="str">
        <f>TEXT(Ventas_Wellpro[[#This Row],[Fecha]],"MMMM")</f>
        <v>septiembre</v>
      </c>
      <c r="L1854">
        <f>DAY(Ventas_Wellpro[[#This Row],[Fecha]])</f>
        <v>8</v>
      </c>
    </row>
    <row r="1855" spans="2:12" x14ac:dyDescent="0.25">
      <c r="B1855" s="70">
        <v>45908</v>
      </c>
      <c r="C1855" s="74" t="s">
        <v>24</v>
      </c>
      <c r="D1855" t="s">
        <v>144</v>
      </c>
      <c r="E1855">
        <v>137.79</v>
      </c>
      <c r="F1855">
        <v>1</v>
      </c>
      <c r="G1855" s="27">
        <v>22.046399999999998</v>
      </c>
      <c r="H1855" s="15">
        <v>137.79</v>
      </c>
      <c r="I1855" s="27">
        <v>159.8364</v>
      </c>
      <c r="J1855">
        <f>YEAR(Ventas_Wellpro[[#This Row],[Fecha]])</f>
        <v>2025</v>
      </c>
      <c r="K1855" t="str">
        <f>TEXT(Ventas_Wellpro[[#This Row],[Fecha]],"MMMM")</f>
        <v>septiembre</v>
      </c>
      <c r="L1855">
        <f>DAY(Ventas_Wellpro[[#This Row],[Fecha]])</f>
        <v>8</v>
      </c>
    </row>
    <row r="1856" spans="2:12" x14ac:dyDescent="0.25">
      <c r="B1856" s="70">
        <v>45908</v>
      </c>
      <c r="C1856" s="74" t="s">
        <v>24</v>
      </c>
      <c r="D1856" t="s">
        <v>144</v>
      </c>
      <c r="E1856">
        <v>137.79</v>
      </c>
      <c r="F1856">
        <v>1</v>
      </c>
      <c r="G1856" s="27">
        <v>22.046399999999998</v>
      </c>
      <c r="H1856" s="15">
        <v>137.79</v>
      </c>
      <c r="I1856" s="27">
        <v>159.8364</v>
      </c>
      <c r="J1856">
        <f>YEAR(Ventas_Wellpro[[#This Row],[Fecha]])</f>
        <v>2025</v>
      </c>
      <c r="K1856" t="str">
        <f>TEXT(Ventas_Wellpro[[#This Row],[Fecha]],"MMMM")</f>
        <v>septiembre</v>
      </c>
      <c r="L1856">
        <f>DAY(Ventas_Wellpro[[#This Row],[Fecha]])</f>
        <v>8</v>
      </c>
    </row>
    <row r="1857" spans="2:12" x14ac:dyDescent="0.25">
      <c r="B1857" s="70">
        <v>45908</v>
      </c>
      <c r="C1857" s="74" t="s">
        <v>24</v>
      </c>
      <c r="D1857" t="s">
        <v>144</v>
      </c>
      <c r="E1857">
        <v>137.79</v>
      </c>
      <c r="F1857">
        <v>1</v>
      </c>
      <c r="G1857" s="27">
        <v>22.046399999999998</v>
      </c>
      <c r="H1857" s="15">
        <v>137.79</v>
      </c>
      <c r="I1857" s="27">
        <v>159.8364</v>
      </c>
      <c r="J1857">
        <f>YEAR(Ventas_Wellpro[[#This Row],[Fecha]])</f>
        <v>2025</v>
      </c>
      <c r="K1857" t="str">
        <f>TEXT(Ventas_Wellpro[[#This Row],[Fecha]],"MMMM")</f>
        <v>septiembre</v>
      </c>
      <c r="L1857">
        <f>DAY(Ventas_Wellpro[[#This Row],[Fecha]])</f>
        <v>8</v>
      </c>
    </row>
    <row r="1858" spans="2:12" x14ac:dyDescent="0.25">
      <c r="B1858" s="70">
        <v>45910</v>
      </c>
      <c r="C1858" s="74" t="s">
        <v>10</v>
      </c>
      <c r="D1858" t="s">
        <v>144</v>
      </c>
      <c r="E1858">
        <v>206.9</v>
      </c>
      <c r="F1858">
        <v>1</v>
      </c>
      <c r="G1858" s="27">
        <v>33.103999999999999</v>
      </c>
      <c r="H1858" s="15">
        <v>206.9</v>
      </c>
      <c r="I1858" s="27">
        <v>240.00400000000002</v>
      </c>
      <c r="J1858">
        <f>YEAR(Ventas_Wellpro[[#This Row],[Fecha]])</f>
        <v>2025</v>
      </c>
      <c r="K1858" t="str">
        <f>TEXT(Ventas_Wellpro[[#This Row],[Fecha]],"MMMM")</f>
        <v>septiembre</v>
      </c>
      <c r="L1858">
        <f>DAY(Ventas_Wellpro[[#This Row],[Fecha]])</f>
        <v>10</v>
      </c>
    </row>
    <row r="1859" spans="2:12" x14ac:dyDescent="0.25">
      <c r="B1859" s="70">
        <v>45910</v>
      </c>
      <c r="C1859" s="74" t="s">
        <v>21</v>
      </c>
      <c r="D1859" t="s">
        <v>197</v>
      </c>
      <c r="E1859">
        <v>103.34</v>
      </c>
      <c r="F1859">
        <v>240</v>
      </c>
      <c r="G1859" s="27">
        <v>3968.2560000000003</v>
      </c>
      <c r="H1859" s="15">
        <v>24801.599999999999</v>
      </c>
      <c r="I1859" s="27">
        <v>28769.856</v>
      </c>
      <c r="J1859">
        <f>YEAR(Ventas_Wellpro[[#This Row],[Fecha]])</f>
        <v>2025</v>
      </c>
      <c r="K1859" t="str">
        <f>TEXT(Ventas_Wellpro[[#This Row],[Fecha]],"MMMM")</f>
        <v>septiembre</v>
      </c>
      <c r="L1859">
        <f>DAY(Ventas_Wellpro[[#This Row],[Fecha]])</f>
        <v>10</v>
      </c>
    </row>
    <row r="1860" spans="2:12" x14ac:dyDescent="0.25">
      <c r="B1860" s="70">
        <v>45910</v>
      </c>
      <c r="C1860" s="74" t="s">
        <v>11</v>
      </c>
      <c r="D1860" t="s">
        <v>144</v>
      </c>
      <c r="E1860">
        <v>343.97</v>
      </c>
      <c r="F1860">
        <v>1</v>
      </c>
      <c r="G1860" s="27">
        <v>55.035200000000003</v>
      </c>
      <c r="H1860" s="15">
        <v>343.97</v>
      </c>
      <c r="I1860" s="27">
        <v>399.00520000000006</v>
      </c>
      <c r="J1860">
        <f>YEAR(Ventas_Wellpro[[#This Row],[Fecha]])</f>
        <v>2025</v>
      </c>
      <c r="K1860" t="str">
        <f>TEXT(Ventas_Wellpro[[#This Row],[Fecha]],"MMMM")</f>
        <v>septiembre</v>
      </c>
      <c r="L1860">
        <f>DAY(Ventas_Wellpro[[#This Row],[Fecha]])</f>
        <v>10</v>
      </c>
    </row>
    <row r="1861" spans="2:12" x14ac:dyDescent="0.25">
      <c r="B1861" s="70">
        <v>45910</v>
      </c>
      <c r="C1861" s="74" t="s">
        <v>22</v>
      </c>
      <c r="D1861" t="s">
        <v>144</v>
      </c>
      <c r="E1861">
        <v>137.79499999999999</v>
      </c>
      <c r="F1861">
        <v>2</v>
      </c>
      <c r="G1861" s="27">
        <v>44.0944</v>
      </c>
      <c r="H1861" s="15">
        <v>275.58999999999997</v>
      </c>
      <c r="I1861" s="27">
        <v>319.68439999999998</v>
      </c>
      <c r="J1861">
        <f>YEAR(Ventas_Wellpro[[#This Row],[Fecha]])</f>
        <v>2025</v>
      </c>
      <c r="K1861" t="str">
        <f>TEXT(Ventas_Wellpro[[#This Row],[Fecha]],"MMMM")</f>
        <v>septiembre</v>
      </c>
      <c r="L1861">
        <f>DAY(Ventas_Wellpro[[#This Row],[Fecha]])</f>
        <v>10</v>
      </c>
    </row>
    <row r="1862" spans="2:12" x14ac:dyDescent="0.25">
      <c r="B1862" s="70">
        <v>45911</v>
      </c>
      <c r="C1862" s="74" t="s">
        <v>16</v>
      </c>
      <c r="D1862" t="s">
        <v>144</v>
      </c>
      <c r="E1862">
        <v>905.16</v>
      </c>
      <c r="F1862" s="26">
        <v>1</v>
      </c>
      <c r="G1862" s="27">
        <v>144.82560000000001</v>
      </c>
      <c r="H1862" s="15">
        <v>905.16</v>
      </c>
      <c r="I1862" s="27">
        <v>1049.9856</v>
      </c>
      <c r="J1862">
        <f>YEAR(Ventas_Wellpro[[#This Row],[Fecha]])</f>
        <v>2025</v>
      </c>
      <c r="K1862" t="str">
        <f>TEXT(Ventas_Wellpro[[#This Row],[Fecha]],"MMMM")</f>
        <v>septiembre</v>
      </c>
      <c r="L1862">
        <f>DAY(Ventas_Wellpro[[#This Row],[Fecha]])</f>
        <v>11</v>
      </c>
    </row>
    <row r="1863" spans="2:12" x14ac:dyDescent="0.25">
      <c r="B1863" s="70">
        <v>45911</v>
      </c>
      <c r="C1863" s="74" t="s">
        <v>17</v>
      </c>
      <c r="D1863" t="s">
        <v>196</v>
      </c>
      <c r="E1863">
        <v>498.66</v>
      </c>
      <c r="F1863" s="26">
        <v>6</v>
      </c>
      <c r="G1863" s="27">
        <v>478.71360000000004</v>
      </c>
      <c r="H1863" s="15">
        <v>2991.96</v>
      </c>
      <c r="I1863" s="27">
        <v>3470.6736000000001</v>
      </c>
      <c r="J1863">
        <f>YEAR(Ventas_Wellpro[[#This Row],[Fecha]])</f>
        <v>2025</v>
      </c>
      <c r="K1863" t="str">
        <f>TEXT(Ventas_Wellpro[[#This Row],[Fecha]],"MMMM")</f>
        <v>septiembre</v>
      </c>
      <c r="L1863">
        <f>DAY(Ventas_Wellpro[[#This Row],[Fecha]])</f>
        <v>11</v>
      </c>
    </row>
    <row r="1864" spans="2:12" x14ac:dyDescent="0.25">
      <c r="B1864" s="70">
        <v>45911</v>
      </c>
      <c r="C1864" s="74" t="s">
        <v>17</v>
      </c>
      <c r="D1864" t="s">
        <v>196</v>
      </c>
      <c r="E1864">
        <v>498.66</v>
      </c>
      <c r="F1864" s="26">
        <v>6</v>
      </c>
      <c r="G1864" s="27">
        <v>478.71360000000004</v>
      </c>
      <c r="H1864" s="15">
        <v>2991.96</v>
      </c>
      <c r="I1864" s="27">
        <v>3470.6736000000001</v>
      </c>
      <c r="J1864">
        <f>YEAR(Ventas_Wellpro[[#This Row],[Fecha]])</f>
        <v>2025</v>
      </c>
      <c r="K1864" t="str">
        <f>TEXT(Ventas_Wellpro[[#This Row],[Fecha]],"MMMM")</f>
        <v>septiembre</v>
      </c>
      <c r="L1864">
        <f>DAY(Ventas_Wellpro[[#This Row],[Fecha]])</f>
        <v>11</v>
      </c>
    </row>
    <row r="1865" spans="2:12" x14ac:dyDescent="0.25">
      <c r="B1865" s="70">
        <v>45911</v>
      </c>
      <c r="C1865" s="74" t="s">
        <v>17</v>
      </c>
      <c r="D1865" t="s">
        <v>196</v>
      </c>
      <c r="E1865">
        <v>498.66</v>
      </c>
      <c r="F1865" s="26">
        <v>6</v>
      </c>
      <c r="G1865" s="27">
        <v>478.71360000000004</v>
      </c>
      <c r="H1865" s="15">
        <v>2991.96</v>
      </c>
      <c r="I1865" s="27">
        <v>3470.6736000000001</v>
      </c>
      <c r="J1865">
        <f>YEAR(Ventas_Wellpro[[#This Row],[Fecha]])</f>
        <v>2025</v>
      </c>
      <c r="K1865" t="str">
        <f>TEXT(Ventas_Wellpro[[#This Row],[Fecha]],"MMMM")</f>
        <v>septiembre</v>
      </c>
      <c r="L1865">
        <f>DAY(Ventas_Wellpro[[#This Row],[Fecha]])</f>
        <v>11</v>
      </c>
    </row>
    <row r="1866" spans="2:12" x14ac:dyDescent="0.25">
      <c r="B1866" s="70">
        <v>45911</v>
      </c>
      <c r="C1866" s="74" t="s">
        <v>18</v>
      </c>
      <c r="D1866" t="s">
        <v>196</v>
      </c>
      <c r="E1866" s="17">
        <v>525.59</v>
      </c>
      <c r="F1866">
        <v>6</v>
      </c>
      <c r="G1866" s="27">
        <v>504.56640000000004</v>
      </c>
      <c r="H1866" s="15">
        <v>3153.54</v>
      </c>
      <c r="I1866" s="27">
        <v>3658.1064000000001</v>
      </c>
      <c r="J1866">
        <f>YEAR(Ventas_Wellpro[[#This Row],[Fecha]])</f>
        <v>2025</v>
      </c>
      <c r="K1866" t="str">
        <f>TEXT(Ventas_Wellpro[[#This Row],[Fecha]],"MMMM")</f>
        <v>septiembre</v>
      </c>
      <c r="L1866">
        <f>DAY(Ventas_Wellpro[[#This Row],[Fecha]])</f>
        <v>11</v>
      </c>
    </row>
    <row r="1867" spans="2:12" x14ac:dyDescent="0.25">
      <c r="B1867" s="70">
        <v>45911</v>
      </c>
      <c r="C1867" s="74" t="s">
        <v>18</v>
      </c>
      <c r="D1867" t="s">
        <v>196</v>
      </c>
      <c r="E1867" s="17">
        <v>525.59</v>
      </c>
      <c r="F1867">
        <v>6</v>
      </c>
      <c r="G1867" s="27">
        <v>504.56640000000004</v>
      </c>
      <c r="H1867" s="15">
        <v>3153.54</v>
      </c>
      <c r="I1867" s="27">
        <v>3658.1064000000001</v>
      </c>
      <c r="J1867">
        <f>YEAR(Ventas_Wellpro[[#This Row],[Fecha]])</f>
        <v>2025</v>
      </c>
      <c r="K1867" t="str">
        <f>TEXT(Ventas_Wellpro[[#This Row],[Fecha]],"MMMM")</f>
        <v>septiembre</v>
      </c>
      <c r="L1867">
        <f>DAY(Ventas_Wellpro[[#This Row],[Fecha]])</f>
        <v>11</v>
      </c>
    </row>
    <row r="1868" spans="2:12" x14ac:dyDescent="0.25">
      <c r="B1868" s="70">
        <v>45911</v>
      </c>
      <c r="C1868" s="74" t="s">
        <v>22</v>
      </c>
      <c r="D1868" t="s">
        <v>144</v>
      </c>
      <c r="E1868">
        <v>137.79499999999999</v>
      </c>
      <c r="F1868">
        <v>2</v>
      </c>
      <c r="G1868" s="27">
        <v>44.0944</v>
      </c>
      <c r="H1868" s="15">
        <v>275.58999999999997</v>
      </c>
      <c r="I1868" s="27">
        <v>319.68439999999998</v>
      </c>
      <c r="J1868">
        <f>YEAR(Ventas_Wellpro[[#This Row],[Fecha]])</f>
        <v>2025</v>
      </c>
      <c r="K1868" t="str">
        <f>TEXT(Ventas_Wellpro[[#This Row],[Fecha]],"MMMM")</f>
        <v>septiembre</v>
      </c>
      <c r="L1868">
        <f>DAY(Ventas_Wellpro[[#This Row],[Fecha]])</f>
        <v>11</v>
      </c>
    </row>
    <row r="1869" spans="2:12" x14ac:dyDescent="0.25">
      <c r="B1869" s="70">
        <v>45911</v>
      </c>
      <c r="C1869" s="74" t="s">
        <v>23</v>
      </c>
      <c r="D1869" t="s">
        <v>144</v>
      </c>
      <c r="E1869">
        <v>137.79</v>
      </c>
      <c r="F1869">
        <v>1</v>
      </c>
      <c r="G1869" s="27">
        <v>22.046399999999998</v>
      </c>
      <c r="H1869" s="15">
        <v>137.79</v>
      </c>
      <c r="I1869" s="27">
        <v>159.8364</v>
      </c>
      <c r="J1869">
        <f>YEAR(Ventas_Wellpro[[#This Row],[Fecha]])</f>
        <v>2025</v>
      </c>
      <c r="K1869" t="str">
        <f>TEXT(Ventas_Wellpro[[#This Row],[Fecha]],"MMMM")</f>
        <v>septiembre</v>
      </c>
      <c r="L1869">
        <f>DAY(Ventas_Wellpro[[#This Row],[Fecha]])</f>
        <v>11</v>
      </c>
    </row>
    <row r="1870" spans="2:12" x14ac:dyDescent="0.25">
      <c r="B1870" s="70">
        <v>45911</v>
      </c>
      <c r="C1870" s="74" t="s">
        <v>23</v>
      </c>
      <c r="D1870" t="s">
        <v>196</v>
      </c>
      <c r="E1870">
        <v>70.05</v>
      </c>
      <c r="F1870">
        <v>240</v>
      </c>
      <c r="G1870" s="27">
        <v>2689.92</v>
      </c>
      <c r="H1870" s="15">
        <v>16812</v>
      </c>
      <c r="I1870" s="27">
        <v>19501.919999999998</v>
      </c>
      <c r="J1870">
        <f>YEAR(Ventas_Wellpro[[#This Row],[Fecha]])</f>
        <v>2025</v>
      </c>
      <c r="K1870" t="str">
        <f>TEXT(Ventas_Wellpro[[#This Row],[Fecha]],"MMMM")</f>
        <v>septiembre</v>
      </c>
      <c r="L1870">
        <f>DAY(Ventas_Wellpro[[#This Row],[Fecha]])</f>
        <v>11</v>
      </c>
    </row>
    <row r="1871" spans="2:12" x14ac:dyDescent="0.25">
      <c r="B1871" s="70">
        <v>45912</v>
      </c>
      <c r="C1871" s="74" t="s">
        <v>15</v>
      </c>
      <c r="D1871" t="s">
        <v>202</v>
      </c>
      <c r="E1871">
        <v>505.86</v>
      </c>
      <c r="F1871" s="26">
        <v>81</v>
      </c>
      <c r="G1871" s="27">
        <v>6555.9456</v>
      </c>
      <c r="H1871" s="17">
        <v>40974.660000000003</v>
      </c>
      <c r="I1871" s="27">
        <v>47530.605600000003</v>
      </c>
      <c r="J1871">
        <f>YEAR(Ventas_Wellpro[[#This Row],[Fecha]])</f>
        <v>2025</v>
      </c>
      <c r="K1871" t="str">
        <f>TEXT(Ventas_Wellpro[[#This Row],[Fecha]],"MMMM")</f>
        <v>septiembre</v>
      </c>
      <c r="L1871">
        <f>DAY(Ventas_Wellpro[[#This Row],[Fecha]])</f>
        <v>12</v>
      </c>
    </row>
    <row r="1872" spans="2:12" x14ac:dyDescent="0.25">
      <c r="B1872" s="70">
        <v>45912</v>
      </c>
      <c r="C1872" s="74" t="s">
        <v>16</v>
      </c>
      <c r="D1872" t="s">
        <v>144</v>
      </c>
      <c r="E1872">
        <v>905.16</v>
      </c>
      <c r="F1872" s="26">
        <v>1</v>
      </c>
      <c r="G1872" s="27">
        <v>144.82560000000001</v>
      </c>
      <c r="H1872" s="15">
        <v>905.16</v>
      </c>
      <c r="I1872" s="27">
        <v>1049.9856</v>
      </c>
      <c r="J1872">
        <f>YEAR(Ventas_Wellpro[[#This Row],[Fecha]])</f>
        <v>2025</v>
      </c>
      <c r="K1872" t="str">
        <f>TEXT(Ventas_Wellpro[[#This Row],[Fecha]],"MMMM")</f>
        <v>septiembre</v>
      </c>
      <c r="L1872">
        <f>DAY(Ventas_Wellpro[[#This Row],[Fecha]])</f>
        <v>12</v>
      </c>
    </row>
    <row r="1873" spans="2:12" x14ac:dyDescent="0.25">
      <c r="B1873" s="70">
        <v>45912</v>
      </c>
      <c r="C1873" s="74" t="s">
        <v>17</v>
      </c>
      <c r="D1873" t="s">
        <v>196</v>
      </c>
      <c r="E1873">
        <v>498.66</v>
      </c>
      <c r="F1873" s="26">
        <v>6</v>
      </c>
      <c r="G1873" s="27">
        <v>478.71360000000004</v>
      </c>
      <c r="H1873" s="15">
        <v>2991.96</v>
      </c>
      <c r="I1873" s="27">
        <v>3470.6736000000001</v>
      </c>
      <c r="J1873">
        <f>YEAR(Ventas_Wellpro[[#This Row],[Fecha]])</f>
        <v>2025</v>
      </c>
      <c r="K1873" t="str">
        <f>TEXT(Ventas_Wellpro[[#This Row],[Fecha]],"MMMM")</f>
        <v>septiembre</v>
      </c>
      <c r="L1873">
        <f>DAY(Ventas_Wellpro[[#This Row],[Fecha]])</f>
        <v>12</v>
      </c>
    </row>
    <row r="1874" spans="2:12" x14ac:dyDescent="0.25">
      <c r="B1874" s="70">
        <v>45912</v>
      </c>
      <c r="C1874" s="74" t="s">
        <v>17</v>
      </c>
      <c r="D1874" t="s">
        <v>196</v>
      </c>
      <c r="E1874">
        <v>498.66</v>
      </c>
      <c r="F1874" s="26">
        <v>6</v>
      </c>
      <c r="G1874" s="27">
        <v>478.71360000000004</v>
      </c>
      <c r="H1874" s="15">
        <v>2991.96</v>
      </c>
      <c r="I1874" s="27">
        <v>3470.6736000000001</v>
      </c>
      <c r="J1874">
        <f>YEAR(Ventas_Wellpro[[#This Row],[Fecha]])</f>
        <v>2025</v>
      </c>
      <c r="K1874" t="str">
        <f>TEXT(Ventas_Wellpro[[#This Row],[Fecha]],"MMMM")</f>
        <v>septiembre</v>
      </c>
      <c r="L1874">
        <f>DAY(Ventas_Wellpro[[#This Row],[Fecha]])</f>
        <v>12</v>
      </c>
    </row>
    <row r="1875" spans="2:12" x14ac:dyDescent="0.25">
      <c r="B1875" s="70">
        <v>45912</v>
      </c>
      <c r="C1875" s="74" t="s">
        <v>17</v>
      </c>
      <c r="D1875" t="s">
        <v>196</v>
      </c>
      <c r="E1875">
        <v>498.66</v>
      </c>
      <c r="F1875" s="26">
        <v>6</v>
      </c>
      <c r="G1875" s="27">
        <v>478.71360000000004</v>
      </c>
      <c r="H1875" s="15">
        <v>2991.96</v>
      </c>
      <c r="I1875" s="27">
        <v>3470.6736000000001</v>
      </c>
      <c r="J1875">
        <f>YEAR(Ventas_Wellpro[[#This Row],[Fecha]])</f>
        <v>2025</v>
      </c>
      <c r="K1875" t="str">
        <f>TEXT(Ventas_Wellpro[[#This Row],[Fecha]],"MMMM")</f>
        <v>septiembre</v>
      </c>
      <c r="L1875">
        <f>DAY(Ventas_Wellpro[[#This Row],[Fecha]])</f>
        <v>12</v>
      </c>
    </row>
    <row r="1876" spans="2:12" x14ac:dyDescent="0.25">
      <c r="B1876" s="70">
        <v>45912</v>
      </c>
      <c r="C1876" s="74" t="s">
        <v>18</v>
      </c>
      <c r="D1876" t="s">
        <v>196</v>
      </c>
      <c r="E1876" s="17">
        <v>525.59</v>
      </c>
      <c r="F1876">
        <v>6</v>
      </c>
      <c r="G1876" s="27">
        <v>504.56640000000004</v>
      </c>
      <c r="H1876" s="15">
        <v>3153.54</v>
      </c>
      <c r="I1876" s="27">
        <v>3658.1064000000001</v>
      </c>
      <c r="J1876">
        <f>YEAR(Ventas_Wellpro[[#This Row],[Fecha]])</f>
        <v>2025</v>
      </c>
      <c r="K1876" t="str">
        <f>TEXT(Ventas_Wellpro[[#This Row],[Fecha]],"MMMM")</f>
        <v>septiembre</v>
      </c>
      <c r="L1876">
        <f>DAY(Ventas_Wellpro[[#This Row],[Fecha]])</f>
        <v>12</v>
      </c>
    </row>
    <row r="1877" spans="2:12" x14ac:dyDescent="0.25">
      <c r="B1877" s="70">
        <v>45912</v>
      </c>
      <c r="C1877" s="74" t="s">
        <v>18</v>
      </c>
      <c r="D1877" t="s">
        <v>196</v>
      </c>
      <c r="E1877" s="17">
        <v>525.59</v>
      </c>
      <c r="F1877">
        <v>6</v>
      </c>
      <c r="G1877" s="27">
        <v>504.56640000000004</v>
      </c>
      <c r="H1877" s="15">
        <v>3153.54</v>
      </c>
      <c r="I1877" s="27">
        <v>3658.1064000000001</v>
      </c>
      <c r="J1877">
        <f>YEAR(Ventas_Wellpro[[#This Row],[Fecha]])</f>
        <v>2025</v>
      </c>
      <c r="K1877" t="str">
        <f>TEXT(Ventas_Wellpro[[#This Row],[Fecha]],"MMMM")</f>
        <v>septiembre</v>
      </c>
      <c r="L1877">
        <f>DAY(Ventas_Wellpro[[#This Row],[Fecha]])</f>
        <v>12</v>
      </c>
    </row>
    <row r="1878" spans="2:12" x14ac:dyDescent="0.25">
      <c r="B1878" s="70">
        <v>45912</v>
      </c>
      <c r="C1878" s="74" t="s">
        <v>22</v>
      </c>
      <c r="D1878" t="s">
        <v>144</v>
      </c>
      <c r="E1878">
        <v>137.79</v>
      </c>
      <c r="F1878">
        <v>1</v>
      </c>
      <c r="G1878" s="27">
        <v>22.046399999999998</v>
      </c>
      <c r="H1878" s="15">
        <v>137.79</v>
      </c>
      <c r="I1878" s="27">
        <v>159.8364</v>
      </c>
      <c r="J1878">
        <f>YEAR(Ventas_Wellpro[[#This Row],[Fecha]])</f>
        <v>2025</v>
      </c>
      <c r="K1878" t="str">
        <f>TEXT(Ventas_Wellpro[[#This Row],[Fecha]],"MMMM")</f>
        <v>septiembre</v>
      </c>
      <c r="L1878">
        <f>DAY(Ventas_Wellpro[[#This Row],[Fecha]])</f>
        <v>12</v>
      </c>
    </row>
    <row r="1879" spans="2:12" x14ac:dyDescent="0.25">
      <c r="B1879" s="70">
        <v>45912</v>
      </c>
      <c r="C1879" s="74" t="s">
        <v>23</v>
      </c>
      <c r="D1879" t="s">
        <v>196</v>
      </c>
      <c r="E1879">
        <v>70.05</v>
      </c>
      <c r="F1879">
        <v>240</v>
      </c>
      <c r="G1879" s="27">
        <v>2689.92</v>
      </c>
      <c r="H1879" s="15">
        <v>16812</v>
      </c>
      <c r="I1879" s="27">
        <v>19501.919999999998</v>
      </c>
      <c r="J1879">
        <f>YEAR(Ventas_Wellpro[[#This Row],[Fecha]])</f>
        <v>2025</v>
      </c>
      <c r="K1879" t="str">
        <f>TEXT(Ventas_Wellpro[[#This Row],[Fecha]],"MMMM")</f>
        <v>septiembre</v>
      </c>
      <c r="L1879">
        <f>DAY(Ventas_Wellpro[[#This Row],[Fecha]])</f>
        <v>12</v>
      </c>
    </row>
    <row r="1880" spans="2:12" x14ac:dyDescent="0.25">
      <c r="B1880" s="70">
        <v>45912</v>
      </c>
      <c r="C1880" s="74" t="s">
        <v>23</v>
      </c>
      <c r="D1880" t="s">
        <v>196</v>
      </c>
      <c r="E1880">
        <v>70.05</v>
      </c>
      <c r="F1880">
        <v>240</v>
      </c>
      <c r="G1880" s="27">
        <v>2689.92</v>
      </c>
      <c r="H1880" s="15">
        <v>16812</v>
      </c>
      <c r="I1880" s="27">
        <v>19501.919999999998</v>
      </c>
      <c r="J1880">
        <f>YEAR(Ventas_Wellpro[[#This Row],[Fecha]])</f>
        <v>2025</v>
      </c>
      <c r="K1880" t="str">
        <f>TEXT(Ventas_Wellpro[[#This Row],[Fecha]],"MMMM")</f>
        <v>septiembre</v>
      </c>
      <c r="L1880">
        <f>DAY(Ventas_Wellpro[[#This Row],[Fecha]])</f>
        <v>12</v>
      </c>
    </row>
    <row r="1881" spans="2:12" x14ac:dyDescent="0.25">
      <c r="B1881" s="70">
        <v>45915</v>
      </c>
      <c r="C1881" s="74" t="s">
        <v>15</v>
      </c>
      <c r="D1881" t="s">
        <v>145</v>
      </c>
      <c r="E1881">
        <v>632.99</v>
      </c>
      <c r="F1881" s="26">
        <v>12</v>
      </c>
      <c r="G1881" s="27">
        <v>1215.3407999999999</v>
      </c>
      <c r="H1881" s="17">
        <v>7595.88</v>
      </c>
      <c r="I1881" s="27">
        <v>8811.2207999999991</v>
      </c>
      <c r="J1881">
        <f>YEAR(Ventas_Wellpro[[#This Row],[Fecha]])</f>
        <v>2025</v>
      </c>
      <c r="K1881" t="str">
        <f>TEXT(Ventas_Wellpro[[#This Row],[Fecha]],"MMMM")</f>
        <v>septiembre</v>
      </c>
      <c r="L1881">
        <f>DAY(Ventas_Wellpro[[#This Row],[Fecha]])</f>
        <v>15</v>
      </c>
    </row>
    <row r="1882" spans="2:12" x14ac:dyDescent="0.25">
      <c r="B1882" s="70">
        <v>45915</v>
      </c>
      <c r="C1882" s="74" t="s">
        <v>16</v>
      </c>
      <c r="D1882" t="s">
        <v>145</v>
      </c>
      <c r="E1882">
        <v>697</v>
      </c>
      <c r="F1882" s="26">
        <v>18</v>
      </c>
      <c r="G1882" s="27">
        <v>2007.36</v>
      </c>
      <c r="H1882" s="15">
        <v>12546</v>
      </c>
      <c r="I1882" s="27">
        <v>14553.36</v>
      </c>
      <c r="J1882">
        <f>YEAR(Ventas_Wellpro[[#This Row],[Fecha]])</f>
        <v>2025</v>
      </c>
      <c r="K1882" t="str">
        <f>TEXT(Ventas_Wellpro[[#This Row],[Fecha]],"MMMM")</f>
        <v>septiembre</v>
      </c>
      <c r="L1882">
        <f>DAY(Ventas_Wellpro[[#This Row],[Fecha]])</f>
        <v>15</v>
      </c>
    </row>
    <row r="1883" spans="2:12" x14ac:dyDescent="0.25">
      <c r="B1883" s="70">
        <v>45915</v>
      </c>
      <c r="C1883" s="74" t="s">
        <v>123</v>
      </c>
      <c r="D1883" t="s">
        <v>144</v>
      </c>
      <c r="E1883">
        <v>137.79</v>
      </c>
      <c r="F1883">
        <v>1</v>
      </c>
      <c r="G1883" s="27">
        <v>22.046399999999998</v>
      </c>
      <c r="H1883" s="15">
        <v>137.79</v>
      </c>
      <c r="I1883" s="27">
        <v>159.8364</v>
      </c>
      <c r="J1883">
        <f>YEAR(Ventas_Wellpro[[#This Row],[Fecha]])</f>
        <v>2025</v>
      </c>
      <c r="K1883" t="str">
        <f>TEXT(Ventas_Wellpro[[#This Row],[Fecha]],"MMMM")</f>
        <v>septiembre</v>
      </c>
      <c r="L1883">
        <f>DAY(Ventas_Wellpro[[#This Row],[Fecha]])</f>
        <v>15</v>
      </c>
    </row>
    <row r="1884" spans="2:12" x14ac:dyDescent="0.25">
      <c r="B1884" s="70">
        <v>45915</v>
      </c>
      <c r="C1884" s="74" t="s">
        <v>21</v>
      </c>
      <c r="D1884" t="s">
        <v>145</v>
      </c>
      <c r="E1884">
        <v>90.54</v>
      </c>
      <c r="F1884">
        <v>102</v>
      </c>
      <c r="G1884" s="27">
        <v>1477.6128000000001</v>
      </c>
      <c r="H1884" s="15">
        <v>9235.08</v>
      </c>
      <c r="I1884" s="27">
        <v>10712.692800000001</v>
      </c>
      <c r="J1884">
        <f>YEAR(Ventas_Wellpro[[#This Row],[Fecha]])</f>
        <v>2025</v>
      </c>
      <c r="K1884" t="str">
        <f>TEXT(Ventas_Wellpro[[#This Row],[Fecha]],"MMMM")</f>
        <v>septiembre</v>
      </c>
      <c r="L1884">
        <f>DAY(Ventas_Wellpro[[#This Row],[Fecha]])</f>
        <v>15</v>
      </c>
    </row>
    <row r="1885" spans="2:12" x14ac:dyDescent="0.25">
      <c r="B1885" s="70">
        <v>45915</v>
      </c>
      <c r="C1885" s="74" t="s">
        <v>19</v>
      </c>
      <c r="D1885" t="s">
        <v>144</v>
      </c>
      <c r="E1885">
        <v>1048.28</v>
      </c>
      <c r="F1885">
        <v>1</v>
      </c>
      <c r="G1885" s="27">
        <v>167.72479999999999</v>
      </c>
      <c r="H1885" s="15">
        <v>1048.28</v>
      </c>
      <c r="I1885" s="27">
        <v>1216.0047999999999</v>
      </c>
      <c r="J1885">
        <f>YEAR(Ventas_Wellpro[[#This Row],[Fecha]])</f>
        <v>2025</v>
      </c>
      <c r="K1885" t="str">
        <f>TEXT(Ventas_Wellpro[[#This Row],[Fecha]],"MMMM")</f>
        <v>septiembre</v>
      </c>
      <c r="L1885">
        <f>DAY(Ventas_Wellpro[[#This Row],[Fecha]])</f>
        <v>15</v>
      </c>
    </row>
    <row r="1886" spans="2:12" x14ac:dyDescent="0.25">
      <c r="B1886" s="70">
        <v>45915</v>
      </c>
      <c r="C1886" s="74" t="s">
        <v>18</v>
      </c>
      <c r="D1886" t="s">
        <v>145</v>
      </c>
      <c r="E1886" s="17">
        <v>697</v>
      </c>
      <c r="F1886">
        <v>12</v>
      </c>
      <c r="G1886" s="27">
        <v>1338.24</v>
      </c>
      <c r="H1886" s="15">
        <v>8364</v>
      </c>
      <c r="I1886" s="27">
        <v>9702.24</v>
      </c>
      <c r="J1886">
        <f>YEAR(Ventas_Wellpro[[#This Row],[Fecha]])</f>
        <v>2025</v>
      </c>
      <c r="K1886" t="str">
        <f>TEXT(Ventas_Wellpro[[#This Row],[Fecha]],"MMMM")</f>
        <v>septiembre</v>
      </c>
      <c r="L1886">
        <f>DAY(Ventas_Wellpro[[#This Row],[Fecha]])</f>
        <v>15</v>
      </c>
    </row>
    <row r="1887" spans="2:12" x14ac:dyDescent="0.25">
      <c r="B1887" s="70">
        <v>45915</v>
      </c>
      <c r="C1887" s="74" t="s">
        <v>22</v>
      </c>
      <c r="D1887" t="s">
        <v>144</v>
      </c>
      <c r="E1887">
        <v>137.79</v>
      </c>
      <c r="F1887">
        <v>1</v>
      </c>
      <c r="G1887" s="27">
        <v>22.046399999999998</v>
      </c>
      <c r="H1887" s="15">
        <v>137.79</v>
      </c>
      <c r="I1887" s="27">
        <v>159.8364</v>
      </c>
      <c r="J1887">
        <f>YEAR(Ventas_Wellpro[[#This Row],[Fecha]])</f>
        <v>2025</v>
      </c>
      <c r="K1887" t="str">
        <f>TEXT(Ventas_Wellpro[[#This Row],[Fecha]],"MMMM")</f>
        <v>septiembre</v>
      </c>
      <c r="L1887">
        <f>DAY(Ventas_Wellpro[[#This Row],[Fecha]])</f>
        <v>15</v>
      </c>
    </row>
    <row r="1888" spans="2:12" x14ac:dyDescent="0.25">
      <c r="B1888" s="70">
        <v>45915</v>
      </c>
      <c r="C1888" s="74" t="s">
        <v>22</v>
      </c>
      <c r="D1888" t="s">
        <v>144</v>
      </c>
      <c r="E1888">
        <v>77.59</v>
      </c>
      <c r="F1888">
        <v>1</v>
      </c>
      <c r="G1888" s="27">
        <v>12.414400000000001</v>
      </c>
      <c r="H1888" s="15">
        <v>77.59</v>
      </c>
      <c r="I1888" s="27">
        <v>90.004400000000004</v>
      </c>
      <c r="J1888">
        <f>YEAR(Ventas_Wellpro[[#This Row],[Fecha]])</f>
        <v>2025</v>
      </c>
      <c r="K1888" t="str">
        <f>TEXT(Ventas_Wellpro[[#This Row],[Fecha]],"MMMM")</f>
        <v>septiembre</v>
      </c>
      <c r="L1888">
        <f>DAY(Ventas_Wellpro[[#This Row],[Fecha]])</f>
        <v>15</v>
      </c>
    </row>
    <row r="1889" spans="2:12" x14ac:dyDescent="0.25">
      <c r="B1889" s="70">
        <v>45915</v>
      </c>
      <c r="C1889" s="74" t="s">
        <v>22</v>
      </c>
      <c r="D1889" t="s">
        <v>145</v>
      </c>
      <c r="E1889">
        <v>90.54</v>
      </c>
      <c r="F1889">
        <v>102</v>
      </c>
      <c r="G1889" s="27">
        <v>1477.6128000000001</v>
      </c>
      <c r="H1889" s="15">
        <v>9235.08</v>
      </c>
      <c r="I1889" s="27">
        <v>10712.692800000001</v>
      </c>
      <c r="J1889">
        <f>YEAR(Ventas_Wellpro[[#This Row],[Fecha]])</f>
        <v>2025</v>
      </c>
      <c r="K1889" t="str">
        <f>TEXT(Ventas_Wellpro[[#This Row],[Fecha]],"MMMM")</f>
        <v>septiembre</v>
      </c>
      <c r="L1889">
        <f>DAY(Ventas_Wellpro[[#This Row],[Fecha]])</f>
        <v>15</v>
      </c>
    </row>
    <row r="1890" spans="2:12" x14ac:dyDescent="0.25">
      <c r="B1890" s="70">
        <v>45915</v>
      </c>
      <c r="C1890" s="74" t="s">
        <v>23</v>
      </c>
      <c r="D1890" t="s">
        <v>144</v>
      </c>
      <c r="E1890">
        <v>137.79</v>
      </c>
      <c r="F1890">
        <v>1</v>
      </c>
      <c r="G1890" s="27">
        <v>22.046399999999998</v>
      </c>
      <c r="H1890" s="15">
        <v>137.79</v>
      </c>
      <c r="I1890" s="27">
        <v>159.8364</v>
      </c>
      <c r="J1890">
        <f>YEAR(Ventas_Wellpro[[#This Row],[Fecha]])</f>
        <v>2025</v>
      </c>
      <c r="K1890" t="str">
        <f>TEXT(Ventas_Wellpro[[#This Row],[Fecha]],"MMMM")</f>
        <v>septiembre</v>
      </c>
      <c r="L1890">
        <f>DAY(Ventas_Wellpro[[#This Row],[Fecha]])</f>
        <v>15</v>
      </c>
    </row>
    <row r="1891" spans="2:12" x14ac:dyDescent="0.25">
      <c r="B1891" s="70">
        <v>45915</v>
      </c>
      <c r="C1891" s="74" t="s">
        <v>25</v>
      </c>
      <c r="D1891" t="s">
        <v>145</v>
      </c>
      <c r="E1891">
        <v>697</v>
      </c>
      <c r="F1891">
        <v>12</v>
      </c>
      <c r="G1891" s="27">
        <v>1338.24</v>
      </c>
      <c r="H1891" s="15">
        <v>8364</v>
      </c>
      <c r="I1891" s="27">
        <v>9702.24</v>
      </c>
      <c r="J1891">
        <f>YEAR(Ventas_Wellpro[[#This Row],[Fecha]])</f>
        <v>2025</v>
      </c>
      <c r="K1891" t="str">
        <f>TEXT(Ventas_Wellpro[[#This Row],[Fecha]],"MMMM")</f>
        <v>septiembre</v>
      </c>
      <c r="L1891">
        <f>DAY(Ventas_Wellpro[[#This Row],[Fecha]])</f>
        <v>15</v>
      </c>
    </row>
    <row r="1892" spans="2:12" x14ac:dyDescent="0.25">
      <c r="B1892" s="70">
        <v>45915</v>
      </c>
      <c r="C1892" s="74" t="s">
        <v>24</v>
      </c>
      <c r="D1892" t="s">
        <v>144</v>
      </c>
      <c r="E1892">
        <v>137.79</v>
      </c>
      <c r="F1892">
        <v>1</v>
      </c>
      <c r="G1892" s="27">
        <v>22.046399999999998</v>
      </c>
      <c r="H1892" s="15">
        <v>137.79</v>
      </c>
      <c r="I1892" s="27">
        <v>159.8364</v>
      </c>
      <c r="J1892">
        <f>YEAR(Ventas_Wellpro[[#This Row],[Fecha]])</f>
        <v>2025</v>
      </c>
      <c r="K1892" t="str">
        <f>TEXT(Ventas_Wellpro[[#This Row],[Fecha]],"MMMM")</f>
        <v>septiembre</v>
      </c>
      <c r="L1892">
        <f>DAY(Ventas_Wellpro[[#This Row],[Fecha]])</f>
        <v>15</v>
      </c>
    </row>
    <row r="1893" spans="2:12" x14ac:dyDescent="0.25">
      <c r="B1893" s="70">
        <v>45917</v>
      </c>
      <c r="C1893" s="74" t="s">
        <v>123</v>
      </c>
      <c r="D1893" t="s">
        <v>144</v>
      </c>
      <c r="E1893">
        <v>137.79</v>
      </c>
      <c r="F1893">
        <v>1</v>
      </c>
      <c r="G1893" s="27">
        <v>22.046399999999998</v>
      </c>
      <c r="H1893" s="15">
        <v>137.79</v>
      </c>
      <c r="I1893" s="27">
        <v>159.8364</v>
      </c>
      <c r="J1893">
        <f>YEAR(Ventas_Wellpro[[#This Row],[Fecha]])</f>
        <v>2025</v>
      </c>
      <c r="K1893" t="str">
        <f>TEXT(Ventas_Wellpro[[#This Row],[Fecha]],"MMMM")</f>
        <v>septiembre</v>
      </c>
      <c r="L1893">
        <f>DAY(Ventas_Wellpro[[#This Row],[Fecha]])</f>
        <v>17</v>
      </c>
    </row>
    <row r="1894" spans="2:12" x14ac:dyDescent="0.25">
      <c r="B1894" s="70">
        <v>45917</v>
      </c>
      <c r="C1894" s="74" t="s">
        <v>123</v>
      </c>
      <c r="D1894" t="s">
        <v>144</v>
      </c>
      <c r="E1894">
        <v>137.79499999999999</v>
      </c>
      <c r="F1894">
        <v>2</v>
      </c>
      <c r="G1894" s="27">
        <v>44.0944</v>
      </c>
      <c r="H1894" s="15">
        <v>275.58999999999997</v>
      </c>
      <c r="I1894" s="27">
        <v>319.68439999999998</v>
      </c>
      <c r="J1894">
        <f>YEAR(Ventas_Wellpro[[#This Row],[Fecha]])</f>
        <v>2025</v>
      </c>
      <c r="K1894" t="str">
        <f>TEXT(Ventas_Wellpro[[#This Row],[Fecha]],"MMMM")</f>
        <v>septiembre</v>
      </c>
      <c r="L1894">
        <f>DAY(Ventas_Wellpro[[#This Row],[Fecha]])</f>
        <v>17</v>
      </c>
    </row>
    <row r="1895" spans="2:12" x14ac:dyDescent="0.25">
      <c r="B1895" s="70">
        <v>45917</v>
      </c>
      <c r="C1895" s="74" t="s">
        <v>123</v>
      </c>
      <c r="D1895" t="s">
        <v>144</v>
      </c>
      <c r="E1895">
        <v>137.79</v>
      </c>
      <c r="F1895">
        <v>1</v>
      </c>
      <c r="G1895" s="27">
        <v>22.046399999999998</v>
      </c>
      <c r="H1895" s="15">
        <v>137.79</v>
      </c>
      <c r="I1895" s="27">
        <v>159.8364</v>
      </c>
      <c r="J1895">
        <f>YEAR(Ventas_Wellpro[[#This Row],[Fecha]])</f>
        <v>2025</v>
      </c>
      <c r="K1895" t="str">
        <f>TEXT(Ventas_Wellpro[[#This Row],[Fecha]],"MMMM")</f>
        <v>septiembre</v>
      </c>
      <c r="L1895">
        <f>DAY(Ventas_Wellpro[[#This Row],[Fecha]])</f>
        <v>17</v>
      </c>
    </row>
    <row r="1896" spans="2:12" x14ac:dyDescent="0.25">
      <c r="B1896" s="70">
        <v>45917</v>
      </c>
      <c r="C1896" s="74" t="s">
        <v>10</v>
      </c>
      <c r="D1896" t="s">
        <v>144</v>
      </c>
      <c r="E1896">
        <v>343.97</v>
      </c>
      <c r="F1896">
        <v>1</v>
      </c>
      <c r="G1896" s="27">
        <v>55.035200000000003</v>
      </c>
      <c r="H1896" s="15">
        <v>343.97</v>
      </c>
      <c r="I1896" s="27">
        <v>399.00520000000006</v>
      </c>
      <c r="J1896">
        <f>YEAR(Ventas_Wellpro[[#This Row],[Fecha]])</f>
        <v>2025</v>
      </c>
      <c r="K1896" t="str">
        <f>TEXT(Ventas_Wellpro[[#This Row],[Fecha]],"MMMM")</f>
        <v>septiembre</v>
      </c>
      <c r="L1896">
        <f>DAY(Ventas_Wellpro[[#This Row],[Fecha]])</f>
        <v>17</v>
      </c>
    </row>
    <row r="1897" spans="2:12" x14ac:dyDescent="0.25">
      <c r="B1897" s="70">
        <v>45917</v>
      </c>
      <c r="C1897" s="74" t="s">
        <v>19</v>
      </c>
      <c r="D1897" t="s">
        <v>144</v>
      </c>
      <c r="E1897">
        <v>1048.28</v>
      </c>
      <c r="F1897">
        <v>1</v>
      </c>
      <c r="G1897" s="27">
        <v>167.72479999999999</v>
      </c>
      <c r="H1897" s="15">
        <v>1048.28</v>
      </c>
      <c r="I1897" s="27">
        <v>1216.0047999999999</v>
      </c>
      <c r="J1897">
        <f>YEAR(Ventas_Wellpro[[#This Row],[Fecha]])</f>
        <v>2025</v>
      </c>
      <c r="K1897" t="str">
        <f>TEXT(Ventas_Wellpro[[#This Row],[Fecha]],"MMMM")</f>
        <v>septiembre</v>
      </c>
      <c r="L1897">
        <f>DAY(Ventas_Wellpro[[#This Row],[Fecha]])</f>
        <v>17</v>
      </c>
    </row>
    <row r="1898" spans="2:12" x14ac:dyDescent="0.25">
      <c r="B1898" s="70">
        <v>45917</v>
      </c>
      <c r="C1898" s="74" t="s">
        <v>22</v>
      </c>
      <c r="D1898" t="s">
        <v>144</v>
      </c>
      <c r="E1898">
        <v>137.79</v>
      </c>
      <c r="F1898">
        <v>1</v>
      </c>
      <c r="G1898" s="27">
        <v>22.046399999999998</v>
      </c>
      <c r="H1898" s="15">
        <v>137.79</v>
      </c>
      <c r="I1898" s="27">
        <v>159.8364</v>
      </c>
      <c r="J1898">
        <f>YEAR(Ventas_Wellpro[[#This Row],[Fecha]])</f>
        <v>2025</v>
      </c>
      <c r="K1898" t="str">
        <f>TEXT(Ventas_Wellpro[[#This Row],[Fecha]],"MMMM")</f>
        <v>septiembre</v>
      </c>
      <c r="L1898">
        <f>DAY(Ventas_Wellpro[[#This Row],[Fecha]])</f>
        <v>17</v>
      </c>
    </row>
    <row r="1899" spans="2:12" x14ac:dyDescent="0.25">
      <c r="B1899" s="70">
        <v>45917</v>
      </c>
      <c r="C1899" s="74" t="s">
        <v>22</v>
      </c>
      <c r="D1899" t="s">
        <v>144</v>
      </c>
      <c r="E1899">
        <v>137.79</v>
      </c>
      <c r="F1899">
        <v>1</v>
      </c>
      <c r="G1899" s="27">
        <v>22.046399999999998</v>
      </c>
      <c r="H1899" s="15">
        <v>137.79</v>
      </c>
      <c r="I1899" s="27">
        <v>159.8364</v>
      </c>
      <c r="J1899">
        <f>YEAR(Ventas_Wellpro[[#This Row],[Fecha]])</f>
        <v>2025</v>
      </c>
      <c r="K1899" t="str">
        <f>TEXT(Ventas_Wellpro[[#This Row],[Fecha]],"MMMM")</f>
        <v>septiembre</v>
      </c>
      <c r="L1899">
        <f>DAY(Ventas_Wellpro[[#This Row],[Fecha]])</f>
        <v>17</v>
      </c>
    </row>
    <row r="1900" spans="2:12" x14ac:dyDescent="0.25">
      <c r="B1900" s="70">
        <v>45917</v>
      </c>
      <c r="C1900" s="74" t="s">
        <v>24</v>
      </c>
      <c r="D1900" t="s">
        <v>144</v>
      </c>
      <c r="E1900">
        <v>137.79</v>
      </c>
      <c r="F1900">
        <v>1</v>
      </c>
      <c r="G1900" s="27">
        <v>22.046399999999998</v>
      </c>
      <c r="H1900" s="15">
        <v>137.79</v>
      </c>
      <c r="I1900" s="27">
        <v>159.8364</v>
      </c>
      <c r="J1900">
        <f>YEAR(Ventas_Wellpro[[#This Row],[Fecha]])</f>
        <v>2025</v>
      </c>
      <c r="K1900" t="str">
        <f>TEXT(Ventas_Wellpro[[#This Row],[Fecha]],"MMMM")</f>
        <v>septiembre</v>
      </c>
      <c r="L1900">
        <f>DAY(Ventas_Wellpro[[#This Row],[Fecha]])</f>
        <v>17</v>
      </c>
    </row>
    <row r="1901" spans="2:12" x14ac:dyDescent="0.25">
      <c r="B1901" s="70">
        <v>45918</v>
      </c>
      <c r="C1901" s="74" t="s">
        <v>17</v>
      </c>
      <c r="D1901" t="s">
        <v>196</v>
      </c>
      <c r="E1901">
        <v>498.66</v>
      </c>
      <c r="F1901" s="26">
        <v>18</v>
      </c>
      <c r="G1901" s="27">
        <v>1436.1408000000001</v>
      </c>
      <c r="H1901" s="15">
        <v>8975.8799999999992</v>
      </c>
      <c r="I1901" s="27">
        <v>10412.020799999998</v>
      </c>
      <c r="J1901">
        <f>YEAR(Ventas_Wellpro[[#This Row],[Fecha]])</f>
        <v>2025</v>
      </c>
      <c r="K1901" t="str">
        <f>TEXT(Ventas_Wellpro[[#This Row],[Fecha]],"MMMM")</f>
        <v>septiembre</v>
      </c>
      <c r="L1901">
        <f>DAY(Ventas_Wellpro[[#This Row],[Fecha]])</f>
        <v>18</v>
      </c>
    </row>
    <row r="1902" spans="2:12" x14ac:dyDescent="0.25">
      <c r="B1902" s="70">
        <v>45918</v>
      </c>
      <c r="C1902" s="74" t="s">
        <v>17</v>
      </c>
      <c r="D1902" t="s">
        <v>196</v>
      </c>
      <c r="E1902">
        <v>498.66</v>
      </c>
      <c r="F1902" s="26">
        <v>12</v>
      </c>
      <c r="G1902" s="27">
        <v>957.42720000000008</v>
      </c>
      <c r="H1902" s="15">
        <v>5983.92</v>
      </c>
      <c r="I1902" s="27">
        <v>6941.3472000000002</v>
      </c>
      <c r="J1902">
        <f>YEAR(Ventas_Wellpro[[#This Row],[Fecha]])</f>
        <v>2025</v>
      </c>
      <c r="K1902" t="str">
        <f>TEXT(Ventas_Wellpro[[#This Row],[Fecha]],"MMMM")</f>
        <v>septiembre</v>
      </c>
      <c r="L1902">
        <f>DAY(Ventas_Wellpro[[#This Row],[Fecha]])</f>
        <v>18</v>
      </c>
    </row>
    <row r="1903" spans="2:12" x14ac:dyDescent="0.25">
      <c r="B1903" s="70">
        <v>45918</v>
      </c>
      <c r="C1903" s="74" t="s">
        <v>17</v>
      </c>
      <c r="D1903" t="s">
        <v>196</v>
      </c>
      <c r="E1903">
        <v>498.66</v>
      </c>
      <c r="F1903" s="26">
        <v>12</v>
      </c>
      <c r="G1903" s="27">
        <v>957.42720000000008</v>
      </c>
      <c r="H1903" s="15">
        <v>5983.92</v>
      </c>
      <c r="I1903" s="27">
        <v>6941.3472000000002</v>
      </c>
      <c r="J1903">
        <f>YEAR(Ventas_Wellpro[[#This Row],[Fecha]])</f>
        <v>2025</v>
      </c>
      <c r="K1903" t="str">
        <f>TEXT(Ventas_Wellpro[[#This Row],[Fecha]],"MMMM")</f>
        <v>septiembre</v>
      </c>
      <c r="L1903">
        <f>DAY(Ventas_Wellpro[[#This Row],[Fecha]])</f>
        <v>18</v>
      </c>
    </row>
    <row r="1904" spans="2:12" x14ac:dyDescent="0.25">
      <c r="B1904" s="70">
        <v>45918</v>
      </c>
      <c r="C1904" s="74" t="s">
        <v>17</v>
      </c>
      <c r="D1904" t="s">
        <v>196</v>
      </c>
      <c r="E1904">
        <v>498.66</v>
      </c>
      <c r="F1904" s="26">
        <v>12</v>
      </c>
      <c r="G1904" s="27">
        <v>957.42720000000008</v>
      </c>
      <c r="H1904" s="15">
        <v>5983.92</v>
      </c>
      <c r="I1904" s="27">
        <v>6941.3472000000002</v>
      </c>
      <c r="J1904">
        <f>YEAR(Ventas_Wellpro[[#This Row],[Fecha]])</f>
        <v>2025</v>
      </c>
      <c r="K1904" t="str">
        <f>TEXT(Ventas_Wellpro[[#This Row],[Fecha]],"MMMM")</f>
        <v>septiembre</v>
      </c>
      <c r="L1904">
        <f>DAY(Ventas_Wellpro[[#This Row],[Fecha]])</f>
        <v>18</v>
      </c>
    </row>
    <row r="1905" spans="2:12" x14ac:dyDescent="0.25">
      <c r="B1905" s="70">
        <v>45918</v>
      </c>
      <c r="C1905" s="74" t="s">
        <v>17</v>
      </c>
      <c r="D1905" t="s">
        <v>196</v>
      </c>
      <c r="E1905">
        <v>498.66</v>
      </c>
      <c r="F1905" s="26">
        <v>12</v>
      </c>
      <c r="G1905" s="27">
        <v>957.42720000000008</v>
      </c>
      <c r="H1905" s="15">
        <v>5983.92</v>
      </c>
      <c r="I1905" s="27">
        <v>6941.3472000000002</v>
      </c>
      <c r="J1905">
        <f>YEAR(Ventas_Wellpro[[#This Row],[Fecha]])</f>
        <v>2025</v>
      </c>
      <c r="K1905" t="str">
        <f>TEXT(Ventas_Wellpro[[#This Row],[Fecha]],"MMMM")</f>
        <v>septiembre</v>
      </c>
      <c r="L1905">
        <f>DAY(Ventas_Wellpro[[#This Row],[Fecha]])</f>
        <v>18</v>
      </c>
    </row>
    <row r="1906" spans="2:12" x14ac:dyDescent="0.25">
      <c r="B1906" s="70">
        <v>45918</v>
      </c>
      <c r="C1906" s="74" t="s">
        <v>17</v>
      </c>
      <c r="D1906" t="s">
        <v>196</v>
      </c>
      <c r="E1906">
        <v>498.66</v>
      </c>
      <c r="F1906" s="26">
        <v>6</v>
      </c>
      <c r="G1906" s="27">
        <v>478.71360000000004</v>
      </c>
      <c r="H1906" s="15">
        <v>2991.96</v>
      </c>
      <c r="I1906" s="27">
        <v>3470.6736000000001</v>
      </c>
      <c r="J1906">
        <f>YEAR(Ventas_Wellpro[[#This Row],[Fecha]])</f>
        <v>2025</v>
      </c>
      <c r="K1906" t="str">
        <f>TEXT(Ventas_Wellpro[[#This Row],[Fecha]],"MMMM")</f>
        <v>septiembre</v>
      </c>
      <c r="L1906">
        <f>DAY(Ventas_Wellpro[[#This Row],[Fecha]])</f>
        <v>18</v>
      </c>
    </row>
    <row r="1907" spans="2:12" x14ac:dyDescent="0.25">
      <c r="B1907" s="70">
        <v>45918</v>
      </c>
      <c r="C1907" s="74" t="s">
        <v>17</v>
      </c>
      <c r="D1907" t="s">
        <v>196</v>
      </c>
      <c r="E1907">
        <v>498.66</v>
      </c>
      <c r="F1907" s="26">
        <v>6</v>
      </c>
      <c r="G1907" s="27">
        <v>478.71360000000004</v>
      </c>
      <c r="H1907" s="15">
        <v>2991.96</v>
      </c>
      <c r="I1907" s="27">
        <v>3470.6736000000001</v>
      </c>
      <c r="J1907">
        <f>YEAR(Ventas_Wellpro[[#This Row],[Fecha]])</f>
        <v>2025</v>
      </c>
      <c r="K1907" t="str">
        <f>TEXT(Ventas_Wellpro[[#This Row],[Fecha]],"MMMM")</f>
        <v>septiembre</v>
      </c>
      <c r="L1907">
        <f>DAY(Ventas_Wellpro[[#This Row],[Fecha]])</f>
        <v>18</v>
      </c>
    </row>
    <row r="1908" spans="2:12" x14ac:dyDescent="0.25">
      <c r="B1908" s="70">
        <v>45918</v>
      </c>
      <c r="C1908" s="74" t="s">
        <v>17</v>
      </c>
      <c r="D1908" t="s">
        <v>196</v>
      </c>
      <c r="E1908">
        <v>498.66</v>
      </c>
      <c r="F1908" s="26">
        <v>12</v>
      </c>
      <c r="G1908" s="27">
        <v>957.42720000000008</v>
      </c>
      <c r="H1908" s="15">
        <v>5983.92</v>
      </c>
      <c r="I1908" s="27">
        <v>6941.3472000000002</v>
      </c>
      <c r="J1908">
        <f>YEAR(Ventas_Wellpro[[#This Row],[Fecha]])</f>
        <v>2025</v>
      </c>
      <c r="K1908" t="str">
        <f>TEXT(Ventas_Wellpro[[#This Row],[Fecha]],"MMMM")</f>
        <v>septiembre</v>
      </c>
      <c r="L1908">
        <f>DAY(Ventas_Wellpro[[#This Row],[Fecha]])</f>
        <v>18</v>
      </c>
    </row>
    <row r="1909" spans="2:12" x14ac:dyDescent="0.25">
      <c r="B1909" s="70">
        <v>45918</v>
      </c>
      <c r="C1909" s="74" t="s">
        <v>17</v>
      </c>
      <c r="D1909" t="s">
        <v>196</v>
      </c>
      <c r="E1909">
        <v>498.66</v>
      </c>
      <c r="F1909" s="26">
        <v>12</v>
      </c>
      <c r="G1909" s="27">
        <v>957.42720000000008</v>
      </c>
      <c r="H1909" s="15">
        <v>5983.92</v>
      </c>
      <c r="I1909" s="27">
        <v>6941.3472000000002</v>
      </c>
      <c r="J1909">
        <f>YEAR(Ventas_Wellpro[[#This Row],[Fecha]])</f>
        <v>2025</v>
      </c>
      <c r="K1909" t="str">
        <f>TEXT(Ventas_Wellpro[[#This Row],[Fecha]],"MMMM")</f>
        <v>septiembre</v>
      </c>
      <c r="L1909">
        <f>DAY(Ventas_Wellpro[[#This Row],[Fecha]])</f>
        <v>18</v>
      </c>
    </row>
    <row r="1910" spans="2:12" x14ac:dyDescent="0.25">
      <c r="B1910" s="70">
        <v>45918</v>
      </c>
      <c r="C1910" s="74" t="s">
        <v>17</v>
      </c>
      <c r="D1910" t="s">
        <v>196</v>
      </c>
      <c r="E1910">
        <v>498.66</v>
      </c>
      <c r="F1910" s="26">
        <v>12</v>
      </c>
      <c r="G1910" s="27">
        <v>957.42720000000008</v>
      </c>
      <c r="H1910" s="15">
        <v>5983.92</v>
      </c>
      <c r="I1910" s="27">
        <v>6941.3472000000002</v>
      </c>
      <c r="J1910">
        <f>YEAR(Ventas_Wellpro[[#This Row],[Fecha]])</f>
        <v>2025</v>
      </c>
      <c r="K1910" t="str">
        <f>TEXT(Ventas_Wellpro[[#This Row],[Fecha]],"MMMM")</f>
        <v>septiembre</v>
      </c>
      <c r="L1910">
        <f>DAY(Ventas_Wellpro[[#This Row],[Fecha]])</f>
        <v>18</v>
      </c>
    </row>
    <row r="1911" spans="2:12" x14ac:dyDescent="0.25">
      <c r="B1911" s="70">
        <v>45918</v>
      </c>
      <c r="C1911" s="74" t="s">
        <v>123</v>
      </c>
      <c r="D1911" t="s">
        <v>144</v>
      </c>
      <c r="E1911">
        <v>137.79</v>
      </c>
      <c r="F1911">
        <v>1</v>
      </c>
      <c r="G1911" s="27">
        <v>22.046399999999998</v>
      </c>
      <c r="H1911" s="15">
        <v>137.79</v>
      </c>
      <c r="I1911" s="27">
        <v>159.8364</v>
      </c>
      <c r="J1911">
        <f>YEAR(Ventas_Wellpro[[#This Row],[Fecha]])</f>
        <v>2025</v>
      </c>
      <c r="K1911" t="str">
        <f>TEXT(Ventas_Wellpro[[#This Row],[Fecha]],"MMMM")</f>
        <v>septiembre</v>
      </c>
      <c r="L1911">
        <f>DAY(Ventas_Wellpro[[#This Row],[Fecha]])</f>
        <v>18</v>
      </c>
    </row>
    <row r="1912" spans="2:12" x14ac:dyDescent="0.25">
      <c r="B1912" s="70">
        <v>45918</v>
      </c>
      <c r="C1912" s="74" t="s">
        <v>18</v>
      </c>
      <c r="D1912" t="s">
        <v>196</v>
      </c>
      <c r="E1912" s="17">
        <v>525.59</v>
      </c>
      <c r="F1912">
        <v>6</v>
      </c>
      <c r="G1912" s="27">
        <v>504.56640000000004</v>
      </c>
      <c r="H1912" s="15">
        <v>3153.54</v>
      </c>
      <c r="I1912" s="27">
        <v>3658.1064000000001</v>
      </c>
      <c r="J1912">
        <f>YEAR(Ventas_Wellpro[[#This Row],[Fecha]])</f>
        <v>2025</v>
      </c>
      <c r="K1912" t="str">
        <f>TEXT(Ventas_Wellpro[[#This Row],[Fecha]],"MMMM")</f>
        <v>septiembre</v>
      </c>
      <c r="L1912">
        <f>DAY(Ventas_Wellpro[[#This Row],[Fecha]])</f>
        <v>18</v>
      </c>
    </row>
    <row r="1913" spans="2:12" x14ac:dyDescent="0.25">
      <c r="B1913" s="70">
        <v>45918</v>
      </c>
      <c r="C1913" s="74" t="s">
        <v>18</v>
      </c>
      <c r="D1913" t="s">
        <v>196</v>
      </c>
      <c r="E1913" s="17">
        <v>525.59</v>
      </c>
      <c r="F1913">
        <v>6</v>
      </c>
      <c r="G1913" s="27">
        <v>504.56640000000004</v>
      </c>
      <c r="H1913" s="15">
        <v>3153.54</v>
      </c>
      <c r="I1913" s="27">
        <v>3658.1064000000001</v>
      </c>
      <c r="J1913">
        <f>YEAR(Ventas_Wellpro[[#This Row],[Fecha]])</f>
        <v>2025</v>
      </c>
      <c r="K1913" t="str">
        <f>TEXT(Ventas_Wellpro[[#This Row],[Fecha]],"MMMM")</f>
        <v>septiembre</v>
      </c>
      <c r="L1913">
        <f>DAY(Ventas_Wellpro[[#This Row],[Fecha]])</f>
        <v>18</v>
      </c>
    </row>
    <row r="1914" spans="2:12" x14ac:dyDescent="0.25">
      <c r="B1914" s="70">
        <v>45918</v>
      </c>
      <c r="C1914" s="74" t="s">
        <v>18</v>
      </c>
      <c r="D1914" t="s">
        <v>196</v>
      </c>
      <c r="E1914" s="17">
        <v>525.59</v>
      </c>
      <c r="F1914">
        <v>12</v>
      </c>
      <c r="G1914" s="27">
        <v>1009.1328000000001</v>
      </c>
      <c r="H1914" s="15">
        <v>6307.08</v>
      </c>
      <c r="I1914" s="27">
        <v>7316.2128000000002</v>
      </c>
      <c r="J1914">
        <f>YEAR(Ventas_Wellpro[[#This Row],[Fecha]])</f>
        <v>2025</v>
      </c>
      <c r="K1914" t="str">
        <f>TEXT(Ventas_Wellpro[[#This Row],[Fecha]],"MMMM")</f>
        <v>septiembre</v>
      </c>
      <c r="L1914">
        <f>DAY(Ventas_Wellpro[[#This Row],[Fecha]])</f>
        <v>18</v>
      </c>
    </row>
    <row r="1915" spans="2:12" x14ac:dyDescent="0.25">
      <c r="B1915" s="70">
        <v>45918</v>
      </c>
      <c r="C1915" s="74" t="s">
        <v>18</v>
      </c>
      <c r="D1915" t="s">
        <v>196</v>
      </c>
      <c r="E1915" s="17">
        <v>525.59</v>
      </c>
      <c r="F1915">
        <v>12</v>
      </c>
      <c r="G1915" s="27">
        <v>1009.1328000000001</v>
      </c>
      <c r="H1915" s="15">
        <v>6307.08</v>
      </c>
      <c r="I1915" s="27">
        <v>7316.2128000000002</v>
      </c>
      <c r="J1915">
        <f>YEAR(Ventas_Wellpro[[#This Row],[Fecha]])</f>
        <v>2025</v>
      </c>
      <c r="K1915" t="str">
        <f>TEXT(Ventas_Wellpro[[#This Row],[Fecha]],"MMMM")</f>
        <v>septiembre</v>
      </c>
      <c r="L1915">
        <f>DAY(Ventas_Wellpro[[#This Row],[Fecha]])</f>
        <v>18</v>
      </c>
    </row>
    <row r="1916" spans="2:12" x14ac:dyDescent="0.25">
      <c r="B1916" s="70">
        <v>45918</v>
      </c>
      <c r="C1916" s="74" t="s">
        <v>18</v>
      </c>
      <c r="D1916" t="s">
        <v>196</v>
      </c>
      <c r="E1916" s="17">
        <v>525.59</v>
      </c>
      <c r="F1916">
        <v>6</v>
      </c>
      <c r="G1916" s="27">
        <v>504.56640000000004</v>
      </c>
      <c r="H1916" s="15">
        <v>3153.54</v>
      </c>
      <c r="I1916" s="27">
        <v>3658.1064000000001</v>
      </c>
      <c r="J1916">
        <f>YEAR(Ventas_Wellpro[[#This Row],[Fecha]])</f>
        <v>2025</v>
      </c>
      <c r="K1916" t="str">
        <f>TEXT(Ventas_Wellpro[[#This Row],[Fecha]],"MMMM")</f>
        <v>septiembre</v>
      </c>
      <c r="L1916">
        <f>DAY(Ventas_Wellpro[[#This Row],[Fecha]])</f>
        <v>18</v>
      </c>
    </row>
    <row r="1917" spans="2:12" x14ac:dyDescent="0.25">
      <c r="B1917" s="70">
        <v>45918</v>
      </c>
      <c r="C1917" s="74" t="s">
        <v>18</v>
      </c>
      <c r="D1917" t="s">
        <v>196</v>
      </c>
      <c r="E1917" s="17">
        <v>525.59</v>
      </c>
      <c r="F1917">
        <v>6</v>
      </c>
      <c r="G1917" s="27">
        <v>504.56640000000004</v>
      </c>
      <c r="H1917" s="15">
        <v>3153.54</v>
      </c>
      <c r="I1917" s="27">
        <v>3658.1064000000001</v>
      </c>
      <c r="J1917">
        <f>YEAR(Ventas_Wellpro[[#This Row],[Fecha]])</f>
        <v>2025</v>
      </c>
      <c r="K1917" t="str">
        <f>TEXT(Ventas_Wellpro[[#This Row],[Fecha]],"MMMM")</f>
        <v>septiembre</v>
      </c>
      <c r="L1917">
        <f>DAY(Ventas_Wellpro[[#This Row],[Fecha]])</f>
        <v>18</v>
      </c>
    </row>
    <row r="1918" spans="2:12" x14ac:dyDescent="0.25">
      <c r="B1918" s="70">
        <v>45918</v>
      </c>
      <c r="C1918" s="74" t="s">
        <v>18</v>
      </c>
      <c r="D1918" t="s">
        <v>196</v>
      </c>
      <c r="E1918" s="17">
        <v>525.59</v>
      </c>
      <c r="F1918">
        <v>6</v>
      </c>
      <c r="G1918" s="27">
        <v>504.56640000000004</v>
      </c>
      <c r="H1918" s="15">
        <v>3153.54</v>
      </c>
      <c r="I1918" s="27">
        <v>3658.1064000000001</v>
      </c>
      <c r="J1918">
        <f>YEAR(Ventas_Wellpro[[#This Row],[Fecha]])</f>
        <v>2025</v>
      </c>
      <c r="K1918" t="str">
        <f>TEXT(Ventas_Wellpro[[#This Row],[Fecha]],"MMMM")</f>
        <v>septiembre</v>
      </c>
      <c r="L1918">
        <f>DAY(Ventas_Wellpro[[#This Row],[Fecha]])</f>
        <v>18</v>
      </c>
    </row>
    <row r="1919" spans="2:12" x14ac:dyDescent="0.25">
      <c r="B1919" s="70">
        <v>45918</v>
      </c>
      <c r="C1919" s="74" t="s">
        <v>23</v>
      </c>
      <c r="D1919" t="s">
        <v>196</v>
      </c>
      <c r="E1919">
        <v>70.05</v>
      </c>
      <c r="F1919">
        <v>240</v>
      </c>
      <c r="G1919" s="27">
        <v>2689.92</v>
      </c>
      <c r="H1919" s="15">
        <v>16812</v>
      </c>
      <c r="I1919" s="27">
        <v>19501.919999999998</v>
      </c>
      <c r="J1919">
        <f>YEAR(Ventas_Wellpro[[#This Row],[Fecha]])</f>
        <v>2025</v>
      </c>
      <c r="K1919" t="str">
        <f>TEXT(Ventas_Wellpro[[#This Row],[Fecha]],"MMMM")</f>
        <v>septiembre</v>
      </c>
      <c r="L1919">
        <f>DAY(Ventas_Wellpro[[#This Row],[Fecha]])</f>
        <v>18</v>
      </c>
    </row>
    <row r="1920" spans="2:12" x14ac:dyDescent="0.25">
      <c r="B1920" s="70">
        <v>45918</v>
      </c>
      <c r="C1920" s="74" t="s">
        <v>24</v>
      </c>
      <c r="D1920" t="s">
        <v>144</v>
      </c>
      <c r="E1920">
        <v>137.79</v>
      </c>
      <c r="F1920">
        <v>1</v>
      </c>
      <c r="G1920" s="27">
        <v>22.046399999999998</v>
      </c>
      <c r="H1920" s="15">
        <v>137.79</v>
      </c>
      <c r="I1920" s="27">
        <v>159.8364</v>
      </c>
      <c r="J1920">
        <f>YEAR(Ventas_Wellpro[[#This Row],[Fecha]])</f>
        <v>2025</v>
      </c>
      <c r="K1920" t="str">
        <f>TEXT(Ventas_Wellpro[[#This Row],[Fecha]],"MMMM")</f>
        <v>septiembre</v>
      </c>
      <c r="L1920">
        <f>DAY(Ventas_Wellpro[[#This Row],[Fecha]])</f>
        <v>18</v>
      </c>
    </row>
    <row r="1921" spans="2:12" x14ac:dyDescent="0.25">
      <c r="B1921" s="70">
        <v>45918</v>
      </c>
      <c r="C1921" s="74" t="s">
        <v>24</v>
      </c>
      <c r="D1921" t="s">
        <v>144</v>
      </c>
      <c r="E1921">
        <v>137.79</v>
      </c>
      <c r="F1921">
        <v>1</v>
      </c>
      <c r="G1921" s="27">
        <v>22.046399999999998</v>
      </c>
      <c r="H1921" s="15">
        <v>137.79</v>
      </c>
      <c r="I1921" s="27">
        <v>159.8364</v>
      </c>
      <c r="J1921">
        <f>YEAR(Ventas_Wellpro[[#This Row],[Fecha]])</f>
        <v>2025</v>
      </c>
      <c r="K1921" t="str">
        <f>TEXT(Ventas_Wellpro[[#This Row],[Fecha]],"MMMM")</f>
        <v>septiembre</v>
      </c>
      <c r="L1921">
        <f>DAY(Ventas_Wellpro[[#This Row],[Fecha]])</f>
        <v>18</v>
      </c>
    </row>
    <row r="1922" spans="2:12" x14ac:dyDescent="0.25">
      <c r="B1922" s="70">
        <v>45919</v>
      </c>
      <c r="C1922" s="74" t="s">
        <v>16</v>
      </c>
      <c r="D1922" t="s">
        <v>144</v>
      </c>
      <c r="E1922">
        <v>904.31</v>
      </c>
      <c r="F1922" s="26">
        <v>1</v>
      </c>
      <c r="G1922" s="27">
        <v>144.68959999999998</v>
      </c>
      <c r="H1922" s="15">
        <v>904.31</v>
      </c>
      <c r="I1922" s="27">
        <v>1048.9995999999999</v>
      </c>
      <c r="J1922">
        <f>YEAR(Ventas_Wellpro[[#This Row],[Fecha]])</f>
        <v>2025</v>
      </c>
      <c r="K1922" t="str">
        <f>TEXT(Ventas_Wellpro[[#This Row],[Fecha]],"MMMM")</f>
        <v>septiembre</v>
      </c>
      <c r="L1922">
        <f>DAY(Ventas_Wellpro[[#This Row],[Fecha]])</f>
        <v>19</v>
      </c>
    </row>
    <row r="1923" spans="2:12" x14ac:dyDescent="0.25">
      <c r="B1923" s="70">
        <v>45922</v>
      </c>
      <c r="C1923" s="74" t="s">
        <v>19</v>
      </c>
      <c r="D1923" t="s">
        <v>144</v>
      </c>
      <c r="E1923">
        <v>1048.28</v>
      </c>
      <c r="F1923">
        <v>1</v>
      </c>
      <c r="G1923" s="27">
        <v>167.72479999999999</v>
      </c>
      <c r="H1923" s="15">
        <v>1048.28</v>
      </c>
      <c r="I1923" s="27">
        <v>1216.0047999999999</v>
      </c>
      <c r="J1923">
        <f>YEAR(Ventas_Wellpro[[#This Row],[Fecha]])</f>
        <v>2025</v>
      </c>
      <c r="K1923" t="str">
        <f>TEXT(Ventas_Wellpro[[#This Row],[Fecha]],"MMMM")</f>
        <v>septiembre</v>
      </c>
      <c r="L1923">
        <f>DAY(Ventas_Wellpro[[#This Row],[Fecha]])</f>
        <v>22</v>
      </c>
    </row>
    <row r="1924" spans="2:12" x14ac:dyDescent="0.25">
      <c r="B1924" s="70">
        <v>45922</v>
      </c>
      <c r="C1924" s="74" t="s">
        <v>11</v>
      </c>
      <c r="D1924" t="s">
        <v>206</v>
      </c>
      <c r="E1924">
        <v>343.97</v>
      </c>
      <c r="F1924">
        <v>1</v>
      </c>
      <c r="G1924" s="27">
        <v>55.035200000000003</v>
      </c>
      <c r="H1924" s="15">
        <v>343.97</v>
      </c>
      <c r="I1924" s="27">
        <v>399.00520000000006</v>
      </c>
      <c r="J1924">
        <f>YEAR(Ventas_Wellpro[[#This Row],[Fecha]])</f>
        <v>2025</v>
      </c>
      <c r="K1924" t="str">
        <f>TEXT(Ventas_Wellpro[[#This Row],[Fecha]],"MMMM")</f>
        <v>septiembre</v>
      </c>
      <c r="L1924">
        <f>DAY(Ventas_Wellpro[[#This Row],[Fecha]])</f>
        <v>22</v>
      </c>
    </row>
    <row r="1925" spans="2:12" x14ac:dyDescent="0.25">
      <c r="B1925" s="70">
        <v>45922</v>
      </c>
      <c r="C1925" s="74" t="s">
        <v>22</v>
      </c>
      <c r="D1925" t="s">
        <v>144</v>
      </c>
      <c r="E1925">
        <v>137.79</v>
      </c>
      <c r="F1925">
        <v>1</v>
      </c>
      <c r="G1925" s="27">
        <v>22.046399999999998</v>
      </c>
      <c r="H1925" s="15">
        <v>137.79</v>
      </c>
      <c r="I1925" s="27">
        <v>159.8364</v>
      </c>
      <c r="J1925">
        <f>YEAR(Ventas_Wellpro[[#This Row],[Fecha]])</f>
        <v>2025</v>
      </c>
      <c r="K1925" t="str">
        <f>TEXT(Ventas_Wellpro[[#This Row],[Fecha]],"MMMM")</f>
        <v>septiembre</v>
      </c>
      <c r="L1925">
        <f>DAY(Ventas_Wellpro[[#This Row],[Fecha]])</f>
        <v>22</v>
      </c>
    </row>
    <row r="1926" spans="2:12" x14ac:dyDescent="0.25">
      <c r="B1926" s="70">
        <v>45922</v>
      </c>
      <c r="C1926" s="74" t="s">
        <v>22</v>
      </c>
      <c r="D1926" t="s">
        <v>144</v>
      </c>
      <c r="E1926">
        <v>137.79</v>
      </c>
      <c r="F1926">
        <v>1</v>
      </c>
      <c r="G1926" s="27">
        <v>22.046399999999998</v>
      </c>
      <c r="H1926" s="15">
        <v>137.79</v>
      </c>
      <c r="I1926" s="27">
        <v>159.8364</v>
      </c>
      <c r="J1926">
        <f>YEAR(Ventas_Wellpro[[#This Row],[Fecha]])</f>
        <v>2025</v>
      </c>
      <c r="K1926" t="str">
        <f>TEXT(Ventas_Wellpro[[#This Row],[Fecha]],"MMMM")</f>
        <v>septiembre</v>
      </c>
      <c r="L1926">
        <f>DAY(Ventas_Wellpro[[#This Row],[Fecha]])</f>
        <v>22</v>
      </c>
    </row>
    <row r="1927" spans="2:12" x14ac:dyDescent="0.25">
      <c r="B1927" s="70">
        <v>45922</v>
      </c>
      <c r="C1927" s="74" t="s">
        <v>24</v>
      </c>
      <c r="D1927" t="s">
        <v>144</v>
      </c>
      <c r="E1927">
        <v>137.79</v>
      </c>
      <c r="F1927">
        <v>1</v>
      </c>
      <c r="G1927" s="27">
        <v>22.046399999999998</v>
      </c>
      <c r="H1927" s="15">
        <v>137.79</v>
      </c>
      <c r="I1927" s="27">
        <v>159.8364</v>
      </c>
      <c r="J1927">
        <f>YEAR(Ventas_Wellpro[[#This Row],[Fecha]])</f>
        <v>2025</v>
      </c>
      <c r="K1927" t="str">
        <f>TEXT(Ventas_Wellpro[[#This Row],[Fecha]],"MMMM")</f>
        <v>septiembre</v>
      </c>
      <c r="L1927">
        <f>DAY(Ventas_Wellpro[[#This Row],[Fecha]])</f>
        <v>22</v>
      </c>
    </row>
    <row r="1928" spans="2:12" x14ac:dyDescent="0.25">
      <c r="B1928" s="70">
        <v>45922</v>
      </c>
      <c r="C1928" s="74" t="s">
        <v>24</v>
      </c>
      <c r="D1928" t="s">
        <v>144</v>
      </c>
      <c r="E1928">
        <v>137.79</v>
      </c>
      <c r="F1928">
        <v>1</v>
      </c>
      <c r="G1928" s="27">
        <v>22.046399999999998</v>
      </c>
      <c r="H1928" s="15">
        <v>137.79</v>
      </c>
      <c r="I1928" s="27">
        <v>159.8364</v>
      </c>
      <c r="J1928">
        <f>YEAR(Ventas_Wellpro[[#This Row],[Fecha]])</f>
        <v>2025</v>
      </c>
      <c r="K1928" t="str">
        <f>TEXT(Ventas_Wellpro[[#This Row],[Fecha]],"MMMM")</f>
        <v>septiembre</v>
      </c>
      <c r="L1928">
        <f>DAY(Ventas_Wellpro[[#This Row],[Fecha]])</f>
        <v>22</v>
      </c>
    </row>
    <row r="1929" spans="2:12" x14ac:dyDescent="0.25">
      <c r="B1929" s="70">
        <v>45923</v>
      </c>
      <c r="C1929" s="74" t="s">
        <v>123</v>
      </c>
      <c r="D1929" t="s">
        <v>144</v>
      </c>
      <c r="E1929">
        <v>137.79</v>
      </c>
      <c r="F1929">
        <v>1</v>
      </c>
      <c r="G1929" s="27">
        <v>22.046399999999998</v>
      </c>
      <c r="H1929" s="15">
        <v>137.79</v>
      </c>
      <c r="I1929" s="27">
        <v>159.8364</v>
      </c>
      <c r="J1929">
        <f>YEAR(Ventas_Wellpro[[#This Row],[Fecha]])</f>
        <v>2025</v>
      </c>
      <c r="K1929" t="str">
        <f>TEXT(Ventas_Wellpro[[#This Row],[Fecha]],"MMMM")</f>
        <v>septiembre</v>
      </c>
      <c r="L1929">
        <f>DAY(Ventas_Wellpro[[#This Row],[Fecha]])</f>
        <v>23</v>
      </c>
    </row>
    <row r="1930" spans="2:12" x14ac:dyDescent="0.25">
      <c r="B1930" s="70">
        <v>45923</v>
      </c>
      <c r="C1930" s="74" t="s">
        <v>21</v>
      </c>
      <c r="D1930" t="s">
        <v>144</v>
      </c>
      <c r="E1930">
        <v>137.79</v>
      </c>
      <c r="F1930">
        <v>1</v>
      </c>
      <c r="G1930" s="27">
        <v>22.046399999999998</v>
      </c>
      <c r="H1930" s="15">
        <v>137.79</v>
      </c>
      <c r="I1930" s="27">
        <v>159.8364</v>
      </c>
      <c r="J1930">
        <f>YEAR(Ventas_Wellpro[[#This Row],[Fecha]])</f>
        <v>2025</v>
      </c>
      <c r="K1930" t="str">
        <f>TEXT(Ventas_Wellpro[[#This Row],[Fecha]],"MMMM")</f>
        <v>septiembre</v>
      </c>
      <c r="L1930">
        <f>DAY(Ventas_Wellpro[[#This Row],[Fecha]])</f>
        <v>23</v>
      </c>
    </row>
    <row r="1931" spans="2:12" x14ac:dyDescent="0.25">
      <c r="B1931" s="70">
        <v>45924</v>
      </c>
      <c r="C1931" s="74" t="s">
        <v>17</v>
      </c>
      <c r="D1931" t="s">
        <v>196</v>
      </c>
      <c r="E1931">
        <v>498.66</v>
      </c>
      <c r="F1931" s="26">
        <v>12</v>
      </c>
      <c r="G1931" s="27">
        <v>957.42720000000008</v>
      </c>
      <c r="H1931" s="15">
        <v>5983.92</v>
      </c>
      <c r="I1931" s="27">
        <v>6941.3472000000002</v>
      </c>
      <c r="J1931">
        <f>YEAR(Ventas_Wellpro[[#This Row],[Fecha]])</f>
        <v>2025</v>
      </c>
      <c r="K1931" t="str">
        <f>TEXT(Ventas_Wellpro[[#This Row],[Fecha]],"MMMM")</f>
        <v>septiembre</v>
      </c>
      <c r="L1931">
        <f>DAY(Ventas_Wellpro[[#This Row],[Fecha]])</f>
        <v>24</v>
      </c>
    </row>
    <row r="1932" spans="2:12" x14ac:dyDescent="0.25">
      <c r="B1932" s="70">
        <v>45924</v>
      </c>
      <c r="C1932" s="74" t="s">
        <v>17</v>
      </c>
      <c r="D1932" t="s">
        <v>196</v>
      </c>
      <c r="E1932">
        <v>498.66</v>
      </c>
      <c r="F1932" s="26">
        <v>6</v>
      </c>
      <c r="G1932" s="27">
        <v>478.71360000000004</v>
      </c>
      <c r="H1932" s="15">
        <v>2991.96</v>
      </c>
      <c r="I1932" s="27">
        <v>3470.6736000000001</v>
      </c>
      <c r="J1932">
        <f>YEAR(Ventas_Wellpro[[#This Row],[Fecha]])</f>
        <v>2025</v>
      </c>
      <c r="K1932" t="str">
        <f>TEXT(Ventas_Wellpro[[#This Row],[Fecha]],"MMMM")</f>
        <v>septiembre</v>
      </c>
      <c r="L1932">
        <f>DAY(Ventas_Wellpro[[#This Row],[Fecha]])</f>
        <v>24</v>
      </c>
    </row>
    <row r="1933" spans="2:12" x14ac:dyDescent="0.25">
      <c r="B1933" s="70">
        <v>45924</v>
      </c>
      <c r="C1933" s="74" t="s">
        <v>17</v>
      </c>
      <c r="D1933" t="s">
        <v>196</v>
      </c>
      <c r="E1933">
        <v>498.66</v>
      </c>
      <c r="F1933" s="26">
        <v>12</v>
      </c>
      <c r="G1933" s="27">
        <v>957.42720000000008</v>
      </c>
      <c r="H1933" s="15">
        <v>5983.92</v>
      </c>
      <c r="I1933" s="27">
        <v>6941.3472000000002</v>
      </c>
      <c r="J1933">
        <f>YEAR(Ventas_Wellpro[[#This Row],[Fecha]])</f>
        <v>2025</v>
      </c>
      <c r="K1933" t="str">
        <f>TEXT(Ventas_Wellpro[[#This Row],[Fecha]],"MMMM")</f>
        <v>septiembre</v>
      </c>
      <c r="L1933">
        <f>DAY(Ventas_Wellpro[[#This Row],[Fecha]])</f>
        <v>24</v>
      </c>
    </row>
    <row r="1934" spans="2:12" x14ac:dyDescent="0.25">
      <c r="B1934" s="70">
        <v>45924</v>
      </c>
      <c r="C1934" s="74" t="s">
        <v>22</v>
      </c>
      <c r="D1934" t="s">
        <v>144</v>
      </c>
      <c r="E1934">
        <v>137.79</v>
      </c>
      <c r="F1934">
        <v>1</v>
      </c>
      <c r="G1934" s="27">
        <v>22.046399999999998</v>
      </c>
      <c r="H1934" s="15">
        <v>137.79</v>
      </c>
      <c r="I1934" s="27">
        <v>159.8364</v>
      </c>
      <c r="J1934">
        <f>YEAR(Ventas_Wellpro[[#This Row],[Fecha]])</f>
        <v>2025</v>
      </c>
      <c r="K1934" t="str">
        <f>TEXT(Ventas_Wellpro[[#This Row],[Fecha]],"MMMM")</f>
        <v>septiembre</v>
      </c>
      <c r="L1934">
        <f>DAY(Ventas_Wellpro[[#This Row],[Fecha]])</f>
        <v>24</v>
      </c>
    </row>
    <row r="1935" spans="2:12" x14ac:dyDescent="0.25">
      <c r="B1935" s="70">
        <v>45924</v>
      </c>
      <c r="C1935" s="74" t="s">
        <v>22</v>
      </c>
      <c r="D1935" t="s">
        <v>144</v>
      </c>
      <c r="E1935">
        <v>137.79</v>
      </c>
      <c r="F1935">
        <v>1</v>
      </c>
      <c r="G1935" s="27">
        <v>22.046399999999998</v>
      </c>
      <c r="H1935" s="15">
        <v>137.79</v>
      </c>
      <c r="I1935" s="27">
        <v>159.8364</v>
      </c>
      <c r="J1935">
        <f>YEAR(Ventas_Wellpro[[#This Row],[Fecha]])</f>
        <v>2025</v>
      </c>
      <c r="K1935" t="str">
        <f>TEXT(Ventas_Wellpro[[#This Row],[Fecha]],"MMMM")</f>
        <v>septiembre</v>
      </c>
      <c r="L1935">
        <f>DAY(Ventas_Wellpro[[#This Row],[Fecha]])</f>
        <v>24</v>
      </c>
    </row>
    <row r="1936" spans="2:12" x14ac:dyDescent="0.25">
      <c r="B1936" s="70">
        <v>45924</v>
      </c>
      <c r="C1936" s="74" t="s">
        <v>23</v>
      </c>
      <c r="D1936" t="s">
        <v>196</v>
      </c>
      <c r="E1936">
        <v>70.05</v>
      </c>
      <c r="F1936">
        <v>240</v>
      </c>
      <c r="G1936" s="27">
        <v>2689.92</v>
      </c>
      <c r="H1936" s="15">
        <v>16812</v>
      </c>
      <c r="I1936" s="27">
        <v>19501.919999999998</v>
      </c>
      <c r="J1936">
        <f>YEAR(Ventas_Wellpro[[#This Row],[Fecha]])</f>
        <v>2025</v>
      </c>
      <c r="K1936" t="str">
        <f>TEXT(Ventas_Wellpro[[#This Row],[Fecha]],"MMMM")</f>
        <v>septiembre</v>
      </c>
      <c r="L1936">
        <f>DAY(Ventas_Wellpro[[#This Row],[Fecha]])</f>
        <v>24</v>
      </c>
    </row>
    <row r="1937" spans="2:12" x14ac:dyDescent="0.25">
      <c r="B1937" s="70">
        <v>45925</v>
      </c>
      <c r="C1937" s="74" t="s">
        <v>15</v>
      </c>
      <c r="D1937" t="s">
        <v>145</v>
      </c>
      <c r="E1937">
        <v>632.99</v>
      </c>
      <c r="F1937" s="26">
        <v>48</v>
      </c>
      <c r="G1937" s="27">
        <v>4861.3631999999998</v>
      </c>
      <c r="H1937" s="17">
        <v>30383.52</v>
      </c>
      <c r="I1937" s="27">
        <v>35244.883199999997</v>
      </c>
      <c r="J1937">
        <f>YEAR(Ventas_Wellpro[[#This Row],[Fecha]])</f>
        <v>2025</v>
      </c>
      <c r="K1937" t="str">
        <f>TEXT(Ventas_Wellpro[[#This Row],[Fecha]],"MMMM")</f>
        <v>septiembre</v>
      </c>
      <c r="L1937">
        <f>DAY(Ventas_Wellpro[[#This Row],[Fecha]])</f>
        <v>25</v>
      </c>
    </row>
    <row r="1938" spans="2:12" x14ac:dyDescent="0.25">
      <c r="B1938" s="70">
        <v>45925</v>
      </c>
      <c r="C1938" s="74" t="s">
        <v>16</v>
      </c>
      <c r="D1938" t="s">
        <v>145</v>
      </c>
      <c r="E1938">
        <v>697</v>
      </c>
      <c r="F1938" s="26">
        <v>48</v>
      </c>
      <c r="G1938" s="27">
        <v>5352.96</v>
      </c>
      <c r="H1938" s="15">
        <v>33456</v>
      </c>
      <c r="I1938" s="27">
        <v>38808.959999999999</v>
      </c>
      <c r="J1938">
        <f>YEAR(Ventas_Wellpro[[#This Row],[Fecha]])</f>
        <v>2025</v>
      </c>
      <c r="K1938" t="str">
        <f>TEXT(Ventas_Wellpro[[#This Row],[Fecha]],"MMMM")</f>
        <v>septiembre</v>
      </c>
      <c r="L1938">
        <f>DAY(Ventas_Wellpro[[#This Row],[Fecha]])</f>
        <v>25</v>
      </c>
    </row>
    <row r="1939" spans="2:12" x14ac:dyDescent="0.25">
      <c r="B1939" s="70">
        <v>45925</v>
      </c>
      <c r="C1939" s="74" t="s">
        <v>17</v>
      </c>
      <c r="D1939" t="s">
        <v>196</v>
      </c>
      <c r="E1939">
        <v>498.66</v>
      </c>
      <c r="F1939" s="26">
        <v>18</v>
      </c>
      <c r="G1939" s="27">
        <v>1436.1408000000001</v>
      </c>
      <c r="H1939" s="15">
        <v>8975.8799999999992</v>
      </c>
      <c r="I1939" s="27">
        <v>10412.020799999998</v>
      </c>
      <c r="J1939">
        <f>YEAR(Ventas_Wellpro[[#This Row],[Fecha]])</f>
        <v>2025</v>
      </c>
      <c r="K1939" t="str">
        <f>TEXT(Ventas_Wellpro[[#This Row],[Fecha]],"MMMM")</f>
        <v>septiembre</v>
      </c>
      <c r="L1939">
        <f>DAY(Ventas_Wellpro[[#This Row],[Fecha]])</f>
        <v>25</v>
      </c>
    </row>
    <row r="1940" spans="2:12" x14ac:dyDescent="0.25">
      <c r="B1940" s="70">
        <v>45925</v>
      </c>
      <c r="C1940" s="74" t="s">
        <v>17</v>
      </c>
      <c r="D1940" t="s">
        <v>196</v>
      </c>
      <c r="E1940">
        <v>498.66</v>
      </c>
      <c r="F1940" s="26">
        <v>6</v>
      </c>
      <c r="G1940" s="27">
        <v>478.71360000000004</v>
      </c>
      <c r="H1940" s="15">
        <v>2991.96</v>
      </c>
      <c r="I1940" s="27">
        <v>3470.6736000000001</v>
      </c>
      <c r="J1940">
        <f>YEAR(Ventas_Wellpro[[#This Row],[Fecha]])</f>
        <v>2025</v>
      </c>
      <c r="K1940" t="str">
        <f>TEXT(Ventas_Wellpro[[#This Row],[Fecha]],"MMMM")</f>
        <v>septiembre</v>
      </c>
      <c r="L1940">
        <f>DAY(Ventas_Wellpro[[#This Row],[Fecha]])</f>
        <v>25</v>
      </c>
    </row>
    <row r="1941" spans="2:12" x14ac:dyDescent="0.25">
      <c r="B1941" s="70">
        <v>45925</v>
      </c>
      <c r="C1941" s="74" t="s">
        <v>17</v>
      </c>
      <c r="D1941" t="s">
        <v>196</v>
      </c>
      <c r="E1941">
        <v>498.66</v>
      </c>
      <c r="F1941" s="26">
        <v>6</v>
      </c>
      <c r="G1941" s="27">
        <v>478.71360000000004</v>
      </c>
      <c r="H1941" s="15">
        <v>2991.96</v>
      </c>
      <c r="I1941" s="27">
        <v>3470.6736000000001</v>
      </c>
      <c r="J1941">
        <f>YEAR(Ventas_Wellpro[[#This Row],[Fecha]])</f>
        <v>2025</v>
      </c>
      <c r="K1941" t="str">
        <f>TEXT(Ventas_Wellpro[[#This Row],[Fecha]],"MMMM")</f>
        <v>septiembre</v>
      </c>
      <c r="L1941">
        <f>DAY(Ventas_Wellpro[[#This Row],[Fecha]])</f>
        <v>25</v>
      </c>
    </row>
    <row r="1942" spans="2:12" x14ac:dyDescent="0.25">
      <c r="B1942" s="70">
        <v>45925</v>
      </c>
      <c r="C1942" s="74" t="s">
        <v>17</v>
      </c>
      <c r="D1942" t="s">
        <v>196</v>
      </c>
      <c r="E1942">
        <v>498.66</v>
      </c>
      <c r="F1942" s="26">
        <v>6</v>
      </c>
      <c r="G1942" s="27">
        <v>478.71360000000004</v>
      </c>
      <c r="H1942" s="15">
        <v>2991.96</v>
      </c>
      <c r="I1942" s="27">
        <v>3470.6736000000001</v>
      </c>
      <c r="J1942">
        <f>YEAR(Ventas_Wellpro[[#This Row],[Fecha]])</f>
        <v>2025</v>
      </c>
      <c r="K1942" t="str">
        <f>TEXT(Ventas_Wellpro[[#This Row],[Fecha]],"MMMM")</f>
        <v>septiembre</v>
      </c>
      <c r="L1942">
        <f>DAY(Ventas_Wellpro[[#This Row],[Fecha]])</f>
        <v>25</v>
      </c>
    </row>
    <row r="1943" spans="2:12" x14ac:dyDescent="0.25">
      <c r="B1943" s="70">
        <v>45925</v>
      </c>
      <c r="C1943" s="74" t="s">
        <v>17</v>
      </c>
      <c r="D1943" t="s">
        <v>196</v>
      </c>
      <c r="E1943">
        <v>498.66</v>
      </c>
      <c r="F1943" s="26">
        <v>18</v>
      </c>
      <c r="G1943" s="27">
        <v>1436.1408000000001</v>
      </c>
      <c r="H1943" s="15">
        <v>8975.8799999999992</v>
      </c>
      <c r="I1943" s="27">
        <v>10412.020799999998</v>
      </c>
      <c r="J1943">
        <f>YEAR(Ventas_Wellpro[[#This Row],[Fecha]])</f>
        <v>2025</v>
      </c>
      <c r="K1943" t="str">
        <f>TEXT(Ventas_Wellpro[[#This Row],[Fecha]],"MMMM")</f>
        <v>septiembre</v>
      </c>
      <c r="L1943">
        <f>DAY(Ventas_Wellpro[[#This Row],[Fecha]])</f>
        <v>25</v>
      </c>
    </row>
    <row r="1944" spans="2:12" x14ac:dyDescent="0.25">
      <c r="B1944" s="70">
        <v>45925</v>
      </c>
      <c r="C1944" s="74" t="s">
        <v>123</v>
      </c>
      <c r="D1944" t="s">
        <v>144</v>
      </c>
      <c r="E1944">
        <v>137.79</v>
      </c>
      <c r="F1944">
        <v>1</v>
      </c>
      <c r="G1944" s="27">
        <v>22.046399999999998</v>
      </c>
      <c r="H1944" s="15">
        <v>137.79</v>
      </c>
      <c r="I1944" s="27">
        <v>159.8364</v>
      </c>
      <c r="J1944">
        <f>YEAR(Ventas_Wellpro[[#This Row],[Fecha]])</f>
        <v>2025</v>
      </c>
      <c r="K1944" t="str">
        <f>TEXT(Ventas_Wellpro[[#This Row],[Fecha]],"MMMM")</f>
        <v>septiembre</v>
      </c>
      <c r="L1944">
        <f>DAY(Ventas_Wellpro[[#This Row],[Fecha]])</f>
        <v>25</v>
      </c>
    </row>
    <row r="1945" spans="2:12" x14ac:dyDescent="0.25">
      <c r="B1945" s="70">
        <v>45925</v>
      </c>
      <c r="C1945" s="74" t="s">
        <v>21</v>
      </c>
      <c r="D1945" t="s">
        <v>144</v>
      </c>
      <c r="E1945">
        <v>137.79</v>
      </c>
      <c r="F1945">
        <v>1</v>
      </c>
      <c r="G1945" s="27">
        <v>22.046399999999998</v>
      </c>
      <c r="H1945" s="15">
        <v>137.79</v>
      </c>
      <c r="I1945" s="27">
        <v>159.8364</v>
      </c>
      <c r="J1945">
        <f>YEAR(Ventas_Wellpro[[#This Row],[Fecha]])</f>
        <v>2025</v>
      </c>
      <c r="K1945" t="str">
        <f>TEXT(Ventas_Wellpro[[#This Row],[Fecha]],"MMMM")</f>
        <v>septiembre</v>
      </c>
      <c r="L1945">
        <f>DAY(Ventas_Wellpro[[#This Row],[Fecha]])</f>
        <v>25</v>
      </c>
    </row>
    <row r="1946" spans="2:12" x14ac:dyDescent="0.25">
      <c r="B1946" s="70">
        <v>45925</v>
      </c>
      <c r="C1946" s="74" t="s">
        <v>21</v>
      </c>
      <c r="D1946" t="s">
        <v>145</v>
      </c>
      <c r="E1946">
        <v>90.54</v>
      </c>
      <c r="F1946">
        <v>102</v>
      </c>
      <c r="G1946" s="27">
        <v>1477.6128000000001</v>
      </c>
      <c r="H1946" s="15">
        <v>9235.08</v>
      </c>
      <c r="I1946" s="27">
        <v>10712.692800000001</v>
      </c>
      <c r="J1946">
        <f>YEAR(Ventas_Wellpro[[#This Row],[Fecha]])</f>
        <v>2025</v>
      </c>
      <c r="K1946" t="str">
        <f>TEXT(Ventas_Wellpro[[#This Row],[Fecha]],"MMMM")</f>
        <v>septiembre</v>
      </c>
      <c r="L1946">
        <f>DAY(Ventas_Wellpro[[#This Row],[Fecha]])</f>
        <v>25</v>
      </c>
    </row>
    <row r="1947" spans="2:12" x14ac:dyDescent="0.25">
      <c r="B1947" s="70">
        <v>45925</v>
      </c>
      <c r="C1947" s="74" t="s">
        <v>18</v>
      </c>
      <c r="D1947" t="s">
        <v>196</v>
      </c>
      <c r="E1947" s="17">
        <v>525.59</v>
      </c>
      <c r="F1947">
        <v>12</v>
      </c>
      <c r="G1947" s="27">
        <v>1009.1328000000001</v>
      </c>
      <c r="H1947" s="15">
        <v>6307.08</v>
      </c>
      <c r="I1947" s="27">
        <v>7316.2128000000002</v>
      </c>
      <c r="J1947">
        <f>YEAR(Ventas_Wellpro[[#This Row],[Fecha]])</f>
        <v>2025</v>
      </c>
      <c r="K1947" t="str">
        <f>TEXT(Ventas_Wellpro[[#This Row],[Fecha]],"MMMM")</f>
        <v>septiembre</v>
      </c>
      <c r="L1947">
        <f>DAY(Ventas_Wellpro[[#This Row],[Fecha]])</f>
        <v>25</v>
      </c>
    </row>
    <row r="1948" spans="2:12" x14ac:dyDescent="0.25">
      <c r="B1948" s="70">
        <v>45925</v>
      </c>
      <c r="C1948" s="74" t="s">
        <v>18</v>
      </c>
      <c r="D1948" t="s">
        <v>196</v>
      </c>
      <c r="E1948" s="17">
        <v>525.59</v>
      </c>
      <c r="F1948">
        <v>6</v>
      </c>
      <c r="G1948" s="27">
        <v>504.56640000000004</v>
      </c>
      <c r="H1948" s="15">
        <v>3153.54</v>
      </c>
      <c r="I1948" s="27">
        <v>3658.1064000000001</v>
      </c>
      <c r="J1948">
        <f>YEAR(Ventas_Wellpro[[#This Row],[Fecha]])</f>
        <v>2025</v>
      </c>
      <c r="K1948" t="str">
        <f>TEXT(Ventas_Wellpro[[#This Row],[Fecha]],"MMMM")</f>
        <v>septiembre</v>
      </c>
      <c r="L1948">
        <f>DAY(Ventas_Wellpro[[#This Row],[Fecha]])</f>
        <v>25</v>
      </c>
    </row>
    <row r="1949" spans="2:12" x14ac:dyDescent="0.25">
      <c r="B1949" s="70">
        <v>45925</v>
      </c>
      <c r="C1949" s="74" t="s">
        <v>18</v>
      </c>
      <c r="D1949" t="s">
        <v>196</v>
      </c>
      <c r="E1949" s="17">
        <v>525.59</v>
      </c>
      <c r="F1949">
        <v>12</v>
      </c>
      <c r="G1949" s="27">
        <v>1009.1328000000001</v>
      </c>
      <c r="H1949" s="15">
        <v>6307.08</v>
      </c>
      <c r="I1949" s="27">
        <v>7316.2128000000002</v>
      </c>
      <c r="J1949">
        <f>YEAR(Ventas_Wellpro[[#This Row],[Fecha]])</f>
        <v>2025</v>
      </c>
      <c r="K1949" t="str">
        <f>TEXT(Ventas_Wellpro[[#This Row],[Fecha]],"MMMM")</f>
        <v>septiembre</v>
      </c>
      <c r="L1949">
        <f>DAY(Ventas_Wellpro[[#This Row],[Fecha]])</f>
        <v>25</v>
      </c>
    </row>
    <row r="1950" spans="2:12" x14ac:dyDescent="0.25">
      <c r="B1950" s="70">
        <v>45925</v>
      </c>
      <c r="C1950" s="74" t="s">
        <v>18</v>
      </c>
      <c r="D1950" t="s">
        <v>196</v>
      </c>
      <c r="E1950" s="17">
        <v>525.59</v>
      </c>
      <c r="F1950">
        <v>6</v>
      </c>
      <c r="G1950" s="27">
        <v>504.56640000000004</v>
      </c>
      <c r="H1950" s="15">
        <v>3153.54</v>
      </c>
      <c r="I1950" s="27">
        <v>3658.1064000000001</v>
      </c>
      <c r="J1950">
        <f>YEAR(Ventas_Wellpro[[#This Row],[Fecha]])</f>
        <v>2025</v>
      </c>
      <c r="K1950" t="str">
        <f>TEXT(Ventas_Wellpro[[#This Row],[Fecha]],"MMMM")</f>
        <v>septiembre</v>
      </c>
      <c r="L1950">
        <f>DAY(Ventas_Wellpro[[#This Row],[Fecha]])</f>
        <v>25</v>
      </c>
    </row>
    <row r="1951" spans="2:12" x14ac:dyDescent="0.25">
      <c r="B1951" s="70">
        <v>45925</v>
      </c>
      <c r="C1951" s="74" t="s">
        <v>18</v>
      </c>
      <c r="D1951" t="s">
        <v>196</v>
      </c>
      <c r="E1951" s="17">
        <v>525.59</v>
      </c>
      <c r="F1951">
        <v>6</v>
      </c>
      <c r="G1951" s="27">
        <v>504.56640000000004</v>
      </c>
      <c r="H1951" s="15">
        <v>3153.54</v>
      </c>
      <c r="I1951" s="27">
        <v>3658.1064000000001</v>
      </c>
      <c r="J1951">
        <f>YEAR(Ventas_Wellpro[[#This Row],[Fecha]])</f>
        <v>2025</v>
      </c>
      <c r="K1951" t="str">
        <f>TEXT(Ventas_Wellpro[[#This Row],[Fecha]],"MMMM")</f>
        <v>septiembre</v>
      </c>
      <c r="L1951">
        <f>DAY(Ventas_Wellpro[[#This Row],[Fecha]])</f>
        <v>25</v>
      </c>
    </row>
    <row r="1952" spans="2:12" x14ac:dyDescent="0.25">
      <c r="B1952" s="70">
        <v>45925</v>
      </c>
      <c r="C1952" s="74" t="s">
        <v>18</v>
      </c>
      <c r="D1952" t="s">
        <v>145</v>
      </c>
      <c r="E1952" s="17">
        <v>697</v>
      </c>
      <c r="F1952">
        <v>48</v>
      </c>
      <c r="G1952" s="27">
        <v>5352.96</v>
      </c>
      <c r="H1952" s="15">
        <v>33456</v>
      </c>
      <c r="I1952" s="27">
        <v>38808.959999999999</v>
      </c>
      <c r="J1952">
        <f>YEAR(Ventas_Wellpro[[#This Row],[Fecha]])</f>
        <v>2025</v>
      </c>
      <c r="K1952" t="str">
        <f>TEXT(Ventas_Wellpro[[#This Row],[Fecha]],"MMMM")</f>
        <v>septiembre</v>
      </c>
      <c r="L1952">
        <f>DAY(Ventas_Wellpro[[#This Row],[Fecha]])</f>
        <v>25</v>
      </c>
    </row>
    <row r="1953" spans="2:12" x14ac:dyDescent="0.25">
      <c r="B1953" s="70">
        <v>45925</v>
      </c>
      <c r="C1953" s="74" t="s">
        <v>22</v>
      </c>
      <c r="D1953" t="s">
        <v>144</v>
      </c>
      <c r="E1953">
        <v>137.79</v>
      </c>
      <c r="F1953">
        <v>1</v>
      </c>
      <c r="G1953" s="27">
        <v>22.046399999999998</v>
      </c>
      <c r="H1953" s="15">
        <v>137.79</v>
      </c>
      <c r="I1953" s="27">
        <v>159.8364</v>
      </c>
      <c r="J1953">
        <f>YEAR(Ventas_Wellpro[[#This Row],[Fecha]])</f>
        <v>2025</v>
      </c>
      <c r="K1953" t="str">
        <f>TEXT(Ventas_Wellpro[[#This Row],[Fecha]],"MMMM")</f>
        <v>septiembre</v>
      </c>
      <c r="L1953">
        <f>DAY(Ventas_Wellpro[[#This Row],[Fecha]])</f>
        <v>25</v>
      </c>
    </row>
    <row r="1954" spans="2:12" x14ac:dyDescent="0.25">
      <c r="B1954" s="70">
        <v>45925</v>
      </c>
      <c r="C1954" s="74" t="s">
        <v>22</v>
      </c>
      <c r="D1954" t="s">
        <v>145</v>
      </c>
      <c r="E1954">
        <v>90.54</v>
      </c>
      <c r="F1954">
        <v>102</v>
      </c>
      <c r="G1954" s="27">
        <v>1477.6128000000001</v>
      </c>
      <c r="H1954" s="15">
        <v>9235.08</v>
      </c>
      <c r="I1954" s="27">
        <v>10712.692800000001</v>
      </c>
      <c r="J1954">
        <f>YEAR(Ventas_Wellpro[[#This Row],[Fecha]])</f>
        <v>2025</v>
      </c>
      <c r="K1954" t="str">
        <f>TEXT(Ventas_Wellpro[[#This Row],[Fecha]],"MMMM")</f>
        <v>septiembre</v>
      </c>
      <c r="L1954">
        <f>DAY(Ventas_Wellpro[[#This Row],[Fecha]])</f>
        <v>25</v>
      </c>
    </row>
    <row r="1955" spans="2:12" x14ac:dyDescent="0.25">
      <c r="B1955" s="70">
        <v>45925</v>
      </c>
      <c r="C1955" s="74" t="s">
        <v>23</v>
      </c>
      <c r="D1955" t="s">
        <v>144</v>
      </c>
      <c r="E1955">
        <v>137.79</v>
      </c>
      <c r="F1955">
        <v>1</v>
      </c>
      <c r="G1955" s="27">
        <v>22.046399999999998</v>
      </c>
      <c r="H1955" s="15">
        <v>137.79</v>
      </c>
      <c r="I1955" s="27">
        <v>159.8364</v>
      </c>
      <c r="J1955">
        <f>YEAR(Ventas_Wellpro[[#This Row],[Fecha]])</f>
        <v>2025</v>
      </c>
      <c r="K1955" t="str">
        <f>TEXT(Ventas_Wellpro[[#This Row],[Fecha]],"MMMM")</f>
        <v>septiembre</v>
      </c>
      <c r="L1955">
        <f>DAY(Ventas_Wellpro[[#This Row],[Fecha]])</f>
        <v>25</v>
      </c>
    </row>
    <row r="1956" spans="2:12" x14ac:dyDescent="0.25">
      <c r="B1956" s="70">
        <v>45925</v>
      </c>
      <c r="C1956" s="74" t="s">
        <v>23</v>
      </c>
      <c r="D1956" t="s">
        <v>196</v>
      </c>
      <c r="E1956">
        <v>70.05</v>
      </c>
      <c r="F1956">
        <v>240</v>
      </c>
      <c r="G1956" s="27">
        <v>2689.92</v>
      </c>
      <c r="H1956" s="15">
        <v>16812</v>
      </c>
      <c r="I1956" s="27">
        <v>19501.919999999998</v>
      </c>
      <c r="J1956">
        <f>YEAR(Ventas_Wellpro[[#This Row],[Fecha]])</f>
        <v>2025</v>
      </c>
      <c r="K1956" t="str">
        <f>TEXT(Ventas_Wellpro[[#This Row],[Fecha]],"MMMM")</f>
        <v>septiembre</v>
      </c>
      <c r="L1956">
        <f>DAY(Ventas_Wellpro[[#This Row],[Fecha]])</f>
        <v>25</v>
      </c>
    </row>
    <row r="1957" spans="2:12" x14ac:dyDescent="0.25">
      <c r="B1957" s="70">
        <v>45925</v>
      </c>
      <c r="C1957" s="74" t="s">
        <v>12</v>
      </c>
      <c r="D1957" t="s">
        <v>144</v>
      </c>
      <c r="E1957">
        <v>343.97</v>
      </c>
      <c r="F1957">
        <v>1</v>
      </c>
      <c r="G1957" s="27">
        <v>55.035200000000003</v>
      </c>
      <c r="H1957" s="15">
        <v>343.97</v>
      </c>
      <c r="I1957" s="27">
        <v>399.00520000000006</v>
      </c>
      <c r="J1957">
        <f>YEAR(Ventas_Wellpro[[#This Row],[Fecha]])</f>
        <v>2025</v>
      </c>
      <c r="K1957" t="str">
        <f>TEXT(Ventas_Wellpro[[#This Row],[Fecha]],"MMMM")</f>
        <v>septiembre</v>
      </c>
      <c r="L1957">
        <f>DAY(Ventas_Wellpro[[#This Row],[Fecha]])</f>
        <v>25</v>
      </c>
    </row>
    <row r="1958" spans="2:12" x14ac:dyDescent="0.25">
      <c r="B1958" s="70">
        <v>45925</v>
      </c>
      <c r="C1958" s="74" t="s">
        <v>25</v>
      </c>
      <c r="D1958" t="s">
        <v>145</v>
      </c>
      <c r="E1958">
        <v>697</v>
      </c>
      <c r="F1958">
        <v>48</v>
      </c>
      <c r="G1958" s="27">
        <v>5352.96</v>
      </c>
      <c r="H1958" s="15">
        <v>33456</v>
      </c>
      <c r="I1958" s="27">
        <v>38808.959999999999</v>
      </c>
      <c r="J1958">
        <f>YEAR(Ventas_Wellpro[[#This Row],[Fecha]])</f>
        <v>2025</v>
      </c>
      <c r="K1958" t="str">
        <f>TEXT(Ventas_Wellpro[[#This Row],[Fecha]],"MMMM")</f>
        <v>septiembre</v>
      </c>
      <c r="L1958">
        <f>DAY(Ventas_Wellpro[[#This Row],[Fecha]])</f>
        <v>25</v>
      </c>
    </row>
    <row r="1959" spans="2:12" x14ac:dyDescent="0.25">
      <c r="B1959" s="70">
        <v>45925</v>
      </c>
      <c r="C1959" s="74" t="s">
        <v>24</v>
      </c>
      <c r="D1959" t="s">
        <v>144</v>
      </c>
      <c r="E1959">
        <v>137.79</v>
      </c>
      <c r="F1959">
        <v>1</v>
      </c>
      <c r="G1959" s="27">
        <v>22.046399999999998</v>
      </c>
      <c r="H1959" s="15">
        <v>137.79</v>
      </c>
      <c r="I1959" s="27">
        <v>159.8364</v>
      </c>
      <c r="J1959">
        <f>YEAR(Ventas_Wellpro[[#This Row],[Fecha]])</f>
        <v>2025</v>
      </c>
      <c r="K1959" t="str">
        <f>TEXT(Ventas_Wellpro[[#This Row],[Fecha]],"MMMM")</f>
        <v>septiembre</v>
      </c>
      <c r="L1959">
        <f>DAY(Ventas_Wellpro[[#This Row],[Fecha]])</f>
        <v>25</v>
      </c>
    </row>
    <row r="1960" spans="2:12" x14ac:dyDescent="0.25">
      <c r="B1960" s="70">
        <v>45929</v>
      </c>
      <c r="C1960" s="74" t="s">
        <v>15</v>
      </c>
      <c r="D1960" t="s">
        <v>203</v>
      </c>
      <c r="E1960">
        <v>633.62</v>
      </c>
      <c r="F1960" s="26">
        <v>4</v>
      </c>
      <c r="G1960" s="27">
        <v>405.51679999999999</v>
      </c>
      <c r="H1960" s="17">
        <v>2534.48</v>
      </c>
      <c r="I1960" s="27">
        <v>2939.9967999999999</v>
      </c>
      <c r="J1960">
        <f>YEAR(Ventas_Wellpro[[#This Row],[Fecha]])</f>
        <v>2025</v>
      </c>
      <c r="K1960" t="str">
        <f>TEXT(Ventas_Wellpro[[#This Row],[Fecha]],"MMMM")</f>
        <v>septiembre</v>
      </c>
      <c r="L1960">
        <f>DAY(Ventas_Wellpro[[#This Row],[Fecha]])</f>
        <v>29</v>
      </c>
    </row>
    <row r="1961" spans="2:12" x14ac:dyDescent="0.25">
      <c r="B1961" s="70">
        <v>45929</v>
      </c>
      <c r="C1961" s="74" t="s">
        <v>16</v>
      </c>
      <c r="D1961" t="s">
        <v>203</v>
      </c>
      <c r="E1961">
        <v>646.54999999999995</v>
      </c>
      <c r="F1961" s="26">
        <v>11</v>
      </c>
      <c r="G1961" s="27">
        <v>1137.9279999999999</v>
      </c>
      <c r="H1961" s="15">
        <v>7112.05</v>
      </c>
      <c r="I1961" s="27">
        <v>8249.9779999999992</v>
      </c>
      <c r="J1961">
        <f>YEAR(Ventas_Wellpro[[#This Row],[Fecha]])</f>
        <v>2025</v>
      </c>
      <c r="K1961" t="str">
        <f>TEXT(Ventas_Wellpro[[#This Row],[Fecha]],"MMMM")</f>
        <v>septiembre</v>
      </c>
      <c r="L1961">
        <f>DAY(Ventas_Wellpro[[#This Row],[Fecha]])</f>
        <v>29</v>
      </c>
    </row>
    <row r="1962" spans="2:12" x14ac:dyDescent="0.25">
      <c r="B1962" s="70">
        <v>45929</v>
      </c>
      <c r="C1962" s="74" t="s">
        <v>156</v>
      </c>
      <c r="D1962" t="s">
        <v>144</v>
      </c>
      <c r="E1962">
        <v>647</v>
      </c>
      <c r="F1962">
        <v>1</v>
      </c>
      <c r="G1962" s="27">
        <v>103.52</v>
      </c>
      <c r="H1962" s="15">
        <v>647</v>
      </c>
      <c r="I1962" s="27">
        <v>750.52</v>
      </c>
      <c r="J1962">
        <f>YEAR(Ventas_Wellpro[[#This Row],[Fecha]])</f>
        <v>2025</v>
      </c>
      <c r="K1962" t="str">
        <f>TEXT(Ventas_Wellpro[[#This Row],[Fecha]],"MMMM")</f>
        <v>septiembre</v>
      </c>
      <c r="L1962">
        <f>DAY(Ventas_Wellpro[[#This Row],[Fecha]])</f>
        <v>29</v>
      </c>
    </row>
    <row r="1963" spans="2:12" x14ac:dyDescent="0.25">
      <c r="B1963" s="70">
        <v>45929</v>
      </c>
      <c r="C1963" s="74" t="s">
        <v>123</v>
      </c>
      <c r="D1963" t="s">
        <v>144</v>
      </c>
      <c r="E1963">
        <v>137.79</v>
      </c>
      <c r="F1963">
        <v>1</v>
      </c>
      <c r="G1963" s="27">
        <v>22.046399999999998</v>
      </c>
      <c r="H1963" s="15">
        <v>137.79</v>
      </c>
      <c r="I1963" s="27">
        <v>159.8364</v>
      </c>
      <c r="J1963">
        <f>YEAR(Ventas_Wellpro[[#This Row],[Fecha]])</f>
        <v>2025</v>
      </c>
      <c r="K1963" t="str">
        <f>TEXT(Ventas_Wellpro[[#This Row],[Fecha]],"MMMM")</f>
        <v>septiembre</v>
      </c>
      <c r="L1963">
        <f>DAY(Ventas_Wellpro[[#This Row],[Fecha]])</f>
        <v>29</v>
      </c>
    </row>
    <row r="1964" spans="2:12" x14ac:dyDescent="0.25">
      <c r="B1964" s="70">
        <v>45929</v>
      </c>
      <c r="C1964" s="74" t="s">
        <v>123</v>
      </c>
      <c r="D1964" t="s">
        <v>144</v>
      </c>
      <c r="E1964">
        <v>81.489999999999995</v>
      </c>
      <c r="F1964">
        <v>1</v>
      </c>
      <c r="G1964" s="27">
        <v>13.038399999999999</v>
      </c>
      <c r="H1964" s="15">
        <v>81.489999999999995</v>
      </c>
      <c r="I1964" s="27">
        <v>94.528399999999991</v>
      </c>
      <c r="J1964">
        <f>YEAR(Ventas_Wellpro[[#This Row],[Fecha]])</f>
        <v>2025</v>
      </c>
      <c r="K1964" t="str">
        <f>TEXT(Ventas_Wellpro[[#This Row],[Fecha]],"MMMM")</f>
        <v>septiembre</v>
      </c>
      <c r="L1964">
        <f>DAY(Ventas_Wellpro[[#This Row],[Fecha]])</f>
        <v>29</v>
      </c>
    </row>
    <row r="1965" spans="2:12" x14ac:dyDescent="0.25">
      <c r="B1965" s="70">
        <v>45929</v>
      </c>
      <c r="C1965" s="74" t="s">
        <v>123</v>
      </c>
      <c r="D1965" t="s">
        <v>203</v>
      </c>
      <c r="E1965">
        <v>89.87</v>
      </c>
      <c r="F1965">
        <v>28</v>
      </c>
      <c r="G1965" s="27">
        <v>402.61760000000004</v>
      </c>
      <c r="H1965" s="15">
        <v>2516.36</v>
      </c>
      <c r="I1965" s="27">
        <v>2918.9776000000002</v>
      </c>
      <c r="J1965">
        <f>YEAR(Ventas_Wellpro[[#This Row],[Fecha]])</f>
        <v>2025</v>
      </c>
      <c r="K1965" t="str">
        <f>TEXT(Ventas_Wellpro[[#This Row],[Fecha]],"MMMM")</f>
        <v>septiembre</v>
      </c>
      <c r="L1965">
        <f>DAY(Ventas_Wellpro[[#This Row],[Fecha]])</f>
        <v>29</v>
      </c>
    </row>
    <row r="1966" spans="2:12" x14ac:dyDescent="0.25">
      <c r="B1966" s="70">
        <v>45929</v>
      </c>
      <c r="C1966" s="74" t="s">
        <v>10</v>
      </c>
      <c r="D1966" t="s">
        <v>144</v>
      </c>
      <c r="E1966">
        <v>343.97</v>
      </c>
      <c r="F1966">
        <v>1</v>
      </c>
      <c r="G1966" s="27">
        <v>55.035200000000003</v>
      </c>
      <c r="H1966" s="15">
        <v>343.97</v>
      </c>
      <c r="I1966" s="27">
        <v>399.00520000000006</v>
      </c>
      <c r="J1966">
        <f>YEAR(Ventas_Wellpro[[#This Row],[Fecha]])</f>
        <v>2025</v>
      </c>
      <c r="K1966" t="str">
        <f>TEXT(Ventas_Wellpro[[#This Row],[Fecha]],"MMMM")</f>
        <v>septiembre</v>
      </c>
      <c r="L1966">
        <f>DAY(Ventas_Wellpro[[#This Row],[Fecha]])</f>
        <v>29</v>
      </c>
    </row>
    <row r="1967" spans="2:12" x14ac:dyDescent="0.25">
      <c r="B1967" s="70">
        <v>45929</v>
      </c>
      <c r="C1967" s="74" t="s">
        <v>10</v>
      </c>
      <c r="D1967" t="s">
        <v>203</v>
      </c>
      <c r="E1967">
        <v>193.32</v>
      </c>
      <c r="F1967">
        <v>19</v>
      </c>
      <c r="G1967" s="27">
        <v>587.69280000000003</v>
      </c>
      <c r="H1967" s="15">
        <v>3673.08</v>
      </c>
      <c r="I1967" s="27">
        <v>4260.7727999999997</v>
      </c>
      <c r="J1967">
        <f>YEAR(Ventas_Wellpro[[#This Row],[Fecha]])</f>
        <v>2025</v>
      </c>
      <c r="K1967" t="str">
        <f>TEXT(Ventas_Wellpro[[#This Row],[Fecha]],"MMMM")</f>
        <v>septiembre</v>
      </c>
      <c r="L1967">
        <f>DAY(Ventas_Wellpro[[#This Row],[Fecha]])</f>
        <v>29</v>
      </c>
    </row>
    <row r="1968" spans="2:12" x14ac:dyDescent="0.25">
      <c r="B1968" s="70">
        <v>45929</v>
      </c>
      <c r="C1968" s="74" t="s">
        <v>21</v>
      </c>
      <c r="D1968" t="s">
        <v>144</v>
      </c>
      <c r="E1968">
        <v>81.489999999999995</v>
      </c>
      <c r="F1968">
        <v>1</v>
      </c>
      <c r="G1968" s="27">
        <v>13.038399999999999</v>
      </c>
      <c r="H1968" s="15">
        <v>81.489999999999995</v>
      </c>
      <c r="I1968" s="27">
        <v>94.528399999999991</v>
      </c>
      <c r="J1968">
        <f>YEAR(Ventas_Wellpro[[#This Row],[Fecha]])</f>
        <v>2025</v>
      </c>
      <c r="K1968" t="str">
        <f>TEXT(Ventas_Wellpro[[#This Row],[Fecha]],"MMMM")</f>
        <v>septiembre</v>
      </c>
      <c r="L1968">
        <f>DAY(Ventas_Wellpro[[#This Row],[Fecha]])</f>
        <v>29</v>
      </c>
    </row>
    <row r="1969" spans="2:12" x14ac:dyDescent="0.25">
      <c r="B1969" s="70">
        <v>45929</v>
      </c>
      <c r="C1969" s="74" t="s">
        <v>21</v>
      </c>
      <c r="D1969" t="s">
        <v>203</v>
      </c>
      <c r="E1969">
        <v>89.87</v>
      </c>
      <c r="F1969">
        <v>27</v>
      </c>
      <c r="G1969" s="27">
        <v>388.23840000000001</v>
      </c>
      <c r="H1969" s="15">
        <v>2426.4899999999998</v>
      </c>
      <c r="I1969" s="27">
        <v>2814.7284</v>
      </c>
      <c r="J1969">
        <f>YEAR(Ventas_Wellpro[[#This Row],[Fecha]])</f>
        <v>2025</v>
      </c>
      <c r="K1969" t="str">
        <f>TEXT(Ventas_Wellpro[[#This Row],[Fecha]],"MMMM")</f>
        <v>septiembre</v>
      </c>
      <c r="L1969">
        <f>DAY(Ventas_Wellpro[[#This Row],[Fecha]])</f>
        <v>29</v>
      </c>
    </row>
    <row r="1970" spans="2:12" x14ac:dyDescent="0.25">
      <c r="B1970" s="70">
        <v>45929</v>
      </c>
      <c r="C1970" s="74" t="s">
        <v>14</v>
      </c>
      <c r="D1970" t="s">
        <v>144</v>
      </c>
      <c r="E1970">
        <v>1706.9</v>
      </c>
      <c r="F1970">
        <v>1</v>
      </c>
      <c r="G1970" s="27">
        <v>273.10400000000004</v>
      </c>
      <c r="H1970" s="15">
        <v>1706.9</v>
      </c>
      <c r="I1970" s="27">
        <v>1980.0040000000001</v>
      </c>
      <c r="J1970">
        <f>YEAR(Ventas_Wellpro[[#This Row],[Fecha]])</f>
        <v>2025</v>
      </c>
      <c r="K1970" t="str">
        <f>TEXT(Ventas_Wellpro[[#This Row],[Fecha]],"MMMM")</f>
        <v>septiembre</v>
      </c>
      <c r="L1970">
        <f>DAY(Ventas_Wellpro[[#This Row],[Fecha]])</f>
        <v>29</v>
      </c>
    </row>
    <row r="1971" spans="2:12" x14ac:dyDescent="0.25">
      <c r="B1971" s="70">
        <v>45929</v>
      </c>
      <c r="C1971" s="74" t="s">
        <v>11</v>
      </c>
      <c r="D1971" t="s">
        <v>203</v>
      </c>
      <c r="E1971">
        <v>193.32</v>
      </c>
      <c r="F1971">
        <v>13</v>
      </c>
      <c r="G1971" s="27">
        <v>402.10559999999998</v>
      </c>
      <c r="H1971" s="15">
        <v>2513.16</v>
      </c>
      <c r="I1971" s="27">
        <v>2915.2655999999997</v>
      </c>
      <c r="J1971">
        <f>YEAR(Ventas_Wellpro[[#This Row],[Fecha]])</f>
        <v>2025</v>
      </c>
      <c r="K1971" t="str">
        <f>TEXT(Ventas_Wellpro[[#This Row],[Fecha]],"MMMM")</f>
        <v>septiembre</v>
      </c>
      <c r="L1971">
        <f>DAY(Ventas_Wellpro[[#This Row],[Fecha]])</f>
        <v>29</v>
      </c>
    </row>
    <row r="1972" spans="2:12" x14ac:dyDescent="0.25">
      <c r="B1972" s="70">
        <v>45929</v>
      </c>
      <c r="C1972" s="74" t="s">
        <v>18</v>
      </c>
      <c r="D1972" t="s">
        <v>203</v>
      </c>
      <c r="E1972" s="17">
        <v>678.49</v>
      </c>
      <c r="F1972">
        <v>5</v>
      </c>
      <c r="G1972" s="27">
        <v>542.79200000000003</v>
      </c>
      <c r="H1972" s="15">
        <v>3392.45</v>
      </c>
      <c r="I1972" s="27">
        <v>3935.2419999999997</v>
      </c>
      <c r="J1972">
        <f>YEAR(Ventas_Wellpro[[#This Row],[Fecha]])</f>
        <v>2025</v>
      </c>
      <c r="K1972" t="str">
        <f>TEXT(Ventas_Wellpro[[#This Row],[Fecha]],"MMMM")</f>
        <v>septiembre</v>
      </c>
      <c r="L1972">
        <f>DAY(Ventas_Wellpro[[#This Row],[Fecha]])</f>
        <v>29</v>
      </c>
    </row>
    <row r="1973" spans="2:12" x14ac:dyDescent="0.25">
      <c r="B1973" s="70">
        <v>45929</v>
      </c>
      <c r="C1973" s="74" t="s">
        <v>22</v>
      </c>
      <c r="D1973" t="s">
        <v>144</v>
      </c>
      <c r="E1973">
        <v>137.79</v>
      </c>
      <c r="F1973">
        <v>1</v>
      </c>
      <c r="G1973" s="27">
        <v>22.046399999999998</v>
      </c>
      <c r="H1973" s="15">
        <v>137.79</v>
      </c>
      <c r="I1973" s="27">
        <v>159.8364</v>
      </c>
      <c r="J1973">
        <f>YEAR(Ventas_Wellpro[[#This Row],[Fecha]])</f>
        <v>2025</v>
      </c>
      <c r="K1973" t="str">
        <f>TEXT(Ventas_Wellpro[[#This Row],[Fecha]],"MMMM")</f>
        <v>septiembre</v>
      </c>
      <c r="L1973">
        <f>DAY(Ventas_Wellpro[[#This Row],[Fecha]])</f>
        <v>29</v>
      </c>
    </row>
    <row r="1974" spans="2:12" x14ac:dyDescent="0.25">
      <c r="B1974" s="70">
        <v>45929</v>
      </c>
      <c r="C1974" s="74" t="s">
        <v>22</v>
      </c>
      <c r="D1974" t="s">
        <v>144</v>
      </c>
      <c r="E1974">
        <v>137.79</v>
      </c>
      <c r="F1974">
        <v>1</v>
      </c>
      <c r="G1974" s="27">
        <v>22.046399999999998</v>
      </c>
      <c r="H1974" s="15">
        <v>137.79</v>
      </c>
      <c r="I1974" s="27">
        <v>159.8364</v>
      </c>
      <c r="J1974">
        <f>YEAR(Ventas_Wellpro[[#This Row],[Fecha]])</f>
        <v>2025</v>
      </c>
      <c r="K1974" t="str">
        <f>TEXT(Ventas_Wellpro[[#This Row],[Fecha]],"MMMM")</f>
        <v>septiembre</v>
      </c>
      <c r="L1974">
        <f>DAY(Ventas_Wellpro[[#This Row],[Fecha]])</f>
        <v>29</v>
      </c>
    </row>
    <row r="1975" spans="2:12" x14ac:dyDescent="0.25">
      <c r="B1975" s="70">
        <v>45929</v>
      </c>
      <c r="C1975" s="74" t="s">
        <v>22</v>
      </c>
      <c r="D1975" t="s">
        <v>144</v>
      </c>
      <c r="E1975">
        <v>137.79</v>
      </c>
      <c r="F1975">
        <v>1</v>
      </c>
      <c r="G1975" s="27">
        <v>22.046399999999998</v>
      </c>
      <c r="H1975" s="15">
        <v>137.79</v>
      </c>
      <c r="I1975" s="27">
        <v>159.8364</v>
      </c>
      <c r="J1975">
        <f>YEAR(Ventas_Wellpro[[#This Row],[Fecha]])</f>
        <v>2025</v>
      </c>
      <c r="K1975" t="str">
        <f>TEXT(Ventas_Wellpro[[#This Row],[Fecha]],"MMMM")</f>
        <v>septiembre</v>
      </c>
      <c r="L1975">
        <f>DAY(Ventas_Wellpro[[#This Row],[Fecha]])</f>
        <v>29</v>
      </c>
    </row>
    <row r="1976" spans="2:12" x14ac:dyDescent="0.25">
      <c r="B1976" s="70">
        <v>45929</v>
      </c>
      <c r="C1976" s="74" t="s">
        <v>22</v>
      </c>
      <c r="D1976" t="s">
        <v>203</v>
      </c>
      <c r="E1976">
        <v>89.87</v>
      </c>
      <c r="F1976">
        <v>31</v>
      </c>
      <c r="G1976" s="27">
        <v>445.7552</v>
      </c>
      <c r="H1976" s="15">
        <v>2785.97</v>
      </c>
      <c r="I1976" s="27">
        <v>3231.7251999999999</v>
      </c>
      <c r="J1976">
        <f>YEAR(Ventas_Wellpro[[#This Row],[Fecha]])</f>
        <v>2025</v>
      </c>
      <c r="K1976" t="str">
        <f>TEXT(Ventas_Wellpro[[#This Row],[Fecha]],"MMMM")</f>
        <v>septiembre</v>
      </c>
      <c r="L1976">
        <f>DAY(Ventas_Wellpro[[#This Row],[Fecha]])</f>
        <v>29</v>
      </c>
    </row>
    <row r="1977" spans="2:12" x14ac:dyDescent="0.25">
      <c r="B1977" s="70">
        <v>45929</v>
      </c>
      <c r="C1977" s="74" t="s">
        <v>23</v>
      </c>
      <c r="D1977" t="s">
        <v>144</v>
      </c>
      <c r="E1977">
        <v>137.79</v>
      </c>
      <c r="F1977">
        <v>1</v>
      </c>
      <c r="G1977" s="27">
        <v>22.046399999999998</v>
      </c>
      <c r="H1977" s="15">
        <v>137.79</v>
      </c>
      <c r="I1977" s="27">
        <v>159.8364</v>
      </c>
      <c r="J1977">
        <f>YEAR(Ventas_Wellpro[[#This Row],[Fecha]])</f>
        <v>2025</v>
      </c>
      <c r="K1977" t="str">
        <f>TEXT(Ventas_Wellpro[[#This Row],[Fecha]],"MMMM")</f>
        <v>septiembre</v>
      </c>
      <c r="L1977">
        <f>DAY(Ventas_Wellpro[[#This Row],[Fecha]])</f>
        <v>29</v>
      </c>
    </row>
    <row r="1978" spans="2:12" x14ac:dyDescent="0.25">
      <c r="B1978" s="70">
        <v>45929</v>
      </c>
      <c r="C1978" s="74" t="s">
        <v>12</v>
      </c>
      <c r="D1978" t="s">
        <v>203</v>
      </c>
      <c r="E1978">
        <v>193.32</v>
      </c>
      <c r="F1978">
        <v>5</v>
      </c>
      <c r="G1978" s="27">
        <v>154.65600000000001</v>
      </c>
      <c r="H1978" s="15">
        <v>966.6</v>
      </c>
      <c r="I1978" s="27">
        <v>1121.2560000000001</v>
      </c>
      <c r="J1978">
        <f>YEAR(Ventas_Wellpro[[#This Row],[Fecha]])</f>
        <v>2025</v>
      </c>
      <c r="K1978" t="str">
        <f>TEXT(Ventas_Wellpro[[#This Row],[Fecha]],"MMMM")</f>
        <v>septiembre</v>
      </c>
      <c r="L1978">
        <f>DAY(Ventas_Wellpro[[#This Row],[Fecha]])</f>
        <v>29</v>
      </c>
    </row>
    <row r="1979" spans="2:12" x14ac:dyDescent="0.25">
      <c r="B1979" s="70">
        <v>45929</v>
      </c>
      <c r="C1979" s="74" t="s">
        <v>25</v>
      </c>
      <c r="D1979" t="s">
        <v>203</v>
      </c>
      <c r="E1979">
        <v>678.49</v>
      </c>
      <c r="F1979">
        <v>2</v>
      </c>
      <c r="G1979" s="27">
        <v>217.11680000000001</v>
      </c>
      <c r="H1979" s="15">
        <v>1356.98</v>
      </c>
      <c r="I1979" s="27">
        <v>1574.0968</v>
      </c>
      <c r="J1979">
        <f>YEAR(Ventas_Wellpro[[#This Row],[Fecha]])</f>
        <v>2025</v>
      </c>
      <c r="K1979" t="str">
        <f>TEXT(Ventas_Wellpro[[#This Row],[Fecha]],"MMMM")</f>
        <v>septiembre</v>
      </c>
      <c r="L1979">
        <f>DAY(Ventas_Wellpro[[#This Row],[Fecha]])</f>
        <v>29</v>
      </c>
    </row>
    <row r="1980" spans="2:12" x14ac:dyDescent="0.25">
      <c r="B1980" s="70">
        <v>45929</v>
      </c>
      <c r="C1980" s="74" t="s">
        <v>24</v>
      </c>
      <c r="D1980" t="s">
        <v>144</v>
      </c>
      <c r="E1980">
        <v>81.489999999999995</v>
      </c>
      <c r="F1980">
        <v>1</v>
      </c>
      <c r="G1980" s="27">
        <v>13.038399999999999</v>
      </c>
      <c r="H1980" s="15">
        <v>81.489999999999995</v>
      </c>
      <c r="I1980" s="27">
        <v>94.528399999999991</v>
      </c>
      <c r="J1980">
        <f>YEAR(Ventas_Wellpro[[#This Row],[Fecha]])</f>
        <v>2025</v>
      </c>
      <c r="K1980" t="str">
        <f>TEXT(Ventas_Wellpro[[#This Row],[Fecha]],"MMMM")</f>
        <v>septiembre</v>
      </c>
      <c r="L1980">
        <f>DAY(Ventas_Wellpro[[#This Row],[Fecha]])</f>
        <v>29</v>
      </c>
    </row>
    <row r="1981" spans="2:12" x14ac:dyDescent="0.25">
      <c r="B1981" s="70">
        <v>45929</v>
      </c>
      <c r="C1981" s="74" t="s">
        <v>24</v>
      </c>
      <c r="D1981" t="s">
        <v>203</v>
      </c>
      <c r="E1981">
        <v>89.87</v>
      </c>
      <c r="F1981">
        <v>34</v>
      </c>
      <c r="G1981" s="27">
        <v>488.89280000000002</v>
      </c>
      <c r="H1981" s="15">
        <v>3055.58</v>
      </c>
      <c r="I1981" s="27">
        <v>3544.4728</v>
      </c>
      <c r="J1981">
        <f>YEAR(Ventas_Wellpro[[#This Row],[Fecha]])</f>
        <v>2025</v>
      </c>
      <c r="K1981" t="str">
        <f>TEXT(Ventas_Wellpro[[#This Row],[Fecha]],"MMMM")</f>
        <v>septiembre</v>
      </c>
      <c r="L1981">
        <f>DAY(Ventas_Wellpro[[#This Row],[Fecha]])</f>
        <v>29</v>
      </c>
    </row>
    <row r="1982" spans="2:12" x14ac:dyDescent="0.25">
      <c r="B1982" s="70">
        <v>45930</v>
      </c>
      <c r="C1982" s="74" t="s">
        <v>14</v>
      </c>
      <c r="D1982" t="s">
        <v>144</v>
      </c>
      <c r="E1982">
        <v>1706.9</v>
      </c>
      <c r="F1982">
        <v>1</v>
      </c>
      <c r="G1982">
        <v>273.10400000000004</v>
      </c>
      <c r="H1982" s="15">
        <v>1706.9</v>
      </c>
      <c r="I1982">
        <v>1980.0040000000001</v>
      </c>
      <c r="J1982">
        <f>YEAR(Ventas_Wellpro[[#This Row],[Fecha]])</f>
        <v>2025</v>
      </c>
      <c r="K1982" t="str">
        <f>TEXT(Ventas_Wellpro[[#This Row],[Fecha]],"MMMM")</f>
        <v>septiembre</v>
      </c>
      <c r="L1982">
        <f>DAY(Ventas_Wellpro[[#This Row],[Fecha]])</f>
        <v>30</v>
      </c>
    </row>
    <row r="1983" spans="2:12" x14ac:dyDescent="0.25">
      <c r="B1983" s="70">
        <v>45931</v>
      </c>
      <c r="C1983" s="74" t="s">
        <v>17</v>
      </c>
      <c r="D1983" t="s">
        <v>196</v>
      </c>
      <c r="E1983" s="17">
        <v>498.66</v>
      </c>
      <c r="F1983">
        <v>6</v>
      </c>
      <c r="G1983" s="18">
        <f>+(Ventas_Wellpro[[#This Row],[Precio de Venta]]*0.16)*Ventas_Wellpro[[#This Row],[Cantidad Vendida]]</f>
        <v>478.71360000000004</v>
      </c>
      <c r="H1983" s="15">
        <v>2991.96</v>
      </c>
      <c r="I1983" s="17">
        <f>+Ventas_Wellpro[[#This Row],[Total de Venta sin IVA]]+Ventas_Wellpro[[#This Row],[IVA]]</f>
        <v>3470.6736000000001</v>
      </c>
      <c r="J1983">
        <f>YEAR(Ventas_Wellpro[[#This Row],[Fecha]])</f>
        <v>2025</v>
      </c>
      <c r="K1983" t="str">
        <f>TEXT(Ventas_Wellpro[[#This Row],[Fecha]],"MMMM")</f>
        <v>octubre</v>
      </c>
      <c r="L1983">
        <f>DAY(Ventas_Wellpro[[#This Row],[Fecha]])</f>
        <v>1</v>
      </c>
    </row>
    <row r="1984" spans="2:12" x14ac:dyDescent="0.25">
      <c r="B1984" s="70">
        <v>45931</v>
      </c>
      <c r="C1984" s="74" t="s">
        <v>17</v>
      </c>
      <c r="D1984" t="s">
        <v>196</v>
      </c>
      <c r="E1984" s="17">
        <v>498.66</v>
      </c>
      <c r="F1984">
        <v>36</v>
      </c>
      <c r="G1984" s="18">
        <f>+(Ventas_Wellpro[[#This Row],[Precio de Venta]]*0.16)*Ventas_Wellpro[[#This Row],[Cantidad Vendida]]</f>
        <v>2872.2816000000003</v>
      </c>
      <c r="H1984" s="15">
        <v>17951.759999999998</v>
      </c>
      <c r="I1984" s="17">
        <f>+Ventas_Wellpro[[#This Row],[Total de Venta sin IVA]]+Ventas_Wellpro[[#This Row],[IVA]]</f>
        <v>20824.041599999997</v>
      </c>
      <c r="J1984">
        <f>YEAR(Ventas_Wellpro[[#This Row],[Fecha]])</f>
        <v>2025</v>
      </c>
      <c r="K1984" t="str">
        <f>TEXT(Ventas_Wellpro[[#This Row],[Fecha]],"MMMM")</f>
        <v>octubre</v>
      </c>
      <c r="L1984">
        <f>DAY(Ventas_Wellpro[[#This Row],[Fecha]])</f>
        <v>1</v>
      </c>
    </row>
    <row r="1985" spans="2:12" x14ac:dyDescent="0.25">
      <c r="B1985" s="70">
        <v>45931</v>
      </c>
      <c r="C1985" s="74" t="s">
        <v>17</v>
      </c>
      <c r="D1985" t="s">
        <v>196</v>
      </c>
      <c r="E1985" s="17">
        <v>498.66</v>
      </c>
      <c r="F1985">
        <v>12</v>
      </c>
      <c r="G1985" s="18">
        <f>+(Ventas_Wellpro[[#This Row],[Precio de Venta]]*0.16)*Ventas_Wellpro[[#This Row],[Cantidad Vendida]]</f>
        <v>957.42720000000008</v>
      </c>
      <c r="H1985" s="15">
        <v>5983.92</v>
      </c>
      <c r="I1985" s="17">
        <f>+Ventas_Wellpro[[#This Row],[Total de Venta sin IVA]]+Ventas_Wellpro[[#This Row],[IVA]]</f>
        <v>6941.3472000000002</v>
      </c>
      <c r="J1985">
        <f>YEAR(Ventas_Wellpro[[#This Row],[Fecha]])</f>
        <v>2025</v>
      </c>
      <c r="K1985" t="str">
        <f>TEXT(Ventas_Wellpro[[#This Row],[Fecha]],"MMMM")</f>
        <v>octubre</v>
      </c>
      <c r="L1985">
        <f>DAY(Ventas_Wellpro[[#This Row],[Fecha]])</f>
        <v>1</v>
      </c>
    </row>
    <row r="1986" spans="2:12" x14ac:dyDescent="0.25">
      <c r="B1986" s="70">
        <v>45931</v>
      </c>
      <c r="C1986" s="74" t="s">
        <v>17</v>
      </c>
      <c r="D1986" t="s">
        <v>196</v>
      </c>
      <c r="E1986" s="17">
        <v>498.66</v>
      </c>
      <c r="F1986">
        <v>6</v>
      </c>
      <c r="G1986" s="18">
        <f>+(Ventas_Wellpro[[#This Row],[Precio de Venta]]*0.16)*Ventas_Wellpro[[#This Row],[Cantidad Vendida]]</f>
        <v>478.71360000000004</v>
      </c>
      <c r="H1986" s="15">
        <v>2991.96</v>
      </c>
      <c r="I1986" s="17">
        <f>+Ventas_Wellpro[[#This Row],[Total de Venta sin IVA]]+Ventas_Wellpro[[#This Row],[IVA]]</f>
        <v>3470.6736000000001</v>
      </c>
      <c r="J1986">
        <f>YEAR(Ventas_Wellpro[[#This Row],[Fecha]])</f>
        <v>2025</v>
      </c>
      <c r="K1986" t="str">
        <f>TEXT(Ventas_Wellpro[[#This Row],[Fecha]],"MMMM")</f>
        <v>octubre</v>
      </c>
      <c r="L1986">
        <f>DAY(Ventas_Wellpro[[#This Row],[Fecha]])</f>
        <v>1</v>
      </c>
    </row>
    <row r="1987" spans="2:12" x14ac:dyDescent="0.25">
      <c r="B1987" s="70">
        <v>45931</v>
      </c>
      <c r="C1987" s="74" t="s">
        <v>17</v>
      </c>
      <c r="D1987" t="s">
        <v>196</v>
      </c>
      <c r="E1987" s="17">
        <v>498.66</v>
      </c>
      <c r="F1987">
        <v>6</v>
      </c>
      <c r="G1987" s="18">
        <f>+(Ventas_Wellpro[[#This Row],[Precio de Venta]]*0.16)*Ventas_Wellpro[[#This Row],[Cantidad Vendida]]</f>
        <v>478.71360000000004</v>
      </c>
      <c r="H1987" s="15">
        <v>2991.96</v>
      </c>
      <c r="I1987" s="17">
        <f>+Ventas_Wellpro[[#This Row],[Total de Venta sin IVA]]+Ventas_Wellpro[[#This Row],[IVA]]</f>
        <v>3470.6736000000001</v>
      </c>
      <c r="J1987">
        <f>YEAR(Ventas_Wellpro[[#This Row],[Fecha]])</f>
        <v>2025</v>
      </c>
      <c r="K1987" t="str">
        <f>TEXT(Ventas_Wellpro[[#This Row],[Fecha]],"MMMM")</f>
        <v>octubre</v>
      </c>
      <c r="L1987">
        <f>DAY(Ventas_Wellpro[[#This Row],[Fecha]])</f>
        <v>1</v>
      </c>
    </row>
    <row r="1988" spans="2:12" x14ac:dyDescent="0.25">
      <c r="B1988" s="70">
        <v>45931</v>
      </c>
      <c r="C1988" s="74" t="s">
        <v>123</v>
      </c>
      <c r="D1988" t="s">
        <v>144</v>
      </c>
      <c r="E1988" s="17">
        <v>137.79</v>
      </c>
      <c r="F1988">
        <v>1</v>
      </c>
      <c r="G1988" s="18">
        <f>+(Ventas_Wellpro[[#This Row],[Precio de Venta]]*0.16)*Ventas_Wellpro[[#This Row],[Cantidad Vendida]]</f>
        <v>22.046399999999998</v>
      </c>
      <c r="H1988" s="15">
        <v>137.79</v>
      </c>
      <c r="I1988" s="17">
        <f>+Ventas_Wellpro[[#This Row],[Total de Venta sin IVA]]+Ventas_Wellpro[[#This Row],[IVA]]</f>
        <v>159.8364</v>
      </c>
      <c r="J1988">
        <f>YEAR(Ventas_Wellpro[[#This Row],[Fecha]])</f>
        <v>2025</v>
      </c>
      <c r="K1988" t="str">
        <f>TEXT(Ventas_Wellpro[[#This Row],[Fecha]],"MMMM")</f>
        <v>octubre</v>
      </c>
      <c r="L1988">
        <f>DAY(Ventas_Wellpro[[#This Row],[Fecha]])</f>
        <v>1</v>
      </c>
    </row>
    <row r="1989" spans="2:12" x14ac:dyDescent="0.25">
      <c r="B1989" s="70">
        <v>45931</v>
      </c>
      <c r="C1989" s="74" t="s">
        <v>21</v>
      </c>
      <c r="D1989" t="s">
        <v>144</v>
      </c>
      <c r="E1989" s="17">
        <v>137.79</v>
      </c>
      <c r="F1989">
        <v>1</v>
      </c>
      <c r="G1989" s="18">
        <f>+(Ventas_Wellpro[[#This Row],[Precio de Venta]]*0.16)*Ventas_Wellpro[[#This Row],[Cantidad Vendida]]</f>
        <v>22.046399999999998</v>
      </c>
      <c r="H1989" s="15">
        <v>137.79</v>
      </c>
      <c r="I1989" s="17">
        <f>+Ventas_Wellpro[[#This Row],[Total de Venta sin IVA]]+Ventas_Wellpro[[#This Row],[IVA]]</f>
        <v>159.8364</v>
      </c>
      <c r="J1989">
        <f>YEAR(Ventas_Wellpro[[#This Row],[Fecha]])</f>
        <v>2025</v>
      </c>
      <c r="K1989" t="str">
        <f>TEXT(Ventas_Wellpro[[#This Row],[Fecha]],"MMMM")</f>
        <v>octubre</v>
      </c>
      <c r="L1989">
        <f>DAY(Ventas_Wellpro[[#This Row],[Fecha]])</f>
        <v>1</v>
      </c>
    </row>
    <row r="1990" spans="2:12" x14ac:dyDescent="0.25">
      <c r="B1990" s="70">
        <v>45931</v>
      </c>
      <c r="C1990" s="74" t="s">
        <v>14</v>
      </c>
      <c r="D1990" t="s">
        <v>144</v>
      </c>
      <c r="E1990" s="17">
        <v>1706.9</v>
      </c>
      <c r="F1990">
        <v>1</v>
      </c>
      <c r="G1990" s="18">
        <f>+(Ventas_Wellpro[[#This Row],[Precio de Venta]]*0.16)*Ventas_Wellpro[[#This Row],[Cantidad Vendida]]</f>
        <v>273.10400000000004</v>
      </c>
      <c r="H1990" s="15">
        <v>1706.9</v>
      </c>
      <c r="I1990" s="17">
        <f>+Ventas_Wellpro[[#This Row],[Total de Venta sin IVA]]+Ventas_Wellpro[[#This Row],[IVA]]</f>
        <v>1980.0040000000001</v>
      </c>
      <c r="J1990">
        <f>YEAR(Ventas_Wellpro[[#This Row],[Fecha]])</f>
        <v>2025</v>
      </c>
      <c r="K1990" t="str">
        <f>TEXT(Ventas_Wellpro[[#This Row],[Fecha]],"MMMM")</f>
        <v>octubre</v>
      </c>
      <c r="L1990">
        <f>DAY(Ventas_Wellpro[[#This Row],[Fecha]])</f>
        <v>1</v>
      </c>
    </row>
    <row r="1991" spans="2:12" x14ac:dyDescent="0.25">
      <c r="B1991" s="70">
        <v>45931</v>
      </c>
      <c r="C1991" s="74" t="s">
        <v>18</v>
      </c>
      <c r="D1991" t="s">
        <v>196</v>
      </c>
      <c r="E1991" s="17">
        <v>525.59</v>
      </c>
      <c r="F1991">
        <v>24</v>
      </c>
      <c r="G1991" s="18">
        <f>+(Ventas_Wellpro[[#This Row],[Precio de Venta]]*0.16)*Ventas_Wellpro[[#This Row],[Cantidad Vendida]]</f>
        <v>2018.2656000000002</v>
      </c>
      <c r="H1991" s="15">
        <v>12614.16</v>
      </c>
      <c r="I1991" s="17">
        <f>+Ventas_Wellpro[[#This Row],[Total de Venta sin IVA]]+Ventas_Wellpro[[#This Row],[IVA]]</f>
        <v>14632.4256</v>
      </c>
      <c r="J1991">
        <f>YEAR(Ventas_Wellpro[[#This Row],[Fecha]])</f>
        <v>2025</v>
      </c>
      <c r="K1991" t="str">
        <f>TEXT(Ventas_Wellpro[[#This Row],[Fecha]],"MMMM")</f>
        <v>octubre</v>
      </c>
      <c r="L1991">
        <f>DAY(Ventas_Wellpro[[#This Row],[Fecha]])</f>
        <v>1</v>
      </c>
    </row>
    <row r="1992" spans="2:12" x14ac:dyDescent="0.25">
      <c r="B1992" s="70">
        <v>45931</v>
      </c>
      <c r="C1992" s="74" t="s">
        <v>18</v>
      </c>
      <c r="D1992" t="s">
        <v>196</v>
      </c>
      <c r="E1992" s="17">
        <v>525.59</v>
      </c>
      <c r="F1992">
        <v>102</v>
      </c>
      <c r="G1992" s="18">
        <f>+(Ventas_Wellpro[[#This Row],[Precio de Venta]]*0.16)*Ventas_Wellpro[[#This Row],[Cantidad Vendida]]</f>
        <v>8577.6288000000004</v>
      </c>
      <c r="H1992" s="15">
        <v>53610.18</v>
      </c>
      <c r="I1992" s="17">
        <f>+Ventas_Wellpro[[#This Row],[Total de Venta sin IVA]]+Ventas_Wellpro[[#This Row],[IVA]]</f>
        <v>62187.808799999999</v>
      </c>
      <c r="J1992">
        <f>YEAR(Ventas_Wellpro[[#This Row],[Fecha]])</f>
        <v>2025</v>
      </c>
      <c r="K1992" t="str">
        <f>TEXT(Ventas_Wellpro[[#This Row],[Fecha]],"MMMM")</f>
        <v>octubre</v>
      </c>
      <c r="L1992">
        <f>DAY(Ventas_Wellpro[[#This Row],[Fecha]])</f>
        <v>1</v>
      </c>
    </row>
    <row r="1993" spans="2:12" x14ac:dyDescent="0.25">
      <c r="B1993" s="70">
        <v>45931</v>
      </c>
      <c r="C1993" s="74" t="s">
        <v>18</v>
      </c>
      <c r="D1993" t="s">
        <v>196</v>
      </c>
      <c r="E1993" s="17">
        <v>525.59</v>
      </c>
      <c r="F1993">
        <v>54</v>
      </c>
      <c r="G1993" s="18">
        <f>+(Ventas_Wellpro[[#This Row],[Precio de Venta]]*0.16)*Ventas_Wellpro[[#This Row],[Cantidad Vendida]]</f>
        <v>4541.0976000000001</v>
      </c>
      <c r="H1993" s="15">
        <v>28381.86</v>
      </c>
      <c r="I1993" s="17">
        <f>+Ventas_Wellpro[[#This Row],[Total de Venta sin IVA]]+Ventas_Wellpro[[#This Row],[IVA]]</f>
        <v>32922.957600000002</v>
      </c>
      <c r="J1993">
        <f>YEAR(Ventas_Wellpro[[#This Row],[Fecha]])</f>
        <v>2025</v>
      </c>
      <c r="K1993" t="str">
        <f>TEXT(Ventas_Wellpro[[#This Row],[Fecha]],"MMMM")</f>
        <v>octubre</v>
      </c>
      <c r="L1993">
        <f>DAY(Ventas_Wellpro[[#This Row],[Fecha]])</f>
        <v>1</v>
      </c>
    </row>
    <row r="1994" spans="2:12" x14ac:dyDescent="0.25">
      <c r="B1994" s="70">
        <v>45931</v>
      </c>
      <c r="C1994" s="74" t="s">
        <v>18</v>
      </c>
      <c r="D1994" t="s">
        <v>196</v>
      </c>
      <c r="E1994" s="17">
        <v>525.59</v>
      </c>
      <c r="F1994">
        <v>66</v>
      </c>
      <c r="G1994" s="18">
        <f>+(Ventas_Wellpro[[#This Row],[Precio de Venta]]*0.16)*Ventas_Wellpro[[#This Row],[Cantidad Vendida]]</f>
        <v>5550.2304000000004</v>
      </c>
      <c r="H1994" s="15">
        <v>34688.94</v>
      </c>
      <c r="I1994" s="17">
        <f>+Ventas_Wellpro[[#This Row],[Total de Venta sin IVA]]+Ventas_Wellpro[[#This Row],[IVA]]</f>
        <v>40239.170400000003</v>
      </c>
      <c r="J1994">
        <f>YEAR(Ventas_Wellpro[[#This Row],[Fecha]])</f>
        <v>2025</v>
      </c>
      <c r="K1994" t="str">
        <f>TEXT(Ventas_Wellpro[[#This Row],[Fecha]],"MMMM")</f>
        <v>octubre</v>
      </c>
      <c r="L1994">
        <f>DAY(Ventas_Wellpro[[#This Row],[Fecha]])</f>
        <v>1</v>
      </c>
    </row>
    <row r="1995" spans="2:12" x14ac:dyDescent="0.25">
      <c r="B1995" s="70">
        <v>45931</v>
      </c>
      <c r="C1995" s="74" t="s">
        <v>18</v>
      </c>
      <c r="D1995" t="s">
        <v>196</v>
      </c>
      <c r="E1995" s="17">
        <v>525.59</v>
      </c>
      <c r="F1995">
        <v>60</v>
      </c>
      <c r="G1995" s="18">
        <f>+(Ventas_Wellpro[[#This Row],[Precio de Venta]]*0.16)*Ventas_Wellpro[[#This Row],[Cantidad Vendida]]</f>
        <v>5045.6640000000007</v>
      </c>
      <c r="H1995" s="15">
        <v>31535.4</v>
      </c>
      <c r="I1995" s="17">
        <f>+Ventas_Wellpro[[#This Row],[Total de Venta sin IVA]]+Ventas_Wellpro[[#This Row],[IVA]]</f>
        <v>36581.063999999998</v>
      </c>
      <c r="J1995">
        <f>YEAR(Ventas_Wellpro[[#This Row],[Fecha]])</f>
        <v>2025</v>
      </c>
      <c r="K1995" t="str">
        <f>TEXT(Ventas_Wellpro[[#This Row],[Fecha]],"MMMM")</f>
        <v>octubre</v>
      </c>
      <c r="L1995">
        <f>DAY(Ventas_Wellpro[[#This Row],[Fecha]])</f>
        <v>1</v>
      </c>
    </row>
    <row r="1996" spans="2:12" x14ac:dyDescent="0.25">
      <c r="B1996" s="70">
        <v>45931</v>
      </c>
      <c r="C1996" s="74" t="s">
        <v>24</v>
      </c>
      <c r="D1996" t="s">
        <v>144</v>
      </c>
      <c r="E1996" s="17">
        <v>137.79</v>
      </c>
      <c r="F1996">
        <v>1</v>
      </c>
      <c r="G1996" s="18">
        <f>+(Ventas_Wellpro[[#This Row],[Precio de Venta]]*0.16)*Ventas_Wellpro[[#This Row],[Cantidad Vendida]]</f>
        <v>22.046399999999998</v>
      </c>
      <c r="H1996" s="15">
        <v>137.79</v>
      </c>
      <c r="I1996" s="17">
        <f>+Ventas_Wellpro[[#This Row],[Total de Venta sin IVA]]+Ventas_Wellpro[[#This Row],[IVA]]</f>
        <v>159.8364</v>
      </c>
      <c r="J1996">
        <f>YEAR(Ventas_Wellpro[[#This Row],[Fecha]])</f>
        <v>2025</v>
      </c>
      <c r="K1996" t="str">
        <f>TEXT(Ventas_Wellpro[[#This Row],[Fecha]],"MMMM")</f>
        <v>octubre</v>
      </c>
      <c r="L1996">
        <f>DAY(Ventas_Wellpro[[#This Row],[Fecha]])</f>
        <v>1</v>
      </c>
    </row>
    <row r="1997" spans="2:12" x14ac:dyDescent="0.25">
      <c r="B1997" s="70">
        <v>45932</v>
      </c>
      <c r="C1997" s="74" t="s">
        <v>17</v>
      </c>
      <c r="D1997" t="s">
        <v>196</v>
      </c>
      <c r="E1997" s="17">
        <v>498.66</v>
      </c>
      <c r="F1997">
        <v>6</v>
      </c>
      <c r="G1997" s="18">
        <f>+(Ventas_Wellpro[[#This Row],[Precio de Venta]]*0.16)*Ventas_Wellpro[[#This Row],[Cantidad Vendida]]</f>
        <v>478.71360000000004</v>
      </c>
      <c r="H1997" s="15">
        <v>2991.96</v>
      </c>
      <c r="I1997" s="17">
        <f>+Ventas_Wellpro[[#This Row],[Total de Venta sin IVA]]+Ventas_Wellpro[[#This Row],[IVA]]</f>
        <v>3470.6736000000001</v>
      </c>
      <c r="J1997">
        <f>YEAR(Ventas_Wellpro[[#This Row],[Fecha]])</f>
        <v>2025</v>
      </c>
      <c r="K1997" t="str">
        <f>TEXT(Ventas_Wellpro[[#This Row],[Fecha]],"MMMM")</f>
        <v>octubre</v>
      </c>
      <c r="L1997">
        <f>DAY(Ventas_Wellpro[[#This Row],[Fecha]])</f>
        <v>2</v>
      </c>
    </row>
    <row r="1998" spans="2:12" x14ac:dyDescent="0.25">
      <c r="B1998" s="70">
        <v>45932</v>
      </c>
      <c r="C1998" s="74" t="s">
        <v>17</v>
      </c>
      <c r="D1998" t="s">
        <v>196</v>
      </c>
      <c r="E1998" s="17">
        <v>498.66</v>
      </c>
      <c r="F1998">
        <v>6</v>
      </c>
      <c r="G1998" s="18">
        <f>+(Ventas_Wellpro[[#This Row],[Precio de Venta]]*0.16)*Ventas_Wellpro[[#This Row],[Cantidad Vendida]]</f>
        <v>478.71360000000004</v>
      </c>
      <c r="H1998" s="15">
        <v>2991.96</v>
      </c>
      <c r="I1998" s="17">
        <f>+Ventas_Wellpro[[#This Row],[Total de Venta sin IVA]]+Ventas_Wellpro[[#This Row],[IVA]]</f>
        <v>3470.6736000000001</v>
      </c>
      <c r="J1998">
        <f>YEAR(Ventas_Wellpro[[#This Row],[Fecha]])</f>
        <v>2025</v>
      </c>
      <c r="K1998" t="str">
        <f>TEXT(Ventas_Wellpro[[#This Row],[Fecha]],"MMMM")</f>
        <v>octubre</v>
      </c>
      <c r="L1998">
        <f>DAY(Ventas_Wellpro[[#This Row],[Fecha]])</f>
        <v>2</v>
      </c>
    </row>
    <row r="1999" spans="2:12" x14ac:dyDescent="0.25">
      <c r="B1999" s="70">
        <v>45932</v>
      </c>
      <c r="C1999" s="74" t="s">
        <v>17</v>
      </c>
      <c r="D1999" t="s">
        <v>196</v>
      </c>
      <c r="E1999" s="17">
        <v>498.66</v>
      </c>
      <c r="F1999">
        <v>6</v>
      </c>
      <c r="G1999" s="18">
        <f>+(Ventas_Wellpro[[#This Row],[Precio de Venta]]*0.16)*Ventas_Wellpro[[#This Row],[Cantidad Vendida]]</f>
        <v>478.71360000000004</v>
      </c>
      <c r="H1999" s="15">
        <v>2991.96</v>
      </c>
      <c r="I1999" s="17">
        <f>+Ventas_Wellpro[[#This Row],[Total de Venta sin IVA]]+Ventas_Wellpro[[#This Row],[IVA]]</f>
        <v>3470.6736000000001</v>
      </c>
      <c r="J1999">
        <f>YEAR(Ventas_Wellpro[[#This Row],[Fecha]])</f>
        <v>2025</v>
      </c>
      <c r="K1999" t="str">
        <f>TEXT(Ventas_Wellpro[[#This Row],[Fecha]],"MMMM")</f>
        <v>octubre</v>
      </c>
      <c r="L1999">
        <f>DAY(Ventas_Wellpro[[#This Row],[Fecha]])</f>
        <v>2</v>
      </c>
    </row>
    <row r="2000" spans="2:12" x14ac:dyDescent="0.25">
      <c r="B2000" s="70">
        <v>45932</v>
      </c>
      <c r="C2000" s="74" t="s">
        <v>17</v>
      </c>
      <c r="D2000" t="s">
        <v>196</v>
      </c>
      <c r="E2000" s="17">
        <v>498.66</v>
      </c>
      <c r="F2000">
        <v>12</v>
      </c>
      <c r="G2000" s="18">
        <f>+(Ventas_Wellpro[[#This Row],[Precio de Venta]]*0.16)*Ventas_Wellpro[[#This Row],[Cantidad Vendida]]</f>
        <v>957.42720000000008</v>
      </c>
      <c r="H2000" s="15">
        <v>5983.92</v>
      </c>
      <c r="I2000" s="17">
        <f>+Ventas_Wellpro[[#This Row],[Total de Venta sin IVA]]+Ventas_Wellpro[[#This Row],[IVA]]</f>
        <v>6941.3472000000002</v>
      </c>
      <c r="J2000">
        <f>YEAR(Ventas_Wellpro[[#This Row],[Fecha]])</f>
        <v>2025</v>
      </c>
      <c r="K2000" t="str">
        <f>TEXT(Ventas_Wellpro[[#This Row],[Fecha]],"MMMM")</f>
        <v>octubre</v>
      </c>
      <c r="L2000">
        <f>DAY(Ventas_Wellpro[[#This Row],[Fecha]])</f>
        <v>2</v>
      </c>
    </row>
    <row r="2001" spans="2:12" x14ac:dyDescent="0.25">
      <c r="B2001" s="70">
        <v>45932</v>
      </c>
      <c r="C2001" s="74" t="s">
        <v>17</v>
      </c>
      <c r="D2001" t="s">
        <v>196</v>
      </c>
      <c r="E2001" s="17">
        <v>498.66</v>
      </c>
      <c r="F2001">
        <v>12</v>
      </c>
      <c r="G2001" s="18">
        <f>+(Ventas_Wellpro[[#This Row],[Precio de Venta]]*0.16)*Ventas_Wellpro[[#This Row],[Cantidad Vendida]]</f>
        <v>957.42720000000008</v>
      </c>
      <c r="H2001" s="15">
        <v>5983.92</v>
      </c>
      <c r="I2001" s="17">
        <f>+Ventas_Wellpro[[#This Row],[Total de Venta sin IVA]]+Ventas_Wellpro[[#This Row],[IVA]]</f>
        <v>6941.3472000000002</v>
      </c>
      <c r="J2001">
        <f>YEAR(Ventas_Wellpro[[#This Row],[Fecha]])</f>
        <v>2025</v>
      </c>
      <c r="K2001" t="str">
        <f>TEXT(Ventas_Wellpro[[#This Row],[Fecha]],"MMMM")</f>
        <v>octubre</v>
      </c>
      <c r="L2001">
        <f>DAY(Ventas_Wellpro[[#This Row],[Fecha]])</f>
        <v>2</v>
      </c>
    </row>
    <row r="2002" spans="2:12" x14ac:dyDescent="0.25">
      <c r="B2002" s="70">
        <v>45932</v>
      </c>
      <c r="C2002" s="74" t="s">
        <v>17</v>
      </c>
      <c r="D2002" t="s">
        <v>196</v>
      </c>
      <c r="E2002" s="17">
        <v>498.66</v>
      </c>
      <c r="F2002">
        <v>18</v>
      </c>
      <c r="G2002" s="18">
        <f>+(Ventas_Wellpro[[#This Row],[Precio de Venta]]*0.16)*Ventas_Wellpro[[#This Row],[Cantidad Vendida]]</f>
        <v>1436.1408000000001</v>
      </c>
      <c r="H2002" s="15">
        <v>8975.8799999999992</v>
      </c>
      <c r="I2002" s="17">
        <f>+Ventas_Wellpro[[#This Row],[Total de Venta sin IVA]]+Ventas_Wellpro[[#This Row],[IVA]]</f>
        <v>10412.020799999998</v>
      </c>
      <c r="J2002">
        <f>YEAR(Ventas_Wellpro[[#This Row],[Fecha]])</f>
        <v>2025</v>
      </c>
      <c r="K2002" t="str">
        <f>TEXT(Ventas_Wellpro[[#This Row],[Fecha]],"MMMM")</f>
        <v>octubre</v>
      </c>
      <c r="L2002">
        <f>DAY(Ventas_Wellpro[[#This Row],[Fecha]])</f>
        <v>2</v>
      </c>
    </row>
    <row r="2003" spans="2:12" x14ac:dyDescent="0.25">
      <c r="B2003" s="70">
        <v>45932</v>
      </c>
      <c r="C2003" s="74" t="s">
        <v>17</v>
      </c>
      <c r="D2003" t="s">
        <v>196</v>
      </c>
      <c r="E2003" s="17">
        <v>498.66</v>
      </c>
      <c r="F2003">
        <v>6</v>
      </c>
      <c r="G2003" s="18">
        <f>+(Ventas_Wellpro[[#This Row],[Precio de Venta]]*0.16)*Ventas_Wellpro[[#This Row],[Cantidad Vendida]]</f>
        <v>478.71360000000004</v>
      </c>
      <c r="H2003" s="15">
        <v>2991.96</v>
      </c>
      <c r="I2003" s="17">
        <f>+Ventas_Wellpro[[#This Row],[Total de Venta sin IVA]]+Ventas_Wellpro[[#This Row],[IVA]]</f>
        <v>3470.6736000000001</v>
      </c>
      <c r="J2003">
        <f>YEAR(Ventas_Wellpro[[#This Row],[Fecha]])</f>
        <v>2025</v>
      </c>
      <c r="K2003" t="str">
        <f>TEXT(Ventas_Wellpro[[#This Row],[Fecha]],"MMMM")</f>
        <v>octubre</v>
      </c>
      <c r="L2003">
        <f>DAY(Ventas_Wellpro[[#This Row],[Fecha]])</f>
        <v>2</v>
      </c>
    </row>
    <row r="2004" spans="2:12" x14ac:dyDescent="0.25">
      <c r="B2004" s="70">
        <v>45932</v>
      </c>
      <c r="C2004" s="74" t="s">
        <v>17</v>
      </c>
      <c r="D2004" t="s">
        <v>196</v>
      </c>
      <c r="E2004" s="17">
        <v>498.66</v>
      </c>
      <c r="F2004">
        <v>12</v>
      </c>
      <c r="G2004" s="18">
        <f>+(Ventas_Wellpro[[#This Row],[Precio de Venta]]*0.16)*Ventas_Wellpro[[#This Row],[Cantidad Vendida]]</f>
        <v>957.42720000000008</v>
      </c>
      <c r="H2004" s="15">
        <v>5983.92</v>
      </c>
      <c r="I2004" s="17">
        <f>+Ventas_Wellpro[[#This Row],[Total de Venta sin IVA]]+Ventas_Wellpro[[#This Row],[IVA]]</f>
        <v>6941.3472000000002</v>
      </c>
      <c r="J2004">
        <f>YEAR(Ventas_Wellpro[[#This Row],[Fecha]])</f>
        <v>2025</v>
      </c>
      <c r="K2004" t="str">
        <f>TEXT(Ventas_Wellpro[[#This Row],[Fecha]],"MMMM")</f>
        <v>octubre</v>
      </c>
      <c r="L2004">
        <f>DAY(Ventas_Wellpro[[#This Row],[Fecha]])</f>
        <v>2</v>
      </c>
    </row>
    <row r="2005" spans="2:12" x14ac:dyDescent="0.25">
      <c r="B2005" s="70">
        <v>45932</v>
      </c>
      <c r="C2005" s="74" t="s">
        <v>14</v>
      </c>
      <c r="D2005" t="s">
        <v>144</v>
      </c>
      <c r="E2005" s="17">
        <v>1706.9</v>
      </c>
      <c r="F2005">
        <v>1</v>
      </c>
      <c r="G2005" s="18">
        <f>+(Ventas_Wellpro[[#This Row],[Precio de Venta]]*0.16)*Ventas_Wellpro[[#This Row],[Cantidad Vendida]]</f>
        <v>273.10400000000004</v>
      </c>
      <c r="H2005" s="15">
        <v>1706.9</v>
      </c>
      <c r="I2005" s="17">
        <f>+Ventas_Wellpro[[#This Row],[Total de Venta sin IVA]]+Ventas_Wellpro[[#This Row],[IVA]]</f>
        <v>1980.0040000000001</v>
      </c>
      <c r="J2005">
        <f>YEAR(Ventas_Wellpro[[#This Row],[Fecha]])</f>
        <v>2025</v>
      </c>
      <c r="K2005" t="str">
        <f>TEXT(Ventas_Wellpro[[#This Row],[Fecha]],"MMMM")</f>
        <v>octubre</v>
      </c>
      <c r="L2005">
        <f>DAY(Ventas_Wellpro[[#This Row],[Fecha]])</f>
        <v>2</v>
      </c>
    </row>
    <row r="2006" spans="2:12" x14ac:dyDescent="0.25">
      <c r="B2006" s="70">
        <v>45932</v>
      </c>
      <c r="C2006" s="74" t="s">
        <v>18</v>
      </c>
      <c r="D2006" t="s">
        <v>196</v>
      </c>
      <c r="E2006" s="17">
        <v>525.59</v>
      </c>
      <c r="F2006">
        <v>24</v>
      </c>
      <c r="G2006" s="18">
        <f>+(Ventas_Wellpro[[#This Row],[Precio de Venta]]*0.16)*Ventas_Wellpro[[#This Row],[Cantidad Vendida]]</f>
        <v>2018.2656000000002</v>
      </c>
      <c r="H2006" s="15">
        <v>12614.16</v>
      </c>
      <c r="I2006" s="17">
        <f>+Ventas_Wellpro[[#This Row],[Total de Venta sin IVA]]+Ventas_Wellpro[[#This Row],[IVA]]</f>
        <v>14632.4256</v>
      </c>
      <c r="J2006">
        <f>YEAR(Ventas_Wellpro[[#This Row],[Fecha]])</f>
        <v>2025</v>
      </c>
      <c r="K2006" t="str">
        <f>TEXT(Ventas_Wellpro[[#This Row],[Fecha]],"MMMM")</f>
        <v>octubre</v>
      </c>
      <c r="L2006">
        <f>DAY(Ventas_Wellpro[[#This Row],[Fecha]])</f>
        <v>2</v>
      </c>
    </row>
    <row r="2007" spans="2:12" x14ac:dyDescent="0.25">
      <c r="B2007" s="70">
        <v>45932</v>
      </c>
      <c r="C2007" s="74" t="s">
        <v>18</v>
      </c>
      <c r="D2007" t="s">
        <v>196</v>
      </c>
      <c r="E2007" s="17">
        <v>525.59</v>
      </c>
      <c r="F2007">
        <v>12</v>
      </c>
      <c r="G2007" s="18">
        <f>+(Ventas_Wellpro[[#This Row],[Precio de Venta]]*0.16)*Ventas_Wellpro[[#This Row],[Cantidad Vendida]]</f>
        <v>1009.1328000000001</v>
      </c>
      <c r="H2007" s="15">
        <v>6307.08</v>
      </c>
      <c r="I2007" s="17">
        <f>+Ventas_Wellpro[[#This Row],[Total de Venta sin IVA]]+Ventas_Wellpro[[#This Row],[IVA]]</f>
        <v>7316.2128000000002</v>
      </c>
      <c r="J2007">
        <f>YEAR(Ventas_Wellpro[[#This Row],[Fecha]])</f>
        <v>2025</v>
      </c>
      <c r="K2007" t="str">
        <f>TEXT(Ventas_Wellpro[[#This Row],[Fecha]],"MMMM")</f>
        <v>octubre</v>
      </c>
      <c r="L2007">
        <f>DAY(Ventas_Wellpro[[#This Row],[Fecha]])</f>
        <v>2</v>
      </c>
    </row>
    <row r="2008" spans="2:12" x14ac:dyDescent="0.25">
      <c r="B2008" s="70">
        <v>45932</v>
      </c>
      <c r="C2008" s="74" t="s">
        <v>18</v>
      </c>
      <c r="D2008" t="s">
        <v>196</v>
      </c>
      <c r="E2008" s="17">
        <v>525.59</v>
      </c>
      <c r="F2008">
        <v>6</v>
      </c>
      <c r="G2008" s="18">
        <f>+(Ventas_Wellpro[[#This Row],[Precio de Venta]]*0.16)*Ventas_Wellpro[[#This Row],[Cantidad Vendida]]</f>
        <v>504.56640000000004</v>
      </c>
      <c r="H2008" s="15">
        <v>3153.54</v>
      </c>
      <c r="I2008" s="17">
        <f>+Ventas_Wellpro[[#This Row],[Total de Venta sin IVA]]+Ventas_Wellpro[[#This Row],[IVA]]</f>
        <v>3658.1064000000001</v>
      </c>
      <c r="J2008">
        <f>YEAR(Ventas_Wellpro[[#This Row],[Fecha]])</f>
        <v>2025</v>
      </c>
      <c r="K2008" t="str">
        <f>TEXT(Ventas_Wellpro[[#This Row],[Fecha]],"MMMM")</f>
        <v>octubre</v>
      </c>
      <c r="L2008">
        <f>DAY(Ventas_Wellpro[[#This Row],[Fecha]])</f>
        <v>2</v>
      </c>
    </row>
    <row r="2009" spans="2:12" x14ac:dyDescent="0.25">
      <c r="B2009" s="70">
        <v>45932</v>
      </c>
      <c r="C2009" s="74" t="s">
        <v>18</v>
      </c>
      <c r="D2009" t="s">
        <v>196</v>
      </c>
      <c r="E2009" s="17">
        <v>525.59</v>
      </c>
      <c r="F2009">
        <v>30</v>
      </c>
      <c r="G2009" s="18">
        <f>+(Ventas_Wellpro[[#This Row],[Precio de Venta]]*0.16)*Ventas_Wellpro[[#This Row],[Cantidad Vendida]]</f>
        <v>2522.8320000000003</v>
      </c>
      <c r="H2009" s="15">
        <v>15767.7</v>
      </c>
      <c r="I2009" s="17">
        <f>+Ventas_Wellpro[[#This Row],[Total de Venta sin IVA]]+Ventas_Wellpro[[#This Row],[IVA]]</f>
        <v>18290.531999999999</v>
      </c>
      <c r="J2009">
        <f>YEAR(Ventas_Wellpro[[#This Row],[Fecha]])</f>
        <v>2025</v>
      </c>
      <c r="K2009" t="str">
        <f>TEXT(Ventas_Wellpro[[#This Row],[Fecha]],"MMMM")</f>
        <v>octubre</v>
      </c>
      <c r="L2009">
        <f>DAY(Ventas_Wellpro[[#This Row],[Fecha]])</f>
        <v>2</v>
      </c>
    </row>
    <row r="2010" spans="2:12" x14ac:dyDescent="0.25">
      <c r="B2010" s="70">
        <v>45932</v>
      </c>
      <c r="C2010" s="74" t="s">
        <v>18</v>
      </c>
      <c r="D2010" t="s">
        <v>196</v>
      </c>
      <c r="E2010" s="17">
        <v>525.59</v>
      </c>
      <c r="F2010">
        <v>6</v>
      </c>
      <c r="G2010" s="18">
        <f>+(Ventas_Wellpro[[#This Row],[Precio de Venta]]*0.16)*Ventas_Wellpro[[#This Row],[Cantidad Vendida]]</f>
        <v>504.56640000000004</v>
      </c>
      <c r="H2010" s="15">
        <v>3153.54</v>
      </c>
      <c r="I2010" s="17">
        <f>+Ventas_Wellpro[[#This Row],[Total de Venta sin IVA]]+Ventas_Wellpro[[#This Row],[IVA]]</f>
        <v>3658.1064000000001</v>
      </c>
      <c r="J2010">
        <f>YEAR(Ventas_Wellpro[[#This Row],[Fecha]])</f>
        <v>2025</v>
      </c>
      <c r="K2010" t="str">
        <f>TEXT(Ventas_Wellpro[[#This Row],[Fecha]],"MMMM")</f>
        <v>octubre</v>
      </c>
      <c r="L2010">
        <f>DAY(Ventas_Wellpro[[#This Row],[Fecha]])</f>
        <v>2</v>
      </c>
    </row>
    <row r="2011" spans="2:12" x14ac:dyDescent="0.25">
      <c r="B2011" s="70">
        <v>45932</v>
      </c>
      <c r="C2011" s="74" t="s">
        <v>18</v>
      </c>
      <c r="D2011" t="s">
        <v>196</v>
      </c>
      <c r="E2011" s="17">
        <v>525.59</v>
      </c>
      <c r="F2011">
        <v>36</v>
      </c>
      <c r="G2011" s="18">
        <f>+(Ventas_Wellpro[[#This Row],[Precio de Venta]]*0.16)*Ventas_Wellpro[[#This Row],[Cantidad Vendida]]</f>
        <v>3027.3984</v>
      </c>
      <c r="H2011" s="15">
        <v>18921.240000000002</v>
      </c>
      <c r="I2011" s="17">
        <f>+Ventas_Wellpro[[#This Row],[Total de Venta sin IVA]]+Ventas_Wellpro[[#This Row],[IVA]]</f>
        <v>21948.638400000003</v>
      </c>
      <c r="J2011">
        <f>YEAR(Ventas_Wellpro[[#This Row],[Fecha]])</f>
        <v>2025</v>
      </c>
      <c r="K2011" t="str">
        <f>TEXT(Ventas_Wellpro[[#This Row],[Fecha]],"MMMM")</f>
        <v>octubre</v>
      </c>
      <c r="L2011">
        <f>DAY(Ventas_Wellpro[[#This Row],[Fecha]])</f>
        <v>2</v>
      </c>
    </row>
    <row r="2012" spans="2:12" x14ac:dyDescent="0.25">
      <c r="B2012" s="70">
        <v>45932</v>
      </c>
      <c r="C2012" s="74" t="s">
        <v>18</v>
      </c>
      <c r="D2012" t="s">
        <v>196</v>
      </c>
      <c r="E2012" s="17">
        <v>525.59</v>
      </c>
      <c r="F2012">
        <v>42</v>
      </c>
      <c r="G2012" s="18">
        <f>+(Ventas_Wellpro[[#This Row],[Precio de Venta]]*0.16)*Ventas_Wellpro[[#This Row],[Cantidad Vendida]]</f>
        <v>3531.9648000000002</v>
      </c>
      <c r="H2012" s="15">
        <v>22074.78</v>
      </c>
      <c r="I2012" s="17">
        <f>+Ventas_Wellpro[[#This Row],[Total de Venta sin IVA]]+Ventas_Wellpro[[#This Row],[IVA]]</f>
        <v>25606.7448</v>
      </c>
      <c r="J2012">
        <f>YEAR(Ventas_Wellpro[[#This Row],[Fecha]])</f>
        <v>2025</v>
      </c>
      <c r="K2012" t="str">
        <f>TEXT(Ventas_Wellpro[[#This Row],[Fecha]],"MMMM")</f>
        <v>octubre</v>
      </c>
      <c r="L2012">
        <f>DAY(Ventas_Wellpro[[#This Row],[Fecha]])</f>
        <v>2</v>
      </c>
    </row>
    <row r="2013" spans="2:12" x14ac:dyDescent="0.25">
      <c r="B2013" s="70">
        <v>45932</v>
      </c>
      <c r="C2013" s="74" t="s">
        <v>18</v>
      </c>
      <c r="D2013" t="s">
        <v>196</v>
      </c>
      <c r="E2013" s="17">
        <v>525.59</v>
      </c>
      <c r="F2013">
        <v>30</v>
      </c>
      <c r="G2013" s="18">
        <f>+(Ventas_Wellpro[[#This Row],[Precio de Venta]]*0.16)*Ventas_Wellpro[[#This Row],[Cantidad Vendida]]</f>
        <v>2522.8320000000003</v>
      </c>
      <c r="H2013" s="15">
        <v>15767.7</v>
      </c>
      <c r="I2013" s="17">
        <f>+Ventas_Wellpro[[#This Row],[Total de Venta sin IVA]]+Ventas_Wellpro[[#This Row],[IVA]]</f>
        <v>18290.531999999999</v>
      </c>
      <c r="J2013">
        <f>YEAR(Ventas_Wellpro[[#This Row],[Fecha]])</f>
        <v>2025</v>
      </c>
      <c r="K2013" t="str">
        <f>TEXT(Ventas_Wellpro[[#This Row],[Fecha]],"MMMM")</f>
        <v>octubre</v>
      </c>
      <c r="L2013">
        <f>DAY(Ventas_Wellpro[[#This Row],[Fecha]])</f>
        <v>2</v>
      </c>
    </row>
    <row r="2014" spans="2:12" x14ac:dyDescent="0.25">
      <c r="B2014" s="70">
        <v>45932</v>
      </c>
      <c r="C2014" s="74" t="s">
        <v>18</v>
      </c>
      <c r="D2014" t="s">
        <v>196</v>
      </c>
      <c r="E2014" s="17">
        <v>525.59</v>
      </c>
      <c r="F2014">
        <v>30</v>
      </c>
      <c r="G2014" s="18">
        <f>+(Ventas_Wellpro[[#This Row],[Precio de Venta]]*0.16)*Ventas_Wellpro[[#This Row],[Cantidad Vendida]]</f>
        <v>2522.8320000000003</v>
      </c>
      <c r="H2014" s="15">
        <v>15767.7</v>
      </c>
      <c r="I2014" s="17">
        <f>+Ventas_Wellpro[[#This Row],[Total de Venta sin IVA]]+Ventas_Wellpro[[#This Row],[IVA]]</f>
        <v>18290.531999999999</v>
      </c>
      <c r="J2014">
        <f>YEAR(Ventas_Wellpro[[#This Row],[Fecha]])</f>
        <v>2025</v>
      </c>
      <c r="K2014" t="str">
        <f>TEXT(Ventas_Wellpro[[#This Row],[Fecha]],"MMMM")</f>
        <v>octubre</v>
      </c>
      <c r="L2014">
        <f>DAY(Ventas_Wellpro[[#This Row],[Fecha]])</f>
        <v>2</v>
      </c>
    </row>
    <row r="2015" spans="2:12" x14ac:dyDescent="0.25">
      <c r="B2015" s="70">
        <v>45932</v>
      </c>
      <c r="C2015" s="74" t="s">
        <v>23</v>
      </c>
      <c r="D2015" t="s">
        <v>196</v>
      </c>
      <c r="E2015" s="17">
        <v>70.05</v>
      </c>
      <c r="F2015">
        <v>240</v>
      </c>
      <c r="G2015" s="18">
        <f>+(Ventas_Wellpro[[#This Row],[Precio de Venta]]*0.16)*Ventas_Wellpro[[#This Row],[Cantidad Vendida]]</f>
        <v>2689.92</v>
      </c>
      <c r="H2015" s="15">
        <v>16812</v>
      </c>
      <c r="I2015" s="17">
        <f>+Ventas_Wellpro[[#This Row],[Total de Venta sin IVA]]+Ventas_Wellpro[[#This Row],[IVA]]</f>
        <v>19501.919999999998</v>
      </c>
      <c r="J2015">
        <f>YEAR(Ventas_Wellpro[[#This Row],[Fecha]])</f>
        <v>2025</v>
      </c>
      <c r="K2015" t="str">
        <f>TEXT(Ventas_Wellpro[[#This Row],[Fecha]],"MMMM")</f>
        <v>octubre</v>
      </c>
      <c r="L2015">
        <f>DAY(Ventas_Wellpro[[#This Row],[Fecha]])</f>
        <v>2</v>
      </c>
    </row>
    <row r="2016" spans="2:12" x14ac:dyDescent="0.25">
      <c r="B2016" s="70">
        <v>45932</v>
      </c>
      <c r="C2016" s="74" t="s">
        <v>23</v>
      </c>
      <c r="D2016" t="s">
        <v>196</v>
      </c>
      <c r="E2016" s="17">
        <v>70.05</v>
      </c>
      <c r="F2016">
        <v>240</v>
      </c>
      <c r="G2016" s="18">
        <f>+(Ventas_Wellpro[[#This Row],[Precio de Venta]]*0.16)*Ventas_Wellpro[[#This Row],[Cantidad Vendida]]</f>
        <v>2689.92</v>
      </c>
      <c r="H2016" s="15">
        <v>16812</v>
      </c>
      <c r="I2016" s="17">
        <f>+Ventas_Wellpro[[#This Row],[Total de Venta sin IVA]]+Ventas_Wellpro[[#This Row],[IVA]]</f>
        <v>19501.919999999998</v>
      </c>
      <c r="J2016">
        <f>YEAR(Ventas_Wellpro[[#This Row],[Fecha]])</f>
        <v>2025</v>
      </c>
      <c r="K2016" t="str">
        <f>TEXT(Ventas_Wellpro[[#This Row],[Fecha]],"MMMM")</f>
        <v>octubre</v>
      </c>
      <c r="L2016">
        <f>DAY(Ventas_Wellpro[[#This Row],[Fecha]])</f>
        <v>2</v>
      </c>
    </row>
    <row r="2017" spans="2:12" x14ac:dyDescent="0.25">
      <c r="B2017" s="70">
        <v>45932</v>
      </c>
      <c r="C2017" s="74" t="s">
        <v>24</v>
      </c>
      <c r="D2017" t="s">
        <v>144</v>
      </c>
      <c r="E2017" s="17">
        <v>137.79499999999999</v>
      </c>
      <c r="F2017">
        <v>2</v>
      </c>
      <c r="G2017" s="18">
        <f>+(Ventas_Wellpro[[#This Row],[Precio de Venta]]*0.16)*Ventas_Wellpro[[#This Row],[Cantidad Vendida]]</f>
        <v>44.0944</v>
      </c>
      <c r="H2017" s="15">
        <v>275.58999999999997</v>
      </c>
      <c r="I2017" s="17">
        <f>+Ventas_Wellpro[[#This Row],[Total de Venta sin IVA]]+Ventas_Wellpro[[#This Row],[IVA]]</f>
        <v>319.68439999999998</v>
      </c>
      <c r="J2017">
        <f>YEAR(Ventas_Wellpro[[#This Row],[Fecha]])</f>
        <v>2025</v>
      </c>
      <c r="K2017" t="str">
        <f>TEXT(Ventas_Wellpro[[#This Row],[Fecha]],"MMMM")</f>
        <v>octubre</v>
      </c>
      <c r="L2017">
        <f>DAY(Ventas_Wellpro[[#This Row],[Fecha]])</f>
        <v>2</v>
      </c>
    </row>
    <row r="2018" spans="2:12" x14ac:dyDescent="0.25">
      <c r="B2018" s="70">
        <v>45933</v>
      </c>
      <c r="C2018" s="74" t="s">
        <v>123</v>
      </c>
      <c r="D2018" t="s">
        <v>144</v>
      </c>
      <c r="E2018" s="17">
        <v>137.79</v>
      </c>
      <c r="F2018">
        <v>1</v>
      </c>
      <c r="G2018" s="18">
        <f>+(Ventas_Wellpro[[#This Row],[Precio de Venta]]*0.16)*Ventas_Wellpro[[#This Row],[Cantidad Vendida]]</f>
        <v>22.046399999999998</v>
      </c>
      <c r="H2018" s="15">
        <v>137.79</v>
      </c>
      <c r="I2018" s="17">
        <f>+Ventas_Wellpro[[#This Row],[Total de Venta sin IVA]]+Ventas_Wellpro[[#This Row],[IVA]]</f>
        <v>159.8364</v>
      </c>
      <c r="J2018">
        <f>YEAR(Ventas_Wellpro[[#This Row],[Fecha]])</f>
        <v>2025</v>
      </c>
      <c r="K2018" t="str">
        <f>TEXT(Ventas_Wellpro[[#This Row],[Fecha]],"MMMM")</f>
        <v>octubre</v>
      </c>
      <c r="L2018">
        <f>DAY(Ventas_Wellpro[[#This Row],[Fecha]])</f>
        <v>3</v>
      </c>
    </row>
    <row r="2019" spans="2:12" x14ac:dyDescent="0.25">
      <c r="B2019" s="70">
        <v>45933</v>
      </c>
      <c r="C2019" s="74" t="s">
        <v>22</v>
      </c>
      <c r="D2019" t="s">
        <v>144</v>
      </c>
      <c r="E2019" s="17">
        <v>137.79</v>
      </c>
      <c r="F2019">
        <v>1</v>
      </c>
      <c r="G2019" s="18">
        <f>+(Ventas_Wellpro[[#This Row],[Precio de Venta]]*0.16)*Ventas_Wellpro[[#This Row],[Cantidad Vendida]]</f>
        <v>22.046399999999998</v>
      </c>
      <c r="H2019" s="15">
        <v>137.79</v>
      </c>
      <c r="I2019" s="17">
        <f>+Ventas_Wellpro[[#This Row],[Total de Venta sin IVA]]+Ventas_Wellpro[[#This Row],[IVA]]</f>
        <v>159.8364</v>
      </c>
      <c r="J2019">
        <f>YEAR(Ventas_Wellpro[[#This Row],[Fecha]])</f>
        <v>2025</v>
      </c>
      <c r="K2019" t="str">
        <f>TEXT(Ventas_Wellpro[[#This Row],[Fecha]],"MMMM")</f>
        <v>octubre</v>
      </c>
      <c r="L2019">
        <f>DAY(Ventas_Wellpro[[#This Row],[Fecha]])</f>
        <v>3</v>
      </c>
    </row>
    <row r="2020" spans="2:12" x14ac:dyDescent="0.25">
      <c r="B2020" s="70">
        <v>45936</v>
      </c>
      <c r="C2020" s="74" t="s">
        <v>123</v>
      </c>
      <c r="D2020" t="s">
        <v>144</v>
      </c>
      <c r="E2020" s="17">
        <v>137.79</v>
      </c>
      <c r="F2020">
        <v>1</v>
      </c>
      <c r="G2020" s="18">
        <f>+(Ventas_Wellpro[[#This Row],[Precio de Venta]]*0.16)*Ventas_Wellpro[[#This Row],[Cantidad Vendida]]</f>
        <v>22.046399999999998</v>
      </c>
      <c r="H2020" s="15">
        <v>137.79</v>
      </c>
      <c r="I2020" s="17">
        <f>+Ventas_Wellpro[[#This Row],[Total de Venta sin IVA]]+Ventas_Wellpro[[#This Row],[IVA]]</f>
        <v>159.8364</v>
      </c>
      <c r="J2020">
        <f>YEAR(Ventas_Wellpro[[#This Row],[Fecha]])</f>
        <v>2025</v>
      </c>
      <c r="K2020" t="str">
        <f>TEXT(Ventas_Wellpro[[#This Row],[Fecha]],"MMMM")</f>
        <v>octubre</v>
      </c>
      <c r="L2020">
        <f>DAY(Ventas_Wellpro[[#This Row],[Fecha]])</f>
        <v>6</v>
      </c>
    </row>
    <row r="2021" spans="2:12" x14ac:dyDescent="0.25">
      <c r="B2021" s="70">
        <v>45936</v>
      </c>
      <c r="C2021" s="74" t="s">
        <v>10</v>
      </c>
      <c r="D2021" t="s">
        <v>144</v>
      </c>
      <c r="E2021" s="17">
        <v>343.97</v>
      </c>
      <c r="F2021">
        <v>1</v>
      </c>
      <c r="G2021" s="18">
        <f>+(Ventas_Wellpro[[#This Row],[Precio de Venta]]*0.16)*Ventas_Wellpro[[#This Row],[Cantidad Vendida]]</f>
        <v>55.035200000000003</v>
      </c>
      <c r="H2021" s="15">
        <v>343.97</v>
      </c>
      <c r="I2021" s="17">
        <f>+Ventas_Wellpro[[#This Row],[Total de Venta sin IVA]]+Ventas_Wellpro[[#This Row],[IVA]]</f>
        <v>399.00520000000006</v>
      </c>
      <c r="J2021">
        <f>YEAR(Ventas_Wellpro[[#This Row],[Fecha]])</f>
        <v>2025</v>
      </c>
      <c r="K2021" t="str">
        <f>TEXT(Ventas_Wellpro[[#This Row],[Fecha]],"MMMM")</f>
        <v>octubre</v>
      </c>
      <c r="L2021">
        <f>DAY(Ventas_Wellpro[[#This Row],[Fecha]])</f>
        <v>6</v>
      </c>
    </row>
    <row r="2022" spans="2:12" x14ac:dyDescent="0.25">
      <c r="B2022" s="70">
        <v>45936</v>
      </c>
      <c r="C2022" s="74" t="s">
        <v>10</v>
      </c>
      <c r="D2022" t="s">
        <v>144</v>
      </c>
      <c r="E2022" s="17">
        <v>343.97</v>
      </c>
      <c r="F2022">
        <v>1</v>
      </c>
      <c r="G2022" s="18">
        <f>+(Ventas_Wellpro[[#This Row],[Precio de Venta]]*0.16)*Ventas_Wellpro[[#This Row],[Cantidad Vendida]]</f>
        <v>55.035200000000003</v>
      </c>
      <c r="H2022" s="15">
        <v>343.97</v>
      </c>
      <c r="I2022" s="17">
        <f>+Ventas_Wellpro[[#This Row],[Total de Venta sin IVA]]+Ventas_Wellpro[[#This Row],[IVA]]</f>
        <v>399.00520000000006</v>
      </c>
      <c r="J2022">
        <f>YEAR(Ventas_Wellpro[[#This Row],[Fecha]])</f>
        <v>2025</v>
      </c>
      <c r="K2022" t="str">
        <f>TEXT(Ventas_Wellpro[[#This Row],[Fecha]],"MMMM")</f>
        <v>octubre</v>
      </c>
      <c r="L2022">
        <f>DAY(Ventas_Wellpro[[#This Row],[Fecha]])</f>
        <v>6</v>
      </c>
    </row>
    <row r="2023" spans="2:12" x14ac:dyDescent="0.25">
      <c r="B2023" s="70">
        <v>45936</v>
      </c>
      <c r="C2023" s="74" t="s">
        <v>11</v>
      </c>
      <c r="D2023" t="s">
        <v>144</v>
      </c>
      <c r="E2023" s="17">
        <v>343.97</v>
      </c>
      <c r="F2023">
        <v>1</v>
      </c>
      <c r="G2023" s="18">
        <f>+(Ventas_Wellpro[[#This Row],[Precio de Venta]]*0.16)*Ventas_Wellpro[[#This Row],[Cantidad Vendida]]</f>
        <v>55.035200000000003</v>
      </c>
      <c r="H2023" s="15">
        <v>343.97</v>
      </c>
      <c r="I2023" s="17">
        <f>+Ventas_Wellpro[[#This Row],[Total de Venta sin IVA]]+Ventas_Wellpro[[#This Row],[IVA]]</f>
        <v>399.00520000000006</v>
      </c>
      <c r="J2023">
        <f>YEAR(Ventas_Wellpro[[#This Row],[Fecha]])</f>
        <v>2025</v>
      </c>
      <c r="K2023" t="str">
        <f>TEXT(Ventas_Wellpro[[#This Row],[Fecha]],"MMMM")</f>
        <v>octubre</v>
      </c>
      <c r="L2023">
        <f>DAY(Ventas_Wellpro[[#This Row],[Fecha]])</f>
        <v>6</v>
      </c>
    </row>
    <row r="2024" spans="2:12" x14ac:dyDescent="0.25">
      <c r="B2024" s="70">
        <v>45936</v>
      </c>
      <c r="C2024" s="74" t="s">
        <v>24</v>
      </c>
      <c r="D2024" t="s">
        <v>144</v>
      </c>
      <c r="E2024" s="17">
        <v>137.79</v>
      </c>
      <c r="F2024">
        <v>1</v>
      </c>
      <c r="G2024" s="18">
        <f>+(Ventas_Wellpro[[#This Row],[Precio de Venta]]*0.16)*Ventas_Wellpro[[#This Row],[Cantidad Vendida]]</f>
        <v>22.046399999999998</v>
      </c>
      <c r="H2024" s="15">
        <v>137.79</v>
      </c>
      <c r="I2024" s="17">
        <f>+Ventas_Wellpro[[#This Row],[Total de Venta sin IVA]]+Ventas_Wellpro[[#This Row],[IVA]]</f>
        <v>159.8364</v>
      </c>
      <c r="J2024">
        <f>YEAR(Ventas_Wellpro[[#This Row],[Fecha]])</f>
        <v>2025</v>
      </c>
      <c r="K2024" t="str">
        <f>TEXT(Ventas_Wellpro[[#This Row],[Fecha]],"MMMM")</f>
        <v>octubre</v>
      </c>
      <c r="L2024">
        <f>DAY(Ventas_Wellpro[[#This Row],[Fecha]])</f>
        <v>6</v>
      </c>
    </row>
    <row r="2025" spans="2:12" x14ac:dyDescent="0.25">
      <c r="B2025" s="70">
        <v>45937</v>
      </c>
      <c r="C2025" s="74" t="s">
        <v>123</v>
      </c>
      <c r="D2025" t="s">
        <v>144</v>
      </c>
      <c r="E2025" s="17">
        <v>137.79</v>
      </c>
      <c r="F2025">
        <v>1</v>
      </c>
      <c r="G2025" s="18">
        <f>+(Ventas_Wellpro[[#This Row],[Precio de Venta]]*0.16)*Ventas_Wellpro[[#This Row],[Cantidad Vendida]]</f>
        <v>22.046399999999998</v>
      </c>
      <c r="H2025" s="15">
        <v>137.79</v>
      </c>
      <c r="I2025" s="17">
        <f>+Ventas_Wellpro[[#This Row],[Total de Venta sin IVA]]+Ventas_Wellpro[[#This Row],[IVA]]</f>
        <v>159.8364</v>
      </c>
      <c r="J2025">
        <f>YEAR(Ventas_Wellpro[[#This Row],[Fecha]])</f>
        <v>2025</v>
      </c>
      <c r="K2025" t="str">
        <f>TEXT(Ventas_Wellpro[[#This Row],[Fecha]],"MMMM")</f>
        <v>octubre</v>
      </c>
      <c r="L2025">
        <f>DAY(Ventas_Wellpro[[#This Row],[Fecha]])</f>
        <v>7</v>
      </c>
    </row>
    <row r="2026" spans="2:12" x14ac:dyDescent="0.25">
      <c r="B2026" s="70">
        <v>45937</v>
      </c>
      <c r="C2026" s="74" t="s">
        <v>123</v>
      </c>
      <c r="D2026" t="s">
        <v>144</v>
      </c>
      <c r="E2026" s="17">
        <v>137.79</v>
      </c>
      <c r="F2026">
        <v>1</v>
      </c>
      <c r="G2026" s="18">
        <f>+(Ventas_Wellpro[[#This Row],[Precio de Venta]]*0.16)*Ventas_Wellpro[[#This Row],[Cantidad Vendida]]</f>
        <v>22.046399999999998</v>
      </c>
      <c r="H2026" s="15">
        <v>137.79</v>
      </c>
      <c r="I2026" s="17">
        <f>+Ventas_Wellpro[[#This Row],[Total de Venta sin IVA]]+Ventas_Wellpro[[#This Row],[IVA]]</f>
        <v>159.8364</v>
      </c>
      <c r="J2026">
        <f>YEAR(Ventas_Wellpro[[#This Row],[Fecha]])</f>
        <v>2025</v>
      </c>
      <c r="K2026" t="str">
        <f>TEXT(Ventas_Wellpro[[#This Row],[Fecha]],"MMMM")</f>
        <v>octubre</v>
      </c>
      <c r="L2026">
        <f>DAY(Ventas_Wellpro[[#This Row],[Fecha]])</f>
        <v>7</v>
      </c>
    </row>
    <row r="2027" spans="2:12" x14ac:dyDescent="0.25">
      <c r="B2027" s="70">
        <v>45937</v>
      </c>
      <c r="C2027" s="74" t="s">
        <v>11</v>
      </c>
      <c r="D2027" t="s">
        <v>144</v>
      </c>
      <c r="E2027" s="17">
        <v>343.97</v>
      </c>
      <c r="F2027">
        <v>1</v>
      </c>
      <c r="G2027" s="18">
        <f>+(Ventas_Wellpro[[#This Row],[Precio de Venta]]*0.16)*Ventas_Wellpro[[#This Row],[Cantidad Vendida]]</f>
        <v>55.035200000000003</v>
      </c>
      <c r="H2027" s="15">
        <v>343.97</v>
      </c>
      <c r="I2027" s="17">
        <f>+Ventas_Wellpro[[#This Row],[Total de Venta sin IVA]]+Ventas_Wellpro[[#This Row],[IVA]]</f>
        <v>399.00520000000006</v>
      </c>
      <c r="J2027">
        <f>YEAR(Ventas_Wellpro[[#This Row],[Fecha]])</f>
        <v>2025</v>
      </c>
      <c r="K2027" t="str">
        <f>TEXT(Ventas_Wellpro[[#This Row],[Fecha]],"MMMM")</f>
        <v>octubre</v>
      </c>
      <c r="L2027">
        <f>DAY(Ventas_Wellpro[[#This Row],[Fecha]])</f>
        <v>7</v>
      </c>
    </row>
    <row r="2028" spans="2:12" x14ac:dyDescent="0.25">
      <c r="B2028" s="70">
        <v>45937</v>
      </c>
      <c r="C2028" s="74" t="s">
        <v>11</v>
      </c>
      <c r="D2028" t="s">
        <v>144</v>
      </c>
      <c r="E2028" s="17">
        <v>343.97</v>
      </c>
      <c r="F2028">
        <v>1</v>
      </c>
      <c r="G2028" s="18">
        <f>+(Ventas_Wellpro[[#This Row],[Precio de Venta]]*0.16)*Ventas_Wellpro[[#This Row],[Cantidad Vendida]]</f>
        <v>55.035200000000003</v>
      </c>
      <c r="H2028" s="15">
        <v>343.97</v>
      </c>
      <c r="I2028" s="17">
        <f>+Ventas_Wellpro[[#This Row],[Total de Venta sin IVA]]+Ventas_Wellpro[[#This Row],[IVA]]</f>
        <v>399.00520000000006</v>
      </c>
      <c r="J2028">
        <f>YEAR(Ventas_Wellpro[[#This Row],[Fecha]])</f>
        <v>2025</v>
      </c>
      <c r="K2028" t="str">
        <f>TEXT(Ventas_Wellpro[[#This Row],[Fecha]],"MMMM")</f>
        <v>octubre</v>
      </c>
      <c r="L2028">
        <f>DAY(Ventas_Wellpro[[#This Row],[Fecha]])</f>
        <v>7</v>
      </c>
    </row>
    <row r="2029" spans="2:12" x14ac:dyDescent="0.25">
      <c r="B2029" s="70">
        <v>45937</v>
      </c>
      <c r="C2029" s="74" t="s">
        <v>22</v>
      </c>
      <c r="D2029" t="s">
        <v>144</v>
      </c>
      <c r="E2029" s="17">
        <v>137.79</v>
      </c>
      <c r="F2029">
        <v>1</v>
      </c>
      <c r="G2029" s="18">
        <f>+(Ventas_Wellpro[[#This Row],[Precio de Venta]]*0.16)*Ventas_Wellpro[[#This Row],[Cantidad Vendida]]</f>
        <v>22.046399999999998</v>
      </c>
      <c r="H2029" s="15">
        <v>137.79</v>
      </c>
      <c r="I2029" s="17">
        <f>+Ventas_Wellpro[[#This Row],[Total de Venta sin IVA]]+Ventas_Wellpro[[#This Row],[IVA]]</f>
        <v>159.8364</v>
      </c>
      <c r="J2029">
        <f>YEAR(Ventas_Wellpro[[#This Row],[Fecha]])</f>
        <v>2025</v>
      </c>
      <c r="K2029" t="str">
        <f>TEXT(Ventas_Wellpro[[#This Row],[Fecha]],"MMMM")</f>
        <v>octubre</v>
      </c>
      <c r="L2029">
        <f>DAY(Ventas_Wellpro[[#This Row],[Fecha]])</f>
        <v>7</v>
      </c>
    </row>
    <row r="2030" spans="2:12" x14ac:dyDescent="0.25">
      <c r="B2030" s="70">
        <v>45937</v>
      </c>
      <c r="C2030" s="74" t="s">
        <v>23</v>
      </c>
      <c r="D2030" t="s">
        <v>144</v>
      </c>
      <c r="E2030" s="17">
        <v>137.79</v>
      </c>
      <c r="F2030">
        <v>1</v>
      </c>
      <c r="G2030" s="18">
        <f>+(Ventas_Wellpro[[#This Row],[Precio de Venta]]*0.16)*Ventas_Wellpro[[#This Row],[Cantidad Vendida]]</f>
        <v>22.046399999999998</v>
      </c>
      <c r="H2030" s="15">
        <v>137.79</v>
      </c>
      <c r="I2030" s="17">
        <f>+Ventas_Wellpro[[#This Row],[Total de Venta sin IVA]]+Ventas_Wellpro[[#This Row],[IVA]]</f>
        <v>159.8364</v>
      </c>
      <c r="J2030">
        <f>YEAR(Ventas_Wellpro[[#This Row],[Fecha]])</f>
        <v>2025</v>
      </c>
      <c r="K2030" t="str">
        <f>TEXT(Ventas_Wellpro[[#This Row],[Fecha]],"MMMM")</f>
        <v>octubre</v>
      </c>
      <c r="L2030">
        <f>DAY(Ventas_Wellpro[[#This Row],[Fecha]])</f>
        <v>7</v>
      </c>
    </row>
    <row r="2031" spans="2:12" x14ac:dyDescent="0.25">
      <c r="B2031" s="70">
        <v>45937</v>
      </c>
      <c r="C2031" s="74" t="s">
        <v>12</v>
      </c>
      <c r="D2031" t="s">
        <v>199</v>
      </c>
      <c r="E2031" s="17">
        <v>343.97</v>
      </c>
      <c r="F2031">
        <v>1</v>
      </c>
      <c r="G2031" s="18">
        <f>+(Ventas_Wellpro[[#This Row],[Precio de Venta]]*0.16)*Ventas_Wellpro[[#This Row],[Cantidad Vendida]]</f>
        <v>55.035200000000003</v>
      </c>
      <c r="H2031" s="15">
        <v>343.97</v>
      </c>
      <c r="I2031" s="17">
        <f>+Ventas_Wellpro[[#This Row],[Total de Venta sin IVA]]+Ventas_Wellpro[[#This Row],[IVA]]</f>
        <v>399.00520000000006</v>
      </c>
      <c r="J2031">
        <f>YEAR(Ventas_Wellpro[[#This Row],[Fecha]])</f>
        <v>2025</v>
      </c>
      <c r="K2031" t="str">
        <f>TEXT(Ventas_Wellpro[[#This Row],[Fecha]],"MMMM")</f>
        <v>octubre</v>
      </c>
      <c r="L2031">
        <f>DAY(Ventas_Wellpro[[#This Row],[Fecha]])</f>
        <v>7</v>
      </c>
    </row>
    <row r="2032" spans="2:12" x14ac:dyDescent="0.25">
      <c r="B2032" s="70">
        <v>45937</v>
      </c>
      <c r="C2032" s="74" t="s">
        <v>24</v>
      </c>
      <c r="D2032" t="s">
        <v>144</v>
      </c>
      <c r="E2032" s="17">
        <v>137.79499999999999</v>
      </c>
      <c r="F2032">
        <v>2</v>
      </c>
      <c r="G2032" s="18">
        <f>+(Ventas_Wellpro[[#This Row],[Precio de Venta]]*0.16)*Ventas_Wellpro[[#This Row],[Cantidad Vendida]]</f>
        <v>44.0944</v>
      </c>
      <c r="H2032" s="15">
        <v>275.58999999999997</v>
      </c>
      <c r="I2032" s="17">
        <f>+Ventas_Wellpro[[#This Row],[Total de Venta sin IVA]]+Ventas_Wellpro[[#This Row],[IVA]]</f>
        <v>319.68439999999998</v>
      </c>
      <c r="J2032">
        <f>YEAR(Ventas_Wellpro[[#This Row],[Fecha]])</f>
        <v>2025</v>
      </c>
      <c r="K2032" t="str">
        <f>TEXT(Ventas_Wellpro[[#This Row],[Fecha]],"MMMM")</f>
        <v>octubre</v>
      </c>
      <c r="L2032">
        <f>DAY(Ventas_Wellpro[[#This Row],[Fecha]])</f>
        <v>7</v>
      </c>
    </row>
    <row r="2033" spans="2:12" x14ac:dyDescent="0.25">
      <c r="B2033" s="70">
        <v>45937</v>
      </c>
      <c r="C2033" s="74" t="s">
        <v>24</v>
      </c>
      <c r="D2033" t="s">
        <v>144</v>
      </c>
      <c r="E2033" s="17">
        <v>137.79</v>
      </c>
      <c r="F2033">
        <v>1</v>
      </c>
      <c r="G2033" s="18">
        <f>+(Ventas_Wellpro[[#This Row],[Precio de Venta]]*0.16)*Ventas_Wellpro[[#This Row],[Cantidad Vendida]]</f>
        <v>22.046399999999998</v>
      </c>
      <c r="H2033" s="15">
        <v>137.79</v>
      </c>
      <c r="I2033" s="17">
        <f>+Ventas_Wellpro[[#This Row],[Total de Venta sin IVA]]+Ventas_Wellpro[[#This Row],[IVA]]</f>
        <v>159.8364</v>
      </c>
      <c r="J2033">
        <f>YEAR(Ventas_Wellpro[[#This Row],[Fecha]])</f>
        <v>2025</v>
      </c>
      <c r="K2033" t="str">
        <f>TEXT(Ventas_Wellpro[[#This Row],[Fecha]],"MMMM")</f>
        <v>octubre</v>
      </c>
      <c r="L2033">
        <f>DAY(Ventas_Wellpro[[#This Row],[Fecha]])</f>
        <v>7</v>
      </c>
    </row>
    <row r="2034" spans="2:12" x14ac:dyDescent="0.25">
      <c r="B2034" s="70">
        <v>45938</v>
      </c>
      <c r="C2034" s="74" t="s">
        <v>15</v>
      </c>
      <c r="D2034" t="s">
        <v>190</v>
      </c>
      <c r="E2034" s="17">
        <v>548.58000000000004</v>
      </c>
      <c r="F2034">
        <v>1</v>
      </c>
      <c r="G2034" s="18">
        <f>+(Ventas_Wellpro[[#This Row],[Precio de Venta]]*0.16)*Ventas_Wellpro[[#This Row],[Cantidad Vendida]]</f>
        <v>87.772800000000004</v>
      </c>
      <c r="H2034" s="15">
        <v>548.58000000000004</v>
      </c>
      <c r="I2034" s="17">
        <f>+Ventas_Wellpro[[#This Row],[Total de Venta sin IVA]]+Ventas_Wellpro[[#This Row],[IVA]]</f>
        <v>636.3528</v>
      </c>
      <c r="J2034">
        <f>YEAR(Ventas_Wellpro[[#This Row],[Fecha]])</f>
        <v>2025</v>
      </c>
      <c r="K2034" t="str">
        <f>TEXT(Ventas_Wellpro[[#This Row],[Fecha]],"MMMM")</f>
        <v>octubre</v>
      </c>
      <c r="L2034">
        <f>DAY(Ventas_Wellpro[[#This Row],[Fecha]])</f>
        <v>8</v>
      </c>
    </row>
    <row r="2035" spans="2:12" x14ac:dyDescent="0.25">
      <c r="B2035" s="70">
        <v>45938</v>
      </c>
      <c r="C2035" s="74" t="s">
        <v>15</v>
      </c>
      <c r="D2035" t="s">
        <v>202</v>
      </c>
      <c r="E2035" s="17">
        <v>505.86</v>
      </c>
      <c r="F2035">
        <v>87</v>
      </c>
      <c r="G2035" s="18">
        <f>+(Ventas_Wellpro[[#This Row],[Precio de Venta]]*0.16)*Ventas_Wellpro[[#This Row],[Cantidad Vendida]]</f>
        <v>7041.5712000000003</v>
      </c>
      <c r="H2035" s="15">
        <v>44009.82</v>
      </c>
      <c r="I2035" s="17">
        <f>+Ventas_Wellpro[[#This Row],[Total de Venta sin IVA]]+Ventas_Wellpro[[#This Row],[IVA]]</f>
        <v>51051.391199999998</v>
      </c>
      <c r="J2035">
        <f>YEAR(Ventas_Wellpro[[#This Row],[Fecha]])</f>
        <v>2025</v>
      </c>
      <c r="K2035" t="str">
        <f>TEXT(Ventas_Wellpro[[#This Row],[Fecha]],"MMMM")</f>
        <v>octubre</v>
      </c>
      <c r="L2035">
        <f>DAY(Ventas_Wellpro[[#This Row],[Fecha]])</f>
        <v>8</v>
      </c>
    </row>
    <row r="2036" spans="2:12" x14ac:dyDescent="0.25">
      <c r="B2036" s="70">
        <v>45938</v>
      </c>
      <c r="C2036" s="74" t="s">
        <v>16</v>
      </c>
      <c r="D2036" t="s">
        <v>190</v>
      </c>
      <c r="E2036" s="17">
        <v>559.78</v>
      </c>
      <c r="F2036">
        <v>1</v>
      </c>
      <c r="G2036" s="18">
        <f>+(Ventas_Wellpro[[#This Row],[Precio de Venta]]*0.16)*Ventas_Wellpro[[#This Row],[Cantidad Vendida]]</f>
        <v>89.564799999999991</v>
      </c>
      <c r="H2036" s="15">
        <v>559.78</v>
      </c>
      <c r="I2036" s="17">
        <f>+Ventas_Wellpro[[#This Row],[Total de Venta sin IVA]]+Ventas_Wellpro[[#This Row],[IVA]]</f>
        <v>649.34479999999996</v>
      </c>
      <c r="J2036">
        <f>YEAR(Ventas_Wellpro[[#This Row],[Fecha]])</f>
        <v>2025</v>
      </c>
      <c r="K2036" t="str">
        <f>TEXT(Ventas_Wellpro[[#This Row],[Fecha]],"MMMM")</f>
        <v>octubre</v>
      </c>
      <c r="L2036">
        <f>DAY(Ventas_Wellpro[[#This Row],[Fecha]])</f>
        <v>8</v>
      </c>
    </row>
    <row r="2037" spans="2:12" x14ac:dyDescent="0.25">
      <c r="B2037" s="70">
        <v>45938</v>
      </c>
      <c r="C2037" s="74" t="s">
        <v>17</v>
      </c>
      <c r="D2037" t="s">
        <v>196</v>
      </c>
      <c r="E2037" s="17">
        <v>498.66</v>
      </c>
      <c r="F2037">
        <v>6</v>
      </c>
      <c r="G2037" s="18">
        <f>+(Ventas_Wellpro[[#This Row],[Precio de Venta]]*0.16)*Ventas_Wellpro[[#This Row],[Cantidad Vendida]]</f>
        <v>478.71360000000004</v>
      </c>
      <c r="H2037" s="15">
        <v>2991.96</v>
      </c>
      <c r="I2037" s="17">
        <f>+Ventas_Wellpro[[#This Row],[Total de Venta sin IVA]]+Ventas_Wellpro[[#This Row],[IVA]]</f>
        <v>3470.6736000000001</v>
      </c>
      <c r="J2037">
        <f>YEAR(Ventas_Wellpro[[#This Row],[Fecha]])</f>
        <v>2025</v>
      </c>
      <c r="K2037" t="str">
        <f>TEXT(Ventas_Wellpro[[#This Row],[Fecha]],"MMMM")</f>
        <v>octubre</v>
      </c>
      <c r="L2037">
        <f>DAY(Ventas_Wellpro[[#This Row],[Fecha]])</f>
        <v>8</v>
      </c>
    </row>
    <row r="2038" spans="2:12" x14ac:dyDescent="0.25">
      <c r="B2038" s="70">
        <v>45938</v>
      </c>
      <c r="C2038" s="74" t="s">
        <v>17</v>
      </c>
      <c r="D2038" t="s">
        <v>196</v>
      </c>
      <c r="E2038" s="17">
        <v>498.66</v>
      </c>
      <c r="F2038">
        <v>6</v>
      </c>
      <c r="G2038" s="18">
        <f>+(Ventas_Wellpro[[#This Row],[Precio de Venta]]*0.16)*Ventas_Wellpro[[#This Row],[Cantidad Vendida]]</f>
        <v>478.71360000000004</v>
      </c>
      <c r="H2038" s="15">
        <v>2991.96</v>
      </c>
      <c r="I2038" s="17">
        <f>+Ventas_Wellpro[[#This Row],[Total de Venta sin IVA]]+Ventas_Wellpro[[#This Row],[IVA]]</f>
        <v>3470.6736000000001</v>
      </c>
      <c r="J2038">
        <f>YEAR(Ventas_Wellpro[[#This Row],[Fecha]])</f>
        <v>2025</v>
      </c>
      <c r="K2038" t="str">
        <f>TEXT(Ventas_Wellpro[[#This Row],[Fecha]],"MMMM")</f>
        <v>octubre</v>
      </c>
      <c r="L2038">
        <f>DAY(Ventas_Wellpro[[#This Row],[Fecha]])</f>
        <v>8</v>
      </c>
    </row>
    <row r="2039" spans="2:12" x14ac:dyDescent="0.25">
      <c r="B2039" s="70">
        <v>45938</v>
      </c>
      <c r="C2039" s="74" t="s">
        <v>17</v>
      </c>
      <c r="D2039" t="s">
        <v>196</v>
      </c>
      <c r="E2039" s="17">
        <v>498.66</v>
      </c>
      <c r="F2039">
        <v>18</v>
      </c>
      <c r="G2039" s="18">
        <f>+(Ventas_Wellpro[[#This Row],[Precio de Venta]]*0.16)*Ventas_Wellpro[[#This Row],[Cantidad Vendida]]</f>
        <v>1436.1408000000001</v>
      </c>
      <c r="H2039" s="15">
        <v>8975.8799999999992</v>
      </c>
      <c r="I2039" s="17">
        <f>+Ventas_Wellpro[[#This Row],[Total de Venta sin IVA]]+Ventas_Wellpro[[#This Row],[IVA]]</f>
        <v>10412.020799999998</v>
      </c>
      <c r="J2039">
        <f>YEAR(Ventas_Wellpro[[#This Row],[Fecha]])</f>
        <v>2025</v>
      </c>
      <c r="K2039" t="str">
        <f>TEXT(Ventas_Wellpro[[#This Row],[Fecha]],"MMMM")</f>
        <v>octubre</v>
      </c>
      <c r="L2039">
        <f>DAY(Ventas_Wellpro[[#This Row],[Fecha]])</f>
        <v>8</v>
      </c>
    </row>
    <row r="2040" spans="2:12" x14ac:dyDescent="0.25">
      <c r="B2040" s="70">
        <v>45938</v>
      </c>
      <c r="C2040" s="74" t="s">
        <v>17</v>
      </c>
      <c r="D2040" t="s">
        <v>196</v>
      </c>
      <c r="E2040" s="17">
        <v>498.66</v>
      </c>
      <c r="F2040">
        <v>6</v>
      </c>
      <c r="G2040" s="18">
        <f>+(Ventas_Wellpro[[#This Row],[Precio de Venta]]*0.16)*Ventas_Wellpro[[#This Row],[Cantidad Vendida]]</f>
        <v>478.71360000000004</v>
      </c>
      <c r="H2040" s="15">
        <v>2991.96</v>
      </c>
      <c r="I2040" s="17">
        <f>+Ventas_Wellpro[[#This Row],[Total de Venta sin IVA]]+Ventas_Wellpro[[#This Row],[IVA]]</f>
        <v>3470.6736000000001</v>
      </c>
      <c r="J2040">
        <f>YEAR(Ventas_Wellpro[[#This Row],[Fecha]])</f>
        <v>2025</v>
      </c>
      <c r="K2040" t="str">
        <f>TEXT(Ventas_Wellpro[[#This Row],[Fecha]],"MMMM")</f>
        <v>octubre</v>
      </c>
      <c r="L2040">
        <f>DAY(Ventas_Wellpro[[#This Row],[Fecha]])</f>
        <v>8</v>
      </c>
    </row>
    <row r="2041" spans="2:12" x14ac:dyDescent="0.25">
      <c r="B2041" s="70">
        <v>45938</v>
      </c>
      <c r="C2041" s="74" t="s">
        <v>17</v>
      </c>
      <c r="D2041" t="s">
        <v>196</v>
      </c>
      <c r="E2041" s="17">
        <v>498.66</v>
      </c>
      <c r="F2041">
        <v>12</v>
      </c>
      <c r="G2041" s="18">
        <f>+(Ventas_Wellpro[[#This Row],[Precio de Venta]]*0.16)*Ventas_Wellpro[[#This Row],[Cantidad Vendida]]</f>
        <v>957.42720000000008</v>
      </c>
      <c r="H2041" s="15">
        <v>5983.92</v>
      </c>
      <c r="I2041" s="17">
        <f>+Ventas_Wellpro[[#This Row],[Total de Venta sin IVA]]+Ventas_Wellpro[[#This Row],[IVA]]</f>
        <v>6941.3472000000002</v>
      </c>
      <c r="J2041">
        <f>YEAR(Ventas_Wellpro[[#This Row],[Fecha]])</f>
        <v>2025</v>
      </c>
      <c r="K2041" t="str">
        <f>TEXT(Ventas_Wellpro[[#This Row],[Fecha]],"MMMM")</f>
        <v>octubre</v>
      </c>
      <c r="L2041">
        <f>DAY(Ventas_Wellpro[[#This Row],[Fecha]])</f>
        <v>8</v>
      </c>
    </row>
    <row r="2042" spans="2:12" x14ac:dyDescent="0.25">
      <c r="B2042" s="70">
        <v>45938</v>
      </c>
      <c r="C2042" s="74" t="s">
        <v>17</v>
      </c>
      <c r="D2042" t="s">
        <v>196</v>
      </c>
      <c r="E2042" s="17">
        <v>498.66</v>
      </c>
      <c r="F2042">
        <v>6</v>
      </c>
      <c r="G2042" s="18">
        <f>+(Ventas_Wellpro[[#This Row],[Precio de Venta]]*0.16)*Ventas_Wellpro[[#This Row],[Cantidad Vendida]]</f>
        <v>478.71360000000004</v>
      </c>
      <c r="H2042" s="15">
        <v>2991.96</v>
      </c>
      <c r="I2042" s="17">
        <f>+Ventas_Wellpro[[#This Row],[Total de Venta sin IVA]]+Ventas_Wellpro[[#This Row],[IVA]]</f>
        <v>3470.6736000000001</v>
      </c>
      <c r="J2042">
        <f>YEAR(Ventas_Wellpro[[#This Row],[Fecha]])</f>
        <v>2025</v>
      </c>
      <c r="K2042" t="str">
        <f>TEXT(Ventas_Wellpro[[#This Row],[Fecha]],"MMMM")</f>
        <v>octubre</v>
      </c>
      <c r="L2042">
        <f>DAY(Ventas_Wellpro[[#This Row],[Fecha]])</f>
        <v>8</v>
      </c>
    </row>
    <row r="2043" spans="2:12" x14ac:dyDescent="0.25">
      <c r="B2043" s="70">
        <v>45938</v>
      </c>
      <c r="C2043" s="74" t="s">
        <v>17</v>
      </c>
      <c r="D2043" t="s">
        <v>196</v>
      </c>
      <c r="E2043" s="17">
        <v>498.66</v>
      </c>
      <c r="F2043">
        <v>12</v>
      </c>
      <c r="G2043" s="18">
        <f>+(Ventas_Wellpro[[#This Row],[Precio de Venta]]*0.16)*Ventas_Wellpro[[#This Row],[Cantidad Vendida]]</f>
        <v>957.42720000000008</v>
      </c>
      <c r="H2043" s="15">
        <v>5983.92</v>
      </c>
      <c r="I2043" s="17">
        <f>+Ventas_Wellpro[[#This Row],[Total de Venta sin IVA]]+Ventas_Wellpro[[#This Row],[IVA]]</f>
        <v>6941.3472000000002</v>
      </c>
      <c r="J2043">
        <f>YEAR(Ventas_Wellpro[[#This Row],[Fecha]])</f>
        <v>2025</v>
      </c>
      <c r="K2043" t="str">
        <f>TEXT(Ventas_Wellpro[[#This Row],[Fecha]],"MMMM")</f>
        <v>octubre</v>
      </c>
      <c r="L2043">
        <f>DAY(Ventas_Wellpro[[#This Row],[Fecha]])</f>
        <v>8</v>
      </c>
    </row>
    <row r="2044" spans="2:12" x14ac:dyDescent="0.25">
      <c r="B2044" s="70">
        <v>45938</v>
      </c>
      <c r="C2044" s="74" t="s">
        <v>17</v>
      </c>
      <c r="D2044" t="s">
        <v>196</v>
      </c>
      <c r="E2044" s="17">
        <v>498.66</v>
      </c>
      <c r="F2044">
        <v>6</v>
      </c>
      <c r="G2044" s="18">
        <f>+(Ventas_Wellpro[[#This Row],[Precio de Venta]]*0.16)*Ventas_Wellpro[[#This Row],[Cantidad Vendida]]</f>
        <v>478.71360000000004</v>
      </c>
      <c r="H2044" s="15">
        <v>2991.96</v>
      </c>
      <c r="I2044" s="17">
        <f>+Ventas_Wellpro[[#This Row],[Total de Venta sin IVA]]+Ventas_Wellpro[[#This Row],[IVA]]</f>
        <v>3470.6736000000001</v>
      </c>
      <c r="J2044">
        <f>YEAR(Ventas_Wellpro[[#This Row],[Fecha]])</f>
        <v>2025</v>
      </c>
      <c r="K2044" t="str">
        <f>TEXT(Ventas_Wellpro[[#This Row],[Fecha]],"MMMM")</f>
        <v>octubre</v>
      </c>
      <c r="L2044">
        <f>DAY(Ventas_Wellpro[[#This Row],[Fecha]])</f>
        <v>8</v>
      </c>
    </row>
    <row r="2045" spans="2:12" x14ac:dyDescent="0.25">
      <c r="B2045" s="70">
        <v>45938</v>
      </c>
      <c r="C2045" s="74" t="s">
        <v>187</v>
      </c>
      <c r="D2045" t="s">
        <v>190</v>
      </c>
      <c r="E2045" s="17">
        <v>593.41</v>
      </c>
      <c r="F2045">
        <v>1</v>
      </c>
      <c r="G2045" s="18">
        <f>+(Ventas_Wellpro[[#This Row],[Precio de Venta]]*0.16)*Ventas_Wellpro[[#This Row],[Cantidad Vendida]]</f>
        <v>94.945599999999999</v>
      </c>
      <c r="H2045" s="15">
        <v>593.41</v>
      </c>
      <c r="I2045" s="17">
        <f>+Ventas_Wellpro[[#This Row],[Total de Venta sin IVA]]+Ventas_Wellpro[[#This Row],[IVA]]</f>
        <v>688.35559999999998</v>
      </c>
      <c r="J2045">
        <f>YEAR(Ventas_Wellpro[[#This Row],[Fecha]])</f>
        <v>2025</v>
      </c>
      <c r="K2045" t="str">
        <f>TEXT(Ventas_Wellpro[[#This Row],[Fecha]],"MMMM")</f>
        <v>octubre</v>
      </c>
      <c r="L2045">
        <f>DAY(Ventas_Wellpro[[#This Row],[Fecha]])</f>
        <v>8</v>
      </c>
    </row>
    <row r="2046" spans="2:12" x14ac:dyDescent="0.25">
      <c r="B2046" s="70">
        <v>45938</v>
      </c>
      <c r="C2046" s="74" t="s">
        <v>156</v>
      </c>
      <c r="D2046" t="s">
        <v>190</v>
      </c>
      <c r="E2046" s="17">
        <v>593.41</v>
      </c>
      <c r="F2046">
        <v>1</v>
      </c>
      <c r="G2046" s="18">
        <f>+(Ventas_Wellpro[[#This Row],[Precio de Venta]]*0.16)*Ventas_Wellpro[[#This Row],[Cantidad Vendida]]</f>
        <v>94.945599999999999</v>
      </c>
      <c r="H2046" s="15">
        <v>593.41</v>
      </c>
      <c r="I2046" s="17">
        <f>+Ventas_Wellpro[[#This Row],[Total de Venta sin IVA]]+Ventas_Wellpro[[#This Row],[IVA]]</f>
        <v>688.35559999999998</v>
      </c>
      <c r="J2046">
        <f>YEAR(Ventas_Wellpro[[#This Row],[Fecha]])</f>
        <v>2025</v>
      </c>
      <c r="K2046" t="str">
        <f>TEXT(Ventas_Wellpro[[#This Row],[Fecha]],"MMMM")</f>
        <v>octubre</v>
      </c>
      <c r="L2046">
        <f>DAY(Ventas_Wellpro[[#This Row],[Fecha]])</f>
        <v>8</v>
      </c>
    </row>
    <row r="2047" spans="2:12" x14ac:dyDescent="0.25">
      <c r="B2047" s="70">
        <v>45938</v>
      </c>
      <c r="C2047" s="74" t="s">
        <v>159</v>
      </c>
      <c r="D2047" t="s">
        <v>190</v>
      </c>
      <c r="E2047" s="17">
        <v>593.41</v>
      </c>
      <c r="F2047">
        <v>1</v>
      </c>
      <c r="G2047" s="18">
        <f>+(Ventas_Wellpro[[#This Row],[Precio de Venta]]*0.16)*Ventas_Wellpro[[#This Row],[Cantidad Vendida]]</f>
        <v>94.945599999999999</v>
      </c>
      <c r="H2047" s="15">
        <v>593.41</v>
      </c>
      <c r="I2047" s="17">
        <f>+Ventas_Wellpro[[#This Row],[Total de Venta sin IVA]]+Ventas_Wellpro[[#This Row],[IVA]]</f>
        <v>688.35559999999998</v>
      </c>
      <c r="J2047">
        <f>YEAR(Ventas_Wellpro[[#This Row],[Fecha]])</f>
        <v>2025</v>
      </c>
      <c r="K2047" t="str">
        <f>TEXT(Ventas_Wellpro[[#This Row],[Fecha]],"MMMM")</f>
        <v>octubre</v>
      </c>
      <c r="L2047">
        <f>DAY(Ventas_Wellpro[[#This Row],[Fecha]])</f>
        <v>8</v>
      </c>
    </row>
    <row r="2048" spans="2:12" x14ac:dyDescent="0.25">
      <c r="B2048" s="70">
        <v>45938</v>
      </c>
      <c r="C2048" s="74" t="s">
        <v>123</v>
      </c>
      <c r="D2048" t="s">
        <v>190</v>
      </c>
      <c r="E2048" s="17">
        <v>77.89</v>
      </c>
      <c r="F2048">
        <v>1</v>
      </c>
      <c r="G2048" s="18">
        <f>+(Ventas_Wellpro[[#This Row],[Precio de Venta]]*0.16)*Ventas_Wellpro[[#This Row],[Cantidad Vendida]]</f>
        <v>12.462400000000001</v>
      </c>
      <c r="H2048" s="15">
        <v>77.89</v>
      </c>
      <c r="I2048" s="17">
        <f>+Ventas_Wellpro[[#This Row],[Total de Venta sin IVA]]+Ventas_Wellpro[[#This Row],[IVA]]</f>
        <v>90.352400000000003</v>
      </c>
      <c r="J2048">
        <f>YEAR(Ventas_Wellpro[[#This Row],[Fecha]])</f>
        <v>2025</v>
      </c>
      <c r="K2048" t="str">
        <f>TEXT(Ventas_Wellpro[[#This Row],[Fecha]],"MMMM")</f>
        <v>octubre</v>
      </c>
      <c r="L2048">
        <f>DAY(Ventas_Wellpro[[#This Row],[Fecha]])</f>
        <v>8</v>
      </c>
    </row>
    <row r="2049" spans="2:12" x14ac:dyDescent="0.25">
      <c r="B2049" s="70">
        <v>45938</v>
      </c>
      <c r="C2049" s="74" t="s">
        <v>10</v>
      </c>
      <c r="D2049" t="s">
        <v>197</v>
      </c>
      <c r="E2049" s="17">
        <v>211.23</v>
      </c>
      <c r="F2049">
        <v>6</v>
      </c>
      <c r="G2049" s="18">
        <f>+(Ventas_Wellpro[[#This Row],[Precio de Venta]]*0.16)*Ventas_Wellpro[[#This Row],[Cantidad Vendida]]</f>
        <v>202.7808</v>
      </c>
      <c r="H2049" s="15">
        <v>1267.3800000000001</v>
      </c>
      <c r="I2049" s="17">
        <f>+Ventas_Wellpro[[#This Row],[Total de Venta sin IVA]]+Ventas_Wellpro[[#This Row],[IVA]]</f>
        <v>1470.1608000000001</v>
      </c>
      <c r="J2049">
        <f>YEAR(Ventas_Wellpro[[#This Row],[Fecha]])</f>
        <v>2025</v>
      </c>
      <c r="K2049" t="str">
        <f>TEXT(Ventas_Wellpro[[#This Row],[Fecha]],"MMMM")</f>
        <v>octubre</v>
      </c>
      <c r="L2049">
        <f>DAY(Ventas_Wellpro[[#This Row],[Fecha]])</f>
        <v>8</v>
      </c>
    </row>
    <row r="2050" spans="2:12" x14ac:dyDescent="0.25">
      <c r="B2050" s="70">
        <v>45938</v>
      </c>
      <c r="C2050" s="74" t="s">
        <v>21</v>
      </c>
      <c r="D2050" t="s">
        <v>190</v>
      </c>
      <c r="E2050" s="17">
        <v>77.89</v>
      </c>
      <c r="F2050">
        <v>1</v>
      </c>
      <c r="G2050" s="18">
        <f>+(Ventas_Wellpro[[#This Row],[Precio de Venta]]*0.16)*Ventas_Wellpro[[#This Row],[Cantidad Vendida]]</f>
        <v>12.462400000000001</v>
      </c>
      <c r="H2050" s="15">
        <v>77.89</v>
      </c>
      <c r="I2050" s="17">
        <f>+Ventas_Wellpro[[#This Row],[Total de Venta sin IVA]]+Ventas_Wellpro[[#This Row],[IVA]]</f>
        <v>90.352400000000003</v>
      </c>
      <c r="J2050">
        <f>YEAR(Ventas_Wellpro[[#This Row],[Fecha]])</f>
        <v>2025</v>
      </c>
      <c r="K2050" t="str">
        <f>TEXT(Ventas_Wellpro[[#This Row],[Fecha]],"MMMM")</f>
        <v>octubre</v>
      </c>
      <c r="L2050">
        <f>DAY(Ventas_Wellpro[[#This Row],[Fecha]])</f>
        <v>8</v>
      </c>
    </row>
    <row r="2051" spans="2:12" x14ac:dyDescent="0.25">
      <c r="B2051" s="70">
        <v>45938</v>
      </c>
      <c r="C2051" s="74" t="s">
        <v>147</v>
      </c>
      <c r="D2051" t="s">
        <v>197</v>
      </c>
      <c r="E2051" s="17">
        <v>70.47</v>
      </c>
      <c r="F2051">
        <v>100</v>
      </c>
      <c r="G2051" s="18">
        <f>+(Ventas_Wellpro[[#This Row],[Precio de Venta]]*0.16)*Ventas_Wellpro[[#This Row],[Cantidad Vendida]]</f>
        <v>1127.52</v>
      </c>
      <c r="H2051" s="15">
        <v>7047</v>
      </c>
      <c r="I2051" s="17">
        <f>+Ventas_Wellpro[[#This Row],[Total de Venta sin IVA]]+Ventas_Wellpro[[#This Row],[IVA]]</f>
        <v>8174.52</v>
      </c>
      <c r="J2051">
        <f>YEAR(Ventas_Wellpro[[#This Row],[Fecha]])</f>
        <v>2025</v>
      </c>
      <c r="K2051" t="str">
        <f>TEXT(Ventas_Wellpro[[#This Row],[Fecha]],"MMMM")</f>
        <v>octubre</v>
      </c>
      <c r="L2051">
        <f>DAY(Ventas_Wellpro[[#This Row],[Fecha]])</f>
        <v>8</v>
      </c>
    </row>
    <row r="2052" spans="2:12" x14ac:dyDescent="0.25">
      <c r="B2052" s="70">
        <v>45938</v>
      </c>
      <c r="C2052" s="74" t="s">
        <v>22</v>
      </c>
      <c r="D2052" t="s">
        <v>190</v>
      </c>
      <c r="E2052" s="17">
        <v>77.89</v>
      </c>
      <c r="F2052">
        <v>1</v>
      </c>
      <c r="G2052" s="18">
        <f>+(Ventas_Wellpro[[#This Row],[Precio de Venta]]*0.16)*Ventas_Wellpro[[#This Row],[Cantidad Vendida]]</f>
        <v>12.462400000000001</v>
      </c>
      <c r="H2052" s="15">
        <v>77.89</v>
      </c>
      <c r="I2052" s="17">
        <f>+Ventas_Wellpro[[#This Row],[Total de Venta sin IVA]]+Ventas_Wellpro[[#This Row],[IVA]]</f>
        <v>90.352400000000003</v>
      </c>
      <c r="J2052">
        <f>YEAR(Ventas_Wellpro[[#This Row],[Fecha]])</f>
        <v>2025</v>
      </c>
      <c r="K2052" t="str">
        <f>TEXT(Ventas_Wellpro[[#This Row],[Fecha]],"MMMM")</f>
        <v>octubre</v>
      </c>
      <c r="L2052">
        <f>DAY(Ventas_Wellpro[[#This Row],[Fecha]])</f>
        <v>8</v>
      </c>
    </row>
    <row r="2053" spans="2:12" x14ac:dyDescent="0.25">
      <c r="B2053" s="70">
        <v>45938</v>
      </c>
      <c r="C2053" s="74" t="s">
        <v>22</v>
      </c>
      <c r="D2053" t="s">
        <v>197</v>
      </c>
      <c r="E2053" s="17">
        <v>103.34</v>
      </c>
      <c r="F2053">
        <v>240</v>
      </c>
      <c r="G2053" s="18">
        <f>+(Ventas_Wellpro[[#This Row],[Precio de Venta]]*0.16)*Ventas_Wellpro[[#This Row],[Cantidad Vendida]]</f>
        <v>3968.2560000000003</v>
      </c>
      <c r="H2053" s="15">
        <v>24801.599999999999</v>
      </c>
      <c r="I2053" s="17">
        <f>+Ventas_Wellpro[[#This Row],[Total de Venta sin IVA]]+Ventas_Wellpro[[#This Row],[IVA]]</f>
        <v>28769.856</v>
      </c>
      <c r="J2053">
        <f>YEAR(Ventas_Wellpro[[#This Row],[Fecha]])</f>
        <v>2025</v>
      </c>
      <c r="K2053" t="str">
        <f>TEXT(Ventas_Wellpro[[#This Row],[Fecha]],"MMMM")</f>
        <v>octubre</v>
      </c>
      <c r="L2053">
        <f>DAY(Ventas_Wellpro[[#This Row],[Fecha]])</f>
        <v>8</v>
      </c>
    </row>
    <row r="2054" spans="2:12" x14ac:dyDescent="0.25">
      <c r="B2054" s="70">
        <v>45938</v>
      </c>
      <c r="C2054" s="74" t="s">
        <v>18</v>
      </c>
      <c r="D2054" t="s">
        <v>190</v>
      </c>
      <c r="E2054" s="17">
        <v>593.41</v>
      </c>
      <c r="F2054">
        <v>1</v>
      </c>
      <c r="G2054" s="18">
        <f>+(Ventas_Wellpro[[#This Row],[Precio de Venta]]*0.16)*Ventas_Wellpro[[#This Row],[Cantidad Vendida]]</f>
        <v>94.945599999999999</v>
      </c>
      <c r="H2054" s="15">
        <v>593.41</v>
      </c>
      <c r="I2054" s="17">
        <f>+Ventas_Wellpro[[#This Row],[Total de Venta sin IVA]]+Ventas_Wellpro[[#This Row],[IVA]]</f>
        <v>688.35559999999998</v>
      </c>
      <c r="J2054">
        <f>YEAR(Ventas_Wellpro[[#This Row],[Fecha]])</f>
        <v>2025</v>
      </c>
      <c r="K2054" t="str">
        <f>TEXT(Ventas_Wellpro[[#This Row],[Fecha]],"MMMM")</f>
        <v>octubre</v>
      </c>
      <c r="L2054">
        <f>DAY(Ventas_Wellpro[[#This Row],[Fecha]])</f>
        <v>8</v>
      </c>
    </row>
    <row r="2055" spans="2:12" x14ac:dyDescent="0.25">
      <c r="B2055" s="70">
        <v>45938</v>
      </c>
      <c r="C2055" s="74" t="s">
        <v>23</v>
      </c>
      <c r="D2055" t="s">
        <v>190</v>
      </c>
      <c r="E2055" s="17">
        <v>77.89</v>
      </c>
      <c r="F2055">
        <v>1</v>
      </c>
      <c r="G2055" s="18">
        <f>+(Ventas_Wellpro[[#This Row],[Precio de Venta]]*0.16)*Ventas_Wellpro[[#This Row],[Cantidad Vendida]]</f>
        <v>12.462400000000001</v>
      </c>
      <c r="H2055" s="15">
        <v>77.89</v>
      </c>
      <c r="I2055" s="17">
        <f>+Ventas_Wellpro[[#This Row],[Total de Venta sin IVA]]+Ventas_Wellpro[[#This Row],[IVA]]</f>
        <v>90.352400000000003</v>
      </c>
      <c r="J2055">
        <f>YEAR(Ventas_Wellpro[[#This Row],[Fecha]])</f>
        <v>2025</v>
      </c>
      <c r="K2055" t="str">
        <f>TEXT(Ventas_Wellpro[[#This Row],[Fecha]],"MMMM")</f>
        <v>octubre</v>
      </c>
      <c r="L2055">
        <f>DAY(Ventas_Wellpro[[#This Row],[Fecha]])</f>
        <v>8</v>
      </c>
    </row>
    <row r="2056" spans="2:12" x14ac:dyDescent="0.25">
      <c r="B2056" s="70">
        <v>45938</v>
      </c>
      <c r="C2056" s="74" t="s">
        <v>23</v>
      </c>
      <c r="D2056" t="s">
        <v>196</v>
      </c>
      <c r="E2056" s="17">
        <v>70.05</v>
      </c>
      <c r="F2056">
        <v>240</v>
      </c>
      <c r="G2056" s="18">
        <f>+(Ventas_Wellpro[[#This Row],[Precio de Venta]]*0.16)*Ventas_Wellpro[[#This Row],[Cantidad Vendida]]</f>
        <v>2689.92</v>
      </c>
      <c r="H2056" s="15">
        <v>16812</v>
      </c>
      <c r="I2056" s="17">
        <f>+Ventas_Wellpro[[#This Row],[Total de Venta sin IVA]]+Ventas_Wellpro[[#This Row],[IVA]]</f>
        <v>19501.919999999998</v>
      </c>
      <c r="J2056">
        <f>YEAR(Ventas_Wellpro[[#This Row],[Fecha]])</f>
        <v>2025</v>
      </c>
      <c r="K2056" t="str">
        <f>TEXT(Ventas_Wellpro[[#This Row],[Fecha]],"MMMM")</f>
        <v>octubre</v>
      </c>
      <c r="L2056">
        <f>DAY(Ventas_Wellpro[[#This Row],[Fecha]])</f>
        <v>8</v>
      </c>
    </row>
    <row r="2057" spans="2:12" x14ac:dyDescent="0.25">
      <c r="B2057" s="70">
        <v>45938</v>
      </c>
      <c r="C2057" s="74" t="s">
        <v>23</v>
      </c>
      <c r="D2057" t="s">
        <v>196</v>
      </c>
      <c r="E2057" s="17">
        <v>70.05</v>
      </c>
      <c r="F2057">
        <v>240</v>
      </c>
      <c r="G2057" s="18">
        <f>+(Ventas_Wellpro[[#This Row],[Precio de Venta]]*0.16)*Ventas_Wellpro[[#This Row],[Cantidad Vendida]]</f>
        <v>2689.92</v>
      </c>
      <c r="H2057" s="15">
        <v>16812</v>
      </c>
      <c r="I2057" s="17">
        <f>+Ventas_Wellpro[[#This Row],[Total de Venta sin IVA]]+Ventas_Wellpro[[#This Row],[IVA]]</f>
        <v>19501.919999999998</v>
      </c>
      <c r="J2057">
        <f>YEAR(Ventas_Wellpro[[#This Row],[Fecha]])</f>
        <v>2025</v>
      </c>
      <c r="K2057" t="str">
        <f>TEXT(Ventas_Wellpro[[#This Row],[Fecha]],"MMMM")</f>
        <v>octubre</v>
      </c>
      <c r="L2057">
        <f>DAY(Ventas_Wellpro[[#This Row],[Fecha]])</f>
        <v>8</v>
      </c>
    </row>
    <row r="2058" spans="2:12" x14ac:dyDescent="0.25">
      <c r="B2058" s="70">
        <v>45938</v>
      </c>
      <c r="C2058" s="74" t="s">
        <v>23</v>
      </c>
      <c r="D2058" t="s">
        <v>197</v>
      </c>
      <c r="E2058" s="17">
        <v>103.34</v>
      </c>
      <c r="F2058">
        <v>240</v>
      </c>
      <c r="G2058" s="18">
        <f>+(Ventas_Wellpro[[#This Row],[Precio de Venta]]*0.16)*Ventas_Wellpro[[#This Row],[Cantidad Vendida]]</f>
        <v>3968.2560000000003</v>
      </c>
      <c r="H2058" s="15">
        <v>24801.599999999999</v>
      </c>
      <c r="I2058" s="17">
        <f>+Ventas_Wellpro[[#This Row],[Total de Venta sin IVA]]+Ventas_Wellpro[[#This Row],[IVA]]</f>
        <v>28769.856</v>
      </c>
      <c r="J2058">
        <f>YEAR(Ventas_Wellpro[[#This Row],[Fecha]])</f>
        <v>2025</v>
      </c>
      <c r="K2058" t="str">
        <f>TEXT(Ventas_Wellpro[[#This Row],[Fecha]],"MMMM")</f>
        <v>octubre</v>
      </c>
      <c r="L2058">
        <f>DAY(Ventas_Wellpro[[#This Row],[Fecha]])</f>
        <v>8</v>
      </c>
    </row>
    <row r="2059" spans="2:12" x14ac:dyDescent="0.25">
      <c r="B2059" s="70">
        <v>45938</v>
      </c>
      <c r="C2059" s="74" t="s">
        <v>23</v>
      </c>
      <c r="D2059" t="s">
        <v>196</v>
      </c>
      <c r="E2059" s="17">
        <v>70.05</v>
      </c>
      <c r="F2059">
        <v>240</v>
      </c>
      <c r="G2059" s="18">
        <f>+(Ventas_Wellpro[[#This Row],[Precio de Venta]]*0.16)*Ventas_Wellpro[[#This Row],[Cantidad Vendida]]</f>
        <v>2689.92</v>
      </c>
      <c r="H2059" s="15">
        <v>16812</v>
      </c>
      <c r="I2059" s="17">
        <f>+Ventas_Wellpro[[#This Row],[Total de Venta sin IVA]]+Ventas_Wellpro[[#This Row],[IVA]]</f>
        <v>19501.919999999998</v>
      </c>
      <c r="J2059">
        <f>YEAR(Ventas_Wellpro[[#This Row],[Fecha]])</f>
        <v>2025</v>
      </c>
      <c r="K2059" t="str">
        <f>TEXT(Ventas_Wellpro[[#This Row],[Fecha]],"MMMM")</f>
        <v>octubre</v>
      </c>
      <c r="L2059">
        <f>DAY(Ventas_Wellpro[[#This Row],[Fecha]])</f>
        <v>8</v>
      </c>
    </row>
    <row r="2060" spans="2:12" x14ac:dyDescent="0.25">
      <c r="B2060" s="70">
        <v>45938</v>
      </c>
      <c r="C2060" s="74" t="s">
        <v>25</v>
      </c>
      <c r="D2060" t="s">
        <v>190</v>
      </c>
      <c r="E2060" s="17">
        <v>593.41</v>
      </c>
      <c r="F2060">
        <v>1</v>
      </c>
      <c r="G2060" s="18">
        <f>+(Ventas_Wellpro[[#This Row],[Precio de Venta]]*0.16)*Ventas_Wellpro[[#This Row],[Cantidad Vendida]]</f>
        <v>94.945599999999999</v>
      </c>
      <c r="H2060" s="15">
        <v>593.41</v>
      </c>
      <c r="I2060" s="17">
        <f>+Ventas_Wellpro[[#This Row],[Total de Venta sin IVA]]+Ventas_Wellpro[[#This Row],[IVA]]</f>
        <v>688.35559999999998</v>
      </c>
      <c r="J2060">
        <f>YEAR(Ventas_Wellpro[[#This Row],[Fecha]])</f>
        <v>2025</v>
      </c>
      <c r="K2060" t="str">
        <f>TEXT(Ventas_Wellpro[[#This Row],[Fecha]],"MMMM")</f>
        <v>octubre</v>
      </c>
      <c r="L2060">
        <f>DAY(Ventas_Wellpro[[#This Row],[Fecha]])</f>
        <v>8</v>
      </c>
    </row>
    <row r="2061" spans="2:12" x14ac:dyDescent="0.25">
      <c r="B2061" s="70">
        <v>45938</v>
      </c>
      <c r="C2061" s="74" t="s">
        <v>24</v>
      </c>
      <c r="D2061" t="s">
        <v>190</v>
      </c>
      <c r="E2061" s="17">
        <v>77.89</v>
      </c>
      <c r="F2061">
        <v>1</v>
      </c>
      <c r="G2061" s="18">
        <f>+(Ventas_Wellpro[[#This Row],[Precio de Venta]]*0.16)*Ventas_Wellpro[[#This Row],[Cantidad Vendida]]</f>
        <v>12.462400000000001</v>
      </c>
      <c r="H2061" s="15">
        <v>77.89</v>
      </c>
      <c r="I2061" s="17">
        <f>+Ventas_Wellpro[[#This Row],[Total de Venta sin IVA]]+Ventas_Wellpro[[#This Row],[IVA]]</f>
        <v>90.352400000000003</v>
      </c>
      <c r="J2061">
        <f>YEAR(Ventas_Wellpro[[#This Row],[Fecha]])</f>
        <v>2025</v>
      </c>
      <c r="K2061" t="str">
        <f>TEXT(Ventas_Wellpro[[#This Row],[Fecha]],"MMMM")</f>
        <v>octubre</v>
      </c>
      <c r="L2061">
        <f>DAY(Ventas_Wellpro[[#This Row],[Fecha]])</f>
        <v>8</v>
      </c>
    </row>
    <row r="2062" spans="2:12" x14ac:dyDescent="0.25">
      <c r="B2062" s="70">
        <v>45939</v>
      </c>
      <c r="C2062" s="74" t="s">
        <v>14</v>
      </c>
      <c r="D2062" t="s">
        <v>144</v>
      </c>
      <c r="E2062" s="17">
        <v>1691.53</v>
      </c>
      <c r="F2062">
        <v>1</v>
      </c>
      <c r="G2062" s="18">
        <f>+(Ventas_Wellpro[[#This Row],[Precio de Venta]]*0.16)*Ventas_Wellpro[[#This Row],[Cantidad Vendida]]</f>
        <v>270.64479999999998</v>
      </c>
      <c r="H2062" s="15">
        <v>1691.53</v>
      </c>
      <c r="I2062" s="17">
        <f>+Ventas_Wellpro[[#This Row],[Total de Venta sin IVA]]+Ventas_Wellpro[[#This Row],[IVA]]</f>
        <v>1962.1748</v>
      </c>
      <c r="J2062">
        <f>YEAR(Ventas_Wellpro[[#This Row],[Fecha]])</f>
        <v>2025</v>
      </c>
      <c r="K2062" t="str">
        <f>TEXT(Ventas_Wellpro[[#This Row],[Fecha]],"MMMM")</f>
        <v>octubre</v>
      </c>
      <c r="L2062">
        <f>DAY(Ventas_Wellpro[[#This Row],[Fecha]])</f>
        <v>9</v>
      </c>
    </row>
    <row r="2063" spans="2:12" x14ac:dyDescent="0.25">
      <c r="B2063" s="70">
        <v>45940</v>
      </c>
      <c r="C2063" s="74" t="s">
        <v>123</v>
      </c>
      <c r="D2063" t="s">
        <v>144</v>
      </c>
      <c r="E2063" s="17">
        <v>137.79</v>
      </c>
      <c r="F2063">
        <v>1</v>
      </c>
      <c r="G2063" s="18">
        <f>+(Ventas_Wellpro[[#This Row],[Precio de Venta]]*0.16)*Ventas_Wellpro[[#This Row],[Cantidad Vendida]]</f>
        <v>22.046399999999998</v>
      </c>
      <c r="H2063" s="15">
        <v>137.79</v>
      </c>
      <c r="I2063" s="17">
        <f>+Ventas_Wellpro[[#This Row],[Total de Venta sin IVA]]+Ventas_Wellpro[[#This Row],[IVA]]</f>
        <v>159.8364</v>
      </c>
      <c r="J2063">
        <f>YEAR(Ventas_Wellpro[[#This Row],[Fecha]])</f>
        <v>2025</v>
      </c>
      <c r="K2063" t="str">
        <f>TEXT(Ventas_Wellpro[[#This Row],[Fecha]],"MMMM")</f>
        <v>octubre</v>
      </c>
      <c r="L2063">
        <f>DAY(Ventas_Wellpro[[#This Row],[Fecha]])</f>
        <v>10</v>
      </c>
    </row>
    <row r="2064" spans="2:12" x14ac:dyDescent="0.25">
      <c r="B2064" s="70">
        <v>45940</v>
      </c>
      <c r="C2064" s="74" t="s">
        <v>22</v>
      </c>
      <c r="D2064" t="s">
        <v>144</v>
      </c>
      <c r="E2064" s="17">
        <v>137.79</v>
      </c>
      <c r="F2064">
        <v>1</v>
      </c>
      <c r="G2064" s="18">
        <f>+(Ventas_Wellpro[[#This Row],[Precio de Venta]]*0.16)*Ventas_Wellpro[[#This Row],[Cantidad Vendida]]</f>
        <v>22.046399999999998</v>
      </c>
      <c r="H2064" s="15">
        <v>137.79</v>
      </c>
      <c r="I2064" s="17">
        <f>+Ventas_Wellpro[[#This Row],[Total de Venta sin IVA]]+Ventas_Wellpro[[#This Row],[IVA]]</f>
        <v>159.8364</v>
      </c>
      <c r="J2064">
        <f>YEAR(Ventas_Wellpro[[#This Row],[Fecha]])</f>
        <v>2025</v>
      </c>
      <c r="K2064" t="str">
        <f>TEXT(Ventas_Wellpro[[#This Row],[Fecha]],"MMMM")</f>
        <v>octubre</v>
      </c>
      <c r="L2064">
        <f>DAY(Ventas_Wellpro[[#This Row],[Fecha]])</f>
        <v>10</v>
      </c>
    </row>
    <row r="2065" spans="2:12" x14ac:dyDescent="0.25">
      <c r="B2065" s="70">
        <v>45940</v>
      </c>
      <c r="C2065" s="74" t="s">
        <v>22</v>
      </c>
      <c r="D2065" t="s">
        <v>144</v>
      </c>
      <c r="E2065" s="17">
        <v>137.79</v>
      </c>
      <c r="F2065">
        <v>1</v>
      </c>
      <c r="G2065" s="18">
        <f>+(Ventas_Wellpro[[#This Row],[Precio de Venta]]*0.16)*Ventas_Wellpro[[#This Row],[Cantidad Vendida]]</f>
        <v>22.046399999999998</v>
      </c>
      <c r="H2065" s="15">
        <v>137.79</v>
      </c>
      <c r="I2065" s="17">
        <f>+Ventas_Wellpro[[#This Row],[Total de Venta sin IVA]]+Ventas_Wellpro[[#This Row],[IVA]]</f>
        <v>159.8364</v>
      </c>
      <c r="J2065">
        <f>YEAR(Ventas_Wellpro[[#This Row],[Fecha]])</f>
        <v>2025</v>
      </c>
      <c r="K2065" t="str">
        <f>TEXT(Ventas_Wellpro[[#This Row],[Fecha]],"MMMM")</f>
        <v>octubre</v>
      </c>
      <c r="L2065">
        <f>DAY(Ventas_Wellpro[[#This Row],[Fecha]])</f>
        <v>10</v>
      </c>
    </row>
    <row r="2066" spans="2:12" x14ac:dyDescent="0.25">
      <c r="B2066" s="70">
        <v>45943</v>
      </c>
      <c r="C2066" s="74" t="s">
        <v>17</v>
      </c>
      <c r="D2066" t="s">
        <v>196</v>
      </c>
      <c r="E2066" s="17">
        <v>0</v>
      </c>
      <c r="F2066">
        <v>8</v>
      </c>
      <c r="G2066" s="18">
        <f>+(Ventas_Wellpro[[#This Row],[Precio de Venta]]*0.16)*Ventas_Wellpro[[#This Row],[Cantidad Vendida]]</f>
        <v>0</v>
      </c>
      <c r="H2066" s="15">
        <v>0</v>
      </c>
      <c r="I2066" s="17">
        <f>+Ventas_Wellpro[[#This Row],[Total de Venta sin IVA]]+Ventas_Wellpro[[#This Row],[IVA]]</f>
        <v>0</v>
      </c>
      <c r="J2066">
        <f>YEAR(Ventas_Wellpro[[#This Row],[Fecha]])</f>
        <v>2025</v>
      </c>
      <c r="K2066" t="str">
        <f>TEXT(Ventas_Wellpro[[#This Row],[Fecha]],"MMMM")</f>
        <v>octubre</v>
      </c>
      <c r="L2066">
        <f>DAY(Ventas_Wellpro[[#This Row],[Fecha]])</f>
        <v>13</v>
      </c>
    </row>
    <row r="2067" spans="2:12" x14ac:dyDescent="0.25">
      <c r="B2067" s="70">
        <v>45943</v>
      </c>
      <c r="C2067" s="74" t="s">
        <v>21</v>
      </c>
      <c r="D2067" t="s">
        <v>144</v>
      </c>
      <c r="E2067" s="17">
        <v>137.79</v>
      </c>
      <c r="F2067">
        <v>1</v>
      </c>
      <c r="G2067" s="18">
        <f>+(Ventas_Wellpro[[#This Row],[Precio de Venta]]*0.16)*Ventas_Wellpro[[#This Row],[Cantidad Vendida]]</f>
        <v>22.046399999999998</v>
      </c>
      <c r="H2067" s="15">
        <v>137.79</v>
      </c>
      <c r="I2067" s="17">
        <f>+Ventas_Wellpro[[#This Row],[Total de Venta sin IVA]]+Ventas_Wellpro[[#This Row],[IVA]]</f>
        <v>159.8364</v>
      </c>
      <c r="J2067">
        <f>YEAR(Ventas_Wellpro[[#This Row],[Fecha]])</f>
        <v>2025</v>
      </c>
      <c r="K2067" t="str">
        <f>TEXT(Ventas_Wellpro[[#This Row],[Fecha]],"MMMM")</f>
        <v>octubre</v>
      </c>
      <c r="L2067">
        <f>DAY(Ventas_Wellpro[[#This Row],[Fecha]])</f>
        <v>13</v>
      </c>
    </row>
    <row r="2068" spans="2:12" x14ac:dyDescent="0.25">
      <c r="B2068" s="70">
        <v>45943</v>
      </c>
      <c r="C2068" s="74" t="s">
        <v>21</v>
      </c>
      <c r="D2068" t="s">
        <v>144</v>
      </c>
      <c r="E2068" s="17">
        <v>137.79</v>
      </c>
      <c r="F2068">
        <v>1</v>
      </c>
      <c r="G2068" s="18">
        <f>+(Ventas_Wellpro[[#This Row],[Precio de Venta]]*0.16)*Ventas_Wellpro[[#This Row],[Cantidad Vendida]]</f>
        <v>22.046399999999998</v>
      </c>
      <c r="H2068" s="15">
        <v>137.79</v>
      </c>
      <c r="I2068" s="17">
        <f>+Ventas_Wellpro[[#This Row],[Total de Venta sin IVA]]+Ventas_Wellpro[[#This Row],[IVA]]</f>
        <v>159.8364</v>
      </c>
      <c r="J2068">
        <f>YEAR(Ventas_Wellpro[[#This Row],[Fecha]])</f>
        <v>2025</v>
      </c>
      <c r="K2068" t="str">
        <f>TEXT(Ventas_Wellpro[[#This Row],[Fecha]],"MMMM")</f>
        <v>octubre</v>
      </c>
      <c r="L2068">
        <f>DAY(Ventas_Wellpro[[#This Row],[Fecha]])</f>
        <v>13</v>
      </c>
    </row>
    <row r="2069" spans="2:12" x14ac:dyDescent="0.25">
      <c r="B2069" s="70">
        <v>45943</v>
      </c>
      <c r="C2069" s="74" t="s">
        <v>11</v>
      </c>
      <c r="D2069" t="s">
        <v>144</v>
      </c>
      <c r="E2069" s="17">
        <v>343.97</v>
      </c>
      <c r="F2069">
        <v>1</v>
      </c>
      <c r="G2069" s="18">
        <f>+(Ventas_Wellpro[[#This Row],[Precio de Venta]]*0.16)*Ventas_Wellpro[[#This Row],[Cantidad Vendida]]</f>
        <v>55.035200000000003</v>
      </c>
      <c r="H2069" s="15">
        <v>343.97</v>
      </c>
      <c r="I2069" s="17">
        <f>+Ventas_Wellpro[[#This Row],[Total de Venta sin IVA]]+Ventas_Wellpro[[#This Row],[IVA]]</f>
        <v>399.00520000000006</v>
      </c>
      <c r="J2069">
        <f>YEAR(Ventas_Wellpro[[#This Row],[Fecha]])</f>
        <v>2025</v>
      </c>
      <c r="K2069" t="str">
        <f>TEXT(Ventas_Wellpro[[#This Row],[Fecha]],"MMMM")</f>
        <v>octubre</v>
      </c>
      <c r="L2069">
        <f>DAY(Ventas_Wellpro[[#This Row],[Fecha]])</f>
        <v>13</v>
      </c>
    </row>
    <row r="2070" spans="2:12" x14ac:dyDescent="0.25">
      <c r="B2070" s="70">
        <v>45943</v>
      </c>
      <c r="C2070" s="74" t="s">
        <v>20</v>
      </c>
      <c r="D2070" t="s">
        <v>144</v>
      </c>
      <c r="E2070" s="17">
        <v>2726.5</v>
      </c>
      <c r="F2070">
        <v>1</v>
      </c>
      <c r="G2070" s="18">
        <f>+(Ventas_Wellpro[[#This Row],[Precio de Venta]]*0.16)*Ventas_Wellpro[[#This Row],[Cantidad Vendida]]</f>
        <v>436.24</v>
      </c>
      <c r="H2070" s="15">
        <v>2726.5</v>
      </c>
      <c r="I2070" s="17">
        <f>+Ventas_Wellpro[[#This Row],[Total de Venta sin IVA]]+Ventas_Wellpro[[#This Row],[IVA]]</f>
        <v>3162.74</v>
      </c>
      <c r="J2070">
        <f>YEAR(Ventas_Wellpro[[#This Row],[Fecha]])</f>
        <v>2025</v>
      </c>
      <c r="K2070" t="str">
        <f>TEXT(Ventas_Wellpro[[#This Row],[Fecha]],"MMMM")</f>
        <v>octubre</v>
      </c>
      <c r="L2070">
        <f>DAY(Ventas_Wellpro[[#This Row],[Fecha]])</f>
        <v>13</v>
      </c>
    </row>
    <row r="2071" spans="2:12" x14ac:dyDescent="0.25">
      <c r="B2071" s="70">
        <v>45943</v>
      </c>
      <c r="C2071" s="74" t="s">
        <v>13</v>
      </c>
      <c r="D2071" t="s">
        <v>144</v>
      </c>
      <c r="E2071" s="17">
        <v>0</v>
      </c>
      <c r="F2071">
        <v>1</v>
      </c>
      <c r="G2071" s="18">
        <f>+(Ventas_Wellpro[[#This Row],[Precio de Venta]]*0.16)*Ventas_Wellpro[[#This Row],[Cantidad Vendida]]</f>
        <v>0</v>
      </c>
      <c r="H2071" s="15">
        <v>0</v>
      </c>
      <c r="I2071" s="17">
        <f>+Ventas_Wellpro[[#This Row],[Total de Venta sin IVA]]+Ventas_Wellpro[[#This Row],[IVA]]</f>
        <v>0</v>
      </c>
      <c r="J2071">
        <f>YEAR(Ventas_Wellpro[[#This Row],[Fecha]])</f>
        <v>2025</v>
      </c>
      <c r="K2071" t="str">
        <f>TEXT(Ventas_Wellpro[[#This Row],[Fecha]],"MMMM")</f>
        <v>octubre</v>
      </c>
      <c r="L2071">
        <f>DAY(Ventas_Wellpro[[#This Row],[Fecha]])</f>
        <v>13</v>
      </c>
    </row>
    <row r="2072" spans="2:12" x14ac:dyDescent="0.25">
      <c r="B2072" s="70">
        <v>45943</v>
      </c>
      <c r="C2072" s="74" t="s">
        <v>18</v>
      </c>
      <c r="D2072" t="s">
        <v>196</v>
      </c>
      <c r="E2072" s="17">
        <v>0</v>
      </c>
      <c r="F2072">
        <v>8</v>
      </c>
      <c r="G2072" s="18">
        <f>+(Ventas_Wellpro[[#This Row],[Precio de Venta]]*0.16)*Ventas_Wellpro[[#This Row],[Cantidad Vendida]]</f>
        <v>0</v>
      </c>
      <c r="H2072" s="15">
        <v>0</v>
      </c>
      <c r="I2072" s="17">
        <f>+Ventas_Wellpro[[#This Row],[Total de Venta sin IVA]]+Ventas_Wellpro[[#This Row],[IVA]]</f>
        <v>0</v>
      </c>
      <c r="J2072">
        <f>YEAR(Ventas_Wellpro[[#This Row],[Fecha]])</f>
        <v>2025</v>
      </c>
      <c r="K2072" t="str">
        <f>TEXT(Ventas_Wellpro[[#This Row],[Fecha]],"MMMM")</f>
        <v>octubre</v>
      </c>
      <c r="L2072">
        <f>DAY(Ventas_Wellpro[[#This Row],[Fecha]])</f>
        <v>13</v>
      </c>
    </row>
    <row r="2073" spans="2:12" x14ac:dyDescent="0.25">
      <c r="B2073" s="70">
        <v>45943</v>
      </c>
      <c r="C2073" s="74" t="s">
        <v>23</v>
      </c>
      <c r="D2073" t="s">
        <v>196</v>
      </c>
      <c r="E2073" s="17">
        <v>0</v>
      </c>
      <c r="F2073">
        <v>8</v>
      </c>
      <c r="G2073" s="18">
        <f>+(Ventas_Wellpro[[#This Row],[Precio de Venta]]*0.16)*Ventas_Wellpro[[#This Row],[Cantidad Vendida]]</f>
        <v>0</v>
      </c>
      <c r="H2073" s="15">
        <v>0</v>
      </c>
      <c r="I2073" s="17">
        <f>+Ventas_Wellpro[[#This Row],[Total de Venta sin IVA]]+Ventas_Wellpro[[#This Row],[IVA]]</f>
        <v>0</v>
      </c>
      <c r="J2073">
        <f>YEAR(Ventas_Wellpro[[#This Row],[Fecha]])</f>
        <v>2025</v>
      </c>
      <c r="K2073" t="str">
        <f>TEXT(Ventas_Wellpro[[#This Row],[Fecha]],"MMMM")</f>
        <v>octubre</v>
      </c>
      <c r="L2073">
        <f>DAY(Ventas_Wellpro[[#This Row],[Fecha]])</f>
        <v>13</v>
      </c>
    </row>
    <row r="2074" spans="2:12" x14ac:dyDescent="0.25">
      <c r="B2074" s="70">
        <v>45944</v>
      </c>
      <c r="C2074" s="74" t="s">
        <v>16</v>
      </c>
      <c r="D2074" t="s">
        <v>239</v>
      </c>
      <c r="E2074" s="17">
        <v>905.17</v>
      </c>
      <c r="F2074">
        <v>1</v>
      </c>
      <c r="G2074" s="17">
        <f>+(Ventas_Wellpro[[#This Row],[Precio de Venta]]*0.16)*Ventas_Wellpro[[#This Row],[Cantidad Vendida]]</f>
        <v>144.8272</v>
      </c>
      <c r="H2074" s="15">
        <v>905.17</v>
      </c>
      <c r="I2074" s="17">
        <f>+Ventas_Wellpro[[#This Row],[Total de Venta sin IVA]]+Ventas_Wellpro[[#This Row],[IVA]]</f>
        <v>1049.9972</v>
      </c>
      <c r="J2074">
        <f>YEAR(Ventas_Wellpro[[#This Row],[Fecha]])</f>
        <v>2025</v>
      </c>
      <c r="K2074" t="str">
        <f>TEXT(Ventas_Wellpro[[#This Row],[Fecha]],"MMMM")</f>
        <v>octubre</v>
      </c>
      <c r="L2074">
        <f>DAY(Ventas_Wellpro[[#This Row],[Fecha]])</f>
        <v>14</v>
      </c>
    </row>
    <row r="2075" spans="2:12" x14ac:dyDescent="0.25">
      <c r="B2075" s="70">
        <v>45944</v>
      </c>
      <c r="C2075" s="74" t="s">
        <v>187</v>
      </c>
      <c r="D2075" t="s">
        <v>239</v>
      </c>
      <c r="E2075" s="17">
        <v>568.97</v>
      </c>
      <c r="F2075">
        <v>3</v>
      </c>
      <c r="G2075" s="17">
        <f>+(Ventas_Wellpro[[#This Row],[Precio de Venta]]*0.16)*Ventas_Wellpro[[#This Row],[Cantidad Vendida]]</f>
        <v>273.10559999999998</v>
      </c>
      <c r="H2075" s="15">
        <v>1706.91</v>
      </c>
      <c r="I2075" s="17">
        <f>+Ventas_Wellpro[[#This Row],[Total de Venta sin IVA]]+Ventas_Wellpro[[#This Row],[IVA]]</f>
        <v>1980.0156000000002</v>
      </c>
      <c r="J2075">
        <f>YEAR(Ventas_Wellpro[[#This Row],[Fecha]])</f>
        <v>2025</v>
      </c>
      <c r="K2075" t="str">
        <f>TEXT(Ventas_Wellpro[[#This Row],[Fecha]],"MMMM")</f>
        <v>octubre</v>
      </c>
      <c r="L2075">
        <f>DAY(Ventas_Wellpro[[#This Row],[Fecha]])</f>
        <v>14</v>
      </c>
    </row>
    <row r="2076" spans="2:12" x14ac:dyDescent="0.25">
      <c r="B2076" s="70">
        <v>45944</v>
      </c>
      <c r="C2076" s="74" t="s">
        <v>187</v>
      </c>
      <c r="D2076" t="s">
        <v>239</v>
      </c>
      <c r="E2076" s="17">
        <v>568.97</v>
      </c>
      <c r="F2076">
        <v>3</v>
      </c>
      <c r="G2076" s="17">
        <f>+(Ventas_Wellpro[[#This Row],[Precio de Venta]]*0.16)*Ventas_Wellpro[[#This Row],[Cantidad Vendida]]</f>
        <v>273.10559999999998</v>
      </c>
      <c r="H2076" s="15">
        <v>1706.91</v>
      </c>
      <c r="I2076" s="17">
        <f>+Ventas_Wellpro[[#This Row],[Total de Venta sin IVA]]+Ventas_Wellpro[[#This Row],[IVA]]</f>
        <v>1980.0156000000002</v>
      </c>
      <c r="J2076">
        <f>YEAR(Ventas_Wellpro[[#This Row],[Fecha]])</f>
        <v>2025</v>
      </c>
      <c r="K2076" t="str">
        <f>TEXT(Ventas_Wellpro[[#This Row],[Fecha]],"MMMM")</f>
        <v>octubre</v>
      </c>
      <c r="L2076">
        <f>DAY(Ventas_Wellpro[[#This Row],[Fecha]])</f>
        <v>14</v>
      </c>
    </row>
    <row r="2077" spans="2:12" x14ac:dyDescent="0.25">
      <c r="B2077" s="70">
        <v>45944</v>
      </c>
      <c r="C2077" s="74" t="s">
        <v>187</v>
      </c>
      <c r="D2077" t="s">
        <v>239</v>
      </c>
      <c r="E2077" s="17">
        <v>568.97</v>
      </c>
      <c r="F2077">
        <v>3</v>
      </c>
      <c r="G2077" s="17">
        <f>+(Ventas_Wellpro[[#This Row],[Precio de Venta]]*0.16)*Ventas_Wellpro[[#This Row],[Cantidad Vendida]]</f>
        <v>273.10559999999998</v>
      </c>
      <c r="H2077" s="15">
        <v>1706.91</v>
      </c>
      <c r="I2077" s="17">
        <f>+Ventas_Wellpro[[#This Row],[Total de Venta sin IVA]]+Ventas_Wellpro[[#This Row],[IVA]]</f>
        <v>1980.0156000000002</v>
      </c>
      <c r="J2077">
        <f>YEAR(Ventas_Wellpro[[#This Row],[Fecha]])</f>
        <v>2025</v>
      </c>
      <c r="K2077" t="str">
        <f>TEXT(Ventas_Wellpro[[#This Row],[Fecha]],"MMMM")</f>
        <v>octubre</v>
      </c>
      <c r="L2077">
        <f>DAY(Ventas_Wellpro[[#This Row],[Fecha]])</f>
        <v>14</v>
      </c>
    </row>
    <row r="2078" spans="2:12" x14ac:dyDescent="0.25">
      <c r="B2078" s="70">
        <v>45944</v>
      </c>
      <c r="C2078" s="74" t="s">
        <v>187</v>
      </c>
      <c r="D2078" t="s">
        <v>239</v>
      </c>
      <c r="E2078" s="17">
        <v>568.97</v>
      </c>
      <c r="F2078">
        <v>3</v>
      </c>
      <c r="G2078" s="17">
        <f>+(Ventas_Wellpro[[#This Row],[Precio de Venta]]*0.16)*Ventas_Wellpro[[#This Row],[Cantidad Vendida]]</f>
        <v>273.10559999999998</v>
      </c>
      <c r="H2078" s="15">
        <v>1706.91</v>
      </c>
      <c r="I2078" s="17">
        <f>+Ventas_Wellpro[[#This Row],[Total de Venta sin IVA]]+Ventas_Wellpro[[#This Row],[IVA]]</f>
        <v>1980.0156000000002</v>
      </c>
      <c r="J2078">
        <f>YEAR(Ventas_Wellpro[[#This Row],[Fecha]])</f>
        <v>2025</v>
      </c>
      <c r="K2078" t="str">
        <f>TEXT(Ventas_Wellpro[[#This Row],[Fecha]],"MMMM")</f>
        <v>octubre</v>
      </c>
      <c r="L2078">
        <f>DAY(Ventas_Wellpro[[#This Row],[Fecha]])</f>
        <v>14</v>
      </c>
    </row>
    <row r="2079" spans="2:12" x14ac:dyDescent="0.25">
      <c r="B2079" s="70">
        <v>45944</v>
      </c>
      <c r="C2079" s="74" t="s">
        <v>187</v>
      </c>
      <c r="D2079" t="s">
        <v>239</v>
      </c>
      <c r="E2079" s="17">
        <v>568.97</v>
      </c>
      <c r="F2079">
        <v>3</v>
      </c>
      <c r="G2079" s="17">
        <f>+(Ventas_Wellpro[[#This Row],[Precio de Venta]]*0.16)*Ventas_Wellpro[[#This Row],[Cantidad Vendida]]</f>
        <v>273.10559999999998</v>
      </c>
      <c r="H2079" s="15">
        <v>1706.91</v>
      </c>
      <c r="I2079" s="17">
        <f>+Ventas_Wellpro[[#This Row],[Total de Venta sin IVA]]+Ventas_Wellpro[[#This Row],[IVA]]</f>
        <v>1980.0156000000002</v>
      </c>
      <c r="J2079">
        <f>YEAR(Ventas_Wellpro[[#This Row],[Fecha]])</f>
        <v>2025</v>
      </c>
      <c r="K2079" t="str">
        <f>TEXT(Ventas_Wellpro[[#This Row],[Fecha]],"MMMM")</f>
        <v>octubre</v>
      </c>
      <c r="L2079">
        <f>DAY(Ventas_Wellpro[[#This Row],[Fecha]])</f>
        <v>14</v>
      </c>
    </row>
    <row r="2080" spans="2:12" x14ac:dyDescent="0.25">
      <c r="B2080" s="70">
        <v>45944</v>
      </c>
      <c r="C2080" s="74" t="s">
        <v>21</v>
      </c>
      <c r="D2080" t="s">
        <v>239</v>
      </c>
      <c r="E2080" s="17">
        <v>77.069999999999993</v>
      </c>
      <c r="F2080">
        <v>3</v>
      </c>
      <c r="G2080" s="17">
        <f>+(Ventas_Wellpro[[#This Row],[Precio de Venta]]*0.16)*Ventas_Wellpro[[#This Row],[Cantidad Vendida]]</f>
        <v>36.993600000000001</v>
      </c>
      <c r="H2080" s="15">
        <v>231.21</v>
      </c>
      <c r="I2080" s="17">
        <f>+Ventas_Wellpro[[#This Row],[Total de Venta sin IVA]]+Ventas_Wellpro[[#This Row],[IVA]]</f>
        <v>268.20359999999999</v>
      </c>
      <c r="J2080">
        <f>YEAR(Ventas_Wellpro[[#This Row],[Fecha]])</f>
        <v>2025</v>
      </c>
      <c r="K2080" t="str">
        <f>TEXT(Ventas_Wellpro[[#This Row],[Fecha]],"MMMM")</f>
        <v>octubre</v>
      </c>
      <c r="L2080">
        <f>DAY(Ventas_Wellpro[[#This Row],[Fecha]])</f>
        <v>14</v>
      </c>
    </row>
    <row r="2081" spans="2:14" x14ac:dyDescent="0.25">
      <c r="B2081" s="70">
        <v>45944</v>
      </c>
      <c r="C2081" s="74" t="s">
        <v>21</v>
      </c>
      <c r="D2081" t="s">
        <v>239</v>
      </c>
      <c r="E2081" s="17">
        <v>77.069999999999993</v>
      </c>
      <c r="F2081">
        <v>3</v>
      </c>
      <c r="G2081" s="17">
        <f>+(Ventas_Wellpro[[#This Row],[Precio de Venta]]*0.16)*Ventas_Wellpro[[#This Row],[Cantidad Vendida]]</f>
        <v>36.993600000000001</v>
      </c>
      <c r="H2081" s="15">
        <v>231.21</v>
      </c>
      <c r="I2081" s="17">
        <f>+Ventas_Wellpro[[#This Row],[Total de Venta sin IVA]]+Ventas_Wellpro[[#This Row],[IVA]]</f>
        <v>268.20359999999999</v>
      </c>
      <c r="J2081">
        <f>YEAR(Ventas_Wellpro[[#This Row],[Fecha]])</f>
        <v>2025</v>
      </c>
      <c r="K2081" t="str">
        <f>TEXT(Ventas_Wellpro[[#This Row],[Fecha]],"MMMM")</f>
        <v>octubre</v>
      </c>
      <c r="L2081">
        <f>DAY(Ventas_Wellpro[[#This Row],[Fecha]])</f>
        <v>14</v>
      </c>
    </row>
    <row r="2082" spans="2:14" x14ac:dyDescent="0.25">
      <c r="B2082" s="70">
        <v>45944</v>
      </c>
      <c r="C2082" s="74" t="s">
        <v>21</v>
      </c>
      <c r="D2082" t="s">
        <v>239</v>
      </c>
      <c r="E2082" s="17">
        <v>77.069999999999993</v>
      </c>
      <c r="F2082">
        <v>3</v>
      </c>
      <c r="G2082" s="17">
        <f>+(Ventas_Wellpro[[#This Row],[Precio de Venta]]*0.16)*Ventas_Wellpro[[#This Row],[Cantidad Vendida]]</f>
        <v>36.993600000000001</v>
      </c>
      <c r="H2082" s="15">
        <v>231.21</v>
      </c>
      <c r="I2082" s="17">
        <f>+Ventas_Wellpro[[#This Row],[Total de Venta sin IVA]]+Ventas_Wellpro[[#This Row],[IVA]]</f>
        <v>268.20359999999999</v>
      </c>
      <c r="J2082">
        <f>YEAR(Ventas_Wellpro[[#This Row],[Fecha]])</f>
        <v>2025</v>
      </c>
      <c r="K2082" t="str">
        <f>TEXT(Ventas_Wellpro[[#This Row],[Fecha]],"MMMM")</f>
        <v>octubre</v>
      </c>
      <c r="L2082">
        <f>DAY(Ventas_Wellpro[[#This Row],[Fecha]])</f>
        <v>14</v>
      </c>
    </row>
    <row r="2083" spans="2:14" x14ac:dyDescent="0.25">
      <c r="B2083" s="70">
        <v>45944</v>
      </c>
      <c r="C2083" s="74" t="s">
        <v>21</v>
      </c>
      <c r="D2083" t="s">
        <v>239</v>
      </c>
      <c r="E2083" s="17">
        <v>77.069999999999993</v>
      </c>
      <c r="F2083">
        <v>3</v>
      </c>
      <c r="G2083" s="17">
        <f>+(Ventas_Wellpro[[#This Row],[Precio de Venta]]*0.16)*Ventas_Wellpro[[#This Row],[Cantidad Vendida]]</f>
        <v>36.993600000000001</v>
      </c>
      <c r="H2083" s="15">
        <v>231.21</v>
      </c>
      <c r="I2083" s="17">
        <f>+Ventas_Wellpro[[#This Row],[Total de Venta sin IVA]]+Ventas_Wellpro[[#This Row],[IVA]]</f>
        <v>268.20359999999999</v>
      </c>
      <c r="J2083">
        <f>YEAR(Ventas_Wellpro[[#This Row],[Fecha]])</f>
        <v>2025</v>
      </c>
      <c r="K2083" t="str">
        <f>TEXT(Ventas_Wellpro[[#This Row],[Fecha]],"MMMM")</f>
        <v>octubre</v>
      </c>
      <c r="L2083">
        <f>DAY(Ventas_Wellpro[[#This Row],[Fecha]])</f>
        <v>14</v>
      </c>
    </row>
    <row r="2084" spans="2:14" x14ac:dyDescent="0.25">
      <c r="B2084" s="70">
        <v>45944</v>
      </c>
      <c r="C2084" s="74" t="s">
        <v>21</v>
      </c>
      <c r="D2084" t="s">
        <v>239</v>
      </c>
      <c r="E2084" s="17">
        <v>77.069999999999993</v>
      </c>
      <c r="F2084">
        <v>3</v>
      </c>
      <c r="G2084" s="17">
        <f>+(Ventas_Wellpro[[#This Row],[Precio de Venta]]*0.16)*Ventas_Wellpro[[#This Row],[Cantidad Vendida]]</f>
        <v>36.993600000000001</v>
      </c>
      <c r="H2084" s="15">
        <v>231.21</v>
      </c>
      <c r="I2084" s="17">
        <f>+Ventas_Wellpro[[#This Row],[Total de Venta sin IVA]]+Ventas_Wellpro[[#This Row],[IVA]]</f>
        <v>268.20359999999999</v>
      </c>
      <c r="J2084">
        <f>YEAR(Ventas_Wellpro[[#This Row],[Fecha]])</f>
        <v>2025</v>
      </c>
      <c r="K2084" t="str">
        <f>TEXT(Ventas_Wellpro[[#This Row],[Fecha]],"MMMM")</f>
        <v>octubre</v>
      </c>
      <c r="L2084">
        <f>DAY(Ventas_Wellpro[[#This Row],[Fecha]])</f>
        <v>14</v>
      </c>
    </row>
    <row r="2085" spans="2:14" x14ac:dyDescent="0.25">
      <c r="B2085" s="70">
        <v>45944</v>
      </c>
      <c r="C2085" s="74" t="s">
        <v>11</v>
      </c>
      <c r="D2085" t="s">
        <v>144</v>
      </c>
      <c r="E2085" s="17">
        <v>343.97</v>
      </c>
      <c r="F2085">
        <v>1</v>
      </c>
      <c r="G2085" s="18">
        <f>+(Ventas_Wellpro[[#This Row],[Precio de Venta]]*0.16)*Ventas_Wellpro[[#This Row],[Cantidad Vendida]]</f>
        <v>55.035200000000003</v>
      </c>
      <c r="H2085" s="15">
        <v>343.97</v>
      </c>
      <c r="I2085" s="17">
        <f>+Ventas_Wellpro[[#This Row],[Total de Venta sin IVA]]+Ventas_Wellpro[[#This Row],[IVA]]</f>
        <v>399.00520000000006</v>
      </c>
      <c r="J2085">
        <f>YEAR(Ventas_Wellpro[[#This Row],[Fecha]])</f>
        <v>2025</v>
      </c>
      <c r="K2085" t="str">
        <f>TEXT(Ventas_Wellpro[[#This Row],[Fecha]],"MMMM")</f>
        <v>octubre</v>
      </c>
      <c r="L2085">
        <f>DAY(Ventas_Wellpro[[#This Row],[Fecha]])</f>
        <v>14</v>
      </c>
    </row>
    <row r="2086" spans="2:14" x14ac:dyDescent="0.25">
      <c r="B2086" s="70">
        <v>45944</v>
      </c>
      <c r="C2086" s="74" t="s">
        <v>14</v>
      </c>
      <c r="D2086" t="s">
        <v>239</v>
      </c>
      <c r="E2086" s="17">
        <v>1024.1400000000001</v>
      </c>
      <c r="F2086">
        <v>3</v>
      </c>
      <c r="G2086" s="17">
        <f>+(Ventas_Wellpro[[#This Row],[Precio de Venta]]*0.16)*Ventas_Wellpro[[#This Row],[Cantidad Vendida]]</f>
        <v>491.58720000000005</v>
      </c>
      <c r="H2086" s="15">
        <v>3072.42</v>
      </c>
      <c r="I2086" s="17">
        <f>+Ventas_Wellpro[[#This Row],[Total de Venta sin IVA]]+Ventas_Wellpro[[#This Row],[IVA]]</f>
        <v>3564.0072</v>
      </c>
      <c r="J2086">
        <f>YEAR(Ventas_Wellpro[[#This Row],[Fecha]])</f>
        <v>2025</v>
      </c>
      <c r="K2086" t="str">
        <f>TEXT(Ventas_Wellpro[[#This Row],[Fecha]],"MMMM")</f>
        <v>octubre</v>
      </c>
      <c r="L2086">
        <f>DAY(Ventas_Wellpro[[#This Row],[Fecha]])</f>
        <v>14</v>
      </c>
    </row>
    <row r="2087" spans="2:14" x14ac:dyDescent="0.25">
      <c r="B2087" s="70">
        <v>45944</v>
      </c>
      <c r="C2087" s="74" t="s">
        <v>14</v>
      </c>
      <c r="D2087" t="s">
        <v>239</v>
      </c>
      <c r="E2087" s="17">
        <v>1024.1400000000001</v>
      </c>
      <c r="F2087">
        <v>3</v>
      </c>
      <c r="G2087" s="17">
        <f>+(Ventas_Wellpro[[#This Row],[Precio de Venta]]*0.16)*Ventas_Wellpro[[#This Row],[Cantidad Vendida]]</f>
        <v>491.58720000000005</v>
      </c>
      <c r="H2087" s="15">
        <v>3072.42</v>
      </c>
      <c r="I2087" s="17">
        <f>+Ventas_Wellpro[[#This Row],[Total de Venta sin IVA]]+Ventas_Wellpro[[#This Row],[IVA]]</f>
        <v>3564.0072</v>
      </c>
      <c r="J2087">
        <f>YEAR(Ventas_Wellpro[[#This Row],[Fecha]])</f>
        <v>2025</v>
      </c>
      <c r="K2087" t="str">
        <f>TEXT(Ventas_Wellpro[[#This Row],[Fecha]],"MMMM")</f>
        <v>octubre</v>
      </c>
      <c r="L2087">
        <f>DAY(Ventas_Wellpro[[#This Row],[Fecha]])</f>
        <v>14</v>
      </c>
    </row>
    <row r="2088" spans="2:14" x14ac:dyDescent="0.25">
      <c r="B2088" s="70">
        <v>45944</v>
      </c>
      <c r="C2088" s="74" t="s">
        <v>14</v>
      </c>
      <c r="D2088" t="s">
        <v>239</v>
      </c>
      <c r="E2088" s="17">
        <v>1024.1400000000001</v>
      </c>
      <c r="F2088">
        <v>3</v>
      </c>
      <c r="G2088" s="17">
        <f>+(Ventas_Wellpro[[#This Row],[Precio de Venta]]*0.16)*Ventas_Wellpro[[#This Row],[Cantidad Vendida]]</f>
        <v>491.58720000000005</v>
      </c>
      <c r="H2088" s="15">
        <v>3072.42</v>
      </c>
      <c r="I2088" s="17">
        <f>+Ventas_Wellpro[[#This Row],[Total de Venta sin IVA]]+Ventas_Wellpro[[#This Row],[IVA]]</f>
        <v>3564.0072</v>
      </c>
      <c r="J2088">
        <f>YEAR(Ventas_Wellpro[[#This Row],[Fecha]])</f>
        <v>2025</v>
      </c>
      <c r="K2088" t="str">
        <f>TEXT(Ventas_Wellpro[[#This Row],[Fecha]],"MMMM")</f>
        <v>octubre</v>
      </c>
      <c r="L2088">
        <f>DAY(Ventas_Wellpro[[#This Row],[Fecha]])</f>
        <v>14</v>
      </c>
    </row>
    <row r="2089" spans="2:14" x14ac:dyDescent="0.25">
      <c r="B2089" s="70">
        <v>45944</v>
      </c>
      <c r="C2089" s="74" t="s">
        <v>14</v>
      </c>
      <c r="D2089" t="s">
        <v>239</v>
      </c>
      <c r="E2089" s="17">
        <v>1024.1400000000001</v>
      </c>
      <c r="F2089">
        <v>3</v>
      </c>
      <c r="G2089" s="17">
        <f>+(Ventas_Wellpro[[#This Row],[Precio de Venta]]*0.16)*Ventas_Wellpro[[#This Row],[Cantidad Vendida]]</f>
        <v>491.58720000000005</v>
      </c>
      <c r="H2089" s="15">
        <v>3072.42</v>
      </c>
      <c r="I2089" s="17">
        <f>+Ventas_Wellpro[[#This Row],[Total de Venta sin IVA]]+Ventas_Wellpro[[#This Row],[IVA]]</f>
        <v>3564.0072</v>
      </c>
      <c r="J2089">
        <f>YEAR(Ventas_Wellpro[[#This Row],[Fecha]])</f>
        <v>2025</v>
      </c>
      <c r="K2089" t="str">
        <f>TEXT(Ventas_Wellpro[[#This Row],[Fecha]],"MMMM")</f>
        <v>octubre</v>
      </c>
      <c r="L2089">
        <f>DAY(Ventas_Wellpro[[#This Row],[Fecha]])</f>
        <v>14</v>
      </c>
    </row>
    <row r="2090" spans="2:14" x14ac:dyDescent="0.25">
      <c r="B2090" s="70">
        <v>45944</v>
      </c>
      <c r="C2090" s="74" t="s">
        <v>14</v>
      </c>
      <c r="D2090" t="s">
        <v>239</v>
      </c>
      <c r="E2090" s="17">
        <v>1024.1400000000001</v>
      </c>
      <c r="F2090">
        <v>3</v>
      </c>
      <c r="G2090" s="17">
        <f>+(Ventas_Wellpro[[#This Row],[Precio de Venta]]*0.16)*Ventas_Wellpro[[#This Row],[Cantidad Vendida]]</f>
        <v>491.58720000000005</v>
      </c>
      <c r="H2090" s="15">
        <v>3072.42</v>
      </c>
      <c r="I2090" s="17">
        <f>+Ventas_Wellpro[[#This Row],[Total de Venta sin IVA]]+Ventas_Wellpro[[#This Row],[IVA]]</f>
        <v>3564.0072</v>
      </c>
      <c r="J2090">
        <f>YEAR(Ventas_Wellpro[[#This Row],[Fecha]])</f>
        <v>2025</v>
      </c>
      <c r="K2090" t="str">
        <f>TEXT(Ventas_Wellpro[[#This Row],[Fecha]],"MMMM")</f>
        <v>octubre</v>
      </c>
      <c r="L2090">
        <f>DAY(Ventas_Wellpro[[#This Row],[Fecha]])</f>
        <v>14</v>
      </c>
    </row>
    <row r="2091" spans="2:14" x14ac:dyDescent="0.25">
      <c r="B2091" s="70">
        <v>45944</v>
      </c>
      <c r="C2091" s="74" t="s">
        <v>22</v>
      </c>
      <c r="D2091" t="s">
        <v>239</v>
      </c>
      <c r="E2091" s="17">
        <v>77.069999999999993</v>
      </c>
      <c r="F2091">
        <v>3</v>
      </c>
      <c r="G2091" s="17">
        <f>+(Ventas_Wellpro[[#This Row],[Precio de Venta]]*0.16)*Ventas_Wellpro[[#This Row],[Cantidad Vendida]]</f>
        <v>36.993600000000001</v>
      </c>
      <c r="H2091" s="15">
        <v>231.21</v>
      </c>
      <c r="I2091" s="17">
        <f>+Ventas_Wellpro[[#This Row],[Total de Venta sin IVA]]+Ventas_Wellpro[[#This Row],[IVA]]</f>
        <v>268.20359999999999</v>
      </c>
      <c r="J2091">
        <f>YEAR(Ventas_Wellpro[[#This Row],[Fecha]])</f>
        <v>2025</v>
      </c>
      <c r="K2091" t="str">
        <f>TEXT(Ventas_Wellpro[[#This Row],[Fecha]],"MMMM")</f>
        <v>octubre</v>
      </c>
      <c r="L2091">
        <f>DAY(Ventas_Wellpro[[#This Row],[Fecha]])</f>
        <v>14</v>
      </c>
    </row>
    <row r="2092" spans="2:14" x14ac:dyDescent="0.25">
      <c r="B2092" s="70">
        <v>45944</v>
      </c>
      <c r="C2092" s="74" t="s">
        <v>22</v>
      </c>
      <c r="D2092" t="s">
        <v>239</v>
      </c>
      <c r="E2092" s="17">
        <v>77.069999999999993</v>
      </c>
      <c r="F2092">
        <v>3</v>
      </c>
      <c r="G2092" s="17">
        <f>+(Ventas_Wellpro[[#This Row],[Precio de Venta]]*0.16)*Ventas_Wellpro[[#This Row],[Cantidad Vendida]]</f>
        <v>36.993600000000001</v>
      </c>
      <c r="H2092" s="15">
        <v>231.21</v>
      </c>
      <c r="I2092" s="17">
        <f>+Ventas_Wellpro[[#This Row],[Total de Venta sin IVA]]+Ventas_Wellpro[[#This Row],[IVA]]</f>
        <v>268.20359999999999</v>
      </c>
      <c r="J2092">
        <f>YEAR(Ventas_Wellpro[[#This Row],[Fecha]])</f>
        <v>2025</v>
      </c>
      <c r="K2092" t="str">
        <f>TEXT(Ventas_Wellpro[[#This Row],[Fecha]],"MMMM")</f>
        <v>octubre</v>
      </c>
      <c r="L2092">
        <f>DAY(Ventas_Wellpro[[#This Row],[Fecha]])</f>
        <v>14</v>
      </c>
      <c r="N2092" s="17"/>
    </row>
    <row r="2093" spans="2:14" x14ac:dyDescent="0.25">
      <c r="B2093" s="70">
        <v>45944</v>
      </c>
      <c r="C2093" s="74" t="s">
        <v>22</v>
      </c>
      <c r="D2093" t="s">
        <v>239</v>
      </c>
      <c r="E2093" s="17">
        <v>77.069999999999993</v>
      </c>
      <c r="F2093">
        <v>3</v>
      </c>
      <c r="G2093" s="17">
        <f>+(Ventas_Wellpro[[#This Row],[Precio de Venta]]*0.16)*Ventas_Wellpro[[#This Row],[Cantidad Vendida]]</f>
        <v>36.993600000000001</v>
      </c>
      <c r="H2093" s="15">
        <v>231.21</v>
      </c>
      <c r="I2093" s="17">
        <f>+Ventas_Wellpro[[#This Row],[Total de Venta sin IVA]]+Ventas_Wellpro[[#This Row],[IVA]]</f>
        <v>268.20359999999999</v>
      </c>
      <c r="J2093">
        <f>YEAR(Ventas_Wellpro[[#This Row],[Fecha]])</f>
        <v>2025</v>
      </c>
      <c r="K2093" t="str">
        <f>TEXT(Ventas_Wellpro[[#This Row],[Fecha]],"MMMM")</f>
        <v>octubre</v>
      </c>
      <c r="L2093">
        <f>DAY(Ventas_Wellpro[[#This Row],[Fecha]])</f>
        <v>14</v>
      </c>
      <c r="N2093" s="17"/>
    </row>
    <row r="2094" spans="2:14" x14ac:dyDescent="0.25">
      <c r="B2094" s="70">
        <v>45944</v>
      </c>
      <c r="C2094" s="74" t="s">
        <v>22</v>
      </c>
      <c r="D2094" t="s">
        <v>239</v>
      </c>
      <c r="E2094" s="17">
        <v>77.069999999999993</v>
      </c>
      <c r="F2094">
        <v>3</v>
      </c>
      <c r="G2094" s="17">
        <f>+(Ventas_Wellpro[[#This Row],[Precio de Venta]]*0.16)*Ventas_Wellpro[[#This Row],[Cantidad Vendida]]</f>
        <v>36.993600000000001</v>
      </c>
      <c r="H2094" s="15">
        <v>231.21</v>
      </c>
      <c r="I2094" s="17">
        <f>+Ventas_Wellpro[[#This Row],[Total de Venta sin IVA]]+Ventas_Wellpro[[#This Row],[IVA]]</f>
        <v>268.20359999999999</v>
      </c>
      <c r="J2094">
        <f>YEAR(Ventas_Wellpro[[#This Row],[Fecha]])</f>
        <v>2025</v>
      </c>
      <c r="K2094" t="str">
        <f>TEXT(Ventas_Wellpro[[#This Row],[Fecha]],"MMMM")</f>
        <v>octubre</v>
      </c>
      <c r="L2094">
        <f>DAY(Ventas_Wellpro[[#This Row],[Fecha]])</f>
        <v>14</v>
      </c>
      <c r="N2094" s="17"/>
    </row>
    <row r="2095" spans="2:14" x14ac:dyDescent="0.25">
      <c r="B2095" s="70">
        <v>45944</v>
      </c>
      <c r="C2095" s="74" t="s">
        <v>22</v>
      </c>
      <c r="D2095" t="s">
        <v>239</v>
      </c>
      <c r="E2095" s="17">
        <v>77.069999999999993</v>
      </c>
      <c r="F2095">
        <v>3</v>
      </c>
      <c r="G2095" s="17">
        <f>+(Ventas_Wellpro[[#This Row],[Precio de Venta]]*0.16)*Ventas_Wellpro[[#This Row],[Cantidad Vendida]]</f>
        <v>36.993600000000001</v>
      </c>
      <c r="H2095" s="15">
        <v>231.21</v>
      </c>
      <c r="I2095" s="17">
        <f>+Ventas_Wellpro[[#This Row],[Total de Venta sin IVA]]+Ventas_Wellpro[[#This Row],[IVA]]</f>
        <v>268.20359999999999</v>
      </c>
      <c r="J2095">
        <f>YEAR(Ventas_Wellpro[[#This Row],[Fecha]])</f>
        <v>2025</v>
      </c>
      <c r="K2095" t="str">
        <f>TEXT(Ventas_Wellpro[[#This Row],[Fecha]],"MMMM")</f>
        <v>octubre</v>
      </c>
      <c r="L2095">
        <f>DAY(Ventas_Wellpro[[#This Row],[Fecha]])</f>
        <v>14</v>
      </c>
      <c r="N2095" s="17"/>
    </row>
    <row r="2096" spans="2:14" x14ac:dyDescent="0.25">
      <c r="B2096" s="70">
        <v>45944</v>
      </c>
      <c r="C2096" s="74" t="s">
        <v>57</v>
      </c>
      <c r="D2096" t="s">
        <v>197</v>
      </c>
      <c r="E2096" s="17">
        <v>16.16</v>
      </c>
      <c r="F2096">
        <v>120</v>
      </c>
      <c r="G2096" s="18">
        <f>+(Ventas_Wellpro[[#This Row],[Precio de Venta]]*0.16)*Ventas_Wellpro[[#This Row],[Cantidad Vendida]]</f>
        <v>310.27199999999999</v>
      </c>
      <c r="H2096" s="15">
        <v>1939.2</v>
      </c>
      <c r="I2096" s="17">
        <f>+Ventas_Wellpro[[#This Row],[Total de Venta sin IVA]]+Ventas_Wellpro[[#This Row],[IVA]]</f>
        <v>2249.4720000000002</v>
      </c>
      <c r="J2096">
        <f>YEAR(Ventas_Wellpro[[#This Row],[Fecha]])</f>
        <v>2025</v>
      </c>
      <c r="K2096" t="str">
        <f>TEXT(Ventas_Wellpro[[#This Row],[Fecha]],"MMMM")</f>
        <v>octubre</v>
      </c>
      <c r="L2096">
        <f>DAY(Ventas_Wellpro[[#This Row],[Fecha]])</f>
        <v>14</v>
      </c>
      <c r="N2096" s="17"/>
    </row>
    <row r="2097" spans="2:12" x14ac:dyDescent="0.25">
      <c r="B2097" s="70">
        <v>45944</v>
      </c>
      <c r="C2097" s="74" t="s">
        <v>24</v>
      </c>
      <c r="D2097" t="s">
        <v>144</v>
      </c>
      <c r="E2097" s="17">
        <v>137.79</v>
      </c>
      <c r="F2097">
        <v>1</v>
      </c>
      <c r="G2097" s="18">
        <f>+(Ventas_Wellpro[[#This Row],[Precio de Venta]]*0.16)*Ventas_Wellpro[[#This Row],[Cantidad Vendida]]</f>
        <v>22.046399999999998</v>
      </c>
      <c r="H2097" s="15">
        <v>137.79</v>
      </c>
      <c r="I2097" s="17">
        <f>+Ventas_Wellpro[[#This Row],[Total de Venta sin IVA]]+Ventas_Wellpro[[#This Row],[IVA]]</f>
        <v>159.8364</v>
      </c>
      <c r="J2097">
        <f>YEAR(Ventas_Wellpro[[#This Row],[Fecha]])</f>
        <v>2025</v>
      </c>
      <c r="K2097" t="str">
        <f>TEXT(Ventas_Wellpro[[#This Row],[Fecha]],"MMMM")</f>
        <v>octubre</v>
      </c>
      <c r="L2097">
        <f>DAY(Ventas_Wellpro[[#This Row],[Fecha]])</f>
        <v>14</v>
      </c>
    </row>
    <row r="2098" spans="2:12" x14ac:dyDescent="0.25">
      <c r="B2098" s="70">
        <v>45945</v>
      </c>
      <c r="C2098" s="74" t="s">
        <v>123</v>
      </c>
      <c r="D2098" t="s">
        <v>144</v>
      </c>
      <c r="E2098" s="17">
        <v>137.79</v>
      </c>
      <c r="F2098">
        <v>1</v>
      </c>
      <c r="G2098" s="18">
        <f>+(Ventas_Wellpro[[#This Row],[Precio de Venta]]*0.16)*Ventas_Wellpro[[#This Row],[Cantidad Vendida]]</f>
        <v>22.046399999999998</v>
      </c>
      <c r="H2098" s="15">
        <v>137.79</v>
      </c>
      <c r="I2098" s="17">
        <f>+Ventas_Wellpro[[#This Row],[Total de Venta sin IVA]]+Ventas_Wellpro[[#This Row],[IVA]]</f>
        <v>159.8364</v>
      </c>
      <c r="J2098">
        <f>YEAR(Ventas_Wellpro[[#This Row],[Fecha]])</f>
        <v>2025</v>
      </c>
      <c r="K2098" t="str">
        <f>TEXT(Ventas_Wellpro[[#This Row],[Fecha]],"MMMM")</f>
        <v>octubre</v>
      </c>
      <c r="L2098">
        <f>DAY(Ventas_Wellpro[[#This Row],[Fecha]])</f>
        <v>15</v>
      </c>
    </row>
    <row r="2099" spans="2:12" x14ac:dyDescent="0.25">
      <c r="B2099" s="70">
        <v>45945</v>
      </c>
      <c r="C2099" s="74" t="s">
        <v>123</v>
      </c>
      <c r="D2099" t="s">
        <v>144</v>
      </c>
      <c r="E2099" s="17">
        <v>137.79</v>
      </c>
      <c r="F2099">
        <v>1</v>
      </c>
      <c r="G2099" s="18">
        <f>+(Ventas_Wellpro[[#This Row],[Precio de Venta]]*0.16)*Ventas_Wellpro[[#This Row],[Cantidad Vendida]]</f>
        <v>22.046399999999998</v>
      </c>
      <c r="H2099" s="15">
        <v>137.79</v>
      </c>
      <c r="I2099" s="17">
        <f>+Ventas_Wellpro[[#This Row],[Total de Venta sin IVA]]+Ventas_Wellpro[[#This Row],[IVA]]</f>
        <v>159.8364</v>
      </c>
      <c r="J2099">
        <f>YEAR(Ventas_Wellpro[[#This Row],[Fecha]])</f>
        <v>2025</v>
      </c>
      <c r="K2099" t="str">
        <f>TEXT(Ventas_Wellpro[[#This Row],[Fecha]],"MMMM")</f>
        <v>octubre</v>
      </c>
      <c r="L2099">
        <f>DAY(Ventas_Wellpro[[#This Row],[Fecha]])</f>
        <v>15</v>
      </c>
    </row>
    <row r="2100" spans="2:12" x14ac:dyDescent="0.25">
      <c r="B2100" s="70">
        <v>45945</v>
      </c>
      <c r="C2100" s="74" t="s">
        <v>10</v>
      </c>
      <c r="D2100" t="s">
        <v>144</v>
      </c>
      <c r="E2100" s="17">
        <v>343.97</v>
      </c>
      <c r="F2100">
        <v>1</v>
      </c>
      <c r="G2100" s="18">
        <f>+(Ventas_Wellpro[[#This Row],[Precio de Venta]]*0.16)*Ventas_Wellpro[[#This Row],[Cantidad Vendida]]</f>
        <v>55.035200000000003</v>
      </c>
      <c r="H2100" s="15">
        <v>343.97</v>
      </c>
      <c r="I2100" s="17">
        <f>+Ventas_Wellpro[[#This Row],[Total de Venta sin IVA]]+Ventas_Wellpro[[#This Row],[IVA]]</f>
        <v>399.00520000000006</v>
      </c>
      <c r="J2100">
        <f>YEAR(Ventas_Wellpro[[#This Row],[Fecha]])</f>
        <v>2025</v>
      </c>
      <c r="K2100" t="str">
        <f>TEXT(Ventas_Wellpro[[#This Row],[Fecha]],"MMMM")</f>
        <v>octubre</v>
      </c>
      <c r="L2100">
        <f>DAY(Ventas_Wellpro[[#This Row],[Fecha]])</f>
        <v>15</v>
      </c>
    </row>
    <row r="2101" spans="2:12" x14ac:dyDescent="0.25">
      <c r="B2101" s="70">
        <v>45945</v>
      </c>
      <c r="C2101" s="74" t="s">
        <v>21</v>
      </c>
      <c r="D2101" t="s">
        <v>144</v>
      </c>
      <c r="E2101" s="17">
        <v>137.79</v>
      </c>
      <c r="F2101">
        <v>1</v>
      </c>
      <c r="G2101" s="18">
        <f>+(Ventas_Wellpro[[#This Row],[Precio de Venta]]*0.16)*Ventas_Wellpro[[#This Row],[Cantidad Vendida]]</f>
        <v>22.046399999999998</v>
      </c>
      <c r="H2101" s="15">
        <v>137.79</v>
      </c>
      <c r="I2101" s="17">
        <f>+Ventas_Wellpro[[#This Row],[Total de Venta sin IVA]]+Ventas_Wellpro[[#This Row],[IVA]]</f>
        <v>159.8364</v>
      </c>
      <c r="J2101">
        <f>YEAR(Ventas_Wellpro[[#This Row],[Fecha]])</f>
        <v>2025</v>
      </c>
      <c r="K2101" t="str">
        <f>TEXT(Ventas_Wellpro[[#This Row],[Fecha]],"MMMM")</f>
        <v>octubre</v>
      </c>
      <c r="L2101">
        <f>DAY(Ventas_Wellpro[[#This Row],[Fecha]])</f>
        <v>15</v>
      </c>
    </row>
    <row r="2102" spans="2:12" x14ac:dyDescent="0.25">
      <c r="B2102" s="70">
        <v>45945</v>
      </c>
      <c r="C2102" s="74" t="s">
        <v>21</v>
      </c>
      <c r="D2102" t="s">
        <v>144</v>
      </c>
      <c r="E2102" s="17">
        <v>137.79499999999999</v>
      </c>
      <c r="F2102">
        <v>2</v>
      </c>
      <c r="G2102" s="18">
        <f>+(Ventas_Wellpro[[#This Row],[Precio de Venta]]*0.16)*Ventas_Wellpro[[#This Row],[Cantidad Vendida]]</f>
        <v>44.0944</v>
      </c>
      <c r="H2102" s="15">
        <v>275.58999999999997</v>
      </c>
      <c r="I2102" s="17">
        <f>+Ventas_Wellpro[[#This Row],[Total de Venta sin IVA]]+Ventas_Wellpro[[#This Row],[IVA]]</f>
        <v>319.68439999999998</v>
      </c>
      <c r="J2102">
        <f>YEAR(Ventas_Wellpro[[#This Row],[Fecha]])</f>
        <v>2025</v>
      </c>
      <c r="K2102" t="str">
        <f>TEXT(Ventas_Wellpro[[#This Row],[Fecha]],"MMMM")</f>
        <v>octubre</v>
      </c>
      <c r="L2102">
        <f>DAY(Ventas_Wellpro[[#This Row],[Fecha]])</f>
        <v>15</v>
      </c>
    </row>
    <row r="2103" spans="2:12" x14ac:dyDescent="0.25">
      <c r="B2103" s="70">
        <v>45946</v>
      </c>
      <c r="C2103" s="74" t="s">
        <v>17</v>
      </c>
      <c r="D2103" t="s">
        <v>196</v>
      </c>
      <c r="E2103" s="17">
        <v>498.66</v>
      </c>
      <c r="F2103">
        <v>6</v>
      </c>
      <c r="G2103" s="18">
        <f>+(Ventas_Wellpro[[#This Row],[Precio de Venta]]*0.16)*Ventas_Wellpro[[#This Row],[Cantidad Vendida]]</f>
        <v>478.71360000000004</v>
      </c>
      <c r="H2103" s="15">
        <v>2991.96</v>
      </c>
      <c r="I2103" s="17">
        <f>+Ventas_Wellpro[[#This Row],[Total de Venta sin IVA]]+Ventas_Wellpro[[#This Row],[IVA]]</f>
        <v>3470.6736000000001</v>
      </c>
      <c r="J2103">
        <f>YEAR(Ventas_Wellpro[[#This Row],[Fecha]])</f>
        <v>2025</v>
      </c>
      <c r="K2103" t="str">
        <f>TEXT(Ventas_Wellpro[[#This Row],[Fecha]],"MMMM")</f>
        <v>octubre</v>
      </c>
      <c r="L2103">
        <f>DAY(Ventas_Wellpro[[#This Row],[Fecha]])</f>
        <v>16</v>
      </c>
    </row>
    <row r="2104" spans="2:12" x14ac:dyDescent="0.25">
      <c r="B2104" s="70">
        <v>45946</v>
      </c>
      <c r="C2104" s="74" t="s">
        <v>17</v>
      </c>
      <c r="D2104" t="s">
        <v>196</v>
      </c>
      <c r="E2104" s="17">
        <v>498.66</v>
      </c>
      <c r="F2104">
        <v>72</v>
      </c>
      <c r="G2104" s="18">
        <f>+(Ventas_Wellpro[[#This Row],[Precio de Venta]]*0.16)*Ventas_Wellpro[[#This Row],[Cantidad Vendida]]</f>
        <v>5744.5632000000005</v>
      </c>
      <c r="H2104" s="15">
        <v>35903.519999999997</v>
      </c>
      <c r="I2104" s="17">
        <f>+Ventas_Wellpro[[#This Row],[Total de Venta sin IVA]]+Ventas_Wellpro[[#This Row],[IVA]]</f>
        <v>41648.083199999994</v>
      </c>
      <c r="J2104">
        <f>YEAR(Ventas_Wellpro[[#This Row],[Fecha]])</f>
        <v>2025</v>
      </c>
      <c r="K2104" t="str">
        <f>TEXT(Ventas_Wellpro[[#This Row],[Fecha]],"MMMM")</f>
        <v>octubre</v>
      </c>
      <c r="L2104">
        <f>DAY(Ventas_Wellpro[[#This Row],[Fecha]])</f>
        <v>16</v>
      </c>
    </row>
    <row r="2105" spans="2:12" x14ac:dyDescent="0.25">
      <c r="B2105" s="70">
        <v>45946</v>
      </c>
      <c r="C2105" s="74" t="s">
        <v>17</v>
      </c>
      <c r="D2105" t="s">
        <v>196</v>
      </c>
      <c r="E2105" s="17">
        <v>498.66</v>
      </c>
      <c r="F2105">
        <v>24</v>
      </c>
      <c r="G2105" s="18">
        <f>+(Ventas_Wellpro[[#This Row],[Precio de Venta]]*0.16)*Ventas_Wellpro[[#This Row],[Cantidad Vendida]]</f>
        <v>1914.8544000000002</v>
      </c>
      <c r="H2105" s="15">
        <v>11967.84</v>
      </c>
      <c r="I2105" s="17">
        <f>+Ventas_Wellpro[[#This Row],[Total de Venta sin IVA]]+Ventas_Wellpro[[#This Row],[IVA]]</f>
        <v>13882.6944</v>
      </c>
      <c r="J2105">
        <f>YEAR(Ventas_Wellpro[[#This Row],[Fecha]])</f>
        <v>2025</v>
      </c>
      <c r="K2105" t="str">
        <f>TEXT(Ventas_Wellpro[[#This Row],[Fecha]],"MMMM")</f>
        <v>octubre</v>
      </c>
      <c r="L2105">
        <f>DAY(Ventas_Wellpro[[#This Row],[Fecha]])</f>
        <v>16</v>
      </c>
    </row>
    <row r="2106" spans="2:12" x14ac:dyDescent="0.25">
      <c r="B2106" s="70">
        <v>45946</v>
      </c>
      <c r="C2106" s="74" t="s">
        <v>17</v>
      </c>
      <c r="D2106" t="s">
        <v>196</v>
      </c>
      <c r="E2106" s="17">
        <v>498.66</v>
      </c>
      <c r="F2106">
        <v>6</v>
      </c>
      <c r="G2106" s="18">
        <f>+(Ventas_Wellpro[[#This Row],[Precio de Venta]]*0.16)*Ventas_Wellpro[[#This Row],[Cantidad Vendida]]</f>
        <v>478.71360000000004</v>
      </c>
      <c r="H2106" s="15">
        <v>2991.96</v>
      </c>
      <c r="I2106" s="17">
        <f>+Ventas_Wellpro[[#This Row],[Total de Venta sin IVA]]+Ventas_Wellpro[[#This Row],[IVA]]</f>
        <v>3470.6736000000001</v>
      </c>
      <c r="J2106">
        <f>YEAR(Ventas_Wellpro[[#This Row],[Fecha]])</f>
        <v>2025</v>
      </c>
      <c r="K2106" t="str">
        <f>TEXT(Ventas_Wellpro[[#This Row],[Fecha]],"MMMM")</f>
        <v>octubre</v>
      </c>
      <c r="L2106">
        <f>DAY(Ventas_Wellpro[[#This Row],[Fecha]])</f>
        <v>16</v>
      </c>
    </row>
    <row r="2107" spans="2:12" x14ac:dyDescent="0.25">
      <c r="B2107" s="70">
        <v>45946</v>
      </c>
      <c r="C2107" s="74" t="s">
        <v>17</v>
      </c>
      <c r="D2107" t="s">
        <v>196</v>
      </c>
      <c r="E2107" s="17">
        <v>498.66</v>
      </c>
      <c r="F2107">
        <v>12</v>
      </c>
      <c r="G2107" s="18">
        <f>+(Ventas_Wellpro[[#This Row],[Precio de Venta]]*0.16)*Ventas_Wellpro[[#This Row],[Cantidad Vendida]]</f>
        <v>957.42720000000008</v>
      </c>
      <c r="H2107" s="15">
        <v>5983.92</v>
      </c>
      <c r="I2107" s="17">
        <f>+Ventas_Wellpro[[#This Row],[Total de Venta sin IVA]]+Ventas_Wellpro[[#This Row],[IVA]]</f>
        <v>6941.3472000000002</v>
      </c>
      <c r="J2107">
        <f>YEAR(Ventas_Wellpro[[#This Row],[Fecha]])</f>
        <v>2025</v>
      </c>
      <c r="K2107" t="str">
        <f>TEXT(Ventas_Wellpro[[#This Row],[Fecha]],"MMMM")</f>
        <v>octubre</v>
      </c>
      <c r="L2107">
        <f>DAY(Ventas_Wellpro[[#This Row],[Fecha]])</f>
        <v>16</v>
      </c>
    </row>
    <row r="2108" spans="2:12" x14ac:dyDescent="0.25">
      <c r="B2108" s="70">
        <v>45946</v>
      </c>
      <c r="C2108" s="74" t="s">
        <v>17</v>
      </c>
      <c r="D2108" t="s">
        <v>196</v>
      </c>
      <c r="E2108" s="17">
        <v>498.66</v>
      </c>
      <c r="F2108">
        <v>12</v>
      </c>
      <c r="G2108" s="18">
        <f>+(Ventas_Wellpro[[#This Row],[Precio de Venta]]*0.16)*Ventas_Wellpro[[#This Row],[Cantidad Vendida]]</f>
        <v>957.42720000000008</v>
      </c>
      <c r="H2108" s="15">
        <v>5983.92</v>
      </c>
      <c r="I2108" s="17">
        <f>+Ventas_Wellpro[[#This Row],[Total de Venta sin IVA]]+Ventas_Wellpro[[#This Row],[IVA]]</f>
        <v>6941.3472000000002</v>
      </c>
      <c r="J2108">
        <f>YEAR(Ventas_Wellpro[[#This Row],[Fecha]])</f>
        <v>2025</v>
      </c>
      <c r="K2108" t="str">
        <f>TEXT(Ventas_Wellpro[[#This Row],[Fecha]],"MMMM")</f>
        <v>octubre</v>
      </c>
      <c r="L2108">
        <f>DAY(Ventas_Wellpro[[#This Row],[Fecha]])</f>
        <v>16</v>
      </c>
    </row>
    <row r="2109" spans="2:12" x14ac:dyDescent="0.25">
      <c r="B2109" s="70">
        <v>45946</v>
      </c>
      <c r="C2109" s="74" t="s">
        <v>17</v>
      </c>
      <c r="D2109" t="s">
        <v>196</v>
      </c>
      <c r="E2109" s="17">
        <v>498.66</v>
      </c>
      <c r="F2109">
        <v>6</v>
      </c>
      <c r="G2109" s="18">
        <f>+(Ventas_Wellpro[[#This Row],[Precio de Venta]]*0.16)*Ventas_Wellpro[[#This Row],[Cantidad Vendida]]</f>
        <v>478.71360000000004</v>
      </c>
      <c r="H2109" s="15">
        <v>2991.96</v>
      </c>
      <c r="I2109" s="17">
        <f>+Ventas_Wellpro[[#This Row],[Total de Venta sin IVA]]+Ventas_Wellpro[[#This Row],[IVA]]</f>
        <v>3470.6736000000001</v>
      </c>
      <c r="J2109">
        <f>YEAR(Ventas_Wellpro[[#This Row],[Fecha]])</f>
        <v>2025</v>
      </c>
      <c r="K2109" t="str">
        <f>TEXT(Ventas_Wellpro[[#This Row],[Fecha]],"MMMM")</f>
        <v>octubre</v>
      </c>
      <c r="L2109">
        <f>DAY(Ventas_Wellpro[[#This Row],[Fecha]])</f>
        <v>16</v>
      </c>
    </row>
    <row r="2110" spans="2:12" x14ac:dyDescent="0.25">
      <c r="B2110" s="70">
        <v>45946</v>
      </c>
      <c r="C2110" s="74" t="s">
        <v>17</v>
      </c>
      <c r="D2110" t="s">
        <v>196</v>
      </c>
      <c r="E2110" s="17">
        <v>498.66</v>
      </c>
      <c r="F2110">
        <v>6</v>
      </c>
      <c r="G2110" s="18">
        <f>+(Ventas_Wellpro[[#This Row],[Precio de Venta]]*0.16)*Ventas_Wellpro[[#This Row],[Cantidad Vendida]]</f>
        <v>478.71360000000004</v>
      </c>
      <c r="H2110" s="15">
        <v>2991.96</v>
      </c>
      <c r="I2110" s="17">
        <f>+Ventas_Wellpro[[#This Row],[Total de Venta sin IVA]]+Ventas_Wellpro[[#This Row],[IVA]]</f>
        <v>3470.6736000000001</v>
      </c>
      <c r="J2110">
        <f>YEAR(Ventas_Wellpro[[#This Row],[Fecha]])</f>
        <v>2025</v>
      </c>
      <c r="K2110" t="str">
        <f>TEXT(Ventas_Wellpro[[#This Row],[Fecha]],"MMMM")</f>
        <v>octubre</v>
      </c>
      <c r="L2110">
        <f>DAY(Ventas_Wellpro[[#This Row],[Fecha]])</f>
        <v>16</v>
      </c>
    </row>
    <row r="2111" spans="2:12" x14ac:dyDescent="0.25">
      <c r="B2111" s="70">
        <v>45946</v>
      </c>
      <c r="C2111" s="74" t="s">
        <v>17</v>
      </c>
      <c r="D2111" t="s">
        <v>196</v>
      </c>
      <c r="E2111" s="17">
        <v>498.66</v>
      </c>
      <c r="F2111">
        <v>24</v>
      </c>
      <c r="G2111" s="18">
        <f>+(Ventas_Wellpro[[#This Row],[Precio de Venta]]*0.16)*Ventas_Wellpro[[#This Row],[Cantidad Vendida]]</f>
        <v>1914.8544000000002</v>
      </c>
      <c r="H2111" s="15">
        <v>11967.84</v>
      </c>
      <c r="I2111" s="17">
        <f>+Ventas_Wellpro[[#This Row],[Total de Venta sin IVA]]+Ventas_Wellpro[[#This Row],[IVA]]</f>
        <v>13882.6944</v>
      </c>
      <c r="J2111">
        <f>YEAR(Ventas_Wellpro[[#This Row],[Fecha]])</f>
        <v>2025</v>
      </c>
      <c r="K2111" t="str">
        <f>TEXT(Ventas_Wellpro[[#This Row],[Fecha]],"MMMM")</f>
        <v>octubre</v>
      </c>
      <c r="L2111">
        <f>DAY(Ventas_Wellpro[[#This Row],[Fecha]])</f>
        <v>16</v>
      </c>
    </row>
    <row r="2112" spans="2:12" x14ac:dyDescent="0.25">
      <c r="B2112" s="70">
        <v>45946</v>
      </c>
      <c r="C2112" s="74" t="s">
        <v>17</v>
      </c>
      <c r="D2112" t="s">
        <v>196</v>
      </c>
      <c r="E2112" s="17">
        <v>498.66</v>
      </c>
      <c r="F2112">
        <v>12</v>
      </c>
      <c r="G2112" s="18">
        <f>+(Ventas_Wellpro[[#This Row],[Precio de Venta]]*0.16)*Ventas_Wellpro[[#This Row],[Cantidad Vendida]]</f>
        <v>957.42720000000008</v>
      </c>
      <c r="H2112" s="15">
        <v>5983.92</v>
      </c>
      <c r="I2112" s="17">
        <f>+Ventas_Wellpro[[#This Row],[Total de Venta sin IVA]]+Ventas_Wellpro[[#This Row],[IVA]]</f>
        <v>6941.3472000000002</v>
      </c>
      <c r="J2112">
        <f>YEAR(Ventas_Wellpro[[#This Row],[Fecha]])</f>
        <v>2025</v>
      </c>
      <c r="K2112" t="str">
        <f>TEXT(Ventas_Wellpro[[#This Row],[Fecha]],"MMMM")</f>
        <v>octubre</v>
      </c>
      <c r="L2112">
        <f>DAY(Ventas_Wellpro[[#This Row],[Fecha]])</f>
        <v>16</v>
      </c>
    </row>
    <row r="2113" spans="2:12" x14ac:dyDescent="0.25">
      <c r="B2113" s="70">
        <v>45946</v>
      </c>
      <c r="C2113" s="74" t="s">
        <v>17</v>
      </c>
      <c r="D2113" t="s">
        <v>196</v>
      </c>
      <c r="E2113" s="17">
        <v>498.66</v>
      </c>
      <c r="F2113">
        <v>6</v>
      </c>
      <c r="G2113" s="18">
        <f>+(Ventas_Wellpro[[#This Row],[Precio de Venta]]*0.16)*Ventas_Wellpro[[#This Row],[Cantidad Vendida]]</f>
        <v>478.71360000000004</v>
      </c>
      <c r="H2113" s="15">
        <v>2991.96</v>
      </c>
      <c r="I2113" s="17">
        <f>+Ventas_Wellpro[[#This Row],[Total de Venta sin IVA]]+Ventas_Wellpro[[#This Row],[IVA]]</f>
        <v>3470.6736000000001</v>
      </c>
      <c r="J2113">
        <f>YEAR(Ventas_Wellpro[[#This Row],[Fecha]])</f>
        <v>2025</v>
      </c>
      <c r="K2113" t="str">
        <f>TEXT(Ventas_Wellpro[[#This Row],[Fecha]],"MMMM")</f>
        <v>octubre</v>
      </c>
      <c r="L2113">
        <f>DAY(Ventas_Wellpro[[#This Row],[Fecha]])</f>
        <v>16</v>
      </c>
    </row>
    <row r="2114" spans="2:12" x14ac:dyDescent="0.25">
      <c r="B2114" s="70">
        <v>45946</v>
      </c>
      <c r="C2114" s="74" t="s">
        <v>17</v>
      </c>
      <c r="D2114" t="s">
        <v>196</v>
      </c>
      <c r="E2114" s="17">
        <v>498.66</v>
      </c>
      <c r="F2114">
        <v>6</v>
      </c>
      <c r="G2114" s="18">
        <f>+(Ventas_Wellpro[[#This Row],[Precio de Venta]]*0.16)*Ventas_Wellpro[[#This Row],[Cantidad Vendida]]</f>
        <v>478.71360000000004</v>
      </c>
      <c r="H2114" s="15">
        <v>2991.96</v>
      </c>
      <c r="I2114" s="17">
        <f>+Ventas_Wellpro[[#This Row],[Total de Venta sin IVA]]+Ventas_Wellpro[[#This Row],[IVA]]</f>
        <v>3470.6736000000001</v>
      </c>
      <c r="J2114">
        <f>YEAR(Ventas_Wellpro[[#This Row],[Fecha]])</f>
        <v>2025</v>
      </c>
      <c r="K2114" t="str">
        <f>TEXT(Ventas_Wellpro[[#This Row],[Fecha]],"MMMM")</f>
        <v>octubre</v>
      </c>
      <c r="L2114">
        <f>DAY(Ventas_Wellpro[[#This Row],[Fecha]])</f>
        <v>16</v>
      </c>
    </row>
    <row r="2115" spans="2:12" x14ac:dyDescent="0.25">
      <c r="B2115" s="70">
        <v>45946</v>
      </c>
      <c r="C2115" s="74" t="s">
        <v>17</v>
      </c>
      <c r="D2115" t="s">
        <v>196</v>
      </c>
      <c r="E2115" s="17">
        <v>498.66</v>
      </c>
      <c r="F2115">
        <v>18</v>
      </c>
      <c r="G2115" s="18">
        <f>+(Ventas_Wellpro[[#This Row],[Precio de Venta]]*0.16)*Ventas_Wellpro[[#This Row],[Cantidad Vendida]]</f>
        <v>1436.1408000000001</v>
      </c>
      <c r="H2115" s="15">
        <v>8975.8799999999992</v>
      </c>
      <c r="I2115" s="17">
        <f>+Ventas_Wellpro[[#This Row],[Total de Venta sin IVA]]+Ventas_Wellpro[[#This Row],[IVA]]</f>
        <v>10412.020799999998</v>
      </c>
      <c r="J2115">
        <f>YEAR(Ventas_Wellpro[[#This Row],[Fecha]])</f>
        <v>2025</v>
      </c>
      <c r="K2115" t="str">
        <f>TEXT(Ventas_Wellpro[[#This Row],[Fecha]],"MMMM")</f>
        <v>octubre</v>
      </c>
      <c r="L2115">
        <f>DAY(Ventas_Wellpro[[#This Row],[Fecha]])</f>
        <v>16</v>
      </c>
    </row>
    <row r="2116" spans="2:12" x14ac:dyDescent="0.25">
      <c r="B2116" s="70">
        <v>45946</v>
      </c>
      <c r="C2116" s="74" t="s">
        <v>22</v>
      </c>
      <c r="D2116" t="s">
        <v>144</v>
      </c>
      <c r="E2116" s="17">
        <v>137.79</v>
      </c>
      <c r="F2116">
        <v>1</v>
      </c>
      <c r="G2116" s="18">
        <f>+(Ventas_Wellpro[[#This Row],[Precio de Venta]]*0.16)*Ventas_Wellpro[[#This Row],[Cantidad Vendida]]</f>
        <v>22.046399999999998</v>
      </c>
      <c r="H2116" s="15">
        <v>137.79</v>
      </c>
      <c r="I2116" s="17">
        <f>+Ventas_Wellpro[[#This Row],[Total de Venta sin IVA]]+Ventas_Wellpro[[#This Row],[IVA]]</f>
        <v>159.8364</v>
      </c>
      <c r="J2116">
        <f>YEAR(Ventas_Wellpro[[#This Row],[Fecha]])</f>
        <v>2025</v>
      </c>
      <c r="K2116" t="str">
        <f>TEXT(Ventas_Wellpro[[#This Row],[Fecha]],"MMMM")</f>
        <v>octubre</v>
      </c>
      <c r="L2116">
        <f>DAY(Ventas_Wellpro[[#This Row],[Fecha]])</f>
        <v>16</v>
      </c>
    </row>
    <row r="2117" spans="2:12" x14ac:dyDescent="0.25">
      <c r="B2117" s="70">
        <v>45946</v>
      </c>
      <c r="C2117" s="74" t="s">
        <v>18</v>
      </c>
      <c r="D2117" t="s">
        <v>196</v>
      </c>
      <c r="E2117" s="17">
        <v>525.59</v>
      </c>
      <c r="F2117">
        <v>6</v>
      </c>
      <c r="G2117" s="18">
        <f>+(Ventas_Wellpro[[#This Row],[Precio de Venta]]*0.16)*Ventas_Wellpro[[#This Row],[Cantidad Vendida]]</f>
        <v>504.56640000000004</v>
      </c>
      <c r="H2117" s="15">
        <v>3153.54</v>
      </c>
      <c r="I2117" s="17">
        <f>+Ventas_Wellpro[[#This Row],[Total de Venta sin IVA]]+Ventas_Wellpro[[#This Row],[IVA]]</f>
        <v>3658.1064000000001</v>
      </c>
      <c r="J2117">
        <f>YEAR(Ventas_Wellpro[[#This Row],[Fecha]])</f>
        <v>2025</v>
      </c>
      <c r="K2117" t="str">
        <f>TEXT(Ventas_Wellpro[[#This Row],[Fecha]],"MMMM")</f>
        <v>octubre</v>
      </c>
      <c r="L2117">
        <f>DAY(Ventas_Wellpro[[#This Row],[Fecha]])</f>
        <v>16</v>
      </c>
    </row>
    <row r="2118" spans="2:12" x14ac:dyDescent="0.25">
      <c r="B2118" s="70">
        <v>45946</v>
      </c>
      <c r="C2118" s="74" t="s">
        <v>18</v>
      </c>
      <c r="D2118" t="s">
        <v>196</v>
      </c>
      <c r="E2118" s="17">
        <v>525.59</v>
      </c>
      <c r="F2118">
        <v>6</v>
      </c>
      <c r="G2118" s="18">
        <f>+(Ventas_Wellpro[[#This Row],[Precio de Venta]]*0.16)*Ventas_Wellpro[[#This Row],[Cantidad Vendida]]</f>
        <v>504.56640000000004</v>
      </c>
      <c r="H2118" s="15">
        <v>3153.54</v>
      </c>
      <c r="I2118" s="17">
        <f>+Ventas_Wellpro[[#This Row],[Total de Venta sin IVA]]+Ventas_Wellpro[[#This Row],[IVA]]</f>
        <v>3658.1064000000001</v>
      </c>
      <c r="J2118">
        <f>YEAR(Ventas_Wellpro[[#This Row],[Fecha]])</f>
        <v>2025</v>
      </c>
      <c r="K2118" t="str">
        <f>TEXT(Ventas_Wellpro[[#This Row],[Fecha]],"MMMM")</f>
        <v>octubre</v>
      </c>
      <c r="L2118">
        <f>DAY(Ventas_Wellpro[[#This Row],[Fecha]])</f>
        <v>16</v>
      </c>
    </row>
    <row r="2119" spans="2:12" x14ac:dyDescent="0.25">
      <c r="B2119" s="70">
        <v>45946</v>
      </c>
      <c r="C2119" s="74" t="s">
        <v>18</v>
      </c>
      <c r="D2119" t="s">
        <v>196</v>
      </c>
      <c r="E2119" s="17">
        <v>525.59</v>
      </c>
      <c r="F2119">
        <v>12</v>
      </c>
      <c r="G2119" s="18">
        <f>+(Ventas_Wellpro[[#This Row],[Precio de Venta]]*0.16)*Ventas_Wellpro[[#This Row],[Cantidad Vendida]]</f>
        <v>1009.1328000000001</v>
      </c>
      <c r="H2119" s="15">
        <v>6307.08</v>
      </c>
      <c r="I2119" s="17">
        <f>+Ventas_Wellpro[[#This Row],[Total de Venta sin IVA]]+Ventas_Wellpro[[#This Row],[IVA]]</f>
        <v>7316.2128000000002</v>
      </c>
      <c r="J2119">
        <f>YEAR(Ventas_Wellpro[[#This Row],[Fecha]])</f>
        <v>2025</v>
      </c>
      <c r="K2119" t="str">
        <f>TEXT(Ventas_Wellpro[[#This Row],[Fecha]],"MMMM")</f>
        <v>octubre</v>
      </c>
      <c r="L2119">
        <f>DAY(Ventas_Wellpro[[#This Row],[Fecha]])</f>
        <v>16</v>
      </c>
    </row>
    <row r="2120" spans="2:12" x14ac:dyDescent="0.25">
      <c r="B2120" s="70">
        <v>45946</v>
      </c>
      <c r="C2120" s="74" t="s">
        <v>18</v>
      </c>
      <c r="D2120" t="s">
        <v>196</v>
      </c>
      <c r="E2120" s="17">
        <v>525.59</v>
      </c>
      <c r="F2120">
        <v>6</v>
      </c>
      <c r="G2120" s="18">
        <f>+(Ventas_Wellpro[[#This Row],[Precio de Venta]]*0.16)*Ventas_Wellpro[[#This Row],[Cantidad Vendida]]</f>
        <v>504.56640000000004</v>
      </c>
      <c r="H2120" s="15">
        <v>3153.54</v>
      </c>
      <c r="I2120" s="17">
        <f>+Ventas_Wellpro[[#This Row],[Total de Venta sin IVA]]+Ventas_Wellpro[[#This Row],[IVA]]</f>
        <v>3658.1064000000001</v>
      </c>
      <c r="J2120">
        <f>YEAR(Ventas_Wellpro[[#This Row],[Fecha]])</f>
        <v>2025</v>
      </c>
      <c r="K2120" t="str">
        <f>TEXT(Ventas_Wellpro[[#This Row],[Fecha]],"MMMM")</f>
        <v>octubre</v>
      </c>
      <c r="L2120">
        <f>DAY(Ventas_Wellpro[[#This Row],[Fecha]])</f>
        <v>16</v>
      </c>
    </row>
    <row r="2121" spans="2:12" x14ac:dyDescent="0.25">
      <c r="B2121" s="70">
        <v>45946</v>
      </c>
      <c r="C2121" s="74" t="s">
        <v>23</v>
      </c>
      <c r="D2121" t="s">
        <v>196</v>
      </c>
      <c r="E2121" s="17">
        <v>70.05</v>
      </c>
      <c r="F2121">
        <v>240</v>
      </c>
      <c r="G2121" s="18">
        <f>+(Ventas_Wellpro[[#This Row],[Precio de Venta]]*0.16)*Ventas_Wellpro[[#This Row],[Cantidad Vendida]]</f>
        <v>2689.92</v>
      </c>
      <c r="H2121" s="15">
        <v>16812</v>
      </c>
      <c r="I2121" s="17">
        <f>+Ventas_Wellpro[[#This Row],[Total de Venta sin IVA]]+Ventas_Wellpro[[#This Row],[IVA]]</f>
        <v>19501.919999999998</v>
      </c>
      <c r="J2121">
        <f>YEAR(Ventas_Wellpro[[#This Row],[Fecha]])</f>
        <v>2025</v>
      </c>
      <c r="K2121" t="str">
        <f>TEXT(Ventas_Wellpro[[#This Row],[Fecha]],"MMMM")</f>
        <v>octubre</v>
      </c>
      <c r="L2121">
        <f>DAY(Ventas_Wellpro[[#This Row],[Fecha]])</f>
        <v>16</v>
      </c>
    </row>
    <row r="2122" spans="2:12" x14ac:dyDescent="0.25">
      <c r="B2122" s="70">
        <v>45946</v>
      </c>
      <c r="C2122" s="74" t="s">
        <v>23</v>
      </c>
      <c r="D2122" t="s">
        <v>196</v>
      </c>
      <c r="E2122" s="17">
        <v>70.05</v>
      </c>
      <c r="F2122">
        <v>240</v>
      </c>
      <c r="G2122" s="18">
        <f>+(Ventas_Wellpro[[#This Row],[Precio de Venta]]*0.16)*Ventas_Wellpro[[#This Row],[Cantidad Vendida]]</f>
        <v>2689.92</v>
      </c>
      <c r="H2122" s="15">
        <v>16812</v>
      </c>
      <c r="I2122" s="17">
        <f>+Ventas_Wellpro[[#This Row],[Total de Venta sin IVA]]+Ventas_Wellpro[[#This Row],[IVA]]</f>
        <v>19501.919999999998</v>
      </c>
      <c r="J2122">
        <f>YEAR(Ventas_Wellpro[[#This Row],[Fecha]])</f>
        <v>2025</v>
      </c>
      <c r="K2122" t="str">
        <f>TEXT(Ventas_Wellpro[[#This Row],[Fecha]],"MMMM")</f>
        <v>octubre</v>
      </c>
      <c r="L2122">
        <f>DAY(Ventas_Wellpro[[#This Row],[Fecha]])</f>
        <v>16</v>
      </c>
    </row>
    <row r="2123" spans="2:12" x14ac:dyDescent="0.25">
      <c r="B2123" s="70">
        <v>45947</v>
      </c>
      <c r="C2123" s="74" t="s">
        <v>22</v>
      </c>
      <c r="D2123" t="s">
        <v>144</v>
      </c>
      <c r="E2123" s="17">
        <v>137.79</v>
      </c>
      <c r="F2123">
        <v>1</v>
      </c>
      <c r="G2123" s="18">
        <f>+(Ventas_Wellpro[[#This Row],[Precio de Venta]]*0.16)*Ventas_Wellpro[[#This Row],[Cantidad Vendida]]</f>
        <v>22.046399999999998</v>
      </c>
      <c r="H2123" s="15">
        <v>137.79</v>
      </c>
      <c r="I2123" s="17">
        <f>+Ventas_Wellpro[[#This Row],[Total de Venta sin IVA]]+Ventas_Wellpro[[#This Row],[IVA]]</f>
        <v>159.8364</v>
      </c>
      <c r="J2123">
        <f>YEAR(Ventas_Wellpro[[#This Row],[Fecha]])</f>
        <v>2025</v>
      </c>
      <c r="K2123" t="str">
        <f>TEXT(Ventas_Wellpro[[#This Row],[Fecha]],"MMMM")</f>
        <v>octubre</v>
      </c>
      <c r="L2123">
        <f>DAY(Ventas_Wellpro[[#This Row],[Fecha]])</f>
        <v>17</v>
      </c>
    </row>
    <row r="2124" spans="2:12" x14ac:dyDescent="0.25">
      <c r="B2124" s="70">
        <v>45947</v>
      </c>
      <c r="C2124" s="74" t="s">
        <v>22</v>
      </c>
      <c r="D2124" t="s">
        <v>144</v>
      </c>
      <c r="E2124" s="17">
        <v>137.79</v>
      </c>
      <c r="F2124">
        <v>1</v>
      </c>
      <c r="G2124" s="18">
        <f>+(Ventas_Wellpro[[#This Row],[Precio de Venta]]*0.16)*Ventas_Wellpro[[#This Row],[Cantidad Vendida]]</f>
        <v>22.046399999999998</v>
      </c>
      <c r="H2124" s="15">
        <v>137.79</v>
      </c>
      <c r="I2124" s="17">
        <f>+Ventas_Wellpro[[#This Row],[Total de Venta sin IVA]]+Ventas_Wellpro[[#This Row],[IVA]]</f>
        <v>159.8364</v>
      </c>
      <c r="J2124">
        <f>YEAR(Ventas_Wellpro[[#This Row],[Fecha]])</f>
        <v>2025</v>
      </c>
      <c r="K2124" t="str">
        <f>TEXT(Ventas_Wellpro[[#This Row],[Fecha]],"MMMM")</f>
        <v>octubre</v>
      </c>
      <c r="L2124">
        <f>DAY(Ventas_Wellpro[[#This Row],[Fecha]])</f>
        <v>17</v>
      </c>
    </row>
    <row r="2125" spans="2:12" x14ac:dyDescent="0.25">
      <c r="B2125" s="70">
        <v>45947</v>
      </c>
      <c r="C2125" s="74" t="s">
        <v>22</v>
      </c>
      <c r="D2125" t="s">
        <v>144</v>
      </c>
      <c r="E2125" s="17">
        <v>137.79</v>
      </c>
      <c r="F2125">
        <v>1</v>
      </c>
      <c r="G2125" s="18">
        <f>+(Ventas_Wellpro[[#This Row],[Precio de Venta]]*0.16)*Ventas_Wellpro[[#This Row],[Cantidad Vendida]]</f>
        <v>22.046399999999998</v>
      </c>
      <c r="H2125" s="15">
        <v>137.79</v>
      </c>
      <c r="I2125" s="17">
        <f>+Ventas_Wellpro[[#This Row],[Total de Venta sin IVA]]+Ventas_Wellpro[[#This Row],[IVA]]</f>
        <v>159.8364</v>
      </c>
      <c r="J2125">
        <f>YEAR(Ventas_Wellpro[[#This Row],[Fecha]])</f>
        <v>2025</v>
      </c>
      <c r="K2125" t="str">
        <f>TEXT(Ventas_Wellpro[[#This Row],[Fecha]],"MMMM")</f>
        <v>octubre</v>
      </c>
      <c r="L2125">
        <f>DAY(Ventas_Wellpro[[#This Row],[Fecha]])</f>
        <v>17</v>
      </c>
    </row>
    <row r="2126" spans="2:12" x14ac:dyDescent="0.25">
      <c r="B2126" s="70">
        <v>45947</v>
      </c>
      <c r="C2126" s="74" t="s">
        <v>23</v>
      </c>
      <c r="D2126" t="s">
        <v>144</v>
      </c>
      <c r="E2126" s="17">
        <v>137.79</v>
      </c>
      <c r="F2126">
        <v>1</v>
      </c>
      <c r="G2126" s="18">
        <f>+(Ventas_Wellpro[[#This Row],[Precio de Venta]]*0.16)*Ventas_Wellpro[[#This Row],[Cantidad Vendida]]</f>
        <v>22.046399999999998</v>
      </c>
      <c r="H2126" s="15">
        <v>137.79</v>
      </c>
      <c r="I2126" s="17">
        <f>+Ventas_Wellpro[[#This Row],[Total de Venta sin IVA]]+Ventas_Wellpro[[#This Row],[IVA]]</f>
        <v>159.8364</v>
      </c>
      <c r="J2126">
        <f>YEAR(Ventas_Wellpro[[#This Row],[Fecha]])</f>
        <v>2025</v>
      </c>
      <c r="K2126" t="str">
        <f>TEXT(Ventas_Wellpro[[#This Row],[Fecha]],"MMMM")</f>
        <v>octubre</v>
      </c>
      <c r="L2126">
        <f>DAY(Ventas_Wellpro[[#This Row],[Fecha]])</f>
        <v>17</v>
      </c>
    </row>
    <row r="2127" spans="2:12" x14ac:dyDescent="0.25">
      <c r="B2127" s="70">
        <v>45951</v>
      </c>
      <c r="C2127" s="74" t="s">
        <v>15</v>
      </c>
      <c r="D2127" t="s">
        <v>202</v>
      </c>
      <c r="E2127" s="17">
        <v>505.86</v>
      </c>
      <c r="F2127">
        <v>82</v>
      </c>
      <c r="G2127" s="18">
        <f>+(Ventas_Wellpro[[#This Row],[Precio de Venta]]*0.16)*Ventas_Wellpro[[#This Row],[Cantidad Vendida]]</f>
        <v>6636.8832000000002</v>
      </c>
      <c r="H2127" s="15">
        <v>41480.519999999997</v>
      </c>
      <c r="I2127" s="17">
        <f>+Ventas_Wellpro[[#This Row],[Total de Venta sin IVA]]+Ventas_Wellpro[[#This Row],[IVA]]</f>
        <v>48117.403200000001</v>
      </c>
      <c r="J2127">
        <f>YEAR(Ventas_Wellpro[[#This Row],[Fecha]])</f>
        <v>2025</v>
      </c>
      <c r="K2127" t="str">
        <f>TEXT(Ventas_Wellpro[[#This Row],[Fecha]],"MMMM")</f>
        <v>octubre</v>
      </c>
      <c r="L2127">
        <f>DAY(Ventas_Wellpro[[#This Row],[Fecha]])</f>
        <v>21</v>
      </c>
    </row>
    <row r="2128" spans="2:12" x14ac:dyDescent="0.25">
      <c r="B2128" s="70">
        <v>45951</v>
      </c>
      <c r="C2128" s="74" t="s">
        <v>16</v>
      </c>
      <c r="D2128" t="s">
        <v>144</v>
      </c>
      <c r="E2128" s="17">
        <v>905.16</v>
      </c>
      <c r="F2128">
        <v>1</v>
      </c>
      <c r="G2128" s="18">
        <f>+(Ventas_Wellpro[[#This Row],[Precio de Venta]]*0.16)*Ventas_Wellpro[[#This Row],[Cantidad Vendida]]</f>
        <v>144.82560000000001</v>
      </c>
      <c r="H2128" s="15">
        <v>905.16</v>
      </c>
      <c r="I2128" s="17">
        <f>+Ventas_Wellpro[[#This Row],[Total de Venta sin IVA]]+Ventas_Wellpro[[#This Row],[IVA]]</f>
        <v>1049.9856</v>
      </c>
      <c r="J2128">
        <f>YEAR(Ventas_Wellpro[[#This Row],[Fecha]])</f>
        <v>2025</v>
      </c>
      <c r="K2128" t="str">
        <f>TEXT(Ventas_Wellpro[[#This Row],[Fecha]],"MMMM")</f>
        <v>octubre</v>
      </c>
      <c r="L2128">
        <f>DAY(Ventas_Wellpro[[#This Row],[Fecha]])</f>
        <v>21</v>
      </c>
    </row>
    <row r="2129" spans="2:12" x14ac:dyDescent="0.25">
      <c r="B2129" s="70">
        <v>45951</v>
      </c>
      <c r="C2129" s="74" t="s">
        <v>22</v>
      </c>
      <c r="D2129" t="s">
        <v>144</v>
      </c>
      <c r="E2129" s="17">
        <v>137.79</v>
      </c>
      <c r="F2129">
        <v>1</v>
      </c>
      <c r="G2129" s="18">
        <f>+(Ventas_Wellpro[[#This Row],[Precio de Venta]]*0.16)*Ventas_Wellpro[[#This Row],[Cantidad Vendida]]</f>
        <v>22.046399999999998</v>
      </c>
      <c r="H2129" s="15">
        <v>137.79</v>
      </c>
      <c r="I2129" s="17">
        <f>+Ventas_Wellpro[[#This Row],[Total de Venta sin IVA]]+Ventas_Wellpro[[#This Row],[IVA]]</f>
        <v>159.8364</v>
      </c>
      <c r="J2129">
        <f>YEAR(Ventas_Wellpro[[#This Row],[Fecha]])</f>
        <v>2025</v>
      </c>
      <c r="K2129" t="str">
        <f>TEXT(Ventas_Wellpro[[#This Row],[Fecha]],"MMMM")</f>
        <v>octubre</v>
      </c>
      <c r="L2129">
        <f>DAY(Ventas_Wellpro[[#This Row],[Fecha]])</f>
        <v>21</v>
      </c>
    </row>
    <row r="2130" spans="2:12" x14ac:dyDescent="0.25">
      <c r="B2130" s="70">
        <v>45952</v>
      </c>
      <c r="C2130" s="74" t="s">
        <v>17</v>
      </c>
      <c r="D2130" t="s">
        <v>196</v>
      </c>
      <c r="E2130" s="17">
        <v>498.66</v>
      </c>
      <c r="F2130">
        <v>18</v>
      </c>
      <c r="G2130" s="18">
        <f>+(Ventas_Wellpro[[#This Row],[Precio de Venta]]*0.16)*Ventas_Wellpro[[#This Row],[Cantidad Vendida]]</f>
        <v>1436.1408000000001</v>
      </c>
      <c r="H2130" s="15">
        <v>8975.8799999999992</v>
      </c>
      <c r="I2130" s="17">
        <f>+Ventas_Wellpro[[#This Row],[Total de Venta sin IVA]]+Ventas_Wellpro[[#This Row],[IVA]]</f>
        <v>10412.020799999998</v>
      </c>
      <c r="J2130">
        <f>YEAR(Ventas_Wellpro[[#This Row],[Fecha]])</f>
        <v>2025</v>
      </c>
      <c r="K2130" t="str">
        <f>TEXT(Ventas_Wellpro[[#This Row],[Fecha]],"MMMM")</f>
        <v>octubre</v>
      </c>
      <c r="L2130">
        <f>DAY(Ventas_Wellpro[[#This Row],[Fecha]])</f>
        <v>22</v>
      </c>
    </row>
    <row r="2131" spans="2:12" x14ac:dyDescent="0.25">
      <c r="B2131" s="70">
        <v>45952</v>
      </c>
      <c r="C2131" s="74" t="s">
        <v>17</v>
      </c>
      <c r="D2131" t="s">
        <v>196</v>
      </c>
      <c r="E2131" s="17">
        <v>498.66</v>
      </c>
      <c r="F2131">
        <v>6</v>
      </c>
      <c r="G2131" s="18">
        <f>+(Ventas_Wellpro[[#This Row],[Precio de Venta]]*0.16)*Ventas_Wellpro[[#This Row],[Cantidad Vendida]]</f>
        <v>478.71360000000004</v>
      </c>
      <c r="H2131" s="15">
        <v>2991.96</v>
      </c>
      <c r="I2131" s="17">
        <f>+Ventas_Wellpro[[#This Row],[Total de Venta sin IVA]]+Ventas_Wellpro[[#This Row],[IVA]]</f>
        <v>3470.6736000000001</v>
      </c>
      <c r="J2131">
        <f>YEAR(Ventas_Wellpro[[#This Row],[Fecha]])</f>
        <v>2025</v>
      </c>
      <c r="K2131" t="str">
        <f>TEXT(Ventas_Wellpro[[#This Row],[Fecha]],"MMMM")</f>
        <v>octubre</v>
      </c>
      <c r="L2131">
        <f>DAY(Ventas_Wellpro[[#This Row],[Fecha]])</f>
        <v>22</v>
      </c>
    </row>
    <row r="2132" spans="2:12" x14ac:dyDescent="0.25">
      <c r="B2132" s="70">
        <v>45952</v>
      </c>
      <c r="C2132" s="74" t="s">
        <v>17</v>
      </c>
      <c r="D2132" t="s">
        <v>196</v>
      </c>
      <c r="E2132" s="17">
        <v>498.66</v>
      </c>
      <c r="F2132">
        <v>30</v>
      </c>
      <c r="G2132" s="18">
        <f>+(Ventas_Wellpro[[#This Row],[Precio de Venta]]*0.16)*Ventas_Wellpro[[#This Row],[Cantidad Vendida]]</f>
        <v>2393.5680000000002</v>
      </c>
      <c r="H2132" s="15">
        <v>14959.8</v>
      </c>
      <c r="I2132" s="17">
        <f>+Ventas_Wellpro[[#This Row],[Total de Venta sin IVA]]+Ventas_Wellpro[[#This Row],[IVA]]</f>
        <v>17353.367999999999</v>
      </c>
      <c r="J2132">
        <f>YEAR(Ventas_Wellpro[[#This Row],[Fecha]])</f>
        <v>2025</v>
      </c>
      <c r="K2132" t="str">
        <f>TEXT(Ventas_Wellpro[[#This Row],[Fecha]],"MMMM")</f>
        <v>octubre</v>
      </c>
      <c r="L2132">
        <f>DAY(Ventas_Wellpro[[#This Row],[Fecha]])</f>
        <v>22</v>
      </c>
    </row>
    <row r="2133" spans="2:12" x14ac:dyDescent="0.25">
      <c r="B2133" s="70">
        <v>45952</v>
      </c>
      <c r="C2133" s="74" t="s">
        <v>17</v>
      </c>
      <c r="D2133" t="s">
        <v>196</v>
      </c>
      <c r="E2133" s="17">
        <v>498.66</v>
      </c>
      <c r="F2133">
        <v>12</v>
      </c>
      <c r="G2133" s="18">
        <f>+(Ventas_Wellpro[[#This Row],[Precio de Venta]]*0.16)*Ventas_Wellpro[[#This Row],[Cantidad Vendida]]</f>
        <v>957.42720000000008</v>
      </c>
      <c r="H2133" s="15">
        <v>5983.92</v>
      </c>
      <c r="I2133" s="17">
        <f>+Ventas_Wellpro[[#This Row],[Total de Venta sin IVA]]+Ventas_Wellpro[[#This Row],[IVA]]</f>
        <v>6941.3472000000002</v>
      </c>
      <c r="J2133">
        <f>YEAR(Ventas_Wellpro[[#This Row],[Fecha]])</f>
        <v>2025</v>
      </c>
      <c r="K2133" t="str">
        <f>TEXT(Ventas_Wellpro[[#This Row],[Fecha]],"MMMM")</f>
        <v>octubre</v>
      </c>
      <c r="L2133">
        <f>DAY(Ventas_Wellpro[[#This Row],[Fecha]])</f>
        <v>22</v>
      </c>
    </row>
    <row r="2134" spans="2:12" x14ac:dyDescent="0.25">
      <c r="B2134" s="70">
        <v>45952</v>
      </c>
      <c r="C2134" s="74" t="s">
        <v>17</v>
      </c>
      <c r="D2134" t="s">
        <v>196</v>
      </c>
      <c r="E2134" s="17">
        <v>498.66</v>
      </c>
      <c r="F2134">
        <v>6</v>
      </c>
      <c r="G2134" s="18">
        <f>+(Ventas_Wellpro[[#This Row],[Precio de Venta]]*0.16)*Ventas_Wellpro[[#This Row],[Cantidad Vendida]]</f>
        <v>478.71360000000004</v>
      </c>
      <c r="H2134" s="15">
        <v>2991.96</v>
      </c>
      <c r="I2134" s="17">
        <f>+Ventas_Wellpro[[#This Row],[Total de Venta sin IVA]]+Ventas_Wellpro[[#This Row],[IVA]]</f>
        <v>3470.6736000000001</v>
      </c>
      <c r="J2134">
        <f>YEAR(Ventas_Wellpro[[#This Row],[Fecha]])</f>
        <v>2025</v>
      </c>
      <c r="K2134" t="str">
        <f>TEXT(Ventas_Wellpro[[#This Row],[Fecha]],"MMMM")</f>
        <v>octubre</v>
      </c>
      <c r="L2134">
        <f>DAY(Ventas_Wellpro[[#This Row],[Fecha]])</f>
        <v>22</v>
      </c>
    </row>
    <row r="2135" spans="2:12" x14ac:dyDescent="0.25">
      <c r="B2135" s="70">
        <v>45952</v>
      </c>
      <c r="C2135" s="74" t="s">
        <v>156</v>
      </c>
      <c r="D2135" t="s">
        <v>197</v>
      </c>
      <c r="E2135" s="17">
        <v>814.02</v>
      </c>
      <c r="F2135">
        <v>6</v>
      </c>
      <c r="G2135" s="18">
        <f>+(Ventas_Wellpro[[#This Row],[Precio de Venta]]*0.16)*Ventas_Wellpro[[#This Row],[Cantidad Vendida]]</f>
        <v>781.45920000000001</v>
      </c>
      <c r="H2135" s="15">
        <v>4884.12</v>
      </c>
      <c r="I2135" s="17">
        <f>+Ventas_Wellpro[[#This Row],[Total de Venta sin IVA]]+Ventas_Wellpro[[#This Row],[IVA]]</f>
        <v>5665.5792000000001</v>
      </c>
      <c r="J2135">
        <f>YEAR(Ventas_Wellpro[[#This Row],[Fecha]])</f>
        <v>2025</v>
      </c>
      <c r="K2135" t="str">
        <f>TEXT(Ventas_Wellpro[[#This Row],[Fecha]],"MMMM")</f>
        <v>octubre</v>
      </c>
      <c r="L2135">
        <f>DAY(Ventas_Wellpro[[#This Row],[Fecha]])</f>
        <v>22</v>
      </c>
    </row>
    <row r="2136" spans="2:12" x14ac:dyDescent="0.25">
      <c r="B2136" s="70">
        <v>45952</v>
      </c>
      <c r="C2136" s="74" t="s">
        <v>159</v>
      </c>
      <c r="D2136" t="s">
        <v>197</v>
      </c>
      <c r="E2136" s="17">
        <v>814.02</v>
      </c>
      <c r="F2136">
        <v>6</v>
      </c>
      <c r="G2136" s="18">
        <f>+(Ventas_Wellpro[[#This Row],[Precio de Venta]]*0.16)*Ventas_Wellpro[[#This Row],[Cantidad Vendida]]</f>
        <v>781.45920000000001</v>
      </c>
      <c r="H2136" s="15">
        <v>4884.12</v>
      </c>
      <c r="I2136" s="17">
        <f>+Ventas_Wellpro[[#This Row],[Total de Venta sin IVA]]+Ventas_Wellpro[[#This Row],[IVA]]</f>
        <v>5665.5792000000001</v>
      </c>
      <c r="J2136">
        <f>YEAR(Ventas_Wellpro[[#This Row],[Fecha]])</f>
        <v>2025</v>
      </c>
      <c r="K2136" t="str">
        <f>TEXT(Ventas_Wellpro[[#This Row],[Fecha]],"MMMM")</f>
        <v>octubre</v>
      </c>
      <c r="L2136">
        <f>DAY(Ventas_Wellpro[[#This Row],[Fecha]])</f>
        <v>22</v>
      </c>
    </row>
    <row r="2137" spans="2:12" x14ac:dyDescent="0.25">
      <c r="B2137" s="70">
        <v>45952</v>
      </c>
      <c r="C2137" s="74" t="s">
        <v>123</v>
      </c>
      <c r="D2137" t="s">
        <v>144</v>
      </c>
      <c r="E2137" s="17">
        <v>137.79</v>
      </c>
      <c r="F2137">
        <v>1</v>
      </c>
      <c r="G2137" s="18">
        <f>+(Ventas_Wellpro[[#This Row],[Precio de Venta]]*0.16)*Ventas_Wellpro[[#This Row],[Cantidad Vendida]]</f>
        <v>22.046399999999998</v>
      </c>
      <c r="H2137" s="15">
        <v>137.79</v>
      </c>
      <c r="I2137" s="17">
        <f>+Ventas_Wellpro[[#This Row],[Total de Venta sin IVA]]+Ventas_Wellpro[[#This Row],[IVA]]</f>
        <v>159.8364</v>
      </c>
      <c r="J2137">
        <f>YEAR(Ventas_Wellpro[[#This Row],[Fecha]])</f>
        <v>2025</v>
      </c>
      <c r="K2137" t="str">
        <f>TEXT(Ventas_Wellpro[[#This Row],[Fecha]],"MMMM")</f>
        <v>octubre</v>
      </c>
      <c r="L2137">
        <f>DAY(Ventas_Wellpro[[#This Row],[Fecha]])</f>
        <v>22</v>
      </c>
    </row>
    <row r="2138" spans="2:12" x14ac:dyDescent="0.25">
      <c r="B2138" s="70">
        <v>45952</v>
      </c>
      <c r="C2138" s="74" t="s">
        <v>10</v>
      </c>
      <c r="D2138" t="s">
        <v>197</v>
      </c>
      <c r="E2138" s="17">
        <v>211.23</v>
      </c>
      <c r="F2138">
        <v>6</v>
      </c>
      <c r="G2138" s="18">
        <f>+(Ventas_Wellpro[[#This Row],[Precio de Venta]]*0.16)*Ventas_Wellpro[[#This Row],[Cantidad Vendida]]</f>
        <v>202.7808</v>
      </c>
      <c r="H2138" s="15">
        <v>1267.3800000000001</v>
      </c>
      <c r="I2138" s="17">
        <f>+Ventas_Wellpro[[#This Row],[Total de Venta sin IVA]]+Ventas_Wellpro[[#This Row],[IVA]]</f>
        <v>1470.1608000000001</v>
      </c>
      <c r="J2138">
        <f>YEAR(Ventas_Wellpro[[#This Row],[Fecha]])</f>
        <v>2025</v>
      </c>
      <c r="K2138" t="str">
        <f>TEXT(Ventas_Wellpro[[#This Row],[Fecha]],"MMMM")</f>
        <v>octubre</v>
      </c>
      <c r="L2138">
        <f>DAY(Ventas_Wellpro[[#This Row],[Fecha]])</f>
        <v>22</v>
      </c>
    </row>
    <row r="2139" spans="2:12" x14ac:dyDescent="0.25">
      <c r="B2139" s="70">
        <v>45952</v>
      </c>
      <c r="C2139" s="74" t="s">
        <v>59</v>
      </c>
      <c r="D2139" t="s">
        <v>210</v>
      </c>
      <c r="E2139" s="17">
        <v>16.265499999999999</v>
      </c>
      <c r="F2139">
        <v>53</v>
      </c>
      <c r="G2139" s="18">
        <f>+(Ventas_Wellpro[[#This Row],[Precio de Venta]]*0.16)*Ventas_Wellpro[[#This Row],[Cantidad Vendida]]</f>
        <v>137.93144000000001</v>
      </c>
      <c r="H2139" s="15">
        <v>862.07</v>
      </c>
      <c r="I2139" s="17">
        <f>+Ventas_Wellpro[[#This Row],[Total de Venta sin IVA]]+Ventas_Wellpro[[#This Row],[IVA]]</f>
        <v>1000.00144</v>
      </c>
      <c r="J2139">
        <f>YEAR(Ventas_Wellpro[[#This Row],[Fecha]])</f>
        <v>2025</v>
      </c>
      <c r="K2139" t="str">
        <f>TEXT(Ventas_Wellpro[[#This Row],[Fecha]],"MMMM")</f>
        <v>octubre</v>
      </c>
      <c r="L2139">
        <f>DAY(Ventas_Wellpro[[#This Row],[Fecha]])</f>
        <v>22</v>
      </c>
    </row>
    <row r="2140" spans="2:12" x14ac:dyDescent="0.25">
      <c r="B2140" s="70">
        <v>45952</v>
      </c>
      <c r="C2140" s="74" t="s">
        <v>18</v>
      </c>
      <c r="D2140" t="s">
        <v>196</v>
      </c>
      <c r="E2140" s="17">
        <v>525.59</v>
      </c>
      <c r="F2140">
        <v>12</v>
      </c>
      <c r="G2140" s="18">
        <f>+(Ventas_Wellpro[[#This Row],[Precio de Venta]]*0.16)*Ventas_Wellpro[[#This Row],[Cantidad Vendida]]</f>
        <v>1009.1328000000001</v>
      </c>
      <c r="H2140" s="15">
        <v>6307.08</v>
      </c>
      <c r="I2140" s="17">
        <f>+Ventas_Wellpro[[#This Row],[Total de Venta sin IVA]]+Ventas_Wellpro[[#This Row],[IVA]]</f>
        <v>7316.2128000000002</v>
      </c>
      <c r="J2140">
        <f>YEAR(Ventas_Wellpro[[#This Row],[Fecha]])</f>
        <v>2025</v>
      </c>
      <c r="K2140" t="str">
        <f>TEXT(Ventas_Wellpro[[#This Row],[Fecha]],"MMMM")</f>
        <v>octubre</v>
      </c>
      <c r="L2140">
        <f>DAY(Ventas_Wellpro[[#This Row],[Fecha]])</f>
        <v>22</v>
      </c>
    </row>
    <row r="2141" spans="2:12" x14ac:dyDescent="0.25">
      <c r="B2141" s="70">
        <v>45952</v>
      </c>
      <c r="C2141" s="74" t="s">
        <v>18</v>
      </c>
      <c r="D2141" t="s">
        <v>196</v>
      </c>
      <c r="E2141" s="17">
        <v>525.59</v>
      </c>
      <c r="F2141">
        <v>24</v>
      </c>
      <c r="G2141" s="18">
        <f>+(Ventas_Wellpro[[#This Row],[Precio de Venta]]*0.16)*Ventas_Wellpro[[#This Row],[Cantidad Vendida]]</f>
        <v>2018.2656000000002</v>
      </c>
      <c r="H2141" s="15">
        <v>12614.16</v>
      </c>
      <c r="I2141" s="17">
        <f>+Ventas_Wellpro[[#This Row],[Total de Venta sin IVA]]+Ventas_Wellpro[[#This Row],[IVA]]</f>
        <v>14632.4256</v>
      </c>
      <c r="J2141">
        <f>YEAR(Ventas_Wellpro[[#This Row],[Fecha]])</f>
        <v>2025</v>
      </c>
      <c r="K2141" t="str">
        <f>TEXT(Ventas_Wellpro[[#This Row],[Fecha]],"MMMM")</f>
        <v>octubre</v>
      </c>
      <c r="L2141">
        <f>DAY(Ventas_Wellpro[[#This Row],[Fecha]])</f>
        <v>22</v>
      </c>
    </row>
    <row r="2142" spans="2:12" x14ac:dyDescent="0.25">
      <c r="B2142" s="70">
        <v>45952</v>
      </c>
      <c r="C2142" s="74" t="s">
        <v>18</v>
      </c>
      <c r="D2142" t="s">
        <v>196</v>
      </c>
      <c r="E2142" s="17">
        <v>525.59</v>
      </c>
      <c r="F2142">
        <v>6</v>
      </c>
      <c r="G2142" s="18">
        <f>+(Ventas_Wellpro[[#This Row],[Precio de Venta]]*0.16)*Ventas_Wellpro[[#This Row],[Cantidad Vendida]]</f>
        <v>504.56640000000004</v>
      </c>
      <c r="H2142" s="15">
        <v>3153.54</v>
      </c>
      <c r="I2142" s="17">
        <f>+Ventas_Wellpro[[#This Row],[Total de Venta sin IVA]]+Ventas_Wellpro[[#This Row],[IVA]]</f>
        <v>3658.1064000000001</v>
      </c>
      <c r="J2142">
        <f>YEAR(Ventas_Wellpro[[#This Row],[Fecha]])</f>
        <v>2025</v>
      </c>
      <c r="K2142" t="str">
        <f>TEXT(Ventas_Wellpro[[#This Row],[Fecha]],"MMMM")</f>
        <v>octubre</v>
      </c>
      <c r="L2142">
        <f>DAY(Ventas_Wellpro[[#This Row],[Fecha]])</f>
        <v>22</v>
      </c>
    </row>
    <row r="2143" spans="2:12" x14ac:dyDescent="0.25">
      <c r="B2143" s="70">
        <v>45952</v>
      </c>
      <c r="C2143" s="74" t="s">
        <v>18</v>
      </c>
      <c r="D2143" t="s">
        <v>196</v>
      </c>
      <c r="E2143" s="17">
        <v>525.59</v>
      </c>
      <c r="F2143">
        <v>6</v>
      </c>
      <c r="G2143" s="18">
        <f>+(Ventas_Wellpro[[#This Row],[Precio de Venta]]*0.16)*Ventas_Wellpro[[#This Row],[Cantidad Vendida]]</f>
        <v>504.56640000000004</v>
      </c>
      <c r="H2143" s="15">
        <v>3153.54</v>
      </c>
      <c r="I2143" s="17">
        <f>+Ventas_Wellpro[[#This Row],[Total de Venta sin IVA]]+Ventas_Wellpro[[#This Row],[IVA]]</f>
        <v>3658.1064000000001</v>
      </c>
      <c r="J2143">
        <f>YEAR(Ventas_Wellpro[[#This Row],[Fecha]])</f>
        <v>2025</v>
      </c>
      <c r="K2143" t="str">
        <f>TEXT(Ventas_Wellpro[[#This Row],[Fecha]],"MMMM")</f>
        <v>octubre</v>
      </c>
      <c r="L2143">
        <f>DAY(Ventas_Wellpro[[#This Row],[Fecha]])</f>
        <v>22</v>
      </c>
    </row>
    <row r="2144" spans="2:12" x14ac:dyDescent="0.25">
      <c r="B2144" s="70">
        <v>45952</v>
      </c>
      <c r="C2144" s="74" t="s">
        <v>23</v>
      </c>
      <c r="D2144" t="s">
        <v>196</v>
      </c>
      <c r="E2144" s="17">
        <v>70.05</v>
      </c>
      <c r="F2144">
        <v>240</v>
      </c>
      <c r="G2144" s="18">
        <f>+(Ventas_Wellpro[[#This Row],[Precio de Venta]]*0.16)*Ventas_Wellpro[[#This Row],[Cantidad Vendida]]</f>
        <v>2689.92</v>
      </c>
      <c r="H2144" s="15">
        <v>16812</v>
      </c>
      <c r="I2144" s="17">
        <f>+Ventas_Wellpro[[#This Row],[Total de Venta sin IVA]]+Ventas_Wellpro[[#This Row],[IVA]]</f>
        <v>19501.919999999998</v>
      </c>
      <c r="J2144">
        <f>YEAR(Ventas_Wellpro[[#This Row],[Fecha]])</f>
        <v>2025</v>
      </c>
      <c r="K2144" t="str">
        <f>TEXT(Ventas_Wellpro[[#This Row],[Fecha]],"MMMM")</f>
        <v>octubre</v>
      </c>
      <c r="L2144">
        <f>DAY(Ventas_Wellpro[[#This Row],[Fecha]])</f>
        <v>22</v>
      </c>
    </row>
    <row r="2145" spans="2:12" x14ac:dyDescent="0.25">
      <c r="B2145" s="70">
        <v>45952</v>
      </c>
      <c r="C2145" s="74" t="s">
        <v>23</v>
      </c>
      <c r="D2145" t="s">
        <v>196</v>
      </c>
      <c r="E2145" s="17">
        <v>70.05</v>
      </c>
      <c r="F2145">
        <v>240</v>
      </c>
      <c r="G2145" s="18">
        <f>+(Ventas_Wellpro[[#This Row],[Precio de Venta]]*0.16)*Ventas_Wellpro[[#This Row],[Cantidad Vendida]]</f>
        <v>2689.92</v>
      </c>
      <c r="H2145" s="15">
        <v>16812</v>
      </c>
      <c r="I2145" s="17">
        <f>+Ventas_Wellpro[[#This Row],[Total de Venta sin IVA]]+Ventas_Wellpro[[#This Row],[IVA]]</f>
        <v>19501.919999999998</v>
      </c>
      <c r="J2145">
        <f>YEAR(Ventas_Wellpro[[#This Row],[Fecha]])</f>
        <v>2025</v>
      </c>
      <c r="K2145" t="str">
        <f>TEXT(Ventas_Wellpro[[#This Row],[Fecha]],"MMMM")</f>
        <v>octubre</v>
      </c>
      <c r="L2145">
        <f>DAY(Ventas_Wellpro[[#This Row],[Fecha]])</f>
        <v>22</v>
      </c>
    </row>
    <row r="2146" spans="2:12" x14ac:dyDescent="0.25">
      <c r="B2146" s="70">
        <v>45953</v>
      </c>
      <c r="C2146" s="74" t="s">
        <v>17</v>
      </c>
      <c r="D2146" t="s">
        <v>196</v>
      </c>
      <c r="E2146" s="17">
        <v>498.66</v>
      </c>
      <c r="F2146">
        <v>6</v>
      </c>
      <c r="G2146" s="18">
        <f>+(Ventas_Wellpro[[#This Row],[Precio de Venta]]*0.16)*Ventas_Wellpro[[#This Row],[Cantidad Vendida]]</f>
        <v>478.71360000000004</v>
      </c>
      <c r="H2146" s="15">
        <v>2991.96</v>
      </c>
      <c r="I2146" s="17">
        <f>+Ventas_Wellpro[[#This Row],[Total de Venta sin IVA]]+Ventas_Wellpro[[#This Row],[IVA]]</f>
        <v>3470.6736000000001</v>
      </c>
      <c r="J2146">
        <f>YEAR(Ventas_Wellpro[[#This Row],[Fecha]])</f>
        <v>2025</v>
      </c>
      <c r="K2146" t="str">
        <f>TEXT(Ventas_Wellpro[[#This Row],[Fecha]],"MMMM")</f>
        <v>octubre</v>
      </c>
      <c r="L2146">
        <f>DAY(Ventas_Wellpro[[#This Row],[Fecha]])</f>
        <v>23</v>
      </c>
    </row>
    <row r="2147" spans="2:12" x14ac:dyDescent="0.25">
      <c r="B2147" s="70">
        <v>45953</v>
      </c>
      <c r="C2147" s="74" t="s">
        <v>17</v>
      </c>
      <c r="D2147" t="s">
        <v>196</v>
      </c>
      <c r="E2147" s="17">
        <v>498.66</v>
      </c>
      <c r="F2147">
        <v>6</v>
      </c>
      <c r="G2147" s="18">
        <f>+(Ventas_Wellpro[[#This Row],[Precio de Venta]]*0.16)*Ventas_Wellpro[[#This Row],[Cantidad Vendida]]</f>
        <v>478.71360000000004</v>
      </c>
      <c r="H2147" s="15">
        <v>2991.96</v>
      </c>
      <c r="I2147" s="17">
        <f>+Ventas_Wellpro[[#This Row],[Total de Venta sin IVA]]+Ventas_Wellpro[[#This Row],[IVA]]</f>
        <v>3470.6736000000001</v>
      </c>
      <c r="J2147">
        <f>YEAR(Ventas_Wellpro[[#This Row],[Fecha]])</f>
        <v>2025</v>
      </c>
      <c r="K2147" t="str">
        <f>TEXT(Ventas_Wellpro[[#This Row],[Fecha]],"MMMM")</f>
        <v>octubre</v>
      </c>
      <c r="L2147">
        <f>DAY(Ventas_Wellpro[[#This Row],[Fecha]])</f>
        <v>23</v>
      </c>
    </row>
    <row r="2148" spans="2:12" x14ac:dyDescent="0.25">
      <c r="B2148" s="70">
        <v>45953</v>
      </c>
      <c r="C2148" s="74" t="s">
        <v>17</v>
      </c>
      <c r="D2148" t="s">
        <v>196</v>
      </c>
      <c r="E2148" s="17">
        <v>498.66</v>
      </c>
      <c r="F2148">
        <v>18</v>
      </c>
      <c r="G2148" s="18">
        <f>+(Ventas_Wellpro[[#This Row],[Precio de Venta]]*0.16)*Ventas_Wellpro[[#This Row],[Cantidad Vendida]]</f>
        <v>1436.1408000000001</v>
      </c>
      <c r="H2148" s="15">
        <v>8975.8799999999992</v>
      </c>
      <c r="I2148" s="17">
        <f>+Ventas_Wellpro[[#This Row],[Total de Venta sin IVA]]+Ventas_Wellpro[[#This Row],[IVA]]</f>
        <v>10412.020799999998</v>
      </c>
      <c r="J2148">
        <f>YEAR(Ventas_Wellpro[[#This Row],[Fecha]])</f>
        <v>2025</v>
      </c>
      <c r="K2148" t="str">
        <f>TEXT(Ventas_Wellpro[[#This Row],[Fecha]],"MMMM")</f>
        <v>octubre</v>
      </c>
      <c r="L2148">
        <f>DAY(Ventas_Wellpro[[#This Row],[Fecha]])</f>
        <v>23</v>
      </c>
    </row>
    <row r="2149" spans="2:12" x14ac:dyDescent="0.25">
      <c r="B2149" s="70">
        <v>45953</v>
      </c>
      <c r="C2149" s="74" t="s">
        <v>17</v>
      </c>
      <c r="D2149" t="s">
        <v>196</v>
      </c>
      <c r="E2149" s="17">
        <v>498.66</v>
      </c>
      <c r="F2149">
        <v>18</v>
      </c>
      <c r="G2149" s="18">
        <f>+(Ventas_Wellpro[[#This Row],[Precio de Venta]]*0.16)*Ventas_Wellpro[[#This Row],[Cantidad Vendida]]</f>
        <v>1436.1408000000001</v>
      </c>
      <c r="H2149" s="15">
        <v>8975.8799999999992</v>
      </c>
      <c r="I2149" s="17">
        <f>+Ventas_Wellpro[[#This Row],[Total de Venta sin IVA]]+Ventas_Wellpro[[#This Row],[IVA]]</f>
        <v>10412.020799999998</v>
      </c>
      <c r="J2149">
        <f>YEAR(Ventas_Wellpro[[#This Row],[Fecha]])</f>
        <v>2025</v>
      </c>
      <c r="K2149" t="str">
        <f>TEXT(Ventas_Wellpro[[#This Row],[Fecha]],"MMMM")</f>
        <v>octubre</v>
      </c>
      <c r="L2149">
        <f>DAY(Ventas_Wellpro[[#This Row],[Fecha]])</f>
        <v>23</v>
      </c>
    </row>
    <row r="2150" spans="2:12" x14ac:dyDescent="0.25">
      <c r="B2150" s="70">
        <v>45953</v>
      </c>
      <c r="C2150" s="74" t="s">
        <v>17</v>
      </c>
      <c r="D2150" t="s">
        <v>196</v>
      </c>
      <c r="E2150" s="17">
        <v>498.66</v>
      </c>
      <c r="F2150">
        <v>6</v>
      </c>
      <c r="G2150" s="18">
        <f>+(Ventas_Wellpro[[#This Row],[Precio de Venta]]*0.16)*Ventas_Wellpro[[#This Row],[Cantidad Vendida]]</f>
        <v>478.71360000000004</v>
      </c>
      <c r="H2150" s="15">
        <v>2991.96</v>
      </c>
      <c r="I2150" s="17">
        <f>+Ventas_Wellpro[[#This Row],[Total de Venta sin IVA]]+Ventas_Wellpro[[#This Row],[IVA]]</f>
        <v>3470.6736000000001</v>
      </c>
      <c r="J2150">
        <f>YEAR(Ventas_Wellpro[[#This Row],[Fecha]])</f>
        <v>2025</v>
      </c>
      <c r="K2150" t="str">
        <f>TEXT(Ventas_Wellpro[[#This Row],[Fecha]],"MMMM")</f>
        <v>octubre</v>
      </c>
      <c r="L2150">
        <f>DAY(Ventas_Wellpro[[#This Row],[Fecha]])</f>
        <v>23</v>
      </c>
    </row>
    <row r="2151" spans="2:12" x14ac:dyDescent="0.25">
      <c r="B2151" s="70">
        <v>45953</v>
      </c>
      <c r="C2151" s="74" t="s">
        <v>17</v>
      </c>
      <c r="D2151" t="s">
        <v>196</v>
      </c>
      <c r="E2151" s="17">
        <v>498.66</v>
      </c>
      <c r="F2151">
        <v>36</v>
      </c>
      <c r="G2151" s="18">
        <f>+(Ventas_Wellpro[[#This Row],[Precio de Venta]]*0.16)*Ventas_Wellpro[[#This Row],[Cantidad Vendida]]</f>
        <v>2872.2816000000003</v>
      </c>
      <c r="H2151" s="15">
        <v>17951.759999999998</v>
      </c>
      <c r="I2151" s="17">
        <f>+Ventas_Wellpro[[#This Row],[Total de Venta sin IVA]]+Ventas_Wellpro[[#This Row],[IVA]]</f>
        <v>20824.041599999997</v>
      </c>
      <c r="J2151">
        <f>YEAR(Ventas_Wellpro[[#This Row],[Fecha]])</f>
        <v>2025</v>
      </c>
      <c r="K2151" t="str">
        <f>TEXT(Ventas_Wellpro[[#This Row],[Fecha]],"MMMM")</f>
        <v>octubre</v>
      </c>
      <c r="L2151">
        <f>DAY(Ventas_Wellpro[[#This Row],[Fecha]])</f>
        <v>23</v>
      </c>
    </row>
    <row r="2152" spans="2:12" x14ac:dyDescent="0.25">
      <c r="B2152" s="70">
        <v>45953</v>
      </c>
      <c r="C2152" s="74" t="s">
        <v>17</v>
      </c>
      <c r="D2152" t="s">
        <v>196</v>
      </c>
      <c r="E2152" s="17">
        <v>498.66</v>
      </c>
      <c r="F2152">
        <v>24</v>
      </c>
      <c r="G2152" s="18">
        <f>+(Ventas_Wellpro[[#This Row],[Precio de Venta]]*0.16)*Ventas_Wellpro[[#This Row],[Cantidad Vendida]]</f>
        <v>1914.8544000000002</v>
      </c>
      <c r="H2152" s="15">
        <v>11967.84</v>
      </c>
      <c r="I2152" s="17">
        <f>+Ventas_Wellpro[[#This Row],[Total de Venta sin IVA]]+Ventas_Wellpro[[#This Row],[IVA]]</f>
        <v>13882.6944</v>
      </c>
      <c r="J2152">
        <f>YEAR(Ventas_Wellpro[[#This Row],[Fecha]])</f>
        <v>2025</v>
      </c>
      <c r="K2152" t="str">
        <f>TEXT(Ventas_Wellpro[[#This Row],[Fecha]],"MMMM")</f>
        <v>octubre</v>
      </c>
      <c r="L2152">
        <f>DAY(Ventas_Wellpro[[#This Row],[Fecha]])</f>
        <v>23</v>
      </c>
    </row>
    <row r="2153" spans="2:12" x14ac:dyDescent="0.25">
      <c r="B2153" s="70">
        <v>45953</v>
      </c>
      <c r="C2153" s="74" t="s">
        <v>123</v>
      </c>
      <c r="D2153" t="s">
        <v>144</v>
      </c>
      <c r="E2153" s="17">
        <v>137.79</v>
      </c>
      <c r="F2153">
        <v>1</v>
      </c>
      <c r="G2153" s="18">
        <f>+(Ventas_Wellpro[[#This Row],[Precio de Venta]]*0.16)*Ventas_Wellpro[[#This Row],[Cantidad Vendida]]</f>
        <v>22.046399999999998</v>
      </c>
      <c r="H2153" s="15">
        <v>137.79</v>
      </c>
      <c r="I2153" s="17">
        <f>+Ventas_Wellpro[[#This Row],[Total de Venta sin IVA]]+Ventas_Wellpro[[#This Row],[IVA]]</f>
        <v>159.8364</v>
      </c>
      <c r="J2153">
        <f>YEAR(Ventas_Wellpro[[#This Row],[Fecha]])</f>
        <v>2025</v>
      </c>
      <c r="K2153" t="str">
        <f>TEXT(Ventas_Wellpro[[#This Row],[Fecha]],"MMMM")</f>
        <v>octubre</v>
      </c>
      <c r="L2153">
        <f>DAY(Ventas_Wellpro[[#This Row],[Fecha]])</f>
        <v>23</v>
      </c>
    </row>
    <row r="2154" spans="2:12" x14ac:dyDescent="0.25">
      <c r="B2154" s="70">
        <v>45953</v>
      </c>
      <c r="C2154" s="74" t="s">
        <v>21</v>
      </c>
      <c r="D2154" t="s">
        <v>144</v>
      </c>
      <c r="E2154" s="17">
        <v>137.79</v>
      </c>
      <c r="F2154">
        <v>1</v>
      </c>
      <c r="G2154" s="18">
        <f>+(Ventas_Wellpro[[#This Row],[Precio de Venta]]*0.16)*Ventas_Wellpro[[#This Row],[Cantidad Vendida]]</f>
        <v>22.046399999999998</v>
      </c>
      <c r="H2154" s="15">
        <v>137.79</v>
      </c>
      <c r="I2154" s="17">
        <f>+Ventas_Wellpro[[#This Row],[Total de Venta sin IVA]]+Ventas_Wellpro[[#This Row],[IVA]]</f>
        <v>159.8364</v>
      </c>
      <c r="J2154">
        <f>YEAR(Ventas_Wellpro[[#This Row],[Fecha]])</f>
        <v>2025</v>
      </c>
      <c r="K2154" t="str">
        <f>TEXT(Ventas_Wellpro[[#This Row],[Fecha]],"MMMM")</f>
        <v>octubre</v>
      </c>
      <c r="L2154">
        <f>DAY(Ventas_Wellpro[[#This Row],[Fecha]])</f>
        <v>23</v>
      </c>
    </row>
    <row r="2155" spans="2:12" x14ac:dyDescent="0.25">
      <c r="B2155" s="70">
        <v>45953</v>
      </c>
      <c r="C2155" s="74" t="s">
        <v>22</v>
      </c>
      <c r="D2155" t="s">
        <v>144</v>
      </c>
      <c r="E2155" s="17">
        <v>137.79</v>
      </c>
      <c r="F2155">
        <v>1</v>
      </c>
      <c r="G2155" s="18">
        <f>+(Ventas_Wellpro[[#This Row],[Precio de Venta]]*0.16)*Ventas_Wellpro[[#This Row],[Cantidad Vendida]]</f>
        <v>22.046399999999998</v>
      </c>
      <c r="H2155" s="15">
        <v>137.79</v>
      </c>
      <c r="I2155" s="17">
        <f>+Ventas_Wellpro[[#This Row],[Total de Venta sin IVA]]+Ventas_Wellpro[[#This Row],[IVA]]</f>
        <v>159.8364</v>
      </c>
      <c r="J2155">
        <f>YEAR(Ventas_Wellpro[[#This Row],[Fecha]])</f>
        <v>2025</v>
      </c>
      <c r="K2155" t="str">
        <f>TEXT(Ventas_Wellpro[[#This Row],[Fecha]],"MMMM")</f>
        <v>octubre</v>
      </c>
      <c r="L2155">
        <f>DAY(Ventas_Wellpro[[#This Row],[Fecha]])</f>
        <v>23</v>
      </c>
    </row>
    <row r="2156" spans="2:12" x14ac:dyDescent="0.25">
      <c r="B2156" s="70">
        <v>45953</v>
      </c>
      <c r="C2156" s="74" t="s">
        <v>22</v>
      </c>
      <c r="D2156" t="s">
        <v>144</v>
      </c>
      <c r="E2156" s="17">
        <v>137.79</v>
      </c>
      <c r="F2156">
        <v>1</v>
      </c>
      <c r="G2156" s="18">
        <f>+(Ventas_Wellpro[[#This Row],[Precio de Venta]]*0.16)*Ventas_Wellpro[[#This Row],[Cantidad Vendida]]</f>
        <v>22.046399999999998</v>
      </c>
      <c r="H2156" s="15">
        <v>137.79</v>
      </c>
      <c r="I2156" s="17">
        <f>+Ventas_Wellpro[[#This Row],[Total de Venta sin IVA]]+Ventas_Wellpro[[#This Row],[IVA]]</f>
        <v>159.8364</v>
      </c>
      <c r="J2156">
        <f>YEAR(Ventas_Wellpro[[#This Row],[Fecha]])</f>
        <v>2025</v>
      </c>
      <c r="K2156" t="str">
        <f>TEXT(Ventas_Wellpro[[#This Row],[Fecha]],"MMMM")</f>
        <v>octubre</v>
      </c>
      <c r="L2156">
        <f>DAY(Ventas_Wellpro[[#This Row],[Fecha]])</f>
        <v>23</v>
      </c>
    </row>
    <row r="2157" spans="2:12" x14ac:dyDescent="0.25">
      <c r="B2157" s="70">
        <v>45953</v>
      </c>
      <c r="C2157" s="74" t="s">
        <v>18</v>
      </c>
      <c r="D2157" t="s">
        <v>196</v>
      </c>
      <c r="E2157" s="17">
        <v>525.59</v>
      </c>
      <c r="F2157">
        <v>6</v>
      </c>
      <c r="G2157" s="18">
        <f>+(Ventas_Wellpro[[#This Row],[Precio de Venta]]*0.16)*Ventas_Wellpro[[#This Row],[Cantidad Vendida]]</f>
        <v>504.56640000000004</v>
      </c>
      <c r="H2157" s="15">
        <v>3153.54</v>
      </c>
      <c r="I2157" s="17">
        <f>+Ventas_Wellpro[[#This Row],[Total de Venta sin IVA]]+Ventas_Wellpro[[#This Row],[IVA]]</f>
        <v>3658.1064000000001</v>
      </c>
      <c r="J2157">
        <f>YEAR(Ventas_Wellpro[[#This Row],[Fecha]])</f>
        <v>2025</v>
      </c>
      <c r="K2157" t="str">
        <f>TEXT(Ventas_Wellpro[[#This Row],[Fecha]],"MMMM")</f>
        <v>octubre</v>
      </c>
      <c r="L2157">
        <f>DAY(Ventas_Wellpro[[#This Row],[Fecha]])</f>
        <v>23</v>
      </c>
    </row>
    <row r="2158" spans="2:12" x14ac:dyDescent="0.25">
      <c r="B2158" s="70">
        <v>45953</v>
      </c>
      <c r="C2158" s="74" t="s">
        <v>18</v>
      </c>
      <c r="D2158" t="s">
        <v>196</v>
      </c>
      <c r="E2158" s="17">
        <v>525.59</v>
      </c>
      <c r="F2158">
        <v>6</v>
      </c>
      <c r="G2158" s="18">
        <f>+(Ventas_Wellpro[[#This Row],[Precio de Venta]]*0.16)*Ventas_Wellpro[[#This Row],[Cantidad Vendida]]</f>
        <v>504.56640000000004</v>
      </c>
      <c r="H2158" s="15">
        <v>3153.54</v>
      </c>
      <c r="I2158" s="17">
        <f>+Ventas_Wellpro[[#This Row],[Total de Venta sin IVA]]+Ventas_Wellpro[[#This Row],[IVA]]</f>
        <v>3658.1064000000001</v>
      </c>
      <c r="J2158">
        <f>YEAR(Ventas_Wellpro[[#This Row],[Fecha]])</f>
        <v>2025</v>
      </c>
      <c r="K2158" t="str">
        <f>TEXT(Ventas_Wellpro[[#This Row],[Fecha]],"MMMM")</f>
        <v>octubre</v>
      </c>
      <c r="L2158">
        <f>DAY(Ventas_Wellpro[[#This Row],[Fecha]])</f>
        <v>23</v>
      </c>
    </row>
    <row r="2159" spans="2:12" x14ac:dyDescent="0.25">
      <c r="B2159" s="70">
        <v>45953</v>
      </c>
      <c r="C2159" s="74" t="s">
        <v>18</v>
      </c>
      <c r="D2159" t="s">
        <v>196</v>
      </c>
      <c r="E2159" s="17">
        <v>525.59</v>
      </c>
      <c r="F2159">
        <v>6</v>
      </c>
      <c r="G2159" s="18">
        <f>+(Ventas_Wellpro[[#This Row],[Precio de Venta]]*0.16)*Ventas_Wellpro[[#This Row],[Cantidad Vendida]]</f>
        <v>504.56640000000004</v>
      </c>
      <c r="H2159" s="15">
        <v>3153.54</v>
      </c>
      <c r="I2159" s="17">
        <f>+Ventas_Wellpro[[#This Row],[Total de Venta sin IVA]]+Ventas_Wellpro[[#This Row],[IVA]]</f>
        <v>3658.1064000000001</v>
      </c>
      <c r="J2159">
        <f>YEAR(Ventas_Wellpro[[#This Row],[Fecha]])</f>
        <v>2025</v>
      </c>
      <c r="K2159" t="str">
        <f>TEXT(Ventas_Wellpro[[#This Row],[Fecha]],"MMMM")</f>
        <v>octubre</v>
      </c>
      <c r="L2159">
        <f>DAY(Ventas_Wellpro[[#This Row],[Fecha]])</f>
        <v>23</v>
      </c>
    </row>
    <row r="2160" spans="2:12" x14ac:dyDescent="0.25">
      <c r="B2160" s="70">
        <v>45953</v>
      </c>
      <c r="C2160" s="74" t="s">
        <v>18</v>
      </c>
      <c r="D2160" t="s">
        <v>196</v>
      </c>
      <c r="E2160" s="17">
        <v>525.59</v>
      </c>
      <c r="F2160">
        <v>12</v>
      </c>
      <c r="G2160" s="18">
        <f>+(Ventas_Wellpro[[#This Row],[Precio de Venta]]*0.16)*Ventas_Wellpro[[#This Row],[Cantidad Vendida]]</f>
        <v>1009.1328000000001</v>
      </c>
      <c r="H2160" s="15">
        <v>6307.08</v>
      </c>
      <c r="I2160" s="17">
        <f>+Ventas_Wellpro[[#This Row],[Total de Venta sin IVA]]+Ventas_Wellpro[[#This Row],[IVA]]</f>
        <v>7316.2128000000002</v>
      </c>
      <c r="J2160">
        <f>YEAR(Ventas_Wellpro[[#This Row],[Fecha]])</f>
        <v>2025</v>
      </c>
      <c r="K2160" t="str">
        <f>TEXT(Ventas_Wellpro[[#This Row],[Fecha]],"MMMM")</f>
        <v>octubre</v>
      </c>
      <c r="L2160">
        <f>DAY(Ventas_Wellpro[[#This Row],[Fecha]])</f>
        <v>23</v>
      </c>
    </row>
    <row r="2161" spans="2:12" x14ac:dyDescent="0.25">
      <c r="B2161" s="70">
        <v>45953</v>
      </c>
      <c r="C2161" s="74" t="s">
        <v>18</v>
      </c>
      <c r="D2161" t="s">
        <v>196</v>
      </c>
      <c r="E2161" s="17">
        <v>525.59</v>
      </c>
      <c r="F2161">
        <v>24</v>
      </c>
      <c r="G2161" s="18">
        <f>+(Ventas_Wellpro[[#This Row],[Precio de Venta]]*0.16)*Ventas_Wellpro[[#This Row],[Cantidad Vendida]]</f>
        <v>2018.2656000000002</v>
      </c>
      <c r="H2161" s="15">
        <v>12614.16</v>
      </c>
      <c r="I2161" s="17">
        <f>+Ventas_Wellpro[[#This Row],[Total de Venta sin IVA]]+Ventas_Wellpro[[#This Row],[IVA]]</f>
        <v>14632.4256</v>
      </c>
      <c r="J2161">
        <f>YEAR(Ventas_Wellpro[[#This Row],[Fecha]])</f>
        <v>2025</v>
      </c>
      <c r="K2161" t="str">
        <f>TEXT(Ventas_Wellpro[[#This Row],[Fecha]],"MMMM")</f>
        <v>octubre</v>
      </c>
      <c r="L2161">
        <f>DAY(Ventas_Wellpro[[#This Row],[Fecha]])</f>
        <v>23</v>
      </c>
    </row>
    <row r="2162" spans="2:12" x14ac:dyDescent="0.25">
      <c r="B2162" s="70">
        <v>45953</v>
      </c>
      <c r="C2162" s="74" t="s">
        <v>18</v>
      </c>
      <c r="D2162" t="s">
        <v>196</v>
      </c>
      <c r="E2162" s="17">
        <v>525.59</v>
      </c>
      <c r="F2162">
        <v>12</v>
      </c>
      <c r="G2162" s="18">
        <f>+(Ventas_Wellpro[[#This Row],[Precio de Venta]]*0.16)*Ventas_Wellpro[[#This Row],[Cantidad Vendida]]</f>
        <v>1009.1328000000001</v>
      </c>
      <c r="H2162" s="15">
        <v>6307.08</v>
      </c>
      <c r="I2162" s="17">
        <f>+Ventas_Wellpro[[#This Row],[Total de Venta sin IVA]]+Ventas_Wellpro[[#This Row],[IVA]]</f>
        <v>7316.2128000000002</v>
      </c>
      <c r="J2162">
        <f>YEAR(Ventas_Wellpro[[#This Row],[Fecha]])</f>
        <v>2025</v>
      </c>
      <c r="K2162" t="str">
        <f>TEXT(Ventas_Wellpro[[#This Row],[Fecha]],"MMMM")</f>
        <v>octubre</v>
      </c>
      <c r="L2162">
        <f>DAY(Ventas_Wellpro[[#This Row],[Fecha]])</f>
        <v>23</v>
      </c>
    </row>
    <row r="2163" spans="2:12" x14ac:dyDescent="0.25">
      <c r="B2163" s="70">
        <v>45953</v>
      </c>
      <c r="C2163" s="74" t="s">
        <v>23</v>
      </c>
      <c r="D2163" t="s">
        <v>144</v>
      </c>
      <c r="E2163" s="17">
        <v>137.79</v>
      </c>
      <c r="F2163">
        <v>1</v>
      </c>
      <c r="G2163" s="18">
        <f>+(Ventas_Wellpro[[#This Row],[Precio de Venta]]*0.16)*Ventas_Wellpro[[#This Row],[Cantidad Vendida]]</f>
        <v>22.046399999999998</v>
      </c>
      <c r="H2163" s="15">
        <v>137.79</v>
      </c>
      <c r="I2163" s="17">
        <f>+Ventas_Wellpro[[#This Row],[Total de Venta sin IVA]]+Ventas_Wellpro[[#This Row],[IVA]]</f>
        <v>159.8364</v>
      </c>
      <c r="J2163">
        <f>YEAR(Ventas_Wellpro[[#This Row],[Fecha]])</f>
        <v>2025</v>
      </c>
      <c r="K2163" t="str">
        <f>TEXT(Ventas_Wellpro[[#This Row],[Fecha]],"MMMM")</f>
        <v>octubre</v>
      </c>
      <c r="L2163">
        <f>DAY(Ventas_Wellpro[[#This Row],[Fecha]])</f>
        <v>23</v>
      </c>
    </row>
    <row r="2164" spans="2:12" x14ac:dyDescent="0.25">
      <c r="B2164" s="70">
        <v>45953</v>
      </c>
      <c r="C2164" s="74" t="s">
        <v>23</v>
      </c>
      <c r="D2164" t="s">
        <v>196</v>
      </c>
      <c r="E2164" s="17">
        <v>70.05</v>
      </c>
      <c r="F2164">
        <v>240</v>
      </c>
      <c r="G2164" s="18">
        <f>+(Ventas_Wellpro[[#This Row],[Precio de Venta]]*0.16)*Ventas_Wellpro[[#This Row],[Cantidad Vendida]]</f>
        <v>2689.92</v>
      </c>
      <c r="H2164" s="15">
        <v>16812</v>
      </c>
      <c r="I2164" s="17">
        <f>+Ventas_Wellpro[[#This Row],[Total de Venta sin IVA]]+Ventas_Wellpro[[#This Row],[IVA]]</f>
        <v>19501.919999999998</v>
      </c>
      <c r="J2164">
        <f>YEAR(Ventas_Wellpro[[#This Row],[Fecha]])</f>
        <v>2025</v>
      </c>
      <c r="K2164" t="str">
        <f>TEXT(Ventas_Wellpro[[#This Row],[Fecha]],"MMMM")</f>
        <v>octubre</v>
      </c>
      <c r="L2164">
        <f>DAY(Ventas_Wellpro[[#This Row],[Fecha]])</f>
        <v>23</v>
      </c>
    </row>
    <row r="2165" spans="2:12" x14ac:dyDescent="0.25">
      <c r="B2165" s="70">
        <v>45953</v>
      </c>
      <c r="C2165" s="74" t="s">
        <v>23</v>
      </c>
      <c r="D2165" t="s">
        <v>196</v>
      </c>
      <c r="E2165" s="17">
        <v>70.05</v>
      </c>
      <c r="F2165">
        <v>240</v>
      </c>
      <c r="G2165" s="18">
        <f>+(Ventas_Wellpro[[#This Row],[Precio de Venta]]*0.16)*Ventas_Wellpro[[#This Row],[Cantidad Vendida]]</f>
        <v>2689.92</v>
      </c>
      <c r="H2165" s="15">
        <v>16812</v>
      </c>
      <c r="I2165" s="17">
        <f>+Ventas_Wellpro[[#This Row],[Total de Venta sin IVA]]+Ventas_Wellpro[[#This Row],[IVA]]</f>
        <v>19501.919999999998</v>
      </c>
      <c r="J2165">
        <f>YEAR(Ventas_Wellpro[[#This Row],[Fecha]])</f>
        <v>2025</v>
      </c>
      <c r="K2165" t="str">
        <f>TEXT(Ventas_Wellpro[[#This Row],[Fecha]],"MMMM")</f>
        <v>octubre</v>
      </c>
      <c r="L2165">
        <f>DAY(Ventas_Wellpro[[#This Row],[Fecha]])</f>
        <v>23</v>
      </c>
    </row>
    <row r="2166" spans="2:12" x14ac:dyDescent="0.25">
      <c r="B2166" s="70">
        <v>45957</v>
      </c>
      <c r="C2166" s="74" t="s">
        <v>17</v>
      </c>
      <c r="D2166" t="s">
        <v>196</v>
      </c>
      <c r="E2166" s="17">
        <v>0</v>
      </c>
      <c r="F2166">
        <v>8</v>
      </c>
      <c r="G2166" s="18">
        <f>+(Ventas_Wellpro[[#This Row],[Precio de Venta]]*0.16)*Ventas_Wellpro[[#This Row],[Cantidad Vendida]]</f>
        <v>0</v>
      </c>
      <c r="H2166" s="15">
        <v>0</v>
      </c>
      <c r="I2166" s="17">
        <f>+Ventas_Wellpro[[#This Row],[Total de Venta sin IVA]]+Ventas_Wellpro[[#This Row],[IVA]]</f>
        <v>0</v>
      </c>
      <c r="J2166">
        <f>YEAR(Ventas_Wellpro[[#This Row],[Fecha]])</f>
        <v>2025</v>
      </c>
      <c r="K2166" t="str">
        <f>TEXT(Ventas_Wellpro[[#This Row],[Fecha]],"MMMM")</f>
        <v>octubre</v>
      </c>
      <c r="L2166">
        <f>DAY(Ventas_Wellpro[[#This Row],[Fecha]])</f>
        <v>27</v>
      </c>
    </row>
    <row r="2167" spans="2:12" x14ac:dyDescent="0.25">
      <c r="B2167" s="70">
        <v>45957</v>
      </c>
      <c r="C2167" s="74" t="s">
        <v>123</v>
      </c>
      <c r="D2167" t="s">
        <v>144</v>
      </c>
      <c r="E2167" s="17">
        <v>137.79</v>
      </c>
      <c r="F2167">
        <v>1</v>
      </c>
      <c r="G2167" s="18">
        <f>+(Ventas_Wellpro[[#This Row],[Precio de Venta]]*0.16)*Ventas_Wellpro[[#This Row],[Cantidad Vendida]]</f>
        <v>22.046399999999998</v>
      </c>
      <c r="H2167" s="15">
        <v>137.79</v>
      </c>
      <c r="I2167" s="17">
        <f>+Ventas_Wellpro[[#This Row],[Total de Venta sin IVA]]+Ventas_Wellpro[[#This Row],[IVA]]</f>
        <v>159.8364</v>
      </c>
      <c r="J2167">
        <f>YEAR(Ventas_Wellpro[[#This Row],[Fecha]])</f>
        <v>2025</v>
      </c>
      <c r="K2167" t="str">
        <f>TEXT(Ventas_Wellpro[[#This Row],[Fecha]],"MMMM")</f>
        <v>octubre</v>
      </c>
      <c r="L2167">
        <f>DAY(Ventas_Wellpro[[#This Row],[Fecha]])</f>
        <v>27</v>
      </c>
    </row>
    <row r="2168" spans="2:12" x14ac:dyDescent="0.25">
      <c r="B2168" s="70">
        <v>45957</v>
      </c>
      <c r="C2168" s="74" t="s">
        <v>123</v>
      </c>
      <c r="D2168" t="s">
        <v>144</v>
      </c>
      <c r="E2168" s="17">
        <v>137.79</v>
      </c>
      <c r="F2168">
        <v>1</v>
      </c>
      <c r="G2168" s="18">
        <f>+(Ventas_Wellpro[[#This Row],[Precio de Venta]]*0.16)*Ventas_Wellpro[[#This Row],[Cantidad Vendida]]</f>
        <v>22.046399999999998</v>
      </c>
      <c r="H2168" s="15">
        <v>137.79</v>
      </c>
      <c r="I2168" s="17">
        <f>+Ventas_Wellpro[[#This Row],[Total de Venta sin IVA]]+Ventas_Wellpro[[#This Row],[IVA]]</f>
        <v>159.8364</v>
      </c>
      <c r="J2168">
        <f>YEAR(Ventas_Wellpro[[#This Row],[Fecha]])</f>
        <v>2025</v>
      </c>
      <c r="K2168" t="str">
        <f>TEXT(Ventas_Wellpro[[#This Row],[Fecha]],"MMMM")</f>
        <v>octubre</v>
      </c>
      <c r="L2168">
        <f>DAY(Ventas_Wellpro[[#This Row],[Fecha]])</f>
        <v>27</v>
      </c>
    </row>
    <row r="2169" spans="2:12" x14ac:dyDescent="0.25">
      <c r="B2169" s="70">
        <v>45957</v>
      </c>
      <c r="C2169" s="74" t="s">
        <v>21</v>
      </c>
      <c r="D2169" t="s">
        <v>144</v>
      </c>
      <c r="E2169" s="17">
        <v>137.79</v>
      </c>
      <c r="F2169">
        <v>1</v>
      </c>
      <c r="G2169" s="18">
        <f>+(Ventas_Wellpro[[#This Row],[Precio de Venta]]*0.16)*Ventas_Wellpro[[#This Row],[Cantidad Vendida]]</f>
        <v>22.046399999999998</v>
      </c>
      <c r="H2169" s="15">
        <v>137.79</v>
      </c>
      <c r="I2169" s="17">
        <f>+Ventas_Wellpro[[#This Row],[Total de Venta sin IVA]]+Ventas_Wellpro[[#This Row],[IVA]]</f>
        <v>159.8364</v>
      </c>
      <c r="J2169">
        <f>YEAR(Ventas_Wellpro[[#This Row],[Fecha]])</f>
        <v>2025</v>
      </c>
      <c r="K2169" t="str">
        <f>TEXT(Ventas_Wellpro[[#This Row],[Fecha]],"MMMM")</f>
        <v>octubre</v>
      </c>
      <c r="L2169">
        <f>DAY(Ventas_Wellpro[[#This Row],[Fecha]])</f>
        <v>27</v>
      </c>
    </row>
    <row r="2170" spans="2:12" x14ac:dyDescent="0.25">
      <c r="B2170" s="70">
        <v>45957</v>
      </c>
      <c r="C2170" s="74" t="s">
        <v>22</v>
      </c>
      <c r="D2170" t="s">
        <v>144</v>
      </c>
      <c r="E2170" s="17">
        <v>137.79</v>
      </c>
      <c r="F2170">
        <v>1</v>
      </c>
      <c r="G2170" s="18">
        <f>+(Ventas_Wellpro[[#This Row],[Precio de Venta]]*0.16)*Ventas_Wellpro[[#This Row],[Cantidad Vendida]]</f>
        <v>22.046399999999998</v>
      </c>
      <c r="H2170" s="15">
        <v>137.79</v>
      </c>
      <c r="I2170" s="17">
        <f>+Ventas_Wellpro[[#This Row],[Total de Venta sin IVA]]+Ventas_Wellpro[[#This Row],[IVA]]</f>
        <v>159.8364</v>
      </c>
      <c r="J2170">
        <f>YEAR(Ventas_Wellpro[[#This Row],[Fecha]])</f>
        <v>2025</v>
      </c>
      <c r="K2170" t="str">
        <f>TEXT(Ventas_Wellpro[[#This Row],[Fecha]],"MMMM")</f>
        <v>octubre</v>
      </c>
      <c r="L2170">
        <f>DAY(Ventas_Wellpro[[#This Row],[Fecha]])</f>
        <v>27</v>
      </c>
    </row>
    <row r="2171" spans="2:12" x14ac:dyDescent="0.25">
      <c r="B2171" s="70">
        <v>45957</v>
      </c>
      <c r="C2171" s="74" t="s">
        <v>22</v>
      </c>
      <c r="D2171" t="s">
        <v>144</v>
      </c>
      <c r="E2171" s="17">
        <v>137.79</v>
      </c>
      <c r="F2171">
        <v>1</v>
      </c>
      <c r="G2171" s="18">
        <f>+(Ventas_Wellpro[[#This Row],[Precio de Venta]]*0.16)*Ventas_Wellpro[[#This Row],[Cantidad Vendida]]</f>
        <v>22.046399999999998</v>
      </c>
      <c r="H2171" s="15">
        <v>137.79</v>
      </c>
      <c r="I2171" s="17">
        <f>+Ventas_Wellpro[[#This Row],[Total de Venta sin IVA]]+Ventas_Wellpro[[#This Row],[IVA]]</f>
        <v>159.8364</v>
      </c>
      <c r="J2171">
        <f>YEAR(Ventas_Wellpro[[#This Row],[Fecha]])</f>
        <v>2025</v>
      </c>
      <c r="K2171" t="str">
        <f>TEXT(Ventas_Wellpro[[#This Row],[Fecha]],"MMMM")</f>
        <v>octubre</v>
      </c>
      <c r="L2171">
        <f>DAY(Ventas_Wellpro[[#This Row],[Fecha]])</f>
        <v>27</v>
      </c>
    </row>
    <row r="2172" spans="2:12" x14ac:dyDescent="0.25">
      <c r="B2172" s="70">
        <v>45957</v>
      </c>
      <c r="C2172" s="74" t="s">
        <v>22</v>
      </c>
      <c r="D2172" t="s">
        <v>144</v>
      </c>
      <c r="E2172" s="17">
        <v>137.79</v>
      </c>
      <c r="F2172">
        <v>1</v>
      </c>
      <c r="G2172" s="18">
        <f>+(Ventas_Wellpro[[#This Row],[Precio de Venta]]*0.16)*Ventas_Wellpro[[#This Row],[Cantidad Vendida]]</f>
        <v>22.046399999999998</v>
      </c>
      <c r="H2172" s="15">
        <v>137.79</v>
      </c>
      <c r="I2172" s="17">
        <f>+Ventas_Wellpro[[#This Row],[Total de Venta sin IVA]]+Ventas_Wellpro[[#This Row],[IVA]]</f>
        <v>159.8364</v>
      </c>
      <c r="J2172">
        <f>YEAR(Ventas_Wellpro[[#This Row],[Fecha]])</f>
        <v>2025</v>
      </c>
      <c r="K2172" t="str">
        <f>TEXT(Ventas_Wellpro[[#This Row],[Fecha]],"MMMM")</f>
        <v>octubre</v>
      </c>
      <c r="L2172">
        <f>DAY(Ventas_Wellpro[[#This Row],[Fecha]])</f>
        <v>27</v>
      </c>
    </row>
    <row r="2173" spans="2:12" x14ac:dyDescent="0.25">
      <c r="B2173" s="70">
        <v>45957</v>
      </c>
      <c r="C2173" s="74" t="s">
        <v>22</v>
      </c>
      <c r="D2173" t="s">
        <v>144</v>
      </c>
      <c r="E2173" s="17">
        <v>137.79</v>
      </c>
      <c r="F2173">
        <v>1</v>
      </c>
      <c r="G2173" s="18">
        <f>+(Ventas_Wellpro[[#This Row],[Precio de Venta]]*0.16)*Ventas_Wellpro[[#This Row],[Cantidad Vendida]]</f>
        <v>22.046399999999998</v>
      </c>
      <c r="H2173" s="15">
        <v>137.79</v>
      </c>
      <c r="I2173" s="17">
        <f>+Ventas_Wellpro[[#This Row],[Total de Venta sin IVA]]+Ventas_Wellpro[[#This Row],[IVA]]</f>
        <v>159.8364</v>
      </c>
      <c r="J2173">
        <f>YEAR(Ventas_Wellpro[[#This Row],[Fecha]])</f>
        <v>2025</v>
      </c>
      <c r="K2173" t="str">
        <f>TEXT(Ventas_Wellpro[[#This Row],[Fecha]],"MMMM")</f>
        <v>octubre</v>
      </c>
      <c r="L2173">
        <f>DAY(Ventas_Wellpro[[#This Row],[Fecha]])</f>
        <v>27</v>
      </c>
    </row>
    <row r="2174" spans="2:12" x14ac:dyDescent="0.25">
      <c r="B2174" s="70">
        <v>45957</v>
      </c>
      <c r="C2174" s="74" t="s">
        <v>18</v>
      </c>
      <c r="D2174" t="s">
        <v>196</v>
      </c>
      <c r="E2174" s="17">
        <v>0</v>
      </c>
      <c r="F2174">
        <v>8</v>
      </c>
      <c r="G2174" s="18">
        <f>+(Ventas_Wellpro[[#This Row],[Precio de Venta]]*0.16)*Ventas_Wellpro[[#This Row],[Cantidad Vendida]]</f>
        <v>0</v>
      </c>
      <c r="H2174" s="15">
        <v>0</v>
      </c>
      <c r="I2174" s="17">
        <f>+Ventas_Wellpro[[#This Row],[Total de Venta sin IVA]]+Ventas_Wellpro[[#This Row],[IVA]]</f>
        <v>0</v>
      </c>
      <c r="J2174">
        <f>YEAR(Ventas_Wellpro[[#This Row],[Fecha]])</f>
        <v>2025</v>
      </c>
      <c r="K2174" t="str">
        <f>TEXT(Ventas_Wellpro[[#This Row],[Fecha]],"MMMM")</f>
        <v>octubre</v>
      </c>
      <c r="L2174">
        <f>DAY(Ventas_Wellpro[[#This Row],[Fecha]])</f>
        <v>27</v>
      </c>
    </row>
    <row r="2175" spans="2:12" x14ac:dyDescent="0.25">
      <c r="B2175" s="70">
        <v>45957</v>
      </c>
      <c r="C2175" s="74" t="s">
        <v>23</v>
      </c>
      <c r="D2175" t="s">
        <v>196</v>
      </c>
      <c r="E2175" s="17">
        <v>0</v>
      </c>
      <c r="F2175">
        <v>8</v>
      </c>
      <c r="G2175" s="18">
        <f>+(Ventas_Wellpro[[#This Row],[Precio de Venta]]*0.16)*Ventas_Wellpro[[#This Row],[Cantidad Vendida]]</f>
        <v>0</v>
      </c>
      <c r="H2175" s="15">
        <v>0</v>
      </c>
      <c r="I2175" s="17">
        <f>+Ventas_Wellpro[[#This Row],[Total de Venta sin IVA]]+Ventas_Wellpro[[#This Row],[IVA]]</f>
        <v>0</v>
      </c>
      <c r="J2175">
        <f>YEAR(Ventas_Wellpro[[#This Row],[Fecha]])</f>
        <v>2025</v>
      </c>
      <c r="K2175" t="str">
        <f>TEXT(Ventas_Wellpro[[#This Row],[Fecha]],"MMMM")</f>
        <v>octubre</v>
      </c>
      <c r="L2175">
        <f>DAY(Ventas_Wellpro[[#This Row],[Fecha]])</f>
        <v>27</v>
      </c>
    </row>
    <row r="2176" spans="2:12" x14ac:dyDescent="0.25">
      <c r="B2176" s="70">
        <v>45957</v>
      </c>
      <c r="C2176" s="74" t="s">
        <v>24</v>
      </c>
      <c r="D2176" t="s">
        <v>144</v>
      </c>
      <c r="E2176" s="17">
        <v>137.79</v>
      </c>
      <c r="F2176">
        <v>1</v>
      </c>
      <c r="G2176" s="18">
        <f>+(Ventas_Wellpro[[#This Row],[Precio de Venta]]*0.16)*Ventas_Wellpro[[#This Row],[Cantidad Vendida]]</f>
        <v>22.046399999999998</v>
      </c>
      <c r="H2176" s="15">
        <v>137.79</v>
      </c>
      <c r="I2176" s="17">
        <f>+Ventas_Wellpro[[#This Row],[Total de Venta sin IVA]]+Ventas_Wellpro[[#This Row],[IVA]]</f>
        <v>159.8364</v>
      </c>
      <c r="J2176">
        <f>YEAR(Ventas_Wellpro[[#This Row],[Fecha]])</f>
        <v>2025</v>
      </c>
      <c r="K2176" t="str">
        <f>TEXT(Ventas_Wellpro[[#This Row],[Fecha]],"MMMM")</f>
        <v>octubre</v>
      </c>
      <c r="L2176">
        <f>DAY(Ventas_Wellpro[[#This Row],[Fecha]])</f>
        <v>27</v>
      </c>
    </row>
    <row r="2177" spans="2:12" x14ac:dyDescent="0.25">
      <c r="B2177" s="70">
        <v>45958</v>
      </c>
      <c r="C2177" s="74" t="s">
        <v>15</v>
      </c>
      <c r="D2177" t="s">
        <v>202</v>
      </c>
      <c r="E2177" s="17">
        <v>505.86</v>
      </c>
      <c r="F2177">
        <v>115</v>
      </c>
      <c r="G2177" s="18">
        <f>+(Ventas_Wellpro[[#This Row],[Precio de Venta]]*0.16)*Ventas_Wellpro[[#This Row],[Cantidad Vendida]]</f>
        <v>9307.8240000000005</v>
      </c>
      <c r="H2177" s="15">
        <v>58173.9</v>
      </c>
      <c r="I2177" s="17">
        <f>+Ventas_Wellpro[[#This Row],[Total de Venta sin IVA]]+Ventas_Wellpro[[#This Row],[IVA]]</f>
        <v>67481.724000000002</v>
      </c>
      <c r="J2177">
        <f>YEAR(Ventas_Wellpro[[#This Row],[Fecha]])</f>
        <v>2025</v>
      </c>
      <c r="K2177" t="str">
        <f>TEXT(Ventas_Wellpro[[#This Row],[Fecha]],"MMMM")</f>
        <v>octubre</v>
      </c>
      <c r="L2177">
        <f>DAY(Ventas_Wellpro[[#This Row],[Fecha]])</f>
        <v>28</v>
      </c>
    </row>
    <row r="2178" spans="2:12" x14ac:dyDescent="0.25">
      <c r="B2178" s="70">
        <v>45958</v>
      </c>
      <c r="C2178" s="74" t="s">
        <v>10</v>
      </c>
      <c r="D2178" t="s">
        <v>144</v>
      </c>
      <c r="E2178" s="17">
        <v>343.97</v>
      </c>
      <c r="F2178">
        <v>1</v>
      </c>
      <c r="G2178" s="18">
        <f>+(Ventas_Wellpro[[#This Row],[Precio de Venta]]*0.16)*Ventas_Wellpro[[#This Row],[Cantidad Vendida]]</f>
        <v>55.035200000000003</v>
      </c>
      <c r="H2178" s="15">
        <v>343.97</v>
      </c>
      <c r="I2178" s="17">
        <f>+Ventas_Wellpro[[#This Row],[Total de Venta sin IVA]]+Ventas_Wellpro[[#This Row],[IVA]]</f>
        <v>399.00520000000006</v>
      </c>
      <c r="J2178">
        <f>YEAR(Ventas_Wellpro[[#This Row],[Fecha]])</f>
        <v>2025</v>
      </c>
      <c r="K2178" t="str">
        <f>TEXT(Ventas_Wellpro[[#This Row],[Fecha]],"MMMM")</f>
        <v>octubre</v>
      </c>
      <c r="L2178">
        <f>DAY(Ventas_Wellpro[[#This Row],[Fecha]])</f>
        <v>28</v>
      </c>
    </row>
    <row r="2179" spans="2:12" x14ac:dyDescent="0.25">
      <c r="B2179" s="70">
        <v>45958</v>
      </c>
      <c r="C2179" s="74" t="s">
        <v>21</v>
      </c>
      <c r="D2179" t="s">
        <v>144</v>
      </c>
      <c r="E2179" s="17">
        <v>137.79</v>
      </c>
      <c r="F2179">
        <v>1</v>
      </c>
      <c r="G2179" s="18">
        <f>+(Ventas_Wellpro[[#This Row],[Precio de Venta]]*0.16)*Ventas_Wellpro[[#This Row],[Cantidad Vendida]]</f>
        <v>22.046399999999998</v>
      </c>
      <c r="H2179" s="15">
        <v>137.79</v>
      </c>
      <c r="I2179" s="17">
        <f>+Ventas_Wellpro[[#This Row],[Total de Venta sin IVA]]+Ventas_Wellpro[[#This Row],[IVA]]</f>
        <v>159.8364</v>
      </c>
      <c r="J2179">
        <f>YEAR(Ventas_Wellpro[[#This Row],[Fecha]])</f>
        <v>2025</v>
      </c>
      <c r="K2179" t="str">
        <f>TEXT(Ventas_Wellpro[[#This Row],[Fecha]],"MMMM")</f>
        <v>octubre</v>
      </c>
      <c r="L2179">
        <f>DAY(Ventas_Wellpro[[#This Row],[Fecha]])</f>
        <v>28</v>
      </c>
    </row>
    <row r="2180" spans="2:12" x14ac:dyDescent="0.25">
      <c r="B2180" s="70">
        <v>45958</v>
      </c>
      <c r="C2180" s="74" t="s">
        <v>21</v>
      </c>
      <c r="D2180" t="s">
        <v>197</v>
      </c>
      <c r="E2180" s="17">
        <v>103.34</v>
      </c>
      <c r="F2180">
        <v>240</v>
      </c>
      <c r="G2180" s="18">
        <f>+(Ventas_Wellpro[[#This Row],[Precio de Venta]]*0.16)*Ventas_Wellpro[[#This Row],[Cantidad Vendida]]</f>
        <v>3968.2560000000003</v>
      </c>
      <c r="H2180" s="15">
        <v>24801.599999999999</v>
      </c>
      <c r="I2180" s="17">
        <f>+Ventas_Wellpro[[#This Row],[Total de Venta sin IVA]]+Ventas_Wellpro[[#This Row],[IVA]]</f>
        <v>28769.856</v>
      </c>
      <c r="J2180">
        <f>YEAR(Ventas_Wellpro[[#This Row],[Fecha]])</f>
        <v>2025</v>
      </c>
      <c r="K2180" t="str">
        <f>TEXT(Ventas_Wellpro[[#This Row],[Fecha]],"MMMM")</f>
        <v>octubre</v>
      </c>
      <c r="L2180">
        <f>DAY(Ventas_Wellpro[[#This Row],[Fecha]])</f>
        <v>28</v>
      </c>
    </row>
    <row r="2181" spans="2:12" x14ac:dyDescent="0.25">
      <c r="B2181" s="70">
        <v>45958</v>
      </c>
      <c r="C2181" s="74" t="s">
        <v>22</v>
      </c>
      <c r="D2181" t="s">
        <v>144</v>
      </c>
      <c r="E2181" s="17">
        <v>137.79</v>
      </c>
      <c r="F2181">
        <v>1</v>
      </c>
      <c r="G2181" s="18">
        <f>+(Ventas_Wellpro[[#This Row],[Precio de Venta]]*0.16)*Ventas_Wellpro[[#This Row],[Cantidad Vendida]]</f>
        <v>22.046399999999998</v>
      </c>
      <c r="H2181" s="15">
        <v>137.79</v>
      </c>
      <c r="I2181" s="17">
        <f>+Ventas_Wellpro[[#This Row],[Total de Venta sin IVA]]+Ventas_Wellpro[[#This Row],[IVA]]</f>
        <v>159.8364</v>
      </c>
      <c r="J2181">
        <f>YEAR(Ventas_Wellpro[[#This Row],[Fecha]])</f>
        <v>2025</v>
      </c>
      <c r="K2181" t="str">
        <f>TEXT(Ventas_Wellpro[[#This Row],[Fecha]],"MMMM")</f>
        <v>octubre</v>
      </c>
      <c r="L2181">
        <f>DAY(Ventas_Wellpro[[#This Row],[Fecha]])</f>
        <v>28</v>
      </c>
    </row>
    <row r="2182" spans="2:12" x14ac:dyDescent="0.25">
      <c r="B2182" s="70">
        <v>45958</v>
      </c>
      <c r="C2182" s="74" t="s">
        <v>22</v>
      </c>
      <c r="D2182" t="s">
        <v>144</v>
      </c>
      <c r="E2182" s="17">
        <v>137.79</v>
      </c>
      <c r="F2182">
        <v>1</v>
      </c>
      <c r="G2182" s="18">
        <f>+(Ventas_Wellpro[[#This Row],[Precio de Venta]]*0.16)*Ventas_Wellpro[[#This Row],[Cantidad Vendida]]</f>
        <v>22.046399999999998</v>
      </c>
      <c r="H2182" s="15">
        <v>137.79</v>
      </c>
      <c r="I2182" s="17">
        <f>+Ventas_Wellpro[[#This Row],[Total de Venta sin IVA]]+Ventas_Wellpro[[#This Row],[IVA]]</f>
        <v>159.8364</v>
      </c>
      <c r="J2182">
        <f>YEAR(Ventas_Wellpro[[#This Row],[Fecha]])</f>
        <v>2025</v>
      </c>
      <c r="K2182" t="str">
        <f>TEXT(Ventas_Wellpro[[#This Row],[Fecha]],"MMMM")</f>
        <v>octubre</v>
      </c>
      <c r="L2182">
        <f>DAY(Ventas_Wellpro[[#This Row],[Fecha]])</f>
        <v>28</v>
      </c>
    </row>
    <row r="2183" spans="2:12" x14ac:dyDescent="0.25">
      <c r="B2183" s="70">
        <v>45958</v>
      </c>
      <c r="C2183" s="74" t="s">
        <v>22</v>
      </c>
      <c r="D2183" t="s">
        <v>144</v>
      </c>
      <c r="E2183" s="17">
        <v>137.79</v>
      </c>
      <c r="F2183">
        <v>1</v>
      </c>
      <c r="G2183" s="18">
        <f>+(Ventas_Wellpro[[#This Row],[Precio de Venta]]*0.16)*Ventas_Wellpro[[#This Row],[Cantidad Vendida]]</f>
        <v>22.046399999999998</v>
      </c>
      <c r="H2183" s="15">
        <v>137.79</v>
      </c>
      <c r="I2183" s="17">
        <f>+Ventas_Wellpro[[#This Row],[Total de Venta sin IVA]]+Ventas_Wellpro[[#This Row],[IVA]]</f>
        <v>159.8364</v>
      </c>
      <c r="J2183">
        <f>YEAR(Ventas_Wellpro[[#This Row],[Fecha]])</f>
        <v>2025</v>
      </c>
      <c r="K2183" t="str">
        <f>TEXT(Ventas_Wellpro[[#This Row],[Fecha]],"MMMM")</f>
        <v>octubre</v>
      </c>
      <c r="L2183">
        <f>DAY(Ventas_Wellpro[[#This Row],[Fecha]])</f>
        <v>28</v>
      </c>
    </row>
    <row r="2184" spans="2:12" x14ac:dyDescent="0.25">
      <c r="B2184" s="70">
        <v>45958</v>
      </c>
      <c r="C2184" s="74" t="s">
        <v>22</v>
      </c>
      <c r="D2184" t="s">
        <v>144</v>
      </c>
      <c r="E2184" s="17">
        <v>137.79</v>
      </c>
      <c r="F2184">
        <v>1</v>
      </c>
      <c r="G2184" s="18">
        <f>+(Ventas_Wellpro[[#This Row],[Precio de Venta]]*0.16)*Ventas_Wellpro[[#This Row],[Cantidad Vendida]]</f>
        <v>22.046399999999998</v>
      </c>
      <c r="H2184" s="15">
        <v>137.79</v>
      </c>
      <c r="I2184" s="17">
        <f>+Ventas_Wellpro[[#This Row],[Total de Venta sin IVA]]+Ventas_Wellpro[[#This Row],[IVA]]</f>
        <v>159.8364</v>
      </c>
      <c r="J2184">
        <f>YEAR(Ventas_Wellpro[[#This Row],[Fecha]])</f>
        <v>2025</v>
      </c>
      <c r="K2184" t="str">
        <f>TEXT(Ventas_Wellpro[[#This Row],[Fecha]],"MMMM")</f>
        <v>octubre</v>
      </c>
      <c r="L2184">
        <f>DAY(Ventas_Wellpro[[#This Row],[Fecha]])</f>
        <v>28</v>
      </c>
    </row>
    <row r="2185" spans="2:12" x14ac:dyDescent="0.25">
      <c r="B2185" s="70">
        <v>45958</v>
      </c>
      <c r="C2185" s="74" t="s">
        <v>18</v>
      </c>
      <c r="D2185" t="s">
        <v>196</v>
      </c>
      <c r="E2185" s="17">
        <v>525.59</v>
      </c>
      <c r="F2185">
        <v>6</v>
      </c>
      <c r="G2185" s="18">
        <f>+(Ventas_Wellpro[[#This Row],[Precio de Venta]]*0.16)*Ventas_Wellpro[[#This Row],[Cantidad Vendida]]</f>
        <v>504.56640000000004</v>
      </c>
      <c r="H2185" s="15">
        <v>3153.54</v>
      </c>
      <c r="I2185" s="17">
        <f>+Ventas_Wellpro[[#This Row],[Total de Venta sin IVA]]+Ventas_Wellpro[[#This Row],[IVA]]</f>
        <v>3658.1064000000001</v>
      </c>
      <c r="J2185">
        <f>YEAR(Ventas_Wellpro[[#This Row],[Fecha]])</f>
        <v>2025</v>
      </c>
      <c r="K2185" t="str">
        <f>TEXT(Ventas_Wellpro[[#This Row],[Fecha]],"MMMM")</f>
        <v>octubre</v>
      </c>
      <c r="L2185">
        <f>DAY(Ventas_Wellpro[[#This Row],[Fecha]])</f>
        <v>28</v>
      </c>
    </row>
    <row r="2186" spans="2:12" x14ac:dyDescent="0.25">
      <c r="B2186" s="70">
        <v>45958</v>
      </c>
      <c r="C2186" s="74" t="s">
        <v>18</v>
      </c>
      <c r="D2186" t="s">
        <v>196</v>
      </c>
      <c r="E2186" s="17">
        <v>525.59</v>
      </c>
      <c r="F2186">
        <v>6</v>
      </c>
      <c r="G2186" s="18">
        <f>+(Ventas_Wellpro[[#This Row],[Precio de Venta]]*0.16)*Ventas_Wellpro[[#This Row],[Cantidad Vendida]]</f>
        <v>504.56640000000004</v>
      </c>
      <c r="H2186" s="15">
        <v>3153.54</v>
      </c>
      <c r="I2186" s="17">
        <f>+Ventas_Wellpro[[#This Row],[Total de Venta sin IVA]]+Ventas_Wellpro[[#This Row],[IVA]]</f>
        <v>3658.1064000000001</v>
      </c>
      <c r="J2186">
        <f>YEAR(Ventas_Wellpro[[#This Row],[Fecha]])</f>
        <v>2025</v>
      </c>
      <c r="K2186" t="str">
        <f>TEXT(Ventas_Wellpro[[#This Row],[Fecha]],"MMMM")</f>
        <v>octubre</v>
      </c>
      <c r="L2186">
        <f>DAY(Ventas_Wellpro[[#This Row],[Fecha]])</f>
        <v>28</v>
      </c>
    </row>
    <row r="2187" spans="2:12" x14ac:dyDescent="0.25">
      <c r="B2187" s="70">
        <v>45958</v>
      </c>
      <c r="C2187" s="74" t="s">
        <v>12</v>
      </c>
      <c r="D2187" t="s">
        <v>144</v>
      </c>
      <c r="E2187" s="17">
        <v>343.97</v>
      </c>
      <c r="F2187">
        <v>1</v>
      </c>
      <c r="G2187" s="18">
        <f>+(Ventas_Wellpro[[#This Row],[Precio de Venta]]*0.16)*Ventas_Wellpro[[#This Row],[Cantidad Vendida]]</f>
        <v>55.035200000000003</v>
      </c>
      <c r="H2187" s="15">
        <v>343.97</v>
      </c>
      <c r="I2187" s="17">
        <f>+Ventas_Wellpro[[#This Row],[Total de Venta sin IVA]]+Ventas_Wellpro[[#This Row],[IVA]]</f>
        <v>399.00520000000006</v>
      </c>
      <c r="J2187">
        <f>YEAR(Ventas_Wellpro[[#This Row],[Fecha]])</f>
        <v>2025</v>
      </c>
      <c r="K2187" t="str">
        <f>TEXT(Ventas_Wellpro[[#This Row],[Fecha]],"MMMM")</f>
        <v>octubre</v>
      </c>
      <c r="L2187">
        <f>DAY(Ventas_Wellpro[[#This Row],[Fecha]])</f>
        <v>28</v>
      </c>
    </row>
    <row r="2188" spans="2:12" x14ac:dyDescent="0.25">
      <c r="B2188" s="70">
        <v>45958</v>
      </c>
      <c r="C2188" s="74" t="s">
        <v>24</v>
      </c>
      <c r="D2188" t="s">
        <v>144</v>
      </c>
      <c r="E2188" s="17">
        <v>137.79</v>
      </c>
      <c r="F2188">
        <v>1</v>
      </c>
      <c r="G2188" s="18">
        <f>+(Ventas_Wellpro[[#This Row],[Precio de Venta]]*0.16)*Ventas_Wellpro[[#This Row],[Cantidad Vendida]]</f>
        <v>22.046399999999998</v>
      </c>
      <c r="H2188" s="15">
        <v>137.79</v>
      </c>
      <c r="I2188" s="17">
        <f>+Ventas_Wellpro[[#This Row],[Total de Venta sin IVA]]+Ventas_Wellpro[[#This Row],[IVA]]</f>
        <v>159.8364</v>
      </c>
      <c r="J2188">
        <f>YEAR(Ventas_Wellpro[[#This Row],[Fecha]])</f>
        <v>2025</v>
      </c>
      <c r="K2188" t="str">
        <f>TEXT(Ventas_Wellpro[[#This Row],[Fecha]],"MMMM")</f>
        <v>octubre</v>
      </c>
      <c r="L2188">
        <f>DAY(Ventas_Wellpro[[#This Row],[Fecha]])</f>
        <v>28</v>
      </c>
    </row>
    <row r="2189" spans="2:12" x14ac:dyDescent="0.25">
      <c r="B2189" s="70">
        <v>45959</v>
      </c>
      <c r="C2189" s="74" t="s">
        <v>16</v>
      </c>
      <c r="D2189" t="s">
        <v>144</v>
      </c>
      <c r="E2189" s="17">
        <v>905.16</v>
      </c>
      <c r="F2189">
        <v>1</v>
      </c>
      <c r="G2189" s="18">
        <f>+(Ventas_Wellpro[[#This Row],[Precio de Venta]]*0.16)*Ventas_Wellpro[[#This Row],[Cantidad Vendida]]</f>
        <v>144.82560000000001</v>
      </c>
      <c r="H2189" s="15">
        <v>905.16</v>
      </c>
      <c r="I2189" s="17">
        <f>+Ventas_Wellpro[[#This Row],[Total de Venta sin IVA]]+Ventas_Wellpro[[#This Row],[IVA]]</f>
        <v>1049.9856</v>
      </c>
      <c r="J2189">
        <f>YEAR(Ventas_Wellpro[[#This Row],[Fecha]])</f>
        <v>2025</v>
      </c>
      <c r="K2189" t="str">
        <f>TEXT(Ventas_Wellpro[[#This Row],[Fecha]],"MMMM")</f>
        <v>octubre</v>
      </c>
      <c r="L2189">
        <f>DAY(Ventas_Wellpro[[#This Row],[Fecha]])</f>
        <v>29</v>
      </c>
    </row>
    <row r="2190" spans="2:12" x14ac:dyDescent="0.25">
      <c r="B2190" s="70">
        <v>45959</v>
      </c>
      <c r="C2190" s="74" t="s">
        <v>15</v>
      </c>
      <c r="D2190" t="s">
        <v>145</v>
      </c>
      <c r="E2190" s="17">
        <v>632.99</v>
      </c>
      <c r="F2190">
        <v>6</v>
      </c>
      <c r="G2190" s="18">
        <f>+(Ventas_Wellpro[[#This Row],[Precio de Venta]]*0.16)*Ventas_Wellpro[[#This Row],[Cantidad Vendida]]</f>
        <v>607.67039999999997</v>
      </c>
      <c r="H2190" s="15">
        <v>3797.94</v>
      </c>
      <c r="I2190" s="17">
        <f>+Ventas_Wellpro[[#This Row],[Total de Venta sin IVA]]+Ventas_Wellpro[[#This Row],[IVA]]</f>
        <v>4405.6103999999996</v>
      </c>
      <c r="J2190">
        <f>YEAR(Ventas_Wellpro[[#This Row],[Fecha]])</f>
        <v>2025</v>
      </c>
      <c r="K2190" t="str">
        <f>TEXT(Ventas_Wellpro[[#This Row],[Fecha]],"MMMM")</f>
        <v>octubre</v>
      </c>
      <c r="L2190">
        <f>DAY(Ventas_Wellpro[[#This Row],[Fecha]])</f>
        <v>29</v>
      </c>
    </row>
    <row r="2191" spans="2:12" x14ac:dyDescent="0.25">
      <c r="B2191" s="70">
        <v>45959</v>
      </c>
      <c r="C2191" s="74" t="s">
        <v>17</v>
      </c>
      <c r="D2191" t="s">
        <v>196</v>
      </c>
      <c r="E2191" s="17">
        <v>498.66</v>
      </c>
      <c r="F2191">
        <v>36</v>
      </c>
      <c r="G2191" s="18">
        <f>+(Ventas_Wellpro[[#This Row],[Precio de Venta]]*0.16)*Ventas_Wellpro[[#This Row],[Cantidad Vendida]]</f>
        <v>2872.2816000000003</v>
      </c>
      <c r="H2191" s="15">
        <v>17951.759999999998</v>
      </c>
      <c r="I2191" s="17">
        <f>+Ventas_Wellpro[[#This Row],[Total de Venta sin IVA]]+Ventas_Wellpro[[#This Row],[IVA]]</f>
        <v>20824.041599999997</v>
      </c>
      <c r="J2191">
        <f>YEAR(Ventas_Wellpro[[#This Row],[Fecha]])</f>
        <v>2025</v>
      </c>
      <c r="K2191" t="str">
        <f>TEXT(Ventas_Wellpro[[#This Row],[Fecha]],"MMMM")</f>
        <v>octubre</v>
      </c>
      <c r="L2191">
        <f>DAY(Ventas_Wellpro[[#This Row],[Fecha]])</f>
        <v>29</v>
      </c>
    </row>
    <row r="2192" spans="2:12" x14ac:dyDescent="0.25">
      <c r="B2192" s="70">
        <v>45959</v>
      </c>
      <c r="C2192" s="74" t="s">
        <v>17</v>
      </c>
      <c r="D2192" t="s">
        <v>196</v>
      </c>
      <c r="E2192" s="17">
        <v>498.66</v>
      </c>
      <c r="F2192">
        <v>6</v>
      </c>
      <c r="G2192" s="18">
        <f>+(Ventas_Wellpro[[#This Row],[Precio de Venta]]*0.16)*Ventas_Wellpro[[#This Row],[Cantidad Vendida]]</f>
        <v>478.71360000000004</v>
      </c>
      <c r="H2192" s="15">
        <v>2991.96</v>
      </c>
      <c r="I2192" s="17">
        <f>+Ventas_Wellpro[[#This Row],[Total de Venta sin IVA]]+Ventas_Wellpro[[#This Row],[IVA]]</f>
        <v>3470.6736000000001</v>
      </c>
      <c r="J2192">
        <f>YEAR(Ventas_Wellpro[[#This Row],[Fecha]])</f>
        <v>2025</v>
      </c>
      <c r="K2192" t="str">
        <f>TEXT(Ventas_Wellpro[[#This Row],[Fecha]],"MMMM")</f>
        <v>octubre</v>
      </c>
      <c r="L2192">
        <f>DAY(Ventas_Wellpro[[#This Row],[Fecha]])</f>
        <v>29</v>
      </c>
    </row>
    <row r="2193" spans="2:12" x14ac:dyDescent="0.25">
      <c r="B2193" s="70">
        <v>45959</v>
      </c>
      <c r="C2193" s="74" t="s">
        <v>17</v>
      </c>
      <c r="D2193" t="s">
        <v>196</v>
      </c>
      <c r="E2193" s="17">
        <v>498.66</v>
      </c>
      <c r="F2193">
        <v>12</v>
      </c>
      <c r="G2193" s="18">
        <f>+(Ventas_Wellpro[[#This Row],[Precio de Venta]]*0.16)*Ventas_Wellpro[[#This Row],[Cantidad Vendida]]</f>
        <v>957.42720000000008</v>
      </c>
      <c r="H2193" s="15">
        <v>5983.92</v>
      </c>
      <c r="I2193" s="17">
        <f>+Ventas_Wellpro[[#This Row],[Total de Venta sin IVA]]+Ventas_Wellpro[[#This Row],[IVA]]</f>
        <v>6941.3472000000002</v>
      </c>
      <c r="J2193">
        <f>YEAR(Ventas_Wellpro[[#This Row],[Fecha]])</f>
        <v>2025</v>
      </c>
      <c r="K2193" t="str">
        <f>TEXT(Ventas_Wellpro[[#This Row],[Fecha]],"MMMM")</f>
        <v>octubre</v>
      </c>
      <c r="L2193">
        <f>DAY(Ventas_Wellpro[[#This Row],[Fecha]])</f>
        <v>29</v>
      </c>
    </row>
    <row r="2194" spans="2:12" x14ac:dyDescent="0.25">
      <c r="B2194" s="70">
        <v>45959</v>
      </c>
      <c r="C2194" s="74" t="s">
        <v>17</v>
      </c>
      <c r="D2194" t="s">
        <v>196</v>
      </c>
      <c r="E2194" s="17">
        <v>0.05</v>
      </c>
      <c r="F2194">
        <v>8</v>
      </c>
      <c r="G2194" s="18">
        <f>+(Ventas_Wellpro[[#This Row],[Precio de Venta]]*0.16)*Ventas_Wellpro[[#This Row],[Cantidad Vendida]]</f>
        <v>6.4000000000000001E-2</v>
      </c>
      <c r="H2194" s="15">
        <v>0.4</v>
      </c>
      <c r="I2194" s="17">
        <f>+Ventas_Wellpro[[#This Row],[Total de Venta sin IVA]]+Ventas_Wellpro[[#This Row],[IVA]]</f>
        <v>0.46400000000000002</v>
      </c>
      <c r="J2194">
        <f>YEAR(Ventas_Wellpro[[#This Row],[Fecha]])</f>
        <v>2025</v>
      </c>
      <c r="K2194" t="str">
        <f>TEXT(Ventas_Wellpro[[#This Row],[Fecha]],"MMMM")</f>
        <v>octubre</v>
      </c>
      <c r="L2194">
        <f>DAY(Ventas_Wellpro[[#This Row],[Fecha]])</f>
        <v>29</v>
      </c>
    </row>
    <row r="2195" spans="2:12" x14ac:dyDescent="0.25">
      <c r="B2195" s="70">
        <v>45959</v>
      </c>
      <c r="C2195" s="74" t="s">
        <v>123</v>
      </c>
      <c r="D2195" t="s">
        <v>144</v>
      </c>
      <c r="E2195" s="17">
        <v>137.79</v>
      </c>
      <c r="F2195">
        <v>1</v>
      </c>
      <c r="G2195" s="18">
        <f>+(Ventas_Wellpro[[#This Row],[Precio de Venta]]*0.16)*Ventas_Wellpro[[#This Row],[Cantidad Vendida]]</f>
        <v>22.046399999999998</v>
      </c>
      <c r="H2195" s="15">
        <v>137.79</v>
      </c>
      <c r="I2195" s="17">
        <f>+Ventas_Wellpro[[#This Row],[Total de Venta sin IVA]]+Ventas_Wellpro[[#This Row],[IVA]]</f>
        <v>159.8364</v>
      </c>
      <c r="J2195">
        <f>YEAR(Ventas_Wellpro[[#This Row],[Fecha]])</f>
        <v>2025</v>
      </c>
      <c r="K2195" t="str">
        <f>TEXT(Ventas_Wellpro[[#This Row],[Fecha]],"MMMM")</f>
        <v>octubre</v>
      </c>
      <c r="L2195">
        <f>DAY(Ventas_Wellpro[[#This Row],[Fecha]])</f>
        <v>29</v>
      </c>
    </row>
    <row r="2196" spans="2:12" x14ac:dyDescent="0.25">
      <c r="B2196" s="70">
        <v>45959</v>
      </c>
      <c r="C2196" s="74" t="s">
        <v>123</v>
      </c>
      <c r="D2196" t="s">
        <v>144</v>
      </c>
      <c r="E2196" s="17">
        <v>0.1</v>
      </c>
      <c r="F2196">
        <v>1</v>
      </c>
      <c r="G2196" s="18">
        <f>+(Ventas_Wellpro[[#This Row],[Precio de Venta]]*0.16)*Ventas_Wellpro[[#This Row],[Cantidad Vendida]]</f>
        <v>1.6E-2</v>
      </c>
      <c r="H2196" s="15">
        <v>0.1</v>
      </c>
      <c r="I2196" s="17">
        <f>+Ventas_Wellpro[[#This Row],[Total de Venta sin IVA]]+Ventas_Wellpro[[#This Row],[IVA]]</f>
        <v>0.11600000000000001</v>
      </c>
      <c r="J2196">
        <f>YEAR(Ventas_Wellpro[[#This Row],[Fecha]])</f>
        <v>2025</v>
      </c>
      <c r="K2196" t="str">
        <f>TEXT(Ventas_Wellpro[[#This Row],[Fecha]],"MMMM")</f>
        <v>octubre</v>
      </c>
      <c r="L2196">
        <f>DAY(Ventas_Wellpro[[#This Row],[Fecha]])</f>
        <v>29</v>
      </c>
    </row>
    <row r="2197" spans="2:12" x14ac:dyDescent="0.25">
      <c r="B2197" s="70">
        <v>45959</v>
      </c>
      <c r="C2197" s="74" t="s">
        <v>21</v>
      </c>
      <c r="D2197" t="s">
        <v>144</v>
      </c>
      <c r="E2197" s="17">
        <v>137.79</v>
      </c>
      <c r="F2197">
        <v>1</v>
      </c>
      <c r="G2197" s="18">
        <f>+(Ventas_Wellpro[[#This Row],[Precio de Venta]]*0.16)*Ventas_Wellpro[[#This Row],[Cantidad Vendida]]</f>
        <v>22.046399999999998</v>
      </c>
      <c r="H2197" s="15">
        <v>137.79</v>
      </c>
      <c r="I2197" s="17">
        <f>+Ventas_Wellpro[[#This Row],[Total de Venta sin IVA]]+Ventas_Wellpro[[#This Row],[IVA]]</f>
        <v>159.8364</v>
      </c>
      <c r="J2197">
        <f>YEAR(Ventas_Wellpro[[#This Row],[Fecha]])</f>
        <v>2025</v>
      </c>
      <c r="K2197" t="str">
        <f>TEXT(Ventas_Wellpro[[#This Row],[Fecha]],"MMMM")</f>
        <v>octubre</v>
      </c>
      <c r="L2197">
        <f>DAY(Ventas_Wellpro[[#This Row],[Fecha]])</f>
        <v>29</v>
      </c>
    </row>
    <row r="2198" spans="2:12" x14ac:dyDescent="0.25">
      <c r="B2198" s="70">
        <v>45959</v>
      </c>
      <c r="C2198" s="74" t="s">
        <v>21</v>
      </c>
      <c r="D2198" t="s">
        <v>144</v>
      </c>
      <c r="E2198" s="17">
        <v>0.1</v>
      </c>
      <c r="F2198">
        <v>3</v>
      </c>
      <c r="G2198" s="18">
        <f>+(Ventas_Wellpro[[#This Row],[Precio de Venta]]*0.16)*Ventas_Wellpro[[#This Row],[Cantidad Vendida]]</f>
        <v>4.8000000000000001E-2</v>
      </c>
      <c r="H2198" s="15">
        <v>0.3</v>
      </c>
      <c r="I2198" s="17">
        <f>+Ventas_Wellpro[[#This Row],[Total de Venta sin IVA]]+Ventas_Wellpro[[#This Row],[IVA]]</f>
        <v>0.34799999999999998</v>
      </c>
      <c r="J2198">
        <f>YEAR(Ventas_Wellpro[[#This Row],[Fecha]])</f>
        <v>2025</v>
      </c>
      <c r="K2198" t="str">
        <f>TEXT(Ventas_Wellpro[[#This Row],[Fecha]],"MMMM")</f>
        <v>octubre</v>
      </c>
      <c r="L2198">
        <f>DAY(Ventas_Wellpro[[#This Row],[Fecha]])</f>
        <v>29</v>
      </c>
    </row>
    <row r="2199" spans="2:12" x14ac:dyDescent="0.25">
      <c r="B2199" s="70">
        <v>45959</v>
      </c>
      <c r="C2199" s="74" t="s">
        <v>21</v>
      </c>
      <c r="D2199" t="s">
        <v>145</v>
      </c>
      <c r="E2199" s="17">
        <v>90.54</v>
      </c>
      <c r="F2199">
        <v>30</v>
      </c>
      <c r="G2199" s="18">
        <f>+(Ventas_Wellpro[[#This Row],[Precio de Venta]]*0.16)*Ventas_Wellpro[[#This Row],[Cantidad Vendida]]</f>
        <v>434.59200000000004</v>
      </c>
      <c r="H2199" s="15">
        <v>2716.2</v>
      </c>
      <c r="I2199" s="17">
        <f>+Ventas_Wellpro[[#This Row],[Total de Venta sin IVA]]+Ventas_Wellpro[[#This Row],[IVA]]</f>
        <v>3150.7919999999999</v>
      </c>
      <c r="J2199">
        <f>YEAR(Ventas_Wellpro[[#This Row],[Fecha]])</f>
        <v>2025</v>
      </c>
      <c r="K2199" t="str">
        <f>TEXT(Ventas_Wellpro[[#This Row],[Fecha]],"MMMM")</f>
        <v>octubre</v>
      </c>
      <c r="L2199">
        <f>DAY(Ventas_Wellpro[[#This Row],[Fecha]])</f>
        <v>29</v>
      </c>
    </row>
    <row r="2200" spans="2:12" x14ac:dyDescent="0.25">
      <c r="B2200" s="70">
        <v>45959</v>
      </c>
      <c r="C2200" s="74" t="s">
        <v>11</v>
      </c>
      <c r="D2200" t="s">
        <v>197</v>
      </c>
      <c r="E2200" s="17">
        <v>211.23</v>
      </c>
      <c r="F2200">
        <v>6</v>
      </c>
      <c r="G2200" s="18">
        <f>+(Ventas_Wellpro[[#This Row],[Precio de Venta]]*0.16)*Ventas_Wellpro[[#This Row],[Cantidad Vendida]]</f>
        <v>202.7808</v>
      </c>
      <c r="H2200" s="15">
        <v>1267.3800000000001</v>
      </c>
      <c r="I2200" s="17">
        <f>+Ventas_Wellpro[[#This Row],[Total de Venta sin IVA]]+Ventas_Wellpro[[#This Row],[IVA]]</f>
        <v>1470.1608000000001</v>
      </c>
      <c r="J2200">
        <f>YEAR(Ventas_Wellpro[[#This Row],[Fecha]])</f>
        <v>2025</v>
      </c>
      <c r="K2200" t="str">
        <f>TEXT(Ventas_Wellpro[[#This Row],[Fecha]],"MMMM")</f>
        <v>octubre</v>
      </c>
      <c r="L2200">
        <f>DAY(Ventas_Wellpro[[#This Row],[Fecha]])</f>
        <v>29</v>
      </c>
    </row>
    <row r="2201" spans="2:12" x14ac:dyDescent="0.25">
      <c r="B2201" s="70">
        <v>45959</v>
      </c>
      <c r="C2201" s="74" t="s">
        <v>22</v>
      </c>
      <c r="D2201" t="s">
        <v>144</v>
      </c>
      <c r="E2201" s="17">
        <v>0.1</v>
      </c>
      <c r="F2201">
        <v>3</v>
      </c>
      <c r="G2201" s="18">
        <f>+(Ventas_Wellpro[[#This Row],[Precio de Venta]]*0.16)*Ventas_Wellpro[[#This Row],[Cantidad Vendida]]</f>
        <v>4.8000000000000001E-2</v>
      </c>
      <c r="H2201" s="15">
        <v>0.3</v>
      </c>
      <c r="I2201" s="17">
        <f>+Ventas_Wellpro[[#This Row],[Total de Venta sin IVA]]+Ventas_Wellpro[[#This Row],[IVA]]</f>
        <v>0.34799999999999998</v>
      </c>
      <c r="J2201">
        <f>YEAR(Ventas_Wellpro[[#This Row],[Fecha]])</f>
        <v>2025</v>
      </c>
      <c r="K2201" t="str">
        <f>TEXT(Ventas_Wellpro[[#This Row],[Fecha]],"MMMM")</f>
        <v>octubre</v>
      </c>
      <c r="L2201">
        <f>DAY(Ventas_Wellpro[[#This Row],[Fecha]])</f>
        <v>29</v>
      </c>
    </row>
    <row r="2202" spans="2:12" x14ac:dyDescent="0.25">
      <c r="B2202" s="70">
        <v>45959</v>
      </c>
      <c r="C2202" s="74" t="s">
        <v>22</v>
      </c>
      <c r="D2202" t="s">
        <v>145</v>
      </c>
      <c r="E2202" s="17">
        <v>90.54</v>
      </c>
      <c r="F2202">
        <v>12</v>
      </c>
      <c r="G2202" s="18">
        <f>+(Ventas_Wellpro[[#This Row],[Precio de Venta]]*0.16)*Ventas_Wellpro[[#This Row],[Cantidad Vendida]]</f>
        <v>173.83680000000001</v>
      </c>
      <c r="H2202" s="15">
        <v>1086.48</v>
      </c>
      <c r="I2202" s="17">
        <f>+Ventas_Wellpro[[#This Row],[Total de Venta sin IVA]]+Ventas_Wellpro[[#This Row],[IVA]]</f>
        <v>1260.3168000000001</v>
      </c>
      <c r="J2202">
        <f>YEAR(Ventas_Wellpro[[#This Row],[Fecha]])</f>
        <v>2025</v>
      </c>
      <c r="K2202" t="str">
        <f>TEXT(Ventas_Wellpro[[#This Row],[Fecha]],"MMMM")</f>
        <v>octubre</v>
      </c>
      <c r="L2202">
        <f>DAY(Ventas_Wellpro[[#This Row],[Fecha]])</f>
        <v>29</v>
      </c>
    </row>
    <row r="2203" spans="2:12" x14ac:dyDescent="0.25">
      <c r="B2203" s="70">
        <v>45959</v>
      </c>
      <c r="C2203" s="74" t="s">
        <v>147</v>
      </c>
      <c r="D2203" t="s">
        <v>144</v>
      </c>
      <c r="E2203" s="17">
        <v>0.01</v>
      </c>
      <c r="F2203">
        <v>60</v>
      </c>
      <c r="G2203" s="18">
        <f>+(Ventas_Wellpro[[#This Row],[Precio de Venta]]*0.16)*Ventas_Wellpro[[#This Row],[Cantidad Vendida]]</f>
        <v>9.6000000000000002E-2</v>
      </c>
      <c r="H2203" s="15">
        <v>0.6</v>
      </c>
      <c r="I2203" s="17">
        <f>+Ventas_Wellpro[[#This Row],[Total de Venta sin IVA]]+Ventas_Wellpro[[#This Row],[IVA]]</f>
        <v>0.69599999999999995</v>
      </c>
      <c r="J2203">
        <f>YEAR(Ventas_Wellpro[[#This Row],[Fecha]])</f>
        <v>2025</v>
      </c>
      <c r="K2203" t="str">
        <f>TEXT(Ventas_Wellpro[[#This Row],[Fecha]],"MMMM")</f>
        <v>octubre</v>
      </c>
      <c r="L2203">
        <f>DAY(Ventas_Wellpro[[#This Row],[Fecha]])</f>
        <v>29</v>
      </c>
    </row>
    <row r="2204" spans="2:12" x14ac:dyDescent="0.25">
      <c r="B2204" s="70">
        <v>45959</v>
      </c>
      <c r="C2204" s="74" t="s">
        <v>18</v>
      </c>
      <c r="D2204" t="s">
        <v>196</v>
      </c>
      <c r="E2204" s="17">
        <v>525.59</v>
      </c>
      <c r="F2204">
        <v>12</v>
      </c>
      <c r="G2204" s="18">
        <f>+(Ventas_Wellpro[[#This Row],[Precio de Venta]]*0.16)*Ventas_Wellpro[[#This Row],[Cantidad Vendida]]</f>
        <v>1009.1328000000001</v>
      </c>
      <c r="H2204" s="15">
        <v>6307.08</v>
      </c>
      <c r="I2204" s="17">
        <f>+Ventas_Wellpro[[#This Row],[Total de Venta sin IVA]]+Ventas_Wellpro[[#This Row],[IVA]]</f>
        <v>7316.2128000000002</v>
      </c>
      <c r="J2204">
        <f>YEAR(Ventas_Wellpro[[#This Row],[Fecha]])</f>
        <v>2025</v>
      </c>
      <c r="K2204" t="str">
        <f>TEXT(Ventas_Wellpro[[#This Row],[Fecha]],"MMMM")</f>
        <v>octubre</v>
      </c>
      <c r="L2204">
        <f>DAY(Ventas_Wellpro[[#This Row],[Fecha]])</f>
        <v>29</v>
      </c>
    </row>
    <row r="2205" spans="2:12" x14ac:dyDescent="0.25">
      <c r="B2205" s="70">
        <v>45959</v>
      </c>
      <c r="C2205" s="74" t="s">
        <v>18</v>
      </c>
      <c r="D2205" t="s">
        <v>196</v>
      </c>
      <c r="E2205" s="17">
        <v>525.59</v>
      </c>
      <c r="F2205">
        <v>6</v>
      </c>
      <c r="G2205" s="18">
        <f>+(Ventas_Wellpro[[#This Row],[Precio de Venta]]*0.16)*Ventas_Wellpro[[#This Row],[Cantidad Vendida]]</f>
        <v>504.56640000000004</v>
      </c>
      <c r="H2205" s="15">
        <v>3153.54</v>
      </c>
      <c r="I2205" s="17">
        <f>+Ventas_Wellpro[[#This Row],[Total de Venta sin IVA]]+Ventas_Wellpro[[#This Row],[IVA]]</f>
        <v>3658.1064000000001</v>
      </c>
      <c r="J2205">
        <f>YEAR(Ventas_Wellpro[[#This Row],[Fecha]])</f>
        <v>2025</v>
      </c>
      <c r="K2205" t="str">
        <f>TEXT(Ventas_Wellpro[[#This Row],[Fecha]],"MMMM")</f>
        <v>octubre</v>
      </c>
      <c r="L2205">
        <f>DAY(Ventas_Wellpro[[#This Row],[Fecha]])</f>
        <v>29</v>
      </c>
    </row>
    <row r="2206" spans="2:12" x14ac:dyDescent="0.25">
      <c r="B2206" s="70">
        <v>45959</v>
      </c>
      <c r="C2206" s="74" t="s">
        <v>18</v>
      </c>
      <c r="D2206" t="s">
        <v>196</v>
      </c>
      <c r="E2206" s="17">
        <v>525.59</v>
      </c>
      <c r="F2206">
        <v>6</v>
      </c>
      <c r="G2206" s="18">
        <f>+(Ventas_Wellpro[[#This Row],[Precio de Venta]]*0.16)*Ventas_Wellpro[[#This Row],[Cantidad Vendida]]</f>
        <v>504.56640000000004</v>
      </c>
      <c r="H2206" s="15">
        <v>3153.54</v>
      </c>
      <c r="I2206" s="17">
        <f>+Ventas_Wellpro[[#This Row],[Total de Venta sin IVA]]+Ventas_Wellpro[[#This Row],[IVA]]</f>
        <v>3658.1064000000001</v>
      </c>
      <c r="J2206">
        <f>YEAR(Ventas_Wellpro[[#This Row],[Fecha]])</f>
        <v>2025</v>
      </c>
      <c r="K2206" t="str">
        <f>TEXT(Ventas_Wellpro[[#This Row],[Fecha]],"MMMM")</f>
        <v>octubre</v>
      </c>
      <c r="L2206">
        <f>DAY(Ventas_Wellpro[[#This Row],[Fecha]])</f>
        <v>29</v>
      </c>
    </row>
    <row r="2207" spans="2:12" x14ac:dyDescent="0.25">
      <c r="B2207" s="70">
        <v>45959</v>
      </c>
      <c r="C2207" s="74" t="s">
        <v>18</v>
      </c>
      <c r="D2207" t="s">
        <v>196</v>
      </c>
      <c r="E2207" s="17">
        <v>5.2499999999999998E-2</v>
      </c>
      <c r="F2207">
        <v>8</v>
      </c>
      <c r="G2207" s="18">
        <f>+(Ventas_Wellpro[[#This Row],[Precio de Venta]]*0.16)*Ventas_Wellpro[[#This Row],[Cantidad Vendida]]</f>
        <v>6.7199999999999996E-2</v>
      </c>
      <c r="H2207" s="15">
        <v>0.42</v>
      </c>
      <c r="I2207" s="17">
        <f>+Ventas_Wellpro[[#This Row],[Total de Venta sin IVA]]+Ventas_Wellpro[[#This Row],[IVA]]</f>
        <v>0.48719999999999997</v>
      </c>
      <c r="J2207">
        <f>YEAR(Ventas_Wellpro[[#This Row],[Fecha]])</f>
        <v>2025</v>
      </c>
      <c r="K2207" t="str">
        <f>TEXT(Ventas_Wellpro[[#This Row],[Fecha]],"MMMM")</f>
        <v>octubre</v>
      </c>
      <c r="L2207">
        <f>DAY(Ventas_Wellpro[[#This Row],[Fecha]])</f>
        <v>29</v>
      </c>
    </row>
    <row r="2208" spans="2:12" x14ac:dyDescent="0.25">
      <c r="B2208" s="70">
        <v>45959</v>
      </c>
      <c r="C2208" s="74" t="s">
        <v>18</v>
      </c>
      <c r="D2208" t="s">
        <v>145</v>
      </c>
      <c r="E2208" s="17">
        <v>697</v>
      </c>
      <c r="F2208">
        <v>6</v>
      </c>
      <c r="G2208" s="18">
        <f>+(Ventas_Wellpro[[#This Row],[Precio de Venta]]*0.16)*Ventas_Wellpro[[#This Row],[Cantidad Vendida]]</f>
        <v>669.12</v>
      </c>
      <c r="H2208" s="15">
        <v>4182</v>
      </c>
      <c r="I2208" s="17">
        <f>+Ventas_Wellpro[[#This Row],[Total de Venta sin IVA]]+Ventas_Wellpro[[#This Row],[IVA]]</f>
        <v>4851.12</v>
      </c>
      <c r="J2208">
        <f>YEAR(Ventas_Wellpro[[#This Row],[Fecha]])</f>
        <v>2025</v>
      </c>
      <c r="K2208" t="str">
        <f>TEXT(Ventas_Wellpro[[#This Row],[Fecha]],"MMMM")</f>
        <v>octubre</v>
      </c>
      <c r="L2208">
        <f>DAY(Ventas_Wellpro[[#This Row],[Fecha]])</f>
        <v>29</v>
      </c>
    </row>
    <row r="2209" spans="2:12" x14ac:dyDescent="0.25">
      <c r="B2209" s="70">
        <v>45959</v>
      </c>
      <c r="C2209" s="74" t="s">
        <v>23</v>
      </c>
      <c r="D2209" t="s">
        <v>196</v>
      </c>
      <c r="E2209" s="17">
        <v>7.4999999999999997E-3</v>
      </c>
      <c r="F2209">
        <v>8</v>
      </c>
      <c r="G2209" s="18">
        <f>+(Ventas_Wellpro[[#This Row],[Precio de Venta]]*0.16)*Ventas_Wellpro[[#This Row],[Cantidad Vendida]]</f>
        <v>9.5999999999999992E-3</v>
      </c>
      <c r="H2209" s="15">
        <v>0.06</v>
      </c>
      <c r="I2209" s="17">
        <f>+Ventas_Wellpro[[#This Row],[Total de Venta sin IVA]]+Ventas_Wellpro[[#This Row],[IVA]]</f>
        <v>6.9599999999999995E-2</v>
      </c>
      <c r="J2209">
        <f>YEAR(Ventas_Wellpro[[#This Row],[Fecha]])</f>
        <v>2025</v>
      </c>
      <c r="K2209" t="str">
        <f>TEXT(Ventas_Wellpro[[#This Row],[Fecha]],"MMMM")</f>
        <v>octubre</v>
      </c>
      <c r="L2209">
        <f>DAY(Ventas_Wellpro[[#This Row],[Fecha]])</f>
        <v>29</v>
      </c>
    </row>
    <row r="2210" spans="2:12" x14ac:dyDescent="0.25">
      <c r="B2210" s="70">
        <v>45959</v>
      </c>
      <c r="C2210" s="74" t="s">
        <v>23</v>
      </c>
      <c r="D2210" t="s">
        <v>144</v>
      </c>
      <c r="E2210" s="17">
        <v>0.1</v>
      </c>
      <c r="F2210">
        <v>3</v>
      </c>
      <c r="G2210" s="18">
        <f>+(Ventas_Wellpro[[#This Row],[Precio de Venta]]*0.16)*Ventas_Wellpro[[#This Row],[Cantidad Vendida]]</f>
        <v>4.8000000000000001E-2</v>
      </c>
      <c r="H2210" s="15">
        <v>0.3</v>
      </c>
      <c r="I2210" s="17">
        <f>+Ventas_Wellpro[[#This Row],[Total de Venta sin IVA]]+Ventas_Wellpro[[#This Row],[IVA]]</f>
        <v>0.34799999999999998</v>
      </c>
      <c r="J2210">
        <f>YEAR(Ventas_Wellpro[[#This Row],[Fecha]])</f>
        <v>2025</v>
      </c>
      <c r="K2210" t="str">
        <f>TEXT(Ventas_Wellpro[[#This Row],[Fecha]],"MMMM")</f>
        <v>octubre</v>
      </c>
      <c r="L2210">
        <f>DAY(Ventas_Wellpro[[#This Row],[Fecha]])</f>
        <v>29</v>
      </c>
    </row>
    <row r="2211" spans="2:12" x14ac:dyDescent="0.25">
      <c r="B2211" s="70">
        <v>45959</v>
      </c>
      <c r="C2211" s="74" t="s">
        <v>12</v>
      </c>
      <c r="D2211" t="s">
        <v>197</v>
      </c>
      <c r="E2211" s="17">
        <v>211.23</v>
      </c>
      <c r="F2211">
        <v>6</v>
      </c>
      <c r="G2211" s="18">
        <f>+(Ventas_Wellpro[[#This Row],[Precio de Venta]]*0.16)*Ventas_Wellpro[[#This Row],[Cantidad Vendida]]</f>
        <v>202.7808</v>
      </c>
      <c r="H2211" s="15">
        <v>1267.3800000000001</v>
      </c>
      <c r="I2211" s="17">
        <f>+Ventas_Wellpro[[#This Row],[Total de Venta sin IVA]]+Ventas_Wellpro[[#This Row],[IVA]]</f>
        <v>1470.1608000000001</v>
      </c>
      <c r="J2211">
        <f>YEAR(Ventas_Wellpro[[#This Row],[Fecha]])</f>
        <v>2025</v>
      </c>
      <c r="K2211" t="str">
        <f>TEXT(Ventas_Wellpro[[#This Row],[Fecha]],"MMMM")</f>
        <v>octubre</v>
      </c>
      <c r="L2211">
        <f>DAY(Ventas_Wellpro[[#This Row],[Fecha]])</f>
        <v>29</v>
      </c>
    </row>
    <row r="2212" spans="2:12" x14ac:dyDescent="0.25">
      <c r="B2212" s="70">
        <v>45959</v>
      </c>
      <c r="C2212" s="74" t="s">
        <v>24</v>
      </c>
      <c r="D2212" t="s">
        <v>144</v>
      </c>
      <c r="E2212" s="17">
        <v>137.79499999999999</v>
      </c>
      <c r="F2212">
        <v>2</v>
      </c>
      <c r="G2212" s="18">
        <f>+(Ventas_Wellpro[[#This Row],[Precio de Venta]]*0.16)*Ventas_Wellpro[[#This Row],[Cantidad Vendida]]</f>
        <v>44.0944</v>
      </c>
      <c r="H2212" s="15">
        <v>275.58999999999997</v>
      </c>
      <c r="I2212" s="17">
        <f>+Ventas_Wellpro[[#This Row],[Total de Venta sin IVA]]+Ventas_Wellpro[[#This Row],[IVA]]</f>
        <v>319.68439999999998</v>
      </c>
      <c r="J2212">
        <f>YEAR(Ventas_Wellpro[[#This Row],[Fecha]])</f>
        <v>2025</v>
      </c>
      <c r="K2212" t="str">
        <f>TEXT(Ventas_Wellpro[[#This Row],[Fecha]],"MMMM")</f>
        <v>octubre</v>
      </c>
      <c r="L2212">
        <f>DAY(Ventas_Wellpro[[#This Row],[Fecha]])</f>
        <v>29</v>
      </c>
    </row>
    <row r="2213" spans="2:12" x14ac:dyDescent="0.25">
      <c r="B2213" s="70">
        <v>45959</v>
      </c>
      <c r="C2213" s="74" t="s">
        <v>24</v>
      </c>
      <c r="D2213" t="s">
        <v>144</v>
      </c>
      <c r="E2213" s="17">
        <v>137.79</v>
      </c>
      <c r="F2213">
        <v>1</v>
      </c>
      <c r="G2213" s="18">
        <f>+(Ventas_Wellpro[[#This Row],[Precio de Venta]]*0.16)*Ventas_Wellpro[[#This Row],[Cantidad Vendida]]</f>
        <v>22.046399999999998</v>
      </c>
      <c r="H2213" s="15">
        <v>137.79</v>
      </c>
      <c r="I2213" s="17">
        <f>+Ventas_Wellpro[[#This Row],[Total de Venta sin IVA]]+Ventas_Wellpro[[#This Row],[IVA]]</f>
        <v>159.8364</v>
      </c>
      <c r="J2213">
        <f>YEAR(Ventas_Wellpro[[#This Row],[Fecha]])</f>
        <v>2025</v>
      </c>
      <c r="K2213" t="str">
        <f>TEXT(Ventas_Wellpro[[#This Row],[Fecha]],"MMMM")</f>
        <v>octubre</v>
      </c>
      <c r="L2213">
        <f>DAY(Ventas_Wellpro[[#This Row],[Fecha]])</f>
        <v>29</v>
      </c>
    </row>
    <row r="2214" spans="2:12" x14ac:dyDescent="0.25">
      <c r="B2214" s="70">
        <v>45960</v>
      </c>
      <c r="C2214" s="74" t="s">
        <v>16</v>
      </c>
      <c r="D2214" t="s">
        <v>144</v>
      </c>
      <c r="E2214" s="17">
        <v>905.16</v>
      </c>
      <c r="F2214">
        <v>1</v>
      </c>
      <c r="G2214" s="18">
        <f>+(Ventas_Wellpro[[#This Row],[Precio de Venta]]*0.16)*Ventas_Wellpro[[#This Row],[Cantidad Vendida]]</f>
        <v>144.82560000000001</v>
      </c>
      <c r="H2214" s="15">
        <v>905.16</v>
      </c>
      <c r="I2214" s="17">
        <f>+Ventas_Wellpro[[#This Row],[Total de Venta sin IVA]]+Ventas_Wellpro[[#This Row],[IVA]]</f>
        <v>1049.9856</v>
      </c>
      <c r="J2214">
        <f>YEAR(Ventas_Wellpro[[#This Row],[Fecha]])</f>
        <v>2025</v>
      </c>
      <c r="K2214" t="str">
        <f>TEXT(Ventas_Wellpro[[#This Row],[Fecha]],"MMMM")</f>
        <v>octubre</v>
      </c>
      <c r="L2214">
        <f>DAY(Ventas_Wellpro[[#This Row],[Fecha]])</f>
        <v>30</v>
      </c>
    </row>
    <row r="2215" spans="2:12" x14ac:dyDescent="0.25">
      <c r="B2215" s="70">
        <v>45960</v>
      </c>
      <c r="C2215" s="74" t="s">
        <v>17</v>
      </c>
      <c r="D2215" t="s">
        <v>196</v>
      </c>
      <c r="E2215" s="17">
        <v>498.66</v>
      </c>
      <c r="F2215">
        <v>6</v>
      </c>
      <c r="G2215" s="18">
        <f>+(Ventas_Wellpro[[#This Row],[Precio de Venta]]*0.16)*Ventas_Wellpro[[#This Row],[Cantidad Vendida]]</f>
        <v>478.71360000000004</v>
      </c>
      <c r="H2215" s="15">
        <v>2991.96</v>
      </c>
      <c r="I2215" s="17">
        <f>+Ventas_Wellpro[[#This Row],[Total de Venta sin IVA]]+Ventas_Wellpro[[#This Row],[IVA]]</f>
        <v>3470.6736000000001</v>
      </c>
      <c r="J2215">
        <f>YEAR(Ventas_Wellpro[[#This Row],[Fecha]])</f>
        <v>2025</v>
      </c>
      <c r="K2215" t="str">
        <f>TEXT(Ventas_Wellpro[[#This Row],[Fecha]],"MMMM")</f>
        <v>octubre</v>
      </c>
      <c r="L2215">
        <f>DAY(Ventas_Wellpro[[#This Row],[Fecha]])</f>
        <v>30</v>
      </c>
    </row>
    <row r="2216" spans="2:12" x14ac:dyDescent="0.25">
      <c r="B2216" s="70">
        <v>45960</v>
      </c>
      <c r="C2216" s="74" t="s">
        <v>17</v>
      </c>
      <c r="D2216" t="s">
        <v>196</v>
      </c>
      <c r="E2216" s="17">
        <v>498.66</v>
      </c>
      <c r="F2216">
        <v>12</v>
      </c>
      <c r="G2216" s="18">
        <f>+(Ventas_Wellpro[[#This Row],[Precio de Venta]]*0.16)*Ventas_Wellpro[[#This Row],[Cantidad Vendida]]</f>
        <v>957.42720000000008</v>
      </c>
      <c r="H2216" s="15">
        <v>5983.92</v>
      </c>
      <c r="I2216" s="17">
        <f>+Ventas_Wellpro[[#This Row],[Total de Venta sin IVA]]+Ventas_Wellpro[[#This Row],[IVA]]</f>
        <v>6941.3472000000002</v>
      </c>
      <c r="J2216">
        <f>YEAR(Ventas_Wellpro[[#This Row],[Fecha]])</f>
        <v>2025</v>
      </c>
      <c r="K2216" t="str">
        <f>TEXT(Ventas_Wellpro[[#This Row],[Fecha]],"MMMM")</f>
        <v>octubre</v>
      </c>
      <c r="L2216">
        <f>DAY(Ventas_Wellpro[[#This Row],[Fecha]])</f>
        <v>30</v>
      </c>
    </row>
    <row r="2217" spans="2:12" x14ac:dyDescent="0.25">
      <c r="B2217" s="70">
        <v>45960</v>
      </c>
      <c r="C2217" s="74" t="s">
        <v>17</v>
      </c>
      <c r="D2217" t="s">
        <v>196</v>
      </c>
      <c r="E2217" s="17">
        <v>498.66</v>
      </c>
      <c r="F2217">
        <v>12</v>
      </c>
      <c r="G2217" s="18">
        <f>+(Ventas_Wellpro[[#This Row],[Precio de Venta]]*0.16)*Ventas_Wellpro[[#This Row],[Cantidad Vendida]]</f>
        <v>957.42720000000008</v>
      </c>
      <c r="H2217" s="15">
        <v>5983.92</v>
      </c>
      <c r="I2217" s="17">
        <f>+Ventas_Wellpro[[#This Row],[Total de Venta sin IVA]]+Ventas_Wellpro[[#This Row],[IVA]]</f>
        <v>6941.3472000000002</v>
      </c>
      <c r="J2217">
        <f>YEAR(Ventas_Wellpro[[#This Row],[Fecha]])</f>
        <v>2025</v>
      </c>
      <c r="K2217" t="str">
        <f>TEXT(Ventas_Wellpro[[#This Row],[Fecha]],"MMMM")</f>
        <v>octubre</v>
      </c>
      <c r="L2217">
        <f>DAY(Ventas_Wellpro[[#This Row],[Fecha]])</f>
        <v>30</v>
      </c>
    </row>
    <row r="2218" spans="2:12" x14ac:dyDescent="0.25">
      <c r="B2218" s="70">
        <v>45960</v>
      </c>
      <c r="C2218" s="74" t="s">
        <v>123</v>
      </c>
      <c r="D2218" t="s">
        <v>144</v>
      </c>
      <c r="E2218" s="17">
        <v>137.79</v>
      </c>
      <c r="F2218">
        <v>1</v>
      </c>
      <c r="G2218" s="18">
        <f>+(Ventas_Wellpro[[#This Row],[Precio de Venta]]*0.16)*Ventas_Wellpro[[#This Row],[Cantidad Vendida]]</f>
        <v>22.046399999999998</v>
      </c>
      <c r="H2218" s="15">
        <v>137.79</v>
      </c>
      <c r="I2218" s="17">
        <f>+Ventas_Wellpro[[#This Row],[Total de Venta sin IVA]]+Ventas_Wellpro[[#This Row],[IVA]]</f>
        <v>159.8364</v>
      </c>
      <c r="J2218">
        <f>YEAR(Ventas_Wellpro[[#This Row],[Fecha]])</f>
        <v>2025</v>
      </c>
      <c r="K2218" t="str">
        <f>TEXT(Ventas_Wellpro[[#This Row],[Fecha]],"MMMM")</f>
        <v>octubre</v>
      </c>
      <c r="L2218">
        <f>DAY(Ventas_Wellpro[[#This Row],[Fecha]])</f>
        <v>30</v>
      </c>
    </row>
    <row r="2219" spans="2:12" x14ac:dyDescent="0.25">
      <c r="B2219" s="70">
        <v>45960</v>
      </c>
      <c r="C2219" s="74" t="s">
        <v>21</v>
      </c>
      <c r="D2219" t="s">
        <v>144</v>
      </c>
      <c r="E2219" s="17">
        <v>137.79</v>
      </c>
      <c r="F2219">
        <v>1</v>
      </c>
      <c r="G2219" s="18">
        <f>+(Ventas_Wellpro[[#This Row],[Precio de Venta]]*0.16)*Ventas_Wellpro[[#This Row],[Cantidad Vendida]]</f>
        <v>22.046399999999998</v>
      </c>
      <c r="H2219" s="15">
        <v>137.79</v>
      </c>
      <c r="I2219" s="17">
        <f>+Ventas_Wellpro[[#This Row],[Total de Venta sin IVA]]+Ventas_Wellpro[[#This Row],[IVA]]</f>
        <v>159.8364</v>
      </c>
      <c r="J2219">
        <f>YEAR(Ventas_Wellpro[[#This Row],[Fecha]])</f>
        <v>2025</v>
      </c>
      <c r="K2219" t="str">
        <f>TEXT(Ventas_Wellpro[[#This Row],[Fecha]],"MMMM")</f>
        <v>octubre</v>
      </c>
      <c r="L2219">
        <f>DAY(Ventas_Wellpro[[#This Row],[Fecha]])</f>
        <v>30</v>
      </c>
    </row>
    <row r="2220" spans="2:12" x14ac:dyDescent="0.25">
      <c r="B2220" s="70">
        <v>45960</v>
      </c>
      <c r="C2220" s="74" t="s">
        <v>22</v>
      </c>
      <c r="D2220" t="s">
        <v>144</v>
      </c>
      <c r="E2220" s="17">
        <v>137.79</v>
      </c>
      <c r="F2220">
        <v>1</v>
      </c>
      <c r="G2220" s="18">
        <f>+(Ventas_Wellpro[[#This Row],[Precio de Venta]]*0.16)*Ventas_Wellpro[[#This Row],[Cantidad Vendida]]</f>
        <v>22.046399999999998</v>
      </c>
      <c r="H2220" s="15">
        <v>137.79</v>
      </c>
      <c r="I2220" s="17">
        <f>+Ventas_Wellpro[[#This Row],[Total de Venta sin IVA]]+Ventas_Wellpro[[#This Row],[IVA]]</f>
        <v>159.8364</v>
      </c>
      <c r="J2220">
        <f>YEAR(Ventas_Wellpro[[#This Row],[Fecha]])</f>
        <v>2025</v>
      </c>
      <c r="K2220" t="str">
        <f>TEXT(Ventas_Wellpro[[#This Row],[Fecha]],"MMMM")</f>
        <v>octubre</v>
      </c>
      <c r="L2220">
        <f>DAY(Ventas_Wellpro[[#This Row],[Fecha]])</f>
        <v>30</v>
      </c>
    </row>
    <row r="2221" spans="2:12" x14ac:dyDescent="0.25">
      <c r="B2221" s="70">
        <v>45960</v>
      </c>
      <c r="C2221" s="74" t="s">
        <v>14</v>
      </c>
      <c r="D2221" t="s">
        <v>144</v>
      </c>
      <c r="E2221" s="17">
        <v>1706.9</v>
      </c>
      <c r="F2221">
        <v>1</v>
      </c>
      <c r="G2221" s="18">
        <f>+(Ventas_Wellpro[[#This Row],[Precio de Venta]]*0.16)*Ventas_Wellpro[[#This Row],[Cantidad Vendida]]</f>
        <v>273.10400000000004</v>
      </c>
      <c r="H2221" s="15">
        <v>1706.9</v>
      </c>
      <c r="I2221" s="17">
        <f>+Ventas_Wellpro[[#This Row],[Total de Venta sin IVA]]+Ventas_Wellpro[[#This Row],[IVA]]</f>
        <v>1980.0040000000001</v>
      </c>
      <c r="J2221">
        <f>YEAR(Ventas_Wellpro[[#This Row],[Fecha]])</f>
        <v>2025</v>
      </c>
      <c r="K2221" t="str">
        <f>TEXT(Ventas_Wellpro[[#This Row],[Fecha]],"MMMM")</f>
        <v>octubre</v>
      </c>
      <c r="L2221">
        <f>DAY(Ventas_Wellpro[[#This Row],[Fecha]])</f>
        <v>30</v>
      </c>
    </row>
    <row r="2222" spans="2:12" x14ac:dyDescent="0.25">
      <c r="B2222" s="70">
        <v>45960</v>
      </c>
      <c r="C2222" s="74" t="s">
        <v>18</v>
      </c>
      <c r="D2222" t="s">
        <v>196</v>
      </c>
      <c r="E2222" s="17">
        <v>525.59</v>
      </c>
      <c r="F2222">
        <v>6</v>
      </c>
      <c r="G2222" s="18">
        <f>+(Ventas_Wellpro[[#This Row],[Precio de Venta]]*0.16)*Ventas_Wellpro[[#This Row],[Cantidad Vendida]]</f>
        <v>504.56640000000004</v>
      </c>
      <c r="H2222" s="15">
        <v>3153.54</v>
      </c>
      <c r="I2222" s="17">
        <f>+Ventas_Wellpro[[#This Row],[Total de Venta sin IVA]]+Ventas_Wellpro[[#This Row],[IVA]]</f>
        <v>3658.1064000000001</v>
      </c>
      <c r="J2222">
        <f>YEAR(Ventas_Wellpro[[#This Row],[Fecha]])</f>
        <v>2025</v>
      </c>
      <c r="K2222" t="str">
        <f>TEXT(Ventas_Wellpro[[#This Row],[Fecha]],"MMMM")</f>
        <v>octubre</v>
      </c>
      <c r="L2222">
        <f>DAY(Ventas_Wellpro[[#This Row],[Fecha]])</f>
        <v>30</v>
      </c>
    </row>
    <row r="2223" spans="2:12" x14ac:dyDescent="0.25">
      <c r="B2223" s="70">
        <v>45960</v>
      </c>
      <c r="C2223" s="74" t="s">
        <v>18</v>
      </c>
      <c r="D2223" t="s">
        <v>196</v>
      </c>
      <c r="E2223" s="17">
        <v>525.59</v>
      </c>
      <c r="F2223">
        <v>6</v>
      </c>
      <c r="G2223" s="18">
        <f>+(Ventas_Wellpro[[#This Row],[Precio de Venta]]*0.16)*Ventas_Wellpro[[#This Row],[Cantidad Vendida]]</f>
        <v>504.56640000000004</v>
      </c>
      <c r="H2223" s="15">
        <v>3153.54</v>
      </c>
      <c r="I2223" s="17">
        <f>+Ventas_Wellpro[[#This Row],[Total de Venta sin IVA]]+Ventas_Wellpro[[#This Row],[IVA]]</f>
        <v>3658.1064000000001</v>
      </c>
      <c r="J2223">
        <f>YEAR(Ventas_Wellpro[[#This Row],[Fecha]])</f>
        <v>2025</v>
      </c>
      <c r="K2223" t="str">
        <f>TEXT(Ventas_Wellpro[[#This Row],[Fecha]],"MMMM")</f>
        <v>octubre</v>
      </c>
      <c r="L2223">
        <f>DAY(Ventas_Wellpro[[#This Row],[Fecha]])</f>
        <v>30</v>
      </c>
    </row>
    <row r="2224" spans="2:12" x14ac:dyDescent="0.25">
      <c r="B2224" s="70">
        <v>45960</v>
      </c>
      <c r="C2224" s="74" t="s">
        <v>18</v>
      </c>
      <c r="D2224" t="s">
        <v>196</v>
      </c>
      <c r="E2224" s="17">
        <v>525.59</v>
      </c>
      <c r="F2224">
        <v>6</v>
      </c>
      <c r="G2224" s="18">
        <f>+(Ventas_Wellpro[[#This Row],[Precio de Venta]]*0.16)*Ventas_Wellpro[[#This Row],[Cantidad Vendida]]</f>
        <v>504.56640000000004</v>
      </c>
      <c r="H2224" s="15">
        <v>3153.54</v>
      </c>
      <c r="I2224" s="17">
        <f>+Ventas_Wellpro[[#This Row],[Total de Venta sin IVA]]+Ventas_Wellpro[[#This Row],[IVA]]</f>
        <v>3658.1064000000001</v>
      </c>
      <c r="J2224">
        <f>YEAR(Ventas_Wellpro[[#This Row],[Fecha]])</f>
        <v>2025</v>
      </c>
      <c r="K2224" t="str">
        <f>TEXT(Ventas_Wellpro[[#This Row],[Fecha]],"MMMM")</f>
        <v>octubre</v>
      </c>
      <c r="L2224">
        <f>DAY(Ventas_Wellpro[[#This Row],[Fecha]])</f>
        <v>30</v>
      </c>
    </row>
    <row r="2225" spans="2:12" x14ac:dyDescent="0.25">
      <c r="B2225" s="70">
        <v>45960</v>
      </c>
      <c r="C2225" s="74" t="s">
        <v>18</v>
      </c>
      <c r="D2225" t="s">
        <v>196</v>
      </c>
      <c r="E2225" s="17">
        <v>525.59</v>
      </c>
      <c r="F2225">
        <v>6</v>
      </c>
      <c r="G2225" s="18">
        <f>+(Ventas_Wellpro[[#This Row],[Precio de Venta]]*0.16)*Ventas_Wellpro[[#This Row],[Cantidad Vendida]]</f>
        <v>504.56640000000004</v>
      </c>
      <c r="H2225" s="15">
        <v>3153.54</v>
      </c>
      <c r="I2225" s="17">
        <f>+Ventas_Wellpro[[#This Row],[Total de Venta sin IVA]]+Ventas_Wellpro[[#This Row],[IVA]]</f>
        <v>3658.1064000000001</v>
      </c>
      <c r="J2225">
        <f>YEAR(Ventas_Wellpro[[#This Row],[Fecha]])</f>
        <v>2025</v>
      </c>
      <c r="K2225" t="str">
        <f>TEXT(Ventas_Wellpro[[#This Row],[Fecha]],"MMMM")</f>
        <v>octubre</v>
      </c>
      <c r="L2225">
        <f>DAY(Ventas_Wellpro[[#This Row],[Fecha]])</f>
        <v>30</v>
      </c>
    </row>
    <row r="2226" spans="2:12" x14ac:dyDescent="0.25">
      <c r="B2226" s="70">
        <v>45960</v>
      </c>
      <c r="C2226" s="74" t="s">
        <v>23</v>
      </c>
      <c r="D2226" t="s">
        <v>196</v>
      </c>
      <c r="E2226" s="17">
        <v>70.05</v>
      </c>
      <c r="F2226">
        <v>240</v>
      </c>
      <c r="G2226" s="18">
        <f>+(Ventas_Wellpro[[#This Row],[Precio de Venta]]*0.16)*Ventas_Wellpro[[#This Row],[Cantidad Vendida]]</f>
        <v>2689.92</v>
      </c>
      <c r="H2226" s="15">
        <v>16812</v>
      </c>
      <c r="I2226" s="17">
        <f>+Ventas_Wellpro[[#This Row],[Total de Venta sin IVA]]+Ventas_Wellpro[[#This Row],[IVA]]</f>
        <v>19501.919999999998</v>
      </c>
      <c r="J2226">
        <f>YEAR(Ventas_Wellpro[[#This Row],[Fecha]])</f>
        <v>2025</v>
      </c>
      <c r="K2226" t="str">
        <f>TEXT(Ventas_Wellpro[[#This Row],[Fecha]],"MMMM")</f>
        <v>octubre</v>
      </c>
      <c r="L2226">
        <f>DAY(Ventas_Wellpro[[#This Row],[Fecha]])</f>
        <v>30</v>
      </c>
    </row>
    <row r="2227" spans="2:12" x14ac:dyDescent="0.25">
      <c r="B2227" s="70">
        <v>45960</v>
      </c>
      <c r="C2227" s="74" t="s">
        <v>23</v>
      </c>
      <c r="D2227" t="s">
        <v>196</v>
      </c>
      <c r="E2227" s="17">
        <v>70.05</v>
      </c>
      <c r="F2227">
        <v>240</v>
      </c>
      <c r="G2227" s="18">
        <f>+(Ventas_Wellpro[[#This Row],[Precio de Venta]]*0.16)*Ventas_Wellpro[[#This Row],[Cantidad Vendida]]</f>
        <v>2689.92</v>
      </c>
      <c r="H2227" s="15">
        <v>16812</v>
      </c>
      <c r="I2227" s="17">
        <f>+Ventas_Wellpro[[#This Row],[Total de Venta sin IVA]]+Ventas_Wellpro[[#This Row],[IVA]]</f>
        <v>19501.919999999998</v>
      </c>
      <c r="J2227">
        <f>YEAR(Ventas_Wellpro[[#This Row],[Fecha]])</f>
        <v>2025</v>
      </c>
      <c r="K2227" t="str">
        <f>TEXT(Ventas_Wellpro[[#This Row],[Fecha]],"MMMM")</f>
        <v>octubre</v>
      </c>
      <c r="L2227">
        <f>DAY(Ventas_Wellpro[[#This Row],[Fecha]])</f>
        <v>30</v>
      </c>
    </row>
    <row r="2228" spans="2:12" x14ac:dyDescent="0.25">
      <c r="B2228" s="70">
        <v>45960</v>
      </c>
      <c r="C2228" s="74" t="s">
        <v>24</v>
      </c>
      <c r="D2228" t="s">
        <v>144</v>
      </c>
      <c r="E2228" s="17">
        <v>137.79</v>
      </c>
      <c r="F2228">
        <v>1</v>
      </c>
      <c r="G2228" s="18">
        <f>+(Ventas_Wellpro[[#This Row],[Precio de Venta]]*0.16)*Ventas_Wellpro[[#This Row],[Cantidad Vendida]]</f>
        <v>22.046399999999998</v>
      </c>
      <c r="H2228" s="15">
        <v>137.79</v>
      </c>
      <c r="I2228" s="17">
        <f>+Ventas_Wellpro[[#This Row],[Total de Venta sin IVA]]+Ventas_Wellpro[[#This Row],[IVA]]</f>
        <v>159.8364</v>
      </c>
      <c r="J2228">
        <f>YEAR(Ventas_Wellpro[[#This Row],[Fecha]])</f>
        <v>2025</v>
      </c>
      <c r="K2228" t="str">
        <f>TEXT(Ventas_Wellpro[[#This Row],[Fecha]],"MMMM")</f>
        <v>octubre</v>
      </c>
      <c r="L2228">
        <f>DAY(Ventas_Wellpro[[#This Row],[Fecha]])</f>
        <v>30</v>
      </c>
    </row>
    <row r="2229" spans="2:12" s="19" customFormat="1" x14ac:dyDescent="0.25">
      <c r="B2229" s="70">
        <v>45964</v>
      </c>
      <c r="C2229" s="74" t="s">
        <v>16</v>
      </c>
      <c r="D2229" t="s">
        <v>144</v>
      </c>
      <c r="E2229" s="49">
        <v>905.16</v>
      </c>
      <c r="F2229" s="49">
        <v>1</v>
      </c>
      <c r="G2229" s="48">
        <f>+(Ventas_Wellpro[[#This Row],[Precio de Venta]]*0.16)*Ventas_Wellpro[[#This Row],[Cantidad Vendida]]</f>
        <v>144.82560000000001</v>
      </c>
      <c r="H2229" s="51">
        <v>905.16</v>
      </c>
      <c r="I2229" s="17">
        <f>+Ventas_Wellpro[[#This Row],[Total de Venta sin IVA]]+Ventas_Wellpro[[#This Row],[IVA]]</f>
        <v>1049.9856</v>
      </c>
      <c r="J2229">
        <f>YEAR(Ventas_Wellpro[[#This Row],[Fecha]])</f>
        <v>2025</v>
      </c>
      <c r="K2229" t="str">
        <f>TEXT(Ventas_Wellpro[[#This Row],[Fecha]],"MMMM")</f>
        <v>noviembre</v>
      </c>
      <c r="L2229">
        <f>DAY(Ventas_Wellpro[[#This Row],[Fecha]])</f>
        <v>3</v>
      </c>
    </row>
    <row r="2230" spans="2:12" x14ac:dyDescent="0.25">
      <c r="B2230" s="70">
        <v>45964</v>
      </c>
      <c r="C2230" s="74" t="s">
        <v>16</v>
      </c>
      <c r="D2230" t="s">
        <v>216</v>
      </c>
      <c r="E2230" s="50">
        <v>743.10500000000002</v>
      </c>
      <c r="F2230" s="50">
        <v>2</v>
      </c>
      <c r="G2230" s="48">
        <f>+(Ventas_Wellpro[[#This Row],[Precio de Venta]]*0.16)*Ventas_Wellpro[[#This Row],[Cantidad Vendida]]</f>
        <v>237.7936</v>
      </c>
      <c r="H2230" s="52">
        <v>1486.21</v>
      </c>
      <c r="I2230" s="17">
        <f>+Ventas_Wellpro[[#This Row],[Total de Venta sin IVA]]+Ventas_Wellpro[[#This Row],[IVA]]</f>
        <v>1724.0036</v>
      </c>
      <c r="J2230">
        <f>YEAR(Ventas_Wellpro[[#This Row],[Fecha]])</f>
        <v>2025</v>
      </c>
      <c r="K2230" t="str">
        <f>TEXT(Ventas_Wellpro[[#This Row],[Fecha]],"MMMM")</f>
        <v>noviembre</v>
      </c>
      <c r="L2230">
        <f>DAY(Ventas_Wellpro[[#This Row],[Fecha]])</f>
        <v>3</v>
      </c>
    </row>
    <row r="2231" spans="2:12" x14ac:dyDescent="0.25">
      <c r="B2231" s="70">
        <v>45964</v>
      </c>
      <c r="C2231" s="74" t="s">
        <v>159</v>
      </c>
      <c r="D2231" t="s">
        <v>144</v>
      </c>
      <c r="E2231" s="49">
        <v>957.67</v>
      </c>
      <c r="F2231" s="49">
        <v>1</v>
      </c>
      <c r="G2231" s="48">
        <f>+(Ventas_Wellpro[[#This Row],[Precio de Venta]]*0.16)*Ventas_Wellpro[[#This Row],[Cantidad Vendida]]</f>
        <v>153.22720000000001</v>
      </c>
      <c r="H2231" s="51">
        <v>957.67</v>
      </c>
      <c r="I2231" s="17">
        <f>+Ventas_Wellpro[[#This Row],[Total de Venta sin IVA]]+Ventas_Wellpro[[#This Row],[IVA]]</f>
        <v>1110.8971999999999</v>
      </c>
      <c r="J2231">
        <f>YEAR(Ventas_Wellpro[[#This Row],[Fecha]])</f>
        <v>2025</v>
      </c>
      <c r="K2231" t="str">
        <f>TEXT(Ventas_Wellpro[[#This Row],[Fecha]],"MMMM")</f>
        <v>noviembre</v>
      </c>
      <c r="L2231">
        <f>DAY(Ventas_Wellpro[[#This Row],[Fecha]])</f>
        <v>3</v>
      </c>
    </row>
    <row r="2232" spans="2:12" x14ac:dyDescent="0.25">
      <c r="B2232" s="70">
        <v>45964</v>
      </c>
      <c r="C2232" s="74" t="s">
        <v>123</v>
      </c>
      <c r="D2232" t="s">
        <v>144</v>
      </c>
      <c r="E2232" s="50">
        <v>137.79</v>
      </c>
      <c r="F2232" s="50">
        <v>1</v>
      </c>
      <c r="G2232" s="48">
        <f>+(Ventas_Wellpro[[#This Row],[Precio de Venta]]*0.16)*Ventas_Wellpro[[#This Row],[Cantidad Vendida]]</f>
        <v>22.046399999999998</v>
      </c>
      <c r="H2232" s="52">
        <v>137.79</v>
      </c>
      <c r="I2232" s="17">
        <f>+Ventas_Wellpro[[#This Row],[Total de Venta sin IVA]]+Ventas_Wellpro[[#This Row],[IVA]]</f>
        <v>159.8364</v>
      </c>
      <c r="J2232">
        <f>YEAR(Ventas_Wellpro[[#This Row],[Fecha]])</f>
        <v>2025</v>
      </c>
      <c r="K2232" t="str">
        <f>TEXT(Ventas_Wellpro[[#This Row],[Fecha]],"MMMM")</f>
        <v>noviembre</v>
      </c>
      <c r="L2232">
        <f>DAY(Ventas_Wellpro[[#This Row],[Fecha]])</f>
        <v>3</v>
      </c>
    </row>
    <row r="2233" spans="2:12" x14ac:dyDescent="0.25">
      <c r="B2233" s="70">
        <v>45964</v>
      </c>
      <c r="C2233" s="74" t="s">
        <v>21</v>
      </c>
      <c r="D2233" t="s">
        <v>144</v>
      </c>
      <c r="E2233" s="49">
        <v>137.79</v>
      </c>
      <c r="F2233" s="49">
        <v>1</v>
      </c>
      <c r="G2233" s="48">
        <f>+(Ventas_Wellpro[[#This Row],[Precio de Venta]]*0.16)*Ventas_Wellpro[[#This Row],[Cantidad Vendida]]</f>
        <v>22.046399999999998</v>
      </c>
      <c r="H2233" s="51">
        <v>137.79</v>
      </c>
      <c r="I2233" s="17">
        <f>+Ventas_Wellpro[[#This Row],[Total de Venta sin IVA]]+Ventas_Wellpro[[#This Row],[IVA]]</f>
        <v>159.8364</v>
      </c>
      <c r="J2233">
        <f>YEAR(Ventas_Wellpro[[#This Row],[Fecha]])</f>
        <v>2025</v>
      </c>
      <c r="K2233" t="str">
        <f>TEXT(Ventas_Wellpro[[#This Row],[Fecha]],"MMMM")</f>
        <v>noviembre</v>
      </c>
      <c r="L2233">
        <f>DAY(Ventas_Wellpro[[#This Row],[Fecha]])</f>
        <v>3</v>
      </c>
    </row>
    <row r="2234" spans="2:12" x14ac:dyDescent="0.25">
      <c r="B2234" s="70">
        <v>45964</v>
      </c>
      <c r="C2234" s="74" t="s">
        <v>59</v>
      </c>
      <c r="D2234" t="s">
        <v>216</v>
      </c>
      <c r="E2234" s="50">
        <v>14.654999999999999</v>
      </c>
      <c r="F2234" s="50">
        <v>24</v>
      </c>
      <c r="G2234" s="48">
        <f>+(Ventas_Wellpro[[#This Row],[Precio de Venta]]*0.16)*Ventas_Wellpro[[#This Row],[Cantidad Vendida]]</f>
        <v>56.275199999999998</v>
      </c>
      <c r="H2234" s="52">
        <v>351.72</v>
      </c>
      <c r="I2234" s="17">
        <f>+Ventas_Wellpro[[#This Row],[Total de Venta sin IVA]]+Ventas_Wellpro[[#This Row],[IVA]]</f>
        <v>407.99520000000001</v>
      </c>
      <c r="J2234">
        <f>YEAR(Ventas_Wellpro[[#This Row],[Fecha]])</f>
        <v>2025</v>
      </c>
      <c r="K2234" t="str">
        <f>TEXT(Ventas_Wellpro[[#This Row],[Fecha]],"MMMM")</f>
        <v>noviembre</v>
      </c>
      <c r="L2234">
        <f>DAY(Ventas_Wellpro[[#This Row],[Fecha]])</f>
        <v>3</v>
      </c>
    </row>
    <row r="2235" spans="2:12" x14ac:dyDescent="0.25">
      <c r="B2235" s="70">
        <v>45964</v>
      </c>
      <c r="C2235" s="74" t="s">
        <v>22</v>
      </c>
      <c r="D2235" t="s">
        <v>144</v>
      </c>
      <c r="E2235" s="49">
        <v>137.79</v>
      </c>
      <c r="F2235" s="49">
        <v>1</v>
      </c>
      <c r="G2235" s="48">
        <f>+(Ventas_Wellpro[[#This Row],[Precio de Venta]]*0.16)*Ventas_Wellpro[[#This Row],[Cantidad Vendida]]</f>
        <v>22.046399999999998</v>
      </c>
      <c r="H2235" s="51">
        <v>137.79</v>
      </c>
      <c r="I2235" s="17">
        <f>+Ventas_Wellpro[[#This Row],[Total de Venta sin IVA]]+Ventas_Wellpro[[#This Row],[IVA]]</f>
        <v>159.8364</v>
      </c>
      <c r="J2235">
        <f>YEAR(Ventas_Wellpro[[#This Row],[Fecha]])</f>
        <v>2025</v>
      </c>
      <c r="K2235" t="str">
        <f>TEXT(Ventas_Wellpro[[#This Row],[Fecha]],"MMMM")</f>
        <v>noviembre</v>
      </c>
      <c r="L2235">
        <f>DAY(Ventas_Wellpro[[#This Row],[Fecha]])</f>
        <v>3</v>
      </c>
    </row>
    <row r="2236" spans="2:12" x14ac:dyDescent="0.25">
      <c r="B2236" s="70">
        <v>45964</v>
      </c>
      <c r="C2236" s="74" t="s">
        <v>22</v>
      </c>
      <c r="D2236" t="s">
        <v>197</v>
      </c>
      <c r="E2236" s="50">
        <v>103.34</v>
      </c>
      <c r="F2236" s="50">
        <v>240</v>
      </c>
      <c r="G2236" s="48">
        <f>+(Ventas_Wellpro[[#This Row],[Precio de Venta]]*0.16)*Ventas_Wellpro[[#This Row],[Cantidad Vendida]]</f>
        <v>3968.2560000000003</v>
      </c>
      <c r="H2236" s="52">
        <v>24801.599999999999</v>
      </c>
      <c r="I2236" s="17">
        <f>+Ventas_Wellpro[[#This Row],[Total de Venta sin IVA]]+Ventas_Wellpro[[#This Row],[IVA]]</f>
        <v>28769.856</v>
      </c>
      <c r="J2236">
        <f>YEAR(Ventas_Wellpro[[#This Row],[Fecha]])</f>
        <v>2025</v>
      </c>
      <c r="K2236" t="str">
        <f>TEXT(Ventas_Wellpro[[#This Row],[Fecha]],"MMMM")</f>
        <v>noviembre</v>
      </c>
      <c r="L2236">
        <f>DAY(Ventas_Wellpro[[#This Row],[Fecha]])</f>
        <v>3</v>
      </c>
    </row>
    <row r="2237" spans="2:12" x14ac:dyDescent="0.25">
      <c r="B2237" s="70">
        <v>45965</v>
      </c>
      <c r="C2237" s="74" t="s">
        <v>16</v>
      </c>
      <c r="D2237" t="s">
        <v>145</v>
      </c>
      <c r="E2237" s="49">
        <v>697</v>
      </c>
      <c r="F2237" s="49">
        <v>12</v>
      </c>
      <c r="G2237" s="48">
        <f>+(Ventas_Wellpro[[#This Row],[Precio de Venta]]*0.16)*Ventas_Wellpro[[#This Row],[Cantidad Vendida]]</f>
        <v>1338.24</v>
      </c>
      <c r="H2237" s="51">
        <v>8364</v>
      </c>
      <c r="I2237" s="17">
        <f>+Ventas_Wellpro[[#This Row],[Total de Venta sin IVA]]+Ventas_Wellpro[[#This Row],[IVA]]</f>
        <v>9702.24</v>
      </c>
      <c r="J2237">
        <f>YEAR(Ventas_Wellpro[[#This Row],[Fecha]])</f>
        <v>2025</v>
      </c>
      <c r="K2237" t="str">
        <f>TEXT(Ventas_Wellpro[[#This Row],[Fecha]],"MMMM")</f>
        <v>noviembre</v>
      </c>
      <c r="L2237">
        <f>DAY(Ventas_Wellpro[[#This Row],[Fecha]])</f>
        <v>4</v>
      </c>
    </row>
    <row r="2238" spans="2:12" x14ac:dyDescent="0.25">
      <c r="B2238" s="70">
        <v>45965</v>
      </c>
      <c r="C2238" s="74" t="s">
        <v>15</v>
      </c>
      <c r="D2238" t="s">
        <v>145</v>
      </c>
      <c r="E2238" s="50">
        <v>632.99</v>
      </c>
      <c r="F2238" s="50">
        <v>18</v>
      </c>
      <c r="G2238" s="48">
        <f>+(Ventas_Wellpro[[#This Row],[Precio de Venta]]*0.16)*Ventas_Wellpro[[#This Row],[Cantidad Vendida]]</f>
        <v>1823.0112000000001</v>
      </c>
      <c r="H2238" s="52">
        <v>11393.82</v>
      </c>
      <c r="I2238" s="17">
        <f>+Ventas_Wellpro[[#This Row],[Total de Venta sin IVA]]+Ventas_Wellpro[[#This Row],[IVA]]</f>
        <v>13216.831200000001</v>
      </c>
      <c r="J2238">
        <f>YEAR(Ventas_Wellpro[[#This Row],[Fecha]])</f>
        <v>2025</v>
      </c>
      <c r="K2238" t="str">
        <f>TEXT(Ventas_Wellpro[[#This Row],[Fecha]],"MMMM")</f>
        <v>noviembre</v>
      </c>
      <c r="L2238">
        <f>DAY(Ventas_Wellpro[[#This Row],[Fecha]])</f>
        <v>4</v>
      </c>
    </row>
    <row r="2239" spans="2:12" x14ac:dyDescent="0.25">
      <c r="B2239" s="70">
        <v>45965</v>
      </c>
      <c r="C2239" s="74" t="s">
        <v>17</v>
      </c>
      <c r="D2239" t="s">
        <v>196</v>
      </c>
      <c r="E2239" s="49">
        <v>498.66</v>
      </c>
      <c r="F2239" s="49">
        <v>6</v>
      </c>
      <c r="G2239" s="48">
        <f>+(Ventas_Wellpro[[#This Row],[Precio de Venta]]*0.16)*Ventas_Wellpro[[#This Row],[Cantidad Vendida]]</f>
        <v>478.71360000000004</v>
      </c>
      <c r="H2239" s="51">
        <v>2991.96</v>
      </c>
      <c r="I2239" s="17">
        <f>+Ventas_Wellpro[[#This Row],[Total de Venta sin IVA]]+Ventas_Wellpro[[#This Row],[IVA]]</f>
        <v>3470.6736000000001</v>
      </c>
      <c r="J2239">
        <f>YEAR(Ventas_Wellpro[[#This Row],[Fecha]])</f>
        <v>2025</v>
      </c>
      <c r="K2239" t="str">
        <f>TEXT(Ventas_Wellpro[[#This Row],[Fecha]],"MMMM")</f>
        <v>noviembre</v>
      </c>
      <c r="L2239">
        <f>DAY(Ventas_Wellpro[[#This Row],[Fecha]])</f>
        <v>4</v>
      </c>
    </row>
    <row r="2240" spans="2:12" x14ac:dyDescent="0.25">
      <c r="B2240" s="70">
        <v>45965</v>
      </c>
      <c r="C2240" s="74" t="s">
        <v>17</v>
      </c>
      <c r="D2240" t="s">
        <v>196</v>
      </c>
      <c r="E2240" s="50">
        <v>498.66</v>
      </c>
      <c r="F2240" s="50">
        <v>12</v>
      </c>
      <c r="G2240" s="48">
        <f>+(Ventas_Wellpro[[#This Row],[Precio de Venta]]*0.16)*Ventas_Wellpro[[#This Row],[Cantidad Vendida]]</f>
        <v>957.42720000000008</v>
      </c>
      <c r="H2240" s="52">
        <v>5983.92</v>
      </c>
      <c r="I2240" s="17">
        <f>+Ventas_Wellpro[[#This Row],[Total de Venta sin IVA]]+Ventas_Wellpro[[#This Row],[IVA]]</f>
        <v>6941.3472000000002</v>
      </c>
      <c r="J2240">
        <f>YEAR(Ventas_Wellpro[[#This Row],[Fecha]])</f>
        <v>2025</v>
      </c>
      <c r="K2240" t="str">
        <f>TEXT(Ventas_Wellpro[[#This Row],[Fecha]],"MMMM")</f>
        <v>noviembre</v>
      </c>
      <c r="L2240">
        <f>DAY(Ventas_Wellpro[[#This Row],[Fecha]])</f>
        <v>4</v>
      </c>
    </row>
    <row r="2241" spans="2:12" x14ac:dyDescent="0.25">
      <c r="B2241" s="70">
        <v>45965</v>
      </c>
      <c r="C2241" s="74" t="s">
        <v>17</v>
      </c>
      <c r="D2241" t="s">
        <v>196</v>
      </c>
      <c r="E2241" s="49">
        <v>498.66</v>
      </c>
      <c r="F2241" s="49">
        <v>6</v>
      </c>
      <c r="G2241" s="48">
        <f>+(Ventas_Wellpro[[#This Row],[Precio de Venta]]*0.16)*Ventas_Wellpro[[#This Row],[Cantidad Vendida]]</f>
        <v>478.71360000000004</v>
      </c>
      <c r="H2241" s="51">
        <v>2991.96</v>
      </c>
      <c r="I2241" s="17">
        <f>+Ventas_Wellpro[[#This Row],[Total de Venta sin IVA]]+Ventas_Wellpro[[#This Row],[IVA]]</f>
        <v>3470.6736000000001</v>
      </c>
      <c r="J2241">
        <f>YEAR(Ventas_Wellpro[[#This Row],[Fecha]])</f>
        <v>2025</v>
      </c>
      <c r="K2241" t="str">
        <f>TEXT(Ventas_Wellpro[[#This Row],[Fecha]],"MMMM")</f>
        <v>noviembre</v>
      </c>
      <c r="L2241">
        <f>DAY(Ventas_Wellpro[[#This Row],[Fecha]])</f>
        <v>4</v>
      </c>
    </row>
    <row r="2242" spans="2:12" x14ac:dyDescent="0.25">
      <c r="B2242" s="70">
        <v>45965</v>
      </c>
      <c r="C2242" s="74" t="s">
        <v>21</v>
      </c>
      <c r="D2242" t="s">
        <v>144</v>
      </c>
      <c r="E2242" s="50">
        <v>137.79</v>
      </c>
      <c r="F2242" s="50">
        <v>1</v>
      </c>
      <c r="G2242" s="48">
        <f>+(Ventas_Wellpro[[#This Row],[Precio de Venta]]*0.16)*Ventas_Wellpro[[#This Row],[Cantidad Vendida]]</f>
        <v>22.046399999999998</v>
      </c>
      <c r="H2242" s="52">
        <v>137.79</v>
      </c>
      <c r="I2242" s="17">
        <f>+Ventas_Wellpro[[#This Row],[Total de Venta sin IVA]]+Ventas_Wellpro[[#This Row],[IVA]]</f>
        <v>159.8364</v>
      </c>
      <c r="J2242">
        <f>YEAR(Ventas_Wellpro[[#This Row],[Fecha]])</f>
        <v>2025</v>
      </c>
      <c r="K2242" t="str">
        <f>TEXT(Ventas_Wellpro[[#This Row],[Fecha]],"MMMM")</f>
        <v>noviembre</v>
      </c>
      <c r="L2242">
        <f>DAY(Ventas_Wellpro[[#This Row],[Fecha]])</f>
        <v>4</v>
      </c>
    </row>
    <row r="2243" spans="2:12" x14ac:dyDescent="0.25">
      <c r="B2243" s="70">
        <v>45965</v>
      </c>
      <c r="C2243" s="74" t="s">
        <v>21</v>
      </c>
      <c r="D2243" t="s">
        <v>145</v>
      </c>
      <c r="E2243" s="49">
        <v>90.54</v>
      </c>
      <c r="F2243" s="49">
        <v>18</v>
      </c>
      <c r="G2243" s="48">
        <f>+(Ventas_Wellpro[[#This Row],[Precio de Venta]]*0.16)*Ventas_Wellpro[[#This Row],[Cantidad Vendida]]</f>
        <v>260.7552</v>
      </c>
      <c r="H2243" s="51">
        <v>1629.72</v>
      </c>
      <c r="I2243" s="17">
        <f>+Ventas_Wellpro[[#This Row],[Total de Venta sin IVA]]+Ventas_Wellpro[[#This Row],[IVA]]</f>
        <v>1890.4752000000001</v>
      </c>
      <c r="J2243">
        <f>YEAR(Ventas_Wellpro[[#This Row],[Fecha]])</f>
        <v>2025</v>
      </c>
      <c r="K2243" t="str">
        <f>TEXT(Ventas_Wellpro[[#This Row],[Fecha]],"MMMM")</f>
        <v>noviembre</v>
      </c>
      <c r="L2243">
        <f>DAY(Ventas_Wellpro[[#This Row],[Fecha]])</f>
        <v>4</v>
      </c>
    </row>
    <row r="2244" spans="2:12" x14ac:dyDescent="0.25">
      <c r="B2244" s="70">
        <v>45965</v>
      </c>
      <c r="C2244" s="74" t="s">
        <v>22</v>
      </c>
      <c r="D2244" t="s">
        <v>144</v>
      </c>
      <c r="E2244" s="49">
        <v>137.79</v>
      </c>
      <c r="F2244" s="49">
        <v>1</v>
      </c>
      <c r="G2244" s="48">
        <f>+(Ventas_Wellpro[[#This Row],[Precio de Venta]]*0.16)*Ventas_Wellpro[[#This Row],[Cantidad Vendida]]</f>
        <v>22.046399999999998</v>
      </c>
      <c r="H2244" s="51">
        <v>137.79</v>
      </c>
      <c r="I2244" s="17">
        <f>+Ventas_Wellpro[[#This Row],[Total de Venta sin IVA]]+Ventas_Wellpro[[#This Row],[IVA]]</f>
        <v>159.8364</v>
      </c>
      <c r="J2244">
        <f>YEAR(Ventas_Wellpro[[#This Row],[Fecha]])</f>
        <v>2025</v>
      </c>
      <c r="K2244" t="str">
        <f>TEXT(Ventas_Wellpro[[#This Row],[Fecha]],"MMMM")</f>
        <v>noviembre</v>
      </c>
      <c r="L2244">
        <f>DAY(Ventas_Wellpro[[#This Row],[Fecha]])</f>
        <v>4</v>
      </c>
    </row>
    <row r="2245" spans="2:12" x14ac:dyDescent="0.25">
      <c r="B2245" s="70">
        <v>45965</v>
      </c>
      <c r="C2245" s="74" t="s">
        <v>22</v>
      </c>
      <c r="D2245" t="s">
        <v>144</v>
      </c>
      <c r="E2245" s="50">
        <v>137.79</v>
      </c>
      <c r="F2245" s="50">
        <v>1</v>
      </c>
      <c r="G2245" s="48">
        <f>+(Ventas_Wellpro[[#This Row],[Precio de Venta]]*0.16)*Ventas_Wellpro[[#This Row],[Cantidad Vendida]]</f>
        <v>22.046399999999998</v>
      </c>
      <c r="H2245" s="52">
        <v>137.79</v>
      </c>
      <c r="I2245" s="17">
        <f>+Ventas_Wellpro[[#This Row],[Total de Venta sin IVA]]+Ventas_Wellpro[[#This Row],[IVA]]</f>
        <v>159.8364</v>
      </c>
      <c r="J2245">
        <f>YEAR(Ventas_Wellpro[[#This Row],[Fecha]])</f>
        <v>2025</v>
      </c>
      <c r="K2245" t="str">
        <f>TEXT(Ventas_Wellpro[[#This Row],[Fecha]],"MMMM")</f>
        <v>noviembre</v>
      </c>
      <c r="L2245">
        <f>DAY(Ventas_Wellpro[[#This Row],[Fecha]])</f>
        <v>4</v>
      </c>
    </row>
    <row r="2246" spans="2:12" x14ac:dyDescent="0.25">
      <c r="B2246" s="70">
        <v>45965</v>
      </c>
      <c r="C2246" s="74" t="s">
        <v>22</v>
      </c>
      <c r="D2246" t="s">
        <v>145</v>
      </c>
      <c r="E2246" s="49">
        <v>90.54</v>
      </c>
      <c r="F2246" s="49">
        <v>18</v>
      </c>
      <c r="G2246" s="48">
        <f>+(Ventas_Wellpro[[#This Row],[Precio de Venta]]*0.16)*Ventas_Wellpro[[#This Row],[Cantidad Vendida]]</f>
        <v>260.7552</v>
      </c>
      <c r="H2246" s="51">
        <v>1629.72</v>
      </c>
      <c r="I2246" s="17">
        <f>+Ventas_Wellpro[[#This Row],[Total de Venta sin IVA]]+Ventas_Wellpro[[#This Row],[IVA]]</f>
        <v>1890.4752000000001</v>
      </c>
      <c r="J2246">
        <f>YEAR(Ventas_Wellpro[[#This Row],[Fecha]])</f>
        <v>2025</v>
      </c>
      <c r="K2246" t="str">
        <f>TEXT(Ventas_Wellpro[[#This Row],[Fecha]],"MMMM")</f>
        <v>noviembre</v>
      </c>
      <c r="L2246">
        <f>DAY(Ventas_Wellpro[[#This Row],[Fecha]])</f>
        <v>4</v>
      </c>
    </row>
    <row r="2247" spans="2:12" x14ac:dyDescent="0.25">
      <c r="B2247" s="70">
        <v>45965</v>
      </c>
      <c r="C2247" s="74" t="s">
        <v>22</v>
      </c>
      <c r="D2247" t="s">
        <v>144</v>
      </c>
      <c r="E2247" s="50">
        <v>137.79</v>
      </c>
      <c r="F2247" s="50">
        <v>1</v>
      </c>
      <c r="G2247" s="48">
        <f>+(Ventas_Wellpro[[#This Row],[Precio de Venta]]*0.16)*Ventas_Wellpro[[#This Row],[Cantidad Vendida]]</f>
        <v>22.046399999999998</v>
      </c>
      <c r="H2247" s="52">
        <v>137.79</v>
      </c>
      <c r="I2247" s="17">
        <f>+Ventas_Wellpro[[#This Row],[Total de Venta sin IVA]]+Ventas_Wellpro[[#This Row],[IVA]]</f>
        <v>159.8364</v>
      </c>
      <c r="J2247">
        <f>YEAR(Ventas_Wellpro[[#This Row],[Fecha]])</f>
        <v>2025</v>
      </c>
      <c r="K2247" t="str">
        <f>TEXT(Ventas_Wellpro[[#This Row],[Fecha]],"MMMM")</f>
        <v>noviembre</v>
      </c>
      <c r="L2247">
        <f>DAY(Ventas_Wellpro[[#This Row],[Fecha]])</f>
        <v>4</v>
      </c>
    </row>
    <row r="2248" spans="2:12" x14ac:dyDescent="0.25">
      <c r="B2248" s="70">
        <v>45965</v>
      </c>
      <c r="C2248" s="74" t="s">
        <v>18</v>
      </c>
      <c r="D2248" t="s">
        <v>145</v>
      </c>
      <c r="E2248" s="49">
        <v>697</v>
      </c>
      <c r="F2248" s="49">
        <v>12</v>
      </c>
      <c r="G2248" s="48">
        <f>+(Ventas_Wellpro[[#This Row],[Precio de Venta]]*0.16)*Ventas_Wellpro[[#This Row],[Cantidad Vendida]]</f>
        <v>1338.24</v>
      </c>
      <c r="H2248" s="51">
        <v>8364</v>
      </c>
      <c r="I2248" s="17">
        <f>+Ventas_Wellpro[[#This Row],[Total de Venta sin IVA]]+Ventas_Wellpro[[#This Row],[IVA]]</f>
        <v>9702.24</v>
      </c>
      <c r="J2248">
        <f>YEAR(Ventas_Wellpro[[#This Row],[Fecha]])</f>
        <v>2025</v>
      </c>
      <c r="K2248" t="str">
        <f>TEXT(Ventas_Wellpro[[#This Row],[Fecha]],"MMMM")</f>
        <v>noviembre</v>
      </c>
      <c r="L2248">
        <f>DAY(Ventas_Wellpro[[#This Row],[Fecha]])</f>
        <v>4</v>
      </c>
    </row>
    <row r="2249" spans="2:12" x14ac:dyDescent="0.25">
      <c r="B2249" s="70">
        <v>45965</v>
      </c>
      <c r="C2249" s="74" t="s">
        <v>18</v>
      </c>
      <c r="D2249" t="s">
        <v>196</v>
      </c>
      <c r="E2249" s="50">
        <v>525.59</v>
      </c>
      <c r="F2249" s="50">
        <v>6</v>
      </c>
      <c r="G2249" s="48">
        <f>+(Ventas_Wellpro[[#This Row],[Precio de Venta]]*0.16)*Ventas_Wellpro[[#This Row],[Cantidad Vendida]]</f>
        <v>504.56640000000004</v>
      </c>
      <c r="H2249" s="52">
        <v>3153.54</v>
      </c>
      <c r="I2249" s="17">
        <f>+Ventas_Wellpro[[#This Row],[Total de Venta sin IVA]]+Ventas_Wellpro[[#This Row],[IVA]]</f>
        <v>3658.1064000000001</v>
      </c>
      <c r="J2249">
        <f>YEAR(Ventas_Wellpro[[#This Row],[Fecha]])</f>
        <v>2025</v>
      </c>
      <c r="K2249" t="str">
        <f>TEXT(Ventas_Wellpro[[#This Row],[Fecha]],"MMMM")</f>
        <v>noviembre</v>
      </c>
      <c r="L2249">
        <f>DAY(Ventas_Wellpro[[#This Row],[Fecha]])</f>
        <v>4</v>
      </c>
    </row>
    <row r="2250" spans="2:12" x14ac:dyDescent="0.25">
      <c r="B2250" s="70">
        <v>45965</v>
      </c>
      <c r="C2250" s="74" t="s">
        <v>18</v>
      </c>
      <c r="D2250" t="s">
        <v>196</v>
      </c>
      <c r="E2250" s="49">
        <v>525.59</v>
      </c>
      <c r="F2250" s="49">
        <v>12</v>
      </c>
      <c r="G2250" s="48">
        <f>+(Ventas_Wellpro[[#This Row],[Precio de Venta]]*0.16)*Ventas_Wellpro[[#This Row],[Cantidad Vendida]]</f>
        <v>1009.1328000000001</v>
      </c>
      <c r="H2250" s="51">
        <v>6307.08</v>
      </c>
      <c r="I2250" s="17">
        <f>+Ventas_Wellpro[[#This Row],[Total de Venta sin IVA]]+Ventas_Wellpro[[#This Row],[IVA]]</f>
        <v>7316.2128000000002</v>
      </c>
      <c r="J2250">
        <f>YEAR(Ventas_Wellpro[[#This Row],[Fecha]])</f>
        <v>2025</v>
      </c>
      <c r="K2250" t="str">
        <f>TEXT(Ventas_Wellpro[[#This Row],[Fecha]],"MMMM")</f>
        <v>noviembre</v>
      </c>
      <c r="L2250">
        <f>DAY(Ventas_Wellpro[[#This Row],[Fecha]])</f>
        <v>4</v>
      </c>
    </row>
    <row r="2251" spans="2:12" x14ac:dyDescent="0.25">
      <c r="B2251" s="70">
        <v>45965</v>
      </c>
      <c r="C2251" s="74" t="s">
        <v>18</v>
      </c>
      <c r="D2251" t="s">
        <v>196</v>
      </c>
      <c r="E2251" s="50">
        <v>525.59</v>
      </c>
      <c r="F2251" s="50">
        <v>12</v>
      </c>
      <c r="G2251" s="48">
        <f>+(Ventas_Wellpro[[#This Row],[Precio de Venta]]*0.16)*Ventas_Wellpro[[#This Row],[Cantidad Vendida]]</f>
        <v>1009.1328000000001</v>
      </c>
      <c r="H2251" s="52">
        <v>6307.08</v>
      </c>
      <c r="I2251" s="17">
        <f>+Ventas_Wellpro[[#This Row],[Total de Venta sin IVA]]+Ventas_Wellpro[[#This Row],[IVA]]</f>
        <v>7316.2128000000002</v>
      </c>
      <c r="J2251">
        <f>YEAR(Ventas_Wellpro[[#This Row],[Fecha]])</f>
        <v>2025</v>
      </c>
      <c r="K2251" t="str">
        <f>TEXT(Ventas_Wellpro[[#This Row],[Fecha]],"MMMM")</f>
        <v>noviembre</v>
      </c>
      <c r="L2251">
        <f>DAY(Ventas_Wellpro[[#This Row],[Fecha]])</f>
        <v>4</v>
      </c>
    </row>
    <row r="2252" spans="2:12" x14ac:dyDescent="0.25">
      <c r="B2252" s="70">
        <v>45965</v>
      </c>
      <c r="C2252" s="74" t="s">
        <v>23</v>
      </c>
      <c r="D2252" t="s">
        <v>144</v>
      </c>
      <c r="E2252" s="50">
        <v>137.79</v>
      </c>
      <c r="F2252" s="50">
        <v>1</v>
      </c>
      <c r="G2252" s="48">
        <f>+(Ventas_Wellpro[[#This Row],[Precio de Venta]]*0.16)*Ventas_Wellpro[[#This Row],[Cantidad Vendida]]</f>
        <v>22.046399999999998</v>
      </c>
      <c r="H2252" s="52">
        <v>137.79</v>
      </c>
      <c r="I2252" s="17">
        <f>+Ventas_Wellpro[[#This Row],[Total de Venta sin IVA]]+Ventas_Wellpro[[#This Row],[IVA]]</f>
        <v>159.8364</v>
      </c>
      <c r="J2252">
        <f>YEAR(Ventas_Wellpro[[#This Row],[Fecha]])</f>
        <v>2025</v>
      </c>
      <c r="K2252" t="str">
        <f>TEXT(Ventas_Wellpro[[#This Row],[Fecha]],"MMMM")</f>
        <v>noviembre</v>
      </c>
      <c r="L2252">
        <f>DAY(Ventas_Wellpro[[#This Row],[Fecha]])</f>
        <v>4</v>
      </c>
    </row>
    <row r="2253" spans="2:12" x14ac:dyDescent="0.25">
      <c r="B2253" s="70">
        <v>45965</v>
      </c>
      <c r="C2253" s="74" t="s">
        <v>23</v>
      </c>
      <c r="D2253" t="s">
        <v>144</v>
      </c>
      <c r="E2253" s="49">
        <v>137.79</v>
      </c>
      <c r="F2253" s="49">
        <v>1</v>
      </c>
      <c r="G2253" s="48">
        <f>+(Ventas_Wellpro[[#This Row],[Precio de Venta]]*0.16)*Ventas_Wellpro[[#This Row],[Cantidad Vendida]]</f>
        <v>22.046399999999998</v>
      </c>
      <c r="H2253" s="51">
        <v>137.79</v>
      </c>
      <c r="I2253" s="17">
        <f>+Ventas_Wellpro[[#This Row],[Total de Venta sin IVA]]+Ventas_Wellpro[[#This Row],[IVA]]</f>
        <v>159.8364</v>
      </c>
      <c r="J2253">
        <f>YEAR(Ventas_Wellpro[[#This Row],[Fecha]])</f>
        <v>2025</v>
      </c>
      <c r="K2253" t="str">
        <f>TEXT(Ventas_Wellpro[[#This Row],[Fecha]],"MMMM")</f>
        <v>noviembre</v>
      </c>
      <c r="L2253">
        <f>DAY(Ventas_Wellpro[[#This Row],[Fecha]])</f>
        <v>4</v>
      </c>
    </row>
    <row r="2254" spans="2:12" x14ac:dyDescent="0.25">
      <c r="B2254" s="70">
        <v>45965</v>
      </c>
      <c r="C2254" s="74" t="s">
        <v>25</v>
      </c>
      <c r="D2254" t="s">
        <v>145</v>
      </c>
      <c r="E2254" s="49">
        <v>697</v>
      </c>
      <c r="F2254" s="49">
        <v>18</v>
      </c>
      <c r="G2254" s="48">
        <f>+(Ventas_Wellpro[[#This Row],[Precio de Venta]]*0.16)*Ventas_Wellpro[[#This Row],[Cantidad Vendida]]</f>
        <v>2007.36</v>
      </c>
      <c r="H2254" s="51">
        <v>12546</v>
      </c>
      <c r="I2254" s="17">
        <f>+Ventas_Wellpro[[#This Row],[Total de Venta sin IVA]]+Ventas_Wellpro[[#This Row],[IVA]]</f>
        <v>14553.36</v>
      </c>
      <c r="J2254">
        <f>YEAR(Ventas_Wellpro[[#This Row],[Fecha]])</f>
        <v>2025</v>
      </c>
      <c r="K2254" t="str">
        <f>TEXT(Ventas_Wellpro[[#This Row],[Fecha]],"MMMM")</f>
        <v>noviembre</v>
      </c>
      <c r="L2254">
        <f>DAY(Ventas_Wellpro[[#This Row],[Fecha]])</f>
        <v>4</v>
      </c>
    </row>
    <row r="2255" spans="2:12" x14ac:dyDescent="0.25">
      <c r="B2255" s="70">
        <v>45965</v>
      </c>
      <c r="C2255" s="74" t="s">
        <v>24</v>
      </c>
      <c r="D2255" t="s">
        <v>144</v>
      </c>
      <c r="E2255" s="50">
        <v>137.79</v>
      </c>
      <c r="F2255" s="50">
        <v>1</v>
      </c>
      <c r="G2255" s="48">
        <f>+(Ventas_Wellpro[[#This Row],[Precio de Venta]]*0.16)*Ventas_Wellpro[[#This Row],[Cantidad Vendida]]</f>
        <v>22.046399999999998</v>
      </c>
      <c r="H2255" s="52">
        <v>137.79</v>
      </c>
      <c r="I2255" s="17">
        <f>+Ventas_Wellpro[[#This Row],[Total de Venta sin IVA]]+Ventas_Wellpro[[#This Row],[IVA]]</f>
        <v>159.8364</v>
      </c>
      <c r="J2255">
        <f>YEAR(Ventas_Wellpro[[#This Row],[Fecha]])</f>
        <v>2025</v>
      </c>
      <c r="K2255" t="str">
        <f>TEXT(Ventas_Wellpro[[#This Row],[Fecha]],"MMMM")</f>
        <v>noviembre</v>
      </c>
      <c r="L2255">
        <f>DAY(Ventas_Wellpro[[#This Row],[Fecha]])</f>
        <v>4</v>
      </c>
    </row>
    <row r="2256" spans="2:12" x14ac:dyDescent="0.25">
      <c r="B2256" s="70">
        <v>45966</v>
      </c>
      <c r="C2256" s="74" t="s">
        <v>16</v>
      </c>
      <c r="D2256" t="s">
        <v>144</v>
      </c>
      <c r="E2256" s="50">
        <v>905.16</v>
      </c>
      <c r="F2256" s="50">
        <v>1</v>
      </c>
      <c r="G2256" s="48">
        <f>+(Ventas_Wellpro[[#This Row],[Precio de Venta]]*0.16)*Ventas_Wellpro[[#This Row],[Cantidad Vendida]]</f>
        <v>144.82560000000001</v>
      </c>
      <c r="H2256" s="52">
        <v>905.16</v>
      </c>
      <c r="I2256" s="17">
        <f>+Ventas_Wellpro[[#This Row],[Total de Venta sin IVA]]+Ventas_Wellpro[[#This Row],[IVA]]</f>
        <v>1049.9856</v>
      </c>
      <c r="J2256">
        <f>YEAR(Ventas_Wellpro[[#This Row],[Fecha]])</f>
        <v>2025</v>
      </c>
      <c r="K2256" t="str">
        <f>TEXT(Ventas_Wellpro[[#This Row],[Fecha]],"MMMM")</f>
        <v>noviembre</v>
      </c>
      <c r="L2256">
        <f>DAY(Ventas_Wellpro[[#This Row],[Fecha]])</f>
        <v>5</v>
      </c>
    </row>
    <row r="2257" spans="2:12" x14ac:dyDescent="0.25">
      <c r="B2257" s="70">
        <v>45966</v>
      </c>
      <c r="C2257" s="74" t="s">
        <v>16</v>
      </c>
      <c r="D2257" t="s">
        <v>144</v>
      </c>
      <c r="E2257" s="49">
        <v>905.16</v>
      </c>
      <c r="F2257" s="49">
        <v>1</v>
      </c>
      <c r="G2257" s="48">
        <f>+(Ventas_Wellpro[[#This Row],[Precio de Venta]]*0.16)*Ventas_Wellpro[[#This Row],[Cantidad Vendida]]</f>
        <v>144.82560000000001</v>
      </c>
      <c r="H2257" s="51">
        <v>905.16</v>
      </c>
      <c r="I2257" s="17">
        <f>+Ventas_Wellpro[[#This Row],[Total de Venta sin IVA]]+Ventas_Wellpro[[#This Row],[IVA]]</f>
        <v>1049.9856</v>
      </c>
      <c r="J2257">
        <f>YEAR(Ventas_Wellpro[[#This Row],[Fecha]])</f>
        <v>2025</v>
      </c>
      <c r="K2257" t="str">
        <f>TEXT(Ventas_Wellpro[[#This Row],[Fecha]],"MMMM")</f>
        <v>noviembre</v>
      </c>
      <c r="L2257">
        <f>DAY(Ventas_Wellpro[[#This Row],[Fecha]])</f>
        <v>5</v>
      </c>
    </row>
    <row r="2258" spans="2:12" x14ac:dyDescent="0.25">
      <c r="B2258" s="70">
        <v>45966</v>
      </c>
      <c r="C2258" s="74" t="s">
        <v>17</v>
      </c>
      <c r="D2258" t="s">
        <v>196</v>
      </c>
      <c r="E2258" s="50">
        <v>498.66</v>
      </c>
      <c r="F2258" s="50">
        <v>12</v>
      </c>
      <c r="G2258" s="48">
        <f>+(Ventas_Wellpro[[#This Row],[Precio de Venta]]*0.16)*Ventas_Wellpro[[#This Row],[Cantidad Vendida]]</f>
        <v>957.42720000000008</v>
      </c>
      <c r="H2258" s="52">
        <v>5983.92</v>
      </c>
      <c r="I2258" s="17">
        <f>+Ventas_Wellpro[[#This Row],[Total de Venta sin IVA]]+Ventas_Wellpro[[#This Row],[IVA]]</f>
        <v>6941.3472000000002</v>
      </c>
      <c r="J2258">
        <f>YEAR(Ventas_Wellpro[[#This Row],[Fecha]])</f>
        <v>2025</v>
      </c>
      <c r="K2258" t="str">
        <f>TEXT(Ventas_Wellpro[[#This Row],[Fecha]],"MMMM")</f>
        <v>noviembre</v>
      </c>
      <c r="L2258">
        <f>DAY(Ventas_Wellpro[[#This Row],[Fecha]])</f>
        <v>5</v>
      </c>
    </row>
    <row r="2259" spans="2:12" x14ac:dyDescent="0.25">
      <c r="B2259" s="70">
        <v>45966</v>
      </c>
      <c r="C2259" s="74" t="s">
        <v>17</v>
      </c>
      <c r="D2259" t="s">
        <v>196</v>
      </c>
      <c r="E2259" s="49">
        <v>498.66</v>
      </c>
      <c r="F2259" s="49">
        <v>12</v>
      </c>
      <c r="G2259" s="48">
        <f>+(Ventas_Wellpro[[#This Row],[Precio de Venta]]*0.16)*Ventas_Wellpro[[#This Row],[Cantidad Vendida]]</f>
        <v>957.42720000000008</v>
      </c>
      <c r="H2259" s="51">
        <v>5983.92</v>
      </c>
      <c r="I2259" s="17">
        <f>+Ventas_Wellpro[[#This Row],[Total de Venta sin IVA]]+Ventas_Wellpro[[#This Row],[IVA]]</f>
        <v>6941.3472000000002</v>
      </c>
      <c r="J2259">
        <f>YEAR(Ventas_Wellpro[[#This Row],[Fecha]])</f>
        <v>2025</v>
      </c>
      <c r="K2259" t="str">
        <f>TEXT(Ventas_Wellpro[[#This Row],[Fecha]],"MMMM")</f>
        <v>noviembre</v>
      </c>
      <c r="L2259">
        <f>DAY(Ventas_Wellpro[[#This Row],[Fecha]])</f>
        <v>5</v>
      </c>
    </row>
    <row r="2260" spans="2:12" x14ac:dyDescent="0.25">
      <c r="B2260" s="70">
        <v>45966</v>
      </c>
      <c r="C2260" s="74" t="s">
        <v>18</v>
      </c>
      <c r="D2260" t="s">
        <v>196</v>
      </c>
      <c r="E2260" s="49">
        <v>525.59</v>
      </c>
      <c r="F2260" s="49">
        <v>6</v>
      </c>
      <c r="G2260" s="48">
        <f>+(Ventas_Wellpro[[#This Row],[Precio de Venta]]*0.16)*Ventas_Wellpro[[#This Row],[Cantidad Vendida]]</f>
        <v>504.56640000000004</v>
      </c>
      <c r="H2260" s="51">
        <v>3153.54</v>
      </c>
      <c r="I2260" s="17">
        <f>+Ventas_Wellpro[[#This Row],[Total de Venta sin IVA]]+Ventas_Wellpro[[#This Row],[IVA]]</f>
        <v>3658.1064000000001</v>
      </c>
      <c r="J2260">
        <f>YEAR(Ventas_Wellpro[[#This Row],[Fecha]])</f>
        <v>2025</v>
      </c>
      <c r="K2260" t="str">
        <f>TEXT(Ventas_Wellpro[[#This Row],[Fecha]],"MMMM")</f>
        <v>noviembre</v>
      </c>
      <c r="L2260">
        <f>DAY(Ventas_Wellpro[[#This Row],[Fecha]])</f>
        <v>5</v>
      </c>
    </row>
    <row r="2261" spans="2:12" x14ac:dyDescent="0.25">
      <c r="B2261" s="70">
        <v>45966</v>
      </c>
      <c r="C2261" s="74" t="s">
        <v>23</v>
      </c>
      <c r="D2261" t="s">
        <v>196</v>
      </c>
      <c r="E2261" s="50">
        <v>70.05</v>
      </c>
      <c r="F2261" s="50">
        <v>240</v>
      </c>
      <c r="G2261" s="48">
        <f>+(Ventas_Wellpro[[#This Row],[Precio de Venta]]*0.16)*Ventas_Wellpro[[#This Row],[Cantidad Vendida]]</f>
        <v>2689.92</v>
      </c>
      <c r="H2261" s="52">
        <v>16812</v>
      </c>
      <c r="I2261" s="17">
        <f>+Ventas_Wellpro[[#This Row],[Total de Venta sin IVA]]+Ventas_Wellpro[[#This Row],[IVA]]</f>
        <v>19501.919999999998</v>
      </c>
      <c r="J2261">
        <f>YEAR(Ventas_Wellpro[[#This Row],[Fecha]])</f>
        <v>2025</v>
      </c>
      <c r="K2261" t="str">
        <f>TEXT(Ventas_Wellpro[[#This Row],[Fecha]],"MMMM")</f>
        <v>noviembre</v>
      </c>
      <c r="L2261">
        <f>DAY(Ventas_Wellpro[[#This Row],[Fecha]])</f>
        <v>5</v>
      </c>
    </row>
    <row r="2262" spans="2:12" x14ac:dyDescent="0.25">
      <c r="B2262" s="70">
        <v>45967</v>
      </c>
      <c r="C2262" s="74" t="s">
        <v>16</v>
      </c>
      <c r="D2262" t="s">
        <v>197</v>
      </c>
      <c r="E2262" s="50">
        <v>769.39</v>
      </c>
      <c r="F2262" s="50">
        <v>6</v>
      </c>
      <c r="G2262" s="48">
        <f>+(Ventas_Wellpro[[#This Row],[Precio de Venta]]*0.16)*Ventas_Wellpro[[#This Row],[Cantidad Vendida]]</f>
        <v>738.61440000000005</v>
      </c>
      <c r="H2262" s="52">
        <v>4616.34</v>
      </c>
      <c r="I2262" s="17">
        <f>+Ventas_Wellpro[[#This Row],[Total de Venta sin IVA]]+Ventas_Wellpro[[#This Row],[IVA]]</f>
        <v>5354.9544000000005</v>
      </c>
      <c r="J2262">
        <f>YEAR(Ventas_Wellpro[[#This Row],[Fecha]])</f>
        <v>2025</v>
      </c>
      <c r="K2262" t="str">
        <f>TEXT(Ventas_Wellpro[[#This Row],[Fecha]],"MMMM")</f>
        <v>noviembre</v>
      </c>
      <c r="L2262">
        <f>DAY(Ventas_Wellpro[[#This Row],[Fecha]])</f>
        <v>6</v>
      </c>
    </row>
    <row r="2263" spans="2:12" x14ac:dyDescent="0.25">
      <c r="B2263" s="70">
        <v>45967</v>
      </c>
      <c r="C2263" s="74" t="s">
        <v>17</v>
      </c>
      <c r="D2263" t="s">
        <v>196</v>
      </c>
      <c r="E2263" s="50">
        <v>498.66</v>
      </c>
      <c r="F2263" s="50">
        <v>6</v>
      </c>
      <c r="G2263" s="48">
        <f>+(Ventas_Wellpro[[#This Row],[Precio de Venta]]*0.16)*Ventas_Wellpro[[#This Row],[Cantidad Vendida]]</f>
        <v>478.71360000000004</v>
      </c>
      <c r="H2263" s="52">
        <v>2991.96</v>
      </c>
      <c r="I2263" s="17">
        <f>+Ventas_Wellpro[[#This Row],[Total de Venta sin IVA]]+Ventas_Wellpro[[#This Row],[IVA]]</f>
        <v>3470.6736000000001</v>
      </c>
      <c r="J2263">
        <f>YEAR(Ventas_Wellpro[[#This Row],[Fecha]])</f>
        <v>2025</v>
      </c>
      <c r="K2263" t="str">
        <f>TEXT(Ventas_Wellpro[[#This Row],[Fecha]],"MMMM")</f>
        <v>noviembre</v>
      </c>
      <c r="L2263">
        <f>DAY(Ventas_Wellpro[[#This Row],[Fecha]])</f>
        <v>6</v>
      </c>
    </row>
    <row r="2264" spans="2:12" x14ac:dyDescent="0.25">
      <c r="B2264" s="70">
        <v>45967</v>
      </c>
      <c r="C2264" s="74" t="s">
        <v>17</v>
      </c>
      <c r="D2264" t="s">
        <v>196</v>
      </c>
      <c r="E2264" s="49">
        <v>498.66</v>
      </c>
      <c r="F2264" s="49">
        <v>6</v>
      </c>
      <c r="G2264" s="48">
        <f>+(Ventas_Wellpro[[#This Row],[Precio de Venta]]*0.16)*Ventas_Wellpro[[#This Row],[Cantidad Vendida]]</f>
        <v>478.71360000000004</v>
      </c>
      <c r="H2264" s="51">
        <v>2991.96</v>
      </c>
      <c r="I2264" s="17">
        <f>+Ventas_Wellpro[[#This Row],[Total de Venta sin IVA]]+Ventas_Wellpro[[#This Row],[IVA]]</f>
        <v>3470.6736000000001</v>
      </c>
      <c r="J2264">
        <f>YEAR(Ventas_Wellpro[[#This Row],[Fecha]])</f>
        <v>2025</v>
      </c>
      <c r="K2264" t="str">
        <f>TEXT(Ventas_Wellpro[[#This Row],[Fecha]],"MMMM")</f>
        <v>noviembre</v>
      </c>
      <c r="L2264">
        <f>DAY(Ventas_Wellpro[[#This Row],[Fecha]])</f>
        <v>6</v>
      </c>
    </row>
    <row r="2265" spans="2:12" x14ac:dyDescent="0.25">
      <c r="B2265" s="70">
        <v>45967</v>
      </c>
      <c r="C2265" s="74" t="s">
        <v>17</v>
      </c>
      <c r="D2265" t="s">
        <v>196</v>
      </c>
      <c r="E2265" s="50">
        <v>498.66</v>
      </c>
      <c r="F2265" s="50">
        <v>12</v>
      </c>
      <c r="G2265" s="48">
        <f>+(Ventas_Wellpro[[#This Row],[Precio de Venta]]*0.16)*Ventas_Wellpro[[#This Row],[Cantidad Vendida]]</f>
        <v>957.42720000000008</v>
      </c>
      <c r="H2265" s="52">
        <v>5983.92</v>
      </c>
      <c r="I2265" s="17">
        <f>+Ventas_Wellpro[[#This Row],[Total de Venta sin IVA]]+Ventas_Wellpro[[#This Row],[IVA]]</f>
        <v>6941.3472000000002</v>
      </c>
      <c r="J2265">
        <f>YEAR(Ventas_Wellpro[[#This Row],[Fecha]])</f>
        <v>2025</v>
      </c>
      <c r="K2265" t="str">
        <f>TEXT(Ventas_Wellpro[[#This Row],[Fecha]],"MMMM")</f>
        <v>noviembre</v>
      </c>
      <c r="L2265">
        <f>DAY(Ventas_Wellpro[[#This Row],[Fecha]])</f>
        <v>6</v>
      </c>
    </row>
    <row r="2266" spans="2:12" x14ac:dyDescent="0.25">
      <c r="B2266" s="70">
        <v>45967</v>
      </c>
      <c r="C2266" s="74" t="s">
        <v>17</v>
      </c>
      <c r="D2266" t="s">
        <v>196</v>
      </c>
      <c r="E2266" s="49">
        <v>498.66</v>
      </c>
      <c r="F2266" s="49">
        <v>6</v>
      </c>
      <c r="G2266" s="48">
        <f>+(Ventas_Wellpro[[#This Row],[Precio de Venta]]*0.16)*Ventas_Wellpro[[#This Row],[Cantidad Vendida]]</f>
        <v>478.71360000000004</v>
      </c>
      <c r="H2266" s="51">
        <v>2991.96</v>
      </c>
      <c r="I2266" s="17">
        <f>+Ventas_Wellpro[[#This Row],[Total de Venta sin IVA]]+Ventas_Wellpro[[#This Row],[IVA]]</f>
        <v>3470.6736000000001</v>
      </c>
      <c r="J2266">
        <f>YEAR(Ventas_Wellpro[[#This Row],[Fecha]])</f>
        <v>2025</v>
      </c>
      <c r="K2266" t="str">
        <f>TEXT(Ventas_Wellpro[[#This Row],[Fecha]],"MMMM")</f>
        <v>noviembre</v>
      </c>
      <c r="L2266">
        <f>DAY(Ventas_Wellpro[[#This Row],[Fecha]])</f>
        <v>6</v>
      </c>
    </row>
    <row r="2267" spans="2:12" x14ac:dyDescent="0.25">
      <c r="B2267" s="70">
        <v>45967</v>
      </c>
      <c r="C2267" s="74" t="s">
        <v>123</v>
      </c>
      <c r="D2267" t="s">
        <v>144</v>
      </c>
      <c r="E2267" s="49">
        <v>137.79</v>
      </c>
      <c r="F2267" s="49">
        <v>1</v>
      </c>
      <c r="G2267" s="48">
        <f>+(Ventas_Wellpro[[#This Row],[Precio de Venta]]*0.16)*Ventas_Wellpro[[#This Row],[Cantidad Vendida]]</f>
        <v>22.046399999999998</v>
      </c>
      <c r="H2267" s="51">
        <v>137.79</v>
      </c>
      <c r="I2267" s="17">
        <f>+Ventas_Wellpro[[#This Row],[Total de Venta sin IVA]]+Ventas_Wellpro[[#This Row],[IVA]]</f>
        <v>159.8364</v>
      </c>
      <c r="J2267">
        <f>YEAR(Ventas_Wellpro[[#This Row],[Fecha]])</f>
        <v>2025</v>
      </c>
      <c r="K2267" t="str">
        <f>TEXT(Ventas_Wellpro[[#This Row],[Fecha]],"MMMM")</f>
        <v>noviembre</v>
      </c>
      <c r="L2267">
        <f>DAY(Ventas_Wellpro[[#This Row],[Fecha]])</f>
        <v>6</v>
      </c>
    </row>
    <row r="2268" spans="2:12" x14ac:dyDescent="0.25">
      <c r="B2268" s="70">
        <v>45967</v>
      </c>
      <c r="C2268" s="74" t="s">
        <v>22</v>
      </c>
      <c r="D2268" t="s">
        <v>144</v>
      </c>
      <c r="E2268" s="49">
        <v>137.79</v>
      </c>
      <c r="F2268" s="49">
        <v>1</v>
      </c>
      <c r="G2268" s="48">
        <f>+(Ventas_Wellpro[[#This Row],[Precio de Venta]]*0.16)*Ventas_Wellpro[[#This Row],[Cantidad Vendida]]</f>
        <v>22.046399999999998</v>
      </c>
      <c r="H2268" s="51">
        <v>137.79</v>
      </c>
      <c r="I2268" s="17">
        <f>+Ventas_Wellpro[[#This Row],[Total de Venta sin IVA]]+Ventas_Wellpro[[#This Row],[IVA]]</f>
        <v>159.8364</v>
      </c>
      <c r="J2268">
        <f>YEAR(Ventas_Wellpro[[#This Row],[Fecha]])</f>
        <v>2025</v>
      </c>
      <c r="K2268" t="str">
        <f>TEXT(Ventas_Wellpro[[#This Row],[Fecha]],"MMMM")</f>
        <v>noviembre</v>
      </c>
      <c r="L2268">
        <f>DAY(Ventas_Wellpro[[#This Row],[Fecha]])</f>
        <v>6</v>
      </c>
    </row>
    <row r="2269" spans="2:12" x14ac:dyDescent="0.25">
      <c r="B2269" s="70">
        <v>45967</v>
      </c>
      <c r="C2269" s="74" t="s">
        <v>18</v>
      </c>
      <c r="D2269" t="s">
        <v>196</v>
      </c>
      <c r="E2269" s="50">
        <v>525.59</v>
      </c>
      <c r="F2269" s="50">
        <v>6</v>
      </c>
      <c r="G2269" s="48">
        <f>+(Ventas_Wellpro[[#This Row],[Precio de Venta]]*0.16)*Ventas_Wellpro[[#This Row],[Cantidad Vendida]]</f>
        <v>504.56640000000004</v>
      </c>
      <c r="H2269" s="52">
        <v>3153.54</v>
      </c>
      <c r="I2269" s="17">
        <f>+Ventas_Wellpro[[#This Row],[Total de Venta sin IVA]]+Ventas_Wellpro[[#This Row],[IVA]]</f>
        <v>3658.1064000000001</v>
      </c>
      <c r="J2269">
        <f>YEAR(Ventas_Wellpro[[#This Row],[Fecha]])</f>
        <v>2025</v>
      </c>
      <c r="K2269" t="str">
        <f>TEXT(Ventas_Wellpro[[#This Row],[Fecha]],"MMMM")</f>
        <v>noviembre</v>
      </c>
      <c r="L2269">
        <f>DAY(Ventas_Wellpro[[#This Row],[Fecha]])</f>
        <v>6</v>
      </c>
    </row>
    <row r="2270" spans="2:12" x14ac:dyDescent="0.25">
      <c r="B2270" s="70">
        <v>45967</v>
      </c>
      <c r="C2270" s="74" t="s">
        <v>18</v>
      </c>
      <c r="D2270" t="s">
        <v>196</v>
      </c>
      <c r="E2270" s="49">
        <v>525.59</v>
      </c>
      <c r="F2270" s="49">
        <v>6</v>
      </c>
      <c r="G2270" s="48">
        <f>+(Ventas_Wellpro[[#This Row],[Precio de Venta]]*0.16)*Ventas_Wellpro[[#This Row],[Cantidad Vendida]]</f>
        <v>504.56640000000004</v>
      </c>
      <c r="H2270" s="51">
        <v>3153.54</v>
      </c>
      <c r="I2270" s="17">
        <f>+Ventas_Wellpro[[#This Row],[Total de Venta sin IVA]]+Ventas_Wellpro[[#This Row],[IVA]]</f>
        <v>3658.1064000000001</v>
      </c>
      <c r="J2270">
        <f>YEAR(Ventas_Wellpro[[#This Row],[Fecha]])</f>
        <v>2025</v>
      </c>
      <c r="K2270" t="str">
        <f>TEXT(Ventas_Wellpro[[#This Row],[Fecha]],"MMMM")</f>
        <v>noviembre</v>
      </c>
      <c r="L2270">
        <f>DAY(Ventas_Wellpro[[#This Row],[Fecha]])</f>
        <v>6</v>
      </c>
    </row>
    <row r="2271" spans="2:12" x14ac:dyDescent="0.25">
      <c r="B2271" s="70">
        <v>45967</v>
      </c>
      <c r="C2271" s="74" t="s">
        <v>18</v>
      </c>
      <c r="D2271" t="s">
        <v>196</v>
      </c>
      <c r="E2271" s="50">
        <v>525.59</v>
      </c>
      <c r="F2271" s="50">
        <v>6</v>
      </c>
      <c r="G2271" s="48">
        <f>+(Ventas_Wellpro[[#This Row],[Precio de Venta]]*0.16)*Ventas_Wellpro[[#This Row],[Cantidad Vendida]]</f>
        <v>504.56640000000004</v>
      </c>
      <c r="H2271" s="52">
        <v>3153.54</v>
      </c>
      <c r="I2271" s="17">
        <f>+Ventas_Wellpro[[#This Row],[Total de Venta sin IVA]]+Ventas_Wellpro[[#This Row],[IVA]]</f>
        <v>3658.1064000000001</v>
      </c>
      <c r="J2271">
        <f>YEAR(Ventas_Wellpro[[#This Row],[Fecha]])</f>
        <v>2025</v>
      </c>
      <c r="K2271" t="str">
        <f>TEXT(Ventas_Wellpro[[#This Row],[Fecha]],"MMMM")</f>
        <v>noviembre</v>
      </c>
      <c r="L2271">
        <f>DAY(Ventas_Wellpro[[#This Row],[Fecha]])</f>
        <v>6</v>
      </c>
    </row>
    <row r="2272" spans="2:12" x14ac:dyDescent="0.25">
      <c r="B2272" s="70">
        <v>45967</v>
      </c>
      <c r="C2272" s="74" t="s">
        <v>18</v>
      </c>
      <c r="D2272" t="s">
        <v>196</v>
      </c>
      <c r="E2272" s="49">
        <v>525.59</v>
      </c>
      <c r="F2272" s="49">
        <v>6</v>
      </c>
      <c r="G2272" s="48">
        <f>+(Ventas_Wellpro[[#This Row],[Precio de Venta]]*0.16)*Ventas_Wellpro[[#This Row],[Cantidad Vendida]]</f>
        <v>504.56640000000004</v>
      </c>
      <c r="H2272" s="51">
        <v>3153.54</v>
      </c>
      <c r="I2272" s="17">
        <f>+Ventas_Wellpro[[#This Row],[Total de Venta sin IVA]]+Ventas_Wellpro[[#This Row],[IVA]]</f>
        <v>3658.1064000000001</v>
      </c>
      <c r="J2272">
        <f>YEAR(Ventas_Wellpro[[#This Row],[Fecha]])</f>
        <v>2025</v>
      </c>
      <c r="K2272" t="str">
        <f>TEXT(Ventas_Wellpro[[#This Row],[Fecha]],"MMMM")</f>
        <v>noviembre</v>
      </c>
      <c r="L2272">
        <f>DAY(Ventas_Wellpro[[#This Row],[Fecha]])</f>
        <v>6</v>
      </c>
    </row>
    <row r="2273" spans="2:12" x14ac:dyDescent="0.25">
      <c r="B2273" s="70">
        <v>45967</v>
      </c>
      <c r="C2273" s="74" t="s">
        <v>18</v>
      </c>
      <c r="D2273" t="s">
        <v>196</v>
      </c>
      <c r="E2273" s="50">
        <v>525.59</v>
      </c>
      <c r="F2273" s="50">
        <v>12</v>
      </c>
      <c r="G2273" s="48">
        <f>+(Ventas_Wellpro[[#This Row],[Precio de Venta]]*0.16)*Ventas_Wellpro[[#This Row],[Cantidad Vendida]]</f>
        <v>1009.1328000000001</v>
      </c>
      <c r="H2273" s="52">
        <v>6307.08</v>
      </c>
      <c r="I2273" s="17">
        <f>+Ventas_Wellpro[[#This Row],[Total de Venta sin IVA]]+Ventas_Wellpro[[#This Row],[IVA]]</f>
        <v>7316.2128000000002</v>
      </c>
      <c r="J2273">
        <f>YEAR(Ventas_Wellpro[[#This Row],[Fecha]])</f>
        <v>2025</v>
      </c>
      <c r="K2273" t="str">
        <f>TEXT(Ventas_Wellpro[[#This Row],[Fecha]],"MMMM")</f>
        <v>noviembre</v>
      </c>
      <c r="L2273">
        <f>DAY(Ventas_Wellpro[[#This Row],[Fecha]])</f>
        <v>6</v>
      </c>
    </row>
    <row r="2274" spans="2:12" x14ac:dyDescent="0.25">
      <c r="B2274" s="70">
        <v>45967</v>
      </c>
      <c r="C2274" s="74" t="s">
        <v>25</v>
      </c>
      <c r="D2274" t="s">
        <v>197</v>
      </c>
      <c r="E2274" s="50">
        <v>718.25</v>
      </c>
      <c r="F2274" s="50">
        <v>6</v>
      </c>
      <c r="G2274" s="48">
        <f>+(Ventas_Wellpro[[#This Row],[Precio de Venta]]*0.16)*Ventas_Wellpro[[#This Row],[Cantidad Vendida]]</f>
        <v>689.52</v>
      </c>
      <c r="H2274" s="52">
        <v>4309.5</v>
      </c>
      <c r="I2274" s="17">
        <f>+Ventas_Wellpro[[#This Row],[Total de Venta sin IVA]]+Ventas_Wellpro[[#This Row],[IVA]]</f>
        <v>4999.0200000000004</v>
      </c>
      <c r="J2274">
        <f>YEAR(Ventas_Wellpro[[#This Row],[Fecha]])</f>
        <v>2025</v>
      </c>
      <c r="K2274" t="str">
        <f>TEXT(Ventas_Wellpro[[#This Row],[Fecha]],"MMMM")</f>
        <v>noviembre</v>
      </c>
      <c r="L2274">
        <f>DAY(Ventas_Wellpro[[#This Row],[Fecha]])</f>
        <v>6</v>
      </c>
    </row>
    <row r="2275" spans="2:12" x14ac:dyDescent="0.25">
      <c r="B2275" s="70">
        <v>45967</v>
      </c>
      <c r="C2275" s="74" t="s">
        <v>24</v>
      </c>
      <c r="D2275" t="s">
        <v>144</v>
      </c>
      <c r="E2275" s="49">
        <v>137.79</v>
      </c>
      <c r="F2275" s="49">
        <v>1</v>
      </c>
      <c r="G2275" s="48">
        <f>+(Ventas_Wellpro[[#This Row],[Precio de Venta]]*0.16)*Ventas_Wellpro[[#This Row],[Cantidad Vendida]]</f>
        <v>22.046399999999998</v>
      </c>
      <c r="H2275" s="51">
        <v>137.79</v>
      </c>
      <c r="I2275" s="17">
        <f>+Ventas_Wellpro[[#This Row],[Total de Venta sin IVA]]+Ventas_Wellpro[[#This Row],[IVA]]</f>
        <v>159.8364</v>
      </c>
      <c r="J2275">
        <f>YEAR(Ventas_Wellpro[[#This Row],[Fecha]])</f>
        <v>2025</v>
      </c>
      <c r="K2275" t="str">
        <f>TEXT(Ventas_Wellpro[[#This Row],[Fecha]],"MMMM")</f>
        <v>noviembre</v>
      </c>
      <c r="L2275">
        <f>DAY(Ventas_Wellpro[[#This Row],[Fecha]])</f>
        <v>6</v>
      </c>
    </row>
    <row r="2276" spans="2:12" x14ac:dyDescent="0.25">
      <c r="B2276" s="70">
        <v>45968</v>
      </c>
      <c r="C2276" s="74" t="s">
        <v>24</v>
      </c>
      <c r="D2276" t="s">
        <v>144</v>
      </c>
      <c r="E2276" s="50">
        <v>137.79</v>
      </c>
      <c r="F2276" s="50">
        <v>1</v>
      </c>
      <c r="G2276" s="48">
        <f>+(Ventas_Wellpro[[#This Row],[Precio de Venta]]*0.16)*Ventas_Wellpro[[#This Row],[Cantidad Vendida]]</f>
        <v>22.046399999999998</v>
      </c>
      <c r="H2276" s="52">
        <v>137.79</v>
      </c>
      <c r="I2276" s="17">
        <f>+Ventas_Wellpro[[#This Row],[Total de Venta sin IVA]]+Ventas_Wellpro[[#This Row],[IVA]]</f>
        <v>159.8364</v>
      </c>
      <c r="J2276">
        <f>YEAR(Ventas_Wellpro[[#This Row],[Fecha]])</f>
        <v>2025</v>
      </c>
      <c r="K2276" t="str">
        <f>TEXT(Ventas_Wellpro[[#This Row],[Fecha]],"MMMM")</f>
        <v>noviembre</v>
      </c>
      <c r="L2276">
        <f>DAY(Ventas_Wellpro[[#This Row],[Fecha]])</f>
        <v>7</v>
      </c>
    </row>
    <row r="2277" spans="2:12" x14ac:dyDescent="0.25">
      <c r="B2277" s="70">
        <v>45971</v>
      </c>
      <c r="C2277" s="74" t="s">
        <v>123</v>
      </c>
      <c r="D2277" t="s">
        <v>144</v>
      </c>
      <c r="E2277" s="50">
        <v>137.79499999999999</v>
      </c>
      <c r="F2277" s="50">
        <v>2</v>
      </c>
      <c r="G2277" s="48">
        <f>+(Ventas_Wellpro[[#This Row],[Precio de Venta]]*0.16)*Ventas_Wellpro[[#This Row],[Cantidad Vendida]]</f>
        <v>44.0944</v>
      </c>
      <c r="H2277" s="52">
        <v>275.58999999999997</v>
      </c>
      <c r="I2277" s="17">
        <f>+Ventas_Wellpro[[#This Row],[Total de Venta sin IVA]]+Ventas_Wellpro[[#This Row],[IVA]]</f>
        <v>319.68439999999998</v>
      </c>
      <c r="J2277">
        <f>YEAR(Ventas_Wellpro[[#This Row],[Fecha]])</f>
        <v>2025</v>
      </c>
      <c r="K2277" t="str">
        <f>TEXT(Ventas_Wellpro[[#This Row],[Fecha]],"MMMM")</f>
        <v>noviembre</v>
      </c>
      <c r="L2277">
        <f>DAY(Ventas_Wellpro[[#This Row],[Fecha]])</f>
        <v>10</v>
      </c>
    </row>
    <row r="2278" spans="2:12" x14ac:dyDescent="0.25">
      <c r="B2278" s="70">
        <v>45971</v>
      </c>
      <c r="C2278" s="74" t="s">
        <v>21</v>
      </c>
      <c r="D2278" t="s">
        <v>144</v>
      </c>
      <c r="E2278" s="50">
        <v>137.79499999999999</v>
      </c>
      <c r="F2278" s="50">
        <v>2</v>
      </c>
      <c r="G2278" s="48">
        <f>+(Ventas_Wellpro[[#This Row],[Precio de Venta]]*0.16)*Ventas_Wellpro[[#This Row],[Cantidad Vendida]]</f>
        <v>44.0944</v>
      </c>
      <c r="H2278" s="52">
        <v>275.58999999999997</v>
      </c>
      <c r="I2278" s="17">
        <f>+Ventas_Wellpro[[#This Row],[Total de Venta sin IVA]]+Ventas_Wellpro[[#This Row],[IVA]]</f>
        <v>319.68439999999998</v>
      </c>
      <c r="J2278">
        <f>YEAR(Ventas_Wellpro[[#This Row],[Fecha]])</f>
        <v>2025</v>
      </c>
      <c r="K2278" t="str">
        <f>TEXT(Ventas_Wellpro[[#This Row],[Fecha]],"MMMM")</f>
        <v>noviembre</v>
      </c>
      <c r="L2278">
        <f>DAY(Ventas_Wellpro[[#This Row],[Fecha]])</f>
        <v>10</v>
      </c>
    </row>
    <row r="2279" spans="2:12" x14ac:dyDescent="0.25">
      <c r="B2279" s="70">
        <v>45971</v>
      </c>
      <c r="C2279" s="74" t="s">
        <v>22</v>
      </c>
      <c r="D2279" t="s">
        <v>144</v>
      </c>
      <c r="E2279" s="50">
        <v>137.79499999999999</v>
      </c>
      <c r="F2279" s="50">
        <v>2</v>
      </c>
      <c r="G2279" s="48">
        <f>+(Ventas_Wellpro[[#This Row],[Precio de Venta]]*0.16)*Ventas_Wellpro[[#This Row],[Cantidad Vendida]]</f>
        <v>44.0944</v>
      </c>
      <c r="H2279" s="52">
        <v>275.58999999999997</v>
      </c>
      <c r="I2279" s="17">
        <f>+Ventas_Wellpro[[#This Row],[Total de Venta sin IVA]]+Ventas_Wellpro[[#This Row],[IVA]]</f>
        <v>319.68439999999998</v>
      </c>
      <c r="J2279">
        <f>YEAR(Ventas_Wellpro[[#This Row],[Fecha]])</f>
        <v>2025</v>
      </c>
      <c r="K2279" t="str">
        <f>TEXT(Ventas_Wellpro[[#This Row],[Fecha]],"MMMM")</f>
        <v>noviembre</v>
      </c>
      <c r="L2279">
        <f>DAY(Ventas_Wellpro[[#This Row],[Fecha]])</f>
        <v>10</v>
      </c>
    </row>
    <row r="2280" spans="2:12" x14ac:dyDescent="0.25">
      <c r="B2280" s="70">
        <v>45972</v>
      </c>
      <c r="C2280" s="74" t="s">
        <v>17</v>
      </c>
      <c r="D2280" t="s">
        <v>196</v>
      </c>
      <c r="E2280" s="50">
        <v>498.66</v>
      </c>
      <c r="F2280" s="50">
        <v>6</v>
      </c>
      <c r="G2280" s="48">
        <f>+(Ventas_Wellpro[[#This Row],[Precio de Venta]]*0.16)*Ventas_Wellpro[[#This Row],[Cantidad Vendida]]</f>
        <v>478.71360000000004</v>
      </c>
      <c r="H2280" s="52">
        <v>2991.96</v>
      </c>
      <c r="I2280" s="17">
        <f>+Ventas_Wellpro[[#This Row],[Total de Venta sin IVA]]+Ventas_Wellpro[[#This Row],[IVA]]</f>
        <v>3470.6736000000001</v>
      </c>
      <c r="J2280">
        <f>YEAR(Ventas_Wellpro[[#This Row],[Fecha]])</f>
        <v>2025</v>
      </c>
      <c r="K2280" t="str">
        <f>TEXT(Ventas_Wellpro[[#This Row],[Fecha]],"MMMM")</f>
        <v>noviembre</v>
      </c>
      <c r="L2280">
        <f>DAY(Ventas_Wellpro[[#This Row],[Fecha]])</f>
        <v>11</v>
      </c>
    </row>
    <row r="2281" spans="2:12" x14ac:dyDescent="0.25">
      <c r="B2281" s="70">
        <v>45972</v>
      </c>
      <c r="C2281" s="74" t="s">
        <v>17</v>
      </c>
      <c r="D2281" t="s">
        <v>196</v>
      </c>
      <c r="E2281" s="49">
        <v>498.66</v>
      </c>
      <c r="F2281" s="49">
        <v>18</v>
      </c>
      <c r="G2281" s="48">
        <f>+(Ventas_Wellpro[[#This Row],[Precio de Venta]]*0.16)*Ventas_Wellpro[[#This Row],[Cantidad Vendida]]</f>
        <v>1436.1408000000001</v>
      </c>
      <c r="H2281" s="51">
        <v>8975.8799999999992</v>
      </c>
      <c r="I2281" s="17">
        <f>+Ventas_Wellpro[[#This Row],[Total de Venta sin IVA]]+Ventas_Wellpro[[#This Row],[IVA]]</f>
        <v>10412.020799999998</v>
      </c>
      <c r="J2281">
        <f>YEAR(Ventas_Wellpro[[#This Row],[Fecha]])</f>
        <v>2025</v>
      </c>
      <c r="K2281" t="str">
        <f>TEXT(Ventas_Wellpro[[#This Row],[Fecha]],"MMMM")</f>
        <v>noviembre</v>
      </c>
      <c r="L2281">
        <f>DAY(Ventas_Wellpro[[#This Row],[Fecha]])</f>
        <v>11</v>
      </c>
    </row>
    <row r="2282" spans="2:12" x14ac:dyDescent="0.25">
      <c r="B2282" s="70">
        <v>45972</v>
      </c>
      <c r="C2282" s="74" t="s">
        <v>17</v>
      </c>
      <c r="D2282" t="s">
        <v>196</v>
      </c>
      <c r="E2282" s="50">
        <v>498.66</v>
      </c>
      <c r="F2282" s="50">
        <v>6</v>
      </c>
      <c r="G2282" s="48">
        <f>+(Ventas_Wellpro[[#This Row],[Precio de Venta]]*0.16)*Ventas_Wellpro[[#This Row],[Cantidad Vendida]]</f>
        <v>478.71360000000004</v>
      </c>
      <c r="H2282" s="52">
        <v>2991.96</v>
      </c>
      <c r="I2282" s="17">
        <f>+Ventas_Wellpro[[#This Row],[Total de Venta sin IVA]]+Ventas_Wellpro[[#This Row],[IVA]]</f>
        <v>3470.6736000000001</v>
      </c>
      <c r="J2282">
        <f>YEAR(Ventas_Wellpro[[#This Row],[Fecha]])</f>
        <v>2025</v>
      </c>
      <c r="K2282" t="str">
        <f>TEXT(Ventas_Wellpro[[#This Row],[Fecha]],"MMMM")</f>
        <v>noviembre</v>
      </c>
      <c r="L2282">
        <f>DAY(Ventas_Wellpro[[#This Row],[Fecha]])</f>
        <v>11</v>
      </c>
    </row>
    <row r="2283" spans="2:12" x14ac:dyDescent="0.25">
      <c r="B2283" s="70">
        <v>45972</v>
      </c>
      <c r="C2283" s="74" t="s">
        <v>17</v>
      </c>
      <c r="D2283" t="s">
        <v>196</v>
      </c>
      <c r="E2283" s="49">
        <v>498.66</v>
      </c>
      <c r="F2283" s="49">
        <v>12</v>
      </c>
      <c r="G2283" s="48">
        <f>+(Ventas_Wellpro[[#This Row],[Precio de Venta]]*0.16)*Ventas_Wellpro[[#This Row],[Cantidad Vendida]]</f>
        <v>957.42720000000008</v>
      </c>
      <c r="H2283" s="51">
        <v>5983.92</v>
      </c>
      <c r="I2283" s="17">
        <f>+Ventas_Wellpro[[#This Row],[Total de Venta sin IVA]]+Ventas_Wellpro[[#This Row],[IVA]]</f>
        <v>6941.3472000000002</v>
      </c>
      <c r="J2283">
        <f>YEAR(Ventas_Wellpro[[#This Row],[Fecha]])</f>
        <v>2025</v>
      </c>
      <c r="K2283" t="str">
        <f>TEXT(Ventas_Wellpro[[#This Row],[Fecha]],"MMMM")</f>
        <v>noviembre</v>
      </c>
      <c r="L2283">
        <f>DAY(Ventas_Wellpro[[#This Row],[Fecha]])</f>
        <v>11</v>
      </c>
    </row>
    <row r="2284" spans="2:12" x14ac:dyDescent="0.25">
      <c r="B2284" s="70">
        <v>45972</v>
      </c>
      <c r="C2284" s="74" t="s">
        <v>17</v>
      </c>
      <c r="D2284" t="s">
        <v>196</v>
      </c>
      <c r="E2284" s="50">
        <v>498.66</v>
      </c>
      <c r="F2284" s="50">
        <v>18</v>
      </c>
      <c r="G2284" s="48">
        <f>+(Ventas_Wellpro[[#This Row],[Precio de Venta]]*0.16)*Ventas_Wellpro[[#This Row],[Cantidad Vendida]]</f>
        <v>1436.1408000000001</v>
      </c>
      <c r="H2284" s="52">
        <v>8975.8799999999992</v>
      </c>
      <c r="I2284" s="17">
        <f>+Ventas_Wellpro[[#This Row],[Total de Venta sin IVA]]+Ventas_Wellpro[[#This Row],[IVA]]</f>
        <v>10412.020799999998</v>
      </c>
      <c r="J2284">
        <f>YEAR(Ventas_Wellpro[[#This Row],[Fecha]])</f>
        <v>2025</v>
      </c>
      <c r="K2284" t="str">
        <f>TEXT(Ventas_Wellpro[[#This Row],[Fecha]],"MMMM")</f>
        <v>noviembre</v>
      </c>
      <c r="L2284">
        <f>DAY(Ventas_Wellpro[[#This Row],[Fecha]])</f>
        <v>11</v>
      </c>
    </row>
    <row r="2285" spans="2:12" x14ac:dyDescent="0.25">
      <c r="B2285" s="70">
        <v>45972</v>
      </c>
      <c r="C2285" s="74" t="s">
        <v>123</v>
      </c>
      <c r="D2285" t="s">
        <v>144</v>
      </c>
      <c r="E2285" s="49">
        <v>137.79</v>
      </c>
      <c r="F2285" s="49">
        <v>1</v>
      </c>
      <c r="G2285" s="48">
        <f>+(Ventas_Wellpro[[#This Row],[Precio de Venta]]*0.16)*Ventas_Wellpro[[#This Row],[Cantidad Vendida]]</f>
        <v>22.046399999999998</v>
      </c>
      <c r="H2285" s="51">
        <v>137.79</v>
      </c>
      <c r="I2285" s="17">
        <f>+Ventas_Wellpro[[#This Row],[Total de Venta sin IVA]]+Ventas_Wellpro[[#This Row],[IVA]]</f>
        <v>159.8364</v>
      </c>
      <c r="J2285">
        <f>YEAR(Ventas_Wellpro[[#This Row],[Fecha]])</f>
        <v>2025</v>
      </c>
      <c r="K2285" t="str">
        <f>TEXT(Ventas_Wellpro[[#This Row],[Fecha]],"MMMM")</f>
        <v>noviembre</v>
      </c>
      <c r="L2285">
        <f>DAY(Ventas_Wellpro[[#This Row],[Fecha]])</f>
        <v>11</v>
      </c>
    </row>
    <row r="2286" spans="2:12" x14ac:dyDescent="0.25">
      <c r="B2286" s="70">
        <v>45972</v>
      </c>
      <c r="C2286" s="74" t="s">
        <v>21</v>
      </c>
      <c r="D2286" t="s">
        <v>144</v>
      </c>
      <c r="E2286" s="49">
        <v>137.79</v>
      </c>
      <c r="F2286" s="49">
        <v>1</v>
      </c>
      <c r="G2286" s="48">
        <f>+(Ventas_Wellpro[[#This Row],[Precio de Venta]]*0.16)*Ventas_Wellpro[[#This Row],[Cantidad Vendida]]</f>
        <v>22.046399999999998</v>
      </c>
      <c r="H2286" s="51">
        <v>137.79</v>
      </c>
      <c r="I2286" s="17">
        <f>+Ventas_Wellpro[[#This Row],[Total de Venta sin IVA]]+Ventas_Wellpro[[#This Row],[IVA]]</f>
        <v>159.8364</v>
      </c>
      <c r="J2286">
        <f>YEAR(Ventas_Wellpro[[#This Row],[Fecha]])</f>
        <v>2025</v>
      </c>
      <c r="K2286" t="str">
        <f>TEXT(Ventas_Wellpro[[#This Row],[Fecha]],"MMMM")</f>
        <v>noviembre</v>
      </c>
      <c r="L2286">
        <f>DAY(Ventas_Wellpro[[#This Row],[Fecha]])</f>
        <v>11</v>
      </c>
    </row>
    <row r="2287" spans="2:12" x14ac:dyDescent="0.25">
      <c r="B2287" s="70">
        <v>45972</v>
      </c>
      <c r="C2287" s="74" t="s">
        <v>21</v>
      </c>
      <c r="D2287" t="s">
        <v>144</v>
      </c>
      <c r="E2287" s="50">
        <v>137.79</v>
      </c>
      <c r="F2287" s="50">
        <v>1</v>
      </c>
      <c r="G2287" s="48">
        <f>+(Ventas_Wellpro[[#This Row],[Precio de Venta]]*0.16)*Ventas_Wellpro[[#This Row],[Cantidad Vendida]]</f>
        <v>22.046399999999998</v>
      </c>
      <c r="H2287" s="52">
        <v>137.79</v>
      </c>
      <c r="I2287" s="17">
        <f>+Ventas_Wellpro[[#This Row],[Total de Venta sin IVA]]+Ventas_Wellpro[[#This Row],[IVA]]</f>
        <v>159.8364</v>
      </c>
      <c r="J2287">
        <f>YEAR(Ventas_Wellpro[[#This Row],[Fecha]])</f>
        <v>2025</v>
      </c>
      <c r="K2287" t="str">
        <f>TEXT(Ventas_Wellpro[[#This Row],[Fecha]],"MMMM")</f>
        <v>noviembre</v>
      </c>
      <c r="L2287">
        <f>DAY(Ventas_Wellpro[[#This Row],[Fecha]])</f>
        <v>11</v>
      </c>
    </row>
    <row r="2288" spans="2:12" x14ac:dyDescent="0.25">
      <c r="B2288" s="70">
        <v>45972</v>
      </c>
      <c r="C2288" s="74" t="s">
        <v>18</v>
      </c>
      <c r="D2288" t="s">
        <v>196</v>
      </c>
      <c r="E2288" s="49">
        <v>525.59</v>
      </c>
      <c r="F2288" s="49">
        <v>12</v>
      </c>
      <c r="G2288" s="48">
        <f>+(Ventas_Wellpro[[#This Row],[Precio de Venta]]*0.16)*Ventas_Wellpro[[#This Row],[Cantidad Vendida]]</f>
        <v>1009.1328000000001</v>
      </c>
      <c r="H2288" s="51">
        <v>6307.08</v>
      </c>
      <c r="I2288" s="17">
        <f>+Ventas_Wellpro[[#This Row],[Total de Venta sin IVA]]+Ventas_Wellpro[[#This Row],[IVA]]</f>
        <v>7316.2128000000002</v>
      </c>
      <c r="J2288">
        <f>YEAR(Ventas_Wellpro[[#This Row],[Fecha]])</f>
        <v>2025</v>
      </c>
      <c r="K2288" t="str">
        <f>TEXT(Ventas_Wellpro[[#This Row],[Fecha]],"MMMM")</f>
        <v>noviembre</v>
      </c>
      <c r="L2288">
        <f>DAY(Ventas_Wellpro[[#This Row],[Fecha]])</f>
        <v>11</v>
      </c>
    </row>
    <row r="2289" spans="2:12" x14ac:dyDescent="0.25">
      <c r="B2289" s="70">
        <v>45972</v>
      </c>
      <c r="C2289" s="74" t="s">
        <v>18</v>
      </c>
      <c r="D2289" t="s">
        <v>196</v>
      </c>
      <c r="E2289" s="50">
        <v>525.59</v>
      </c>
      <c r="F2289" s="50">
        <v>114</v>
      </c>
      <c r="G2289" s="48">
        <f>+(Ventas_Wellpro[[#This Row],[Precio de Venta]]*0.16)*Ventas_Wellpro[[#This Row],[Cantidad Vendida]]</f>
        <v>9586.7616000000016</v>
      </c>
      <c r="H2289" s="52">
        <v>59917.26</v>
      </c>
      <c r="I2289" s="17">
        <f>+Ventas_Wellpro[[#This Row],[Total de Venta sin IVA]]+Ventas_Wellpro[[#This Row],[IVA]]</f>
        <v>69504.021600000007</v>
      </c>
      <c r="J2289">
        <f>YEAR(Ventas_Wellpro[[#This Row],[Fecha]])</f>
        <v>2025</v>
      </c>
      <c r="K2289" t="str">
        <f>TEXT(Ventas_Wellpro[[#This Row],[Fecha]],"MMMM")</f>
        <v>noviembre</v>
      </c>
      <c r="L2289">
        <f>DAY(Ventas_Wellpro[[#This Row],[Fecha]])</f>
        <v>11</v>
      </c>
    </row>
    <row r="2290" spans="2:12" x14ac:dyDescent="0.25">
      <c r="B2290" s="70">
        <v>45972</v>
      </c>
      <c r="C2290" s="74" t="s">
        <v>18</v>
      </c>
      <c r="D2290" t="s">
        <v>196</v>
      </c>
      <c r="E2290" s="49">
        <v>525.59</v>
      </c>
      <c r="F2290" s="49">
        <v>18</v>
      </c>
      <c r="G2290" s="48">
        <f>+(Ventas_Wellpro[[#This Row],[Precio de Venta]]*0.16)*Ventas_Wellpro[[#This Row],[Cantidad Vendida]]</f>
        <v>1513.6992</v>
      </c>
      <c r="H2290" s="51">
        <v>9460.6200000000008</v>
      </c>
      <c r="I2290" s="17">
        <f>+Ventas_Wellpro[[#This Row],[Total de Venta sin IVA]]+Ventas_Wellpro[[#This Row],[IVA]]</f>
        <v>10974.319200000002</v>
      </c>
      <c r="J2290">
        <f>YEAR(Ventas_Wellpro[[#This Row],[Fecha]])</f>
        <v>2025</v>
      </c>
      <c r="K2290" t="str">
        <f>TEXT(Ventas_Wellpro[[#This Row],[Fecha]],"MMMM")</f>
        <v>noviembre</v>
      </c>
      <c r="L2290">
        <f>DAY(Ventas_Wellpro[[#This Row],[Fecha]])</f>
        <v>11</v>
      </c>
    </row>
    <row r="2291" spans="2:12" x14ac:dyDescent="0.25">
      <c r="B2291" s="70">
        <v>45972</v>
      </c>
      <c r="C2291" s="74" t="s">
        <v>18</v>
      </c>
      <c r="D2291" t="s">
        <v>196</v>
      </c>
      <c r="E2291" s="50">
        <v>525.59</v>
      </c>
      <c r="F2291" s="50">
        <v>48</v>
      </c>
      <c r="G2291" s="48">
        <f>+(Ventas_Wellpro[[#This Row],[Precio de Venta]]*0.16)*Ventas_Wellpro[[#This Row],[Cantidad Vendida]]</f>
        <v>4036.5312000000004</v>
      </c>
      <c r="H2291" s="52">
        <v>25228.32</v>
      </c>
      <c r="I2291" s="17">
        <f>+Ventas_Wellpro[[#This Row],[Total de Venta sin IVA]]+Ventas_Wellpro[[#This Row],[IVA]]</f>
        <v>29264.851200000001</v>
      </c>
      <c r="J2291">
        <f>YEAR(Ventas_Wellpro[[#This Row],[Fecha]])</f>
        <v>2025</v>
      </c>
      <c r="K2291" t="str">
        <f>TEXT(Ventas_Wellpro[[#This Row],[Fecha]],"MMMM")</f>
        <v>noviembre</v>
      </c>
      <c r="L2291">
        <f>DAY(Ventas_Wellpro[[#This Row],[Fecha]])</f>
        <v>11</v>
      </c>
    </row>
    <row r="2292" spans="2:12" x14ac:dyDescent="0.25">
      <c r="B2292" s="70">
        <v>45972</v>
      </c>
      <c r="C2292" s="74" t="s">
        <v>18</v>
      </c>
      <c r="D2292" t="s">
        <v>196</v>
      </c>
      <c r="E2292" s="49">
        <v>525.59</v>
      </c>
      <c r="F2292" s="49">
        <v>42</v>
      </c>
      <c r="G2292" s="48">
        <f>+(Ventas_Wellpro[[#This Row],[Precio de Venta]]*0.16)*Ventas_Wellpro[[#This Row],[Cantidad Vendida]]</f>
        <v>3531.9648000000002</v>
      </c>
      <c r="H2292" s="51">
        <v>22074.78</v>
      </c>
      <c r="I2292" s="17">
        <f>+Ventas_Wellpro[[#This Row],[Total de Venta sin IVA]]+Ventas_Wellpro[[#This Row],[IVA]]</f>
        <v>25606.7448</v>
      </c>
      <c r="J2292">
        <f>YEAR(Ventas_Wellpro[[#This Row],[Fecha]])</f>
        <v>2025</v>
      </c>
      <c r="K2292" t="str">
        <f>TEXT(Ventas_Wellpro[[#This Row],[Fecha]],"MMMM")</f>
        <v>noviembre</v>
      </c>
      <c r="L2292">
        <f>DAY(Ventas_Wellpro[[#This Row],[Fecha]])</f>
        <v>11</v>
      </c>
    </row>
    <row r="2293" spans="2:12" x14ac:dyDescent="0.25">
      <c r="B2293" s="70">
        <v>45973</v>
      </c>
      <c r="C2293" s="74" t="s">
        <v>16</v>
      </c>
      <c r="D2293" t="s">
        <v>144</v>
      </c>
      <c r="E2293" s="50">
        <v>905.16</v>
      </c>
      <c r="F2293" s="50">
        <v>1</v>
      </c>
      <c r="G2293" s="48">
        <f>+(Ventas_Wellpro[[#This Row],[Precio de Venta]]*0.16)*Ventas_Wellpro[[#This Row],[Cantidad Vendida]]</f>
        <v>144.82560000000001</v>
      </c>
      <c r="H2293" s="52">
        <v>905.16</v>
      </c>
      <c r="I2293" s="17">
        <f>+Ventas_Wellpro[[#This Row],[Total de Venta sin IVA]]+Ventas_Wellpro[[#This Row],[IVA]]</f>
        <v>1049.9856</v>
      </c>
      <c r="J2293">
        <f>YEAR(Ventas_Wellpro[[#This Row],[Fecha]])</f>
        <v>2025</v>
      </c>
      <c r="K2293" t="str">
        <f>TEXT(Ventas_Wellpro[[#This Row],[Fecha]],"MMMM")</f>
        <v>noviembre</v>
      </c>
      <c r="L2293">
        <f>DAY(Ventas_Wellpro[[#This Row],[Fecha]])</f>
        <v>12</v>
      </c>
    </row>
    <row r="2294" spans="2:12" x14ac:dyDescent="0.25">
      <c r="B2294" s="70">
        <v>45973</v>
      </c>
      <c r="C2294" s="74" t="s">
        <v>16</v>
      </c>
      <c r="D2294" t="s">
        <v>145</v>
      </c>
      <c r="E2294" s="49">
        <v>697</v>
      </c>
      <c r="F2294" s="49">
        <v>18</v>
      </c>
      <c r="G2294" s="48">
        <f>+(Ventas_Wellpro[[#This Row],[Precio de Venta]]*0.16)*Ventas_Wellpro[[#This Row],[Cantidad Vendida]]</f>
        <v>2007.36</v>
      </c>
      <c r="H2294" s="51">
        <v>12546</v>
      </c>
      <c r="I2294" s="17">
        <f>+Ventas_Wellpro[[#This Row],[Total de Venta sin IVA]]+Ventas_Wellpro[[#This Row],[IVA]]</f>
        <v>14553.36</v>
      </c>
      <c r="J2294">
        <f>YEAR(Ventas_Wellpro[[#This Row],[Fecha]])</f>
        <v>2025</v>
      </c>
      <c r="K2294" t="str">
        <f>TEXT(Ventas_Wellpro[[#This Row],[Fecha]],"MMMM")</f>
        <v>noviembre</v>
      </c>
      <c r="L2294">
        <f>DAY(Ventas_Wellpro[[#This Row],[Fecha]])</f>
        <v>12</v>
      </c>
    </row>
    <row r="2295" spans="2:12" x14ac:dyDescent="0.25">
      <c r="B2295" s="70">
        <v>45973</v>
      </c>
      <c r="C2295" s="74" t="s">
        <v>15</v>
      </c>
      <c r="D2295" t="s">
        <v>215</v>
      </c>
      <c r="E2295" s="49">
        <v>505.86</v>
      </c>
      <c r="F2295" s="49">
        <v>204</v>
      </c>
      <c r="G2295" s="48">
        <f>+(Ventas_Wellpro[[#This Row],[Precio de Venta]]*0.16)*Ventas_Wellpro[[#This Row],[Cantidad Vendida]]</f>
        <v>16511.270400000001</v>
      </c>
      <c r="H2295" s="51">
        <v>103195.44</v>
      </c>
      <c r="I2295" s="17">
        <f>+Ventas_Wellpro[[#This Row],[Total de Venta sin IVA]]+Ventas_Wellpro[[#This Row],[IVA]]</f>
        <v>119706.71040000001</v>
      </c>
      <c r="J2295">
        <f>YEAR(Ventas_Wellpro[[#This Row],[Fecha]])</f>
        <v>2025</v>
      </c>
      <c r="K2295" t="str">
        <f>TEXT(Ventas_Wellpro[[#This Row],[Fecha]],"MMMM")</f>
        <v>noviembre</v>
      </c>
      <c r="L2295">
        <f>DAY(Ventas_Wellpro[[#This Row],[Fecha]])</f>
        <v>12</v>
      </c>
    </row>
    <row r="2296" spans="2:12" x14ac:dyDescent="0.25">
      <c r="B2296" s="70">
        <v>45973</v>
      </c>
      <c r="C2296" s="74" t="s">
        <v>15</v>
      </c>
      <c r="D2296" t="s">
        <v>145</v>
      </c>
      <c r="E2296" s="50">
        <v>632.99</v>
      </c>
      <c r="F2296" s="50">
        <v>24</v>
      </c>
      <c r="G2296" s="48">
        <f>+(Ventas_Wellpro[[#This Row],[Precio de Venta]]*0.16)*Ventas_Wellpro[[#This Row],[Cantidad Vendida]]</f>
        <v>2430.6815999999999</v>
      </c>
      <c r="H2296" s="52">
        <v>15191.76</v>
      </c>
      <c r="I2296" s="17">
        <f>+Ventas_Wellpro[[#This Row],[Total de Venta sin IVA]]+Ventas_Wellpro[[#This Row],[IVA]]</f>
        <v>17622.441599999998</v>
      </c>
      <c r="J2296">
        <f>YEAR(Ventas_Wellpro[[#This Row],[Fecha]])</f>
        <v>2025</v>
      </c>
      <c r="K2296" t="str">
        <f>TEXT(Ventas_Wellpro[[#This Row],[Fecha]],"MMMM")</f>
        <v>noviembre</v>
      </c>
      <c r="L2296">
        <f>DAY(Ventas_Wellpro[[#This Row],[Fecha]])</f>
        <v>12</v>
      </c>
    </row>
    <row r="2297" spans="2:12" x14ac:dyDescent="0.25">
      <c r="B2297" s="70">
        <v>45973</v>
      </c>
      <c r="C2297" s="74" t="s">
        <v>21</v>
      </c>
      <c r="D2297" t="s">
        <v>145</v>
      </c>
      <c r="E2297" s="49">
        <v>90.54</v>
      </c>
      <c r="F2297" s="49">
        <v>18</v>
      </c>
      <c r="G2297" s="48">
        <f>+(Ventas_Wellpro[[#This Row],[Precio de Venta]]*0.16)*Ventas_Wellpro[[#This Row],[Cantidad Vendida]]</f>
        <v>260.7552</v>
      </c>
      <c r="H2297" s="51">
        <v>1629.72</v>
      </c>
      <c r="I2297" s="17">
        <f>+Ventas_Wellpro[[#This Row],[Total de Venta sin IVA]]+Ventas_Wellpro[[#This Row],[IVA]]</f>
        <v>1890.4752000000001</v>
      </c>
      <c r="J2297">
        <f>YEAR(Ventas_Wellpro[[#This Row],[Fecha]])</f>
        <v>2025</v>
      </c>
      <c r="K2297" t="str">
        <f>TEXT(Ventas_Wellpro[[#This Row],[Fecha]],"MMMM")</f>
        <v>noviembre</v>
      </c>
      <c r="L2297">
        <f>DAY(Ventas_Wellpro[[#This Row],[Fecha]])</f>
        <v>12</v>
      </c>
    </row>
    <row r="2298" spans="2:12" x14ac:dyDescent="0.25">
      <c r="B2298" s="70">
        <v>45973</v>
      </c>
      <c r="C2298" s="74" t="s">
        <v>22</v>
      </c>
      <c r="D2298" t="s">
        <v>144</v>
      </c>
      <c r="E2298" s="49">
        <v>137.79</v>
      </c>
      <c r="F2298" s="49">
        <v>1</v>
      </c>
      <c r="G2298" s="48">
        <f>+(Ventas_Wellpro[[#This Row],[Precio de Venta]]*0.16)*Ventas_Wellpro[[#This Row],[Cantidad Vendida]]</f>
        <v>22.046399999999998</v>
      </c>
      <c r="H2298" s="51">
        <v>137.79</v>
      </c>
      <c r="I2298" s="17">
        <f>+Ventas_Wellpro[[#This Row],[Total de Venta sin IVA]]+Ventas_Wellpro[[#This Row],[IVA]]</f>
        <v>159.8364</v>
      </c>
      <c r="J2298">
        <f>YEAR(Ventas_Wellpro[[#This Row],[Fecha]])</f>
        <v>2025</v>
      </c>
      <c r="K2298" t="str">
        <f>TEXT(Ventas_Wellpro[[#This Row],[Fecha]],"MMMM")</f>
        <v>noviembre</v>
      </c>
      <c r="L2298">
        <f>DAY(Ventas_Wellpro[[#This Row],[Fecha]])</f>
        <v>12</v>
      </c>
    </row>
    <row r="2299" spans="2:12" x14ac:dyDescent="0.25">
      <c r="B2299" s="70">
        <v>45973</v>
      </c>
      <c r="C2299" s="74" t="s">
        <v>22</v>
      </c>
      <c r="D2299" t="s">
        <v>144</v>
      </c>
      <c r="E2299" s="50">
        <v>137.79</v>
      </c>
      <c r="F2299" s="50">
        <v>1</v>
      </c>
      <c r="G2299" s="48">
        <f>+(Ventas_Wellpro[[#This Row],[Precio de Venta]]*0.16)*Ventas_Wellpro[[#This Row],[Cantidad Vendida]]</f>
        <v>22.046399999999998</v>
      </c>
      <c r="H2299" s="52">
        <v>137.79</v>
      </c>
      <c r="I2299" s="17">
        <f>+Ventas_Wellpro[[#This Row],[Total de Venta sin IVA]]+Ventas_Wellpro[[#This Row],[IVA]]</f>
        <v>159.8364</v>
      </c>
      <c r="J2299">
        <f>YEAR(Ventas_Wellpro[[#This Row],[Fecha]])</f>
        <v>2025</v>
      </c>
      <c r="K2299" t="str">
        <f>TEXT(Ventas_Wellpro[[#This Row],[Fecha]],"MMMM")</f>
        <v>noviembre</v>
      </c>
      <c r="L2299">
        <f>DAY(Ventas_Wellpro[[#This Row],[Fecha]])</f>
        <v>12</v>
      </c>
    </row>
    <row r="2300" spans="2:12" x14ac:dyDescent="0.25">
      <c r="B2300" s="70">
        <v>45973</v>
      </c>
      <c r="C2300" s="74" t="s">
        <v>22</v>
      </c>
      <c r="D2300" t="s">
        <v>144</v>
      </c>
      <c r="E2300" s="49">
        <v>137.79</v>
      </c>
      <c r="F2300" s="49">
        <v>1</v>
      </c>
      <c r="G2300" s="48">
        <f>+(Ventas_Wellpro[[#This Row],[Precio de Venta]]*0.16)*Ventas_Wellpro[[#This Row],[Cantidad Vendida]]</f>
        <v>22.046399999999998</v>
      </c>
      <c r="H2300" s="51">
        <v>137.79</v>
      </c>
      <c r="I2300" s="17">
        <f>+Ventas_Wellpro[[#This Row],[Total de Venta sin IVA]]+Ventas_Wellpro[[#This Row],[IVA]]</f>
        <v>159.8364</v>
      </c>
      <c r="J2300">
        <f>YEAR(Ventas_Wellpro[[#This Row],[Fecha]])</f>
        <v>2025</v>
      </c>
      <c r="K2300" t="str">
        <f>TEXT(Ventas_Wellpro[[#This Row],[Fecha]],"MMMM")</f>
        <v>noviembre</v>
      </c>
      <c r="L2300">
        <f>DAY(Ventas_Wellpro[[#This Row],[Fecha]])</f>
        <v>12</v>
      </c>
    </row>
    <row r="2301" spans="2:12" x14ac:dyDescent="0.25">
      <c r="B2301" s="70">
        <v>45973</v>
      </c>
      <c r="C2301" s="74" t="s">
        <v>22</v>
      </c>
      <c r="D2301" t="s">
        <v>145</v>
      </c>
      <c r="E2301" s="50">
        <v>90.54</v>
      </c>
      <c r="F2301" s="50">
        <v>24</v>
      </c>
      <c r="G2301" s="48">
        <f>+(Ventas_Wellpro[[#This Row],[Precio de Venta]]*0.16)*Ventas_Wellpro[[#This Row],[Cantidad Vendida]]</f>
        <v>347.67360000000002</v>
      </c>
      <c r="H2301" s="52">
        <v>2172.96</v>
      </c>
      <c r="I2301" s="17">
        <f>+Ventas_Wellpro[[#This Row],[Total de Venta sin IVA]]+Ventas_Wellpro[[#This Row],[IVA]]</f>
        <v>2520.6336000000001</v>
      </c>
      <c r="J2301">
        <f>YEAR(Ventas_Wellpro[[#This Row],[Fecha]])</f>
        <v>2025</v>
      </c>
      <c r="K2301" t="str">
        <f>TEXT(Ventas_Wellpro[[#This Row],[Fecha]],"MMMM")</f>
        <v>noviembre</v>
      </c>
      <c r="L2301">
        <f>DAY(Ventas_Wellpro[[#This Row],[Fecha]])</f>
        <v>12</v>
      </c>
    </row>
    <row r="2302" spans="2:12" x14ac:dyDescent="0.25">
      <c r="B2302" s="70">
        <v>45973</v>
      </c>
      <c r="C2302" s="74" t="s">
        <v>18</v>
      </c>
      <c r="D2302" t="s">
        <v>145</v>
      </c>
      <c r="E2302" s="50">
        <v>697</v>
      </c>
      <c r="F2302" s="50">
        <v>12</v>
      </c>
      <c r="G2302" s="48">
        <f>+(Ventas_Wellpro[[#This Row],[Precio de Venta]]*0.16)*Ventas_Wellpro[[#This Row],[Cantidad Vendida]]</f>
        <v>1338.24</v>
      </c>
      <c r="H2302" s="52">
        <v>8364</v>
      </c>
      <c r="I2302" s="17">
        <f>+Ventas_Wellpro[[#This Row],[Total de Venta sin IVA]]+Ventas_Wellpro[[#This Row],[IVA]]</f>
        <v>9702.24</v>
      </c>
      <c r="J2302">
        <f>YEAR(Ventas_Wellpro[[#This Row],[Fecha]])</f>
        <v>2025</v>
      </c>
      <c r="K2302" t="str">
        <f>TEXT(Ventas_Wellpro[[#This Row],[Fecha]],"MMMM")</f>
        <v>noviembre</v>
      </c>
      <c r="L2302">
        <f>DAY(Ventas_Wellpro[[#This Row],[Fecha]])</f>
        <v>12</v>
      </c>
    </row>
    <row r="2303" spans="2:12" x14ac:dyDescent="0.25">
      <c r="B2303" s="70">
        <v>45973</v>
      </c>
      <c r="C2303" s="74" t="s">
        <v>25</v>
      </c>
      <c r="D2303" t="s">
        <v>145</v>
      </c>
      <c r="E2303" s="49">
        <v>697</v>
      </c>
      <c r="F2303" s="49">
        <v>6</v>
      </c>
      <c r="G2303" s="48">
        <f>+(Ventas_Wellpro[[#This Row],[Precio de Venta]]*0.16)*Ventas_Wellpro[[#This Row],[Cantidad Vendida]]</f>
        <v>669.12</v>
      </c>
      <c r="H2303" s="51">
        <v>4182</v>
      </c>
      <c r="I2303" s="17">
        <f>+Ventas_Wellpro[[#This Row],[Total de Venta sin IVA]]+Ventas_Wellpro[[#This Row],[IVA]]</f>
        <v>4851.12</v>
      </c>
      <c r="J2303">
        <f>YEAR(Ventas_Wellpro[[#This Row],[Fecha]])</f>
        <v>2025</v>
      </c>
      <c r="K2303" t="str">
        <f>TEXT(Ventas_Wellpro[[#This Row],[Fecha]],"MMMM")</f>
        <v>noviembre</v>
      </c>
      <c r="L2303">
        <f>DAY(Ventas_Wellpro[[#This Row],[Fecha]])</f>
        <v>12</v>
      </c>
    </row>
    <row r="2304" spans="2:12" x14ac:dyDescent="0.25">
      <c r="B2304" s="70">
        <v>45974</v>
      </c>
      <c r="C2304" s="74" t="s">
        <v>16</v>
      </c>
      <c r="D2304" t="s">
        <v>145</v>
      </c>
      <c r="E2304" s="50">
        <v>697</v>
      </c>
      <c r="F2304" s="50">
        <v>12</v>
      </c>
      <c r="G2304" s="48">
        <f>+(Ventas_Wellpro[[#This Row],[Precio de Venta]]*0.16)*Ventas_Wellpro[[#This Row],[Cantidad Vendida]]</f>
        <v>1338.24</v>
      </c>
      <c r="H2304" s="52">
        <v>8364</v>
      </c>
      <c r="I2304" s="17">
        <f>+Ventas_Wellpro[[#This Row],[Total de Venta sin IVA]]+Ventas_Wellpro[[#This Row],[IVA]]</f>
        <v>9702.24</v>
      </c>
      <c r="J2304">
        <f>YEAR(Ventas_Wellpro[[#This Row],[Fecha]])</f>
        <v>2025</v>
      </c>
      <c r="K2304" t="str">
        <f>TEXT(Ventas_Wellpro[[#This Row],[Fecha]],"MMMM")</f>
        <v>noviembre</v>
      </c>
      <c r="L2304">
        <f>DAY(Ventas_Wellpro[[#This Row],[Fecha]])</f>
        <v>13</v>
      </c>
    </row>
    <row r="2305" spans="2:12" x14ac:dyDescent="0.25">
      <c r="B2305" s="70">
        <v>45974</v>
      </c>
      <c r="C2305" s="74" t="s">
        <v>16</v>
      </c>
      <c r="D2305" t="s">
        <v>145</v>
      </c>
      <c r="E2305" s="49">
        <v>697</v>
      </c>
      <c r="F2305" s="49">
        <v>12</v>
      </c>
      <c r="G2305" s="48">
        <f>+(Ventas_Wellpro[[#This Row],[Precio de Venta]]*0.16)*Ventas_Wellpro[[#This Row],[Cantidad Vendida]]</f>
        <v>1338.24</v>
      </c>
      <c r="H2305" s="51">
        <v>8364</v>
      </c>
      <c r="I2305" s="17">
        <f>+Ventas_Wellpro[[#This Row],[Total de Venta sin IVA]]+Ventas_Wellpro[[#This Row],[IVA]]</f>
        <v>9702.24</v>
      </c>
      <c r="J2305">
        <f>YEAR(Ventas_Wellpro[[#This Row],[Fecha]])</f>
        <v>2025</v>
      </c>
      <c r="K2305" t="str">
        <f>TEXT(Ventas_Wellpro[[#This Row],[Fecha]],"MMMM")</f>
        <v>noviembre</v>
      </c>
      <c r="L2305">
        <f>DAY(Ventas_Wellpro[[#This Row],[Fecha]])</f>
        <v>13</v>
      </c>
    </row>
    <row r="2306" spans="2:12" x14ac:dyDescent="0.25">
      <c r="B2306" s="70">
        <v>45974</v>
      </c>
      <c r="C2306" s="74" t="s">
        <v>15</v>
      </c>
      <c r="D2306" t="s">
        <v>145</v>
      </c>
      <c r="E2306" s="49">
        <v>632.99</v>
      </c>
      <c r="F2306" s="49">
        <v>18</v>
      </c>
      <c r="G2306" s="48">
        <f>+(Ventas_Wellpro[[#This Row],[Precio de Venta]]*0.16)*Ventas_Wellpro[[#This Row],[Cantidad Vendida]]</f>
        <v>1823.0112000000001</v>
      </c>
      <c r="H2306" s="51">
        <v>11393.82</v>
      </c>
      <c r="I2306" s="17">
        <f>+Ventas_Wellpro[[#This Row],[Total de Venta sin IVA]]+Ventas_Wellpro[[#This Row],[IVA]]</f>
        <v>13216.831200000001</v>
      </c>
      <c r="J2306">
        <f>YEAR(Ventas_Wellpro[[#This Row],[Fecha]])</f>
        <v>2025</v>
      </c>
      <c r="K2306" t="str">
        <f>TEXT(Ventas_Wellpro[[#This Row],[Fecha]],"MMMM")</f>
        <v>noviembre</v>
      </c>
      <c r="L2306">
        <f>DAY(Ventas_Wellpro[[#This Row],[Fecha]])</f>
        <v>13</v>
      </c>
    </row>
    <row r="2307" spans="2:12" x14ac:dyDescent="0.25">
      <c r="B2307" s="70">
        <v>45974</v>
      </c>
      <c r="C2307" s="74" t="s">
        <v>15</v>
      </c>
      <c r="D2307" t="s">
        <v>145</v>
      </c>
      <c r="E2307" s="50">
        <v>632.99</v>
      </c>
      <c r="F2307" s="50">
        <v>12</v>
      </c>
      <c r="G2307" s="48">
        <f>+(Ventas_Wellpro[[#This Row],[Precio de Venta]]*0.16)*Ventas_Wellpro[[#This Row],[Cantidad Vendida]]</f>
        <v>1215.3407999999999</v>
      </c>
      <c r="H2307" s="52">
        <v>7595.88</v>
      </c>
      <c r="I2307" s="17">
        <f>+Ventas_Wellpro[[#This Row],[Total de Venta sin IVA]]+Ventas_Wellpro[[#This Row],[IVA]]</f>
        <v>8811.2207999999991</v>
      </c>
      <c r="J2307">
        <f>YEAR(Ventas_Wellpro[[#This Row],[Fecha]])</f>
        <v>2025</v>
      </c>
      <c r="K2307" t="str">
        <f>TEXT(Ventas_Wellpro[[#This Row],[Fecha]],"MMMM")</f>
        <v>noviembre</v>
      </c>
      <c r="L2307">
        <f>DAY(Ventas_Wellpro[[#This Row],[Fecha]])</f>
        <v>13</v>
      </c>
    </row>
    <row r="2308" spans="2:12" x14ac:dyDescent="0.25">
      <c r="B2308" s="70">
        <v>45974</v>
      </c>
      <c r="C2308" s="74" t="s">
        <v>17</v>
      </c>
      <c r="D2308" t="s">
        <v>196</v>
      </c>
      <c r="E2308" s="49">
        <v>498.66</v>
      </c>
      <c r="F2308" s="49">
        <v>12</v>
      </c>
      <c r="G2308" s="48">
        <f>+(Ventas_Wellpro[[#This Row],[Precio de Venta]]*0.16)*Ventas_Wellpro[[#This Row],[Cantidad Vendida]]</f>
        <v>957.42720000000008</v>
      </c>
      <c r="H2308" s="51">
        <v>5983.92</v>
      </c>
      <c r="I2308" s="17">
        <f>+Ventas_Wellpro[[#This Row],[Total de Venta sin IVA]]+Ventas_Wellpro[[#This Row],[IVA]]</f>
        <v>6941.3472000000002</v>
      </c>
      <c r="J2308">
        <f>YEAR(Ventas_Wellpro[[#This Row],[Fecha]])</f>
        <v>2025</v>
      </c>
      <c r="K2308" t="str">
        <f>TEXT(Ventas_Wellpro[[#This Row],[Fecha]],"MMMM")</f>
        <v>noviembre</v>
      </c>
      <c r="L2308">
        <f>DAY(Ventas_Wellpro[[#This Row],[Fecha]])</f>
        <v>13</v>
      </c>
    </row>
    <row r="2309" spans="2:12" x14ac:dyDescent="0.25">
      <c r="B2309" s="70">
        <v>45974</v>
      </c>
      <c r="C2309" s="74" t="s">
        <v>17</v>
      </c>
      <c r="D2309" t="s">
        <v>196</v>
      </c>
      <c r="E2309" s="50">
        <v>498.66</v>
      </c>
      <c r="F2309" s="50">
        <v>12</v>
      </c>
      <c r="G2309" s="48">
        <f>+(Ventas_Wellpro[[#This Row],[Precio de Venta]]*0.16)*Ventas_Wellpro[[#This Row],[Cantidad Vendida]]</f>
        <v>957.42720000000008</v>
      </c>
      <c r="H2309" s="52">
        <v>5983.92</v>
      </c>
      <c r="I2309" s="17">
        <f>+Ventas_Wellpro[[#This Row],[Total de Venta sin IVA]]+Ventas_Wellpro[[#This Row],[IVA]]</f>
        <v>6941.3472000000002</v>
      </c>
      <c r="J2309">
        <f>YEAR(Ventas_Wellpro[[#This Row],[Fecha]])</f>
        <v>2025</v>
      </c>
      <c r="K2309" t="str">
        <f>TEXT(Ventas_Wellpro[[#This Row],[Fecha]],"MMMM")</f>
        <v>noviembre</v>
      </c>
      <c r="L2309">
        <f>DAY(Ventas_Wellpro[[#This Row],[Fecha]])</f>
        <v>13</v>
      </c>
    </row>
    <row r="2310" spans="2:12" x14ac:dyDescent="0.25">
      <c r="B2310" s="70">
        <v>45974</v>
      </c>
      <c r="C2310" s="74" t="s">
        <v>17</v>
      </c>
      <c r="D2310" t="s">
        <v>196</v>
      </c>
      <c r="E2310" s="49">
        <v>498.66</v>
      </c>
      <c r="F2310" s="49">
        <v>12</v>
      </c>
      <c r="G2310" s="48">
        <f>+(Ventas_Wellpro[[#This Row],[Precio de Venta]]*0.16)*Ventas_Wellpro[[#This Row],[Cantidad Vendida]]</f>
        <v>957.42720000000008</v>
      </c>
      <c r="H2310" s="51">
        <v>5983.92</v>
      </c>
      <c r="I2310" s="17">
        <f>+Ventas_Wellpro[[#This Row],[Total de Venta sin IVA]]+Ventas_Wellpro[[#This Row],[IVA]]</f>
        <v>6941.3472000000002</v>
      </c>
      <c r="J2310">
        <f>YEAR(Ventas_Wellpro[[#This Row],[Fecha]])</f>
        <v>2025</v>
      </c>
      <c r="K2310" t="str">
        <f>TEXT(Ventas_Wellpro[[#This Row],[Fecha]],"MMMM")</f>
        <v>noviembre</v>
      </c>
      <c r="L2310">
        <f>DAY(Ventas_Wellpro[[#This Row],[Fecha]])</f>
        <v>13</v>
      </c>
    </row>
    <row r="2311" spans="2:12" x14ac:dyDescent="0.25">
      <c r="B2311" s="70">
        <v>45974</v>
      </c>
      <c r="C2311" s="74" t="s">
        <v>17</v>
      </c>
      <c r="D2311" t="s">
        <v>196</v>
      </c>
      <c r="E2311" s="50">
        <v>498.66</v>
      </c>
      <c r="F2311" s="50">
        <v>12</v>
      </c>
      <c r="G2311" s="48">
        <f>+(Ventas_Wellpro[[#This Row],[Precio de Venta]]*0.16)*Ventas_Wellpro[[#This Row],[Cantidad Vendida]]</f>
        <v>957.42720000000008</v>
      </c>
      <c r="H2311" s="52">
        <v>5983.92</v>
      </c>
      <c r="I2311" s="17">
        <f>+Ventas_Wellpro[[#This Row],[Total de Venta sin IVA]]+Ventas_Wellpro[[#This Row],[IVA]]</f>
        <v>6941.3472000000002</v>
      </c>
      <c r="J2311">
        <f>YEAR(Ventas_Wellpro[[#This Row],[Fecha]])</f>
        <v>2025</v>
      </c>
      <c r="K2311" t="str">
        <f>TEXT(Ventas_Wellpro[[#This Row],[Fecha]],"MMMM")</f>
        <v>noviembre</v>
      </c>
      <c r="L2311">
        <f>DAY(Ventas_Wellpro[[#This Row],[Fecha]])</f>
        <v>13</v>
      </c>
    </row>
    <row r="2312" spans="2:12" x14ac:dyDescent="0.25">
      <c r="B2312" s="70">
        <v>45974</v>
      </c>
      <c r="C2312" s="74" t="s">
        <v>17</v>
      </c>
      <c r="D2312" t="s">
        <v>196</v>
      </c>
      <c r="E2312" s="49">
        <v>498.66</v>
      </c>
      <c r="F2312" s="49">
        <v>6</v>
      </c>
      <c r="G2312" s="48">
        <f>+(Ventas_Wellpro[[#This Row],[Precio de Venta]]*0.16)*Ventas_Wellpro[[#This Row],[Cantidad Vendida]]</f>
        <v>478.71360000000004</v>
      </c>
      <c r="H2312" s="51">
        <v>2991.96</v>
      </c>
      <c r="I2312" s="17">
        <f>+Ventas_Wellpro[[#This Row],[Total de Venta sin IVA]]+Ventas_Wellpro[[#This Row],[IVA]]</f>
        <v>3470.6736000000001</v>
      </c>
      <c r="J2312">
        <f>YEAR(Ventas_Wellpro[[#This Row],[Fecha]])</f>
        <v>2025</v>
      </c>
      <c r="K2312" t="str">
        <f>TEXT(Ventas_Wellpro[[#This Row],[Fecha]],"MMMM")</f>
        <v>noviembre</v>
      </c>
      <c r="L2312">
        <f>DAY(Ventas_Wellpro[[#This Row],[Fecha]])</f>
        <v>13</v>
      </c>
    </row>
    <row r="2313" spans="2:12" x14ac:dyDescent="0.25">
      <c r="B2313" s="70">
        <v>45974</v>
      </c>
      <c r="C2313" s="74" t="s">
        <v>17</v>
      </c>
      <c r="D2313" t="s">
        <v>196</v>
      </c>
      <c r="E2313" s="50">
        <v>498.66</v>
      </c>
      <c r="F2313" s="50">
        <v>6</v>
      </c>
      <c r="G2313" s="48">
        <f>+(Ventas_Wellpro[[#This Row],[Precio de Venta]]*0.16)*Ventas_Wellpro[[#This Row],[Cantidad Vendida]]</f>
        <v>478.71360000000004</v>
      </c>
      <c r="H2313" s="52">
        <v>2991.96</v>
      </c>
      <c r="I2313" s="17">
        <f>+Ventas_Wellpro[[#This Row],[Total de Venta sin IVA]]+Ventas_Wellpro[[#This Row],[IVA]]</f>
        <v>3470.6736000000001</v>
      </c>
      <c r="J2313">
        <f>YEAR(Ventas_Wellpro[[#This Row],[Fecha]])</f>
        <v>2025</v>
      </c>
      <c r="K2313" t="str">
        <f>TEXT(Ventas_Wellpro[[#This Row],[Fecha]],"MMMM")</f>
        <v>noviembre</v>
      </c>
      <c r="L2313">
        <f>DAY(Ventas_Wellpro[[#This Row],[Fecha]])</f>
        <v>13</v>
      </c>
    </row>
    <row r="2314" spans="2:12" x14ac:dyDescent="0.25">
      <c r="B2314" s="70">
        <v>45974</v>
      </c>
      <c r="C2314" s="74" t="s">
        <v>21</v>
      </c>
      <c r="D2314" t="s">
        <v>145</v>
      </c>
      <c r="E2314" s="50">
        <v>90.54</v>
      </c>
      <c r="F2314" s="50">
        <v>84</v>
      </c>
      <c r="G2314" s="48">
        <f>+(Ventas_Wellpro[[#This Row],[Precio de Venta]]*0.16)*Ventas_Wellpro[[#This Row],[Cantidad Vendida]]</f>
        <v>1216.8576</v>
      </c>
      <c r="H2314" s="52">
        <v>7605.36</v>
      </c>
      <c r="I2314" s="17">
        <f>+Ventas_Wellpro[[#This Row],[Total de Venta sin IVA]]+Ventas_Wellpro[[#This Row],[IVA]]</f>
        <v>8822.2175999999999</v>
      </c>
      <c r="J2314">
        <f>YEAR(Ventas_Wellpro[[#This Row],[Fecha]])</f>
        <v>2025</v>
      </c>
      <c r="K2314" t="str">
        <f>TEXT(Ventas_Wellpro[[#This Row],[Fecha]],"MMMM")</f>
        <v>noviembre</v>
      </c>
      <c r="L2314">
        <f>DAY(Ventas_Wellpro[[#This Row],[Fecha]])</f>
        <v>13</v>
      </c>
    </row>
    <row r="2315" spans="2:12" x14ac:dyDescent="0.25">
      <c r="B2315" s="70">
        <v>45974</v>
      </c>
      <c r="C2315" s="74" t="s">
        <v>21</v>
      </c>
      <c r="D2315" t="s">
        <v>144</v>
      </c>
      <c r="E2315" s="49">
        <v>124.02</v>
      </c>
      <c r="F2315" s="49">
        <v>1</v>
      </c>
      <c r="G2315" s="48">
        <f>+(Ventas_Wellpro[[#This Row],[Precio de Venta]]*0.16)*Ventas_Wellpro[[#This Row],[Cantidad Vendida]]</f>
        <v>19.8432</v>
      </c>
      <c r="H2315" s="51">
        <v>124.02</v>
      </c>
      <c r="I2315" s="17">
        <f>+Ventas_Wellpro[[#This Row],[Total de Venta sin IVA]]+Ventas_Wellpro[[#This Row],[IVA]]</f>
        <v>143.86320000000001</v>
      </c>
      <c r="J2315">
        <f>YEAR(Ventas_Wellpro[[#This Row],[Fecha]])</f>
        <v>2025</v>
      </c>
      <c r="K2315" t="str">
        <f>TEXT(Ventas_Wellpro[[#This Row],[Fecha]],"MMMM")</f>
        <v>noviembre</v>
      </c>
      <c r="L2315">
        <f>DAY(Ventas_Wellpro[[#This Row],[Fecha]])</f>
        <v>13</v>
      </c>
    </row>
    <row r="2316" spans="2:12" x14ac:dyDescent="0.25">
      <c r="B2316" s="70">
        <v>45974</v>
      </c>
      <c r="C2316" s="74" t="s">
        <v>21</v>
      </c>
      <c r="D2316" t="s">
        <v>145</v>
      </c>
      <c r="E2316" s="50">
        <v>90.54</v>
      </c>
      <c r="F2316" s="50">
        <v>12</v>
      </c>
      <c r="G2316" s="48">
        <f>+(Ventas_Wellpro[[#This Row],[Precio de Venta]]*0.16)*Ventas_Wellpro[[#This Row],[Cantidad Vendida]]</f>
        <v>173.83680000000001</v>
      </c>
      <c r="H2316" s="52">
        <v>1086.48</v>
      </c>
      <c r="I2316" s="17">
        <f>+Ventas_Wellpro[[#This Row],[Total de Venta sin IVA]]+Ventas_Wellpro[[#This Row],[IVA]]</f>
        <v>1260.3168000000001</v>
      </c>
      <c r="J2316">
        <f>YEAR(Ventas_Wellpro[[#This Row],[Fecha]])</f>
        <v>2025</v>
      </c>
      <c r="K2316" t="str">
        <f>TEXT(Ventas_Wellpro[[#This Row],[Fecha]],"MMMM")</f>
        <v>noviembre</v>
      </c>
      <c r="L2316">
        <f>DAY(Ventas_Wellpro[[#This Row],[Fecha]])</f>
        <v>13</v>
      </c>
    </row>
    <row r="2317" spans="2:12" x14ac:dyDescent="0.25">
      <c r="B2317" s="70">
        <v>45974</v>
      </c>
      <c r="C2317" s="74" t="s">
        <v>22</v>
      </c>
      <c r="D2317" t="s">
        <v>145</v>
      </c>
      <c r="E2317" s="49">
        <v>90.54</v>
      </c>
      <c r="F2317" s="49">
        <v>96</v>
      </c>
      <c r="G2317" s="48">
        <f>+(Ventas_Wellpro[[#This Row],[Precio de Venta]]*0.16)*Ventas_Wellpro[[#This Row],[Cantidad Vendida]]</f>
        <v>1390.6944000000001</v>
      </c>
      <c r="H2317" s="51">
        <v>8691.84</v>
      </c>
      <c r="I2317" s="17">
        <f>+Ventas_Wellpro[[#This Row],[Total de Venta sin IVA]]+Ventas_Wellpro[[#This Row],[IVA]]</f>
        <v>10082.5344</v>
      </c>
      <c r="J2317">
        <f>YEAR(Ventas_Wellpro[[#This Row],[Fecha]])</f>
        <v>2025</v>
      </c>
      <c r="K2317" t="str">
        <f>TEXT(Ventas_Wellpro[[#This Row],[Fecha]],"MMMM")</f>
        <v>noviembre</v>
      </c>
      <c r="L2317">
        <f>DAY(Ventas_Wellpro[[#This Row],[Fecha]])</f>
        <v>13</v>
      </c>
    </row>
    <row r="2318" spans="2:12" x14ac:dyDescent="0.25">
      <c r="B2318" s="70">
        <v>45974</v>
      </c>
      <c r="C2318" s="74" t="s">
        <v>22</v>
      </c>
      <c r="D2318" t="s">
        <v>144</v>
      </c>
      <c r="E2318" s="50">
        <v>124.02</v>
      </c>
      <c r="F2318" s="50">
        <v>1</v>
      </c>
      <c r="G2318" s="48">
        <f>+(Ventas_Wellpro[[#This Row],[Precio de Venta]]*0.16)*Ventas_Wellpro[[#This Row],[Cantidad Vendida]]</f>
        <v>19.8432</v>
      </c>
      <c r="H2318" s="52">
        <v>124.02</v>
      </c>
      <c r="I2318" s="17">
        <f>+Ventas_Wellpro[[#This Row],[Total de Venta sin IVA]]+Ventas_Wellpro[[#This Row],[IVA]]</f>
        <v>143.86320000000001</v>
      </c>
      <c r="J2318">
        <f>YEAR(Ventas_Wellpro[[#This Row],[Fecha]])</f>
        <v>2025</v>
      </c>
      <c r="K2318" t="str">
        <f>TEXT(Ventas_Wellpro[[#This Row],[Fecha]],"MMMM")</f>
        <v>noviembre</v>
      </c>
      <c r="L2318">
        <f>DAY(Ventas_Wellpro[[#This Row],[Fecha]])</f>
        <v>13</v>
      </c>
    </row>
    <row r="2319" spans="2:12" x14ac:dyDescent="0.25">
      <c r="B2319" s="70">
        <v>45974</v>
      </c>
      <c r="C2319" s="74" t="s">
        <v>22</v>
      </c>
      <c r="D2319" t="s">
        <v>145</v>
      </c>
      <c r="E2319" s="49">
        <v>90.54</v>
      </c>
      <c r="F2319" s="49">
        <v>12</v>
      </c>
      <c r="G2319" s="48">
        <f>+(Ventas_Wellpro[[#This Row],[Precio de Venta]]*0.16)*Ventas_Wellpro[[#This Row],[Cantidad Vendida]]</f>
        <v>173.83680000000001</v>
      </c>
      <c r="H2319" s="51">
        <v>1086.48</v>
      </c>
      <c r="I2319" s="17">
        <f>+Ventas_Wellpro[[#This Row],[Total de Venta sin IVA]]+Ventas_Wellpro[[#This Row],[IVA]]</f>
        <v>1260.3168000000001</v>
      </c>
      <c r="J2319">
        <f>YEAR(Ventas_Wellpro[[#This Row],[Fecha]])</f>
        <v>2025</v>
      </c>
      <c r="K2319" t="str">
        <f>TEXT(Ventas_Wellpro[[#This Row],[Fecha]],"MMMM")</f>
        <v>noviembre</v>
      </c>
      <c r="L2319">
        <f>DAY(Ventas_Wellpro[[#This Row],[Fecha]])</f>
        <v>13</v>
      </c>
    </row>
    <row r="2320" spans="2:12" x14ac:dyDescent="0.25">
      <c r="B2320" s="70">
        <v>45974</v>
      </c>
      <c r="C2320" s="74" t="s">
        <v>22</v>
      </c>
      <c r="D2320" t="s">
        <v>144</v>
      </c>
      <c r="E2320" s="50">
        <v>124.02</v>
      </c>
      <c r="F2320" s="50">
        <v>1</v>
      </c>
      <c r="G2320" s="48">
        <f>+(Ventas_Wellpro[[#This Row],[Precio de Venta]]*0.16)*Ventas_Wellpro[[#This Row],[Cantidad Vendida]]</f>
        <v>19.8432</v>
      </c>
      <c r="H2320" s="52">
        <v>124.02</v>
      </c>
      <c r="I2320" s="17">
        <f>+Ventas_Wellpro[[#This Row],[Total de Venta sin IVA]]+Ventas_Wellpro[[#This Row],[IVA]]</f>
        <v>143.86320000000001</v>
      </c>
      <c r="J2320">
        <f>YEAR(Ventas_Wellpro[[#This Row],[Fecha]])</f>
        <v>2025</v>
      </c>
      <c r="K2320" t="str">
        <f>TEXT(Ventas_Wellpro[[#This Row],[Fecha]],"MMMM")</f>
        <v>noviembre</v>
      </c>
      <c r="L2320">
        <f>DAY(Ventas_Wellpro[[#This Row],[Fecha]])</f>
        <v>13</v>
      </c>
    </row>
    <row r="2321" spans="2:12" x14ac:dyDescent="0.25">
      <c r="B2321" s="70">
        <v>45974</v>
      </c>
      <c r="C2321" s="74" t="s">
        <v>18</v>
      </c>
      <c r="D2321" t="s">
        <v>145</v>
      </c>
      <c r="E2321" s="49">
        <v>697</v>
      </c>
      <c r="F2321" s="49">
        <v>12</v>
      </c>
      <c r="G2321" s="48">
        <f>+(Ventas_Wellpro[[#This Row],[Precio de Venta]]*0.16)*Ventas_Wellpro[[#This Row],[Cantidad Vendida]]</f>
        <v>1338.24</v>
      </c>
      <c r="H2321" s="51">
        <v>8364</v>
      </c>
      <c r="I2321" s="17">
        <f>+Ventas_Wellpro[[#This Row],[Total de Venta sin IVA]]+Ventas_Wellpro[[#This Row],[IVA]]</f>
        <v>9702.24</v>
      </c>
      <c r="J2321">
        <f>YEAR(Ventas_Wellpro[[#This Row],[Fecha]])</f>
        <v>2025</v>
      </c>
      <c r="K2321" t="str">
        <f>TEXT(Ventas_Wellpro[[#This Row],[Fecha]],"MMMM")</f>
        <v>noviembre</v>
      </c>
      <c r="L2321">
        <f>DAY(Ventas_Wellpro[[#This Row],[Fecha]])</f>
        <v>13</v>
      </c>
    </row>
    <row r="2322" spans="2:12" x14ac:dyDescent="0.25">
      <c r="B2322" s="70">
        <v>45974</v>
      </c>
      <c r="C2322" s="74" t="s">
        <v>18</v>
      </c>
      <c r="D2322" t="s">
        <v>196</v>
      </c>
      <c r="E2322" s="50">
        <v>525.59</v>
      </c>
      <c r="F2322" s="50">
        <v>18</v>
      </c>
      <c r="G2322" s="48">
        <f>+(Ventas_Wellpro[[#This Row],[Precio de Venta]]*0.16)*Ventas_Wellpro[[#This Row],[Cantidad Vendida]]</f>
        <v>1513.6992</v>
      </c>
      <c r="H2322" s="52">
        <v>9460.6200000000008</v>
      </c>
      <c r="I2322" s="17">
        <f>+Ventas_Wellpro[[#This Row],[Total de Venta sin IVA]]+Ventas_Wellpro[[#This Row],[IVA]]</f>
        <v>10974.319200000002</v>
      </c>
      <c r="J2322">
        <f>YEAR(Ventas_Wellpro[[#This Row],[Fecha]])</f>
        <v>2025</v>
      </c>
      <c r="K2322" t="str">
        <f>TEXT(Ventas_Wellpro[[#This Row],[Fecha]],"MMMM")</f>
        <v>noviembre</v>
      </c>
      <c r="L2322">
        <f>DAY(Ventas_Wellpro[[#This Row],[Fecha]])</f>
        <v>13</v>
      </c>
    </row>
    <row r="2323" spans="2:12" x14ac:dyDescent="0.25">
      <c r="B2323" s="70">
        <v>45974</v>
      </c>
      <c r="C2323" s="74" t="s">
        <v>18</v>
      </c>
      <c r="D2323" t="s">
        <v>196</v>
      </c>
      <c r="E2323" s="49">
        <v>525.59</v>
      </c>
      <c r="F2323" s="49">
        <v>42</v>
      </c>
      <c r="G2323" s="48">
        <f>+(Ventas_Wellpro[[#This Row],[Precio de Venta]]*0.16)*Ventas_Wellpro[[#This Row],[Cantidad Vendida]]</f>
        <v>3531.9648000000002</v>
      </c>
      <c r="H2323" s="51">
        <v>22074.78</v>
      </c>
      <c r="I2323" s="17">
        <f>+Ventas_Wellpro[[#This Row],[Total de Venta sin IVA]]+Ventas_Wellpro[[#This Row],[IVA]]</f>
        <v>25606.7448</v>
      </c>
      <c r="J2323">
        <f>YEAR(Ventas_Wellpro[[#This Row],[Fecha]])</f>
        <v>2025</v>
      </c>
      <c r="K2323" t="str">
        <f>TEXT(Ventas_Wellpro[[#This Row],[Fecha]],"MMMM")</f>
        <v>noviembre</v>
      </c>
      <c r="L2323">
        <f>DAY(Ventas_Wellpro[[#This Row],[Fecha]])</f>
        <v>13</v>
      </c>
    </row>
    <row r="2324" spans="2:12" x14ac:dyDescent="0.25">
      <c r="B2324" s="70">
        <v>45974</v>
      </c>
      <c r="C2324" s="74" t="s">
        <v>18</v>
      </c>
      <c r="D2324" t="s">
        <v>196</v>
      </c>
      <c r="E2324" s="50">
        <v>525.59</v>
      </c>
      <c r="F2324" s="50">
        <v>42</v>
      </c>
      <c r="G2324" s="48">
        <f>+(Ventas_Wellpro[[#This Row],[Precio de Venta]]*0.16)*Ventas_Wellpro[[#This Row],[Cantidad Vendida]]</f>
        <v>3531.9648000000002</v>
      </c>
      <c r="H2324" s="52">
        <v>22074.78</v>
      </c>
      <c r="I2324" s="17">
        <f>+Ventas_Wellpro[[#This Row],[Total de Venta sin IVA]]+Ventas_Wellpro[[#This Row],[IVA]]</f>
        <v>25606.7448</v>
      </c>
      <c r="J2324">
        <f>YEAR(Ventas_Wellpro[[#This Row],[Fecha]])</f>
        <v>2025</v>
      </c>
      <c r="K2324" t="str">
        <f>TEXT(Ventas_Wellpro[[#This Row],[Fecha]],"MMMM")</f>
        <v>noviembre</v>
      </c>
      <c r="L2324">
        <f>DAY(Ventas_Wellpro[[#This Row],[Fecha]])</f>
        <v>13</v>
      </c>
    </row>
    <row r="2325" spans="2:12" x14ac:dyDescent="0.25">
      <c r="B2325" s="70">
        <v>45974</v>
      </c>
      <c r="C2325" s="74" t="s">
        <v>18</v>
      </c>
      <c r="D2325" t="s">
        <v>196</v>
      </c>
      <c r="E2325" s="49">
        <v>525.59</v>
      </c>
      <c r="F2325" s="49">
        <v>36</v>
      </c>
      <c r="G2325" s="48">
        <f>+(Ventas_Wellpro[[#This Row],[Precio de Venta]]*0.16)*Ventas_Wellpro[[#This Row],[Cantidad Vendida]]</f>
        <v>3027.3984</v>
      </c>
      <c r="H2325" s="51">
        <v>18921.240000000002</v>
      </c>
      <c r="I2325" s="17">
        <f>+Ventas_Wellpro[[#This Row],[Total de Venta sin IVA]]+Ventas_Wellpro[[#This Row],[IVA]]</f>
        <v>21948.638400000003</v>
      </c>
      <c r="J2325">
        <f>YEAR(Ventas_Wellpro[[#This Row],[Fecha]])</f>
        <v>2025</v>
      </c>
      <c r="K2325" t="str">
        <f>TEXT(Ventas_Wellpro[[#This Row],[Fecha]],"MMMM")</f>
        <v>noviembre</v>
      </c>
      <c r="L2325">
        <f>DAY(Ventas_Wellpro[[#This Row],[Fecha]])</f>
        <v>13</v>
      </c>
    </row>
    <row r="2326" spans="2:12" x14ac:dyDescent="0.25">
      <c r="B2326" s="70">
        <v>45974</v>
      </c>
      <c r="C2326" s="74" t="s">
        <v>18</v>
      </c>
      <c r="D2326" t="s">
        <v>196</v>
      </c>
      <c r="E2326" s="50">
        <v>525.59</v>
      </c>
      <c r="F2326" s="50">
        <v>30</v>
      </c>
      <c r="G2326" s="48">
        <f>+(Ventas_Wellpro[[#This Row],[Precio de Venta]]*0.16)*Ventas_Wellpro[[#This Row],[Cantidad Vendida]]</f>
        <v>2522.8320000000003</v>
      </c>
      <c r="H2326" s="52">
        <v>15767.7</v>
      </c>
      <c r="I2326" s="17">
        <f>+Ventas_Wellpro[[#This Row],[Total de Venta sin IVA]]+Ventas_Wellpro[[#This Row],[IVA]]</f>
        <v>18290.531999999999</v>
      </c>
      <c r="J2326">
        <f>YEAR(Ventas_Wellpro[[#This Row],[Fecha]])</f>
        <v>2025</v>
      </c>
      <c r="K2326" t="str">
        <f>TEXT(Ventas_Wellpro[[#This Row],[Fecha]],"MMMM")</f>
        <v>noviembre</v>
      </c>
      <c r="L2326">
        <f>DAY(Ventas_Wellpro[[#This Row],[Fecha]])</f>
        <v>13</v>
      </c>
    </row>
    <row r="2327" spans="2:12" x14ac:dyDescent="0.25">
      <c r="B2327" s="70">
        <v>45974</v>
      </c>
      <c r="C2327" s="74" t="s">
        <v>18</v>
      </c>
      <c r="D2327" t="s">
        <v>196</v>
      </c>
      <c r="E2327" s="49">
        <v>525.59</v>
      </c>
      <c r="F2327" s="49">
        <v>30</v>
      </c>
      <c r="G2327" s="48">
        <f>+(Ventas_Wellpro[[#This Row],[Precio de Venta]]*0.16)*Ventas_Wellpro[[#This Row],[Cantidad Vendida]]</f>
        <v>2522.8320000000003</v>
      </c>
      <c r="H2327" s="51">
        <v>15767.7</v>
      </c>
      <c r="I2327" s="17">
        <f>+Ventas_Wellpro[[#This Row],[Total de Venta sin IVA]]+Ventas_Wellpro[[#This Row],[IVA]]</f>
        <v>18290.531999999999</v>
      </c>
      <c r="J2327">
        <f>YEAR(Ventas_Wellpro[[#This Row],[Fecha]])</f>
        <v>2025</v>
      </c>
      <c r="K2327" t="str">
        <f>TEXT(Ventas_Wellpro[[#This Row],[Fecha]],"MMMM")</f>
        <v>noviembre</v>
      </c>
      <c r="L2327">
        <f>DAY(Ventas_Wellpro[[#This Row],[Fecha]])</f>
        <v>13</v>
      </c>
    </row>
    <row r="2328" spans="2:12" x14ac:dyDescent="0.25">
      <c r="B2328" s="70">
        <v>45974</v>
      </c>
      <c r="C2328" s="74" t="s">
        <v>18</v>
      </c>
      <c r="D2328" t="s">
        <v>196</v>
      </c>
      <c r="E2328" s="50">
        <v>525.59</v>
      </c>
      <c r="F2328" s="50">
        <v>6</v>
      </c>
      <c r="G2328" s="48">
        <f>+(Ventas_Wellpro[[#This Row],[Precio de Venta]]*0.16)*Ventas_Wellpro[[#This Row],[Cantidad Vendida]]</f>
        <v>504.56640000000004</v>
      </c>
      <c r="H2328" s="52">
        <v>3153.54</v>
      </c>
      <c r="I2328" s="17">
        <f>+Ventas_Wellpro[[#This Row],[Total de Venta sin IVA]]+Ventas_Wellpro[[#This Row],[IVA]]</f>
        <v>3658.1064000000001</v>
      </c>
      <c r="J2328">
        <f>YEAR(Ventas_Wellpro[[#This Row],[Fecha]])</f>
        <v>2025</v>
      </c>
      <c r="K2328" t="str">
        <f>TEXT(Ventas_Wellpro[[#This Row],[Fecha]],"MMMM")</f>
        <v>noviembre</v>
      </c>
      <c r="L2328">
        <f>DAY(Ventas_Wellpro[[#This Row],[Fecha]])</f>
        <v>13</v>
      </c>
    </row>
    <row r="2329" spans="2:12" x14ac:dyDescent="0.25">
      <c r="B2329" s="70">
        <v>45974</v>
      </c>
      <c r="C2329" s="74" t="s">
        <v>18</v>
      </c>
      <c r="D2329" t="s">
        <v>145</v>
      </c>
      <c r="E2329" s="49">
        <v>697</v>
      </c>
      <c r="F2329" s="49">
        <v>36</v>
      </c>
      <c r="G2329" s="48">
        <f>+(Ventas_Wellpro[[#This Row],[Precio de Venta]]*0.16)*Ventas_Wellpro[[#This Row],[Cantidad Vendida]]</f>
        <v>4014.72</v>
      </c>
      <c r="H2329" s="51">
        <v>25092</v>
      </c>
      <c r="I2329" s="17">
        <f>+Ventas_Wellpro[[#This Row],[Total de Venta sin IVA]]+Ventas_Wellpro[[#This Row],[IVA]]</f>
        <v>29106.720000000001</v>
      </c>
      <c r="J2329">
        <f>YEAR(Ventas_Wellpro[[#This Row],[Fecha]])</f>
        <v>2025</v>
      </c>
      <c r="K2329" t="str">
        <f>TEXT(Ventas_Wellpro[[#This Row],[Fecha]],"MMMM")</f>
        <v>noviembre</v>
      </c>
      <c r="L2329">
        <f>DAY(Ventas_Wellpro[[#This Row],[Fecha]])</f>
        <v>13</v>
      </c>
    </row>
    <row r="2330" spans="2:12" x14ac:dyDescent="0.25">
      <c r="B2330" s="70">
        <v>45974</v>
      </c>
      <c r="C2330" s="74" t="s">
        <v>23</v>
      </c>
      <c r="D2330" t="s">
        <v>144</v>
      </c>
      <c r="E2330" s="49">
        <v>124.02</v>
      </c>
      <c r="F2330" s="49">
        <v>1</v>
      </c>
      <c r="G2330" s="48">
        <f>+(Ventas_Wellpro[[#This Row],[Precio de Venta]]*0.16)*Ventas_Wellpro[[#This Row],[Cantidad Vendida]]</f>
        <v>19.8432</v>
      </c>
      <c r="H2330" s="51">
        <v>124.02</v>
      </c>
      <c r="I2330" s="17">
        <f>+Ventas_Wellpro[[#This Row],[Total de Venta sin IVA]]+Ventas_Wellpro[[#This Row],[IVA]]</f>
        <v>143.86320000000001</v>
      </c>
      <c r="J2330">
        <f>YEAR(Ventas_Wellpro[[#This Row],[Fecha]])</f>
        <v>2025</v>
      </c>
      <c r="K2330" t="str">
        <f>TEXT(Ventas_Wellpro[[#This Row],[Fecha]],"MMMM")</f>
        <v>noviembre</v>
      </c>
      <c r="L2330">
        <f>DAY(Ventas_Wellpro[[#This Row],[Fecha]])</f>
        <v>13</v>
      </c>
    </row>
    <row r="2331" spans="2:12" x14ac:dyDescent="0.25">
      <c r="B2331" s="70">
        <v>45974</v>
      </c>
      <c r="C2331" s="74" t="s">
        <v>25</v>
      </c>
      <c r="D2331" t="s">
        <v>145</v>
      </c>
      <c r="E2331" s="50">
        <v>697</v>
      </c>
      <c r="F2331" s="50">
        <v>12</v>
      </c>
      <c r="G2331" s="48">
        <f>+(Ventas_Wellpro[[#This Row],[Precio de Venta]]*0.16)*Ventas_Wellpro[[#This Row],[Cantidad Vendida]]</f>
        <v>1338.24</v>
      </c>
      <c r="H2331" s="52">
        <v>8364</v>
      </c>
      <c r="I2331" s="17">
        <f>+Ventas_Wellpro[[#This Row],[Total de Venta sin IVA]]+Ventas_Wellpro[[#This Row],[IVA]]</f>
        <v>9702.24</v>
      </c>
      <c r="J2331">
        <f>YEAR(Ventas_Wellpro[[#This Row],[Fecha]])</f>
        <v>2025</v>
      </c>
      <c r="K2331" t="str">
        <f>TEXT(Ventas_Wellpro[[#This Row],[Fecha]],"MMMM")</f>
        <v>noviembre</v>
      </c>
      <c r="L2331">
        <f>DAY(Ventas_Wellpro[[#This Row],[Fecha]])</f>
        <v>13</v>
      </c>
    </row>
    <row r="2332" spans="2:12" x14ac:dyDescent="0.25">
      <c r="B2332" s="70">
        <v>45974</v>
      </c>
      <c r="C2332" s="74" t="s">
        <v>25</v>
      </c>
      <c r="D2332" t="s">
        <v>145</v>
      </c>
      <c r="E2332" s="49">
        <v>697</v>
      </c>
      <c r="F2332" s="49">
        <v>36</v>
      </c>
      <c r="G2332" s="48">
        <f>+(Ventas_Wellpro[[#This Row],[Precio de Venta]]*0.16)*Ventas_Wellpro[[#This Row],[Cantidad Vendida]]</f>
        <v>4014.72</v>
      </c>
      <c r="H2332" s="51">
        <v>25092</v>
      </c>
      <c r="I2332" s="17">
        <f>+Ventas_Wellpro[[#This Row],[Total de Venta sin IVA]]+Ventas_Wellpro[[#This Row],[IVA]]</f>
        <v>29106.720000000001</v>
      </c>
      <c r="J2332">
        <f>YEAR(Ventas_Wellpro[[#This Row],[Fecha]])</f>
        <v>2025</v>
      </c>
      <c r="K2332" t="str">
        <f>TEXT(Ventas_Wellpro[[#This Row],[Fecha]],"MMMM")</f>
        <v>noviembre</v>
      </c>
      <c r="L2332">
        <f>DAY(Ventas_Wellpro[[#This Row],[Fecha]])</f>
        <v>13</v>
      </c>
    </row>
    <row r="2333" spans="2:12" x14ac:dyDescent="0.25">
      <c r="B2333" s="70">
        <v>45975</v>
      </c>
      <c r="C2333" s="74" t="s">
        <v>16</v>
      </c>
      <c r="D2333" t="s">
        <v>144</v>
      </c>
      <c r="E2333" s="50">
        <v>834.1</v>
      </c>
      <c r="F2333" s="50">
        <v>1</v>
      </c>
      <c r="G2333" s="48">
        <f>+(Ventas_Wellpro[[#This Row],[Precio de Venta]]*0.16)*Ventas_Wellpro[[#This Row],[Cantidad Vendida]]</f>
        <v>133.45600000000002</v>
      </c>
      <c r="H2333" s="52">
        <v>834.1</v>
      </c>
      <c r="I2333" s="17">
        <f>+Ventas_Wellpro[[#This Row],[Total de Venta sin IVA]]+Ventas_Wellpro[[#This Row],[IVA]]</f>
        <v>967.55600000000004</v>
      </c>
      <c r="J2333">
        <f>YEAR(Ventas_Wellpro[[#This Row],[Fecha]])</f>
        <v>2025</v>
      </c>
      <c r="K2333" t="str">
        <f>TEXT(Ventas_Wellpro[[#This Row],[Fecha]],"MMMM")</f>
        <v>noviembre</v>
      </c>
      <c r="L2333">
        <f>DAY(Ventas_Wellpro[[#This Row],[Fecha]])</f>
        <v>14</v>
      </c>
    </row>
    <row r="2334" spans="2:12" x14ac:dyDescent="0.25">
      <c r="B2334" s="70">
        <v>45975</v>
      </c>
      <c r="C2334" s="74" t="s">
        <v>123</v>
      </c>
      <c r="D2334" t="s">
        <v>144</v>
      </c>
      <c r="E2334" s="50">
        <v>124.02</v>
      </c>
      <c r="F2334" s="50">
        <v>1</v>
      </c>
      <c r="G2334" s="48">
        <f>+(Ventas_Wellpro[[#This Row],[Precio de Venta]]*0.16)*Ventas_Wellpro[[#This Row],[Cantidad Vendida]]</f>
        <v>19.8432</v>
      </c>
      <c r="H2334" s="52">
        <v>124.02</v>
      </c>
      <c r="I2334" s="17">
        <f>+Ventas_Wellpro[[#This Row],[Total de Venta sin IVA]]+Ventas_Wellpro[[#This Row],[IVA]]</f>
        <v>143.86320000000001</v>
      </c>
      <c r="J2334">
        <f>YEAR(Ventas_Wellpro[[#This Row],[Fecha]])</f>
        <v>2025</v>
      </c>
      <c r="K2334" t="str">
        <f>TEXT(Ventas_Wellpro[[#This Row],[Fecha]],"MMMM")</f>
        <v>noviembre</v>
      </c>
      <c r="L2334">
        <f>DAY(Ventas_Wellpro[[#This Row],[Fecha]])</f>
        <v>14</v>
      </c>
    </row>
    <row r="2335" spans="2:12" x14ac:dyDescent="0.25">
      <c r="B2335" s="70">
        <v>45975</v>
      </c>
      <c r="C2335" s="74" t="s">
        <v>21</v>
      </c>
      <c r="D2335" t="s">
        <v>144</v>
      </c>
      <c r="E2335" s="49">
        <v>124.02</v>
      </c>
      <c r="F2335" s="49">
        <v>1</v>
      </c>
      <c r="G2335" s="48">
        <f>+(Ventas_Wellpro[[#This Row],[Precio de Venta]]*0.16)*Ventas_Wellpro[[#This Row],[Cantidad Vendida]]</f>
        <v>19.8432</v>
      </c>
      <c r="H2335" s="51">
        <v>124.02</v>
      </c>
      <c r="I2335" s="17">
        <f>+Ventas_Wellpro[[#This Row],[Total de Venta sin IVA]]+Ventas_Wellpro[[#This Row],[IVA]]</f>
        <v>143.86320000000001</v>
      </c>
      <c r="J2335">
        <f>YEAR(Ventas_Wellpro[[#This Row],[Fecha]])</f>
        <v>2025</v>
      </c>
      <c r="K2335" t="str">
        <f>TEXT(Ventas_Wellpro[[#This Row],[Fecha]],"MMMM")</f>
        <v>noviembre</v>
      </c>
      <c r="L2335">
        <f>DAY(Ventas_Wellpro[[#This Row],[Fecha]])</f>
        <v>14</v>
      </c>
    </row>
    <row r="2336" spans="2:12" x14ac:dyDescent="0.25">
      <c r="B2336" s="70">
        <v>45975</v>
      </c>
      <c r="C2336" s="74" t="s">
        <v>21</v>
      </c>
      <c r="D2336" t="s">
        <v>144</v>
      </c>
      <c r="E2336" s="50">
        <v>124.02</v>
      </c>
      <c r="F2336" s="50">
        <v>1</v>
      </c>
      <c r="G2336" s="48">
        <f>+(Ventas_Wellpro[[#This Row],[Precio de Venta]]*0.16)*Ventas_Wellpro[[#This Row],[Cantidad Vendida]]</f>
        <v>19.8432</v>
      </c>
      <c r="H2336" s="52">
        <v>124.02</v>
      </c>
      <c r="I2336" s="17">
        <f>+Ventas_Wellpro[[#This Row],[Total de Venta sin IVA]]+Ventas_Wellpro[[#This Row],[IVA]]</f>
        <v>143.86320000000001</v>
      </c>
      <c r="J2336">
        <f>YEAR(Ventas_Wellpro[[#This Row],[Fecha]])</f>
        <v>2025</v>
      </c>
      <c r="K2336" t="str">
        <f>TEXT(Ventas_Wellpro[[#This Row],[Fecha]],"MMMM")</f>
        <v>noviembre</v>
      </c>
      <c r="L2336">
        <f>DAY(Ventas_Wellpro[[#This Row],[Fecha]])</f>
        <v>14</v>
      </c>
    </row>
    <row r="2337" spans="2:12" x14ac:dyDescent="0.25">
      <c r="B2337" s="70">
        <v>45975</v>
      </c>
      <c r="C2337" s="74" t="s">
        <v>11</v>
      </c>
      <c r="D2337" t="s">
        <v>144</v>
      </c>
      <c r="E2337" s="49">
        <v>309.57</v>
      </c>
      <c r="F2337" s="49">
        <v>1</v>
      </c>
      <c r="G2337" s="48">
        <f>+(Ventas_Wellpro[[#This Row],[Precio de Venta]]*0.16)*Ventas_Wellpro[[#This Row],[Cantidad Vendida]]</f>
        <v>49.531199999999998</v>
      </c>
      <c r="H2337" s="51">
        <v>309.57</v>
      </c>
      <c r="I2337" s="17">
        <f>+Ventas_Wellpro[[#This Row],[Total de Venta sin IVA]]+Ventas_Wellpro[[#This Row],[IVA]]</f>
        <v>359.10120000000001</v>
      </c>
      <c r="J2337">
        <f>YEAR(Ventas_Wellpro[[#This Row],[Fecha]])</f>
        <v>2025</v>
      </c>
      <c r="K2337" t="str">
        <f>TEXT(Ventas_Wellpro[[#This Row],[Fecha]],"MMMM")</f>
        <v>noviembre</v>
      </c>
      <c r="L2337">
        <f>DAY(Ventas_Wellpro[[#This Row],[Fecha]])</f>
        <v>14</v>
      </c>
    </row>
    <row r="2338" spans="2:12" x14ac:dyDescent="0.25">
      <c r="B2338" s="70">
        <v>45975</v>
      </c>
      <c r="C2338" s="74" t="s">
        <v>11</v>
      </c>
      <c r="D2338" t="s">
        <v>144</v>
      </c>
      <c r="E2338" s="50">
        <v>316.97000000000003</v>
      </c>
      <c r="F2338" s="50">
        <v>1</v>
      </c>
      <c r="G2338" s="48">
        <f>+(Ventas_Wellpro[[#This Row],[Precio de Venta]]*0.16)*Ventas_Wellpro[[#This Row],[Cantidad Vendida]]</f>
        <v>50.715200000000003</v>
      </c>
      <c r="H2338" s="52">
        <v>316.97000000000003</v>
      </c>
      <c r="I2338" s="17">
        <f>+Ventas_Wellpro[[#This Row],[Total de Venta sin IVA]]+Ventas_Wellpro[[#This Row],[IVA]]</f>
        <v>367.68520000000001</v>
      </c>
      <c r="J2338">
        <f>YEAR(Ventas_Wellpro[[#This Row],[Fecha]])</f>
        <v>2025</v>
      </c>
      <c r="K2338" t="str">
        <f>TEXT(Ventas_Wellpro[[#This Row],[Fecha]],"MMMM")</f>
        <v>noviembre</v>
      </c>
      <c r="L2338">
        <f>DAY(Ventas_Wellpro[[#This Row],[Fecha]])</f>
        <v>14</v>
      </c>
    </row>
    <row r="2339" spans="2:12" x14ac:dyDescent="0.25">
      <c r="B2339" s="70">
        <v>45975</v>
      </c>
      <c r="C2339" s="74" t="s">
        <v>23</v>
      </c>
      <c r="D2339" t="s">
        <v>144</v>
      </c>
      <c r="E2339" s="50">
        <v>124.02</v>
      </c>
      <c r="F2339" s="50">
        <v>1</v>
      </c>
      <c r="G2339" s="48">
        <f>+(Ventas_Wellpro[[#This Row],[Precio de Venta]]*0.16)*Ventas_Wellpro[[#This Row],[Cantidad Vendida]]</f>
        <v>19.8432</v>
      </c>
      <c r="H2339" s="52">
        <v>124.02</v>
      </c>
      <c r="I2339" s="17">
        <f>+Ventas_Wellpro[[#This Row],[Total de Venta sin IVA]]+Ventas_Wellpro[[#This Row],[IVA]]</f>
        <v>143.86320000000001</v>
      </c>
      <c r="J2339">
        <f>YEAR(Ventas_Wellpro[[#This Row],[Fecha]])</f>
        <v>2025</v>
      </c>
      <c r="K2339" t="str">
        <f>TEXT(Ventas_Wellpro[[#This Row],[Fecha]],"MMMM")</f>
        <v>noviembre</v>
      </c>
      <c r="L2339">
        <f>DAY(Ventas_Wellpro[[#This Row],[Fecha]])</f>
        <v>14</v>
      </c>
    </row>
    <row r="2340" spans="2:12" x14ac:dyDescent="0.25">
      <c r="B2340" s="70">
        <v>45978</v>
      </c>
      <c r="C2340" s="74" t="s">
        <v>21</v>
      </c>
      <c r="D2340" t="s">
        <v>197</v>
      </c>
      <c r="E2340" s="49">
        <v>103.34</v>
      </c>
      <c r="F2340" s="49">
        <v>240</v>
      </c>
      <c r="G2340" s="48">
        <f>+(Ventas_Wellpro[[#This Row],[Precio de Venta]]*0.16)*Ventas_Wellpro[[#This Row],[Cantidad Vendida]]</f>
        <v>3968.2560000000003</v>
      </c>
      <c r="H2340" s="51">
        <v>24801.599999999999</v>
      </c>
      <c r="I2340" s="17">
        <f>+Ventas_Wellpro[[#This Row],[Total de Venta sin IVA]]+Ventas_Wellpro[[#This Row],[IVA]]</f>
        <v>28769.856</v>
      </c>
      <c r="J2340">
        <f>YEAR(Ventas_Wellpro[[#This Row],[Fecha]])</f>
        <v>2025</v>
      </c>
      <c r="K2340" t="str">
        <f>TEXT(Ventas_Wellpro[[#This Row],[Fecha]],"MMMM")</f>
        <v>noviembre</v>
      </c>
      <c r="L2340">
        <f>DAY(Ventas_Wellpro[[#This Row],[Fecha]])</f>
        <v>17</v>
      </c>
    </row>
    <row r="2341" spans="2:12" x14ac:dyDescent="0.25">
      <c r="B2341" s="70">
        <v>45978</v>
      </c>
      <c r="C2341" s="74" t="s">
        <v>147</v>
      </c>
      <c r="D2341" t="s">
        <v>197</v>
      </c>
      <c r="E2341" s="49">
        <v>70.47</v>
      </c>
      <c r="F2341" s="49">
        <v>100</v>
      </c>
      <c r="G2341" s="48">
        <f>+(Ventas_Wellpro[[#This Row],[Precio de Venta]]*0.16)*Ventas_Wellpro[[#This Row],[Cantidad Vendida]]</f>
        <v>1127.52</v>
      </c>
      <c r="H2341" s="51">
        <v>7047</v>
      </c>
      <c r="I2341" s="17">
        <f>+Ventas_Wellpro[[#This Row],[Total de Venta sin IVA]]+Ventas_Wellpro[[#This Row],[IVA]]</f>
        <v>8174.52</v>
      </c>
      <c r="J2341">
        <f>YEAR(Ventas_Wellpro[[#This Row],[Fecha]])</f>
        <v>2025</v>
      </c>
      <c r="K2341" t="str">
        <f>TEXT(Ventas_Wellpro[[#This Row],[Fecha]],"MMMM")</f>
        <v>noviembre</v>
      </c>
      <c r="L2341">
        <f>DAY(Ventas_Wellpro[[#This Row],[Fecha]])</f>
        <v>17</v>
      </c>
    </row>
    <row r="2342" spans="2:12" x14ac:dyDescent="0.25">
      <c r="B2342" s="70">
        <v>45979</v>
      </c>
      <c r="C2342" s="74" t="s">
        <v>17</v>
      </c>
      <c r="D2342" t="s">
        <v>196</v>
      </c>
      <c r="E2342" s="49">
        <v>498.66</v>
      </c>
      <c r="F2342" s="49">
        <v>18</v>
      </c>
      <c r="G2342" s="48">
        <f>+(Ventas_Wellpro[[#This Row],[Precio de Venta]]*0.16)*Ventas_Wellpro[[#This Row],[Cantidad Vendida]]</f>
        <v>1436.1408000000001</v>
      </c>
      <c r="H2342" s="51">
        <v>8975.8799999999992</v>
      </c>
      <c r="I2342" s="17">
        <f>+Ventas_Wellpro[[#This Row],[Total de Venta sin IVA]]+Ventas_Wellpro[[#This Row],[IVA]]</f>
        <v>10412.020799999998</v>
      </c>
      <c r="J2342">
        <f>YEAR(Ventas_Wellpro[[#This Row],[Fecha]])</f>
        <v>2025</v>
      </c>
      <c r="K2342" t="str">
        <f>TEXT(Ventas_Wellpro[[#This Row],[Fecha]],"MMMM")</f>
        <v>noviembre</v>
      </c>
      <c r="L2342">
        <f>DAY(Ventas_Wellpro[[#This Row],[Fecha]])</f>
        <v>18</v>
      </c>
    </row>
    <row r="2343" spans="2:12" x14ac:dyDescent="0.25">
      <c r="B2343" s="70">
        <v>45979</v>
      </c>
      <c r="C2343" s="74" t="s">
        <v>17</v>
      </c>
      <c r="D2343" t="s">
        <v>196</v>
      </c>
      <c r="E2343" s="50">
        <v>498.66</v>
      </c>
      <c r="F2343" s="50">
        <v>6</v>
      </c>
      <c r="G2343" s="48">
        <f>+(Ventas_Wellpro[[#This Row],[Precio de Venta]]*0.16)*Ventas_Wellpro[[#This Row],[Cantidad Vendida]]</f>
        <v>478.71360000000004</v>
      </c>
      <c r="H2343" s="52">
        <v>2991.96</v>
      </c>
      <c r="I2343" s="17">
        <f>+Ventas_Wellpro[[#This Row],[Total de Venta sin IVA]]+Ventas_Wellpro[[#This Row],[IVA]]</f>
        <v>3470.6736000000001</v>
      </c>
      <c r="J2343">
        <f>YEAR(Ventas_Wellpro[[#This Row],[Fecha]])</f>
        <v>2025</v>
      </c>
      <c r="K2343" t="str">
        <f>TEXT(Ventas_Wellpro[[#This Row],[Fecha]],"MMMM")</f>
        <v>noviembre</v>
      </c>
      <c r="L2343">
        <f>DAY(Ventas_Wellpro[[#This Row],[Fecha]])</f>
        <v>18</v>
      </c>
    </row>
    <row r="2344" spans="2:12" x14ac:dyDescent="0.25">
      <c r="B2344" s="70">
        <v>45979</v>
      </c>
      <c r="C2344" s="74" t="s">
        <v>17</v>
      </c>
      <c r="D2344" t="s">
        <v>196</v>
      </c>
      <c r="E2344" s="49">
        <v>498.66</v>
      </c>
      <c r="F2344" s="49">
        <v>6</v>
      </c>
      <c r="G2344" s="48">
        <f>+(Ventas_Wellpro[[#This Row],[Precio de Venta]]*0.16)*Ventas_Wellpro[[#This Row],[Cantidad Vendida]]</f>
        <v>478.71360000000004</v>
      </c>
      <c r="H2344" s="51">
        <v>2991.96</v>
      </c>
      <c r="I2344" s="17">
        <f>+Ventas_Wellpro[[#This Row],[Total de Venta sin IVA]]+Ventas_Wellpro[[#This Row],[IVA]]</f>
        <v>3470.6736000000001</v>
      </c>
      <c r="J2344">
        <f>YEAR(Ventas_Wellpro[[#This Row],[Fecha]])</f>
        <v>2025</v>
      </c>
      <c r="K2344" t="str">
        <f>TEXT(Ventas_Wellpro[[#This Row],[Fecha]],"MMMM")</f>
        <v>noviembre</v>
      </c>
      <c r="L2344">
        <f>DAY(Ventas_Wellpro[[#This Row],[Fecha]])</f>
        <v>18</v>
      </c>
    </row>
    <row r="2345" spans="2:12" x14ac:dyDescent="0.25">
      <c r="B2345" s="70">
        <v>45979</v>
      </c>
      <c r="C2345" s="74" t="s">
        <v>17</v>
      </c>
      <c r="D2345" t="s">
        <v>196</v>
      </c>
      <c r="E2345" s="50">
        <v>498.66</v>
      </c>
      <c r="F2345" s="50">
        <v>12</v>
      </c>
      <c r="G2345" s="48">
        <f>+(Ventas_Wellpro[[#This Row],[Precio de Venta]]*0.16)*Ventas_Wellpro[[#This Row],[Cantidad Vendida]]</f>
        <v>957.42720000000008</v>
      </c>
      <c r="H2345" s="52">
        <v>5983.92</v>
      </c>
      <c r="I2345" s="17">
        <f>+Ventas_Wellpro[[#This Row],[Total de Venta sin IVA]]+Ventas_Wellpro[[#This Row],[IVA]]</f>
        <v>6941.3472000000002</v>
      </c>
      <c r="J2345">
        <f>YEAR(Ventas_Wellpro[[#This Row],[Fecha]])</f>
        <v>2025</v>
      </c>
      <c r="K2345" t="str">
        <f>TEXT(Ventas_Wellpro[[#This Row],[Fecha]],"MMMM")</f>
        <v>noviembre</v>
      </c>
      <c r="L2345">
        <f>DAY(Ventas_Wellpro[[#This Row],[Fecha]])</f>
        <v>18</v>
      </c>
    </row>
    <row r="2346" spans="2:12" x14ac:dyDescent="0.25">
      <c r="B2346" s="70">
        <v>45979</v>
      </c>
      <c r="C2346" s="74" t="s">
        <v>156</v>
      </c>
      <c r="D2346" t="s">
        <v>144</v>
      </c>
      <c r="E2346" s="49">
        <v>909.79</v>
      </c>
      <c r="F2346" s="49">
        <v>1</v>
      </c>
      <c r="G2346" s="48">
        <f>+(Ventas_Wellpro[[#This Row],[Precio de Venta]]*0.16)*Ventas_Wellpro[[#This Row],[Cantidad Vendida]]</f>
        <v>145.56639999999999</v>
      </c>
      <c r="H2346" s="51">
        <v>909.79</v>
      </c>
      <c r="I2346" s="17">
        <f>+Ventas_Wellpro[[#This Row],[Total de Venta sin IVA]]+Ventas_Wellpro[[#This Row],[IVA]]</f>
        <v>1055.3563999999999</v>
      </c>
      <c r="J2346">
        <f>YEAR(Ventas_Wellpro[[#This Row],[Fecha]])</f>
        <v>2025</v>
      </c>
      <c r="K2346" t="str">
        <f>TEXT(Ventas_Wellpro[[#This Row],[Fecha]],"MMMM")</f>
        <v>noviembre</v>
      </c>
      <c r="L2346">
        <f>DAY(Ventas_Wellpro[[#This Row],[Fecha]])</f>
        <v>18</v>
      </c>
    </row>
    <row r="2347" spans="2:12" x14ac:dyDescent="0.25">
      <c r="B2347" s="70">
        <v>45979</v>
      </c>
      <c r="C2347" s="74" t="s">
        <v>143</v>
      </c>
      <c r="D2347" t="s">
        <v>203</v>
      </c>
      <c r="E2347" s="49">
        <v>341.28</v>
      </c>
      <c r="F2347" s="49">
        <v>1</v>
      </c>
      <c r="G2347" s="48">
        <f>+(Ventas_Wellpro[[#This Row],[Precio de Venta]]*0.16)*Ventas_Wellpro[[#This Row],[Cantidad Vendida]]</f>
        <v>54.604799999999997</v>
      </c>
      <c r="H2347" s="51">
        <v>341.28</v>
      </c>
      <c r="I2347" s="17">
        <f>+Ventas_Wellpro[[#This Row],[Total de Venta sin IVA]]+Ventas_Wellpro[[#This Row],[IVA]]</f>
        <v>395.88479999999998</v>
      </c>
      <c r="J2347">
        <f>YEAR(Ventas_Wellpro[[#This Row],[Fecha]])</f>
        <v>2025</v>
      </c>
      <c r="K2347" t="str">
        <f>TEXT(Ventas_Wellpro[[#This Row],[Fecha]],"MMMM")</f>
        <v>noviembre</v>
      </c>
      <c r="L2347">
        <f>DAY(Ventas_Wellpro[[#This Row],[Fecha]])</f>
        <v>18</v>
      </c>
    </row>
    <row r="2348" spans="2:12" x14ac:dyDescent="0.25">
      <c r="B2348" s="70">
        <v>45979</v>
      </c>
      <c r="C2348" s="74" t="s">
        <v>142</v>
      </c>
      <c r="D2348" t="s">
        <v>203</v>
      </c>
      <c r="E2348" s="50">
        <v>341.28</v>
      </c>
      <c r="F2348" s="50">
        <v>1</v>
      </c>
      <c r="G2348" s="48">
        <f>+(Ventas_Wellpro[[#This Row],[Precio de Venta]]*0.16)*Ventas_Wellpro[[#This Row],[Cantidad Vendida]]</f>
        <v>54.604799999999997</v>
      </c>
      <c r="H2348" s="52">
        <v>341.28</v>
      </c>
      <c r="I2348" s="17">
        <f>+Ventas_Wellpro[[#This Row],[Total de Venta sin IVA]]+Ventas_Wellpro[[#This Row],[IVA]]</f>
        <v>395.88479999999998</v>
      </c>
      <c r="J2348">
        <f>YEAR(Ventas_Wellpro[[#This Row],[Fecha]])</f>
        <v>2025</v>
      </c>
      <c r="K2348" t="str">
        <f>TEXT(Ventas_Wellpro[[#This Row],[Fecha]],"MMMM")</f>
        <v>noviembre</v>
      </c>
      <c r="L2348">
        <f>DAY(Ventas_Wellpro[[#This Row],[Fecha]])</f>
        <v>18</v>
      </c>
    </row>
    <row r="2349" spans="2:12" x14ac:dyDescent="0.25">
      <c r="B2349" s="70">
        <v>45979</v>
      </c>
      <c r="C2349" s="74" t="s">
        <v>10</v>
      </c>
      <c r="D2349" t="s">
        <v>144</v>
      </c>
      <c r="E2349" s="50">
        <v>316.97000000000003</v>
      </c>
      <c r="F2349" s="50">
        <v>1</v>
      </c>
      <c r="G2349" s="48">
        <f>+(Ventas_Wellpro[[#This Row],[Precio de Venta]]*0.16)*Ventas_Wellpro[[#This Row],[Cantidad Vendida]]</f>
        <v>50.715200000000003</v>
      </c>
      <c r="H2349" s="52">
        <v>316.97000000000003</v>
      </c>
      <c r="I2349" s="17">
        <f>+Ventas_Wellpro[[#This Row],[Total de Venta sin IVA]]+Ventas_Wellpro[[#This Row],[IVA]]</f>
        <v>367.68520000000001</v>
      </c>
      <c r="J2349">
        <f>YEAR(Ventas_Wellpro[[#This Row],[Fecha]])</f>
        <v>2025</v>
      </c>
      <c r="K2349" t="str">
        <f>TEXT(Ventas_Wellpro[[#This Row],[Fecha]],"MMMM")</f>
        <v>noviembre</v>
      </c>
      <c r="L2349">
        <f>DAY(Ventas_Wellpro[[#This Row],[Fecha]])</f>
        <v>18</v>
      </c>
    </row>
    <row r="2350" spans="2:12" x14ac:dyDescent="0.25">
      <c r="B2350" s="70">
        <v>45979</v>
      </c>
      <c r="C2350" s="74" t="s">
        <v>59</v>
      </c>
      <c r="D2350" t="s">
        <v>203</v>
      </c>
      <c r="E2350" s="49">
        <v>14.22</v>
      </c>
      <c r="F2350" s="49">
        <v>121</v>
      </c>
      <c r="G2350" s="48">
        <f>+(Ventas_Wellpro[[#This Row],[Precio de Venta]]*0.16)*Ventas_Wellpro[[#This Row],[Cantidad Vendida]]</f>
        <v>275.29920000000004</v>
      </c>
      <c r="H2350" s="51">
        <v>1720.62</v>
      </c>
      <c r="I2350" s="17">
        <f>+Ventas_Wellpro[[#This Row],[Total de Venta sin IVA]]+Ventas_Wellpro[[#This Row],[IVA]]</f>
        <v>1995.9191999999998</v>
      </c>
      <c r="J2350">
        <f>YEAR(Ventas_Wellpro[[#This Row],[Fecha]])</f>
        <v>2025</v>
      </c>
      <c r="K2350" t="str">
        <f>TEXT(Ventas_Wellpro[[#This Row],[Fecha]],"MMMM")</f>
        <v>noviembre</v>
      </c>
      <c r="L2350">
        <f>DAY(Ventas_Wellpro[[#This Row],[Fecha]])</f>
        <v>18</v>
      </c>
    </row>
    <row r="2351" spans="2:12" x14ac:dyDescent="0.25">
      <c r="B2351" s="70">
        <v>45979</v>
      </c>
      <c r="C2351" s="74" t="s">
        <v>22</v>
      </c>
      <c r="D2351" t="s">
        <v>144</v>
      </c>
      <c r="E2351" s="49">
        <v>124.01</v>
      </c>
      <c r="F2351" s="49">
        <v>1</v>
      </c>
      <c r="G2351" s="48">
        <f>+(Ventas_Wellpro[[#This Row],[Precio de Venta]]*0.16)*Ventas_Wellpro[[#This Row],[Cantidad Vendida]]</f>
        <v>19.8416</v>
      </c>
      <c r="H2351" s="51">
        <v>124.01</v>
      </c>
      <c r="I2351" s="17">
        <f>+Ventas_Wellpro[[#This Row],[Total de Venta sin IVA]]+Ventas_Wellpro[[#This Row],[IVA]]</f>
        <v>143.85160000000002</v>
      </c>
      <c r="J2351">
        <f>YEAR(Ventas_Wellpro[[#This Row],[Fecha]])</f>
        <v>2025</v>
      </c>
      <c r="K2351" t="str">
        <f>TEXT(Ventas_Wellpro[[#This Row],[Fecha]],"MMMM")</f>
        <v>noviembre</v>
      </c>
      <c r="L2351">
        <f>DAY(Ventas_Wellpro[[#This Row],[Fecha]])</f>
        <v>18</v>
      </c>
    </row>
    <row r="2352" spans="2:12" x14ac:dyDescent="0.25">
      <c r="B2352" s="70">
        <v>45979</v>
      </c>
      <c r="C2352" s="74" t="s">
        <v>22</v>
      </c>
      <c r="D2352" t="s">
        <v>144</v>
      </c>
      <c r="E2352" s="50">
        <v>124.01</v>
      </c>
      <c r="F2352" s="50">
        <v>1</v>
      </c>
      <c r="G2352" s="48">
        <f>+(Ventas_Wellpro[[#This Row],[Precio de Venta]]*0.16)*Ventas_Wellpro[[#This Row],[Cantidad Vendida]]</f>
        <v>19.8416</v>
      </c>
      <c r="H2352" s="52">
        <v>124.01</v>
      </c>
      <c r="I2352" s="17">
        <f>+Ventas_Wellpro[[#This Row],[Total de Venta sin IVA]]+Ventas_Wellpro[[#This Row],[IVA]]</f>
        <v>143.85160000000002</v>
      </c>
      <c r="J2352">
        <f>YEAR(Ventas_Wellpro[[#This Row],[Fecha]])</f>
        <v>2025</v>
      </c>
      <c r="K2352" t="str">
        <f>TEXT(Ventas_Wellpro[[#This Row],[Fecha]],"MMMM")</f>
        <v>noviembre</v>
      </c>
      <c r="L2352">
        <f>DAY(Ventas_Wellpro[[#This Row],[Fecha]])</f>
        <v>18</v>
      </c>
    </row>
    <row r="2353" spans="2:12" x14ac:dyDescent="0.25">
      <c r="B2353" s="70">
        <v>45979</v>
      </c>
      <c r="C2353" s="74" t="s">
        <v>20</v>
      </c>
      <c r="D2353" t="s">
        <v>144</v>
      </c>
      <c r="E2353" s="49">
        <v>2479.75</v>
      </c>
      <c r="F2353" s="49">
        <v>1</v>
      </c>
      <c r="G2353" s="53">
        <f>+(Ventas_Wellpro[[#This Row],[Precio de Venta]]*0.16)*Ventas_Wellpro[[#This Row],[Cantidad Vendida]]</f>
        <v>396.76</v>
      </c>
      <c r="H2353" s="51">
        <v>2479.75</v>
      </c>
      <c r="I2353" s="54">
        <f>+Ventas_Wellpro[[#This Row],[Total de Venta sin IVA]]+Ventas_Wellpro[[#This Row],[IVA]]</f>
        <v>2876.51</v>
      </c>
      <c r="J2353" s="19">
        <f>YEAR(Ventas_Wellpro[[#This Row],[Fecha]])</f>
        <v>2025</v>
      </c>
      <c r="K2353" s="19" t="str">
        <f>TEXT(Ventas_Wellpro[[#This Row],[Fecha]],"MMMM")</f>
        <v>noviembre</v>
      </c>
      <c r="L2353" s="19">
        <f>DAY(Ventas_Wellpro[[#This Row],[Fecha]])</f>
        <v>18</v>
      </c>
    </row>
    <row r="2354" spans="2:12" x14ac:dyDescent="0.25">
      <c r="B2354" s="70">
        <v>45979</v>
      </c>
      <c r="C2354" s="74" t="s">
        <v>14</v>
      </c>
      <c r="D2354" t="s">
        <v>144</v>
      </c>
      <c r="E2354" s="50">
        <v>1706.9</v>
      </c>
      <c r="F2354" s="50">
        <v>1</v>
      </c>
      <c r="G2354" s="48">
        <f>+(Ventas_Wellpro[[#This Row],[Precio de Venta]]*0.16)*Ventas_Wellpro[[#This Row],[Cantidad Vendida]]</f>
        <v>273.10400000000004</v>
      </c>
      <c r="H2354" s="52">
        <v>1706.9</v>
      </c>
      <c r="I2354" s="17">
        <f>+Ventas_Wellpro[[#This Row],[Total de Venta sin IVA]]+Ventas_Wellpro[[#This Row],[IVA]]</f>
        <v>1980.0040000000001</v>
      </c>
      <c r="J2354">
        <f>YEAR(Ventas_Wellpro[[#This Row],[Fecha]])</f>
        <v>2025</v>
      </c>
      <c r="K2354" t="str">
        <f>TEXT(Ventas_Wellpro[[#This Row],[Fecha]],"MMMM")</f>
        <v>noviembre</v>
      </c>
      <c r="L2354">
        <f>DAY(Ventas_Wellpro[[#This Row],[Fecha]])</f>
        <v>18</v>
      </c>
    </row>
    <row r="2355" spans="2:12" x14ac:dyDescent="0.25">
      <c r="B2355" s="70">
        <v>45979</v>
      </c>
      <c r="C2355" s="74" t="s">
        <v>14</v>
      </c>
      <c r="D2355" t="s">
        <v>144</v>
      </c>
      <c r="E2355" s="49">
        <v>1706.9</v>
      </c>
      <c r="F2355" s="49">
        <v>1</v>
      </c>
      <c r="G2355" s="48">
        <f>+(Ventas_Wellpro[[#This Row],[Precio de Venta]]*0.16)*Ventas_Wellpro[[#This Row],[Cantidad Vendida]]</f>
        <v>273.10400000000004</v>
      </c>
      <c r="H2355" s="51">
        <v>1706.9</v>
      </c>
      <c r="I2355" s="17">
        <f>+Ventas_Wellpro[[#This Row],[Total de Venta sin IVA]]+Ventas_Wellpro[[#This Row],[IVA]]</f>
        <v>1980.0040000000001</v>
      </c>
      <c r="J2355">
        <f>YEAR(Ventas_Wellpro[[#This Row],[Fecha]])</f>
        <v>2025</v>
      </c>
      <c r="K2355" t="str">
        <f>TEXT(Ventas_Wellpro[[#This Row],[Fecha]],"MMMM")</f>
        <v>noviembre</v>
      </c>
      <c r="L2355">
        <f>DAY(Ventas_Wellpro[[#This Row],[Fecha]])</f>
        <v>18</v>
      </c>
    </row>
    <row r="2356" spans="2:12" x14ac:dyDescent="0.25">
      <c r="B2356" s="70">
        <v>45979</v>
      </c>
      <c r="C2356" s="74" t="s">
        <v>13</v>
      </c>
      <c r="D2356" t="s">
        <v>144</v>
      </c>
      <c r="E2356" s="50">
        <v>0</v>
      </c>
      <c r="F2356" s="50">
        <v>1</v>
      </c>
      <c r="G2356" s="48">
        <f>+(Ventas_Wellpro[[#This Row],[Precio de Venta]]*0.16)*Ventas_Wellpro[[#This Row],[Cantidad Vendida]]</f>
        <v>0</v>
      </c>
      <c r="H2356" s="52">
        <v>0</v>
      </c>
      <c r="I2356" s="17">
        <f>+Ventas_Wellpro[[#This Row],[Total de Venta sin IVA]]+Ventas_Wellpro[[#This Row],[IVA]]</f>
        <v>0</v>
      </c>
      <c r="J2356">
        <f>YEAR(Ventas_Wellpro[[#This Row],[Fecha]])</f>
        <v>2025</v>
      </c>
      <c r="K2356" t="str">
        <f>TEXT(Ventas_Wellpro[[#This Row],[Fecha]],"MMMM")</f>
        <v>noviembre</v>
      </c>
      <c r="L2356">
        <f>DAY(Ventas_Wellpro[[#This Row],[Fecha]])</f>
        <v>18</v>
      </c>
    </row>
    <row r="2357" spans="2:12" x14ac:dyDescent="0.25">
      <c r="B2357" s="70">
        <v>45979</v>
      </c>
      <c r="C2357" s="74" t="s">
        <v>18</v>
      </c>
      <c r="D2357" t="s">
        <v>196</v>
      </c>
      <c r="E2357" s="50">
        <v>525.59</v>
      </c>
      <c r="F2357" s="50">
        <v>6</v>
      </c>
      <c r="G2357" s="48">
        <f>+(Ventas_Wellpro[[#This Row],[Precio de Venta]]*0.16)*Ventas_Wellpro[[#This Row],[Cantidad Vendida]]</f>
        <v>504.56640000000004</v>
      </c>
      <c r="H2357" s="52">
        <v>3153.54</v>
      </c>
      <c r="I2357" s="17">
        <f>+Ventas_Wellpro[[#This Row],[Total de Venta sin IVA]]+Ventas_Wellpro[[#This Row],[IVA]]</f>
        <v>3658.1064000000001</v>
      </c>
      <c r="J2357">
        <f>YEAR(Ventas_Wellpro[[#This Row],[Fecha]])</f>
        <v>2025</v>
      </c>
      <c r="K2357" t="str">
        <f>TEXT(Ventas_Wellpro[[#This Row],[Fecha]],"MMMM")</f>
        <v>noviembre</v>
      </c>
      <c r="L2357">
        <f>DAY(Ventas_Wellpro[[#This Row],[Fecha]])</f>
        <v>18</v>
      </c>
    </row>
    <row r="2358" spans="2:12" x14ac:dyDescent="0.25">
      <c r="B2358" s="70">
        <v>45979</v>
      </c>
      <c r="C2358" s="74" t="s">
        <v>18</v>
      </c>
      <c r="D2358" t="s">
        <v>196</v>
      </c>
      <c r="E2358" s="49">
        <v>525.59</v>
      </c>
      <c r="F2358" s="49">
        <v>6</v>
      </c>
      <c r="G2358" s="48">
        <f>+(Ventas_Wellpro[[#This Row],[Precio de Venta]]*0.16)*Ventas_Wellpro[[#This Row],[Cantidad Vendida]]</f>
        <v>504.56640000000004</v>
      </c>
      <c r="H2358" s="51">
        <v>3153.54</v>
      </c>
      <c r="I2358" s="17">
        <f>+Ventas_Wellpro[[#This Row],[Total de Venta sin IVA]]+Ventas_Wellpro[[#This Row],[IVA]]</f>
        <v>3658.1064000000001</v>
      </c>
      <c r="J2358">
        <f>YEAR(Ventas_Wellpro[[#This Row],[Fecha]])</f>
        <v>2025</v>
      </c>
      <c r="K2358" t="str">
        <f>TEXT(Ventas_Wellpro[[#This Row],[Fecha]],"MMMM")</f>
        <v>noviembre</v>
      </c>
      <c r="L2358">
        <f>DAY(Ventas_Wellpro[[#This Row],[Fecha]])</f>
        <v>18</v>
      </c>
    </row>
    <row r="2359" spans="2:12" x14ac:dyDescent="0.25">
      <c r="B2359" s="70">
        <v>45979</v>
      </c>
      <c r="C2359" s="74" t="s">
        <v>18</v>
      </c>
      <c r="D2359" t="s">
        <v>196</v>
      </c>
      <c r="E2359" s="50">
        <v>525.59</v>
      </c>
      <c r="F2359" s="50">
        <v>12</v>
      </c>
      <c r="G2359" s="48">
        <f>+(Ventas_Wellpro[[#This Row],[Precio de Venta]]*0.16)*Ventas_Wellpro[[#This Row],[Cantidad Vendida]]</f>
        <v>1009.1328000000001</v>
      </c>
      <c r="H2359" s="52">
        <v>6307.08</v>
      </c>
      <c r="I2359" s="17">
        <f>+Ventas_Wellpro[[#This Row],[Total de Venta sin IVA]]+Ventas_Wellpro[[#This Row],[IVA]]</f>
        <v>7316.2128000000002</v>
      </c>
      <c r="J2359">
        <f>YEAR(Ventas_Wellpro[[#This Row],[Fecha]])</f>
        <v>2025</v>
      </c>
      <c r="K2359" t="str">
        <f>TEXT(Ventas_Wellpro[[#This Row],[Fecha]],"MMMM")</f>
        <v>noviembre</v>
      </c>
      <c r="L2359">
        <f>DAY(Ventas_Wellpro[[#This Row],[Fecha]])</f>
        <v>18</v>
      </c>
    </row>
    <row r="2360" spans="2:12" x14ac:dyDescent="0.25">
      <c r="B2360" s="70">
        <v>45979</v>
      </c>
      <c r="C2360" s="74" t="s">
        <v>23</v>
      </c>
      <c r="D2360" t="s">
        <v>144</v>
      </c>
      <c r="E2360" s="49">
        <v>124.01</v>
      </c>
      <c r="F2360" s="49">
        <v>1</v>
      </c>
      <c r="G2360" s="48">
        <f>+(Ventas_Wellpro[[#This Row],[Precio de Venta]]*0.16)*Ventas_Wellpro[[#This Row],[Cantidad Vendida]]</f>
        <v>19.8416</v>
      </c>
      <c r="H2360" s="51">
        <v>124.01</v>
      </c>
      <c r="I2360" s="17">
        <f>+Ventas_Wellpro[[#This Row],[Total de Venta sin IVA]]+Ventas_Wellpro[[#This Row],[IVA]]</f>
        <v>143.85160000000002</v>
      </c>
      <c r="J2360">
        <f>YEAR(Ventas_Wellpro[[#This Row],[Fecha]])</f>
        <v>2025</v>
      </c>
      <c r="K2360" t="str">
        <f>TEXT(Ventas_Wellpro[[#This Row],[Fecha]],"MMMM")</f>
        <v>noviembre</v>
      </c>
      <c r="L2360">
        <f>DAY(Ventas_Wellpro[[#This Row],[Fecha]])</f>
        <v>18</v>
      </c>
    </row>
    <row r="2361" spans="2:12" x14ac:dyDescent="0.25">
      <c r="B2361" s="70">
        <v>45979</v>
      </c>
      <c r="C2361" s="74" t="s">
        <v>58</v>
      </c>
      <c r="D2361" t="s">
        <v>203</v>
      </c>
      <c r="E2361" s="49">
        <v>14.22</v>
      </c>
      <c r="F2361" s="49">
        <v>93</v>
      </c>
      <c r="G2361" s="48">
        <f>+(Ventas_Wellpro[[#This Row],[Precio de Venta]]*0.16)*Ventas_Wellpro[[#This Row],[Cantidad Vendida]]</f>
        <v>211.59360000000004</v>
      </c>
      <c r="H2361" s="51">
        <v>1322.46</v>
      </c>
      <c r="I2361" s="17">
        <f>+Ventas_Wellpro[[#This Row],[Total de Venta sin IVA]]+Ventas_Wellpro[[#This Row],[IVA]]</f>
        <v>1534.0536000000002</v>
      </c>
      <c r="J2361">
        <f>YEAR(Ventas_Wellpro[[#This Row],[Fecha]])</f>
        <v>2025</v>
      </c>
      <c r="K2361" t="str">
        <f>TEXT(Ventas_Wellpro[[#This Row],[Fecha]],"MMMM")</f>
        <v>noviembre</v>
      </c>
      <c r="L2361">
        <f>DAY(Ventas_Wellpro[[#This Row],[Fecha]])</f>
        <v>18</v>
      </c>
    </row>
    <row r="2362" spans="2:12" x14ac:dyDescent="0.25">
      <c r="B2362" s="70">
        <v>45979</v>
      </c>
      <c r="C2362" s="74" t="s">
        <v>58</v>
      </c>
      <c r="D2362" t="s">
        <v>203</v>
      </c>
      <c r="E2362" s="50">
        <v>14.22</v>
      </c>
      <c r="F2362" s="50">
        <v>74</v>
      </c>
      <c r="G2362" s="48">
        <f>+(Ventas_Wellpro[[#This Row],[Precio de Venta]]*0.16)*Ventas_Wellpro[[#This Row],[Cantidad Vendida]]</f>
        <v>168.36480000000003</v>
      </c>
      <c r="H2362" s="52">
        <v>1052.28</v>
      </c>
      <c r="I2362" s="17">
        <f>+Ventas_Wellpro[[#This Row],[Total de Venta sin IVA]]+Ventas_Wellpro[[#This Row],[IVA]]</f>
        <v>1220.6448</v>
      </c>
      <c r="J2362">
        <f>YEAR(Ventas_Wellpro[[#This Row],[Fecha]])</f>
        <v>2025</v>
      </c>
      <c r="K2362" t="str">
        <f>TEXT(Ventas_Wellpro[[#This Row],[Fecha]],"MMMM")</f>
        <v>noviembre</v>
      </c>
      <c r="L2362">
        <f>DAY(Ventas_Wellpro[[#This Row],[Fecha]])</f>
        <v>18</v>
      </c>
    </row>
    <row r="2363" spans="2:12" x14ac:dyDescent="0.25">
      <c r="B2363" s="70">
        <v>45979</v>
      </c>
      <c r="C2363" s="74" t="s">
        <v>58</v>
      </c>
      <c r="D2363" t="s">
        <v>203</v>
      </c>
      <c r="E2363" s="49">
        <v>341.28</v>
      </c>
      <c r="F2363" s="49">
        <v>4</v>
      </c>
      <c r="G2363" s="48">
        <f>+(Ventas_Wellpro[[#This Row],[Precio de Venta]]*0.16)*Ventas_Wellpro[[#This Row],[Cantidad Vendida]]</f>
        <v>218.41919999999999</v>
      </c>
      <c r="H2363" s="51">
        <v>1365.12</v>
      </c>
      <c r="I2363" s="17">
        <f>+Ventas_Wellpro[[#This Row],[Total de Venta sin IVA]]+Ventas_Wellpro[[#This Row],[IVA]]</f>
        <v>1583.5391999999999</v>
      </c>
      <c r="J2363">
        <f>YEAR(Ventas_Wellpro[[#This Row],[Fecha]])</f>
        <v>2025</v>
      </c>
      <c r="K2363" t="str">
        <f>TEXT(Ventas_Wellpro[[#This Row],[Fecha]],"MMMM")</f>
        <v>noviembre</v>
      </c>
      <c r="L2363">
        <f>DAY(Ventas_Wellpro[[#This Row],[Fecha]])</f>
        <v>18</v>
      </c>
    </row>
    <row r="2364" spans="2:12" x14ac:dyDescent="0.25">
      <c r="B2364" s="70">
        <v>45979</v>
      </c>
      <c r="C2364" s="74" t="s">
        <v>12</v>
      </c>
      <c r="D2364" t="s">
        <v>144</v>
      </c>
      <c r="E2364" s="50">
        <v>316.97000000000003</v>
      </c>
      <c r="F2364" s="50">
        <v>1</v>
      </c>
      <c r="G2364" s="48">
        <f>+(Ventas_Wellpro[[#This Row],[Precio de Venta]]*0.16)*Ventas_Wellpro[[#This Row],[Cantidad Vendida]]</f>
        <v>50.715200000000003</v>
      </c>
      <c r="H2364" s="52">
        <v>316.97000000000003</v>
      </c>
      <c r="I2364" s="17">
        <f>+Ventas_Wellpro[[#This Row],[Total de Venta sin IVA]]+Ventas_Wellpro[[#This Row],[IVA]]</f>
        <v>367.68520000000001</v>
      </c>
      <c r="J2364">
        <f>YEAR(Ventas_Wellpro[[#This Row],[Fecha]])</f>
        <v>2025</v>
      </c>
      <c r="K2364" t="str">
        <f>TEXT(Ventas_Wellpro[[#This Row],[Fecha]],"MMMM")</f>
        <v>noviembre</v>
      </c>
      <c r="L2364">
        <f>DAY(Ventas_Wellpro[[#This Row],[Fecha]])</f>
        <v>18</v>
      </c>
    </row>
    <row r="2365" spans="2:12" x14ac:dyDescent="0.25">
      <c r="B2365" s="70">
        <v>45979</v>
      </c>
      <c r="C2365" s="74" t="s">
        <v>12</v>
      </c>
      <c r="D2365" t="s">
        <v>144</v>
      </c>
      <c r="E2365" s="49">
        <v>316.97000000000003</v>
      </c>
      <c r="F2365" s="49">
        <v>1</v>
      </c>
      <c r="G2365" s="48">
        <f>+(Ventas_Wellpro[[#This Row],[Precio de Venta]]*0.16)*Ventas_Wellpro[[#This Row],[Cantidad Vendida]]</f>
        <v>50.715200000000003</v>
      </c>
      <c r="H2365" s="51">
        <v>316.97000000000003</v>
      </c>
      <c r="I2365" s="17">
        <f>+Ventas_Wellpro[[#This Row],[Total de Venta sin IVA]]+Ventas_Wellpro[[#This Row],[IVA]]</f>
        <v>367.68520000000001</v>
      </c>
      <c r="J2365">
        <f>YEAR(Ventas_Wellpro[[#This Row],[Fecha]])</f>
        <v>2025</v>
      </c>
      <c r="K2365" t="str">
        <f>TEXT(Ventas_Wellpro[[#This Row],[Fecha]],"MMMM")</f>
        <v>noviembre</v>
      </c>
      <c r="L2365">
        <f>DAY(Ventas_Wellpro[[#This Row],[Fecha]])</f>
        <v>18</v>
      </c>
    </row>
    <row r="2366" spans="2:12" x14ac:dyDescent="0.25">
      <c r="B2366" s="70">
        <v>45980</v>
      </c>
      <c r="C2366" s="74" t="s">
        <v>16</v>
      </c>
      <c r="D2366" t="s">
        <v>144</v>
      </c>
      <c r="E2366" s="49">
        <v>834.1</v>
      </c>
      <c r="F2366" s="49">
        <v>1</v>
      </c>
      <c r="G2366" s="48">
        <f>+(Ventas_Wellpro[[#This Row],[Precio de Venta]]*0.16)*Ventas_Wellpro[[#This Row],[Cantidad Vendida]]</f>
        <v>133.45600000000002</v>
      </c>
      <c r="H2366" s="51">
        <v>834.1</v>
      </c>
      <c r="I2366" s="17">
        <f>+Ventas_Wellpro[[#This Row],[Total de Venta sin IVA]]+Ventas_Wellpro[[#This Row],[IVA]]</f>
        <v>967.55600000000004</v>
      </c>
      <c r="J2366">
        <f>YEAR(Ventas_Wellpro[[#This Row],[Fecha]])</f>
        <v>2025</v>
      </c>
      <c r="K2366" t="str">
        <f>TEXT(Ventas_Wellpro[[#This Row],[Fecha]],"MMMM")</f>
        <v>noviembre</v>
      </c>
      <c r="L2366">
        <f>DAY(Ventas_Wellpro[[#This Row],[Fecha]])</f>
        <v>19</v>
      </c>
    </row>
    <row r="2367" spans="2:12" x14ac:dyDescent="0.25">
      <c r="B2367" s="70">
        <v>45980</v>
      </c>
      <c r="C2367" s="74" t="s">
        <v>16</v>
      </c>
      <c r="D2367" t="s">
        <v>145</v>
      </c>
      <c r="E2367" s="50">
        <v>697</v>
      </c>
      <c r="F2367" s="50">
        <v>48</v>
      </c>
      <c r="G2367" s="48">
        <f>+(Ventas_Wellpro[[#This Row],[Precio de Venta]]*0.16)*Ventas_Wellpro[[#This Row],[Cantidad Vendida]]</f>
        <v>5352.96</v>
      </c>
      <c r="H2367" s="52">
        <v>33456</v>
      </c>
      <c r="I2367" s="17">
        <f>+Ventas_Wellpro[[#This Row],[Total de Venta sin IVA]]+Ventas_Wellpro[[#This Row],[IVA]]</f>
        <v>38808.959999999999</v>
      </c>
      <c r="J2367">
        <f>YEAR(Ventas_Wellpro[[#This Row],[Fecha]])</f>
        <v>2025</v>
      </c>
      <c r="K2367" t="str">
        <f>TEXT(Ventas_Wellpro[[#This Row],[Fecha]],"MMMM")</f>
        <v>noviembre</v>
      </c>
      <c r="L2367">
        <f>DAY(Ventas_Wellpro[[#This Row],[Fecha]])</f>
        <v>19</v>
      </c>
    </row>
    <row r="2368" spans="2:12" x14ac:dyDescent="0.25">
      <c r="B2368" s="70">
        <v>45980</v>
      </c>
      <c r="C2368" s="74" t="s">
        <v>16</v>
      </c>
      <c r="D2368" t="s">
        <v>145</v>
      </c>
      <c r="E2368" s="49">
        <v>697</v>
      </c>
      <c r="F2368" s="49">
        <v>12</v>
      </c>
      <c r="G2368" s="48">
        <f>+(Ventas_Wellpro[[#This Row],[Precio de Venta]]*0.16)*Ventas_Wellpro[[#This Row],[Cantidad Vendida]]</f>
        <v>1338.24</v>
      </c>
      <c r="H2368" s="51">
        <v>8364</v>
      </c>
      <c r="I2368" s="17">
        <f>+Ventas_Wellpro[[#This Row],[Total de Venta sin IVA]]+Ventas_Wellpro[[#This Row],[IVA]]</f>
        <v>9702.24</v>
      </c>
      <c r="J2368">
        <f>YEAR(Ventas_Wellpro[[#This Row],[Fecha]])</f>
        <v>2025</v>
      </c>
      <c r="K2368" t="str">
        <f>TEXT(Ventas_Wellpro[[#This Row],[Fecha]],"MMMM")</f>
        <v>noviembre</v>
      </c>
      <c r="L2368">
        <f>DAY(Ventas_Wellpro[[#This Row],[Fecha]])</f>
        <v>19</v>
      </c>
    </row>
    <row r="2369" spans="2:12" x14ac:dyDescent="0.25">
      <c r="B2369" s="70">
        <v>45980</v>
      </c>
      <c r="C2369" s="74" t="s">
        <v>15</v>
      </c>
      <c r="D2369" t="s">
        <v>145</v>
      </c>
      <c r="E2369" s="49">
        <v>632.99</v>
      </c>
      <c r="F2369" s="49">
        <v>36</v>
      </c>
      <c r="G2369" s="48">
        <f>+(Ventas_Wellpro[[#This Row],[Precio de Venta]]*0.16)*Ventas_Wellpro[[#This Row],[Cantidad Vendida]]</f>
        <v>3646.0224000000003</v>
      </c>
      <c r="H2369" s="51">
        <v>22787.64</v>
      </c>
      <c r="I2369" s="17">
        <f>+Ventas_Wellpro[[#This Row],[Total de Venta sin IVA]]+Ventas_Wellpro[[#This Row],[IVA]]</f>
        <v>26433.662400000001</v>
      </c>
      <c r="J2369">
        <f>YEAR(Ventas_Wellpro[[#This Row],[Fecha]])</f>
        <v>2025</v>
      </c>
      <c r="K2369" t="str">
        <f>TEXT(Ventas_Wellpro[[#This Row],[Fecha]],"MMMM")</f>
        <v>noviembre</v>
      </c>
      <c r="L2369">
        <f>DAY(Ventas_Wellpro[[#This Row],[Fecha]])</f>
        <v>19</v>
      </c>
    </row>
    <row r="2370" spans="2:12" x14ac:dyDescent="0.25">
      <c r="B2370" s="70">
        <v>45980</v>
      </c>
      <c r="C2370" s="74" t="s">
        <v>15</v>
      </c>
      <c r="D2370" t="s">
        <v>145</v>
      </c>
      <c r="E2370" s="50">
        <v>632.99</v>
      </c>
      <c r="F2370" s="50">
        <v>18</v>
      </c>
      <c r="G2370" s="48">
        <f>+(Ventas_Wellpro[[#This Row],[Precio de Venta]]*0.16)*Ventas_Wellpro[[#This Row],[Cantidad Vendida]]</f>
        <v>1823.0112000000001</v>
      </c>
      <c r="H2370" s="52">
        <v>11393.82</v>
      </c>
      <c r="I2370" s="17">
        <f>+Ventas_Wellpro[[#This Row],[Total de Venta sin IVA]]+Ventas_Wellpro[[#This Row],[IVA]]</f>
        <v>13216.831200000001</v>
      </c>
      <c r="J2370">
        <f>YEAR(Ventas_Wellpro[[#This Row],[Fecha]])</f>
        <v>2025</v>
      </c>
      <c r="K2370" t="str">
        <f>TEXT(Ventas_Wellpro[[#This Row],[Fecha]],"MMMM")</f>
        <v>noviembre</v>
      </c>
      <c r="L2370">
        <f>DAY(Ventas_Wellpro[[#This Row],[Fecha]])</f>
        <v>19</v>
      </c>
    </row>
    <row r="2371" spans="2:12" x14ac:dyDescent="0.25">
      <c r="B2371" s="70">
        <v>45980</v>
      </c>
      <c r="C2371" s="74" t="s">
        <v>17</v>
      </c>
      <c r="D2371" t="s">
        <v>196</v>
      </c>
      <c r="E2371" s="49">
        <v>498.66</v>
      </c>
      <c r="F2371" s="49">
        <v>6</v>
      </c>
      <c r="G2371" s="48">
        <f>+(Ventas_Wellpro[[#This Row],[Precio de Venta]]*0.16)*Ventas_Wellpro[[#This Row],[Cantidad Vendida]]</f>
        <v>478.71360000000004</v>
      </c>
      <c r="H2371" s="51">
        <v>2991.96</v>
      </c>
      <c r="I2371" s="17">
        <f>+Ventas_Wellpro[[#This Row],[Total de Venta sin IVA]]+Ventas_Wellpro[[#This Row],[IVA]]</f>
        <v>3470.6736000000001</v>
      </c>
      <c r="J2371">
        <f>YEAR(Ventas_Wellpro[[#This Row],[Fecha]])</f>
        <v>2025</v>
      </c>
      <c r="K2371" t="str">
        <f>TEXT(Ventas_Wellpro[[#This Row],[Fecha]],"MMMM")</f>
        <v>noviembre</v>
      </c>
      <c r="L2371">
        <f>DAY(Ventas_Wellpro[[#This Row],[Fecha]])</f>
        <v>19</v>
      </c>
    </row>
    <row r="2372" spans="2:12" x14ac:dyDescent="0.25">
      <c r="B2372" s="70">
        <v>45980</v>
      </c>
      <c r="C2372" s="74" t="s">
        <v>17</v>
      </c>
      <c r="D2372" t="s">
        <v>196</v>
      </c>
      <c r="E2372" s="50">
        <v>498.66</v>
      </c>
      <c r="F2372" s="50">
        <v>12</v>
      </c>
      <c r="G2372" s="48">
        <f>+(Ventas_Wellpro[[#This Row],[Precio de Venta]]*0.16)*Ventas_Wellpro[[#This Row],[Cantidad Vendida]]</f>
        <v>957.42720000000008</v>
      </c>
      <c r="H2372" s="52">
        <v>5983.92</v>
      </c>
      <c r="I2372" s="17">
        <f>+Ventas_Wellpro[[#This Row],[Total de Venta sin IVA]]+Ventas_Wellpro[[#This Row],[IVA]]</f>
        <v>6941.3472000000002</v>
      </c>
      <c r="J2372">
        <f>YEAR(Ventas_Wellpro[[#This Row],[Fecha]])</f>
        <v>2025</v>
      </c>
      <c r="K2372" t="str">
        <f>TEXT(Ventas_Wellpro[[#This Row],[Fecha]],"MMMM")</f>
        <v>noviembre</v>
      </c>
      <c r="L2372">
        <f>DAY(Ventas_Wellpro[[#This Row],[Fecha]])</f>
        <v>19</v>
      </c>
    </row>
    <row r="2373" spans="2:12" x14ac:dyDescent="0.25">
      <c r="B2373" s="70">
        <v>45980</v>
      </c>
      <c r="C2373" s="74" t="s">
        <v>17</v>
      </c>
      <c r="D2373" t="s">
        <v>196</v>
      </c>
      <c r="E2373" s="49">
        <v>498.66</v>
      </c>
      <c r="F2373" s="49">
        <v>6</v>
      </c>
      <c r="G2373" s="48">
        <f>+(Ventas_Wellpro[[#This Row],[Precio de Venta]]*0.16)*Ventas_Wellpro[[#This Row],[Cantidad Vendida]]</f>
        <v>478.71360000000004</v>
      </c>
      <c r="H2373" s="51">
        <v>2991.96</v>
      </c>
      <c r="I2373" s="17">
        <f>+Ventas_Wellpro[[#This Row],[Total de Venta sin IVA]]+Ventas_Wellpro[[#This Row],[IVA]]</f>
        <v>3470.6736000000001</v>
      </c>
      <c r="J2373">
        <f>YEAR(Ventas_Wellpro[[#This Row],[Fecha]])</f>
        <v>2025</v>
      </c>
      <c r="K2373" t="str">
        <f>TEXT(Ventas_Wellpro[[#This Row],[Fecha]],"MMMM")</f>
        <v>noviembre</v>
      </c>
      <c r="L2373">
        <f>DAY(Ventas_Wellpro[[#This Row],[Fecha]])</f>
        <v>19</v>
      </c>
    </row>
    <row r="2374" spans="2:12" x14ac:dyDescent="0.25">
      <c r="B2374" s="70">
        <v>45980</v>
      </c>
      <c r="C2374" s="74" t="s">
        <v>17</v>
      </c>
      <c r="D2374" t="s">
        <v>196</v>
      </c>
      <c r="E2374" s="50">
        <v>498.66</v>
      </c>
      <c r="F2374" s="50">
        <v>6</v>
      </c>
      <c r="G2374" s="48">
        <f>+(Ventas_Wellpro[[#This Row],[Precio de Venta]]*0.16)*Ventas_Wellpro[[#This Row],[Cantidad Vendida]]</f>
        <v>478.71360000000004</v>
      </c>
      <c r="H2374" s="52">
        <v>2991.96</v>
      </c>
      <c r="I2374" s="17">
        <f>+Ventas_Wellpro[[#This Row],[Total de Venta sin IVA]]+Ventas_Wellpro[[#This Row],[IVA]]</f>
        <v>3470.6736000000001</v>
      </c>
      <c r="J2374">
        <f>YEAR(Ventas_Wellpro[[#This Row],[Fecha]])</f>
        <v>2025</v>
      </c>
      <c r="K2374" t="str">
        <f>TEXT(Ventas_Wellpro[[#This Row],[Fecha]],"MMMM")</f>
        <v>noviembre</v>
      </c>
      <c r="L2374">
        <f>DAY(Ventas_Wellpro[[#This Row],[Fecha]])</f>
        <v>19</v>
      </c>
    </row>
    <row r="2375" spans="2:12" x14ac:dyDescent="0.25">
      <c r="B2375" s="70">
        <v>45980</v>
      </c>
      <c r="C2375" s="74" t="s">
        <v>17</v>
      </c>
      <c r="D2375" t="s">
        <v>196</v>
      </c>
      <c r="E2375" s="49">
        <v>498.66</v>
      </c>
      <c r="F2375" s="49">
        <v>12</v>
      </c>
      <c r="G2375" s="48">
        <f>+(Ventas_Wellpro[[#This Row],[Precio de Venta]]*0.16)*Ventas_Wellpro[[#This Row],[Cantidad Vendida]]</f>
        <v>957.42720000000008</v>
      </c>
      <c r="H2375" s="51">
        <v>5983.92</v>
      </c>
      <c r="I2375" s="17">
        <f>+Ventas_Wellpro[[#This Row],[Total de Venta sin IVA]]+Ventas_Wellpro[[#This Row],[IVA]]</f>
        <v>6941.3472000000002</v>
      </c>
      <c r="J2375">
        <f>YEAR(Ventas_Wellpro[[#This Row],[Fecha]])</f>
        <v>2025</v>
      </c>
      <c r="K2375" t="str">
        <f>TEXT(Ventas_Wellpro[[#This Row],[Fecha]],"MMMM")</f>
        <v>noviembre</v>
      </c>
      <c r="L2375">
        <f>DAY(Ventas_Wellpro[[#This Row],[Fecha]])</f>
        <v>19</v>
      </c>
    </row>
    <row r="2376" spans="2:12" x14ac:dyDescent="0.25">
      <c r="B2376" s="70">
        <v>45980</v>
      </c>
      <c r="C2376" s="74" t="s">
        <v>187</v>
      </c>
      <c r="D2376" t="s">
        <v>215</v>
      </c>
      <c r="E2376" s="49">
        <v>547.24</v>
      </c>
      <c r="F2376" s="49">
        <v>252</v>
      </c>
      <c r="G2376" s="48">
        <f>+(Ventas_Wellpro[[#This Row],[Precio de Venta]]*0.16)*Ventas_Wellpro[[#This Row],[Cantidad Vendida]]</f>
        <v>22064.716800000002</v>
      </c>
      <c r="H2376" s="51">
        <v>137904.48000000001</v>
      </c>
      <c r="I2376" s="17">
        <f>+Ventas_Wellpro[[#This Row],[Total de Venta sin IVA]]+Ventas_Wellpro[[#This Row],[IVA]]</f>
        <v>159969.19680000001</v>
      </c>
      <c r="J2376">
        <f>YEAR(Ventas_Wellpro[[#This Row],[Fecha]])</f>
        <v>2025</v>
      </c>
      <c r="K2376" t="str">
        <f>TEXT(Ventas_Wellpro[[#This Row],[Fecha]],"MMMM")</f>
        <v>noviembre</v>
      </c>
      <c r="L2376">
        <f>DAY(Ventas_Wellpro[[#This Row],[Fecha]])</f>
        <v>19</v>
      </c>
    </row>
    <row r="2377" spans="2:12" x14ac:dyDescent="0.25">
      <c r="B2377" s="70">
        <v>45980</v>
      </c>
      <c r="C2377" s="74" t="s">
        <v>10</v>
      </c>
      <c r="D2377" t="s">
        <v>144</v>
      </c>
      <c r="E2377" s="49">
        <v>316.97000000000003</v>
      </c>
      <c r="F2377" s="49">
        <v>1</v>
      </c>
      <c r="G2377" s="48">
        <f>+(Ventas_Wellpro[[#This Row],[Precio de Venta]]*0.16)*Ventas_Wellpro[[#This Row],[Cantidad Vendida]]</f>
        <v>50.715200000000003</v>
      </c>
      <c r="H2377" s="51">
        <v>316.97000000000003</v>
      </c>
      <c r="I2377" s="17">
        <f>+Ventas_Wellpro[[#This Row],[Total de Venta sin IVA]]+Ventas_Wellpro[[#This Row],[IVA]]</f>
        <v>367.68520000000001</v>
      </c>
      <c r="J2377">
        <f>YEAR(Ventas_Wellpro[[#This Row],[Fecha]])</f>
        <v>2025</v>
      </c>
      <c r="K2377" t="str">
        <f>TEXT(Ventas_Wellpro[[#This Row],[Fecha]],"MMMM")</f>
        <v>noviembre</v>
      </c>
      <c r="L2377">
        <f>DAY(Ventas_Wellpro[[#This Row],[Fecha]])</f>
        <v>19</v>
      </c>
    </row>
    <row r="2378" spans="2:12" x14ac:dyDescent="0.25">
      <c r="B2378" s="70">
        <v>45980</v>
      </c>
      <c r="C2378" s="74" t="s">
        <v>21</v>
      </c>
      <c r="D2378" t="s">
        <v>145</v>
      </c>
      <c r="E2378" s="50">
        <v>90.54</v>
      </c>
      <c r="F2378" s="50">
        <v>24</v>
      </c>
      <c r="G2378" s="48">
        <f>+(Ventas_Wellpro[[#This Row],[Precio de Venta]]*0.16)*Ventas_Wellpro[[#This Row],[Cantidad Vendida]]</f>
        <v>347.67360000000002</v>
      </c>
      <c r="H2378" s="52">
        <v>2172.96</v>
      </c>
      <c r="I2378" s="17">
        <f>+Ventas_Wellpro[[#This Row],[Total de Venta sin IVA]]+Ventas_Wellpro[[#This Row],[IVA]]</f>
        <v>2520.6336000000001</v>
      </c>
      <c r="J2378">
        <f>YEAR(Ventas_Wellpro[[#This Row],[Fecha]])</f>
        <v>2025</v>
      </c>
      <c r="K2378" t="str">
        <f>TEXT(Ventas_Wellpro[[#This Row],[Fecha]],"MMMM")</f>
        <v>noviembre</v>
      </c>
      <c r="L2378">
        <f>DAY(Ventas_Wellpro[[#This Row],[Fecha]])</f>
        <v>19</v>
      </c>
    </row>
    <row r="2379" spans="2:12" x14ac:dyDescent="0.25">
      <c r="B2379" s="70">
        <v>45980</v>
      </c>
      <c r="C2379" s="74" t="s">
        <v>21</v>
      </c>
      <c r="D2379" t="s">
        <v>145</v>
      </c>
      <c r="E2379" s="49">
        <v>90.54</v>
      </c>
      <c r="F2379" s="49">
        <v>84</v>
      </c>
      <c r="G2379" s="48">
        <f>+(Ventas_Wellpro[[#This Row],[Precio de Venta]]*0.16)*Ventas_Wellpro[[#This Row],[Cantidad Vendida]]</f>
        <v>1216.8576</v>
      </c>
      <c r="H2379" s="51">
        <v>7605.36</v>
      </c>
      <c r="I2379" s="17">
        <f>+Ventas_Wellpro[[#This Row],[Total de Venta sin IVA]]+Ventas_Wellpro[[#This Row],[IVA]]</f>
        <v>8822.2175999999999</v>
      </c>
      <c r="J2379">
        <f>YEAR(Ventas_Wellpro[[#This Row],[Fecha]])</f>
        <v>2025</v>
      </c>
      <c r="K2379" t="str">
        <f>TEXT(Ventas_Wellpro[[#This Row],[Fecha]],"MMMM")</f>
        <v>noviembre</v>
      </c>
      <c r="L2379">
        <f>DAY(Ventas_Wellpro[[#This Row],[Fecha]])</f>
        <v>19</v>
      </c>
    </row>
    <row r="2380" spans="2:12" x14ac:dyDescent="0.25">
      <c r="B2380" s="70">
        <v>45980</v>
      </c>
      <c r="C2380" s="74" t="s">
        <v>22</v>
      </c>
      <c r="D2380" t="s">
        <v>145</v>
      </c>
      <c r="E2380" s="49">
        <v>90.54</v>
      </c>
      <c r="F2380" s="49">
        <v>36</v>
      </c>
      <c r="G2380" s="48">
        <f>+(Ventas_Wellpro[[#This Row],[Precio de Venta]]*0.16)*Ventas_Wellpro[[#This Row],[Cantidad Vendida]]</f>
        <v>521.5104</v>
      </c>
      <c r="H2380" s="51">
        <v>3259.44</v>
      </c>
      <c r="I2380" s="17">
        <f>+Ventas_Wellpro[[#This Row],[Total de Venta sin IVA]]+Ventas_Wellpro[[#This Row],[IVA]]</f>
        <v>3780.9504000000002</v>
      </c>
      <c r="J2380">
        <f>YEAR(Ventas_Wellpro[[#This Row],[Fecha]])</f>
        <v>2025</v>
      </c>
      <c r="K2380" t="str">
        <f>TEXT(Ventas_Wellpro[[#This Row],[Fecha]],"MMMM")</f>
        <v>noviembre</v>
      </c>
      <c r="L2380">
        <f>DAY(Ventas_Wellpro[[#This Row],[Fecha]])</f>
        <v>19</v>
      </c>
    </row>
    <row r="2381" spans="2:12" x14ac:dyDescent="0.25">
      <c r="B2381" s="70">
        <v>45980</v>
      </c>
      <c r="C2381" s="74" t="s">
        <v>22</v>
      </c>
      <c r="D2381" t="s">
        <v>145</v>
      </c>
      <c r="E2381" s="50">
        <v>90.54</v>
      </c>
      <c r="F2381" s="50">
        <v>96</v>
      </c>
      <c r="G2381" s="48">
        <f>+(Ventas_Wellpro[[#This Row],[Precio de Venta]]*0.16)*Ventas_Wellpro[[#This Row],[Cantidad Vendida]]</f>
        <v>1390.6944000000001</v>
      </c>
      <c r="H2381" s="52">
        <v>8691.84</v>
      </c>
      <c r="I2381" s="17">
        <f>+Ventas_Wellpro[[#This Row],[Total de Venta sin IVA]]+Ventas_Wellpro[[#This Row],[IVA]]</f>
        <v>10082.5344</v>
      </c>
      <c r="J2381">
        <f>YEAR(Ventas_Wellpro[[#This Row],[Fecha]])</f>
        <v>2025</v>
      </c>
      <c r="K2381" t="str">
        <f>TEXT(Ventas_Wellpro[[#This Row],[Fecha]],"MMMM")</f>
        <v>noviembre</v>
      </c>
      <c r="L2381">
        <f>DAY(Ventas_Wellpro[[#This Row],[Fecha]])</f>
        <v>19</v>
      </c>
    </row>
    <row r="2382" spans="2:12" x14ac:dyDescent="0.25">
      <c r="B2382" s="70">
        <v>45980</v>
      </c>
      <c r="C2382" s="74" t="s">
        <v>22</v>
      </c>
      <c r="D2382" t="s">
        <v>144</v>
      </c>
      <c r="E2382" s="49">
        <v>124.04</v>
      </c>
      <c r="F2382" s="49">
        <v>1</v>
      </c>
      <c r="G2382" s="48">
        <f>+(Ventas_Wellpro[[#This Row],[Precio de Venta]]*0.16)*Ventas_Wellpro[[#This Row],[Cantidad Vendida]]</f>
        <v>19.846400000000003</v>
      </c>
      <c r="H2382" s="51">
        <v>124.04</v>
      </c>
      <c r="I2382" s="17">
        <f>+Ventas_Wellpro[[#This Row],[Total de Venta sin IVA]]+Ventas_Wellpro[[#This Row],[IVA]]</f>
        <v>143.88640000000001</v>
      </c>
      <c r="J2382">
        <f>YEAR(Ventas_Wellpro[[#This Row],[Fecha]])</f>
        <v>2025</v>
      </c>
      <c r="K2382" t="str">
        <f>TEXT(Ventas_Wellpro[[#This Row],[Fecha]],"MMMM")</f>
        <v>noviembre</v>
      </c>
      <c r="L2382">
        <f>DAY(Ventas_Wellpro[[#This Row],[Fecha]])</f>
        <v>19</v>
      </c>
    </row>
    <row r="2383" spans="2:12" x14ac:dyDescent="0.25">
      <c r="B2383" s="70">
        <v>45980</v>
      </c>
      <c r="C2383" s="74" t="s">
        <v>14</v>
      </c>
      <c r="D2383" t="s">
        <v>144</v>
      </c>
      <c r="E2383" s="50">
        <v>1706.9</v>
      </c>
      <c r="F2383" s="50">
        <v>1</v>
      </c>
      <c r="G2383" s="48">
        <f>+(Ventas_Wellpro[[#This Row],[Precio de Venta]]*0.16)*Ventas_Wellpro[[#This Row],[Cantidad Vendida]]</f>
        <v>273.10400000000004</v>
      </c>
      <c r="H2383" s="52">
        <v>1706.9</v>
      </c>
      <c r="I2383" s="17">
        <f>+Ventas_Wellpro[[#This Row],[Total de Venta sin IVA]]+Ventas_Wellpro[[#This Row],[IVA]]</f>
        <v>1980.0040000000001</v>
      </c>
      <c r="J2383">
        <f>YEAR(Ventas_Wellpro[[#This Row],[Fecha]])</f>
        <v>2025</v>
      </c>
      <c r="K2383" t="str">
        <f>TEXT(Ventas_Wellpro[[#This Row],[Fecha]],"MMMM")</f>
        <v>noviembre</v>
      </c>
      <c r="L2383">
        <f>DAY(Ventas_Wellpro[[#This Row],[Fecha]])</f>
        <v>19</v>
      </c>
    </row>
    <row r="2384" spans="2:12" x14ac:dyDescent="0.25">
      <c r="B2384" s="70">
        <v>45980</v>
      </c>
      <c r="C2384" s="74" t="s">
        <v>18</v>
      </c>
      <c r="D2384" t="s">
        <v>145</v>
      </c>
      <c r="E2384" s="49">
        <v>697</v>
      </c>
      <c r="F2384" s="49">
        <v>48</v>
      </c>
      <c r="G2384" s="48">
        <f>+(Ventas_Wellpro[[#This Row],[Precio de Venta]]*0.16)*Ventas_Wellpro[[#This Row],[Cantidad Vendida]]</f>
        <v>5352.96</v>
      </c>
      <c r="H2384" s="51">
        <v>33456</v>
      </c>
      <c r="I2384" s="17">
        <f>+Ventas_Wellpro[[#This Row],[Total de Venta sin IVA]]+Ventas_Wellpro[[#This Row],[IVA]]</f>
        <v>38808.959999999999</v>
      </c>
      <c r="J2384">
        <f>YEAR(Ventas_Wellpro[[#This Row],[Fecha]])</f>
        <v>2025</v>
      </c>
      <c r="K2384" t="str">
        <f>TEXT(Ventas_Wellpro[[#This Row],[Fecha]],"MMMM")</f>
        <v>noviembre</v>
      </c>
      <c r="L2384">
        <f>DAY(Ventas_Wellpro[[#This Row],[Fecha]])</f>
        <v>19</v>
      </c>
    </row>
    <row r="2385" spans="2:12" x14ac:dyDescent="0.25">
      <c r="B2385" s="70">
        <v>45980</v>
      </c>
      <c r="C2385" s="74" t="s">
        <v>18</v>
      </c>
      <c r="D2385" t="s">
        <v>145</v>
      </c>
      <c r="E2385" s="50">
        <v>697</v>
      </c>
      <c r="F2385" s="50">
        <v>12</v>
      </c>
      <c r="G2385" s="48">
        <f>+(Ventas_Wellpro[[#This Row],[Precio de Venta]]*0.16)*Ventas_Wellpro[[#This Row],[Cantidad Vendida]]</f>
        <v>1338.24</v>
      </c>
      <c r="H2385" s="52">
        <v>8364</v>
      </c>
      <c r="I2385" s="17">
        <f>+Ventas_Wellpro[[#This Row],[Total de Venta sin IVA]]+Ventas_Wellpro[[#This Row],[IVA]]</f>
        <v>9702.24</v>
      </c>
      <c r="J2385">
        <f>YEAR(Ventas_Wellpro[[#This Row],[Fecha]])</f>
        <v>2025</v>
      </c>
      <c r="K2385" t="str">
        <f>TEXT(Ventas_Wellpro[[#This Row],[Fecha]],"MMMM")</f>
        <v>noviembre</v>
      </c>
      <c r="L2385">
        <f>DAY(Ventas_Wellpro[[#This Row],[Fecha]])</f>
        <v>19</v>
      </c>
    </row>
    <row r="2386" spans="2:12" x14ac:dyDescent="0.25">
      <c r="B2386" s="70">
        <v>45980</v>
      </c>
      <c r="C2386" s="74" t="s">
        <v>18</v>
      </c>
      <c r="D2386" t="s">
        <v>196</v>
      </c>
      <c r="E2386" s="49">
        <v>525.59</v>
      </c>
      <c r="F2386" s="49">
        <v>12</v>
      </c>
      <c r="G2386" s="48">
        <f>+(Ventas_Wellpro[[#This Row],[Precio de Venta]]*0.16)*Ventas_Wellpro[[#This Row],[Cantidad Vendida]]</f>
        <v>1009.1328000000001</v>
      </c>
      <c r="H2386" s="51">
        <v>6307.08</v>
      </c>
      <c r="I2386" s="17">
        <f>+Ventas_Wellpro[[#This Row],[Total de Venta sin IVA]]+Ventas_Wellpro[[#This Row],[IVA]]</f>
        <v>7316.2128000000002</v>
      </c>
      <c r="J2386">
        <f>YEAR(Ventas_Wellpro[[#This Row],[Fecha]])</f>
        <v>2025</v>
      </c>
      <c r="K2386" t="str">
        <f>TEXT(Ventas_Wellpro[[#This Row],[Fecha]],"MMMM")</f>
        <v>noviembre</v>
      </c>
      <c r="L2386">
        <f>DAY(Ventas_Wellpro[[#This Row],[Fecha]])</f>
        <v>19</v>
      </c>
    </row>
    <row r="2387" spans="2:12" x14ac:dyDescent="0.25">
      <c r="B2387" s="70">
        <v>45980</v>
      </c>
      <c r="C2387" s="74" t="s">
        <v>18</v>
      </c>
      <c r="D2387" t="s">
        <v>196</v>
      </c>
      <c r="E2387" s="50">
        <v>525.59</v>
      </c>
      <c r="F2387" s="50">
        <v>6</v>
      </c>
      <c r="G2387" s="48">
        <f>+(Ventas_Wellpro[[#This Row],[Precio de Venta]]*0.16)*Ventas_Wellpro[[#This Row],[Cantidad Vendida]]</f>
        <v>504.56640000000004</v>
      </c>
      <c r="H2387" s="52">
        <v>3153.54</v>
      </c>
      <c r="I2387" s="17">
        <f>+Ventas_Wellpro[[#This Row],[Total de Venta sin IVA]]+Ventas_Wellpro[[#This Row],[IVA]]</f>
        <v>3658.1064000000001</v>
      </c>
      <c r="J2387">
        <f>YEAR(Ventas_Wellpro[[#This Row],[Fecha]])</f>
        <v>2025</v>
      </c>
      <c r="K2387" t="str">
        <f>TEXT(Ventas_Wellpro[[#This Row],[Fecha]],"MMMM")</f>
        <v>noviembre</v>
      </c>
      <c r="L2387">
        <f>DAY(Ventas_Wellpro[[#This Row],[Fecha]])</f>
        <v>19</v>
      </c>
    </row>
    <row r="2388" spans="2:12" x14ac:dyDescent="0.25">
      <c r="B2388" s="70">
        <v>45980</v>
      </c>
      <c r="C2388" s="74" t="s">
        <v>18</v>
      </c>
      <c r="D2388" t="s">
        <v>196</v>
      </c>
      <c r="E2388" s="49">
        <v>525.59</v>
      </c>
      <c r="F2388" s="49">
        <v>6</v>
      </c>
      <c r="G2388" s="48">
        <f>+(Ventas_Wellpro[[#This Row],[Precio de Venta]]*0.16)*Ventas_Wellpro[[#This Row],[Cantidad Vendida]]</f>
        <v>504.56640000000004</v>
      </c>
      <c r="H2388" s="51">
        <v>3153.54</v>
      </c>
      <c r="I2388" s="17">
        <f>+Ventas_Wellpro[[#This Row],[Total de Venta sin IVA]]+Ventas_Wellpro[[#This Row],[IVA]]</f>
        <v>3658.1064000000001</v>
      </c>
      <c r="J2388">
        <f>YEAR(Ventas_Wellpro[[#This Row],[Fecha]])</f>
        <v>2025</v>
      </c>
      <c r="K2388" t="str">
        <f>TEXT(Ventas_Wellpro[[#This Row],[Fecha]],"MMMM")</f>
        <v>noviembre</v>
      </c>
      <c r="L2388">
        <f>DAY(Ventas_Wellpro[[#This Row],[Fecha]])</f>
        <v>19</v>
      </c>
    </row>
    <row r="2389" spans="2:12" x14ac:dyDescent="0.25">
      <c r="B2389" s="70">
        <v>45980</v>
      </c>
      <c r="C2389" s="74" t="s">
        <v>25</v>
      </c>
      <c r="D2389" t="s">
        <v>145</v>
      </c>
      <c r="E2389" s="50">
        <v>697</v>
      </c>
      <c r="F2389" s="50">
        <v>12</v>
      </c>
      <c r="G2389" s="48">
        <f>+(Ventas_Wellpro[[#This Row],[Precio de Venta]]*0.16)*Ventas_Wellpro[[#This Row],[Cantidad Vendida]]</f>
        <v>1338.24</v>
      </c>
      <c r="H2389" s="52">
        <v>8364</v>
      </c>
      <c r="I2389" s="17">
        <f>+Ventas_Wellpro[[#This Row],[Total de Venta sin IVA]]+Ventas_Wellpro[[#This Row],[IVA]]</f>
        <v>9702.24</v>
      </c>
      <c r="J2389">
        <f>YEAR(Ventas_Wellpro[[#This Row],[Fecha]])</f>
        <v>2025</v>
      </c>
      <c r="K2389" t="str">
        <f>TEXT(Ventas_Wellpro[[#This Row],[Fecha]],"MMMM")</f>
        <v>noviembre</v>
      </c>
      <c r="L2389">
        <f>DAY(Ventas_Wellpro[[#This Row],[Fecha]])</f>
        <v>19</v>
      </c>
    </row>
    <row r="2390" spans="2:12" x14ac:dyDescent="0.25">
      <c r="B2390" s="70">
        <v>45981</v>
      </c>
      <c r="C2390" s="74" t="s">
        <v>16</v>
      </c>
      <c r="D2390" t="s">
        <v>144</v>
      </c>
      <c r="E2390" s="50">
        <v>834.1</v>
      </c>
      <c r="F2390" s="50">
        <v>1</v>
      </c>
      <c r="G2390" s="48">
        <f>+(Ventas_Wellpro[[#This Row],[Precio de Venta]]*0.16)*Ventas_Wellpro[[#This Row],[Cantidad Vendida]]</f>
        <v>133.45600000000002</v>
      </c>
      <c r="H2390" s="52">
        <v>834.1</v>
      </c>
      <c r="I2390" s="17">
        <f>+Ventas_Wellpro[[#This Row],[Total de Venta sin IVA]]+Ventas_Wellpro[[#This Row],[IVA]]</f>
        <v>967.55600000000004</v>
      </c>
      <c r="J2390">
        <f>YEAR(Ventas_Wellpro[[#This Row],[Fecha]])</f>
        <v>2025</v>
      </c>
      <c r="K2390" t="str">
        <f>TEXT(Ventas_Wellpro[[#This Row],[Fecha]],"MMMM")</f>
        <v>noviembre</v>
      </c>
      <c r="L2390">
        <f>DAY(Ventas_Wellpro[[#This Row],[Fecha]])</f>
        <v>20</v>
      </c>
    </row>
    <row r="2391" spans="2:12" x14ac:dyDescent="0.25">
      <c r="B2391" s="70">
        <v>45981</v>
      </c>
      <c r="C2391" s="74" t="s">
        <v>16</v>
      </c>
      <c r="D2391" t="s">
        <v>144</v>
      </c>
      <c r="E2391" s="49">
        <v>834.1</v>
      </c>
      <c r="F2391" s="49">
        <v>1</v>
      </c>
      <c r="G2391" s="48">
        <f>+(Ventas_Wellpro[[#This Row],[Precio de Venta]]*0.16)*Ventas_Wellpro[[#This Row],[Cantidad Vendida]]</f>
        <v>133.45600000000002</v>
      </c>
      <c r="H2391" s="51">
        <v>834.1</v>
      </c>
      <c r="I2391" s="17">
        <f>+Ventas_Wellpro[[#This Row],[Total de Venta sin IVA]]+Ventas_Wellpro[[#This Row],[IVA]]</f>
        <v>967.55600000000004</v>
      </c>
      <c r="J2391">
        <f>YEAR(Ventas_Wellpro[[#This Row],[Fecha]])</f>
        <v>2025</v>
      </c>
      <c r="K2391" t="str">
        <f>TEXT(Ventas_Wellpro[[#This Row],[Fecha]],"MMMM")</f>
        <v>noviembre</v>
      </c>
      <c r="L2391">
        <f>DAY(Ventas_Wellpro[[#This Row],[Fecha]])</f>
        <v>20</v>
      </c>
    </row>
    <row r="2392" spans="2:12" x14ac:dyDescent="0.25">
      <c r="B2392" s="70">
        <v>45981</v>
      </c>
      <c r="C2392" s="74" t="s">
        <v>16</v>
      </c>
      <c r="D2392" t="s">
        <v>144</v>
      </c>
      <c r="E2392" s="50">
        <v>834.1</v>
      </c>
      <c r="F2392" s="50">
        <v>1</v>
      </c>
      <c r="G2392" s="48">
        <f>+(Ventas_Wellpro[[#This Row],[Precio de Venta]]*0.16)*Ventas_Wellpro[[#This Row],[Cantidad Vendida]]</f>
        <v>133.45600000000002</v>
      </c>
      <c r="H2392" s="52">
        <v>834.1</v>
      </c>
      <c r="I2392" s="17">
        <f>+Ventas_Wellpro[[#This Row],[Total de Venta sin IVA]]+Ventas_Wellpro[[#This Row],[IVA]]</f>
        <v>967.55600000000004</v>
      </c>
      <c r="J2392">
        <f>YEAR(Ventas_Wellpro[[#This Row],[Fecha]])</f>
        <v>2025</v>
      </c>
      <c r="K2392" t="str">
        <f>TEXT(Ventas_Wellpro[[#This Row],[Fecha]],"MMMM")</f>
        <v>noviembre</v>
      </c>
      <c r="L2392">
        <f>DAY(Ventas_Wellpro[[#This Row],[Fecha]])</f>
        <v>20</v>
      </c>
    </row>
    <row r="2393" spans="2:12" x14ac:dyDescent="0.25">
      <c r="B2393" s="70">
        <v>45981</v>
      </c>
      <c r="C2393" s="74" t="s">
        <v>16</v>
      </c>
      <c r="D2393" t="s">
        <v>144</v>
      </c>
      <c r="E2393" s="49">
        <v>834.1</v>
      </c>
      <c r="F2393" s="49">
        <v>1</v>
      </c>
      <c r="G2393" s="48">
        <f>+(Ventas_Wellpro[[#This Row],[Precio de Venta]]*0.16)*Ventas_Wellpro[[#This Row],[Cantidad Vendida]]</f>
        <v>133.45600000000002</v>
      </c>
      <c r="H2393" s="51">
        <v>834.1</v>
      </c>
      <c r="I2393" s="17">
        <f>+Ventas_Wellpro[[#This Row],[Total de Venta sin IVA]]+Ventas_Wellpro[[#This Row],[IVA]]</f>
        <v>967.55600000000004</v>
      </c>
      <c r="J2393">
        <f>YEAR(Ventas_Wellpro[[#This Row],[Fecha]])</f>
        <v>2025</v>
      </c>
      <c r="K2393" t="str">
        <f>TEXT(Ventas_Wellpro[[#This Row],[Fecha]],"MMMM")</f>
        <v>noviembre</v>
      </c>
      <c r="L2393">
        <f>DAY(Ventas_Wellpro[[#This Row],[Fecha]])</f>
        <v>20</v>
      </c>
    </row>
    <row r="2394" spans="2:12" x14ac:dyDescent="0.25">
      <c r="B2394" s="70">
        <v>45981</v>
      </c>
      <c r="C2394" s="74" t="s">
        <v>123</v>
      </c>
      <c r="D2394" t="s">
        <v>144</v>
      </c>
      <c r="E2394" s="49">
        <v>124.04</v>
      </c>
      <c r="F2394" s="49">
        <v>1</v>
      </c>
      <c r="G2394" s="48">
        <f>+(Ventas_Wellpro[[#This Row],[Precio de Venta]]*0.16)*Ventas_Wellpro[[#This Row],[Cantidad Vendida]]</f>
        <v>19.846400000000003</v>
      </c>
      <c r="H2394" s="51">
        <v>124.04</v>
      </c>
      <c r="I2394" s="17">
        <f>+Ventas_Wellpro[[#This Row],[Total de Venta sin IVA]]+Ventas_Wellpro[[#This Row],[IVA]]</f>
        <v>143.88640000000001</v>
      </c>
      <c r="J2394">
        <f>YEAR(Ventas_Wellpro[[#This Row],[Fecha]])</f>
        <v>2025</v>
      </c>
      <c r="K2394" t="str">
        <f>TEXT(Ventas_Wellpro[[#This Row],[Fecha]],"MMMM")</f>
        <v>noviembre</v>
      </c>
      <c r="L2394">
        <f>DAY(Ventas_Wellpro[[#This Row],[Fecha]])</f>
        <v>20</v>
      </c>
    </row>
    <row r="2395" spans="2:12" x14ac:dyDescent="0.25">
      <c r="B2395" s="70">
        <v>45981</v>
      </c>
      <c r="C2395" s="74" t="s">
        <v>10</v>
      </c>
      <c r="D2395" t="s">
        <v>144</v>
      </c>
      <c r="E2395" s="50">
        <v>316.97000000000003</v>
      </c>
      <c r="F2395" s="50">
        <v>1</v>
      </c>
      <c r="G2395" s="48">
        <f>+(Ventas_Wellpro[[#This Row],[Precio de Venta]]*0.16)*Ventas_Wellpro[[#This Row],[Cantidad Vendida]]</f>
        <v>50.715200000000003</v>
      </c>
      <c r="H2395" s="52">
        <v>316.97000000000003</v>
      </c>
      <c r="I2395" s="17">
        <f>+Ventas_Wellpro[[#This Row],[Total de Venta sin IVA]]+Ventas_Wellpro[[#This Row],[IVA]]</f>
        <v>367.68520000000001</v>
      </c>
      <c r="J2395">
        <f>YEAR(Ventas_Wellpro[[#This Row],[Fecha]])</f>
        <v>2025</v>
      </c>
      <c r="K2395" t="str">
        <f>TEXT(Ventas_Wellpro[[#This Row],[Fecha]],"MMMM")</f>
        <v>noviembre</v>
      </c>
      <c r="L2395">
        <f>DAY(Ventas_Wellpro[[#This Row],[Fecha]])</f>
        <v>20</v>
      </c>
    </row>
    <row r="2396" spans="2:12" x14ac:dyDescent="0.25">
      <c r="B2396" s="70">
        <v>45981</v>
      </c>
      <c r="C2396" s="74" t="s">
        <v>10</v>
      </c>
      <c r="D2396" t="s">
        <v>144</v>
      </c>
      <c r="E2396" s="49">
        <v>316.97000000000003</v>
      </c>
      <c r="F2396" s="49">
        <v>1</v>
      </c>
      <c r="G2396" s="48">
        <f>+(Ventas_Wellpro[[#This Row],[Precio de Venta]]*0.16)*Ventas_Wellpro[[#This Row],[Cantidad Vendida]]</f>
        <v>50.715200000000003</v>
      </c>
      <c r="H2396" s="51">
        <v>316.97000000000003</v>
      </c>
      <c r="I2396" s="17">
        <f>+Ventas_Wellpro[[#This Row],[Total de Venta sin IVA]]+Ventas_Wellpro[[#This Row],[IVA]]</f>
        <v>367.68520000000001</v>
      </c>
      <c r="J2396">
        <f>YEAR(Ventas_Wellpro[[#This Row],[Fecha]])</f>
        <v>2025</v>
      </c>
      <c r="K2396" t="str">
        <f>TEXT(Ventas_Wellpro[[#This Row],[Fecha]],"MMMM")</f>
        <v>noviembre</v>
      </c>
      <c r="L2396">
        <f>DAY(Ventas_Wellpro[[#This Row],[Fecha]])</f>
        <v>20</v>
      </c>
    </row>
    <row r="2397" spans="2:12" x14ac:dyDescent="0.25">
      <c r="B2397" s="70">
        <v>45981</v>
      </c>
      <c r="C2397" s="74" t="s">
        <v>10</v>
      </c>
      <c r="D2397" t="s">
        <v>144</v>
      </c>
      <c r="E2397" s="50">
        <v>316.97000000000003</v>
      </c>
      <c r="F2397" s="50">
        <v>1</v>
      </c>
      <c r="G2397" s="48">
        <f>+(Ventas_Wellpro[[#This Row],[Precio de Venta]]*0.16)*Ventas_Wellpro[[#This Row],[Cantidad Vendida]]</f>
        <v>50.715200000000003</v>
      </c>
      <c r="H2397" s="52">
        <v>316.97000000000003</v>
      </c>
      <c r="I2397" s="17">
        <f>+Ventas_Wellpro[[#This Row],[Total de Venta sin IVA]]+Ventas_Wellpro[[#This Row],[IVA]]</f>
        <v>367.68520000000001</v>
      </c>
      <c r="J2397">
        <f>YEAR(Ventas_Wellpro[[#This Row],[Fecha]])</f>
        <v>2025</v>
      </c>
      <c r="K2397" t="str">
        <f>TEXT(Ventas_Wellpro[[#This Row],[Fecha]],"MMMM")</f>
        <v>noviembre</v>
      </c>
      <c r="L2397">
        <f>DAY(Ventas_Wellpro[[#This Row],[Fecha]])</f>
        <v>20</v>
      </c>
    </row>
    <row r="2398" spans="2:12" x14ac:dyDescent="0.25">
      <c r="B2398" s="70">
        <v>45981</v>
      </c>
      <c r="C2398" s="74" t="s">
        <v>21</v>
      </c>
      <c r="D2398" t="s">
        <v>144</v>
      </c>
      <c r="E2398" s="50">
        <v>124.02</v>
      </c>
      <c r="F2398" s="50">
        <v>1</v>
      </c>
      <c r="G2398" s="48">
        <f>+(Ventas_Wellpro[[#This Row],[Precio de Venta]]*0.16)*Ventas_Wellpro[[#This Row],[Cantidad Vendida]]</f>
        <v>19.8432</v>
      </c>
      <c r="H2398" s="52">
        <v>124.02</v>
      </c>
      <c r="I2398" s="17">
        <f>+Ventas_Wellpro[[#This Row],[Total de Venta sin IVA]]+Ventas_Wellpro[[#This Row],[IVA]]</f>
        <v>143.86320000000001</v>
      </c>
      <c r="J2398">
        <f>YEAR(Ventas_Wellpro[[#This Row],[Fecha]])</f>
        <v>2025</v>
      </c>
      <c r="K2398" t="str">
        <f>TEXT(Ventas_Wellpro[[#This Row],[Fecha]],"MMMM")</f>
        <v>noviembre</v>
      </c>
      <c r="L2398">
        <f>DAY(Ventas_Wellpro[[#This Row],[Fecha]])</f>
        <v>20</v>
      </c>
    </row>
    <row r="2399" spans="2:12" x14ac:dyDescent="0.25">
      <c r="B2399" s="70">
        <v>45981</v>
      </c>
      <c r="C2399" s="74" t="s">
        <v>22</v>
      </c>
      <c r="D2399" t="s">
        <v>144</v>
      </c>
      <c r="E2399" s="50">
        <v>124.04</v>
      </c>
      <c r="F2399" s="50">
        <v>1</v>
      </c>
      <c r="G2399" s="48">
        <f>+(Ventas_Wellpro[[#This Row],[Precio de Venta]]*0.16)*Ventas_Wellpro[[#This Row],[Cantidad Vendida]]</f>
        <v>19.846400000000003</v>
      </c>
      <c r="H2399" s="52">
        <v>124.04</v>
      </c>
      <c r="I2399" s="17">
        <f>+Ventas_Wellpro[[#This Row],[Total de Venta sin IVA]]+Ventas_Wellpro[[#This Row],[IVA]]</f>
        <v>143.88640000000001</v>
      </c>
      <c r="J2399">
        <f>YEAR(Ventas_Wellpro[[#This Row],[Fecha]])</f>
        <v>2025</v>
      </c>
      <c r="K2399" t="str">
        <f>TEXT(Ventas_Wellpro[[#This Row],[Fecha]],"MMMM")</f>
        <v>noviembre</v>
      </c>
      <c r="L2399">
        <f>DAY(Ventas_Wellpro[[#This Row],[Fecha]])</f>
        <v>20</v>
      </c>
    </row>
    <row r="2400" spans="2:12" x14ac:dyDescent="0.25">
      <c r="B2400" s="70">
        <v>45981</v>
      </c>
      <c r="C2400" s="74" t="s">
        <v>22</v>
      </c>
      <c r="D2400" t="s">
        <v>144</v>
      </c>
      <c r="E2400" s="49">
        <v>124.04</v>
      </c>
      <c r="F2400" s="49">
        <v>1</v>
      </c>
      <c r="G2400" s="48">
        <f>+(Ventas_Wellpro[[#This Row],[Precio de Venta]]*0.16)*Ventas_Wellpro[[#This Row],[Cantidad Vendida]]</f>
        <v>19.846400000000003</v>
      </c>
      <c r="H2400" s="51">
        <v>124.04</v>
      </c>
      <c r="I2400" s="17">
        <f>+Ventas_Wellpro[[#This Row],[Total de Venta sin IVA]]+Ventas_Wellpro[[#This Row],[IVA]]</f>
        <v>143.88640000000001</v>
      </c>
      <c r="J2400">
        <f>YEAR(Ventas_Wellpro[[#This Row],[Fecha]])</f>
        <v>2025</v>
      </c>
      <c r="K2400" t="str">
        <f>TEXT(Ventas_Wellpro[[#This Row],[Fecha]],"MMMM")</f>
        <v>noviembre</v>
      </c>
      <c r="L2400">
        <f>DAY(Ventas_Wellpro[[#This Row],[Fecha]])</f>
        <v>20</v>
      </c>
    </row>
    <row r="2401" spans="2:12" x14ac:dyDescent="0.25">
      <c r="B2401" s="70">
        <v>45981</v>
      </c>
      <c r="C2401" s="74" t="s">
        <v>22</v>
      </c>
      <c r="D2401" t="s">
        <v>144</v>
      </c>
      <c r="E2401" s="50">
        <v>124.02</v>
      </c>
      <c r="F2401" s="50">
        <v>1</v>
      </c>
      <c r="G2401" s="48">
        <f>+(Ventas_Wellpro[[#This Row],[Precio de Venta]]*0.16)*Ventas_Wellpro[[#This Row],[Cantidad Vendida]]</f>
        <v>19.8432</v>
      </c>
      <c r="H2401" s="52">
        <v>124.02</v>
      </c>
      <c r="I2401" s="17">
        <f>+Ventas_Wellpro[[#This Row],[Total de Venta sin IVA]]+Ventas_Wellpro[[#This Row],[IVA]]</f>
        <v>143.86320000000001</v>
      </c>
      <c r="J2401">
        <f>YEAR(Ventas_Wellpro[[#This Row],[Fecha]])</f>
        <v>2025</v>
      </c>
      <c r="K2401" t="str">
        <f>TEXT(Ventas_Wellpro[[#This Row],[Fecha]],"MMMM")</f>
        <v>noviembre</v>
      </c>
      <c r="L2401">
        <f>DAY(Ventas_Wellpro[[#This Row],[Fecha]])</f>
        <v>20</v>
      </c>
    </row>
    <row r="2402" spans="2:12" x14ac:dyDescent="0.25">
      <c r="B2402" s="70">
        <v>45981</v>
      </c>
      <c r="C2402" s="74" t="s">
        <v>23</v>
      </c>
      <c r="D2402" t="s">
        <v>144</v>
      </c>
      <c r="E2402" s="50">
        <v>124.02</v>
      </c>
      <c r="F2402" s="50">
        <v>1</v>
      </c>
      <c r="G2402" s="48">
        <f>+(Ventas_Wellpro[[#This Row],[Precio de Venta]]*0.16)*Ventas_Wellpro[[#This Row],[Cantidad Vendida]]</f>
        <v>19.8432</v>
      </c>
      <c r="H2402" s="52">
        <v>124.02</v>
      </c>
      <c r="I2402" s="17">
        <f>+Ventas_Wellpro[[#This Row],[Total de Venta sin IVA]]+Ventas_Wellpro[[#This Row],[IVA]]</f>
        <v>143.86320000000001</v>
      </c>
      <c r="J2402">
        <f>YEAR(Ventas_Wellpro[[#This Row],[Fecha]])</f>
        <v>2025</v>
      </c>
      <c r="K2402" t="str">
        <f>TEXT(Ventas_Wellpro[[#This Row],[Fecha]],"MMMM")</f>
        <v>noviembre</v>
      </c>
      <c r="L2402">
        <f>DAY(Ventas_Wellpro[[#This Row],[Fecha]])</f>
        <v>20</v>
      </c>
    </row>
    <row r="2403" spans="2:12" x14ac:dyDescent="0.25">
      <c r="B2403" s="70">
        <v>45982</v>
      </c>
      <c r="C2403" s="74" t="s">
        <v>10</v>
      </c>
      <c r="D2403" t="s">
        <v>144</v>
      </c>
      <c r="E2403" s="49">
        <v>316.97000000000003</v>
      </c>
      <c r="F2403" s="49">
        <v>1</v>
      </c>
      <c r="G2403" s="48">
        <f>+(Ventas_Wellpro[[#This Row],[Precio de Venta]]*0.16)*Ventas_Wellpro[[#This Row],[Cantidad Vendida]]</f>
        <v>50.715200000000003</v>
      </c>
      <c r="H2403" s="51">
        <v>316.97000000000003</v>
      </c>
      <c r="I2403" s="17">
        <f>+Ventas_Wellpro[[#This Row],[Total de Venta sin IVA]]+Ventas_Wellpro[[#This Row],[IVA]]</f>
        <v>367.68520000000001</v>
      </c>
      <c r="J2403">
        <f>YEAR(Ventas_Wellpro[[#This Row],[Fecha]])</f>
        <v>2025</v>
      </c>
      <c r="K2403" t="str">
        <f>TEXT(Ventas_Wellpro[[#This Row],[Fecha]],"MMMM")</f>
        <v>noviembre</v>
      </c>
      <c r="L2403">
        <f>DAY(Ventas_Wellpro[[#This Row],[Fecha]])</f>
        <v>21</v>
      </c>
    </row>
    <row r="2404" spans="2:12" x14ac:dyDescent="0.25">
      <c r="B2404" s="70">
        <v>45985</v>
      </c>
      <c r="C2404" s="74" t="s">
        <v>16</v>
      </c>
      <c r="D2404" t="s">
        <v>144</v>
      </c>
      <c r="E2404" s="50">
        <v>834.1</v>
      </c>
      <c r="F2404" s="50">
        <v>1</v>
      </c>
      <c r="G2404" s="48">
        <f>+(Ventas_Wellpro[[#This Row],[Precio de Venta]]*0.16)*Ventas_Wellpro[[#This Row],[Cantidad Vendida]]</f>
        <v>133.45600000000002</v>
      </c>
      <c r="H2404" s="52">
        <v>834.1</v>
      </c>
      <c r="I2404" s="17">
        <f>+Ventas_Wellpro[[#This Row],[Total de Venta sin IVA]]+Ventas_Wellpro[[#This Row],[IVA]]</f>
        <v>967.55600000000004</v>
      </c>
      <c r="J2404">
        <f>YEAR(Ventas_Wellpro[[#This Row],[Fecha]])</f>
        <v>2025</v>
      </c>
      <c r="K2404" t="str">
        <f>TEXT(Ventas_Wellpro[[#This Row],[Fecha]],"MMMM")</f>
        <v>noviembre</v>
      </c>
      <c r="L2404">
        <f>DAY(Ventas_Wellpro[[#This Row],[Fecha]])</f>
        <v>24</v>
      </c>
    </row>
    <row r="2405" spans="2:12" x14ac:dyDescent="0.25">
      <c r="B2405" s="70">
        <v>45985</v>
      </c>
      <c r="C2405" s="74" t="s">
        <v>16</v>
      </c>
      <c r="D2405" t="s">
        <v>144</v>
      </c>
      <c r="E2405" s="49">
        <v>834.1</v>
      </c>
      <c r="F2405" s="49">
        <v>1</v>
      </c>
      <c r="G2405" s="48">
        <f>+(Ventas_Wellpro[[#This Row],[Precio de Venta]]*0.16)*Ventas_Wellpro[[#This Row],[Cantidad Vendida]]</f>
        <v>133.45600000000002</v>
      </c>
      <c r="H2405" s="51">
        <v>834.1</v>
      </c>
      <c r="I2405" s="17">
        <f>+Ventas_Wellpro[[#This Row],[Total de Venta sin IVA]]+Ventas_Wellpro[[#This Row],[IVA]]</f>
        <v>967.55600000000004</v>
      </c>
      <c r="J2405">
        <f>YEAR(Ventas_Wellpro[[#This Row],[Fecha]])</f>
        <v>2025</v>
      </c>
      <c r="K2405" t="str">
        <f>TEXT(Ventas_Wellpro[[#This Row],[Fecha]],"MMMM")</f>
        <v>noviembre</v>
      </c>
      <c r="L2405">
        <f>DAY(Ventas_Wellpro[[#This Row],[Fecha]])</f>
        <v>24</v>
      </c>
    </row>
    <row r="2406" spans="2:12" x14ac:dyDescent="0.25">
      <c r="B2406" s="70">
        <v>45985</v>
      </c>
      <c r="C2406" s="74" t="s">
        <v>16</v>
      </c>
      <c r="D2406" t="s">
        <v>145</v>
      </c>
      <c r="E2406" s="50">
        <v>697</v>
      </c>
      <c r="F2406" s="50">
        <v>30</v>
      </c>
      <c r="G2406" s="48">
        <f>+(Ventas_Wellpro[[#This Row],[Precio de Venta]]*0.16)*Ventas_Wellpro[[#This Row],[Cantidad Vendida]]</f>
        <v>3345.6</v>
      </c>
      <c r="H2406" s="52">
        <v>20910</v>
      </c>
      <c r="I2406" s="17">
        <f>+Ventas_Wellpro[[#This Row],[Total de Venta sin IVA]]+Ventas_Wellpro[[#This Row],[IVA]]</f>
        <v>24255.599999999999</v>
      </c>
      <c r="J2406">
        <f>YEAR(Ventas_Wellpro[[#This Row],[Fecha]])</f>
        <v>2025</v>
      </c>
      <c r="K2406" t="str">
        <f>TEXT(Ventas_Wellpro[[#This Row],[Fecha]],"MMMM")</f>
        <v>noviembre</v>
      </c>
      <c r="L2406">
        <f>DAY(Ventas_Wellpro[[#This Row],[Fecha]])</f>
        <v>24</v>
      </c>
    </row>
    <row r="2407" spans="2:12" x14ac:dyDescent="0.25">
      <c r="B2407" s="70">
        <v>45985</v>
      </c>
      <c r="C2407" s="74" t="s">
        <v>16</v>
      </c>
      <c r="D2407" t="s">
        <v>145</v>
      </c>
      <c r="E2407" s="49">
        <v>697</v>
      </c>
      <c r="F2407" s="49">
        <v>30</v>
      </c>
      <c r="G2407" s="48">
        <f>+(Ventas_Wellpro[[#This Row],[Precio de Venta]]*0.16)*Ventas_Wellpro[[#This Row],[Cantidad Vendida]]</f>
        <v>3345.6</v>
      </c>
      <c r="H2407" s="51">
        <v>20910</v>
      </c>
      <c r="I2407" s="17">
        <f>+Ventas_Wellpro[[#This Row],[Total de Venta sin IVA]]+Ventas_Wellpro[[#This Row],[IVA]]</f>
        <v>24255.599999999999</v>
      </c>
      <c r="J2407">
        <f>YEAR(Ventas_Wellpro[[#This Row],[Fecha]])</f>
        <v>2025</v>
      </c>
      <c r="K2407" t="str">
        <f>TEXT(Ventas_Wellpro[[#This Row],[Fecha]],"MMMM")</f>
        <v>noviembre</v>
      </c>
      <c r="L2407">
        <f>DAY(Ventas_Wellpro[[#This Row],[Fecha]])</f>
        <v>24</v>
      </c>
    </row>
    <row r="2408" spans="2:12" x14ac:dyDescent="0.25">
      <c r="B2408" s="70">
        <v>45985</v>
      </c>
      <c r="C2408" s="74" t="s">
        <v>15</v>
      </c>
      <c r="D2408" t="s">
        <v>145</v>
      </c>
      <c r="E2408" s="49">
        <v>632.99</v>
      </c>
      <c r="F2408" s="49">
        <v>30</v>
      </c>
      <c r="G2408" s="48">
        <f>+(Ventas_Wellpro[[#This Row],[Precio de Venta]]*0.16)*Ventas_Wellpro[[#This Row],[Cantidad Vendida]]</f>
        <v>3038.3520000000003</v>
      </c>
      <c r="H2408" s="51">
        <v>18989.7</v>
      </c>
      <c r="I2408" s="17">
        <f>+Ventas_Wellpro[[#This Row],[Total de Venta sin IVA]]+Ventas_Wellpro[[#This Row],[IVA]]</f>
        <v>22028.052</v>
      </c>
      <c r="J2408">
        <f>YEAR(Ventas_Wellpro[[#This Row],[Fecha]])</f>
        <v>2025</v>
      </c>
      <c r="K2408" t="str">
        <f>TEXT(Ventas_Wellpro[[#This Row],[Fecha]],"MMMM")</f>
        <v>noviembre</v>
      </c>
      <c r="L2408">
        <f>DAY(Ventas_Wellpro[[#This Row],[Fecha]])</f>
        <v>24</v>
      </c>
    </row>
    <row r="2409" spans="2:12" x14ac:dyDescent="0.25">
      <c r="B2409" s="70">
        <v>45985</v>
      </c>
      <c r="C2409" s="74" t="s">
        <v>15</v>
      </c>
      <c r="D2409" t="s">
        <v>145</v>
      </c>
      <c r="E2409" s="50">
        <v>632.99</v>
      </c>
      <c r="F2409" s="50">
        <v>36</v>
      </c>
      <c r="G2409" s="48">
        <f>+(Ventas_Wellpro[[#This Row],[Precio de Venta]]*0.16)*Ventas_Wellpro[[#This Row],[Cantidad Vendida]]</f>
        <v>3646.0224000000003</v>
      </c>
      <c r="H2409" s="52">
        <v>22787.64</v>
      </c>
      <c r="I2409" s="17">
        <f>+Ventas_Wellpro[[#This Row],[Total de Venta sin IVA]]+Ventas_Wellpro[[#This Row],[IVA]]</f>
        <v>26433.662400000001</v>
      </c>
      <c r="J2409">
        <f>YEAR(Ventas_Wellpro[[#This Row],[Fecha]])</f>
        <v>2025</v>
      </c>
      <c r="K2409" t="str">
        <f>TEXT(Ventas_Wellpro[[#This Row],[Fecha]],"MMMM")</f>
        <v>noviembre</v>
      </c>
      <c r="L2409">
        <f>DAY(Ventas_Wellpro[[#This Row],[Fecha]])</f>
        <v>24</v>
      </c>
    </row>
    <row r="2410" spans="2:12" x14ac:dyDescent="0.25">
      <c r="B2410" s="70">
        <v>45985</v>
      </c>
      <c r="C2410" s="74" t="s">
        <v>123</v>
      </c>
      <c r="D2410" t="s">
        <v>144</v>
      </c>
      <c r="E2410" s="50">
        <v>124.02</v>
      </c>
      <c r="F2410" s="50">
        <v>1</v>
      </c>
      <c r="G2410" s="48">
        <f>+(Ventas_Wellpro[[#This Row],[Precio de Venta]]*0.16)*Ventas_Wellpro[[#This Row],[Cantidad Vendida]]</f>
        <v>19.8432</v>
      </c>
      <c r="H2410" s="52">
        <v>124.02</v>
      </c>
      <c r="I2410" s="17">
        <f>+Ventas_Wellpro[[#This Row],[Total de Venta sin IVA]]+Ventas_Wellpro[[#This Row],[IVA]]</f>
        <v>143.86320000000001</v>
      </c>
      <c r="J2410">
        <f>YEAR(Ventas_Wellpro[[#This Row],[Fecha]])</f>
        <v>2025</v>
      </c>
      <c r="K2410" t="str">
        <f>TEXT(Ventas_Wellpro[[#This Row],[Fecha]],"MMMM")</f>
        <v>noviembre</v>
      </c>
      <c r="L2410">
        <f>DAY(Ventas_Wellpro[[#This Row],[Fecha]])</f>
        <v>24</v>
      </c>
    </row>
    <row r="2411" spans="2:12" x14ac:dyDescent="0.25">
      <c r="B2411" s="70">
        <v>45985</v>
      </c>
      <c r="C2411" s="74" t="s">
        <v>123</v>
      </c>
      <c r="D2411" t="s">
        <v>144</v>
      </c>
      <c r="E2411" s="49">
        <v>124.02</v>
      </c>
      <c r="F2411" s="49">
        <v>1</v>
      </c>
      <c r="G2411" s="48">
        <f>+(Ventas_Wellpro[[#This Row],[Precio de Venta]]*0.16)*Ventas_Wellpro[[#This Row],[Cantidad Vendida]]</f>
        <v>19.8432</v>
      </c>
      <c r="H2411" s="51">
        <v>124.02</v>
      </c>
      <c r="I2411" s="17">
        <f>+Ventas_Wellpro[[#This Row],[Total de Venta sin IVA]]+Ventas_Wellpro[[#This Row],[IVA]]</f>
        <v>143.86320000000001</v>
      </c>
      <c r="J2411">
        <f>YEAR(Ventas_Wellpro[[#This Row],[Fecha]])</f>
        <v>2025</v>
      </c>
      <c r="K2411" t="str">
        <f>TEXT(Ventas_Wellpro[[#This Row],[Fecha]],"MMMM")</f>
        <v>noviembre</v>
      </c>
      <c r="L2411">
        <f>DAY(Ventas_Wellpro[[#This Row],[Fecha]])</f>
        <v>24</v>
      </c>
    </row>
    <row r="2412" spans="2:12" x14ac:dyDescent="0.25">
      <c r="B2412" s="70">
        <v>45985</v>
      </c>
      <c r="C2412" s="74" t="s">
        <v>123</v>
      </c>
      <c r="D2412" t="s">
        <v>214</v>
      </c>
      <c r="E2412" s="50">
        <v>75.64</v>
      </c>
      <c r="F2412" s="50">
        <v>20</v>
      </c>
      <c r="G2412" s="48">
        <f>+(Ventas_Wellpro[[#This Row],[Precio de Venta]]*0.16)*Ventas_Wellpro[[#This Row],[Cantidad Vendida]]</f>
        <v>242.04800000000003</v>
      </c>
      <c r="H2412" s="52">
        <v>1512.8</v>
      </c>
      <c r="I2412" s="17">
        <f>+Ventas_Wellpro[[#This Row],[Total de Venta sin IVA]]+Ventas_Wellpro[[#This Row],[IVA]]</f>
        <v>1754.848</v>
      </c>
      <c r="J2412">
        <f>YEAR(Ventas_Wellpro[[#This Row],[Fecha]])</f>
        <v>2025</v>
      </c>
      <c r="K2412" t="str">
        <f>TEXT(Ventas_Wellpro[[#This Row],[Fecha]],"MMMM")</f>
        <v>noviembre</v>
      </c>
      <c r="L2412">
        <f>DAY(Ventas_Wellpro[[#This Row],[Fecha]])</f>
        <v>24</v>
      </c>
    </row>
    <row r="2413" spans="2:12" x14ac:dyDescent="0.25">
      <c r="B2413" s="70">
        <v>45985</v>
      </c>
      <c r="C2413" s="74" t="s">
        <v>10</v>
      </c>
      <c r="D2413" t="s">
        <v>214</v>
      </c>
      <c r="E2413" s="50">
        <v>182.5</v>
      </c>
      <c r="F2413" s="50">
        <v>12</v>
      </c>
      <c r="G2413" s="48">
        <f>+(Ventas_Wellpro[[#This Row],[Precio de Venta]]*0.16)*Ventas_Wellpro[[#This Row],[Cantidad Vendida]]</f>
        <v>350.4</v>
      </c>
      <c r="H2413" s="52">
        <v>2190</v>
      </c>
      <c r="I2413" s="17">
        <f>+Ventas_Wellpro[[#This Row],[Total de Venta sin IVA]]+Ventas_Wellpro[[#This Row],[IVA]]</f>
        <v>2540.4</v>
      </c>
      <c r="J2413">
        <f>YEAR(Ventas_Wellpro[[#This Row],[Fecha]])</f>
        <v>2025</v>
      </c>
      <c r="K2413" t="str">
        <f>TEXT(Ventas_Wellpro[[#This Row],[Fecha]],"MMMM")</f>
        <v>noviembre</v>
      </c>
      <c r="L2413">
        <f>DAY(Ventas_Wellpro[[#This Row],[Fecha]])</f>
        <v>24</v>
      </c>
    </row>
    <row r="2414" spans="2:12" x14ac:dyDescent="0.25">
      <c r="B2414" s="70">
        <v>45985</v>
      </c>
      <c r="C2414" s="74" t="s">
        <v>21</v>
      </c>
      <c r="D2414" t="s">
        <v>144</v>
      </c>
      <c r="E2414" s="49">
        <v>124.02</v>
      </c>
      <c r="F2414" s="49">
        <v>1</v>
      </c>
      <c r="G2414" s="48">
        <f>+(Ventas_Wellpro[[#This Row],[Precio de Venta]]*0.16)*Ventas_Wellpro[[#This Row],[Cantidad Vendida]]</f>
        <v>19.8432</v>
      </c>
      <c r="H2414" s="51">
        <v>124.02</v>
      </c>
      <c r="I2414" s="17">
        <f>+Ventas_Wellpro[[#This Row],[Total de Venta sin IVA]]+Ventas_Wellpro[[#This Row],[IVA]]</f>
        <v>143.86320000000001</v>
      </c>
      <c r="J2414">
        <f>YEAR(Ventas_Wellpro[[#This Row],[Fecha]])</f>
        <v>2025</v>
      </c>
      <c r="K2414" t="str">
        <f>TEXT(Ventas_Wellpro[[#This Row],[Fecha]],"MMMM")</f>
        <v>noviembre</v>
      </c>
      <c r="L2414">
        <f>DAY(Ventas_Wellpro[[#This Row],[Fecha]])</f>
        <v>24</v>
      </c>
    </row>
    <row r="2415" spans="2:12" x14ac:dyDescent="0.25">
      <c r="B2415" s="70">
        <v>45985</v>
      </c>
      <c r="C2415" s="74" t="s">
        <v>21</v>
      </c>
      <c r="D2415" t="s">
        <v>144</v>
      </c>
      <c r="E2415" s="50">
        <v>124.02</v>
      </c>
      <c r="F2415" s="50">
        <v>1</v>
      </c>
      <c r="G2415" s="48">
        <f>+(Ventas_Wellpro[[#This Row],[Precio de Venta]]*0.16)*Ventas_Wellpro[[#This Row],[Cantidad Vendida]]</f>
        <v>19.8432</v>
      </c>
      <c r="H2415" s="52">
        <v>124.02</v>
      </c>
      <c r="I2415" s="17">
        <f>+Ventas_Wellpro[[#This Row],[Total de Venta sin IVA]]+Ventas_Wellpro[[#This Row],[IVA]]</f>
        <v>143.86320000000001</v>
      </c>
      <c r="J2415">
        <f>YEAR(Ventas_Wellpro[[#This Row],[Fecha]])</f>
        <v>2025</v>
      </c>
      <c r="K2415" t="str">
        <f>TEXT(Ventas_Wellpro[[#This Row],[Fecha]],"MMMM")</f>
        <v>noviembre</v>
      </c>
      <c r="L2415">
        <f>DAY(Ventas_Wellpro[[#This Row],[Fecha]])</f>
        <v>24</v>
      </c>
    </row>
    <row r="2416" spans="2:12" x14ac:dyDescent="0.25">
      <c r="B2416" s="70">
        <v>45985</v>
      </c>
      <c r="C2416" s="74" t="s">
        <v>21</v>
      </c>
      <c r="D2416" t="s">
        <v>145</v>
      </c>
      <c r="E2416" s="49">
        <v>90.54</v>
      </c>
      <c r="F2416" s="49">
        <v>102</v>
      </c>
      <c r="G2416" s="48">
        <f>+(Ventas_Wellpro[[#This Row],[Precio de Venta]]*0.16)*Ventas_Wellpro[[#This Row],[Cantidad Vendida]]</f>
        <v>1477.6128000000001</v>
      </c>
      <c r="H2416" s="51">
        <v>9235.08</v>
      </c>
      <c r="I2416" s="17">
        <f>+Ventas_Wellpro[[#This Row],[Total de Venta sin IVA]]+Ventas_Wellpro[[#This Row],[IVA]]</f>
        <v>10712.692800000001</v>
      </c>
      <c r="J2416">
        <f>YEAR(Ventas_Wellpro[[#This Row],[Fecha]])</f>
        <v>2025</v>
      </c>
      <c r="K2416" t="str">
        <f>TEXT(Ventas_Wellpro[[#This Row],[Fecha]],"MMMM")</f>
        <v>noviembre</v>
      </c>
      <c r="L2416">
        <f>DAY(Ventas_Wellpro[[#This Row],[Fecha]])</f>
        <v>24</v>
      </c>
    </row>
    <row r="2417" spans="2:12" x14ac:dyDescent="0.25">
      <c r="B2417" s="70">
        <v>45985</v>
      </c>
      <c r="C2417" s="74" t="s">
        <v>21</v>
      </c>
      <c r="D2417" t="s">
        <v>214</v>
      </c>
      <c r="E2417" s="50">
        <v>75.64</v>
      </c>
      <c r="F2417" s="50">
        <v>20</v>
      </c>
      <c r="G2417" s="48">
        <f>+(Ventas_Wellpro[[#This Row],[Precio de Venta]]*0.16)*Ventas_Wellpro[[#This Row],[Cantidad Vendida]]</f>
        <v>242.04800000000003</v>
      </c>
      <c r="H2417" s="52">
        <v>1512.8</v>
      </c>
      <c r="I2417" s="17">
        <f>+Ventas_Wellpro[[#This Row],[Total de Venta sin IVA]]+Ventas_Wellpro[[#This Row],[IVA]]</f>
        <v>1754.848</v>
      </c>
      <c r="J2417">
        <f>YEAR(Ventas_Wellpro[[#This Row],[Fecha]])</f>
        <v>2025</v>
      </c>
      <c r="K2417" t="str">
        <f>TEXT(Ventas_Wellpro[[#This Row],[Fecha]],"MMMM")</f>
        <v>noviembre</v>
      </c>
      <c r="L2417">
        <f>DAY(Ventas_Wellpro[[#This Row],[Fecha]])</f>
        <v>24</v>
      </c>
    </row>
    <row r="2418" spans="2:12" x14ac:dyDescent="0.25">
      <c r="B2418" s="70">
        <v>45985</v>
      </c>
      <c r="C2418" s="74" t="s">
        <v>21</v>
      </c>
      <c r="D2418" t="s">
        <v>145</v>
      </c>
      <c r="E2418" s="49">
        <v>90.54</v>
      </c>
      <c r="F2418" s="49">
        <v>30</v>
      </c>
      <c r="G2418" s="48">
        <f>+(Ventas_Wellpro[[#This Row],[Precio de Venta]]*0.16)*Ventas_Wellpro[[#This Row],[Cantidad Vendida]]</f>
        <v>434.59200000000004</v>
      </c>
      <c r="H2418" s="51">
        <v>2716.2</v>
      </c>
      <c r="I2418" s="17">
        <f>+Ventas_Wellpro[[#This Row],[Total de Venta sin IVA]]+Ventas_Wellpro[[#This Row],[IVA]]</f>
        <v>3150.7919999999999</v>
      </c>
      <c r="J2418">
        <f>YEAR(Ventas_Wellpro[[#This Row],[Fecha]])</f>
        <v>2025</v>
      </c>
      <c r="K2418" t="str">
        <f>TEXT(Ventas_Wellpro[[#This Row],[Fecha]],"MMMM")</f>
        <v>noviembre</v>
      </c>
      <c r="L2418">
        <f>DAY(Ventas_Wellpro[[#This Row],[Fecha]])</f>
        <v>24</v>
      </c>
    </row>
    <row r="2419" spans="2:12" x14ac:dyDescent="0.25">
      <c r="B2419" s="70">
        <v>45985</v>
      </c>
      <c r="C2419" s="74" t="s">
        <v>11</v>
      </c>
      <c r="D2419" t="s">
        <v>214</v>
      </c>
      <c r="E2419" s="49">
        <v>182.5</v>
      </c>
      <c r="F2419" s="49">
        <v>12</v>
      </c>
      <c r="G2419" s="48">
        <f>+(Ventas_Wellpro[[#This Row],[Precio de Venta]]*0.16)*Ventas_Wellpro[[#This Row],[Cantidad Vendida]]</f>
        <v>350.4</v>
      </c>
      <c r="H2419" s="51">
        <v>2190</v>
      </c>
      <c r="I2419" s="17">
        <f>+Ventas_Wellpro[[#This Row],[Total de Venta sin IVA]]+Ventas_Wellpro[[#This Row],[IVA]]</f>
        <v>2540.4</v>
      </c>
      <c r="J2419">
        <f>YEAR(Ventas_Wellpro[[#This Row],[Fecha]])</f>
        <v>2025</v>
      </c>
      <c r="K2419" t="str">
        <f>TEXT(Ventas_Wellpro[[#This Row],[Fecha]],"MMMM")</f>
        <v>noviembre</v>
      </c>
      <c r="L2419">
        <f>DAY(Ventas_Wellpro[[#This Row],[Fecha]])</f>
        <v>24</v>
      </c>
    </row>
    <row r="2420" spans="2:12" x14ac:dyDescent="0.25">
      <c r="B2420" s="70">
        <v>45985</v>
      </c>
      <c r="C2420" s="74" t="s">
        <v>22</v>
      </c>
      <c r="D2420" t="s">
        <v>144</v>
      </c>
      <c r="E2420" s="49">
        <v>124.02</v>
      </c>
      <c r="F2420" s="49">
        <v>1</v>
      </c>
      <c r="G2420" s="48">
        <f>+(Ventas_Wellpro[[#This Row],[Precio de Venta]]*0.16)*Ventas_Wellpro[[#This Row],[Cantidad Vendida]]</f>
        <v>19.8432</v>
      </c>
      <c r="H2420" s="51">
        <v>124.02</v>
      </c>
      <c r="I2420" s="17">
        <f>+Ventas_Wellpro[[#This Row],[Total de Venta sin IVA]]+Ventas_Wellpro[[#This Row],[IVA]]</f>
        <v>143.86320000000001</v>
      </c>
      <c r="J2420">
        <f>YEAR(Ventas_Wellpro[[#This Row],[Fecha]])</f>
        <v>2025</v>
      </c>
      <c r="K2420" t="str">
        <f>TEXT(Ventas_Wellpro[[#This Row],[Fecha]],"MMMM")</f>
        <v>noviembre</v>
      </c>
      <c r="L2420">
        <f>DAY(Ventas_Wellpro[[#This Row],[Fecha]])</f>
        <v>24</v>
      </c>
    </row>
    <row r="2421" spans="2:12" x14ac:dyDescent="0.25">
      <c r="B2421" s="70">
        <v>45985</v>
      </c>
      <c r="C2421" s="74" t="s">
        <v>22</v>
      </c>
      <c r="D2421" t="s">
        <v>144</v>
      </c>
      <c r="E2421" s="50">
        <v>124.02</v>
      </c>
      <c r="F2421" s="50">
        <v>1</v>
      </c>
      <c r="G2421" s="48">
        <f>+(Ventas_Wellpro[[#This Row],[Precio de Venta]]*0.16)*Ventas_Wellpro[[#This Row],[Cantidad Vendida]]</f>
        <v>19.8432</v>
      </c>
      <c r="H2421" s="52">
        <v>124.02</v>
      </c>
      <c r="I2421" s="17">
        <f>+Ventas_Wellpro[[#This Row],[Total de Venta sin IVA]]+Ventas_Wellpro[[#This Row],[IVA]]</f>
        <v>143.86320000000001</v>
      </c>
      <c r="J2421">
        <f>YEAR(Ventas_Wellpro[[#This Row],[Fecha]])</f>
        <v>2025</v>
      </c>
      <c r="K2421" t="str">
        <f>TEXT(Ventas_Wellpro[[#This Row],[Fecha]],"MMMM")</f>
        <v>noviembre</v>
      </c>
      <c r="L2421">
        <f>DAY(Ventas_Wellpro[[#This Row],[Fecha]])</f>
        <v>24</v>
      </c>
    </row>
    <row r="2422" spans="2:12" x14ac:dyDescent="0.25">
      <c r="B2422" s="70">
        <v>45985</v>
      </c>
      <c r="C2422" s="74" t="s">
        <v>22</v>
      </c>
      <c r="D2422" t="s">
        <v>145</v>
      </c>
      <c r="E2422" s="49">
        <v>90.54</v>
      </c>
      <c r="F2422" s="49">
        <v>102</v>
      </c>
      <c r="G2422" s="48">
        <f>+(Ventas_Wellpro[[#This Row],[Precio de Venta]]*0.16)*Ventas_Wellpro[[#This Row],[Cantidad Vendida]]</f>
        <v>1477.6128000000001</v>
      </c>
      <c r="H2422" s="51">
        <v>9235.08</v>
      </c>
      <c r="I2422" s="17">
        <f>+Ventas_Wellpro[[#This Row],[Total de Venta sin IVA]]+Ventas_Wellpro[[#This Row],[IVA]]</f>
        <v>10712.692800000001</v>
      </c>
      <c r="J2422">
        <f>YEAR(Ventas_Wellpro[[#This Row],[Fecha]])</f>
        <v>2025</v>
      </c>
      <c r="K2422" t="str">
        <f>TEXT(Ventas_Wellpro[[#This Row],[Fecha]],"MMMM")</f>
        <v>noviembre</v>
      </c>
      <c r="L2422">
        <f>DAY(Ventas_Wellpro[[#This Row],[Fecha]])</f>
        <v>24</v>
      </c>
    </row>
    <row r="2423" spans="2:12" x14ac:dyDescent="0.25">
      <c r="B2423" s="70">
        <v>45985</v>
      </c>
      <c r="C2423" s="74" t="s">
        <v>22</v>
      </c>
      <c r="D2423" t="s">
        <v>144</v>
      </c>
      <c r="E2423" s="50">
        <v>124.02</v>
      </c>
      <c r="F2423" s="50">
        <v>1</v>
      </c>
      <c r="G2423" s="48">
        <f>+(Ventas_Wellpro[[#This Row],[Precio de Venta]]*0.16)*Ventas_Wellpro[[#This Row],[Cantidad Vendida]]</f>
        <v>19.8432</v>
      </c>
      <c r="H2423" s="52">
        <v>124.02</v>
      </c>
      <c r="I2423" s="17">
        <f>+Ventas_Wellpro[[#This Row],[Total de Venta sin IVA]]+Ventas_Wellpro[[#This Row],[IVA]]</f>
        <v>143.86320000000001</v>
      </c>
      <c r="J2423">
        <f>YEAR(Ventas_Wellpro[[#This Row],[Fecha]])</f>
        <v>2025</v>
      </c>
      <c r="K2423" t="str">
        <f>TEXT(Ventas_Wellpro[[#This Row],[Fecha]],"MMMM")</f>
        <v>noviembre</v>
      </c>
      <c r="L2423">
        <f>DAY(Ventas_Wellpro[[#This Row],[Fecha]])</f>
        <v>24</v>
      </c>
    </row>
    <row r="2424" spans="2:12" x14ac:dyDescent="0.25">
      <c r="B2424" s="70">
        <v>45985</v>
      </c>
      <c r="C2424" s="74" t="s">
        <v>22</v>
      </c>
      <c r="D2424" t="s">
        <v>214</v>
      </c>
      <c r="E2424" s="49">
        <v>75.64</v>
      </c>
      <c r="F2424" s="49">
        <v>20</v>
      </c>
      <c r="G2424" s="48">
        <f>+(Ventas_Wellpro[[#This Row],[Precio de Venta]]*0.16)*Ventas_Wellpro[[#This Row],[Cantidad Vendida]]</f>
        <v>242.04800000000003</v>
      </c>
      <c r="H2424" s="51">
        <v>1512.8</v>
      </c>
      <c r="I2424" s="17">
        <f>+Ventas_Wellpro[[#This Row],[Total de Venta sin IVA]]+Ventas_Wellpro[[#This Row],[IVA]]</f>
        <v>1754.848</v>
      </c>
      <c r="J2424">
        <f>YEAR(Ventas_Wellpro[[#This Row],[Fecha]])</f>
        <v>2025</v>
      </c>
      <c r="K2424" t="str">
        <f>TEXT(Ventas_Wellpro[[#This Row],[Fecha]],"MMMM")</f>
        <v>noviembre</v>
      </c>
      <c r="L2424">
        <f>DAY(Ventas_Wellpro[[#This Row],[Fecha]])</f>
        <v>24</v>
      </c>
    </row>
    <row r="2425" spans="2:12" x14ac:dyDescent="0.25">
      <c r="B2425" s="70">
        <v>45985</v>
      </c>
      <c r="C2425" s="74" t="s">
        <v>22</v>
      </c>
      <c r="D2425" t="s">
        <v>145</v>
      </c>
      <c r="E2425" s="50">
        <v>90.54</v>
      </c>
      <c r="F2425" s="50">
        <v>36</v>
      </c>
      <c r="G2425" s="48">
        <f>+(Ventas_Wellpro[[#This Row],[Precio de Venta]]*0.16)*Ventas_Wellpro[[#This Row],[Cantidad Vendida]]</f>
        <v>521.5104</v>
      </c>
      <c r="H2425" s="52">
        <v>3259.44</v>
      </c>
      <c r="I2425" s="17">
        <f>+Ventas_Wellpro[[#This Row],[Total de Venta sin IVA]]+Ventas_Wellpro[[#This Row],[IVA]]</f>
        <v>3780.9504000000002</v>
      </c>
      <c r="J2425">
        <f>YEAR(Ventas_Wellpro[[#This Row],[Fecha]])</f>
        <v>2025</v>
      </c>
      <c r="K2425" t="str">
        <f>TEXT(Ventas_Wellpro[[#This Row],[Fecha]],"MMMM")</f>
        <v>noviembre</v>
      </c>
      <c r="L2425">
        <f>DAY(Ventas_Wellpro[[#This Row],[Fecha]])</f>
        <v>24</v>
      </c>
    </row>
    <row r="2426" spans="2:12" x14ac:dyDescent="0.25">
      <c r="B2426" s="70">
        <v>45985</v>
      </c>
      <c r="C2426" s="74" t="s">
        <v>14</v>
      </c>
      <c r="D2426" t="s">
        <v>144</v>
      </c>
      <c r="E2426" s="49">
        <v>1706.9</v>
      </c>
      <c r="F2426" s="49">
        <v>1</v>
      </c>
      <c r="G2426" s="48">
        <f>+(Ventas_Wellpro[[#This Row],[Precio de Venta]]*0.16)*Ventas_Wellpro[[#This Row],[Cantidad Vendida]]</f>
        <v>273.10400000000004</v>
      </c>
      <c r="H2426" s="51">
        <v>1706.9</v>
      </c>
      <c r="I2426" s="17">
        <f>+Ventas_Wellpro[[#This Row],[Total de Venta sin IVA]]+Ventas_Wellpro[[#This Row],[IVA]]</f>
        <v>1980.0040000000001</v>
      </c>
      <c r="J2426">
        <f>YEAR(Ventas_Wellpro[[#This Row],[Fecha]])</f>
        <v>2025</v>
      </c>
      <c r="K2426" t="str">
        <f>TEXT(Ventas_Wellpro[[#This Row],[Fecha]],"MMMM")</f>
        <v>noviembre</v>
      </c>
      <c r="L2426">
        <f>DAY(Ventas_Wellpro[[#This Row],[Fecha]])</f>
        <v>24</v>
      </c>
    </row>
    <row r="2427" spans="2:12" x14ac:dyDescent="0.25">
      <c r="B2427" s="70">
        <v>45985</v>
      </c>
      <c r="C2427" s="74" t="s">
        <v>14</v>
      </c>
      <c r="D2427" t="s">
        <v>144</v>
      </c>
      <c r="E2427" s="50">
        <v>1706.9</v>
      </c>
      <c r="F2427" s="50">
        <v>1</v>
      </c>
      <c r="G2427" s="48">
        <f>+(Ventas_Wellpro[[#This Row],[Precio de Venta]]*0.16)*Ventas_Wellpro[[#This Row],[Cantidad Vendida]]</f>
        <v>273.10400000000004</v>
      </c>
      <c r="H2427" s="52">
        <v>1706.9</v>
      </c>
      <c r="I2427" s="17">
        <f>+Ventas_Wellpro[[#This Row],[Total de Venta sin IVA]]+Ventas_Wellpro[[#This Row],[IVA]]</f>
        <v>1980.0040000000001</v>
      </c>
      <c r="J2427">
        <f>YEAR(Ventas_Wellpro[[#This Row],[Fecha]])</f>
        <v>2025</v>
      </c>
      <c r="K2427" t="str">
        <f>TEXT(Ventas_Wellpro[[#This Row],[Fecha]],"MMMM")</f>
        <v>noviembre</v>
      </c>
      <c r="L2427">
        <f>DAY(Ventas_Wellpro[[#This Row],[Fecha]])</f>
        <v>24</v>
      </c>
    </row>
    <row r="2428" spans="2:12" x14ac:dyDescent="0.25">
      <c r="B2428" s="70">
        <v>45985</v>
      </c>
      <c r="C2428" s="74" t="s">
        <v>18</v>
      </c>
      <c r="D2428" t="s">
        <v>145</v>
      </c>
      <c r="E2428" s="50">
        <v>697</v>
      </c>
      <c r="F2428" s="50">
        <v>30</v>
      </c>
      <c r="G2428" s="48">
        <f>+(Ventas_Wellpro[[#This Row],[Precio de Venta]]*0.16)*Ventas_Wellpro[[#This Row],[Cantidad Vendida]]</f>
        <v>3345.6</v>
      </c>
      <c r="H2428" s="52">
        <v>20910</v>
      </c>
      <c r="I2428" s="17">
        <f>+Ventas_Wellpro[[#This Row],[Total de Venta sin IVA]]+Ventas_Wellpro[[#This Row],[IVA]]</f>
        <v>24255.599999999999</v>
      </c>
      <c r="J2428">
        <f>YEAR(Ventas_Wellpro[[#This Row],[Fecha]])</f>
        <v>2025</v>
      </c>
      <c r="K2428" t="str">
        <f>TEXT(Ventas_Wellpro[[#This Row],[Fecha]],"MMMM")</f>
        <v>noviembre</v>
      </c>
      <c r="L2428">
        <f>DAY(Ventas_Wellpro[[#This Row],[Fecha]])</f>
        <v>24</v>
      </c>
    </row>
    <row r="2429" spans="2:12" x14ac:dyDescent="0.25">
      <c r="B2429" s="70">
        <v>45985</v>
      </c>
      <c r="C2429" s="74" t="s">
        <v>18</v>
      </c>
      <c r="D2429" t="s">
        <v>145</v>
      </c>
      <c r="E2429" s="49">
        <v>697</v>
      </c>
      <c r="F2429" s="49">
        <v>48</v>
      </c>
      <c r="G2429" s="48">
        <f>+(Ventas_Wellpro[[#This Row],[Precio de Venta]]*0.16)*Ventas_Wellpro[[#This Row],[Cantidad Vendida]]</f>
        <v>5352.96</v>
      </c>
      <c r="H2429" s="51">
        <v>33456</v>
      </c>
      <c r="I2429" s="17">
        <f>+Ventas_Wellpro[[#This Row],[Total de Venta sin IVA]]+Ventas_Wellpro[[#This Row],[IVA]]</f>
        <v>38808.959999999999</v>
      </c>
      <c r="J2429">
        <f>YEAR(Ventas_Wellpro[[#This Row],[Fecha]])</f>
        <v>2025</v>
      </c>
      <c r="K2429" t="str">
        <f>TEXT(Ventas_Wellpro[[#This Row],[Fecha]],"MMMM")</f>
        <v>noviembre</v>
      </c>
      <c r="L2429">
        <f>DAY(Ventas_Wellpro[[#This Row],[Fecha]])</f>
        <v>24</v>
      </c>
    </row>
    <row r="2430" spans="2:12" x14ac:dyDescent="0.25">
      <c r="B2430" s="70">
        <v>45985</v>
      </c>
      <c r="C2430" s="74" t="s">
        <v>23</v>
      </c>
      <c r="D2430" t="s">
        <v>214</v>
      </c>
      <c r="E2430" s="49">
        <v>75.64</v>
      </c>
      <c r="F2430" s="49">
        <v>20</v>
      </c>
      <c r="G2430" s="48">
        <f>+(Ventas_Wellpro[[#This Row],[Precio de Venta]]*0.16)*Ventas_Wellpro[[#This Row],[Cantidad Vendida]]</f>
        <v>242.04800000000003</v>
      </c>
      <c r="H2430" s="51">
        <v>1512.8</v>
      </c>
      <c r="I2430" s="17">
        <f>+Ventas_Wellpro[[#This Row],[Total de Venta sin IVA]]+Ventas_Wellpro[[#This Row],[IVA]]</f>
        <v>1754.848</v>
      </c>
      <c r="J2430">
        <f>YEAR(Ventas_Wellpro[[#This Row],[Fecha]])</f>
        <v>2025</v>
      </c>
      <c r="K2430" t="str">
        <f>TEXT(Ventas_Wellpro[[#This Row],[Fecha]],"MMMM")</f>
        <v>noviembre</v>
      </c>
      <c r="L2430">
        <f>DAY(Ventas_Wellpro[[#This Row],[Fecha]])</f>
        <v>24</v>
      </c>
    </row>
    <row r="2431" spans="2:12" x14ac:dyDescent="0.25">
      <c r="B2431" s="70">
        <v>45985</v>
      </c>
      <c r="C2431" s="74" t="s">
        <v>12</v>
      </c>
      <c r="D2431" t="s">
        <v>214</v>
      </c>
      <c r="E2431" s="50">
        <v>182.5</v>
      </c>
      <c r="F2431" s="50">
        <v>12</v>
      </c>
      <c r="G2431" s="48">
        <f>+(Ventas_Wellpro[[#This Row],[Precio de Venta]]*0.16)*Ventas_Wellpro[[#This Row],[Cantidad Vendida]]</f>
        <v>350.4</v>
      </c>
      <c r="H2431" s="52">
        <v>2190</v>
      </c>
      <c r="I2431" s="17">
        <f>+Ventas_Wellpro[[#This Row],[Total de Venta sin IVA]]+Ventas_Wellpro[[#This Row],[IVA]]</f>
        <v>2540.4</v>
      </c>
      <c r="J2431">
        <f>YEAR(Ventas_Wellpro[[#This Row],[Fecha]])</f>
        <v>2025</v>
      </c>
      <c r="K2431" t="str">
        <f>TEXT(Ventas_Wellpro[[#This Row],[Fecha]],"MMMM")</f>
        <v>noviembre</v>
      </c>
      <c r="L2431">
        <f>DAY(Ventas_Wellpro[[#This Row],[Fecha]])</f>
        <v>24</v>
      </c>
    </row>
    <row r="2432" spans="2:12" x14ac:dyDescent="0.25">
      <c r="B2432" s="70">
        <v>45985</v>
      </c>
      <c r="C2432" s="74" t="s">
        <v>24</v>
      </c>
      <c r="D2432" t="s">
        <v>144</v>
      </c>
      <c r="E2432" s="49">
        <v>124.02</v>
      </c>
      <c r="F2432" s="49">
        <v>1</v>
      </c>
      <c r="G2432" s="48">
        <f>+(Ventas_Wellpro[[#This Row],[Precio de Venta]]*0.16)*Ventas_Wellpro[[#This Row],[Cantidad Vendida]]</f>
        <v>19.8432</v>
      </c>
      <c r="H2432" s="51">
        <v>124.02</v>
      </c>
      <c r="I2432" s="17">
        <f>+Ventas_Wellpro[[#This Row],[Total de Venta sin IVA]]+Ventas_Wellpro[[#This Row],[IVA]]</f>
        <v>143.86320000000001</v>
      </c>
      <c r="J2432">
        <f>YEAR(Ventas_Wellpro[[#This Row],[Fecha]])</f>
        <v>2025</v>
      </c>
      <c r="K2432" t="str">
        <f>TEXT(Ventas_Wellpro[[#This Row],[Fecha]],"MMMM")</f>
        <v>noviembre</v>
      </c>
      <c r="L2432">
        <f>DAY(Ventas_Wellpro[[#This Row],[Fecha]])</f>
        <v>24</v>
      </c>
    </row>
    <row r="2433" spans="2:12" x14ac:dyDescent="0.25">
      <c r="B2433" s="70">
        <v>45985</v>
      </c>
      <c r="C2433" s="74" t="s">
        <v>24</v>
      </c>
      <c r="D2433" t="s">
        <v>144</v>
      </c>
      <c r="E2433" s="50">
        <v>124.02</v>
      </c>
      <c r="F2433" s="50">
        <v>1</v>
      </c>
      <c r="G2433" s="48">
        <f>+(Ventas_Wellpro[[#This Row],[Precio de Venta]]*0.16)*Ventas_Wellpro[[#This Row],[Cantidad Vendida]]</f>
        <v>19.8432</v>
      </c>
      <c r="H2433" s="52">
        <v>124.02</v>
      </c>
      <c r="I2433" s="17">
        <f>+Ventas_Wellpro[[#This Row],[Total de Venta sin IVA]]+Ventas_Wellpro[[#This Row],[IVA]]</f>
        <v>143.86320000000001</v>
      </c>
      <c r="J2433">
        <f>YEAR(Ventas_Wellpro[[#This Row],[Fecha]])</f>
        <v>2025</v>
      </c>
      <c r="K2433" t="str">
        <f>TEXT(Ventas_Wellpro[[#This Row],[Fecha]],"MMMM")</f>
        <v>noviembre</v>
      </c>
      <c r="L2433">
        <f>DAY(Ventas_Wellpro[[#This Row],[Fecha]])</f>
        <v>24</v>
      </c>
    </row>
    <row r="2434" spans="2:12" x14ac:dyDescent="0.25">
      <c r="B2434" s="70">
        <v>45985</v>
      </c>
      <c r="C2434" s="74" t="s">
        <v>24</v>
      </c>
      <c r="D2434" t="s">
        <v>214</v>
      </c>
      <c r="E2434" s="49">
        <v>75.64</v>
      </c>
      <c r="F2434" s="49">
        <v>20</v>
      </c>
      <c r="G2434" s="48">
        <f>+(Ventas_Wellpro[[#This Row],[Precio de Venta]]*0.16)*Ventas_Wellpro[[#This Row],[Cantidad Vendida]]</f>
        <v>242.04800000000003</v>
      </c>
      <c r="H2434" s="51">
        <v>1512.8</v>
      </c>
      <c r="I2434" s="17">
        <f>+Ventas_Wellpro[[#This Row],[Total de Venta sin IVA]]+Ventas_Wellpro[[#This Row],[IVA]]</f>
        <v>1754.848</v>
      </c>
      <c r="J2434">
        <f>YEAR(Ventas_Wellpro[[#This Row],[Fecha]])</f>
        <v>2025</v>
      </c>
      <c r="K2434" t="str">
        <f>TEXT(Ventas_Wellpro[[#This Row],[Fecha]],"MMMM")</f>
        <v>noviembre</v>
      </c>
      <c r="L2434">
        <f>DAY(Ventas_Wellpro[[#This Row],[Fecha]])</f>
        <v>24</v>
      </c>
    </row>
    <row r="2435" spans="2:12" x14ac:dyDescent="0.25">
      <c r="B2435" s="70">
        <v>45986</v>
      </c>
      <c r="C2435" s="74" t="s">
        <v>14</v>
      </c>
      <c r="D2435" t="s">
        <v>144</v>
      </c>
      <c r="E2435" s="49">
        <v>1706.9</v>
      </c>
      <c r="F2435" s="49">
        <v>1</v>
      </c>
      <c r="G2435" s="48">
        <f>+(Ventas_Wellpro[[#This Row],[Precio de Venta]]*0.16)*Ventas_Wellpro[[#This Row],[Cantidad Vendida]]</f>
        <v>273.10400000000004</v>
      </c>
      <c r="H2435" s="51">
        <v>1706.9</v>
      </c>
      <c r="I2435" s="17">
        <f>+Ventas_Wellpro[[#This Row],[Total de Venta sin IVA]]+Ventas_Wellpro[[#This Row],[IVA]]</f>
        <v>1980.0040000000001</v>
      </c>
      <c r="J2435">
        <f>YEAR(Ventas_Wellpro[[#This Row],[Fecha]])</f>
        <v>2025</v>
      </c>
      <c r="K2435" t="str">
        <f>TEXT(Ventas_Wellpro[[#This Row],[Fecha]],"MMMM")</f>
        <v>noviembre</v>
      </c>
      <c r="L2435">
        <f>DAY(Ventas_Wellpro[[#This Row],[Fecha]])</f>
        <v>25</v>
      </c>
    </row>
    <row r="2436" spans="2:12" x14ac:dyDescent="0.25">
      <c r="B2436" s="70">
        <v>45986</v>
      </c>
      <c r="C2436" s="74" t="s">
        <v>25</v>
      </c>
      <c r="D2436" t="s">
        <v>197</v>
      </c>
      <c r="E2436" s="49">
        <v>718.25</v>
      </c>
      <c r="F2436" s="49">
        <v>6</v>
      </c>
      <c r="G2436" s="48">
        <f>+(Ventas_Wellpro[[#This Row],[Precio de Venta]]*0.16)*Ventas_Wellpro[[#This Row],[Cantidad Vendida]]</f>
        <v>689.52</v>
      </c>
      <c r="H2436" s="51">
        <v>4309.5</v>
      </c>
      <c r="I2436" s="17">
        <f>+Ventas_Wellpro[[#This Row],[Total de Venta sin IVA]]+Ventas_Wellpro[[#This Row],[IVA]]</f>
        <v>4999.0200000000004</v>
      </c>
      <c r="J2436">
        <f>YEAR(Ventas_Wellpro[[#This Row],[Fecha]])</f>
        <v>2025</v>
      </c>
      <c r="K2436" t="str">
        <f>TEXT(Ventas_Wellpro[[#This Row],[Fecha]],"MMMM")</f>
        <v>noviembre</v>
      </c>
      <c r="L2436">
        <f>DAY(Ventas_Wellpro[[#This Row],[Fecha]])</f>
        <v>25</v>
      </c>
    </row>
    <row r="2437" spans="2:12" x14ac:dyDescent="0.25">
      <c r="B2437" s="70">
        <v>45987</v>
      </c>
      <c r="C2437" s="74" t="s">
        <v>17</v>
      </c>
      <c r="D2437" t="s">
        <v>196</v>
      </c>
      <c r="E2437" s="50">
        <v>498.66</v>
      </c>
      <c r="F2437" s="50">
        <v>6</v>
      </c>
      <c r="G2437" s="48">
        <f>+(Ventas_Wellpro[[#This Row],[Precio de Venta]]*0.16)*Ventas_Wellpro[[#This Row],[Cantidad Vendida]]</f>
        <v>478.71360000000004</v>
      </c>
      <c r="H2437" s="52">
        <v>2991.96</v>
      </c>
      <c r="I2437" s="17">
        <f>+Ventas_Wellpro[[#This Row],[Total de Venta sin IVA]]+Ventas_Wellpro[[#This Row],[IVA]]</f>
        <v>3470.6736000000001</v>
      </c>
      <c r="J2437">
        <f>YEAR(Ventas_Wellpro[[#This Row],[Fecha]])</f>
        <v>2025</v>
      </c>
      <c r="K2437" t="str">
        <f>TEXT(Ventas_Wellpro[[#This Row],[Fecha]],"MMMM")</f>
        <v>noviembre</v>
      </c>
      <c r="L2437">
        <f>DAY(Ventas_Wellpro[[#This Row],[Fecha]])</f>
        <v>26</v>
      </c>
    </row>
    <row r="2438" spans="2:12" x14ac:dyDescent="0.25">
      <c r="B2438" s="70">
        <v>45987</v>
      </c>
      <c r="C2438" s="74" t="s">
        <v>17</v>
      </c>
      <c r="D2438" t="s">
        <v>196</v>
      </c>
      <c r="E2438" s="49">
        <v>498.66</v>
      </c>
      <c r="F2438" s="49">
        <v>18</v>
      </c>
      <c r="G2438" s="48">
        <f>+(Ventas_Wellpro[[#This Row],[Precio de Venta]]*0.16)*Ventas_Wellpro[[#This Row],[Cantidad Vendida]]</f>
        <v>1436.1408000000001</v>
      </c>
      <c r="H2438" s="51">
        <v>8975.8799999999992</v>
      </c>
      <c r="I2438" s="17">
        <f>+Ventas_Wellpro[[#This Row],[Total de Venta sin IVA]]+Ventas_Wellpro[[#This Row],[IVA]]</f>
        <v>10412.020799999998</v>
      </c>
      <c r="J2438">
        <f>YEAR(Ventas_Wellpro[[#This Row],[Fecha]])</f>
        <v>2025</v>
      </c>
      <c r="K2438" t="str">
        <f>TEXT(Ventas_Wellpro[[#This Row],[Fecha]],"MMMM")</f>
        <v>noviembre</v>
      </c>
      <c r="L2438">
        <f>DAY(Ventas_Wellpro[[#This Row],[Fecha]])</f>
        <v>26</v>
      </c>
    </row>
    <row r="2439" spans="2:12" x14ac:dyDescent="0.25">
      <c r="B2439" s="70">
        <v>45987</v>
      </c>
      <c r="C2439" s="74" t="s">
        <v>17</v>
      </c>
      <c r="D2439" t="s">
        <v>196</v>
      </c>
      <c r="E2439" s="50">
        <v>498.66</v>
      </c>
      <c r="F2439" s="50">
        <v>6</v>
      </c>
      <c r="G2439" s="48">
        <f>+(Ventas_Wellpro[[#This Row],[Precio de Venta]]*0.16)*Ventas_Wellpro[[#This Row],[Cantidad Vendida]]</f>
        <v>478.71360000000004</v>
      </c>
      <c r="H2439" s="52">
        <v>2991.96</v>
      </c>
      <c r="I2439" s="17">
        <f>+Ventas_Wellpro[[#This Row],[Total de Venta sin IVA]]+Ventas_Wellpro[[#This Row],[IVA]]</f>
        <v>3470.6736000000001</v>
      </c>
      <c r="J2439">
        <f>YEAR(Ventas_Wellpro[[#This Row],[Fecha]])</f>
        <v>2025</v>
      </c>
      <c r="K2439" t="str">
        <f>TEXT(Ventas_Wellpro[[#This Row],[Fecha]],"MMMM")</f>
        <v>noviembre</v>
      </c>
      <c r="L2439">
        <f>DAY(Ventas_Wellpro[[#This Row],[Fecha]])</f>
        <v>26</v>
      </c>
    </row>
    <row r="2440" spans="2:12" x14ac:dyDescent="0.25">
      <c r="B2440" s="70">
        <v>45987</v>
      </c>
      <c r="C2440" s="74" t="s">
        <v>17</v>
      </c>
      <c r="D2440" t="s">
        <v>196</v>
      </c>
      <c r="E2440" s="49">
        <v>498.66</v>
      </c>
      <c r="F2440" s="49">
        <v>24</v>
      </c>
      <c r="G2440" s="48">
        <f>+(Ventas_Wellpro[[#This Row],[Precio de Venta]]*0.16)*Ventas_Wellpro[[#This Row],[Cantidad Vendida]]</f>
        <v>1914.8544000000002</v>
      </c>
      <c r="H2440" s="51">
        <v>11967.84</v>
      </c>
      <c r="I2440" s="17">
        <f>+Ventas_Wellpro[[#This Row],[Total de Venta sin IVA]]+Ventas_Wellpro[[#This Row],[IVA]]</f>
        <v>13882.6944</v>
      </c>
      <c r="J2440">
        <f>YEAR(Ventas_Wellpro[[#This Row],[Fecha]])</f>
        <v>2025</v>
      </c>
      <c r="K2440" t="str">
        <f>TEXT(Ventas_Wellpro[[#This Row],[Fecha]],"MMMM")</f>
        <v>noviembre</v>
      </c>
      <c r="L2440">
        <f>DAY(Ventas_Wellpro[[#This Row],[Fecha]])</f>
        <v>26</v>
      </c>
    </row>
    <row r="2441" spans="2:12" x14ac:dyDescent="0.25">
      <c r="B2441" s="70">
        <v>45987</v>
      </c>
      <c r="C2441" s="74" t="s">
        <v>18</v>
      </c>
      <c r="D2441" t="s">
        <v>196</v>
      </c>
      <c r="E2441" s="50">
        <v>525.59</v>
      </c>
      <c r="F2441" s="50">
        <v>6</v>
      </c>
      <c r="G2441" s="48">
        <f>+(Ventas_Wellpro[[#This Row],[Precio de Venta]]*0.16)*Ventas_Wellpro[[#This Row],[Cantidad Vendida]]</f>
        <v>504.56640000000004</v>
      </c>
      <c r="H2441" s="52">
        <v>3153.54</v>
      </c>
      <c r="I2441" s="17">
        <f>+Ventas_Wellpro[[#This Row],[Total de Venta sin IVA]]+Ventas_Wellpro[[#This Row],[IVA]]</f>
        <v>3658.1064000000001</v>
      </c>
      <c r="J2441">
        <f>YEAR(Ventas_Wellpro[[#This Row],[Fecha]])</f>
        <v>2025</v>
      </c>
      <c r="K2441" t="str">
        <f>TEXT(Ventas_Wellpro[[#This Row],[Fecha]],"MMMM")</f>
        <v>noviembre</v>
      </c>
      <c r="L2441">
        <f>DAY(Ventas_Wellpro[[#This Row],[Fecha]])</f>
        <v>26</v>
      </c>
    </row>
    <row r="2442" spans="2:12" x14ac:dyDescent="0.25">
      <c r="B2442" s="70">
        <v>45987</v>
      </c>
      <c r="C2442" s="74" t="s">
        <v>18</v>
      </c>
      <c r="D2442" t="s">
        <v>196</v>
      </c>
      <c r="E2442" s="49">
        <v>525.59</v>
      </c>
      <c r="F2442" s="49">
        <v>6</v>
      </c>
      <c r="G2442" s="48">
        <f>+(Ventas_Wellpro[[#This Row],[Precio de Venta]]*0.16)*Ventas_Wellpro[[#This Row],[Cantidad Vendida]]</f>
        <v>504.56640000000004</v>
      </c>
      <c r="H2442" s="51">
        <v>3153.54</v>
      </c>
      <c r="I2442" s="17">
        <f>+Ventas_Wellpro[[#This Row],[Total de Venta sin IVA]]+Ventas_Wellpro[[#This Row],[IVA]]</f>
        <v>3658.1064000000001</v>
      </c>
      <c r="J2442">
        <f>YEAR(Ventas_Wellpro[[#This Row],[Fecha]])</f>
        <v>2025</v>
      </c>
      <c r="K2442" t="str">
        <f>TEXT(Ventas_Wellpro[[#This Row],[Fecha]],"MMMM")</f>
        <v>noviembre</v>
      </c>
      <c r="L2442">
        <f>DAY(Ventas_Wellpro[[#This Row],[Fecha]])</f>
        <v>26</v>
      </c>
    </row>
    <row r="2443" spans="2:12" x14ac:dyDescent="0.25">
      <c r="B2443" s="70">
        <v>45987</v>
      </c>
      <c r="C2443" s="74" t="s">
        <v>18</v>
      </c>
      <c r="D2443" t="s">
        <v>196</v>
      </c>
      <c r="E2443" s="50">
        <v>525.59</v>
      </c>
      <c r="F2443" s="50">
        <v>12</v>
      </c>
      <c r="G2443" s="48">
        <f>+(Ventas_Wellpro[[#This Row],[Precio de Venta]]*0.16)*Ventas_Wellpro[[#This Row],[Cantidad Vendida]]</f>
        <v>1009.1328000000001</v>
      </c>
      <c r="H2443" s="52">
        <v>6307.08</v>
      </c>
      <c r="I2443" s="17">
        <f>+Ventas_Wellpro[[#This Row],[Total de Venta sin IVA]]+Ventas_Wellpro[[#This Row],[IVA]]</f>
        <v>7316.2128000000002</v>
      </c>
      <c r="J2443">
        <f>YEAR(Ventas_Wellpro[[#This Row],[Fecha]])</f>
        <v>2025</v>
      </c>
      <c r="K2443" t="str">
        <f>TEXT(Ventas_Wellpro[[#This Row],[Fecha]],"MMMM")</f>
        <v>noviembre</v>
      </c>
      <c r="L2443">
        <f>DAY(Ventas_Wellpro[[#This Row],[Fecha]])</f>
        <v>26</v>
      </c>
    </row>
    <row r="2444" spans="2:12" x14ac:dyDescent="0.25">
      <c r="B2444" s="70">
        <v>45988</v>
      </c>
      <c r="C2444" s="74" t="s">
        <v>16</v>
      </c>
      <c r="D2444" t="s">
        <v>144</v>
      </c>
      <c r="E2444" s="50">
        <v>834.1</v>
      </c>
      <c r="F2444" s="50">
        <v>1</v>
      </c>
      <c r="G2444" s="48">
        <f>+(Ventas_Wellpro[[#This Row],[Precio de Venta]]*0.16)*Ventas_Wellpro[[#This Row],[Cantidad Vendida]]</f>
        <v>133.45600000000002</v>
      </c>
      <c r="H2444" s="52">
        <v>834.1</v>
      </c>
      <c r="I2444" s="17">
        <f>+Ventas_Wellpro[[#This Row],[Total de Venta sin IVA]]+Ventas_Wellpro[[#This Row],[IVA]]</f>
        <v>967.55600000000004</v>
      </c>
      <c r="J2444">
        <f>YEAR(Ventas_Wellpro[[#This Row],[Fecha]])</f>
        <v>2025</v>
      </c>
      <c r="K2444" t="str">
        <f>TEXT(Ventas_Wellpro[[#This Row],[Fecha]],"MMMM")</f>
        <v>noviembre</v>
      </c>
      <c r="L2444">
        <f>DAY(Ventas_Wellpro[[#This Row],[Fecha]])</f>
        <v>27</v>
      </c>
    </row>
    <row r="2445" spans="2:12" x14ac:dyDescent="0.25">
      <c r="B2445" s="70">
        <v>45988</v>
      </c>
      <c r="C2445" s="74" t="s">
        <v>16</v>
      </c>
      <c r="D2445" t="s">
        <v>144</v>
      </c>
      <c r="E2445" s="49">
        <v>834.1</v>
      </c>
      <c r="F2445" s="49">
        <v>1</v>
      </c>
      <c r="G2445" s="48">
        <f>+(Ventas_Wellpro[[#This Row],[Precio de Venta]]*0.16)*Ventas_Wellpro[[#This Row],[Cantidad Vendida]]</f>
        <v>133.45600000000002</v>
      </c>
      <c r="H2445" s="51">
        <v>834.1</v>
      </c>
      <c r="I2445" s="17">
        <f>+Ventas_Wellpro[[#This Row],[Total de Venta sin IVA]]+Ventas_Wellpro[[#This Row],[IVA]]</f>
        <v>967.55600000000004</v>
      </c>
      <c r="J2445">
        <f>YEAR(Ventas_Wellpro[[#This Row],[Fecha]])</f>
        <v>2025</v>
      </c>
      <c r="K2445" t="str">
        <f>TEXT(Ventas_Wellpro[[#This Row],[Fecha]],"MMMM")</f>
        <v>noviembre</v>
      </c>
      <c r="L2445">
        <f>DAY(Ventas_Wellpro[[#This Row],[Fecha]])</f>
        <v>27</v>
      </c>
    </row>
    <row r="2446" spans="2:12" x14ac:dyDescent="0.25">
      <c r="B2446" s="70">
        <v>45988</v>
      </c>
      <c r="C2446" s="74" t="s">
        <v>17</v>
      </c>
      <c r="D2446" t="s">
        <v>196</v>
      </c>
      <c r="E2446" s="50">
        <v>498.66</v>
      </c>
      <c r="F2446" s="50">
        <v>12</v>
      </c>
      <c r="G2446" s="48">
        <f>+(Ventas_Wellpro[[#This Row],[Precio de Venta]]*0.16)*Ventas_Wellpro[[#This Row],[Cantidad Vendida]]</f>
        <v>957.42720000000008</v>
      </c>
      <c r="H2446" s="52">
        <v>5983.92</v>
      </c>
      <c r="I2446" s="17">
        <f>+Ventas_Wellpro[[#This Row],[Total de Venta sin IVA]]+Ventas_Wellpro[[#This Row],[IVA]]</f>
        <v>6941.3472000000002</v>
      </c>
      <c r="J2446">
        <f>YEAR(Ventas_Wellpro[[#This Row],[Fecha]])</f>
        <v>2025</v>
      </c>
      <c r="K2446" t="str">
        <f>TEXT(Ventas_Wellpro[[#This Row],[Fecha]],"MMMM")</f>
        <v>noviembre</v>
      </c>
      <c r="L2446">
        <f>DAY(Ventas_Wellpro[[#This Row],[Fecha]])</f>
        <v>27</v>
      </c>
    </row>
    <row r="2447" spans="2:12" x14ac:dyDescent="0.25">
      <c r="B2447" s="70">
        <v>45988</v>
      </c>
      <c r="C2447" s="74" t="s">
        <v>17</v>
      </c>
      <c r="D2447" t="s">
        <v>196</v>
      </c>
      <c r="E2447" s="49">
        <v>498.66</v>
      </c>
      <c r="F2447" s="49">
        <v>6</v>
      </c>
      <c r="G2447" s="48">
        <f>+(Ventas_Wellpro[[#This Row],[Precio de Venta]]*0.16)*Ventas_Wellpro[[#This Row],[Cantidad Vendida]]</f>
        <v>478.71360000000004</v>
      </c>
      <c r="H2447" s="51">
        <v>2991.96</v>
      </c>
      <c r="I2447" s="17">
        <f>+Ventas_Wellpro[[#This Row],[Total de Venta sin IVA]]+Ventas_Wellpro[[#This Row],[IVA]]</f>
        <v>3470.6736000000001</v>
      </c>
      <c r="J2447">
        <f>YEAR(Ventas_Wellpro[[#This Row],[Fecha]])</f>
        <v>2025</v>
      </c>
      <c r="K2447" t="str">
        <f>TEXT(Ventas_Wellpro[[#This Row],[Fecha]],"MMMM")</f>
        <v>noviembre</v>
      </c>
      <c r="L2447">
        <f>DAY(Ventas_Wellpro[[#This Row],[Fecha]])</f>
        <v>27</v>
      </c>
    </row>
    <row r="2448" spans="2:12" x14ac:dyDescent="0.25">
      <c r="B2448" s="70">
        <v>45988</v>
      </c>
      <c r="C2448" s="74" t="s">
        <v>17</v>
      </c>
      <c r="D2448" t="s">
        <v>196</v>
      </c>
      <c r="E2448" s="50">
        <v>498.66</v>
      </c>
      <c r="F2448" s="50">
        <v>6</v>
      </c>
      <c r="G2448" s="48">
        <f>+(Ventas_Wellpro[[#This Row],[Precio de Venta]]*0.16)*Ventas_Wellpro[[#This Row],[Cantidad Vendida]]</f>
        <v>478.71360000000004</v>
      </c>
      <c r="H2448" s="52">
        <v>2991.96</v>
      </c>
      <c r="I2448" s="17">
        <f>+Ventas_Wellpro[[#This Row],[Total de Venta sin IVA]]+Ventas_Wellpro[[#This Row],[IVA]]</f>
        <v>3470.6736000000001</v>
      </c>
      <c r="J2448">
        <f>YEAR(Ventas_Wellpro[[#This Row],[Fecha]])</f>
        <v>2025</v>
      </c>
      <c r="K2448" t="str">
        <f>TEXT(Ventas_Wellpro[[#This Row],[Fecha]],"MMMM")</f>
        <v>noviembre</v>
      </c>
      <c r="L2448">
        <f>DAY(Ventas_Wellpro[[#This Row],[Fecha]])</f>
        <v>27</v>
      </c>
    </row>
    <row r="2449" spans="2:12" x14ac:dyDescent="0.25">
      <c r="B2449" s="70">
        <v>45988</v>
      </c>
      <c r="C2449" s="74" t="s">
        <v>17</v>
      </c>
      <c r="D2449" t="s">
        <v>196</v>
      </c>
      <c r="E2449" s="49">
        <v>498.66</v>
      </c>
      <c r="F2449" s="49">
        <v>6</v>
      </c>
      <c r="G2449" s="48">
        <f>+(Ventas_Wellpro[[#This Row],[Precio de Venta]]*0.16)*Ventas_Wellpro[[#This Row],[Cantidad Vendida]]</f>
        <v>478.71360000000004</v>
      </c>
      <c r="H2449" s="51">
        <v>2991.96</v>
      </c>
      <c r="I2449" s="17">
        <f>+Ventas_Wellpro[[#This Row],[Total de Venta sin IVA]]+Ventas_Wellpro[[#This Row],[IVA]]</f>
        <v>3470.6736000000001</v>
      </c>
      <c r="J2449">
        <f>YEAR(Ventas_Wellpro[[#This Row],[Fecha]])</f>
        <v>2025</v>
      </c>
      <c r="K2449" t="str">
        <f>TEXT(Ventas_Wellpro[[#This Row],[Fecha]],"MMMM")</f>
        <v>noviembre</v>
      </c>
      <c r="L2449">
        <f>DAY(Ventas_Wellpro[[#This Row],[Fecha]])</f>
        <v>27</v>
      </c>
    </row>
    <row r="2450" spans="2:12" x14ac:dyDescent="0.25">
      <c r="B2450" s="70">
        <v>45988</v>
      </c>
      <c r="C2450" s="74" t="s">
        <v>17</v>
      </c>
      <c r="D2450" t="s">
        <v>196</v>
      </c>
      <c r="E2450" s="50">
        <v>498.66</v>
      </c>
      <c r="F2450" s="50">
        <v>6</v>
      </c>
      <c r="G2450" s="48">
        <f>+(Ventas_Wellpro[[#This Row],[Precio de Venta]]*0.16)*Ventas_Wellpro[[#This Row],[Cantidad Vendida]]</f>
        <v>478.71360000000004</v>
      </c>
      <c r="H2450" s="52">
        <v>2991.96</v>
      </c>
      <c r="I2450" s="17">
        <f>+Ventas_Wellpro[[#This Row],[Total de Venta sin IVA]]+Ventas_Wellpro[[#This Row],[IVA]]</f>
        <v>3470.6736000000001</v>
      </c>
      <c r="J2450">
        <f>YEAR(Ventas_Wellpro[[#This Row],[Fecha]])</f>
        <v>2025</v>
      </c>
      <c r="K2450" t="str">
        <f>TEXT(Ventas_Wellpro[[#This Row],[Fecha]],"MMMM")</f>
        <v>noviembre</v>
      </c>
      <c r="L2450">
        <f>DAY(Ventas_Wellpro[[#This Row],[Fecha]])</f>
        <v>27</v>
      </c>
    </row>
    <row r="2451" spans="2:12" x14ac:dyDescent="0.25">
      <c r="B2451" s="70">
        <v>45988</v>
      </c>
      <c r="C2451" s="74" t="s">
        <v>187</v>
      </c>
      <c r="D2451" t="s">
        <v>214</v>
      </c>
      <c r="E2451" s="50">
        <v>571.54999999999995</v>
      </c>
      <c r="F2451" s="50">
        <v>6</v>
      </c>
      <c r="G2451" s="48">
        <f>+(Ventas_Wellpro[[#This Row],[Precio de Venta]]*0.16)*Ventas_Wellpro[[#This Row],[Cantidad Vendida]]</f>
        <v>548.68799999999999</v>
      </c>
      <c r="H2451" s="52">
        <v>3429.3</v>
      </c>
      <c r="I2451" s="17">
        <f>+Ventas_Wellpro[[#This Row],[Total de Venta sin IVA]]+Ventas_Wellpro[[#This Row],[IVA]]</f>
        <v>3977.9880000000003</v>
      </c>
      <c r="J2451">
        <f>YEAR(Ventas_Wellpro[[#This Row],[Fecha]])</f>
        <v>2025</v>
      </c>
      <c r="K2451" t="str">
        <f>TEXT(Ventas_Wellpro[[#This Row],[Fecha]],"MMMM")</f>
        <v>noviembre</v>
      </c>
      <c r="L2451">
        <f>DAY(Ventas_Wellpro[[#This Row],[Fecha]])</f>
        <v>27</v>
      </c>
    </row>
    <row r="2452" spans="2:12" x14ac:dyDescent="0.25">
      <c r="B2452" s="70">
        <v>45988</v>
      </c>
      <c r="C2452" s="74" t="s">
        <v>156</v>
      </c>
      <c r="D2452" t="s">
        <v>214</v>
      </c>
      <c r="E2452" s="50">
        <v>571.54999999999995</v>
      </c>
      <c r="F2452" s="50">
        <v>6</v>
      </c>
      <c r="G2452" s="48">
        <f>+(Ventas_Wellpro[[#This Row],[Precio de Venta]]*0.16)*Ventas_Wellpro[[#This Row],[Cantidad Vendida]]</f>
        <v>548.68799999999999</v>
      </c>
      <c r="H2452" s="52">
        <v>3429.3</v>
      </c>
      <c r="I2452" s="17">
        <f>+Ventas_Wellpro[[#This Row],[Total de Venta sin IVA]]+Ventas_Wellpro[[#This Row],[IVA]]</f>
        <v>3977.9880000000003</v>
      </c>
      <c r="J2452">
        <f>YEAR(Ventas_Wellpro[[#This Row],[Fecha]])</f>
        <v>2025</v>
      </c>
      <c r="K2452" t="str">
        <f>TEXT(Ventas_Wellpro[[#This Row],[Fecha]],"MMMM")</f>
        <v>noviembre</v>
      </c>
      <c r="L2452">
        <f>DAY(Ventas_Wellpro[[#This Row],[Fecha]])</f>
        <v>27</v>
      </c>
    </row>
    <row r="2453" spans="2:12" x14ac:dyDescent="0.25">
      <c r="B2453" s="70">
        <v>45988</v>
      </c>
      <c r="C2453" s="74" t="s">
        <v>159</v>
      </c>
      <c r="D2453" t="s">
        <v>214</v>
      </c>
      <c r="E2453" s="50">
        <v>571.54999999999995</v>
      </c>
      <c r="F2453" s="50">
        <v>6</v>
      </c>
      <c r="G2453" s="48">
        <f>+(Ventas_Wellpro[[#This Row],[Precio de Venta]]*0.16)*Ventas_Wellpro[[#This Row],[Cantidad Vendida]]</f>
        <v>548.68799999999999</v>
      </c>
      <c r="H2453" s="52">
        <v>3429.3</v>
      </c>
      <c r="I2453" s="17">
        <f>+Ventas_Wellpro[[#This Row],[Total de Venta sin IVA]]+Ventas_Wellpro[[#This Row],[IVA]]</f>
        <v>3977.9880000000003</v>
      </c>
      <c r="J2453">
        <f>YEAR(Ventas_Wellpro[[#This Row],[Fecha]])</f>
        <v>2025</v>
      </c>
      <c r="K2453" t="str">
        <f>TEXT(Ventas_Wellpro[[#This Row],[Fecha]],"MMMM")</f>
        <v>noviembre</v>
      </c>
      <c r="L2453">
        <f>DAY(Ventas_Wellpro[[#This Row],[Fecha]])</f>
        <v>27</v>
      </c>
    </row>
    <row r="2454" spans="2:12" x14ac:dyDescent="0.25">
      <c r="B2454" s="70">
        <v>45988</v>
      </c>
      <c r="C2454" s="74" t="s">
        <v>10</v>
      </c>
      <c r="D2454" t="s">
        <v>144</v>
      </c>
      <c r="E2454" s="49">
        <v>316.97000000000003</v>
      </c>
      <c r="F2454" s="49">
        <v>1</v>
      </c>
      <c r="G2454" s="48">
        <f>+(Ventas_Wellpro[[#This Row],[Precio de Venta]]*0.16)*Ventas_Wellpro[[#This Row],[Cantidad Vendida]]</f>
        <v>50.715200000000003</v>
      </c>
      <c r="H2454" s="51">
        <v>316.97000000000003</v>
      </c>
      <c r="I2454" s="17">
        <f>+Ventas_Wellpro[[#This Row],[Total de Venta sin IVA]]+Ventas_Wellpro[[#This Row],[IVA]]</f>
        <v>367.68520000000001</v>
      </c>
      <c r="J2454">
        <f>YEAR(Ventas_Wellpro[[#This Row],[Fecha]])</f>
        <v>2025</v>
      </c>
      <c r="K2454" t="str">
        <f>TEXT(Ventas_Wellpro[[#This Row],[Fecha]],"MMMM")</f>
        <v>noviembre</v>
      </c>
      <c r="L2454">
        <f>DAY(Ventas_Wellpro[[#This Row],[Fecha]])</f>
        <v>27</v>
      </c>
    </row>
    <row r="2455" spans="2:12" x14ac:dyDescent="0.25">
      <c r="B2455" s="70">
        <v>45988</v>
      </c>
      <c r="C2455" s="74" t="s">
        <v>21</v>
      </c>
      <c r="D2455" t="s">
        <v>144</v>
      </c>
      <c r="E2455" s="50">
        <v>124.02</v>
      </c>
      <c r="F2455" s="50">
        <v>1</v>
      </c>
      <c r="G2455" s="48">
        <f>+(Ventas_Wellpro[[#This Row],[Precio de Venta]]*0.16)*Ventas_Wellpro[[#This Row],[Cantidad Vendida]]</f>
        <v>19.8432</v>
      </c>
      <c r="H2455" s="52">
        <v>124.02</v>
      </c>
      <c r="I2455" s="17">
        <f>+Ventas_Wellpro[[#This Row],[Total de Venta sin IVA]]+Ventas_Wellpro[[#This Row],[IVA]]</f>
        <v>143.86320000000001</v>
      </c>
      <c r="J2455">
        <f>YEAR(Ventas_Wellpro[[#This Row],[Fecha]])</f>
        <v>2025</v>
      </c>
      <c r="K2455" t="str">
        <f>TEXT(Ventas_Wellpro[[#This Row],[Fecha]],"MMMM")</f>
        <v>noviembre</v>
      </c>
      <c r="L2455">
        <f>DAY(Ventas_Wellpro[[#This Row],[Fecha]])</f>
        <v>27</v>
      </c>
    </row>
    <row r="2456" spans="2:12" x14ac:dyDescent="0.25">
      <c r="B2456" s="70">
        <v>45988</v>
      </c>
      <c r="C2456" s="74" t="s">
        <v>21</v>
      </c>
      <c r="D2456" t="s">
        <v>144</v>
      </c>
      <c r="E2456" s="49">
        <v>124.02</v>
      </c>
      <c r="F2456" s="49">
        <v>1</v>
      </c>
      <c r="G2456" s="48">
        <f>+(Ventas_Wellpro[[#This Row],[Precio de Venta]]*0.16)*Ventas_Wellpro[[#This Row],[Cantidad Vendida]]</f>
        <v>19.8432</v>
      </c>
      <c r="H2456" s="51">
        <v>124.02</v>
      </c>
      <c r="I2456" s="17">
        <f>+Ventas_Wellpro[[#This Row],[Total de Venta sin IVA]]+Ventas_Wellpro[[#This Row],[IVA]]</f>
        <v>143.86320000000001</v>
      </c>
      <c r="J2456">
        <f>YEAR(Ventas_Wellpro[[#This Row],[Fecha]])</f>
        <v>2025</v>
      </c>
      <c r="K2456" t="str">
        <f>TEXT(Ventas_Wellpro[[#This Row],[Fecha]],"MMMM")</f>
        <v>noviembre</v>
      </c>
      <c r="L2456">
        <f>DAY(Ventas_Wellpro[[#This Row],[Fecha]])</f>
        <v>27</v>
      </c>
    </row>
    <row r="2457" spans="2:12" x14ac:dyDescent="0.25">
      <c r="B2457" s="70">
        <v>45988</v>
      </c>
      <c r="C2457" s="74" t="s">
        <v>22</v>
      </c>
      <c r="D2457" t="s">
        <v>144</v>
      </c>
      <c r="E2457" s="49">
        <v>124.02</v>
      </c>
      <c r="F2457" s="49">
        <v>1</v>
      </c>
      <c r="G2457" s="48">
        <f>+(Ventas_Wellpro[[#This Row],[Precio de Venta]]*0.16)*Ventas_Wellpro[[#This Row],[Cantidad Vendida]]</f>
        <v>19.8432</v>
      </c>
      <c r="H2457" s="51">
        <v>124.02</v>
      </c>
      <c r="I2457" s="17">
        <f>+Ventas_Wellpro[[#This Row],[Total de Venta sin IVA]]+Ventas_Wellpro[[#This Row],[IVA]]</f>
        <v>143.86320000000001</v>
      </c>
      <c r="J2457">
        <f>YEAR(Ventas_Wellpro[[#This Row],[Fecha]])</f>
        <v>2025</v>
      </c>
      <c r="K2457" t="str">
        <f>TEXT(Ventas_Wellpro[[#This Row],[Fecha]],"MMMM")</f>
        <v>noviembre</v>
      </c>
      <c r="L2457">
        <f>DAY(Ventas_Wellpro[[#This Row],[Fecha]])</f>
        <v>27</v>
      </c>
    </row>
    <row r="2458" spans="2:12" x14ac:dyDescent="0.25">
      <c r="B2458" s="70">
        <v>45988</v>
      </c>
      <c r="C2458" s="74" t="s">
        <v>22</v>
      </c>
      <c r="D2458" t="s">
        <v>144</v>
      </c>
      <c r="E2458" s="50">
        <v>124.02</v>
      </c>
      <c r="F2458" s="50">
        <v>1</v>
      </c>
      <c r="G2458" s="48">
        <f>+(Ventas_Wellpro[[#This Row],[Precio de Venta]]*0.16)*Ventas_Wellpro[[#This Row],[Cantidad Vendida]]</f>
        <v>19.8432</v>
      </c>
      <c r="H2458" s="52">
        <v>124.02</v>
      </c>
      <c r="I2458" s="17">
        <f>+Ventas_Wellpro[[#This Row],[Total de Venta sin IVA]]+Ventas_Wellpro[[#This Row],[IVA]]</f>
        <v>143.86320000000001</v>
      </c>
      <c r="J2458">
        <f>YEAR(Ventas_Wellpro[[#This Row],[Fecha]])</f>
        <v>2025</v>
      </c>
      <c r="K2458" t="str">
        <f>TEXT(Ventas_Wellpro[[#This Row],[Fecha]],"MMMM")</f>
        <v>noviembre</v>
      </c>
      <c r="L2458">
        <f>DAY(Ventas_Wellpro[[#This Row],[Fecha]])</f>
        <v>27</v>
      </c>
    </row>
    <row r="2459" spans="2:12" x14ac:dyDescent="0.25">
      <c r="B2459" s="70">
        <v>45988</v>
      </c>
      <c r="C2459" s="74" t="s">
        <v>18</v>
      </c>
      <c r="D2459" t="s">
        <v>196</v>
      </c>
      <c r="E2459" s="49">
        <v>525.59</v>
      </c>
      <c r="F2459" s="49">
        <v>6</v>
      </c>
      <c r="G2459" s="48">
        <f>+(Ventas_Wellpro[[#This Row],[Precio de Venta]]*0.16)*Ventas_Wellpro[[#This Row],[Cantidad Vendida]]</f>
        <v>504.56640000000004</v>
      </c>
      <c r="H2459" s="51">
        <v>3153.54</v>
      </c>
      <c r="I2459" s="17">
        <f>+Ventas_Wellpro[[#This Row],[Total de Venta sin IVA]]+Ventas_Wellpro[[#This Row],[IVA]]</f>
        <v>3658.1064000000001</v>
      </c>
      <c r="J2459">
        <f>YEAR(Ventas_Wellpro[[#This Row],[Fecha]])</f>
        <v>2025</v>
      </c>
      <c r="K2459" t="str">
        <f>TEXT(Ventas_Wellpro[[#This Row],[Fecha]],"MMMM")</f>
        <v>noviembre</v>
      </c>
      <c r="L2459">
        <f>DAY(Ventas_Wellpro[[#This Row],[Fecha]])</f>
        <v>27</v>
      </c>
    </row>
    <row r="2460" spans="2:12" x14ac:dyDescent="0.25">
      <c r="B2460" s="70">
        <v>45988</v>
      </c>
      <c r="C2460" s="74" t="s">
        <v>18</v>
      </c>
      <c r="D2460" t="s">
        <v>196</v>
      </c>
      <c r="E2460" s="50">
        <v>525.59</v>
      </c>
      <c r="F2460" s="50">
        <v>6</v>
      </c>
      <c r="G2460" s="48">
        <f>+(Ventas_Wellpro[[#This Row],[Precio de Venta]]*0.16)*Ventas_Wellpro[[#This Row],[Cantidad Vendida]]</f>
        <v>504.56640000000004</v>
      </c>
      <c r="H2460" s="52">
        <v>3153.54</v>
      </c>
      <c r="I2460" s="17">
        <f>+Ventas_Wellpro[[#This Row],[Total de Venta sin IVA]]+Ventas_Wellpro[[#This Row],[IVA]]</f>
        <v>3658.1064000000001</v>
      </c>
      <c r="J2460">
        <f>YEAR(Ventas_Wellpro[[#This Row],[Fecha]])</f>
        <v>2025</v>
      </c>
      <c r="K2460" t="str">
        <f>TEXT(Ventas_Wellpro[[#This Row],[Fecha]],"MMMM")</f>
        <v>noviembre</v>
      </c>
      <c r="L2460">
        <f>DAY(Ventas_Wellpro[[#This Row],[Fecha]])</f>
        <v>27</v>
      </c>
    </row>
    <row r="2461" spans="2:12" x14ac:dyDescent="0.25">
      <c r="B2461" s="70">
        <v>45988</v>
      </c>
      <c r="C2461" s="74" t="s">
        <v>18</v>
      </c>
      <c r="D2461" t="s">
        <v>196</v>
      </c>
      <c r="E2461" s="49">
        <v>525.59</v>
      </c>
      <c r="F2461" s="49">
        <v>12</v>
      </c>
      <c r="G2461" s="48">
        <f>+(Ventas_Wellpro[[#This Row],[Precio de Venta]]*0.16)*Ventas_Wellpro[[#This Row],[Cantidad Vendida]]</f>
        <v>1009.1328000000001</v>
      </c>
      <c r="H2461" s="51">
        <v>6307.08</v>
      </c>
      <c r="I2461" s="17">
        <f>+Ventas_Wellpro[[#This Row],[Total de Venta sin IVA]]+Ventas_Wellpro[[#This Row],[IVA]]</f>
        <v>7316.2128000000002</v>
      </c>
      <c r="J2461">
        <f>YEAR(Ventas_Wellpro[[#This Row],[Fecha]])</f>
        <v>2025</v>
      </c>
      <c r="K2461" t="str">
        <f>TEXT(Ventas_Wellpro[[#This Row],[Fecha]],"MMMM")</f>
        <v>noviembre</v>
      </c>
      <c r="L2461">
        <f>DAY(Ventas_Wellpro[[#This Row],[Fecha]])</f>
        <v>27</v>
      </c>
    </row>
    <row r="2462" spans="2:12" x14ac:dyDescent="0.25">
      <c r="B2462" s="70">
        <v>45988</v>
      </c>
      <c r="C2462" s="74" t="s">
        <v>18</v>
      </c>
      <c r="D2462" t="s">
        <v>214</v>
      </c>
      <c r="E2462" s="50">
        <v>571.54999999999995</v>
      </c>
      <c r="F2462" s="50">
        <v>6</v>
      </c>
      <c r="G2462" s="48">
        <f>+(Ventas_Wellpro[[#This Row],[Precio de Venta]]*0.16)*Ventas_Wellpro[[#This Row],[Cantidad Vendida]]</f>
        <v>548.68799999999999</v>
      </c>
      <c r="H2462" s="52">
        <v>3429.3</v>
      </c>
      <c r="I2462" s="17">
        <f>+Ventas_Wellpro[[#This Row],[Total de Venta sin IVA]]+Ventas_Wellpro[[#This Row],[IVA]]</f>
        <v>3977.9880000000003</v>
      </c>
      <c r="J2462">
        <f>YEAR(Ventas_Wellpro[[#This Row],[Fecha]])</f>
        <v>2025</v>
      </c>
      <c r="K2462" t="str">
        <f>TEXT(Ventas_Wellpro[[#This Row],[Fecha]],"MMMM")</f>
        <v>noviembre</v>
      </c>
      <c r="L2462">
        <f>DAY(Ventas_Wellpro[[#This Row],[Fecha]])</f>
        <v>27</v>
      </c>
    </row>
    <row r="2463" spans="2:12" x14ac:dyDescent="0.25">
      <c r="B2463" s="70">
        <v>45988</v>
      </c>
      <c r="C2463" s="74" t="s">
        <v>23</v>
      </c>
      <c r="D2463" t="s">
        <v>144</v>
      </c>
      <c r="E2463" s="50">
        <v>124.02</v>
      </c>
      <c r="F2463" s="50">
        <v>1</v>
      </c>
      <c r="G2463" s="48">
        <f>+(Ventas_Wellpro[[#This Row],[Precio de Venta]]*0.16)*Ventas_Wellpro[[#This Row],[Cantidad Vendida]]</f>
        <v>19.8432</v>
      </c>
      <c r="H2463" s="52">
        <v>124.02</v>
      </c>
      <c r="I2463" s="17">
        <f>+Ventas_Wellpro[[#This Row],[Total de Venta sin IVA]]+Ventas_Wellpro[[#This Row],[IVA]]</f>
        <v>143.86320000000001</v>
      </c>
      <c r="J2463">
        <f>YEAR(Ventas_Wellpro[[#This Row],[Fecha]])</f>
        <v>2025</v>
      </c>
      <c r="K2463" t="str">
        <f>TEXT(Ventas_Wellpro[[#This Row],[Fecha]],"MMMM")</f>
        <v>noviembre</v>
      </c>
      <c r="L2463">
        <f>DAY(Ventas_Wellpro[[#This Row],[Fecha]])</f>
        <v>27</v>
      </c>
    </row>
    <row r="2464" spans="2:12" x14ac:dyDescent="0.25">
      <c r="B2464" s="70">
        <v>45988</v>
      </c>
      <c r="C2464" s="74" t="s">
        <v>23</v>
      </c>
      <c r="D2464" t="s">
        <v>144</v>
      </c>
      <c r="E2464" s="49">
        <v>124.02</v>
      </c>
      <c r="F2464" s="49">
        <v>1</v>
      </c>
      <c r="G2464" s="48">
        <f>+(Ventas_Wellpro[[#This Row],[Precio de Venta]]*0.16)*Ventas_Wellpro[[#This Row],[Cantidad Vendida]]</f>
        <v>19.8432</v>
      </c>
      <c r="H2464" s="51">
        <v>124.02</v>
      </c>
      <c r="I2464" s="17">
        <f>+Ventas_Wellpro[[#This Row],[Total de Venta sin IVA]]+Ventas_Wellpro[[#This Row],[IVA]]</f>
        <v>143.86320000000001</v>
      </c>
      <c r="J2464">
        <f>YEAR(Ventas_Wellpro[[#This Row],[Fecha]])</f>
        <v>2025</v>
      </c>
      <c r="K2464" t="str">
        <f>TEXT(Ventas_Wellpro[[#This Row],[Fecha]],"MMMM")</f>
        <v>noviembre</v>
      </c>
      <c r="L2464">
        <f>DAY(Ventas_Wellpro[[#This Row],[Fecha]])</f>
        <v>27</v>
      </c>
    </row>
    <row r="2465" spans="2:12" x14ac:dyDescent="0.25">
      <c r="B2465" s="70">
        <v>45988</v>
      </c>
      <c r="C2465" s="74" t="s">
        <v>24</v>
      </c>
      <c r="D2465" t="s">
        <v>144</v>
      </c>
      <c r="E2465" s="50">
        <v>124.02</v>
      </c>
      <c r="F2465" s="50">
        <v>1</v>
      </c>
      <c r="G2465" s="48">
        <f>+(Ventas_Wellpro[[#This Row],[Precio de Venta]]*0.16)*Ventas_Wellpro[[#This Row],[Cantidad Vendida]]</f>
        <v>19.8432</v>
      </c>
      <c r="H2465" s="52">
        <v>124.02</v>
      </c>
      <c r="I2465" s="17">
        <f>+Ventas_Wellpro[[#This Row],[Total de Venta sin IVA]]+Ventas_Wellpro[[#This Row],[IVA]]</f>
        <v>143.86320000000001</v>
      </c>
      <c r="J2465">
        <f>YEAR(Ventas_Wellpro[[#This Row],[Fecha]])</f>
        <v>2025</v>
      </c>
      <c r="K2465" t="str">
        <f>TEXT(Ventas_Wellpro[[#This Row],[Fecha]],"MMMM")</f>
        <v>noviembre</v>
      </c>
      <c r="L2465">
        <f>DAY(Ventas_Wellpro[[#This Row],[Fecha]])</f>
        <v>27</v>
      </c>
    </row>
    <row r="2466" spans="2:12" x14ac:dyDescent="0.25">
      <c r="B2466" s="70">
        <v>45988</v>
      </c>
      <c r="C2466" s="74" t="s">
        <v>25</v>
      </c>
      <c r="D2466" t="s">
        <v>145</v>
      </c>
      <c r="E2466" s="50">
        <v>697</v>
      </c>
      <c r="F2466" s="50">
        <v>6</v>
      </c>
      <c r="G2466" s="48">
        <f>+(Ventas_Wellpro[[#This Row],[Precio de Venta]]*0.16)*Ventas_Wellpro[[#This Row],[Cantidad Vendida]]</f>
        <v>669.12</v>
      </c>
      <c r="H2466" s="52">
        <v>4182</v>
      </c>
      <c r="I2466" s="17">
        <f>+Ventas_Wellpro[[#This Row],[Total de Venta sin IVA]]+Ventas_Wellpro[[#This Row],[IVA]]</f>
        <v>4851.12</v>
      </c>
      <c r="J2466">
        <f>YEAR(Ventas_Wellpro[[#This Row],[Fecha]])</f>
        <v>2025</v>
      </c>
      <c r="K2466" t="str">
        <f>TEXT(Ventas_Wellpro[[#This Row],[Fecha]],"MMMM")</f>
        <v>noviembre</v>
      </c>
      <c r="L2466">
        <f>DAY(Ventas_Wellpro[[#This Row],[Fecha]])</f>
        <v>27</v>
      </c>
    </row>
    <row r="2467" spans="2:12" x14ac:dyDescent="0.25">
      <c r="B2467" s="70">
        <v>45988</v>
      </c>
      <c r="C2467" s="74" t="s">
        <v>25</v>
      </c>
      <c r="D2467" t="s">
        <v>214</v>
      </c>
      <c r="E2467" s="49">
        <v>571.54999999999995</v>
      </c>
      <c r="F2467" s="49">
        <v>6</v>
      </c>
      <c r="G2467" s="48">
        <f>+(Ventas_Wellpro[[#This Row],[Precio de Venta]]*0.16)*Ventas_Wellpro[[#This Row],[Cantidad Vendida]]</f>
        <v>548.68799999999999</v>
      </c>
      <c r="H2467" s="51">
        <v>3429.3</v>
      </c>
      <c r="I2467" s="17">
        <f>+Ventas_Wellpro[[#This Row],[Total de Venta sin IVA]]+Ventas_Wellpro[[#This Row],[IVA]]</f>
        <v>3977.9880000000003</v>
      </c>
      <c r="J2467">
        <f>YEAR(Ventas_Wellpro[[#This Row],[Fecha]])</f>
        <v>2025</v>
      </c>
      <c r="K2467" t="str">
        <f>TEXT(Ventas_Wellpro[[#This Row],[Fecha]],"MMMM")</f>
        <v>noviembre</v>
      </c>
      <c r="L2467">
        <f>DAY(Ventas_Wellpro[[#This Row],[Fecha]])</f>
        <v>27</v>
      </c>
    </row>
    <row r="2468" spans="2:12" x14ac:dyDescent="0.25">
      <c r="B2468" s="70">
        <v>45989</v>
      </c>
      <c r="C2468" s="74" t="s">
        <v>123</v>
      </c>
      <c r="D2468" t="s">
        <v>144</v>
      </c>
      <c r="E2468" s="49">
        <v>124.02</v>
      </c>
      <c r="F2468" s="49">
        <v>1</v>
      </c>
      <c r="G2468" s="48">
        <f>+(Ventas_Wellpro[[#This Row],[Precio de Venta]]*0.16)*Ventas_Wellpro[[#This Row],[Cantidad Vendida]]</f>
        <v>19.8432</v>
      </c>
      <c r="H2468" s="51">
        <v>124.02</v>
      </c>
      <c r="I2468" s="17">
        <f>+Ventas_Wellpro[[#This Row],[Total de Venta sin IVA]]+Ventas_Wellpro[[#This Row],[IVA]]</f>
        <v>143.86320000000001</v>
      </c>
      <c r="J2468">
        <f>YEAR(Ventas_Wellpro[[#This Row],[Fecha]])</f>
        <v>2025</v>
      </c>
      <c r="K2468" t="str">
        <f>TEXT(Ventas_Wellpro[[#This Row],[Fecha]],"MMMM")</f>
        <v>noviembre</v>
      </c>
      <c r="L2468">
        <f>DAY(Ventas_Wellpro[[#This Row],[Fecha]])</f>
        <v>28</v>
      </c>
    </row>
    <row r="2469" spans="2:12" x14ac:dyDescent="0.25">
      <c r="B2469" s="70">
        <v>45989</v>
      </c>
      <c r="C2469" s="74" t="s">
        <v>21</v>
      </c>
      <c r="D2469" t="s">
        <v>144</v>
      </c>
      <c r="E2469" s="50">
        <v>124.02</v>
      </c>
      <c r="F2469" s="50">
        <v>1</v>
      </c>
      <c r="G2469" s="48">
        <f>+(Ventas_Wellpro[[#This Row],[Precio de Venta]]*0.16)*Ventas_Wellpro[[#This Row],[Cantidad Vendida]]</f>
        <v>19.8432</v>
      </c>
      <c r="H2469" s="52">
        <v>124.02</v>
      </c>
      <c r="I2469" s="17">
        <f>+Ventas_Wellpro[[#This Row],[Total de Venta sin IVA]]+Ventas_Wellpro[[#This Row],[IVA]]</f>
        <v>143.86320000000001</v>
      </c>
      <c r="J2469">
        <f>YEAR(Ventas_Wellpro[[#This Row],[Fecha]])</f>
        <v>2025</v>
      </c>
      <c r="K2469" t="str">
        <f>TEXT(Ventas_Wellpro[[#This Row],[Fecha]],"MMMM")</f>
        <v>noviembre</v>
      </c>
      <c r="L2469">
        <f>DAY(Ventas_Wellpro[[#This Row],[Fecha]])</f>
        <v>28</v>
      </c>
    </row>
    <row r="2470" spans="2:12" x14ac:dyDescent="0.25">
      <c r="B2470" s="70">
        <v>45989</v>
      </c>
      <c r="C2470" s="74" t="s">
        <v>21</v>
      </c>
      <c r="D2470" t="s">
        <v>144</v>
      </c>
      <c r="E2470" s="49">
        <v>124.02</v>
      </c>
      <c r="F2470" s="49">
        <v>1</v>
      </c>
      <c r="G2470" s="48">
        <f>+(Ventas_Wellpro[[#This Row],[Precio de Venta]]*0.16)*Ventas_Wellpro[[#This Row],[Cantidad Vendida]]</f>
        <v>19.8432</v>
      </c>
      <c r="H2470" s="51">
        <v>124.02</v>
      </c>
      <c r="I2470" s="17">
        <f>+Ventas_Wellpro[[#This Row],[Total de Venta sin IVA]]+Ventas_Wellpro[[#This Row],[IVA]]</f>
        <v>143.86320000000001</v>
      </c>
      <c r="J2470">
        <f>YEAR(Ventas_Wellpro[[#This Row],[Fecha]])</f>
        <v>2025</v>
      </c>
      <c r="K2470" t="str">
        <f>TEXT(Ventas_Wellpro[[#This Row],[Fecha]],"MMMM")</f>
        <v>noviembre</v>
      </c>
      <c r="L2470">
        <f>DAY(Ventas_Wellpro[[#This Row],[Fecha]])</f>
        <v>28</v>
      </c>
    </row>
    <row r="2471" spans="2:12" x14ac:dyDescent="0.25">
      <c r="B2471" s="70">
        <v>45989</v>
      </c>
      <c r="C2471" s="74" t="s">
        <v>22</v>
      </c>
      <c r="D2471" t="s">
        <v>144</v>
      </c>
      <c r="E2471" s="49">
        <v>124.02</v>
      </c>
      <c r="F2471" s="49">
        <v>1</v>
      </c>
      <c r="G2471" s="48">
        <f>+(Ventas_Wellpro[[#This Row],[Precio de Venta]]*0.16)*Ventas_Wellpro[[#This Row],[Cantidad Vendida]]</f>
        <v>19.8432</v>
      </c>
      <c r="H2471" s="51">
        <v>124.02</v>
      </c>
      <c r="I2471" s="17">
        <f>+Ventas_Wellpro[[#This Row],[Total de Venta sin IVA]]+Ventas_Wellpro[[#This Row],[IVA]]</f>
        <v>143.86320000000001</v>
      </c>
      <c r="J2471">
        <f>YEAR(Ventas_Wellpro[[#This Row],[Fecha]])</f>
        <v>2025</v>
      </c>
      <c r="K2471" t="str">
        <f>TEXT(Ventas_Wellpro[[#This Row],[Fecha]],"MMMM")</f>
        <v>noviembre</v>
      </c>
      <c r="L2471">
        <f>DAY(Ventas_Wellpro[[#This Row],[Fecha]])</f>
        <v>28</v>
      </c>
    </row>
    <row r="2472" spans="2:12" x14ac:dyDescent="0.25">
      <c r="B2472" s="70">
        <v>45989</v>
      </c>
      <c r="C2472" s="74" t="s">
        <v>24</v>
      </c>
      <c r="D2472" t="s">
        <v>144</v>
      </c>
      <c r="E2472" s="49">
        <v>124.02</v>
      </c>
      <c r="F2472" s="49">
        <v>1</v>
      </c>
      <c r="G2472" s="48">
        <f>+(Ventas_Wellpro[[#This Row],[Precio de Venta]]*0.16)*Ventas_Wellpro[[#This Row],[Cantidad Vendida]]</f>
        <v>19.8432</v>
      </c>
      <c r="H2472" s="51">
        <v>124.02</v>
      </c>
      <c r="I2472" s="17">
        <f>+Ventas_Wellpro[[#This Row],[Total de Venta sin IVA]]+Ventas_Wellpro[[#This Row],[IVA]]</f>
        <v>143.86320000000001</v>
      </c>
      <c r="J2472">
        <f>YEAR(Ventas_Wellpro[[#This Row],[Fecha]])</f>
        <v>2025</v>
      </c>
      <c r="K2472" t="str">
        <f>TEXT(Ventas_Wellpro[[#This Row],[Fecha]],"MMMM")</f>
        <v>noviembre</v>
      </c>
      <c r="L2472">
        <f>DAY(Ventas_Wellpro[[#This Row],[Fecha]])</f>
        <v>28</v>
      </c>
    </row>
    <row r="2473" spans="2:12" s="19" customFormat="1" x14ac:dyDescent="0.25">
      <c r="B2473" s="70">
        <v>45992</v>
      </c>
      <c r="C2473" s="74" t="s">
        <v>21</v>
      </c>
      <c r="D2473" t="s">
        <v>144</v>
      </c>
      <c r="E2473" s="49">
        <v>124.02</v>
      </c>
      <c r="F2473" s="49">
        <v>1</v>
      </c>
      <c r="G2473" s="48">
        <f>+(Ventas_Wellpro[[#This Row],[Precio de Venta]]*0.16)*Ventas_Wellpro[[#This Row],[Cantidad Vendida]]</f>
        <v>19.8432</v>
      </c>
      <c r="H2473" s="51">
        <v>124.02</v>
      </c>
      <c r="I2473" s="17">
        <f>+Ventas_Wellpro[[#This Row],[Total de Venta sin IVA]]+Ventas_Wellpro[[#This Row],[IVA]]</f>
        <v>143.86320000000001</v>
      </c>
      <c r="J2473">
        <f>YEAR(Ventas_Wellpro[[#This Row],[Fecha]])</f>
        <v>2025</v>
      </c>
      <c r="K2473" t="str">
        <f>TEXT(Ventas_Wellpro[[#This Row],[Fecha]],"MMMM")</f>
        <v>diciembre</v>
      </c>
      <c r="L2473">
        <f>DAY(Ventas_Wellpro[[#This Row],[Fecha]])</f>
        <v>1</v>
      </c>
    </row>
    <row r="2474" spans="2:12" x14ac:dyDescent="0.25">
      <c r="B2474" s="70">
        <v>45992</v>
      </c>
      <c r="C2474" s="74" t="s">
        <v>22</v>
      </c>
      <c r="D2474" t="s">
        <v>144</v>
      </c>
      <c r="E2474" s="50">
        <v>124.02</v>
      </c>
      <c r="F2474" s="50">
        <v>1</v>
      </c>
      <c r="G2474" s="48">
        <f>+(Ventas_Wellpro[[#This Row],[Precio de Venta]]*0.16)*Ventas_Wellpro[[#This Row],[Cantidad Vendida]]</f>
        <v>19.8432</v>
      </c>
      <c r="H2474" s="52">
        <v>124.02</v>
      </c>
      <c r="I2474" s="17">
        <f>+Ventas_Wellpro[[#This Row],[Total de Venta sin IVA]]+Ventas_Wellpro[[#This Row],[IVA]]</f>
        <v>143.86320000000001</v>
      </c>
      <c r="J2474">
        <f>YEAR(Ventas_Wellpro[[#This Row],[Fecha]])</f>
        <v>2025</v>
      </c>
      <c r="K2474" t="str">
        <f>TEXT(Ventas_Wellpro[[#This Row],[Fecha]],"MMMM")</f>
        <v>diciembre</v>
      </c>
      <c r="L2474">
        <f>DAY(Ventas_Wellpro[[#This Row],[Fecha]])</f>
        <v>1</v>
      </c>
    </row>
    <row r="2475" spans="2:12" x14ac:dyDescent="0.25">
      <c r="B2475" s="70">
        <v>45992</v>
      </c>
      <c r="C2475" s="74" t="s">
        <v>22</v>
      </c>
      <c r="D2475" t="s">
        <v>144</v>
      </c>
      <c r="E2475" s="49">
        <v>124.02</v>
      </c>
      <c r="F2475" s="49">
        <v>1</v>
      </c>
      <c r="G2475" s="48">
        <f>+(Ventas_Wellpro[[#This Row],[Precio de Venta]]*0.16)*Ventas_Wellpro[[#This Row],[Cantidad Vendida]]</f>
        <v>19.8432</v>
      </c>
      <c r="H2475" s="51">
        <v>124.02</v>
      </c>
      <c r="I2475" s="17">
        <f>+Ventas_Wellpro[[#This Row],[Total de Venta sin IVA]]+Ventas_Wellpro[[#This Row],[IVA]]</f>
        <v>143.86320000000001</v>
      </c>
      <c r="J2475">
        <f>YEAR(Ventas_Wellpro[[#This Row],[Fecha]])</f>
        <v>2025</v>
      </c>
      <c r="K2475" t="str">
        <f>TEXT(Ventas_Wellpro[[#This Row],[Fecha]],"MMMM")</f>
        <v>diciembre</v>
      </c>
      <c r="L2475">
        <f>DAY(Ventas_Wellpro[[#This Row],[Fecha]])</f>
        <v>1</v>
      </c>
    </row>
    <row r="2476" spans="2:12" x14ac:dyDescent="0.25">
      <c r="B2476" s="70">
        <v>45992</v>
      </c>
      <c r="C2476" s="74" t="s">
        <v>57</v>
      </c>
      <c r="D2476" t="s">
        <v>197</v>
      </c>
      <c r="E2476" s="50">
        <v>16.16</v>
      </c>
      <c r="F2476" s="50">
        <v>120</v>
      </c>
      <c r="G2476" s="48">
        <f>+(Ventas_Wellpro[[#This Row],[Precio de Venta]]*0.16)*Ventas_Wellpro[[#This Row],[Cantidad Vendida]]</f>
        <v>310.27199999999999</v>
      </c>
      <c r="H2476" s="52">
        <v>1939.2</v>
      </c>
      <c r="I2476" s="17">
        <f>+Ventas_Wellpro[[#This Row],[Total de Venta sin IVA]]+Ventas_Wellpro[[#This Row],[IVA]]</f>
        <v>2249.4720000000002</v>
      </c>
      <c r="J2476">
        <f>YEAR(Ventas_Wellpro[[#This Row],[Fecha]])</f>
        <v>2025</v>
      </c>
      <c r="K2476" t="str">
        <f>TEXT(Ventas_Wellpro[[#This Row],[Fecha]],"MMMM")</f>
        <v>diciembre</v>
      </c>
      <c r="L2476">
        <f>DAY(Ventas_Wellpro[[#This Row],[Fecha]])</f>
        <v>1</v>
      </c>
    </row>
    <row r="2477" spans="2:12" x14ac:dyDescent="0.25">
      <c r="B2477" s="70">
        <v>45992</v>
      </c>
      <c r="C2477" s="74" t="s">
        <v>14</v>
      </c>
      <c r="D2477" t="s">
        <v>144</v>
      </c>
      <c r="E2477" s="49">
        <v>1706.9</v>
      </c>
      <c r="F2477" s="49">
        <v>1</v>
      </c>
      <c r="G2477" s="48">
        <f>+(Ventas_Wellpro[[#This Row],[Precio de Venta]]*0.16)*Ventas_Wellpro[[#This Row],[Cantidad Vendida]]</f>
        <v>273.10400000000004</v>
      </c>
      <c r="H2477" s="51">
        <v>1706.9</v>
      </c>
      <c r="I2477" s="17">
        <f>+Ventas_Wellpro[[#This Row],[Total de Venta sin IVA]]+Ventas_Wellpro[[#This Row],[IVA]]</f>
        <v>1980.0040000000001</v>
      </c>
      <c r="J2477">
        <f>YEAR(Ventas_Wellpro[[#This Row],[Fecha]])</f>
        <v>2025</v>
      </c>
      <c r="K2477" t="str">
        <f>TEXT(Ventas_Wellpro[[#This Row],[Fecha]],"MMMM")</f>
        <v>diciembre</v>
      </c>
      <c r="L2477">
        <f>DAY(Ventas_Wellpro[[#This Row],[Fecha]])</f>
        <v>1</v>
      </c>
    </row>
    <row r="2478" spans="2:12" x14ac:dyDescent="0.25">
      <c r="B2478" s="70">
        <v>45993</v>
      </c>
      <c r="C2478" s="74" t="s">
        <v>17</v>
      </c>
      <c r="D2478" t="s">
        <v>196</v>
      </c>
      <c r="E2478" s="50">
        <v>498.66</v>
      </c>
      <c r="F2478" s="50">
        <v>6</v>
      </c>
      <c r="G2478" s="48">
        <f>+(Ventas_Wellpro[[#This Row],[Precio de Venta]]*0.16)*Ventas_Wellpro[[#This Row],[Cantidad Vendida]]</f>
        <v>478.71360000000004</v>
      </c>
      <c r="H2478" s="52">
        <v>2991.96</v>
      </c>
      <c r="I2478" s="17">
        <f>+Ventas_Wellpro[[#This Row],[Total de Venta sin IVA]]+Ventas_Wellpro[[#This Row],[IVA]]</f>
        <v>3470.6736000000001</v>
      </c>
      <c r="J2478">
        <f>YEAR(Ventas_Wellpro[[#This Row],[Fecha]])</f>
        <v>2025</v>
      </c>
      <c r="K2478" t="str">
        <f>TEXT(Ventas_Wellpro[[#This Row],[Fecha]],"MMMM")</f>
        <v>diciembre</v>
      </c>
      <c r="L2478">
        <f>DAY(Ventas_Wellpro[[#This Row],[Fecha]])</f>
        <v>2</v>
      </c>
    </row>
    <row r="2479" spans="2:12" x14ac:dyDescent="0.25">
      <c r="B2479" s="70">
        <v>45993</v>
      </c>
      <c r="C2479" s="74" t="s">
        <v>17</v>
      </c>
      <c r="D2479" t="s">
        <v>196</v>
      </c>
      <c r="E2479" s="49">
        <v>498.66</v>
      </c>
      <c r="F2479" s="49">
        <v>12</v>
      </c>
      <c r="G2479" s="48">
        <f>+(Ventas_Wellpro[[#This Row],[Precio de Venta]]*0.16)*Ventas_Wellpro[[#This Row],[Cantidad Vendida]]</f>
        <v>957.42720000000008</v>
      </c>
      <c r="H2479" s="51">
        <v>5983.92</v>
      </c>
      <c r="I2479" s="17">
        <f>+Ventas_Wellpro[[#This Row],[Total de Venta sin IVA]]+Ventas_Wellpro[[#This Row],[IVA]]</f>
        <v>6941.3472000000002</v>
      </c>
      <c r="J2479">
        <f>YEAR(Ventas_Wellpro[[#This Row],[Fecha]])</f>
        <v>2025</v>
      </c>
      <c r="K2479" t="str">
        <f>TEXT(Ventas_Wellpro[[#This Row],[Fecha]],"MMMM")</f>
        <v>diciembre</v>
      </c>
      <c r="L2479">
        <f>DAY(Ventas_Wellpro[[#This Row],[Fecha]])</f>
        <v>2</v>
      </c>
    </row>
    <row r="2480" spans="2:12" x14ac:dyDescent="0.25">
      <c r="B2480" s="70">
        <v>45993</v>
      </c>
      <c r="C2480" s="74" t="s">
        <v>17</v>
      </c>
      <c r="D2480" t="s">
        <v>196</v>
      </c>
      <c r="E2480" s="50">
        <v>498.66</v>
      </c>
      <c r="F2480" s="50">
        <v>6</v>
      </c>
      <c r="G2480" s="48">
        <f>+(Ventas_Wellpro[[#This Row],[Precio de Venta]]*0.16)*Ventas_Wellpro[[#This Row],[Cantidad Vendida]]</f>
        <v>478.71360000000004</v>
      </c>
      <c r="H2480" s="52">
        <v>2991.96</v>
      </c>
      <c r="I2480" s="17">
        <f>+Ventas_Wellpro[[#This Row],[Total de Venta sin IVA]]+Ventas_Wellpro[[#This Row],[IVA]]</f>
        <v>3470.6736000000001</v>
      </c>
      <c r="J2480">
        <f>YEAR(Ventas_Wellpro[[#This Row],[Fecha]])</f>
        <v>2025</v>
      </c>
      <c r="K2480" t="str">
        <f>TEXT(Ventas_Wellpro[[#This Row],[Fecha]],"MMMM")</f>
        <v>diciembre</v>
      </c>
      <c r="L2480">
        <f>DAY(Ventas_Wellpro[[#This Row],[Fecha]])</f>
        <v>2</v>
      </c>
    </row>
    <row r="2481" spans="2:12" x14ac:dyDescent="0.25">
      <c r="B2481" s="70">
        <v>45993</v>
      </c>
      <c r="C2481" s="74" t="s">
        <v>17</v>
      </c>
      <c r="D2481" t="s">
        <v>196</v>
      </c>
      <c r="E2481" s="49">
        <v>498.66</v>
      </c>
      <c r="F2481" s="49">
        <v>6</v>
      </c>
      <c r="G2481" s="48">
        <f>+(Ventas_Wellpro[[#This Row],[Precio de Venta]]*0.16)*Ventas_Wellpro[[#This Row],[Cantidad Vendida]]</f>
        <v>478.71360000000004</v>
      </c>
      <c r="H2481" s="51">
        <v>2991.96</v>
      </c>
      <c r="I2481" s="17">
        <f>+Ventas_Wellpro[[#This Row],[Total de Venta sin IVA]]+Ventas_Wellpro[[#This Row],[IVA]]</f>
        <v>3470.6736000000001</v>
      </c>
      <c r="J2481">
        <f>YEAR(Ventas_Wellpro[[#This Row],[Fecha]])</f>
        <v>2025</v>
      </c>
      <c r="K2481" t="str">
        <f>TEXT(Ventas_Wellpro[[#This Row],[Fecha]],"MMMM")</f>
        <v>diciembre</v>
      </c>
      <c r="L2481">
        <f>DAY(Ventas_Wellpro[[#This Row],[Fecha]])</f>
        <v>2</v>
      </c>
    </row>
    <row r="2482" spans="2:12" x14ac:dyDescent="0.25">
      <c r="B2482" s="70">
        <v>45993</v>
      </c>
      <c r="C2482" s="74" t="s">
        <v>17</v>
      </c>
      <c r="D2482" t="s">
        <v>196</v>
      </c>
      <c r="E2482" s="50">
        <v>498.66</v>
      </c>
      <c r="F2482" s="50">
        <v>12</v>
      </c>
      <c r="G2482" s="48">
        <f>+(Ventas_Wellpro[[#This Row],[Precio de Venta]]*0.16)*Ventas_Wellpro[[#This Row],[Cantidad Vendida]]</f>
        <v>957.42720000000008</v>
      </c>
      <c r="H2482" s="52">
        <v>5983.92</v>
      </c>
      <c r="I2482" s="17">
        <f>+Ventas_Wellpro[[#This Row],[Total de Venta sin IVA]]+Ventas_Wellpro[[#This Row],[IVA]]</f>
        <v>6941.3472000000002</v>
      </c>
      <c r="J2482">
        <f>YEAR(Ventas_Wellpro[[#This Row],[Fecha]])</f>
        <v>2025</v>
      </c>
      <c r="K2482" t="str">
        <f>TEXT(Ventas_Wellpro[[#This Row],[Fecha]],"MMMM")</f>
        <v>diciembre</v>
      </c>
      <c r="L2482">
        <f>DAY(Ventas_Wellpro[[#This Row],[Fecha]])</f>
        <v>2</v>
      </c>
    </row>
    <row r="2483" spans="2:12" x14ac:dyDescent="0.25">
      <c r="B2483" s="70">
        <v>45993</v>
      </c>
      <c r="C2483" s="74" t="s">
        <v>21</v>
      </c>
      <c r="D2483" t="s">
        <v>144</v>
      </c>
      <c r="E2483" s="50">
        <v>124.02</v>
      </c>
      <c r="F2483" s="50">
        <v>1</v>
      </c>
      <c r="G2483" s="48">
        <f>+(Ventas_Wellpro[[#This Row],[Precio de Venta]]*0.16)*Ventas_Wellpro[[#This Row],[Cantidad Vendida]]</f>
        <v>19.8432</v>
      </c>
      <c r="H2483" s="52">
        <v>124.02</v>
      </c>
      <c r="I2483" s="17">
        <f>+Ventas_Wellpro[[#This Row],[Total de Venta sin IVA]]+Ventas_Wellpro[[#This Row],[IVA]]</f>
        <v>143.86320000000001</v>
      </c>
      <c r="J2483">
        <f>YEAR(Ventas_Wellpro[[#This Row],[Fecha]])</f>
        <v>2025</v>
      </c>
      <c r="K2483" t="str">
        <f>TEXT(Ventas_Wellpro[[#This Row],[Fecha]],"MMMM")</f>
        <v>diciembre</v>
      </c>
      <c r="L2483">
        <f>DAY(Ventas_Wellpro[[#This Row],[Fecha]])</f>
        <v>2</v>
      </c>
    </row>
    <row r="2484" spans="2:12" x14ac:dyDescent="0.25">
      <c r="B2484" s="70">
        <v>45993</v>
      </c>
      <c r="C2484" s="74" t="s">
        <v>22</v>
      </c>
      <c r="D2484" t="s">
        <v>144</v>
      </c>
      <c r="E2484" s="50">
        <v>124.02</v>
      </c>
      <c r="F2484" s="50">
        <v>1</v>
      </c>
      <c r="G2484" s="48">
        <f>+(Ventas_Wellpro[[#This Row],[Precio de Venta]]*0.16)*Ventas_Wellpro[[#This Row],[Cantidad Vendida]]</f>
        <v>19.8432</v>
      </c>
      <c r="H2484" s="52">
        <v>124.02</v>
      </c>
      <c r="I2484" s="17">
        <f>+Ventas_Wellpro[[#This Row],[Total de Venta sin IVA]]+Ventas_Wellpro[[#This Row],[IVA]]</f>
        <v>143.86320000000001</v>
      </c>
      <c r="J2484">
        <f>YEAR(Ventas_Wellpro[[#This Row],[Fecha]])</f>
        <v>2025</v>
      </c>
      <c r="K2484" t="str">
        <f>TEXT(Ventas_Wellpro[[#This Row],[Fecha]],"MMMM")</f>
        <v>diciembre</v>
      </c>
      <c r="L2484">
        <f>DAY(Ventas_Wellpro[[#This Row],[Fecha]])</f>
        <v>2</v>
      </c>
    </row>
    <row r="2485" spans="2:12" x14ac:dyDescent="0.25">
      <c r="B2485" s="70">
        <v>45993</v>
      </c>
      <c r="C2485" s="74" t="s">
        <v>22</v>
      </c>
      <c r="D2485" t="s">
        <v>144</v>
      </c>
      <c r="E2485" s="49">
        <v>124.02</v>
      </c>
      <c r="F2485" s="49">
        <v>1</v>
      </c>
      <c r="G2485" s="48">
        <f>+(Ventas_Wellpro[[#This Row],[Precio de Venta]]*0.16)*Ventas_Wellpro[[#This Row],[Cantidad Vendida]]</f>
        <v>19.8432</v>
      </c>
      <c r="H2485" s="51">
        <v>124.02</v>
      </c>
      <c r="I2485" s="17">
        <f>+Ventas_Wellpro[[#This Row],[Total de Venta sin IVA]]+Ventas_Wellpro[[#This Row],[IVA]]</f>
        <v>143.86320000000001</v>
      </c>
      <c r="J2485">
        <f>YEAR(Ventas_Wellpro[[#This Row],[Fecha]])</f>
        <v>2025</v>
      </c>
      <c r="K2485" t="str">
        <f>TEXT(Ventas_Wellpro[[#This Row],[Fecha]],"MMMM")</f>
        <v>diciembre</v>
      </c>
      <c r="L2485">
        <f>DAY(Ventas_Wellpro[[#This Row],[Fecha]])</f>
        <v>2</v>
      </c>
    </row>
    <row r="2486" spans="2:12" x14ac:dyDescent="0.25">
      <c r="B2486" s="70">
        <v>45993</v>
      </c>
      <c r="C2486" s="74" t="s">
        <v>18</v>
      </c>
      <c r="D2486" t="s">
        <v>196</v>
      </c>
      <c r="E2486" s="49">
        <v>525.59</v>
      </c>
      <c r="F2486" s="49">
        <v>6</v>
      </c>
      <c r="G2486" s="48">
        <f>+(Ventas_Wellpro[[#This Row],[Precio de Venta]]*0.16)*Ventas_Wellpro[[#This Row],[Cantidad Vendida]]</f>
        <v>504.56640000000004</v>
      </c>
      <c r="H2486" s="51">
        <v>3153.54</v>
      </c>
      <c r="I2486" s="17">
        <f>+Ventas_Wellpro[[#This Row],[Total de Venta sin IVA]]+Ventas_Wellpro[[#This Row],[IVA]]</f>
        <v>3658.1064000000001</v>
      </c>
      <c r="J2486">
        <f>YEAR(Ventas_Wellpro[[#This Row],[Fecha]])</f>
        <v>2025</v>
      </c>
      <c r="K2486" t="str">
        <f>TEXT(Ventas_Wellpro[[#This Row],[Fecha]],"MMMM")</f>
        <v>diciembre</v>
      </c>
      <c r="L2486">
        <f>DAY(Ventas_Wellpro[[#This Row],[Fecha]])</f>
        <v>2</v>
      </c>
    </row>
    <row r="2487" spans="2:12" x14ac:dyDescent="0.25">
      <c r="B2487" s="70">
        <v>45993</v>
      </c>
      <c r="C2487" s="74" t="s">
        <v>18</v>
      </c>
      <c r="D2487" t="s">
        <v>196</v>
      </c>
      <c r="E2487" s="50">
        <v>525.59</v>
      </c>
      <c r="F2487" s="50">
        <v>12</v>
      </c>
      <c r="G2487" s="48">
        <f>+(Ventas_Wellpro[[#This Row],[Precio de Venta]]*0.16)*Ventas_Wellpro[[#This Row],[Cantidad Vendida]]</f>
        <v>1009.1328000000001</v>
      </c>
      <c r="H2487" s="52">
        <v>6307.08</v>
      </c>
      <c r="I2487" s="17">
        <f>+Ventas_Wellpro[[#This Row],[Total de Venta sin IVA]]+Ventas_Wellpro[[#This Row],[IVA]]</f>
        <v>7316.2128000000002</v>
      </c>
      <c r="J2487">
        <f>YEAR(Ventas_Wellpro[[#This Row],[Fecha]])</f>
        <v>2025</v>
      </c>
      <c r="K2487" t="str">
        <f>TEXT(Ventas_Wellpro[[#This Row],[Fecha]],"MMMM")</f>
        <v>diciembre</v>
      </c>
      <c r="L2487">
        <f>DAY(Ventas_Wellpro[[#This Row],[Fecha]])</f>
        <v>2</v>
      </c>
    </row>
    <row r="2488" spans="2:12" x14ac:dyDescent="0.25">
      <c r="B2488" s="70">
        <v>45993</v>
      </c>
      <c r="C2488" s="74" t="s">
        <v>18</v>
      </c>
      <c r="D2488" t="s">
        <v>196</v>
      </c>
      <c r="E2488" s="49">
        <v>525.59</v>
      </c>
      <c r="F2488" s="49">
        <v>12</v>
      </c>
      <c r="G2488" s="48">
        <f>+(Ventas_Wellpro[[#This Row],[Precio de Venta]]*0.16)*Ventas_Wellpro[[#This Row],[Cantidad Vendida]]</f>
        <v>1009.1328000000001</v>
      </c>
      <c r="H2488" s="51">
        <v>6307.08</v>
      </c>
      <c r="I2488" s="17">
        <f>+Ventas_Wellpro[[#This Row],[Total de Venta sin IVA]]+Ventas_Wellpro[[#This Row],[IVA]]</f>
        <v>7316.2128000000002</v>
      </c>
      <c r="J2488">
        <f>YEAR(Ventas_Wellpro[[#This Row],[Fecha]])</f>
        <v>2025</v>
      </c>
      <c r="K2488" t="str">
        <f>TEXT(Ventas_Wellpro[[#This Row],[Fecha]],"MMMM")</f>
        <v>diciembre</v>
      </c>
      <c r="L2488">
        <f>DAY(Ventas_Wellpro[[#This Row],[Fecha]])</f>
        <v>2</v>
      </c>
    </row>
    <row r="2489" spans="2:12" x14ac:dyDescent="0.25">
      <c r="B2489" s="70">
        <v>45993</v>
      </c>
      <c r="C2489" s="74" t="s">
        <v>18</v>
      </c>
      <c r="D2489" t="s">
        <v>196</v>
      </c>
      <c r="E2489" s="50">
        <v>525.59</v>
      </c>
      <c r="F2489" s="50">
        <v>6</v>
      </c>
      <c r="G2489" s="48">
        <f>+(Ventas_Wellpro[[#This Row],[Precio de Venta]]*0.16)*Ventas_Wellpro[[#This Row],[Cantidad Vendida]]</f>
        <v>504.56640000000004</v>
      </c>
      <c r="H2489" s="52">
        <v>3153.54</v>
      </c>
      <c r="I2489" s="17">
        <f>+Ventas_Wellpro[[#This Row],[Total de Venta sin IVA]]+Ventas_Wellpro[[#This Row],[IVA]]</f>
        <v>3658.1064000000001</v>
      </c>
      <c r="J2489">
        <f>YEAR(Ventas_Wellpro[[#This Row],[Fecha]])</f>
        <v>2025</v>
      </c>
      <c r="K2489" t="str">
        <f>TEXT(Ventas_Wellpro[[#This Row],[Fecha]],"MMMM")</f>
        <v>diciembre</v>
      </c>
      <c r="L2489">
        <f>DAY(Ventas_Wellpro[[#This Row],[Fecha]])</f>
        <v>2</v>
      </c>
    </row>
    <row r="2490" spans="2:12" x14ac:dyDescent="0.25">
      <c r="B2490" s="70">
        <v>45993</v>
      </c>
      <c r="C2490" s="74" t="s">
        <v>18</v>
      </c>
      <c r="D2490" t="s">
        <v>196</v>
      </c>
      <c r="E2490" s="49">
        <v>525.59</v>
      </c>
      <c r="F2490" s="49">
        <v>6</v>
      </c>
      <c r="G2490" s="48">
        <f>+(Ventas_Wellpro[[#This Row],[Precio de Venta]]*0.16)*Ventas_Wellpro[[#This Row],[Cantidad Vendida]]</f>
        <v>504.56640000000004</v>
      </c>
      <c r="H2490" s="51">
        <v>3153.54</v>
      </c>
      <c r="I2490" s="17">
        <f>+Ventas_Wellpro[[#This Row],[Total de Venta sin IVA]]+Ventas_Wellpro[[#This Row],[IVA]]</f>
        <v>3658.1064000000001</v>
      </c>
      <c r="J2490">
        <f>YEAR(Ventas_Wellpro[[#This Row],[Fecha]])</f>
        <v>2025</v>
      </c>
      <c r="K2490" t="str">
        <f>TEXT(Ventas_Wellpro[[#This Row],[Fecha]],"MMMM")</f>
        <v>diciembre</v>
      </c>
      <c r="L2490">
        <f>DAY(Ventas_Wellpro[[#This Row],[Fecha]])</f>
        <v>2</v>
      </c>
    </row>
    <row r="2491" spans="2:12" x14ac:dyDescent="0.25">
      <c r="B2491" s="70">
        <v>45993</v>
      </c>
      <c r="C2491" s="74" t="s">
        <v>25</v>
      </c>
      <c r="D2491" t="s">
        <v>144</v>
      </c>
      <c r="E2491" s="49">
        <v>718.25</v>
      </c>
      <c r="F2491" s="49">
        <v>1</v>
      </c>
      <c r="G2491" s="48">
        <f>+(Ventas_Wellpro[[#This Row],[Precio de Venta]]*0.16)*Ventas_Wellpro[[#This Row],[Cantidad Vendida]]</f>
        <v>114.92</v>
      </c>
      <c r="H2491" s="51">
        <v>718.25</v>
      </c>
      <c r="I2491" s="17">
        <f>+Ventas_Wellpro[[#This Row],[Total de Venta sin IVA]]+Ventas_Wellpro[[#This Row],[IVA]]</f>
        <v>833.17</v>
      </c>
      <c r="J2491">
        <f>YEAR(Ventas_Wellpro[[#This Row],[Fecha]])</f>
        <v>2025</v>
      </c>
      <c r="K2491" t="str">
        <f>TEXT(Ventas_Wellpro[[#This Row],[Fecha]],"MMMM")</f>
        <v>diciembre</v>
      </c>
      <c r="L2491">
        <f>DAY(Ventas_Wellpro[[#This Row],[Fecha]])</f>
        <v>2</v>
      </c>
    </row>
    <row r="2492" spans="2:12" x14ac:dyDescent="0.25">
      <c r="B2492" s="70">
        <v>45993</v>
      </c>
      <c r="C2492" s="74" t="s">
        <v>25</v>
      </c>
      <c r="D2492" t="s">
        <v>144</v>
      </c>
      <c r="E2492" s="50">
        <v>957.67</v>
      </c>
      <c r="F2492" s="50">
        <v>1</v>
      </c>
      <c r="G2492" s="48">
        <f>+(Ventas_Wellpro[[#This Row],[Precio de Venta]]*0.16)*Ventas_Wellpro[[#This Row],[Cantidad Vendida]]</f>
        <v>153.22720000000001</v>
      </c>
      <c r="H2492" s="52">
        <v>957.67</v>
      </c>
      <c r="I2492" s="17">
        <f>+Ventas_Wellpro[[#This Row],[Total de Venta sin IVA]]+Ventas_Wellpro[[#This Row],[IVA]]</f>
        <v>1110.8971999999999</v>
      </c>
      <c r="J2492">
        <f>YEAR(Ventas_Wellpro[[#This Row],[Fecha]])</f>
        <v>2025</v>
      </c>
      <c r="K2492" t="str">
        <f>TEXT(Ventas_Wellpro[[#This Row],[Fecha]],"MMMM")</f>
        <v>diciembre</v>
      </c>
      <c r="L2492">
        <f>DAY(Ventas_Wellpro[[#This Row],[Fecha]])</f>
        <v>2</v>
      </c>
    </row>
    <row r="2493" spans="2:12" x14ac:dyDescent="0.25">
      <c r="B2493" s="70">
        <v>45994</v>
      </c>
      <c r="C2493" s="74" t="s">
        <v>156</v>
      </c>
      <c r="D2493" t="s">
        <v>197</v>
      </c>
      <c r="E2493" s="50">
        <v>814.02</v>
      </c>
      <c r="F2493" s="50">
        <v>6</v>
      </c>
      <c r="G2493" s="48">
        <f>+(Ventas_Wellpro[[#This Row],[Precio de Venta]]*0.16)*Ventas_Wellpro[[#This Row],[Cantidad Vendida]]</f>
        <v>781.45920000000001</v>
      </c>
      <c r="H2493" s="52">
        <v>4884.12</v>
      </c>
      <c r="I2493" s="17">
        <f>+Ventas_Wellpro[[#This Row],[Total de Venta sin IVA]]+Ventas_Wellpro[[#This Row],[IVA]]</f>
        <v>5665.5792000000001</v>
      </c>
      <c r="J2493">
        <f>YEAR(Ventas_Wellpro[[#This Row],[Fecha]])</f>
        <v>2025</v>
      </c>
      <c r="K2493" t="str">
        <f>TEXT(Ventas_Wellpro[[#This Row],[Fecha]],"MMMM")</f>
        <v>diciembre</v>
      </c>
      <c r="L2493">
        <f>DAY(Ventas_Wellpro[[#This Row],[Fecha]])</f>
        <v>3</v>
      </c>
    </row>
    <row r="2494" spans="2:12" x14ac:dyDescent="0.25">
      <c r="B2494" s="70">
        <v>45994</v>
      </c>
      <c r="C2494" s="74" t="s">
        <v>123</v>
      </c>
      <c r="D2494" t="s">
        <v>144</v>
      </c>
      <c r="E2494" s="50">
        <v>137.79</v>
      </c>
      <c r="F2494" s="50">
        <v>1</v>
      </c>
      <c r="G2494" s="48">
        <f>+(Ventas_Wellpro[[#This Row],[Precio de Venta]]*0.16)*Ventas_Wellpro[[#This Row],[Cantidad Vendida]]</f>
        <v>22.046399999999998</v>
      </c>
      <c r="H2494" s="52">
        <v>137.79</v>
      </c>
      <c r="I2494" s="17">
        <f>+Ventas_Wellpro[[#This Row],[Total de Venta sin IVA]]+Ventas_Wellpro[[#This Row],[IVA]]</f>
        <v>159.8364</v>
      </c>
      <c r="J2494">
        <f>YEAR(Ventas_Wellpro[[#This Row],[Fecha]])</f>
        <v>2025</v>
      </c>
      <c r="K2494" t="str">
        <f>TEXT(Ventas_Wellpro[[#This Row],[Fecha]],"MMMM")</f>
        <v>diciembre</v>
      </c>
      <c r="L2494">
        <f>DAY(Ventas_Wellpro[[#This Row],[Fecha]])</f>
        <v>3</v>
      </c>
    </row>
    <row r="2495" spans="2:12" x14ac:dyDescent="0.25">
      <c r="B2495" s="70">
        <v>45994</v>
      </c>
      <c r="C2495" s="74" t="s">
        <v>10</v>
      </c>
      <c r="D2495" t="s">
        <v>144</v>
      </c>
      <c r="E2495" s="49">
        <v>343.97</v>
      </c>
      <c r="F2495" s="49">
        <v>1</v>
      </c>
      <c r="G2495" s="48">
        <f>+(Ventas_Wellpro[[#This Row],[Precio de Venta]]*0.16)*Ventas_Wellpro[[#This Row],[Cantidad Vendida]]</f>
        <v>55.035200000000003</v>
      </c>
      <c r="H2495" s="51">
        <v>343.97</v>
      </c>
      <c r="I2495" s="17">
        <f>+Ventas_Wellpro[[#This Row],[Total de Venta sin IVA]]+Ventas_Wellpro[[#This Row],[IVA]]</f>
        <v>399.00520000000006</v>
      </c>
      <c r="J2495">
        <f>YEAR(Ventas_Wellpro[[#This Row],[Fecha]])</f>
        <v>2025</v>
      </c>
      <c r="K2495" t="str">
        <f>TEXT(Ventas_Wellpro[[#This Row],[Fecha]],"MMMM")</f>
        <v>diciembre</v>
      </c>
      <c r="L2495">
        <f>DAY(Ventas_Wellpro[[#This Row],[Fecha]])</f>
        <v>3</v>
      </c>
    </row>
    <row r="2496" spans="2:12" x14ac:dyDescent="0.25">
      <c r="B2496" s="70">
        <v>45995</v>
      </c>
      <c r="C2496" s="74" t="s">
        <v>16</v>
      </c>
      <c r="D2496" t="s">
        <v>144</v>
      </c>
      <c r="E2496" s="50">
        <v>905.16</v>
      </c>
      <c r="F2496" s="50">
        <v>1</v>
      </c>
      <c r="G2496" s="48">
        <f>+(Ventas_Wellpro[[#This Row],[Precio de Venta]]*0.16)*Ventas_Wellpro[[#This Row],[Cantidad Vendida]]</f>
        <v>144.82560000000001</v>
      </c>
      <c r="H2496" s="52">
        <v>905.16</v>
      </c>
      <c r="I2496" s="17">
        <f>+Ventas_Wellpro[[#This Row],[Total de Venta sin IVA]]+Ventas_Wellpro[[#This Row],[IVA]]</f>
        <v>1049.9856</v>
      </c>
      <c r="J2496">
        <f>YEAR(Ventas_Wellpro[[#This Row],[Fecha]])</f>
        <v>2025</v>
      </c>
      <c r="K2496" t="str">
        <f>TEXT(Ventas_Wellpro[[#This Row],[Fecha]],"MMMM")</f>
        <v>diciembre</v>
      </c>
      <c r="L2496">
        <f>DAY(Ventas_Wellpro[[#This Row],[Fecha]])</f>
        <v>4</v>
      </c>
    </row>
    <row r="2497" spans="2:12" x14ac:dyDescent="0.25">
      <c r="B2497" s="70">
        <v>45995</v>
      </c>
      <c r="C2497" s="74" t="s">
        <v>17</v>
      </c>
      <c r="D2497" t="s">
        <v>196</v>
      </c>
      <c r="E2497" s="49">
        <v>498.66</v>
      </c>
      <c r="F2497" s="49">
        <v>6</v>
      </c>
      <c r="G2497" s="48">
        <f>+(Ventas_Wellpro[[#This Row],[Precio de Venta]]*0.16)*Ventas_Wellpro[[#This Row],[Cantidad Vendida]]</f>
        <v>478.71360000000004</v>
      </c>
      <c r="H2497" s="51">
        <v>2991.96</v>
      </c>
      <c r="I2497" s="17">
        <f>+Ventas_Wellpro[[#This Row],[Total de Venta sin IVA]]+Ventas_Wellpro[[#This Row],[IVA]]</f>
        <v>3470.6736000000001</v>
      </c>
      <c r="J2497">
        <f>YEAR(Ventas_Wellpro[[#This Row],[Fecha]])</f>
        <v>2025</v>
      </c>
      <c r="K2497" t="str">
        <f>TEXT(Ventas_Wellpro[[#This Row],[Fecha]],"MMMM")</f>
        <v>diciembre</v>
      </c>
      <c r="L2497">
        <f>DAY(Ventas_Wellpro[[#This Row],[Fecha]])</f>
        <v>4</v>
      </c>
    </row>
    <row r="2498" spans="2:12" x14ac:dyDescent="0.25">
      <c r="B2498" s="70">
        <v>45995</v>
      </c>
      <c r="C2498" s="74" t="s">
        <v>17</v>
      </c>
      <c r="D2498" t="s">
        <v>196</v>
      </c>
      <c r="E2498" s="50">
        <v>498.66</v>
      </c>
      <c r="F2498" s="50">
        <v>6</v>
      </c>
      <c r="G2498" s="48">
        <f>+(Ventas_Wellpro[[#This Row],[Precio de Venta]]*0.16)*Ventas_Wellpro[[#This Row],[Cantidad Vendida]]</f>
        <v>478.71360000000004</v>
      </c>
      <c r="H2498" s="52">
        <v>2991.96</v>
      </c>
      <c r="I2498" s="17">
        <f>+Ventas_Wellpro[[#This Row],[Total de Venta sin IVA]]+Ventas_Wellpro[[#This Row],[IVA]]</f>
        <v>3470.6736000000001</v>
      </c>
      <c r="J2498">
        <f>YEAR(Ventas_Wellpro[[#This Row],[Fecha]])</f>
        <v>2025</v>
      </c>
      <c r="K2498" t="str">
        <f>TEXT(Ventas_Wellpro[[#This Row],[Fecha]],"MMMM")</f>
        <v>diciembre</v>
      </c>
      <c r="L2498">
        <f>DAY(Ventas_Wellpro[[#This Row],[Fecha]])</f>
        <v>4</v>
      </c>
    </row>
    <row r="2499" spans="2:12" x14ac:dyDescent="0.25">
      <c r="B2499" s="70">
        <v>45995</v>
      </c>
      <c r="C2499" s="74" t="s">
        <v>17</v>
      </c>
      <c r="D2499" t="s">
        <v>196</v>
      </c>
      <c r="E2499" s="49">
        <v>498.66</v>
      </c>
      <c r="F2499" s="49">
        <v>6</v>
      </c>
      <c r="G2499" s="48">
        <f>+(Ventas_Wellpro[[#This Row],[Precio de Venta]]*0.16)*Ventas_Wellpro[[#This Row],[Cantidad Vendida]]</f>
        <v>478.71360000000004</v>
      </c>
      <c r="H2499" s="51">
        <v>2991.96</v>
      </c>
      <c r="I2499" s="17">
        <f>+Ventas_Wellpro[[#This Row],[Total de Venta sin IVA]]+Ventas_Wellpro[[#This Row],[IVA]]</f>
        <v>3470.6736000000001</v>
      </c>
      <c r="J2499">
        <f>YEAR(Ventas_Wellpro[[#This Row],[Fecha]])</f>
        <v>2025</v>
      </c>
      <c r="K2499" t="str">
        <f>TEXT(Ventas_Wellpro[[#This Row],[Fecha]],"MMMM")</f>
        <v>diciembre</v>
      </c>
      <c r="L2499">
        <f>DAY(Ventas_Wellpro[[#This Row],[Fecha]])</f>
        <v>4</v>
      </c>
    </row>
    <row r="2500" spans="2:12" x14ac:dyDescent="0.25">
      <c r="B2500" s="70">
        <v>45995</v>
      </c>
      <c r="C2500" s="74" t="s">
        <v>17</v>
      </c>
      <c r="D2500" t="s">
        <v>196</v>
      </c>
      <c r="E2500" s="50">
        <v>498.66</v>
      </c>
      <c r="F2500" s="50">
        <v>6</v>
      </c>
      <c r="G2500" s="48">
        <f>+(Ventas_Wellpro[[#This Row],[Precio de Venta]]*0.16)*Ventas_Wellpro[[#This Row],[Cantidad Vendida]]</f>
        <v>478.71360000000004</v>
      </c>
      <c r="H2500" s="52">
        <v>2991.96</v>
      </c>
      <c r="I2500" s="17">
        <f>+Ventas_Wellpro[[#This Row],[Total de Venta sin IVA]]+Ventas_Wellpro[[#This Row],[IVA]]</f>
        <v>3470.6736000000001</v>
      </c>
      <c r="J2500">
        <f>YEAR(Ventas_Wellpro[[#This Row],[Fecha]])</f>
        <v>2025</v>
      </c>
      <c r="K2500" t="str">
        <f>TEXT(Ventas_Wellpro[[#This Row],[Fecha]],"MMMM")</f>
        <v>diciembre</v>
      </c>
      <c r="L2500">
        <f>DAY(Ventas_Wellpro[[#This Row],[Fecha]])</f>
        <v>4</v>
      </c>
    </row>
    <row r="2501" spans="2:12" x14ac:dyDescent="0.25">
      <c r="B2501" s="70">
        <v>45995</v>
      </c>
      <c r="C2501" s="74" t="s">
        <v>17</v>
      </c>
      <c r="D2501" t="s">
        <v>196</v>
      </c>
      <c r="E2501" s="49">
        <v>498.66</v>
      </c>
      <c r="F2501" s="49">
        <v>12</v>
      </c>
      <c r="G2501" s="48">
        <f>+(Ventas_Wellpro[[#This Row],[Precio de Venta]]*0.16)*Ventas_Wellpro[[#This Row],[Cantidad Vendida]]</f>
        <v>957.42720000000008</v>
      </c>
      <c r="H2501" s="51">
        <v>5983.92</v>
      </c>
      <c r="I2501" s="17">
        <f>+Ventas_Wellpro[[#This Row],[Total de Venta sin IVA]]+Ventas_Wellpro[[#This Row],[IVA]]</f>
        <v>6941.3472000000002</v>
      </c>
      <c r="J2501">
        <f>YEAR(Ventas_Wellpro[[#This Row],[Fecha]])</f>
        <v>2025</v>
      </c>
      <c r="K2501" t="str">
        <f>TEXT(Ventas_Wellpro[[#This Row],[Fecha]],"MMMM")</f>
        <v>diciembre</v>
      </c>
      <c r="L2501">
        <f>DAY(Ventas_Wellpro[[#This Row],[Fecha]])</f>
        <v>4</v>
      </c>
    </row>
    <row r="2502" spans="2:12" x14ac:dyDescent="0.25">
      <c r="B2502" s="70">
        <v>45995</v>
      </c>
      <c r="C2502" s="74" t="s">
        <v>10</v>
      </c>
      <c r="D2502" t="s">
        <v>144</v>
      </c>
      <c r="E2502" s="50">
        <v>343.97</v>
      </c>
      <c r="F2502" s="50">
        <v>1</v>
      </c>
      <c r="G2502" s="48">
        <f>+(Ventas_Wellpro[[#This Row],[Precio de Venta]]*0.16)*Ventas_Wellpro[[#This Row],[Cantidad Vendida]]</f>
        <v>55.035200000000003</v>
      </c>
      <c r="H2502" s="52">
        <v>343.97</v>
      </c>
      <c r="I2502" s="17">
        <f>+Ventas_Wellpro[[#This Row],[Total de Venta sin IVA]]+Ventas_Wellpro[[#This Row],[IVA]]</f>
        <v>399.00520000000006</v>
      </c>
      <c r="J2502">
        <f>YEAR(Ventas_Wellpro[[#This Row],[Fecha]])</f>
        <v>2025</v>
      </c>
      <c r="K2502" t="str">
        <f>TEXT(Ventas_Wellpro[[#This Row],[Fecha]],"MMMM")</f>
        <v>diciembre</v>
      </c>
      <c r="L2502">
        <f>DAY(Ventas_Wellpro[[#This Row],[Fecha]])</f>
        <v>4</v>
      </c>
    </row>
    <row r="2503" spans="2:12" x14ac:dyDescent="0.25">
      <c r="B2503" s="70">
        <v>45995</v>
      </c>
      <c r="C2503" s="74" t="s">
        <v>11</v>
      </c>
      <c r="D2503" t="s">
        <v>206</v>
      </c>
      <c r="E2503" s="49">
        <v>343.97</v>
      </c>
      <c r="F2503" s="49">
        <v>1</v>
      </c>
      <c r="G2503" s="48">
        <f>+(Ventas_Wellpro[[#This Row],[Precio de Venta]]*0.16)*Ventas_Wellpro[[#This Row],[Cantidad Vendida]]</f>
        <v>55.035200000000003</v>
      </c>
      <c r="H2503" s="51">
        <v>343.97</v>
      </c>
      <c r="I2503" s="17">
        <f>+Ventas_Wellpro[[#This Row],[Total de Venta sin IVA]]+Ventas_Wellpro[[#This Row],[IVA]]</f>
        <v>399.00520000000006</v>
      </c>
      <c r="J2503">
        <f>YEAR(Ventas_Wellpro[[#This Row],[Fecha]])</f>
        <v>2025</v>
      </c>
      <c r="K2503" t="str">
        <f>TEXT(Ventas_Wellpro[[#This Row],[Fecha]],"MMMM")</f>
        <v>diciembre</v>
      </c>
      <c r="L2503">
        <f>DAY(Ventas_Wellpro[[#This Row],[Fecha]])</f>
        <v>4</v>
      </c>
    </row>
    <row r="2504" spans="2:12" x14ac:dyDescent="0.25">
      <c r="B2504" s="70">
        <v>45995</v>
      </c>
      <c r="C2504" s="74" t="s">
        <v>18</v>
      </c>
      <c r="D2504" t="s">
        <v>196</v>
      </c>
      <c r="E2504" s="50">
        <v>525.59</v>
      </c>
      <c r="F2504" s="50">
        <v>6</v>
      </c>
      <c r="G2504" s="48">
        <f>+(Ventas_Wellpro[[#This Row],[Precio de Venta]]*0.16)*Ventas_Wellpro[[#This Row],[Cantidad Vendida]]</f>
        <v>504.56640000000004</v>
      </c>
      <c r="H2504" s="52">
        <v>3153.54</v>
      </c>
      <c r="I2504" s="17">
        <f>+Ventas_Wellpro[[#This Row],[Total de Venta sin IVA]]+Ventas_Wellpro[[#This Row],[IVA]]</f>
        <v>3658.1064000000001</v>
      </c>
      <c r="J2504">
        <f>YEAR(Ventas_Wellpro[[#This Row],[Fecha]])</f>
        <v>2025</v>
      </c>
      <c r="K2504" t="str">
        <f>TEXT(Ventas_Wellpro[[#This Row],[Fecha]],"MMMM")</f>
        <v>diciembre</v>
      </c>
      <c r="L2504">
        <f>DAY(Ventas_Wellpro[[#This Row],[Fecha]])</f>
        <v>4</v>
      </c>
    </row>
    <row r="2505" spans="2:12" x14ac:dyDescent="0.25">
      <c r="B2505" s="70">
        <v>45995</v>
      </c>
      <c r="C2505" s="74" t="s">
        <v>18</v>
      </c>
      <c r="D2505" t="s">
        <v>196</v>
      </c>
      <c r="E2505" s="49">
        <v>525.59</v>
      </c>
      <c r="F2505" s="49">
        <v>6</v>
      </c>
      <c r="G2505" s="48">
        <f>+(Ventas_Wellpro[[#This Row],[Precio de Venta]]*0.16)*Ventas_Wellpro[[#This Row],[Cantidad Vendida]]</f>
        <v>504.56640000000004</v>
      </c>
      <c r="H2505" s="51">
        <v>3153.54</v>
      </c>
      <c r="I2505" s="17">
        <f>+Ventas_Wellpro[[#This Row],[Total de Venta sin IVA]]+Ventas_Wellpro[[#This Row],[IVA]]</f>
        <v>3658.1064000000001</v>
      </c>
      <c r="J2505">
        <f>YEAR(Ventas_Wellpro[[#This Row],[Fecha]])</f>
        <v>2025</v>
      </c>
      <c r="K2505" t="str">
        <f>TEXT(Ventas_Wellpro[[#This Row],[Fecha]],"MMMM")</f>
        <v>diciembre</v>
      </c>
      <c r="L2505">
        <f>DAY(Ventas_Wellpro[[#This Row],[Fecha]])</f>
        <v>4</v>
      </c>
    </row>
    <row r="2506" spans="2:12" x14ac:dyDescent="0.25">
      <c r="B2506" s="70">
        <v>45995</v>
      </c>
      <c r="C2506" s="74" t="s">
        <v>18</v>
      </c>
      <c r="D2506" t="s">
        <v>196</v>
      </c>
      <c r="E2506" s="50">
        <v>525.59</v>
      </c>
      <c r="F2506" s="50">
        <v>6</v>
      </c>
      <c r="G2506" s="48">
        <f>+(Ventas_Wellpro[[#This Row],[Precio de Venta]]*0.16)*Ventas_Wellpro[[#This Row],[Cantidad Vendida]]</f>
        <v>504.56640000000004</v>
      </c>
      <c r="H2506" s="52">
        <v>3153.54</v>
      </c>
      <c r="I2506" s="17">
        <f>+Ventas_Wellpro[[#This Row],[Total de Venta sin IVA]]+Ventas_Wellpro[[#This Row],[IVA]]</f>
        <v>3658.1064000000001</v>
      </c>
      <c r="J2506">
        <f>YEAR(Ventas_Wellpro[[#This Row],[Fecha]])</f>
        <v>2025</v>
      </c>
      <c r="K2506" t="str">
        <f>TEXT(Ventas_Wellpro[[#This Row],[Fecha]],"MMMM")</f>
        <v>diciembre</v>
      </c>
      <c r="L2506">
        <f>DAY(Ventas_Wellpro[[#This Row],[Fecha]])</f>
        <v>4</v>
      </c>
    </row>
    <row r="2507" spans="2:12" x14ac:dyDescent="0.25">
      <c r="B2507" s="70">
        <v>45996</v>
      </c>
      <c r="C2507" s="74" t="s">
        <v>16</v>
      </c>
      <c r="D2507" t="s">
        <v>145</v>
      </c>
      <c r="E2507" s="49">
        <v>697</v>
      </c>
      <c r="F2507" s="49">
        <v>6</v>
      </c>
      <c r="G2507" s="48">
        <f>+(Ventas_Wellpro[[#This Row],[Precio de Venta]]*0.16)*Ventas_Wellpro[[#This Row],[Cantidad Vendida]]</f>
        <v>669.12</v>
      </c>
      <c r="H2507" s="51">
        <v>4182</v>
      </c>
      <c r="I2507" s="17">
        <f>+Ventas_Wellpro[[#This Row],[Total de Venta sin IVA]]+Ventas_Wellpro[[#This Row],[IVA]]</f>
        <v>4851.12</v>
      </c>
      <c r="J2507">
        <f>YEAR(Ventas_Wellpro[[#This Row],[Fecha]])</f>
        <v>2025</v>
      </c>
      <c r="K2507" t="str">
        <f>TEXT(Ventas_Wellpro[[#This Row],[Fecha]],"MMMM")</f>
        <v>diciembre</v>
      </c>
      <c r="L2507">
        <f>DAY(Ventas_Wellpro[[#This Row],[Fecha]])</f>
        <v>5</v>
      </c>
    </row>
    <row r="2508" spans="2:12" x14ac:dyDescent="0.25">
      <c r="B2508" s="70">
        <v>45996</v>
      </c>
      <c r="C2508" s="74" t="s">
        <v>11</v>
      </c>
      <c r="D2508" t="s">
        <v>144</v>
      </c>
      <c r="E2508" s="50">
        <v>343.97</v>
      </c>
      <c r="F2508" s="50">
        <v>1</v>
      </c>
      <c r="G2508" s="48">
        <f>+(Ventas_Wellpro[[#This Row],[Precio de Venta]]*0.16)*Ventas_Wellpro[[#This Row],[Cantidad Vendida]]</f>
        <v>55.035200000000003</v>
      </c>
      <c r="H2508" s="52">
        <v>343.97</v>
      </c>
      <c r="I2508" s="17">
        <f>+Ventas_Wellpro[[#This Row],[Total de Venta sin IVA]]+Ventas_Wellpro[[#This Row],[IVA]]</f>
        <v>399.00520000000006</v>
      </c>
      <c r="J2508">
        <f>YEAR(Ventas_Wellpro[[#This Row],[Fecha]])</f>
        <v>2025</v>
      </c>
      <c r="K2508" t="str">
        <f>TEXT(Ventas_Wellpro[[#This Row],[Fecha]],"MMMM")</f>
        <v>diciembre</v>
      </c>
      <c r="L2508">
        <f>DAY(Ventas_Wellpro[[#This Row],[Fecha]])</f>
        <v>5</v>
      </c>
    </row>
    <row r="2509" spans="2:12" x14ac:dyDescent="0.25">
      <c r="B2509" s="70">
        <v>45996</v>
      </c>
      <c r="C2509" s="74" t="s">
        <v>25</v>
      </c>
      <c r="D2509" t="s">
        <v>145</v>
      </c>
      <c r="E2509" s="49">
        <v>697</v>
      </c>
      <c r="F2509" s="49">
        <v>18</v>
      </c>
      <c r="G2509" s="48">
        <f>+(Ventas_Wellpro[[#This Row],[Precio de Venta]]*0.16)*Ventas_Wellpro[[#This Row],[Cantidad Vendida]]</f>
        <v>2007.36</v>
      </c>
      <c r="H2509" s="51">
        <v>12546</v>
      </c>
      <c r="I2509" s="17">
        <f>+Ventas_Wellpro[[#This Row],[Total de Venta sin IVA]]+Ventas_Wellpro[[#This Row],[IVA]]</f>
        <v>14553.36</v>
      </c>
      <c r="J2509">
        <f>YEAR(Ventas_Wellpro[[#This Row],[Fecha]])</f>
        <v>2025</v>
      </c>
      <c r="K2509" t="str">
        <f>TEXT(Ventas_Wellpro[[#This Row],[Fecha]],"MMMM")</f>
        <v>diciembre</v>
      </c>
      <c r="L2509">
        <f>DAY(Ventas_Wellpro[[#This Row],[Fecha]])</f>
        <v>5</v>
      </c>
    </row>
    <row r="2510" spans="2:12" x14ac:dyDescent="0.25">
      <c r="B2510" s="70">
        <v>45999</v>
      </c>
      <c r="C2510" s="74" t="s">
        <v>10</v>
      </c>
      <c r="D2510" t="s">
        <v>144</v>
      </c>
      <c r="E2510" s="49">
        <v>343.97</v>
      </c>
      <c r="F2510" s="49">
        <v>1</v>
      </c>
      <c r="G2510" s="48">
        <f>+(Ventas_Wellpro[[#This Row],[Precio de Venta]]*0.16)*Ventas_Wellpro[[#This Row],[Cantidad Vendida]]</f>
        <v>55.035200000000003</v>
      </c>
      <c r="H2510" s="51">
        <v>343.97</v>
      </c>
      <c r="I2510" s="17">
        <f>+Ventas_Wellpro[[#This Row],[Total de Venta sin IVA]]+Ventas_Wellpro[[#This Row],[IVA]]</f>
        <v>399.00520000000006</v>
      </c>
      <c r="J2510">
        <f>YEAR(Ventas_Wellpro[[#This Row],[Fecha]])</f>
        <v>2025</v>
      </c>
      <c r="K2510" t="str">
        <f>TEXT(Ventas_Wellpro[[#This Row],[Fecha]],"MMMM")</f>
        <v>diciembre</v>
      </c>
      <c r="L2510">
        <f>DAY(Ventas_Wellpro[[#This Row],[Fecha]])</f>
        <v>8</v>
      </c>
    </row>
    <row r="2511" spans="2:12" x14ac:dyDescent="0.25">
      <c r="B2511" s="70">
        <v>45999</v>
      </c>
      <c r="C2511" s="74" t="s">
        <v>21</v>
      </c>
      <c r="D2511" t="s">
        <v>144</v>
      </c>
      <c r="E2511" s="49">
        <v>137.79499999999999</v>
      </c>
      <c r="F2511" s="49">
        <v>2</v>
      </c>
      <c r="G2511" s="48">
        <f>+(Ventas_Wellpro[[#This Row],[Precio de Venta]]*0.16)*Ventas_Wellpro[[#This Row],[Cantidad Vendida]]</f>
        <v>44.0944</v>
      </c>
      <c r="H2511" s="51">
        <v>275.58999999999997</v>
      </c>
      <c r="I2511" s="17">
        <f>+Ventas_Wellpro[[#This Row],[Total de Venta sin IVA]]+Ventas_Wellpro[[#This Row],[IVA]]</f>
        <v>319.68439999999998</v>
      </c>
      <c r="J2511">
        <f>YEAR(Ventas_Wellpro[[#This Row],[Fecha]])</f>
        <v>2025</v>
      </c>
      <c r="K2511" t="str">
        <f>TEXT(Ventas_Wellpro[[#This Row],[Fecha]],"MMMM")</f>
        <v>diciembre</v>
      </c>
      <c r="L2511">
        <f>DAY(Ventas_Wellpro[[#This Row],[Fecha]])</f>
        <v>8</v>
      </c>
    </row>
    <row r="2512" spans="2:12" x14ac:dyDescent="0.25">
      <c r="B2512" s="70">
        <v>46001</v>
      </c>
      <c r="C2512" s="74" t="s">
        <v>17</v>
      </c>
      <c r="D2512" t="s">
        <v>196</v>
      </c>
      <c r="E2512" s="50">
        <v>498.66</v>
      </c>
      <c r="F2512" s="50">
        <v>12</v>
      </c>
      <c r="G2512" s="48">
        <f>+(Ventas_Wellpro[[#This Row],[Precio de Venta]]*0.16)*Ventas_Wellpro[[#This Row],[Cantidad Vendida]]</f>
        <v>957.42720000000008</v>
      </c>
      <c r="H2512" s="52">
        <v>5983.92</v>
      </c>
      <c r="I2512" s="17">
        <f>+Ventas_Wellpro[[#This Row],[Total de Venta sin IVA]]+Ventas_Wellpro[[#This Row],[IVA]]</f>
        <v>6941.3472000000002</v>
      </c>
      <c r="J2512">
        <f>YEAR(Ventas_Wellpro[[#This Row],[Fecha]])</f>
        <v>2025</v>
      </c>
      <c r="K2512" t="str">
        <f>TEXT(Ventas_Wellpro[[#This Row],[Fecha]],"MMMM")</f>
        <v>diciembre</v>
      </c>
      <c r="L2512">
        <f>DAY(Ventas_Wellpro[[#This Row],[Fecha]])</f>
        <v>10</v>
      </c>
    </row>
    <row r="2513" spans="2:12" x14ac:dyDescent="0.25">
      <c r="B2513" s="70">
        <v>46001</v>
      </c>
      <c r="C2513" s="74" t="s">
        <v>17</v>
      </c>
      <c r="D2513" t="s">
        <v>196</v>
      </c>
      <c r="E2513" s="49">
        <v>498.66</v>
      </c>
      <c r="F2513" s="49">
        <v>42</v>
      </c>
      <c r="G2513" s="48">
        <f>+(Ventas_Wellpro[[#This Row],[Precio de Venta]]*0.16)*Ventas_Wellpro[[#This Row],[Cantidad Vendida]]</f>
        <v>3350.9952000000003</v>
      </c>
      <c r="H2513" s="51">
        <v>20943.72</v>
      </c>
      <c r="I2513" s="17">
        <f>+Ventas_Wellpro[[#This Row],[Total de Venta sin IVA]]+Ventas_Wellpro[[#This Row],[IVA]]</f>
        <v>24294.715200000002</v>
      </c>
      <c r="J2513">
        <f>YEAR(Ventas_Wellpro[[#This Row],[Fecha]])</f>
        <v>2025</v>
      </c>
      <c r="K2513" t="str">
        <f>TEXT(Ventas_Wellpro[[#This Row],[Fecha]],"MMMM")</f>
        <v>diciembre</v>
      </c>
      <c r="L2513">
        <f>DAY(Ventas_Wellpro[[#This Row],[Fecha]])</f>
        <v>10</v>
      </c>
    </row>
    <row r="2514" spans="2:12" x14ac:dyDescent="0.25">
      <c r="B2514" s="70">
        <v>46001</v>
      </c>
      <c r="C2514" s="74" t="s">
        <v>18</v>
      </c>
      <c r="D2514" t="s">
        <v>196</v>
      </c>
      <c r="E2514" s="49">
        <v>525.59</v>
      </c>
      <c r="F2514" s="49">
        <v>30</v>
      </c>
      <c r="G2514" s="48">
        <f>+(Ventas_Wellpro[[#This Row],[Precio de Venta]]*0.16)*Ventas_Wellpro[[#This Row],[Cantidad Vendida]]</f>
        <v>2522.8320000000003</v>
      </c>
      <c r="H2514" s="51">
        <v>15767.7</v>
      </c>
      <c r="I2514" s="17">
        <f>+Ventas_Wellpro[[#This Row],[Total de Venta sin IVA]]+Ventas_Wellpro[[#This Row],[IVA]]</f>
        <v>18290.531999999999</v>
      </c>
      <c r="J2514">
        <f>YEAR(Ventas_Wellpro[[#This Row],[Fecha]])</f>
        <v>2025</v>
      </c>
      <c r="K2514" t="str">
        <f>TEXT(Ventas_Wellpro[[#This Row],[Fecha]],"MMMM")</f>
        <v>diciembre</v>
      </c>
      <c r="L2514">
        <f>DAY(Ventas_Wellpro[[#This Row],[Fecha]])</f>
        <v>10</v>
      </c>
    </row>
    <row r="2515" spans="2:12" x14ac:dyDescent="0.25">
      <c r="B2515" s="70">
        <v>46001</v>
      </c>
      <c r="C2515" s="74" t="s">
        <v>23</v>
      </c>
      <c r="D2515" t="s">
        <v>196</v>
      </c>
      <c r="E2515" s="49">
        <v>70.05</v>
      </c>
      <c r="F2515" s="49">
        <v>240</v>
      </c>
      <c r="G2515" s="48">
        <f>+(Ventas_Wellpro[[#This Row],[Precio de Venta]]*0.16)*Ventas_Wellpro[[#This Row],[Cantidad Vendida]]</f>
        <v>2689.92</v>
      </c>
      <c r="H2515" s="51">
        <v>16812</v>
      </c>
      <c r="I2515" s="17">
        <f>+Ventas_Wellpro[[#This Row],[Total de Venta sin IVA]]+Ventas_Wellpro[[#This Row],[IVA]]</f>
        <v>19501.919999999998</v>
      </c>
      <c r="J2515">
        <f>YEAR(Ventas_Wellpro[[#This Row],[Fecha]])</f>
        <v>2025</v>
      </c>
      <c r="K2515" t="str">
        <f>TEXT(Ventas_Wellpro[[#This Row],[Fecha]],"MMMM")</f>
        <v>diciembre</v>
      </c>
      <c r="L2515">
        <f>DAY(Ventas_Wellpro[[#This Row],[Fecha]])</f>
        <v>10</v>
      </c>
    </row>
    <row r="2516" spans="2:12" x14ac:dyDescent="0.25">
      <c r="B2516" s="70">
        <v>46002</v>
      </c>
      <c r="C2516" s="74" t="s">
        <v>16</v>
      </c>
      <c r="D2516" t="s">
        <v>144</v>
      </c>
      <c r="E2516" s="50">
        <v>905.16</v>
      </c>
      <c r="F2516" s="50">
        <v>1</v>
      </c>
      <c r="G2516" s="48">
        <f>+(Ventas_Wellpro[[#This Row],[Precio de Venta]]*0.16)*Ventas_Wellpro[[#This Row],[Cantidad Vendida]]</f>
        <v>144.82560000000001</v>
      </c>
      <c r="H2516" s="52">
        <v>905.16</v>
      </c>
      <c r="I2516" s="17">
        <f>+Ventas_Wellpro[[#This Row],[Total de Venta sin IVA]]+Ventas_Wellpro[[#This Row],[IVA]]</f>
        <v>1049.9856</v>
      </c>
      <c r="J2516">
        <f>YEAR(Ventas_Wellpro[[#This Row],[Fecha]])</f>
        <v>2025</v>
      </c>
      <c r="K2516" t="str">
        <f>TEXT(Ventas_Wellpro[[#This Row],[Fecha]],"MMMM")</f>
        <v>diciembre</v>
      </c>
      <c r="L2516">
        <f>DAY(Ventas_Wellpro[[#This Row],[Fecha]])</f>
        <v>11</v>
      </c>
    </row>
    <row r="2517" spans="2:12" x14ac:dyDescent="0.25">
      <c r="B2517" s="70">
        <v>46002</v>
      </c>
      <c r="C2517" s="74" t="s">
        <v>16</v>
      </c>
      <c r="D2517" t="s">
        <v>203</v>
      </c>
      <c r="E2517" s="49">
        <v>646.55200000000002</v>
      </c>
      <c r="F2517" s="49">
        <v>10</v>
      </c>
      <c r="G2517" s="48">
        <f>+(Ventas_Wellpro[[#This Row],[Precio de Venta]]*0.16)*Ventas_Wellpro[[#This Row],[Cantidad Vendida]]</f>
        <v>1034.4832000000001</v>
      </c>
      <c r="H2517" s="51">
        <v>6465.52</v>
      </c>
      <c r="I2517" s="17">
        <f>+Ventas_Wellpro[[#This Row],[Total de Venta sin IVA]]+Ventas_Wellpro[[#This Row],[IVA]]</f>
        <v>7500.003200000001</v>
      </c>
      <c r="J2517">
        <f>YEAR(Ventas_Wellpro[[#This Row],[Fecha]])</f>
        <v>2025</v>
      </c>
      <c r="K2517" t="str">
        <f>TEXT(Ventas_Wellpro[[#This Row],[Fecha]],"MMMM")</f>
        <v>diciembre</v>
      </c>
      <c r="L2517">
        <f>DAY(Ventas_Wellpro[[#This Row],[Fecha]])</f>
        <v>11</v>
      </c>
    </row>
    <row r="2518" spans="2:12" x14ac:dyDescent="0.25">
      <c r="B2518" s="70">
        <v>46002</v>
      </c>
      <c r="C2518" s="74" t="s">
        <v>15</v>
      </c>
      <c r="D2518" t="s">
        <v>215</v>
      </c>
      <c r="E2518" s="49">
        <v>505.86</v>
      </c>
      <c r="F2518" s="49">
        <v>281</v>
      </c>
      <c r="G2518" s="48">
        <f>+(Ventas_Wellpro[[#This Row],[Precio de Venta]]*0.16)*Ventas_Wellpro[[#This Row],[Cantidad Vendida]]</f>
        <v>22743.4656</v>
      </c>
      <c r="H2518" s="51">
        <v>142146.66</v>
      </c>
      <c r="I2518" s="17">
        <f>+Ventas_Wellpro[[#This Row],[Total de Venta sin IVA]]+Ventas_Wellpro[[#This Row],[IVA]]</f>
        <v>164890.1256</v>
      </c>
      <c r="J2518">
        <f>YEAR(Ventas_Wellpro[[#This Row],[Fecha]])</f>
        <v>2025</v>
      </c>
      <c r="K2518" t="str">
        <f>TEXT(Ventas_Wellpro[[#This Row],[Fecha]],"MMMM")</f>
        <v>diciembre</v>
      </c>
      <c r="L2518">
        <f>DAY(Ventas_Wellpro[[#This Row],[Fecha]])</f>
        <v>11</v>
      </c>
    </row>
    <row r="2519" spans="2:12" x14ac:dyDescent="0.25">
      <c r="B2519" s="70">
        <v>46002</v>
      </c>
      <c r="C2519" s="74" t="s">
        <v>15</v>
      </c>
      <c r="D2519" t="s">
        <v>203</v>
      </c>
      <c r="E2519" s="50">
        <v>633.62</v>
      </c>
      <c r="F2519" s="50">
        <v>4</v>
      </c>
      <c r="G2519" s="48">
        <f>+(Ventas_Wellpro[[#This Row],[Precio de Venta]]*0.16)*Ventas_Wellpro[[#This Row],[Cantidad Vendida]]</f>
        <v>405.51679999999999</v>
      </c>
      <c r="H2519" s="52">
        <v>2534.48</v>
      </c>
      <c r="I2519" s="17">
        <f>+Ventas_Wellpro[[#This Row],[Total de Venta sin IVA]]+Ventas_Wellpro[[#This Row],[IVA]]</f>
        <v>2939.9967999999999</v>
      </c>
      <c r="J2519">
        <f>YEAR(Ventas_Wellpro[[#This Row],[Fecha]])</f>
        <v>2025</v>
      </c>
      <c r="K2519" t="str">
        <f>TEXT(Ventas_Wellpro[[#This Row],[Fecha]],"MMMM")</f>
        <v>diciembre</v>
      </c>
      <c r="L2519">
        <f>DAY(Ventas_Wellpro[[#This Row],[Fecha]])</f>
        <v>11</v>
      </c>
    </row>
    <row r="2520" spans="2:12" x14ac:dyDescent="0.25">
      <c r="B2520" s="70">
        <v>46002</v>
      </c>
      <c r="C2520" s="74" t="s">
        <v>17</v>
      </c>
      <c r="D2520" t="s">
        <v>196</v>
      </c>
      <c r="E2520" s="50">
        <v>498.66</v>
      </c>
      <c r="F2520" s="50">
        <v>24</v>
      </c>
      <c r="G2520" s="48">
        <f>+(Ventas_Wellpro[[#This Row],[Precio de Venta]]*0.16)*Ventas_Wellpro[[#This Row],[Cantidad Vendida]]</f>
        <v>1914.8544000000002</v>
      </c>
      <c r="H2520" s="52">
        <v>11967.84</v>
      </c>
      <c r="I2520" s="17">
        <f>+Ventas_Wellpro[[#This Row],[Total de Venta sin IVA]]+Ventas_Wellpro[[#This Row],[IVA]]</f>
        <v>13882.6944</v>
      </c>
      <c r="J2520">
        <f>YEAR(Ventas_Wellpro[[#This Row],[Fecha]])</f>
        <v>2025</v>
      </c>
      <c r="K2520" t="str">
        <f>TEXT(Ventas_Wellpro[[#This Row],[Fecha]],"MMMM")</f>
        <v>diciembre</v>
      </c>
      <c r="L2520">
        <f>DAY(Ventas_Wellpro[[#This Row],[Fecha]])</f>
        <v>11</v>
      </c>
    </row>
    <row r="2521" spans="2:12" x14ac:dyDescent="0.25">
      <c r="B2521" s="70">
        <v>46002</v>
      </c>
      <c r="C2521" s="74" t="s">
        <v>17</v>
      </c>
      <c r="D2521" t="s">
        <v>196</v>
      </c>
      <c r="E2521" s="49">
        <v>498.66</v>
      </c>
      <c r="F2521" s="49">
        <v>12</v>
      </c>
      <c r="G2521" s="48">
        <f>+(Ventas_Wellpro[[#This Row],[Precio de Venta]]*0.16)*Ventas_Wellpro[[#This Row],[Cantidad Vendida]]</f>
        <v>957.42720000000008</v>
      </c>
      <c r="H2521" s="51">
        <v>5983.92</v>
      </c>
      <c r="I2521" s="17">
        <f>+Ventas_Wellpro[[#This Row],[Total de Venta sin IVA]]+Ventas_Wellpro[[#This Row],[IVA]]</f>
        <v>6941.3472000000002</v>
      </c>
      <c r="J2521">
        <f>YEAR(Ventas_Wellpro[[#This Row],[Fecha]])</f>
        <v>2025</v>
      </c>
      <c r="K2521" t="str">
        <f>TEXT(Ventas_Wellpro[[#This Row],[Fecha]],"MMMM")</f>
        <v>diciembre</v>
      </c>
      <c r="L2521">
        <f>DAY(Ventas_Wellpro[[#This Row],[Fecha]])</f>
        <v>11</v>
      </c>
    </row>
    <row r="2522" spans="2:12" x14ac:dyDescent="0.25">
      <c r="B2522" s="70">
        <v>46002</v>
      </c>
      <c r="C2522" s="74" t="s">
        <v>17</v>
      </c>
      <c r="D2522" t="s">
        <v>196</v>
      </c>
      <c r="E2522" s="50">
        <v>498.66</v>
      </c>
      <c r="F2522" s="50">
        <v>6</v>
      </c>
      <c r="G2522" s="48">
        <f>+(Ventas_Wellpro[[#This Row],[Precio de Venta]]*0.16)*Ventas_Wellpro[[#This Row],[Cantidad Vendida]]</f>
        <v>478.71360000000004</v>
      </c>
      <c r="H2522" s="52">
        <v>2991.96</v>
      </c>
      <c r="I2522" s="17">
        <f>+Ventas_Wellpro[[#This Row],[Total de Venta sin IVA]]+Ventas_Wellpro[[#This Row],[IVA]]</f>
        <v>3470.6736000000001</v>
      </c>
      <c r="J2522">
        <f>YEAR(Ventas_Wellpro[[#This Row],[Fecha]])</f>
        <v>2025</v>
      </c>
      <c r="K2522" t="str">
        <f>TEXT(Ventas_Wellpro[[#This Row],[Fecha]],"MMMM")</f>
        <v>diciembre</v>
      </c>
      <c r="L2522">
        <f>DAY(Ventas_Wellpro[[#This Row],[Fecha]])</f>
        <v>11</v>
      </c>
    </row>
    <row r="2523" spans="2:12" x14ac:dyDescent="0.25">
      <c r="B2523" s="70">
        <v>46002</v>
      </c>
      <c r="C2523" s="74" t="s">
        <v>17</v>
      </c>
      <c r="D2523" t="s">
        <v>196</v>
      </c>
      <c r="E2523" s="49">
        <v>498.66</v>
      </c>
      <c r="F2523" s="49">
        <v>12</v>
      </c>
      <c r="G2523" s="48">
        <f>+(Ventas_Wellpro[[#This Row],[Precio de Venta]]*0.16)*Ventas_Wellpro[[#This Row],[Cantidad Vendida]]</f>
        <v>957.42720000000008</v>
      </c>
      <c r="H2523" s="51">
        <v>5983.92</v>
      </c>
      <c r="I2523" s="17">
        <f>+Ventas_Wellpro[[#This Row],[Total de Venta sin IVA]]+Ventas_Wellpro[[#This Row],[IVA]]</f>
        <v>6941.3472000000002</v>
      </c>
      <c r="J2523">
        <f>YEAR(Ventas_Wellpro[[#This Row],[Fecha]])</f>
        <v>2025</v>
      </c>
      <c r="K2523" t="str">
        <f>TEXT(Ventas_Wellpro[[#This Row],[Fecha]],"MMMM")</f>
        <v>diciembre</v>
      </c>
      <c r="L2523">
        <f>DAY(Ventas_Wellpro[[#This Row],[Fecha]])</f>
        <v>11</v>
      </c>
    </row>
    <row r="2524" spans="2:12" x14ac:dyDescent="0.25">
      <c r="B2524" s="70">
        <v>46002</v>
      </c>
      <c r="C2524" s="74" t="s">
        <v>17</v>
      </c>
      <c r="D2524" t="s">
        <v>196</v>
      </c>
      <c r="E2524" s="50">
        <v>498.66</v>
      </c>
      <c r="F2524" s="50">
        <v>6</v>
      </c>
      <c r="G2524" s="48">
        <f>+(Ventas_Wellpro[[#This Row],[Precio de Venta]]*0.16)*Ventas_Wellpro[[#This Row],[Cantidad Vendida]]</f>
        <v>478.71360000000004</v>
      </c>
      <c r="H2524" s="52">
        <v>2991.96</v>
      </c>
      <c r="I2524" s="17">
        <f>+Ventas_Wellpro[[#This Row],[Total de Venta sin IVA]]+Ventas_Wellpro[[#This Row],[IVA]]</f>
        <v>3470.6736000000001</v>
      </c>
      <c r="J2524">
        <f>YEAR(Ventas_Wellpro[[#This Row],[Fecha]])</f>
        <v>2025</v>
      </c>
      <c r="K2524" t="str">
        <f>TEXT(Ventas_Wellpro[[#This Row],[Fecha]],"MMMM")</f>
        <v>diciembre</v>
      </c>
      <c r="L2524">
        <f>DAY(Ventas_Wellpro[[#This Row],[Fecha]])</f>
        <v>11</v>
      </c>
    </row>
    <row r="2525" spans="2:12" x14ac:dyDescent="0.25">
      <c r="B2525" s="70">
        <v>46002</v>
      </c>
      <c r="C2525" s="74" t="s">
        <v>17</v>
      </c>
      <c r="D2525" t="s">
        <v>196</v>
      </c>
      <c r="E2525" s="49">
        <v>498.66</v>
      </c>
      <c r="F2525" s="49">
        <v>6</v>
      </c>
      <c r="G2525" s="48">
        <f>+(Ventas_Wellpro[[#This Row],[Precio de Venta]]*0.16)*Ventas_Wellpro[[#This Row],[Cantidad Vendida]]</f>
        <v>478.71360000000004</v>
      </c>
      <c r="H2525" s="51">
        <v>2991.96</v>
      </c>
      <c r="I2525" s="17">
        <f>+Ventas_Wellpro[[#This Row],[Total de Venta sin IVA]]+Ventas_Wellpro[[#This Row],[IVA]]</f>
        <v>3470.6736000000001</v>
      </c>
      <c r="J2525">
        <f>YEAR(Ventas_Wellpro[[#This Row],[Fecha]])</f>
        <v>2025</v>
      </c>
      <c r="K2525" t="str">
        <f>TEXT(Ventas_Wellpro[[#This Row],[Fecha]],"MMMM")</f>
        <v>diciembre</v>
      </c>
      <c r="L2525">
        <f>DAY(Ventas_Wellpro[[#This Row],[Fecha]])</f>
        <v>11</v>
      </c>
    </row>
    <row r="2526" spans="2:12" x14ac:dyDescent="0.25">
      <c r="B2526" s="70">
        <v>46002</v>
      </c>
      <c r="C2526" s="74" t="s">
        <v>17</v>
      </c>
      <c r="D2526" t="s">
        <v>196</v>
      </c>
      <c r="E2526" s="50">
        <v>498.66</v>
      </c>
      <c r="F2526" s="50">
        <v>6</v>
      </c>
      <c r="G2526" s="48">
        <f>+(Ventas_Wellpro[[#This Row],[Precio de Venta]]*0.16)*Ventas_Wellpro[[#This Row],[Cantidad Vendida]]</f>
        <v>478.71360000000004</v>
      </c>
      <c r="H2526" s="52">
        <v>2991.96</v>
      </c>
      <c r="I2526" s="17">
        <f>+Ventas_Wellpro[[#This Row],[Total de Venta sin IVA]]+Ventas_Wellpro[[#This Row],[IVA]]</f>
        <v>3470.6736000000001</v>
      </c>
      <c r="J2526">
        <f>YEAR(Ventas_Wellpro[[#This Row],[Fecha]])</f>
        <v>2025</v>
      </c>
      <c r="K2526" t="str">
        <f>TEXT(Ventas_Wellpro[[#This Row],[Fecha]],"MMMM")</f>
        <v>diciembre</v>
      </c>
      <c r="L2526">
        <f>DAY(Ventas_Wellpro[[#This Row],[Fecha]])</f>
        <v>11</v>
      </c>
    </row>
    <row r="2527" spans="2:12" x14ac:dyDescent="0.25">
      <c r="B2527" s="70">
        <v>46002</v>
      </c>
      <c r="C2527" s="74" t="s">
        <v>17</v>
      </c>
      <c r="D2527" t="s">
        <v>196</v>
      </c>
      <c r="E2527" s="49">
        <v>498.66</v>
      </c>
      <c r="F2527" s="49">
        <v>6</v>
      </c>
      <c r="G2527" s="48">
        <f>+(Ventas_Wellpro[[#This Row],[Precio de Venta]]*0.16)*Ventas_Wellpro[[#This Row],[Cantidad Vendida]]</f>
        <v>478.71360000000004</v>
      </c>
      <c r="H2527" s="51">
        <v>2991.96</v>
      </c>
      <c r="I2527" s="17">
        <f>+Ventas_Wellpro[[#This Row],[Total de Venta sin IVA]]+Ventas_Wellpro[[#This Row],[IVA]]</f>
        <v>3470.6736000000001</v>
      </c>
      <c r="J2527">
        <f>YEAR(Ventas_Wellpro[[#This Row],[Fecha]])</f>
        <v>2025</v>
      </c>
      <c r="K2527" t="str">
        <f>TEXT(Ventas_Wellpro[[#This Row],[Fecha]],"MMMM")</f>
        <v>diciembre</v>
      </c>
      <c r="L2527">
        <f>DAY(Ventas_Wellpro[[#This Row],[Fecha]])</f>
        <v>11</v>
      </c>
    </row>
    <row r="2528" spans="2:12" x14ac:dyDescent="0.25">
      <c r="B2528" s="70">
        <v>46002</v>
      </c>
      <c r="C2528" s="74" t="s">
        <v>187</v>
      </c>
      <c r="D2528" t="s">
        <v>215</v>
      </c>
      <c r="E2528" s="50">
        <v>3283.44</v>
      </c>
      <c r="F2528" s="50">
        <v>24</v>
      </c>
      <c r="G2528" s="48">
        <f>+(Ventas_Wellpro[[#This Row],[Precio de Venta]]*0.16)*Ventas_Wellpro[[#This Row],[Cantidad Vendida]]</f>
        <v>12608.409600000001</v>
      </c>
      <c r="H2528" s="52">
        <v>78802.559999999998</v>
      </c>
      <c r="I2528" s="17">
        <f>+Ventas_Wellpro[[#This Row],[Total de Venta sin IVA]]+Ventas_Wellpro[[#This Row],[IVA]]</f>
        <v>91410.969599999997</v>
      </c>
      <c r="J2528">
        <f>YEAR(Ventas_Wellpro[[#This Row],[Fecha]])</f>
        <v>2025</v>
      </c>
      <c r="K2528" t="str">
        <f>TEXT(Ventas_Wellpro[[#This Row],[Fecha]],"MMMM")</f>
        <v>diciembre</v>
      </c>
      <c r="L2528">
        <f>DAY(Ventas_Wellpro[[#This Row],[Fecha]])</f>
        <v>11</v>
      </c>
    </row>
    <row r="2529" spans="2:12" x14ac:dyDescent="0.25">
      <c r="B2529" s="70">
        <v>46002</v>
      </c>
      <c r="C2529" s="74" t="s">
        <v>156</v>
      </c>
      <c r="D2529" t="s">
        <v>197</v>
      </c>
      <c r="E2529" s="49">
        <v>814.02</v>
      </c>
      <c r="F2529" s="49">
        <v>6</v>
      </c>
      <c r="G2529" s="48">
        <f>+(Ventas_Wellpro[[#This Row],[Precio de Venta]]*0.16)*Ventas_Wellpro[[#This Row],[Cantidad Vendida]]</f>
        <v>781.45920000000001</v>
      </c>
      <c r="H2529" s="51">
        <v>4884.12</v>
      </c>
      <c r="I2529" s="17">
        <f>+Ventas_Wellpro[[#This Row],[Total de Venta sin IVA]]+Ventas_Wellpro[[#This Row],[IVA]]</f>
        <v>5665.5792000000001</v>
      </c>
      <c r="J2529">
        <f>YEAR(Ventas_Wellpro[[#This Row],[Fecha]])</f>
        <v>2025</v>
      </c>
      <c r="K2529" t="str">
        <f>TEXT(Ventas_Wellpro[[#This Row],[Fecha]],"MMMM")</f>
        <v>diciembre</v>
      </c>
      <c r="L2529">
        <f>DAY(Ventas_Wellpro[[#This Row],[Fecha]])</f>
        <v>11</v>
      </c>
    </row>
    <row r="2530" spans="2:12" x14ac:dyDescent="0.25">
      <c r="B2530" s="70">
        <v>46002</v>
      </c>
      <c r="C2530" s="74" t="s">
        <v>123</v>
      </c>
      <c r="D2530" t="s">
        <v>203</v>
      </c>
      <c r="E2530" s="49">
        <v>89.870400000000004</v>
      </c>
      <c r="F2530" s="49">
        <v>23</v>
      </c>
      <c r="G2530" s="48">
        <f>+(Ventas_Wellpro[[#This Row],[Precio de Venta]]*0.16)*Ventas_Wellpro[[#This Row],[Cantidad Vendida]]</f>
        <v>330.723072</v>
      </c>
      <c r="H2530" s="51">
        <v>2067.02</v>
      </c>
      <c r="I2530" s="17">
        <f>+Ventas_Wellpro[[#This Row],[Total de Venta sin IVA]]+Ventas_Wellpro[[#This Row],[IVA]]</f>
        <v>2397.7430720000002</v>
      </c>
      <c r="J2530">
        <f>YEAR(Ventas_Wellpro[[#This Row],[Fecha]])</f>
        <v>2025</v>
      </c>
      <c r="K2530" t="str">
        <f>TEXT(Ventas_Wellpro[[#This Row],[Fecha]],"MMMM")</f>
        <v>diciembre</v>
      </c>
      <c r="L2530">
        <f>DAY(Ventas_Wellpro[[#This Row],[Fecha]])</f>
        <v>11</v>
      </c>
    </row>
    <row r="2531" spans="2:12" x14ac:dyDescent="0.25">
      <c r="B2531" s="70">
        <v>46002</v>
      </c>
      <c r="C2531" s="74" t="s">
        <v>10</v>
      </c>
      <c r="D2531" t="s">
        <v>203</v>
      </c>
      <c r="E2531" s="50">
        <v>193.31899999999999</v>
      </c>
      <c r="F2531" s="50">
        <v>10</v>
      </c>
      <c r="G2531" s="48">
        <f>+(Ventas_Wellpro[[#This Row],[Precio de Venta]]*0.16)*Ventas_Wellpro[[#This Row],[Cantidad Vendida]]</f>
        <v>309.31040000000002</v>
      </c>
      <c r="H2531" s="52">
        <v>1933.19</v>
      </c>
      <c r="I2531" s="17">
        <f>+Ventas_Wellpro[[#This Row],[Total de Venta sin IVA]]+Ventas_Wellpro[[#This Row],[IVA]]</f>
        <v>2242.5003999999999</v>
      </c>
      <c r="J2531">
        <f>YEAR(Ventas_Wellpro[[#This Row],[Fecha]])</f>
        <v>2025</v>
      </c>
      <c r="K2531" t="str">
        <f>TEXT(Ventas_Wellpro[[#This Row],[Fecha]],"MMMM")</f>
        <v>diciembre</v>
      </c>
      <c r="L2531">
        <f>DAY(Ventas_Wellpro[[#This Row],[Fecha]])</f>
        <v>11</v>
      </c>
    </row>
    <row r="2532" spans="2:12" x14ac:dyDescent="0.25">
      <c r="B2532" s="70">
        <v>46002</v>
      </c>
      <c r="C2532" s="74" t="s">
        <v>21</v>
      </c>
      <c r="D2532" t="s">
        <v>144</v>
      </c>
      <c r="E2532" s="50">
        <v>137.79</v>
      </c>
      <c r="F2532" s="50">
        <v>1</v>
      </c>
      <c r="G2532" s="48">
        <f>+(Ventas_Wellpro[[#This Row],[Precio de Venta]]*0.16)*Ventas_Wellpro[[#This Row],[Cantidad Vendida]]</f>
        <v>22.046399999999998</v>
      </c>
      <c r="H2532" s="52">
        <v>137.79</v>
      </c>
      <c r="I2532" s="17">
        <f>+Ventas_Wellpro[[#This Row],[Total de Venta sin IVA]]+Ventas_Wellpro[[#This Row],[IVA]]</f>
        <v>159.8364</v>
      </c>
      <c r="J2532">
        <f>YEAR(Ventas_Wellpro[[#This Row],[Fecha]])</f>
        <v>2025</v>
      </c>
      <c r="K2532" t="str">
        <f>TEXT(Ventas_Wellpro[[#This Row],[Fecha]],"MMMM")</f>
        <v>diciembre</v>
      </c>
      <c r="L2532">
        <f>DAY(Ventas_Wellpro[[#This Row],[Fecha]])</f>
        <v>11</v>
      </c>
    </row>
    <row r="2533" spans="2:12" x14ac:dyDescent="0.25">
      <c r="B2533" s="70">
        <v>46002</v>
      </c>
      <c r="C2533" s="74" t="s">
        <v>21</v>
      </c>
      <c r="D2533" t="s">
        <v>203</v>
      </c>
      <c r="E2533" s="49">
        <v>89.870500000000007</v>
      </c>
      <c r="F2533" s="49">
        <v>21</v>
      </c>
      <c r="G2533" s="48">
        <f>+(Ventas_Wellpro[[#This Row],[Precio de Venta]]*0.16)*Ventas_Wellpro[[#This Row],[Cantidad Vendida]]</f>
        <v>301.96488000000005</v>
      </c>
      <c r="H2533" s="51">
        <v>1887.28</v>
      </c>
      <c r="I2533" s="17">
        <f>+Ventas_Wellpro[[#This Row],[Total de Venta sin IVA]]+Ventas_Wellpro[[#This Row],[IVA]]</f>
        <v>2189.2448800000002</v>
      </c>
      <c r="J2533">
        <f>YEAR(Ventas_Wellpro[[#This Row],[Fecha]])</f>
        <v>2025</v>
      </c>
      <c r="K2533" t="str">
        <f>TEXT(Ventas_Wellpro[[#This Row],[Fecha]],"MMMM")</f>
        <v>diciembre</v>
      </c>
      <c r="L2533">
        <f>DAY(Ventas_Wellpro[[#This Row],[Fecha]])</f>
        <v>11</v>
      </c>
    </row>
    <row r="2534" spans="2:12" x14ac:dyDescent="0.25">
      <c r="B2534" s="70">
        <v>46002</v>
      </c>
      <c r="C2534" s="74" t="s">
        <v>11</v>
      </c>
      <c r="D2534" t="s">
        <v>203</v>
      </c>
      <c r="E2534" s="49">
        <v>193.31800000000001</v>
      </c>
      <c r="F2534" s="49">
        <v>5</v>
      </c>
      <c r="G2534" s="48">
        <f>+(Ventas_Wellpro[[#This Row],[Precio de Venta]]*0.16)*Ventas_Wellpro[[#This Row],[Cantidad Vendida]]</f>
        <v>154.65440000000001</v>
      </c>
      <c r="H2534" s="51">
        <v>966.59</v>
      </c>
      <c r="I2534" s="17">
        <f>+Ventas_Wellpro[[#This Row],[Total de Venta sin IVA]]+Ventas_Wellpro[[#This Row],[IVA]]</f>
        <v>1121.2444</v>
      </c>
      <c r="J2534">
        <f>YEAR(Ventas_Wellpro[[#This Row],[Fecha]])</f>
        <v>2025</v>
      </c>
      <c r="K2534" t="str">
        <f>TEXT(Ventas_Wellpro[[#This Row],[Fecha]],"MMMM")</f>
        <v>diciembre</v>
      </c>
      <c r="L2534">
        <f>DAY(Ventas_Wellpro[[#This Row],[Fecha]])</f>
        <v>11</v>
      </c>
    </row>
    <row r="2535" spans="2:12" x14ac:dyDescent="0.25">
      <c r="B2535" s="70">
        <v>46002</v>
      </c>
      <c r="C2535" s="74" t="s">
        <v>11</v>
      </c>
      <c r="D2535" t="s">
        <v>206</v>
      </c>
      <c r="E2535" s="50">
        <v>343.97</v>
      </c>
      <c r="F2535" s="50">
        <v>1</v>
      </c>
      <c r="G2535" s="48">
        <f>+(Ventas_Wellpro[[#This Row],[Precio de Venta]]*0.16)*Ventas_Wellpro[[#This Row],[Cantidad Vendida]]</f>
        <v>55.035200000000003</v>
      </c>
      <c r="H2535" s="52">
        <v>343.97</v>
      </c>
      <c r="I2535" s="17">
        <f>+Ventas_Wellpro[[#This Row],[Total de Venta sin IVA]]+Ventas_Wellpro[[#This Row],[IVA]]</f>
        <v>399.00520000000006</v>
      </c>
      <c r="J2535">
        <f>YEAR(Ventas_Wellpro[[#This Row],[Fecha]])</f>
        <v>2025</v>
      </c>
      <c r="K2535" t="str">
        <f>TEXT(Ventas_Wellpro[[#This Row],[Fecha]],"MMMM")</f>
        <v>diciembre</v>
      </c>
      <c r="L2535">
        <f>DAY(Ventas_Wellpro[[#This Row],[Fecha]])</f>
        <v>11</v>
      </c>
    </row>
    <row r="2536" spans="2:12" x14ac:dyDescent="0.25">
      <c r="B2536" s="70">
        <v>46002</v>
      </c>
      <c r="C2536" s="74" t="s">
        <v>22</v>
      </c>
      <c r="D2536" t="s">
        <v>203</v>
      </c>
      <c r="E2536" s="50">
        <v>89.870800000000003</v>
      </c>
      <c r="F2536" s="50">
        <v>25</v>
      </c>
      <c r="G2536" s="48">
        <f>+(Ventas_Wellpro[[#This Row],[Precio de Venta]]*0.16)*Ventas_Wellpro[[#This Row],[Cantidad Vendida]]</f>
        <v>359.48320000000001</v>
      </c>
      <c r="H2536" s="52">
        <v>2246.77</v>
      </c>
      <c r="I2536" s="17">
        <f>+Ventas_Wellpro[[#This Row],[Total de Venta sin IVA]]+Ventas_Wellpro[[#This Row],[IVA]]</f>
        <v>2606.2532000000001</v>
      </c>
      <c r="J2536">
        <f>YEAR(Ventas_Wellpro[[#This Row],[Fecha]])</f>
        <v>2025</v>
      </c>
      <c r="K2536" t="str">
        <f>TEXT(Ventas_Wellpro[[#This Row],[Fecha]],"MMMM")</f>
        <v>diciembre</v>
      </c>
      <c r="L2536">
        <f>DAY(Ventas_Wellpro[[#This Row],[Fecha]])</f>
        <v>11</v>
      </c>
    </row>
    <row r="2537" spans="2:12" x14ac:dyDescent="0.25">
      <c r="B2537" s="70">
        <v>46002</v>
      </c>
      <c r="C2537" s="74" t="s">
        <v>20</v>
      </c>
      <c r="D2537" t="s">
        <v>144</v>
      </c>
      <c r="E2537" s="49">
        <v>3593.96</v>
      </c>
      <c r="F2537" s="49">
        <v>1</v>
      </c>
      <c r="G2537" s="53">
        <f>+(Ventas_Wellpro[[#This Row],[Precio de Venta]]*0.16)*Ventas_Wellpro[[#This Row],[Cantidad Vendida]]</f>
        <v>575.03359999999998</v>
      </c>
      <c r="H2537" s="51">
        <v>3593.96</v>
      </c>
      <c r="I2537" s="54">
        <f>+Ventas_Wellpro[[#This Row],[Total de Venta sin IVA]]+Ventas_Wellpro[[#This Row],[IVA]]</f>
        <v>4168.9935999999998</v>
      </c>
      <c r="J2537" s="19">
        <f>YEAR(Ventas_Wellpro[[#This Row],[Fecha]])</f>
        <v>2025</v>
      </c>
      <c r="K2537" s="19" t="str">
        <f>TEXT(Ventas_Wellpro[[#This Row],[Fecha]],"MMMM")</f>
        <v>diciembre</v>
      </c>
      <c r="L2537" s="19">
        <f>DAY(Ventas_Wellpro[[#This Row],[Fecha]])</f>
        <v>11</v>
      </c>
    </row>
    <row r="2538" spans="2:12" x14ac:dyDescent="0.25">
      <c r="B2538" s="70">
        <v>46002</v>
      </c>
      <c r="C2538" s="74" t="s">
        <v>14</v>
      </c>
      <c r="D2538" t="s">
        <v>144</v>
      </c>
      <c r="E2538" s="50">
        <v>1706.9</v>
      </c>
      <c r="F2538" s="50">
        <v>1</v>
      </c>
      <c r="G2538" s="48">
        <f>+(Ventas_Wellpro[[#This Row],[Precio de Venta]]*0.16)*Ventas_Wellpro[[#This Row],[Cantidad Vendida]]</f>
        <v>273.10400000000004</v>
      </c>
      <c r="H2538" s="52">
        <v>1706.9</v>
      </c>
      <c r="I2538" s="17">
        <f>+Ventas_Wellpro[[#This Row],[Total de Venta sin IVA]]+Ventas_Wellpro[[#This Row],[IVA]]</f>
        <v>1980.0040000000001</v>
      </c>
      <c r="J2538">
        <f>YEAR(Ventas_Wellpro[[#This Row],[Fecha]])</f>
        <v>2025</v>
      </c>
      <c r="K2538" t="str">
        <f>TEXT(Ventas_Wellpro[[#This Row],[Fecha]],"MMMM")</f>
        <v>diciembre</v>
      </c>
      <c r="L2538">
        <f>DAY(Ventas_Wellpro[[#This Row],[Fecha]])</f>
        <v>11</v>
      </c>
    </row>
    <row r="2539" spans="2:12" x14ac:dyDescent="0.25">
      <c r="B2539" s="70">
        <v>46002</v>
      </c>
      <c r="C2539" s="74" t="s">
        <v>13</v>
      </c>
      <c r="D2539" t="s">
        <v>144</v>
      </c>
      <c r="E2539" s="49">
        <v>0</v>
      </c>
      <c r="F2539" s="49">
        <v>1</v>
      </c>
      <c r="G2539" s="48">
        <f>+(Ventas_Wellpro[[#This Row],[Precio de Venta]]*0.16)*Ventas_Wellpro[[#This Row],[Cantidad Vendida]]</f>
        <v>0</v>
      </c>
      <c r="H2539" s="51">
        <v>0</v>
      </c>
      <c r="I2539" s="17">
        <f>+Ventas_Wellpro[[#This Row],[Total de Venta sin IVA]]+Ventas_Wellpro[[#This Row],[IVA]]</f>
        <v>0</v>
      </c>
      <c r="J2539">
        <f>YEAR(Ventas_Wellpro[[#This Row],[Fecha]])</f>
        <v>2025</v>
      </c>
      <c r="K2539" t="str">
        <f>TEXT(Ventas_Wellpro[[#This Row],[Fecha]],"MMMM")</f>
        <v>diciembre</v>
      </c>
      <c r="L2539">
        <f>DAY(Ventas_Wellpro[[#This Row],[Fecha]])</f>
        <v>11</v>
      </c>
    </row>
    <row r="2540" spans="2:12" x14ac:dyDescent="0.25">
      <c r="B2540" s="70">
        <v>46002</v>
      </c>
      <c r="C2540" s="74" t="s">
        <v>18</v>
      </c>
      <c r="D2540" t="s">
        <v>196</v>
      </c>
      <c r="E2540" s="50">
        <v>525.59</v>
      </c>
      <c r="F2540" s="50">
        <v>30</v>
      </c>
      <c r="G2540" s="48">
        <f>+(Ventas_Wellpro[[#This Row],[Precio de Venta]]*0.16)*Ventas_Wellpro[[#This Row],[Cantidad Vendida]]</f>
        <v>2522.8320000000003</v>
      </c>
      <c r="H2540" s="52">
        <v>15767.7</v>
      </c>
      <c r="I2540" s="17">
        <f>+Ventas_Wellpro[[#This Row],[Total de Venta sin IVA]]+Ventas_Wellpro[[#This Row],[IVA]]</f>
        <v>18290.531999999999</v>
      </c>
      <c r="J2540">
        <f>YEAR(Ventas_Wellpro[[#This Row],[Fecha]])</f>
        <v>2025</v>
      </c>
      <c r="K2540" t="str">
        <f>TEXT(Ventas_Wellpro[[#This Row],[Fecha]],"MMMM")</f>
        <v>diciembre</v>
      </c>
      <c r="L2540">
        <f>DAY(Ventas_Wellpro[[#This Row],[Fecha]])</f>
        <v>11</v>
      </c>
    </row>
    <row r="2541" spans="2:12" x14ac:dyDescent="0.25">
      <c r="B2541" s="70">
        <v>46002</v>
      </c>
      <c r="C2541" s="74" t="s">
        <v>18</v>
      </c>
      <c r="D2541" t="s">
        <v>196</v>
      </c>
      <c r="E2541" s="49">
        <v>525.59</v>
      </c>
      <c r="F2541" s="49">
        <v>6</v>
      </c>
      <c r="G2541" s="48">
        <f>+(Ventas_Wellpro[[#This Row],[Precio de Venta]]*0.16)*Ventas_Wellpro[[#This Row],[Cantidad Vendida]]</f>
        <v>504.56640000000004</v>
      </c>
      <c r="H2541" s="51">
        <v>3153.54</v>
      </c>
      <c r="I2541" s="17">
        <f>+Ventas_Wellpro[[#This Row],[Total de Venta sin IVA]]+Ventas_Wellpro[[#This Row],[IVA]]</f>
        <v>3658.1064000000001</v>
      </c>
      <c r="J2541">
        <f>YEAR(Ventas_Wellpro[[#This Row],[Fecha]])</f>
        <v>2025</v>
      </c>
      <c r="K2541" t="str">
        <f>TEXT(Ventas_Wellpro[[#This Row],[Fecha]],"MMMM")</f>
        <v>diciembre</v>
      </c>
      <c r="L2541">
        <f>DAY(Ventas_Wellpro[[#This Row],[Fecha]])</f>
        <v>11</v>
      </c>
    </row>
    <row r="2542" spans="2:12" x14ac:dyDescent="0.25">
      <c r="B2542" s="70">
        <v>46002</v>
      </c>
      <c r="C2542" s="74" t="s">
        <v>18</v>
      </c>
      <c r="D2542" t="s">
        <v>196</v>
      </c>
      <c r="E2542" s="50">
        <v>525.59</v>
      </c>
      <c r="F2542" s="50">
        <v>6</v>
      </c>
      <c r="G2542" s="48">
        <f>+(Ventas_Wellpro[[#This Row],[Precio de Venta]]*0.16)*Ventas_Wellpro[[#This Row],[Cantidad Vendida]]</f>
        <v>504.56640000000004</v>
      </c>
      <c r="H2542" s="52">
        <v>3153.54</v>
      </c>
      <c r="I2542" s="17">
        <f>+Ventas_Wellpro[[#This Row],[Total de Venta sin IVA]]+Ventas_Wellpro[[#This Row],[IVA]]</f>
        <v>3658.1064000000001</v>
      </c>
      <c r="J2542">
        <f>YEAR(Ventas_Wellpro[[#This Row],[Fecha]])</f>
        <v>2025</v>
      </c>
      <c r="K2542" t="str">
        <f>TEXT(Ventas_Wellpro[[#This Row],[Fecha]],"MMMM")</f>
        <v>diciembre</v>
      </c>
      <c r="L2542">
        <f>DAY(Ventas_Wellpro[[#This Row],[Fecha]])</f>
        <v>11</v>
      </c>
    </row>
    <row r="2543" spans="2:12" x14ac:dyDescent="0.25">
      <c r="B2543" s="70">
        <v>46002</v>
      </c>
      <c r="C2543" s="74" t="s">
        <v>18</v>
      </c>
      <c r="D2543" t="s">
        <v>196</v>
      </c>
      <c r="E2543" s="49">
        <v>525.59</v>
      </c>
      <c r="F2543" s="49">
        <v>6</v>
      </c>
      <c r="G2543" s="48">
        <f>+(Ventas_Wellpro[[#This Row],[Precio de Venta]]*0.16)*Ventas_Wellpro[[#This Row],[Cantidad Vendida]]</f>
        <v>504.56640000000004</v>
      </c>
      <c r="H2543" s="51">
        <v>3153.54</v>
      </c>
      <c r="I2543" s="17">
        <f>+Ventas_Wellpro[[#This Row],[Total de Venta sin IVA]]+Ventas_Wellpro[[#This Row],[IVA]]</f>
        <v>3658.1064000000001</v>
      </c>
      <c r="J2543">
        <f>YEAR(Ventas_Wellpro[[#This Row],[Fecha]])</f>
        <v>2025</v>
      </c>
      <c r="K2543" t="str">
        <f>TEXT(Ventas_Wellpro[[#This Row],[Fecha]],"MMMM")</f>
        <v>diciembre</v>
      </c>
      <c r="L2543">
        <f>DAY(Ventas_Wellpro[[#This Row],[Fecha]])</f>
        <v>11</v>
      </c>
    </row>
    <row r="2544" spans="2:12" x14ac:dyDescent="0.25">
      <c r="B2544" s="70">
        <v>46002</v>
      </c>
      <c r="C2544" s="74" t="s">
        <v>18</v>
      </c>
      <c r="D2544" t="s">
        <v>196</v>
      </c>
      <c r="E2544" s="50">
        <v>525.59</v>
      </c>
      <c r="F2544" s="50">
        <v>6</v>
      </c>
      <c r="G2544" s="48">
        <f>+(Ventas_Wellpro[[#This Row],[Precio de Venta]]*0.16)*Ventas_Wellpro[[#This Row],[Cantidad Vendida]]</f>
        <v>504.56640000000004</v>
      </c>
      <c r="H2544" s="52">
        <v>3153.54</v>
      </c>
      <c r="I2544" s="17">
        <f>+Ventas_Wellpro[[#This Row],[Total de Venta sin IVA]]+Ventas_Wellpro[[#This Row],[IVA]]</f>
        <v>3658.1064000000001</v>
      </c>
      <c r="J2544">
        <f>YEAR(Ventas_Wellpro[[#This Row],[Fecha]])</f>
        <v>2025</v>
      </c>
      <c r="K2544" t="str">
        <f>TEXT(Ventas_Wellpro[[#This Row],[Fecha]],"MMMM")</f>
        <v>diciembre</v>
      </c>
      <c r="L2544">
        <f>DAY(Ventas_Wellpro[[#This Row],[Fecha]])</f>
        <v>11</v>
      </c>
    </row>
    <row r="2545" spans="2:12" x14ac:dyDescent="0.25">
      <c r="B2545" s="70">
        <v>46002</v>
      </c>
      <c r="C2545" s="74" t="s">
        <v>18</v>
      </c>
      <c r="D2545" t="s">
        <v>196</v>
      </c>
      <c r="E2545" s="49">
        <v>525.59</v>
      </c>
      <c r="F2545" s="49">
        <v>6</v>
      </c>
      <c r="G2545" s="48">
        <f>+(Ventas_Wellpro[[#This Row],[Precio de Venta]]*0.16)*Ventas_Wellpro[[#This Row],[Cantidad Vendida]]</f>
        <v>504.56640000000004</v>
      </c>
      <c r="H2545" s="51">
        <v>3153.54</v>
      </c>
      <c r="I2545" s="17">
        <f>+Ventas_Wellpro[[#This Row],[Total de Venta sin IVA]]+Ventas_Wellpro[[#This Row],[IVA]]</f>
        <v>3658.1064000000001</v>
      </c>
      <c r="J2545">
        <f>YEAR(Ventas_Wellpro[[#This Row],[Fecha]])</f>
        <v>2025</v>
      </c>
      <c r="K2545" t="str">
        <f>TEXT(Ventas_Wellpro[[#This Row],[Fecha]],"MMMM")</f>
        <v>diciembre</v>
      </c>
      <c r="L2545">
        <f>DAY(Ventas_Wellpro[[#This Row],[Fecha]])</f>
        <v>11</v>
      </c>
    </row>
    <row r="2546" spans="2:12" x14ac:dyDescent="0.25">
      <c r="B2546" s="70">
        <v>46002</v>
      </c>
      <c r="C2546" s="74" t="s">
        <v>18</v>
      </c>
      <c r="D2546" t="s">
        <v>196</v>
      </c>
      <c r="E2546" s="50">
        <v>525.59</v>
      </c>
      <c r="F2546" s="50">
        <v>12</v>
      </c>
      <c r="G2546" s="48">
        <f>+(Ventas_Wellpro[[#This Row],[Precio de Venta]]*0.16)*Ventas_Wellpro[[#This Row],[Cantidad Vendida]]</f>
        <v>1009.1328000000001</v>
      </c>
      <c r="H2546" s="52">
        <v>6307.08</v>
      </c>
      <c r="I2546" s="17">
        <f>+Ventas_Wellpro[[#This Row],[Total de Venta sin IVA]]+Ventas_Wellpro[[#This Row],[IVA]]</f>
        <v>7316.2128000000002</v>
      </c>
      <c r="J2546">
        <f>YEAR(Ventas_Wellpro[[#This Row],[Fecha]])</f>
        <v>2025</v>
      </c>
      <c r="K2546" t="str">
        <f>TEXT(Ventas_Wellpro[[#This Row],[Fecha]],"MMMM")</f>
        <v>diciembre</v>
      </c>
      <c r="L2546">
        <f>DAY(Ventas_Wellpro[[#This Row],[Fecha]])</f>
        <v>11</v>
      </c>
    </row>
    <row r="2547" spans="2:12" x14ac:dyDescent="0.25">
      <c r="B2547" s="70">
        <v>46002</v>
      </c>
      <c r="C2547" s="74" t="s">
        <v>18</v>
      </c>
      <c r="D2547" t="s">
        <v>196</v>
      </c>
      <c r="E2547" s="49">
        <v>525.59</v>
      </c>
      <c r="F2547" s="49">
        <v>12</v>
      </c>
      <c r="G2547" s="48">
        <f>+(Ventas_Wellpro[[#This Row],[Precio de Venta]]*0.16)*Ventas_Wellpro[[#This Row],[Cantidad Vendida]]</f>
        <v>1009.1328000000001</v>
      </c>
      <c r="H2547" s="51">
        <v>6307.08</v>
      </c>
      <c r="I2547" s="17">
        <f>+Ventas_Wellpro[[#This Row],[Total de Venta sin IVA]]+Ventas_Wellpro[[#This Row],[IVA]]</f>
        <v>7316.2128000000002</v>
      </c>
      <c r="J2547">
        <f>YEAR(Ventas_Wellpro[[#This Row],[Fecha]])</f>
        <v>2025</v>
      </c>
      <c r="K2547" t="str">
        <f>TEXT(Ventas_Wellpro[[#This Row],[Fecha]],"MMMM")</f>
        <v>diciembre</v>
      </c>
      <c r="L2547">
        <f>DAY(Ventas_Wellpro[[#This Row],[Fecha]])</f>
        <v>11</v>
      </c>
    </row>
    <row r="2548" spans="2:12" x14ac:dyDescent="0.25">
      <c r="B2548" s="70">
        <v>46002</v>
      </c>
      <c r="C2548" s="74" t="s">
        <v>18</v>
      </c>
      <c r="D2548" t="s">
        <v>203</v>
      </c>
      <c r="E2548" s="50">
        <v>678.49</v>
      </c>
      <c r="F2548" s="50">
        <v>1</v>
      </c>
      <c r="G2548" s="48">
        <f>+(Ventas_Wellpro[[#This Row],[Precio de Venta]]*0.16)*Ventas_Wellpro[[#This Row],[Cantidad Vendida]]</f>
        <v>108.55840000000001</v>
      </c>
      <c r="H2548" s="52">
        <v>678.49</v>
      </c>
      <c r="I2548" s="17">
        <f>+Ventas_Wellpro[[#This Row],[Total de Venta sin IVA]]+Ventas_Wellpro[[#This Row],[IVA]]</f>
        <v>787.04840000000002</v>
      </c>
      <c r="J2548">
        <f>YEAR(Ventas_Wellpro[[#This Row],[Fecha]])</f>
        <v>2025</v>
      </c>
      <c r="K2548" t="str">
        <f>TEXT(Ventas_Wellpro[[#This Row],[Fecha]],"MMMM")</f>
        <v>diciembre</v>
      </c>
      <c r="L2548">
        <f>DAY(Ventas_Wellpro[[#This Row],[Fecha]])</f>
        <v>11</v>
      </c>
    </row>
    <row r="2549" spans="2:12" x14ac:dyDescent="0.25">
      <c r="B2549" s="70">
        <v>46002</v>
      </c>
      <c r="C2549" s="74" t="s">
        <v>12</v>
      </c>
      <c r="D2549" t="s">
        <v>203</v>
      </c>
      <c r="E2549" s="49">
        <v>193.32</v>
      </c>
      <c r="F2549" s="49">
        <v>1</v>
      </c>
      <c r="G2549" s="48">
        <f>+(Ventas_Wellpro[[#This Row],[Precio de Venta]]*0.16)*Ventas_Wellpro[[#This Row],[Cantidad Vendida]]</f>
        <v>30.9312</v>
      </c>
      <c r="H2549" s="51">
        <v>193.32</v>
      </c>
      <c r="I2549" s="17">
        <f>+Ventas_Wellpro[[#This Row],[Total de Venta sin IVA]]+Ventas_Wellpro[[#This Row],[IVA]]</f>
        <v>224.25119999999998</v>
      </c>
      <c r="J2549">
        <f>YEAR(Ventas_Wellpro[[#This Row],[Fecha]])</f>
        <v>2025</v>
      </c>
      <c r="K2549" t="str">
        <f>TEXT(Ventas_Wellpro[[#This Row],[Fecha]],"MMMM")</f>
        <v>diciembre</v>
      </c>
      <c r="L2549">
        <f>DAY(Ventas_Wellpro[[#This Row],[Fecha]])</f>
        <v>11</v>
      </c>
    </row>
    <row r="2550" spans="2:12" x14ac:dyDescent="0.25">
      <c r="B2550" s="70">
        <v>46002</v>
      </c>
      <c r="C2550" s="74" t="s">
        <v>24</v>
      </c>
      <c r="D2550" t="s">
        <v>144</v>
      </c>
      <c r="E2550" s="50">
        <v>137.79</v>
      </c>
      <c r="F2550" s="50">
        <v>1</v>
      </c>
      <c r="G2550" s="48">
        <f>+(Ventas_Wellpro[[#This Row],[Precio de Venta]]*0.16)*Ventas_Wellpro[[#This Row],[Cantidad Vendida]]</f>
        <v>22.046399999999998</v>
      </c>
      <c r="H2550" s="52">
        <v>137.79</v>
      </c>
      <c r="I2550" s="17">
        <f>+Ventas_Wellpro[[#This Row],[Total de Venta sin IVA]]+Ventas_Wellpro[[#This Row],[IVA]]</f>
        <v>159.8364</v>
      </c>
      <c r="J2550">
        <f>YEAR(Ventas_Wellpro[[#This Row],[Fecha]])</f>
        <v>2025</v>
      </c>
      <c r="K2550" t="str">
        <f>TEXT(Ventas_Wellpro[[#This Row],[Fecha]],"MMMM")</f>
        <v>diciembre</v>
      </c>
      <c r="L2550">
        <f>DAY(Ventas_Wellpro[[#This Row],[Fecha]])</f>
        <v>11</v>
      </c>
    </row>
    <row r="2551" spans="2:12" x14ac:dyDescent="0.25">
      <c r="B2551" s="70">
        <v>46002</v>
      </c>
      <c r="C2551" s="74" t="s">
        <v>24</v>
      </c>
      <c r="D2551" t="s">
        <v>203</v>
      </c>
      <c r="E2551" s="49">
        <v>89.870400000000004</v>
      </c>
      <c r="F2551" s="49">
        <v>24</v>
      </c>
      <c r="G2551" s="48">
        <f>+(Ventas_Wellpro[[#This Row],[Precio de Venta]]*0.16)*Ventas_Wellpro[[#This Row],[Cantidad Vendida]]</f>
        <v>345.10233600000004</v>
      </c>
      <c r="H2551" s="51">
        <v>2156.89</v>
      </c>
      <c r="I2551" s="17">
        <f>+Ventas_Wellpro[[#This Row],[Total de Venta sin IVA]]+Ventas_Wellpro[[#This Row],[IVA]]</f>
        <v>2501.9923359999998</v>
      </c>
      <c r="J2551">
        <f>YEAR(Ventas_Wellpro[[#This Row],[Fecha]])</f>
        <v>2025</v>
      </c>
      <c r="K2551" t="str">
        <f>TEXT(Ventas_Wellpro[[#This Row],[Fecha]],"MMMM")</f>
        <v>diciembre</v>
      </c>
      <c r="L2551">
        <f>DAY(Ventas_Wellpro[[#This Row],[Fecha]])</f>
        <v>11</v>
      </c>
    </row>
    <row r="2552" spans="2:12" x14ac:dyDescent="0.25">
      <c r="B2552" s="70">
        <v>46003</v>
      </c>
      <c r="C2552" s="74" t="s">
        <v>123</v>
      </c>
      <c r="D2552" t="s">
        <v>144</v>
      </c>
      <c r="E2552" s="50">
        <v>137.79</v>
      </c>
      <c r="F2552" s="50">
        <v>1</v>
      </c>
      <c r="G2552" s="48">
        <f>+(Ventas_Wellpro[[#This Row],[Precio de Venta]]*0.16)*Ventas_Wellpro[[#This Row],[Cantidad Vendida]]</f>
        <v>22.046399999999998</v>
      </c>
      <c r="H2552" s="52">
        <v>137.79</v>
      </c>
      <c r="I2552" s="17">
        <f>+Ventas_Wellpro[[#This Row],[Total de Venta sin IVA]]+Ventas_Wellpro[[#This Row],[IVA]]</f>
        <v>159.8364</v>
      </c>
      <c r="J2552">
        <f>YEAR(Ventas_Wellpro[[#This Row],[Fecha]])</f>
        <v>2025</v>
      </c>
      <c r="K2552" t="str">
        <f>TEXT(Ventas_Wellpro[[#This Row],[Fecha]],"MMMM")</f>
        <v>diciembre</v>
      </c>
      <c r="L2552">
        <f>DAY(Ventas_Wellpro[[#This Row],[Fecha]])</f>
        <v>12</v>
      </c>
    </row>
    <row r="2553" spans="2:12" x14ac:dyDescent="0.25">
      <c r="B2553" s="70">
        <v>46003</v>
      </c>
      <c r="C2553" s="74" t="s">
        <v>23</v>
      </c>
      <c r="D2553" t="s">
        <v>144</v>
      </c>
      <c r="E2553" s="50">
        <v>137.79329999999999</v>
      </c>
      <c r="F2553" s="50">
        <v>3</v>
      </c>
      <c r="G2553" s="48">
        <f>+(Ventas_Wellpro[[#This Row],[Precio de Venta]]*0.16)*Ventas_Wellpro[[#This Row],[Cantidad Vendida]]</f>
        <v>66.140783999999996</v>
      </c>
      <c r="H2553" s="52">
        <v>413.38</v>
      </c>
      <c r="I2553" s="17">
        <f>+Ventas_Wellpro[[#This Row],[Total de Venta sin IVA]]+Ventas_Wellpro[[#This Row],[IVA]]</f>
        <v>479.52078399999999</v>
      </c>
      <c r="J2553">
        <f>YEAR(Ventas_Wellpro[[#This Row],[Fecha]])</f>
        <v>2025</v>
      </c>
      <c r="K2553" t="str">
        <f>TEXT(Ventas_Wellpro[[#This Row],[Fecha]],"MMMM")</f>
        <v>diciembre</v>
      </c>
      <c r="L2553">
        <f>DAY(Ventas_Wellpro[[#This Row],[Fecha]])</f>
        <v>12</v>
      </c>
    </row>
    <row r="2554" spans="2:12" x14ac:dyDescent="0.25">
      <c r="B2554" s="70">
        <v>46003</v>
      </c>
      <c r="C2554" s="74" t="s">
        <v>24</v>
      </c>
      <c r="D2554" t="s">
        <v>144</v>
      </c>
      <c r="E2554" s="50">
        <v>137.79</v>
      </c>
      <c r="F2554" s="50">
        <v>1</v>
      </c>
      <c r="G2554" s="48">
        <f>+(Ventas_Wellpro[[#This Row],[Precio de Venta]]*0.16)*Ventas_Wellpro[[#This Row],[Cantidad Vendida]]</f>
        <v>22.046399999999998</v>
      </c>
      <c r="H2554" s="52">
        <v>137.79</v>
      </c>
      <c r="I2554" s="17">
        <f>+Ventas_Wellpro[[#This Row],[Total de Venta sin IVA]]+Ventas_Wellpro[[#This Row],[IVA]]</f>
        <v>159.8364</v>
      </c>
      <c r="J2554">
        <f>YEAR(Ventas_Wellpro[[#This Row],[Fecha]])</f>
        <v>2025</v>
      </c>
      <c r="K2554" t="str">
        <f>TEXT(Ventas_Wellpro[[#This Row],[Fecha]],"MMMM")</f>
        <v>diciembre</v>
      </c>
      <c r="L2554">
        <f>DAY(Ventas_Wellpro[[#This Row],[Fecha]])</f>
        <v>12</v>
      </c>
    </row>
    <row r="2555" spans="2:12" x14ac:dyDescent="0.25">
      <c r="B2555" s="70">
        <v>46006</v>
      </c>
      <c r="C2555" s="74" t="s">
        <v>16</v>
      </c>
      <c r="D2555" t="s">
        <v>144</v>
      </c>
      <c r="E2555" s="50">
        <v>834.1</v>
      </c>
      <c r="F2555" s="50">
        <v>1</v>
      </c>
      <c r="G2555" s="48">
        <f>+(Ventas_Wellpro[[#This Row],[Precio de Venta]]*0.16)*Ventas_Wellpro[[#This Row],[Cantidad Vendida]]</f>
        <v>133.45600000000002</v>
      </c>
      <c r="H2555" s="52">
        <v>834.1</v>
      </c>
      <c r="I2555" s="17">
        <f>+Ventas_Wellpro[[#This Row],[Total de Venta sin IVA]]+Ventas_Wellpro[[#This Row],[IVA]]</f>
        <v>967.55600000000004</v>
      </c>
      <c r="J2555">
        <f>YEAR(Ventas_Wellpro[[#This Row],[Fecha]])</f>
        <v>2025</v>
      </c>
      <c r="K2555" t="str">
        <f>TEXT(Ventas_Wellpro[[#This Row],[Fecha]],"MMMM")</f>
        <v>diciembre</v>
      </c>
      <c r="L2555">
        <f>DAY(Ventas_Wellpro[[#This Row],[Fecha]])</f>
        <v>15</v>
      </c>
    </row>
    <row r="2556" spans="2:12" x14ac:dyDescent="0.25">
      <c r="B2556" s="70">
        <v>46006</v>
      </c>
      <c r="C2556" s="74" t="s">
        <v>16</v>
      </c>
      <c r="D2556" t="s">
        <v>197</v>
      </c>
      <c r="E2556" s="49">
        <v>769.39</v>
      </c>
      <c r="F2556" s="49">
        <v>6</v>
      </c>
      <c r="G2556" s="48">
        <f>+(Ventas_Wellpro[[#This Row],[Precio de Venta]]*0.16)*Ventas_Wellpro[[#This Row],[Cantidad Vendida]]</f>
        <v>738.61440000000005</v>
      </c>
      <c r="H2556" s="51">
        <v>4616.34</v>
      </c>
      <c r="I2556" s="17">
        <f>+Ventas_Wellpro[[#This Row],[Total de Venta sin IVA]]+Ventas_Wellpro[[#This Row],[IVA]]</f>
        <v>5354.9544000000005</v>
      </c>
      <c r="J2556">
        <f>YEAR(Ventas_Wellpro[[#This Row],[Fecha]])</f>
        <v>2025</v>
      </c>
      <c r="K2556" t="str">
        <f>TEXT(Ventas_Wellpro[[#This Row],[Fecha]],"MMMM")</f>
        <v>diciembre</v>
      </c>
      <c r="L2556">
        <f>DAY(Ventas_Wellpro[[#This Row],[Fecha]])</f>
        <v>15</v>
      </c>
    </row>
    <row r="2557" spans="2:12" x14ac:dyDescent="0.25">
      <c r="B2557" s="70">
        <v>46006</v>
      </c>
      <c r="C2557" s="74" t="s">
        <v>15</v>
      </c>
      <c r="D2557" t="s">
        <v>215</v>
      </c>
      <c r="E2557" s="49">
        <v>505.86</v>
      </c>
      <c r="F2557" s="49">
        <v>281</v>
      </c>
      <c r="G2557" s="48">
        <f>+(Ventas_Wellpro[[#This Row],[Precio de Venta]]*0.16)*Ventas_Wellpro[[#This Row],[Cantidad Vendida]]</f>
        <v>22743.4656</v>
      </c>
      <c r="H2557" s="51">
        <v>142146.66</v>
      </c>
      <c r="I2557" s="17">
        <f>+Ventas_Wellpro[[#This Row],[Total de Venta sin IVA]]+Ventas_Wellpro[[#This Row],[IVA]]</f>
        <v>164890.1256</v>
      </c>
      <c r="J2557">
        <f>YEAR(Ventas_Wellpro[[#This Row],[Fecha]])</f>
        <v>2025</v>
      </c>
      <c r="K2557" t="str">
        <f>TEXT(Ventas_Wellpro[[#This Row],[Fecha]],"MMMM")</f>
        <v>diciembre</v>
      </c>
      <c r="L2557">
        <f>DAY(Ventas_Wellpro[[#This Row],[Fecha]])</f>
        <v>15</v>
      </c>
    </row>
    <row r="2558" spans="2:12" x14ac:dyDescent="0.25">
      <c r="B2558" s="70">
        <v>46006</v>
      </c>
      <c r="C2558" s="74" t="s">
        <v>187</v>
      </c>
      <c r="D2558" t="s">
        <v>215</v>
      </c>
      <c r="E2558" s="49">
        <v>547.24</v>
      </c>
      <c r="F2558" s="49">
        <v>144</v>
      </c>
      <c r="G2558" s="48">
        <f>+(Ventas_Wellpro[[#This Row],[Precio de Venta]]*0.16)*Ventas_Wellpro[[#This Row],[Cantidad Vendida]]</f>
        <v>12608.409600000001</v>
      </c>
      <c r="H2558" s="51">
        <v>78802.559999999998</v>
      </c>
      <c r="I2558" s="17">
        <f>+Ventas_Wellpro[[#This Row],[Total de Venta sin IVA]]+Ventas_Wellpro[[#This Row],[IVA]]</f>
        <v>91410.969599999997</v>
      </c>
      <c r="J2558">
        <f>YEAR(Ventas_Wellpro[[#This Row],[Fecha]])</f>
        <v>2025</v>
      </c>
      <c r="K2558" t="str">
        <f>TEXT(Ventas_Wellpro[[#This Row],[Fecha]],"MMMM")</f>
        <v>diciembre</v>
      </c>
      <c r="L2558">
        <f>DAY(Ventas_Wellpro[[#This Row],[Fecha]])</f>
        <v>15</v>
      </c>
    </row>
    <row r="2559" spans="2:12" x14ac:dyDescent="0.25">
      <c r="B2559" s="70">
        <v>46006</v>
      </c>
      <c r="C2559" s="74" t="s">
        <v>159</v>
      </c>
      <c r="D2559" t="s">
        <v>207</v>
      </c>
      <c r="E2559" s="50">
        <v>964.66</v>
      </c>
      <c r="F2559" s="50">
        <v>1</v>
      </c>
      <c r="G2559" s="48">
        <f>+(Ventas_Wellpro[[#This Row],[Precio de Venta]]*0.16)*Ventas_Wellpro[[#This Row],[Cantidad Vendida]]</f>
        <v>154.34559999999999</v>
      </c>
      <c r="H2559" s="52">
        <v>964.66</v>
      </c>
      <c r="I2559" s="17">
        <f>+Ventas_Wellpro[[#This Row],[Total de Venta sin IVA]]+Ventas_Wellpro[[#This Row],[IVA]]</f>
        <v>1119.0056</v>
      </c>
      <c r="J2559">
        <f>YEAR(Ventas_Wellpro[[#This Row],[Fecha]])</f>
        <v>2025</v>
      </c>
      <c r="K2559" t="str">
        <f>TEXT(Ventas_Wellpro[[#This Row],[Fecha]],"MMMM")</f>
        <v>diciembre</v>
      </c>
      <c r="L2559">
        <f>DAY(Ventas_Wellpro[[#This Row],[Fecha]])</f>
        <v>15</v>
      </c>
    </row>
    <row r="2560" spans="2:12" x14ac:dyDescent="0.25">
      <c r="B2560" s="70">
        <v>46006</v>
      </c>
      <c r="C2560" s="74" t="s">
        <v>10</v>
      </c>
      <c r="D2560" t="s">
        <v>144</v>
      </c>
      <c r="E2560" s="49">
        <v>343.97</v>
      </c>
      <c r="F2560" s="49">
        <v>1</v>
      </c>
      <c r="G2560" s="48">
        <f>+(Ventas_Wellpro[[#This Row],[Precio de Venta]]*0.16)*Ventas_Wellpro[[#This Row],[Cantidad Vendida]]</f>
        <v>55.035200000000003</v>
      </c>
      <c r="H2560" s="51">
        <v>343.97</v>
      </c>
      <c r="I2560" s="17">
        <f>+Ventas_Wellpro[[#This Row],[Total de Venta sin IVA]]+Ventas_Wellpro[[#This Row],[IVA]]</f>
        <v>399.00520000000006</v>
      </c>
      <c r="J2560">
        <f>YEAR(Ventas_Wellpro[[#This Row],[Fecha]])</f>
        <v>2025</v>
      </c>
      <c r="K2560" t="str">
        <f>TEXT(Ventas_Wellpro[[#This Row],[Fecha]],"MMMM")</f>
        <v>diciembre</v>
      </c>
      <c r="L2560">
        <f>DAY(Ventas_Wellpro[[#This Row],[Fecha]])</f>
        <v>15</v>
      </c>
    </row>
    <row r="2561" spans="2:12" x14ac:dyDescent="0.25">
      <c r="B2561" s="70">
        <v>46006</v>
      </c>
      <c r="C2561" s="74" t="s">
        <v>10</v>
      </c>
      <c r="D2561" t="s">
        <v>197</v>
      </c>
      <c r="E2561" s="50">
        <v>211.23</v>
      </c>
      <c r="F2561" s="50">
        <v>6</v>
      </c>
      <c r="G2561" s="48">
        <f>+(Ventas_Wellpro[[#This Row],[Precio de Venta]]*0.16)*Ventas_Wellpro[[#This Row],[Cantidad Vendida]]</f>
        <v>202.7808</v>
      </c>
      <c r="H2561" s="52">
        <v>1267.3800000000001</v>
      </c>
      <c r="I2561" s="17">
        <f>+Ventas_Wellpro[[#This Row],[Total de Venta sin IVA]]+Ventas_Wellpro[[#This Row],[IVA]]</f>
        <v>1470.1608000000001</v>
      </c>
      <c r="J2561">
        <f>YEAR(Ventas_Wellpro[[#This Row],[Fecha]])</f>
        <v>2025</v>
      </c>
      <c r="K2561" t="str">
        <f>TEXT(Ventas_Wellpro[[#This Row],[Fecha]],"MMMM")</f>
        <v>diciembre</v>
      </c>
      <c r="L2561">
        <f>DAY(Ventas_Wellpro[[#This Row],[Fecha]])</f>
        <v>15</v>
      </c>
    </row>
    <row r="2562" spans="2:12" x14ac:dyDescent="0.25">
      <c r="B2562" s="70">
        <v>46007</v>
      </c>
      <c r="C2562" s="74" t="s">
        <v>187</v>
      </c>
      <c r="D2562" t="s">
        <v>239</v>
      </c>
      <c r="E2562" s="50">
        <v>660.01</v>
      </c>
      <c r="F2562" s="50">
        <v>1</v>
      </c>
      <c r="G2562" s="48">
        <f>+(Ventas_Wellpro[[#This Row],[Precio de Venta]]*0.16)*Ventas_Wellpro[[#This Row],[Cantidad Vendida]]</f>
        <v>105.6016</v>
      </c>
      <c r="H2562" s="52">
        <v>660.01</v>
      </c>
      <c r="I2562" s="17">
        <f>+Ventas_Wellpro[[#This Row],[Total de Venta sin IVA]]+Ventas_Wellpro[[#This Row],[IVA]]</f>
        <v>765.61159999999995</v>
      </c>
      <c r="J2562">
        <f>YEAR(Ventas_Wellpro[[#This Row],[Fecha]])</f>
        <v>2025</v>
      </c>
      <c r="K2562" t="str">
        <f>TEXT(Ventas_Wellpro[[#This Row],[Fecha]],"MMMM")</f>
        <v>diciembre</v>
      </c>
      <c r="L2562">
        <f>DAY(Ventas_Wellpro[[#This Row],[Fecha]])</f>
        <v>16</v>
      </c>
    </row>
    <row r="2563" spans="2:12" x14ac:dyDescent="0.25">
      <c r="B2563" s="70">
        <v>46007</v>
      </c>
      <c r="C2563" s="74" t="s">
        <v>159</v>
      </c>
      <c r="D2563" t="s">
        <v>144</v>
      </c>
      <c r="E2563" s="49">
        <v>957.67</v>
      </c>
      <c r="F2563" s="49">
        <v>1</v>
      </c>
      <c r="G2563" s="48">
        <f>+(Ventas_Wellpro[[#This Row],[Precio de Venta]]*0.16)*Ventas_Wellpro[[#This Row],[Cantidad Vendida]]</f>
        <v>153.22720000000001</v>
      </c>
      <c r="H2563" s="51">
        <v>957.67</v>
      </c>
      <c r="I2563" s="17">
        <f>+Ventas_Wellpro[[#This Row],[Total de Venta sin IVA]]+Ventas_Wellpro[[#This Row],[IVA]]</f>
        <v>1110.8971999999999</v>
      </c>
      <c r="J2563">
        <f>YEAR(Ventas_Wellpro[[#This Row],[Fecha]])</f>
        <v>2025</v>
      </c>
      <c r="K2563" t="str">
        <f>TEXT(Ventas_Wellpro[[#This Row],[Fecha]],"MMMM")</f>
        <v>diciembre</v>
      </c>
      <c r="L2563">
        <f>DAY(Ventas_Wellpro[[#This Row],[Fecha]])</f>
        <v>16</v>
      </c>
    </row>
    <row r="2564" spans="2:12" x14ac:dyDescent="0.25">
      <c r="B2564" s="70">
        <v>46007</v>
      </c>
      <c r="C2564" s="74" t="s">
        <v>14</v>
      </c>
      <c r="D2564" t="s">
        <v>239</v>
      </c>
      <c r="E2564" s="49">
        <v>1188</v>
      </c>
      <c r="F2564" s="49">
        <v>1</v>
      </c>
      <c r="G2564" s="48">
        <f>+(Ventas_Wellpro[[#This Row],[Precio de Venta]]*0.16)*Ventas_Wellpro[[#This Row],[Cantidad Vendida]]</f>
        <v>190.08</v>
      </c>
      <c r="H2564" s="51">
        <v>1188</v>
      </c>
      <c r="I2564" s="17">
        <f>+Ventas_Wellpro[[#This Row],[Total de Venta sin IVA]]+Ventas_Wellpro[[#This Row],[IVA]]</f>
        <v>1378.08</v>
      </c>
      <c r="J2564">
        <f>YEAR(Ventas_Wellpro[[#This Row],[Fecha]])</f>
        <v>2025</v>
      </c>
      <c r="K2564" t="str">
        <f>TEXT(Ventas_Wellpro[[#This Row],[Fecha]],"MMMM")</f>
        <v>diciembre</v>
      </c>
      <c r="L2564">
        <f>DAY(Ventas_Wellpro[[#This Row],[Fecha]])</f>
        <v>16</v>
      </c>
    </row>
    <row r="2565" spans="2:12" x14ac:dyDescent="0.25">
      <c r="B2565" s="70">
        <v>46008</v>
      </c>
      <c r="C2565" s="74" t="s">
        <v>17</v>
      </c>
      <c r="D2565" t="s">
        <v>196</v>
      </c>
      <c r="E2565" s="50">
        <v>498.66</v>
      </c>
      <c r="F2565" s="50">
        <v>24</v>
      </c>
      <c r="G2565" s="48">
        <f>+(Ventas_Wellpro[[#This Row],[Precio de Venta]]*0.16)*Ventas_Wellpro[[#This Row],[Cantidad Vendida]]</f>
        <v>1914.8544000000002</v>
      </c>
      <c r="H2565" s="52">
        <v>11967.84</v>
      </c>
      <c r="I2565" s="17">
        <f>+Ventas_Wellpro[[#This Row],[Total de Venta sin IVA]]+Ventas_Wellpro[[#This Row],[IVA]]</f>
        <v>13882.6944</v>
      </c>
      <c r="J2565">
        <f>YEAR(Ventas_Wellpro[[#This Row],[Fecha]])</f>
        <v>2025</v>
      </c>
      <c r="K2565" t="str">
        <f>TEXT(Ventas_Wellpro[[#This Row],[Fecha]],"MMMM")</f>
        <v>diciembre</v>
      </c>
      <c r="L2565">
        <f>DAY(Ventas_Wellpro[[#This Row],[Fecha]])</f>
        <v>17</v>
      </c>
    </row>
    <row r="2566" spans="2:12" x14ac:dyDescent="0.25">
      <c r="B2566" s="70">
        <v>46008</v>
      </c>
      <c r="C2566" s="74" t="s">
        <v>17</v>
      </c>
      <c r="D2566" t="s">
        <v>196</v>
      </c>
      <c r="E2566" s="49">
        <v>498.66</v>
      </c>
      <c r="F2566" s="49">
        <v>12</v>
      </c>
      <c r="G2566" s="48">
        <f>+(Ventas_Wellpro[[#This Row],[Precio de Venta]]*0.16)*Ventas_Wellpro[[#This Row],[Cantidad Vendida]]</f>
        <v>957.42720000000008</v>
      </c>
      <c r="H2566" s="51">
        <v>5983.92</v>
      </c>
      <c r="I2566" s="17">
        <f>+Ventas_Wellpro[[#This Row],[Total de Venta sin IVA]]+Ventas_Wellpro[[#This Row],[IVA]]</f>
        <v>6941.3472000000002</v>
      </c>
      <c r="J2566">
        <f>YEAR(Ventas_Wellpro[[#This Row],[Fecha]])</f>
        <v>2025</v>
      </c>
      <c r="K2566" t="str">
        <f>TEXT(Ventas_Wellpro[[#This Row],[Fecha]],"MMMM")</f>
        <v>diciembre</v>
      </c>
      <c r="L2566">
        <f>DAY(Ventas_Wellpro[[#This Row],[Fecha]])</f>
        <v>17</v>
      </c>
    </row>
    <row r="2567" spans="2:12" x14ac:dyDescent="0.25">
      <c r="B2567" s="70">
        <v>46008</v>
      </c>
      <c r="C2567" s="74" t="s">
        <v>17</v>
      </c>
      <c r="D2567" t="s">
        <v>196</v>
      </c>
      <c r="E2567" s="50">
        <v>498.66</v>
      </c>
      <c r="F2567" s="50">
        <v>12</v>
      </c>
      <c r="G2567" s="48">
        <f>+(Ventas_Wellpro[[#This Row],[Precio de Venta]]*0.16)*Ventas_Wellpro[[#This Row],[Cantidad Vendida]]</f>
        <v>957.42720000000008</v>
      </c>
      <c r="H2567" s="52">
        <v>5983.92</v>
      </c>
      <c r="I2567" s="17">
        <f>+Ventas_Wellpro[[#This Row],[Total de Venta sin IVA]]+Ventas_Wellpro[[#This Row],[IVA]]</f>
        <v>6941.3472000000002</v>
      </c>
      <c r="J2567">
        <f>YEAR(Ventas_Wellpro[[#This Row],[Fecha]])</f>
        <v>2025</v>
      </c>
      <c r="K2567" t="str">
        <f>TEXT(Ventas_Wellpro[[#This Row],[Fecha]],"MMMM")</f>
        <v>diciembre</v>
      </c>
      <c r="L2567">
        <f>DAY(Ventas_Wellpro[[#This Row],[Fecha]])</f>
        <v>17</v>
      </c>
    </row>
    <row r="2568" spans="2:12" x14ac:dyDescent="0.25">
      <c r="B2568" s="70">
        <v>46008</v>
      </c>
      <c r="C2568" s="74" t="s">
        <v>17</v>
      </c>
      <c r="D2568" t="s">
        <v>196</v>
      </c>
      <c r="E2568" s="49">
        <v>498.66</v>
      </c>
      <c r="F2568" s="49">
        <v>24</v>
      </c>
      <c r="G2568" s="48">
        <f>+(Ventas_Wellpro[[#This Row],[Precio de Venta]]*0.16)*Ventas_Wellpro[[#This Row],[Cantidad Vendida]]</f>
        <v>1914.8544000000002</v>
      </c>
      <c r="H2568" s="51">
        <v>11967.84</v>
      </c>
      <c r="I2568" s="17">
        <f>+Ventas_Wellpro[[#This Row],[Total de Venta sin IVA]]+Ventas_Wellpro[[#This Row],[IVA]]</f>
        <v>13882.6944</v>
      </c>
      <c r="J2568">
        <f>YEAR(Ventas_Wellpro[[#This Row],[Fecha]])</f>
        <v>2025</v>
      </c>
      <c r="K2568" t="str">
        <f>TEXT(Ventas_Wellpro[[#This Row],[Fecha]],"MMMM")</f>
        <v>diciembre</v>
      </c>
      <c r="L2568">
        <f>DAY(Ventas_Wellpro[[#This Row],[Fecha]])</f>
        <v>17</v>
      </c>
    </row>
    <row r="2569" spans="2:12" x14ac:dyDescent="0.25">
      <c r="B2569" s="70">
        <v>46008</v>
      </c>
      <c r="C2569" s="74" t="s">
        <v>17</v>
      </c>
      <c r="D2569" t="s">
        <v>196</v>
      </c>
      <c r="E2569" s="50">
        <v>498.66</v>
      </c>
      <c r="F2569" s="50">
        <v>6</v>
      </c>
      <c r="G2569" s="48">
        <f>+(Ventas_Wellpro[[#This Row],[Precio de Venta]]*0.16)*Ventas_Wellpro[[#This Row],[Cantidad Vendida]]</f>
        <v>478.71360000000004</v>
      </c>
      <c r="H2569" s="52">
        <v>2991.96</v>
      </c>
      <c r="I2569" s="17">
        <f>+Ventas_Wellpro[[#This Row],[Total de Venta sin IVA]]+Ventas_Wellpro[[#This Row],[IVA]]</f>
        <v>3470.6736000000001</v>
      </c>
      <c r="J2569">
        <f>YEAR(Ventas_Wellpro[[#This Row],[Fecha]])</f>
        <v>2025</v>
      </c>
      <c r="K2569" t="str">
        <f>TEXT(Ventas_Wellpro[[#This Row],[Fecha]],"MMMM")</f>
        <v>diciembre</v>
      </c>
      <c r="L2569">
        <f>DAY(Ventas_Wellpro[[#This Row],[Fecha]])</f>
        <v>17</v>
      </c>
    </row>
    <row r="2570" spans="2:12" x14ac:dyDescent="0.25">
      <c r="B2570" s="70">
        <v>46008</v>
      </c>
      <c r="C2570" s="74" t="s">
        <v>17</v>
      </c>
      <c r="D2570" t="s">
        <v>196</v>
      </c>
      <c r="E2570" s="49">
        <v>498.66</v>
      </c>
      <c r="F2570" s="49">
        <v>6</v>
      </c>
      <c r="G2570" s="48">
        <f>+(Ventas_Wellpro[[#This Row],[Precio de Venta]]*0.16)*Ventas_Wellpro[[#This Row],[Cantidad Vendida]]</f>
        <v>478.71360000000004</v>
      </c>
      <c r="H2570" s="51">
        <v>2991.96</v>
      </c>
      <c r="I2570" s="17">
        <f>+Ventas_Wellpro[[#This Row],[Total de Venta sin IVA]]+Ventas_Wellpro[[#This Row],[IVA]]</f>
        <v>3470.6736000000001</v>
      </c>
      <c r="J2570">
        <f>YEAR(Ventas_Wellpro[[#This Row],[Fecha]])</f>
        <v>2025</v>
      </c>
      <c r="K2570" t="str">
        <f>TEXT(Ventas_Wellpro[[#This Row],[Fecha]],"MMMM")</f>
        <v>diciembre</v>
      </c>
      <c r="L2570">
        <f>DAY(Ventas_Wellpro[[#This Row],[Fecha]])</f>
        <v>17</v>
      </c>
    </row>
    <row r="2571" spans="2:12" x14ac:dyDescent="0.25">
      <c r="B2571" s="70">
        <v>46008</v>
      </c>
      <c r="C2571" s="74" t="s">
        <v>17</v>
      </c>
      <c r="D2571" t="s">
        <v>196</v>
      </c>
      <c r="E2571" s="50">
        <v>498.66</v>
      </c>
      <c r="F2571" s="50">
        <v>6</v>
      </c>
      <c r="G2571" s="48">
        <f>+(Ventas_Wellpro[[#This Row],[Precio de Venta]]*0.16)*Ventas_Wellpro[[#This Row],[Cantidad Vendida]]</f>
        <v>478.71360000000004</v>
      </c>
      <c r="H2571" s="52">
        <v>2991.96</v>
      </c>
      <c r="I2571" s="17">
        <f>+Ventas_Wellpro[[#This Row],[Total de Venta sin IVA]]+Ventas_Wellpro[[#This Row],[IVA]]</f>
        <v>3470.6736000000001</v>
      </c>
      <c r="J2571">
        <f>YEAR(Ventas_Wellpro[[#This Row],[Fecha]])</f>
        <v>2025</v>
      </c>
      <c r="K2571" t="str">
        <f>TEXT(Ventas_Wellpro[[#This Row],[Fecha]],"MMMM")</f>
        <v>diciembre</v>
      </c>
      <c r="L2571">
        <f>DAY(Ventas_Wellpro[[#This Row],[Fecha]])</f>
        <v>17</v>
      </c>
    </row>
    <row r="2572" spans="2:12" x14ac:dyDescent="0.25">
      <c r="B2572" s="70">
        <v>46008</v>
      </c>
      <c r="C2572" s="74" t="s">
        <v>17</v>
      </c>
      <c r="D2572" t="s">
        <v>196</v>
      </c>
      <c r="E2572" s="49">
        <v>498.66</v>
      </c>
      <c r="F2572" s="49">
        <v>6</v>
      </c>
      <c r="G2572" s="48">
        <f>+(Ventas_Wellpro[[#This Row],[Precio de Venta]]*0.16)*Ventas_Wellpro[[#This Row],[Cantidad Vendida]]</f>
        <v>478.71360000000004</v>
      </c>
      <c r="H2572" s="51">
        <v>2991.96</v>
      </c>
      <c r="I2572" s="17">
        <f>+Ventas_Wellpro[[#This Row],[Total de Venta sin IVA]]+Ventas_Wellpro[[#This Row],[IVA]]</f>
        <v>3470.6736000000001</v>
      </c>
      <c r="J2572">
        <f>YEAR(Ventas_Wellpro[[#This Row],[Fecha]])</f>
        <v>2025</v>
      </c>
      <c r="K2572" t="str">
        <f>TEXT(Ventas_Wellpro[[#This Row],[Fecha]],"MMMM")</f>
        <v>diciembre</v>
      </c>
      <c r="L2572">
        <f>DAY(Ventas_Wellpro[[#This Row],[Fecha]])</f>
        <v>17</v>
      </c>
    </row>
    <row r="2573" spans="2:12" x14ac:dyDescent="0.25">
      <c r="B2573" s="70">
        <v>46008</v>
      </c>
      <c r="C2573" s="74" t="s">
        <v>17</v>
      </c>
      <c r="D2573" t="s">
        <v>196</v>
      </c>
      <c r="E2573" s="50">
        <v>498.66</v>
      </c>
      <c r="F2573" s="50">
        <v>12</v>
      </c>
      <c r="G2573" s="48">
        <f>+(Ventas_Wellpro[[#This Row],[Precio de Venta]]*0.16)*Ventas_Wellpro[[#This Row],[Cantidad Vendida]]</f>
        <v>957.42720000000008</v>
      </c>
      <c r="H2573" s="52">
        <v>5983.92</v>
      </c>
      <c r="I2573" s="17">
        <f>+Ventas_Wellpro[[#This Row],[Total de Venta sin IVA]]+Ventas_Wellpro[[#This Row],[IVA]]</f>
        <v>6941.3472000000002</v>
      </c>
      <c r="J2573">
        <f>YEAR(Ventas_Wellpro[[#This Row],[Fecha]])</f>
        <v>2025</v>
      </c>
      <c r="K2573" t="str">
        <f>TEXT(Ventas_Wellpro[[#This Row],[Fecha]],"MMMM")</f>
        <v>diciembre</v>
      </c>
      <c r="L2573">
        <f>DAY(Ventas_Wellpro[[#This Row],[Fecha]])</f>
        <v>17</v>
      </c>
    </row>
    <row r="2574" spans="2:12" x14ac:dyDescent="0.25">
      <c r="B2574" s="70">
        <v>46008</v>
      </c>
      <c r="C2574" s="74" t="s">
        <v>17</v>
      </c>
      <c r="D2574" t="s">
        <v>196</v>
      </c>
      <c r="E2574" s="49">
        <v>498.66</v>
      </c>
      <c r="F2574" s="49">
        <v>12</v>
      </c>
      <c r="G2574" s="48">
        <f>+(Ventas_Wellpro[[#This Row],[Precio de Venta]]*0.16)*Ventas_Wellpro[[#This Row],[Cantidad Vendida]]</f>
        <v>957.42720000000008</v>
      </c>
      <c r="H2574" s="51">
        <v>5983.92</v>
      </c>
      <c r="I2574" s="17">
        <f>+Ventas_Wellpro[[#This Row],[Total de Venta sin IVA]]+Ventas_Wellpro[[#This Row],[IVA]]</f>
        <v>6941.3472000000002</v>
      </c>
      <c r="J2574">
        <f>YEAR(Ventas_Wellpro[[#This Row],[Fecha]])</f>
        <v>2025</v>
      </c>
      <c r="K2574" t="str">
        <f>TEXT(Ventas_Wellpro[[#This Row],[Fecha]],"MMMM")</f>
        <v>diciembre</v>
      </c>
      <c r="L2574">
        <f>DAY(Ventas_Wellpro[[#This Row],[Fecha]])</f>
        <v>17</v>
      </c>
    </row>
    <row r="2575" spans="2:12" x14ac:dyDescent="0.25">
      <c r="B2575" s="70">
        <v>46008</v>
      </c>
      <c r="C2575" s="74" t="s">
        <v>17</v>
      </c>
      <c r="D2575" t="s">
        <v>196</v>
      </c>
      <c r="E2575" s="50">
        <v>498.66</v>
      </c>
      <c r="F2575" s="50">
        <v>12</v>
      </c>
      <c r="G2575" s="48">
        <f>+(Ventas_Wellpro[[#This Row],[Precio de Venta]]*0.16)*Ventas_Wellpro[[#This Row],[Cantidad Vendida]]</f>
        <v>957.42720000000008</v>
      </c>
      <c r="H2575" s="52">
        <v>5983.92</v>
      </c>
      <c r="I2575" s="17">
        <f>+Ventas_Wellpro[[#This Row],[Total de Venta sin IVA]]+Ventas_Wellpro[[#This Row],[IVA]]</f>
        <v>6941.3472000000002</v>
      </c>
      <c r="J2575">
        <f>YEAR(Ventas_Wellpro[[#This Row],[Fecha]])</f>
        <v>2025</v>
      </c>
      <c r="K2575" t="str">
        <f>TEXT(Ventas_Wellpro[[#This Row],[Fecha]],"MMMM")</f>
        <v>diciembre</v>
      </c>
      <c r="L2575">
        <f>DAY(Ventas_Wellpro[[#This Row],[Fecha]])</f>
        <v>17</v>
      </c>
    </row>
    <row r="2576" spans="2:12" x14ac:dyDescent="0.25">
      <c r="B2576" s="70">
        <v>46008</v>
      </c>
      <c r="C2576" s="74" t="s">
        <v>187</v>
      </c>
      <c r="D2576" t="s">
        <v>239</v>
      </c>
      <c r="E2576" s="49">
        <v>568.97</v>
      </c>
      <c r="F2576" s="49">
        <v>1</v>
      </c>
      <c r="G2576" s="48">
        <f>+(Ventas_Wellpro[[#This Row],[Precio de Venta]]*0.16)*Ventas_Wellpro[[#This Row],[Cantidad Vendida]]</f>
        <v>91.035200000000003</v>
      </c>
      <c r="H2576" s="51">
        <v>568.97</v>
      </c>
      <c r="I2576" s="17">
        <f>+Ventas_Wellpro[[#This Row],[Total de Venta sin IVA]]+Ventas_Wellpro[[#This Row],[IVA]]</f>
        <v>660.00520000000006</v>
      </c>
      <c r="J2576">
        <f>YEAR(Ventas_Wellpro[[#This Row],[Fecha]])</f>
        <v>2025</v>
      </c>
      <c r="K2576" t="str">
        <f>TEXT(Ventas_Wellpro[[#This Row],[Fecha]],"MMMM")</f>
        <v>diciembre</v>
      </c>
      <c r="L2576">
        <f>DAY(Ventas_Wellpro[[#This Row],[Fecha]])</f>
        <v>17</v>
      </c>
    </row>
    <row r="2577" spans="2:12" x14ac:dyDescent="0.25">
      <c r="B2577" s="70">
        <v>46008</v>
      </c>
      <c r="C2577" s="74" t="s">
        <v>123</v>
      </c>
      <c r="D2577" t="s">
        <v>144</v>
      </c>
      <c r="E2577" s="49">
        <v>137.79</v>
      </c>
      <c r="F2577" s="49">
        <v>1</v>
      </c>
      <c r="G2577" s="48">
        <f>+(Ventas_Wellpro[[#This Row],[Precio de Venta]]*0.16)*Ventas_Wellpro[[#This Row],[Cantidad Vendida]]</f>
        <v>22.046399999999998</v>
      </c>
      <c r="H2577" s="51">
        <v>137.79</v>
      </c>
      <c r="I2577" s="17">
        <f>+Ventas_Wellpro[[#This Row],[Total de Venta sin IVA]]+Ventas_Wellpro[[#This Row],[IVA]]</f>
        <v>159.8364</v>
      </c>
      <c r="J2577">
        <f>YEAR(Ventas_Wellpro[[#This Row],[Fecha]])</f>
        <v>2025</v>
      </c>
      <c r="K2577" t="str">
        <f>TEXT(Ventas_Wellpro[[#This Row],[Fecha]],"MMMM")</f>
        <v>diciembre</v>
      </c>
      <c r="L2577">
        <f>DAY(Ventas_Wellpro[[#This Row],[Fecha]])</f>
        <v>17</v>
      </c>
    </row>
    <row r="2578" spans="2:12" x14ac:dyDescent="0.25">
      <c r="B2578" s="70">
        <v>46008</v>
      </c>
      <c r="C2578" s="74" t="s">
        <v>123</v>
      </c>
      <c r="D2578" t="s">
        <v>144</v>
      </c>
      <c r="E2578" s="50">
        <v>137.79</v>
      </c>
      <c r="F2578" s="50">
        <v>1</v>
      </c>
      <c r="G2578" s="48">
        <f>+(Ventas_Wellpro[[#This Row],[Precio de Venta]]*0.16)*Ventas_Wellpro[[#This Row],[Cantidad Vendida]]</f>
        <v>22.046399999999998</v>
      </c>
      <c r="H2578" s="52">
        <v>137.79</v>
      </c>
      <c r="I2578" s="17">
        <f>+Ventas_Wellpro[[#This Row],[Total de Venta sin IVA]]+Ventas_Wellpro[[#This Row],[IVA]]</f>
        <v>159.8364</v>
      </c>
      <c r="J2578">
        <f>YEAR(Ventas_Wellpro[[#This Row],[Fecha]])</f>
        <v>2025</v>
      </c>
      <c r="K2578" t="str">
        <f>TEXT(Ventas_Wellpro[[#This Row],[Fecha]],"MMMM")</f>
        <v>diciembre</v>
      </c>
      <c r="L2578">
        <f>DAY(Ventas_Wellpro[[#This Row],[Fecha]])</f>
        <v>17</v>
      </c>
    </row>
    <row r="2579" spans="2:12" x14ac:dyDescent="0.25">
      <c r="B2579" s="70">
        <v>46008</v>
      </c>
      <c r="C2579" s="74" t="s">
        <v>123</v>
      </c>
      <c r="D2579" t="s">
        <v>190</v>
      </c>
      <c r="E2579" s="49">
        <v>77.89</v>
      </c>
      <c r="F2579" s="49">
        <v>1</v>
      </c>
      <c r="G2579" s="48">
        <f>+(Ventas_Wellpro[[#This Row],[Precio de Venta]]*0.16)*Ventas_Wellpro[[#This Row],[Cantidad Vendida]]</f>
        <v>12.462400000000001</v>
      </c>
      <c r="H2579" s="51">
        <v>77.89</v>
      </c>
      <c r="I2579" s="17">
        <f>+Ventas_Wellpro[[#This Row],[Total de Venta sin IVA]]+Ventas_Wellpro[[#This Row],[IVA]]</f>
        <v>90.352400000000003</v>
      </c>
      <c r="J2579">
        <f>YEAR(Ventas_Wellpro[[#This Row],[Fecha]])</f>
        <v>2025</v>
      </c>
      <c r="K2579" t="str">
        <f>TEXT(Ventas_Wellpro[[#This Row],[Fecha]],"MMMM")</f>
        <v>diciembre</v>
      </c>
      <c r="L2579">
        <f>DAY(Ventas_Wellpro[[#This Row],[Fecha]])</f>
        <v>17</v>
      </c>
    </row>
    <row r="2580" spans="2:12" x14ac:dyDescent="0.25">
      <c r="B2580" s="70">
        <v>46008</v>
      </c>
      <c r="C2580" s="74" t="s">
        <v>21</v>
      </c>
      <c r="D2580" t="s">
        <v>190</v>
      </c>
      <c r="E2580" s="50">
        <v>77.89</v>
      </c>
      <c r="F2580" s="50">
        <v>1</v>
      </c>
      <c r="G2580" s="48">
        <f>+(Ventas_Wellpro[[#This Row],[Precio de Venta]]*0.16)*Ventas_Wellpro[[#This Row],[Cantidad Vendida]]</f>
        <v>12.462400000000001</v>
      </c>
      <c r="H2580" s="52">
        <v>77.89</v>
      </c>
      <c r="I2580" s="17">
        <f>+Ventas_Wellpro[[#This Row],[Total de Venta sin IVA]]+Ventas_Wellpro[[#This Row],[IVA]]</f>
        <v>90.352400000000003</v>
      </c>
      <c r="J2580">
        <f>YEAR(Ventas_Wellpro[[#This Row],[Fecha]])</f>
        <v>2025</v>
      </c>
      <c r="K2580" t="str">
        <f>TEXT(Ventas_Wellpro[[#This Row],[Fecha]],"MMMM")</f>
        <v>diciembre</v>
      </c>
      <c r="L2580">
        <f>DAY(Ventas_Wellpro[[#This Row],[Fecha]])</f>
        <v>17</v>
      </c>
    </row>
    <row r="2581" spans="2:12" x14ac:dyDescent="0.25">
      <c r="B2581" s="70">
        <v>46008</v>
      </c>
      <c r="C2581" s="74" t="s">
        <v>22</v>
      </c>
      <c r="D2581" t="s">
        <v>144</v>
      </c>
      <c r="E2581" s="49">
        <v>137.79</v>
      </c>
      <c r="F2581" s="49">
        <v>1</v>
      </c>
      <c r="G2581" s="48">
        <f>+(Ventas_Wellpro[[#This Row],[Precio de Venta]]*0.16)*Ventas_Wellpro[[#This Row],[Cantidad Vendida]]</f>
        <v>22.046399999999998</v>
      </c>
      <c r="H2581" s="51">
        <v>137.79</v>
      </c>
      <c r="I2581" s="17">
        <f>+Ventas_Wellpro[[#This Row],[Total de Venta sin IVA]]+Ventas_Wellpro[[#This Row],[IVA]]</f>
        <v>159.8364</v>
      </c>
      <c r="J2581">
        <f>YEAR(Ventas_Wellpro[[#This Row],[Fecha]])</f>
        <v>2025</v>
      </c>
      <c r="K2581" t="str">
        <f>TEXT(Ventas_Wellpro[[#This Row],[Fecha]],"MMMM")</f>
        <v>diciembre</v>
      </c>
      <c r="L2581">
        <f>DAY(Ventas_Wellpro[[#This Row],[Fecha]])</f>
        <v>17</v>
      </c>
    </row>
    <row r="2582" spans="2:12" x14ac:dyDescent="0.25">
      <c r="B2582" s="70">
        <v>46008</v>
      </c>
      <c r="C2582" s="74" t="s">
        <v>22</v>
      </c>
      <c r="D2582" t="s">
        <v>190</v>
      </c>
      <c r="E2582" s="50">
        <v>77.89</v>
      </c>
      <c r="F2582" s="50">
        <v>1</v>
      </c>
      <c r="G2582" s="48">
        <f>+(Ventas_Wellpro[[#This Row],[Precio de Venta]]*0.16)*Ventas_Wellpro[[#This Row],[Cantidad Vendida]]</f>
        <v>12.462400000000001</v>
      </c>
      <c r="H2582" s="52">
        <v>77.89</v>
      </c>
      <c r="I2582" s="17">
        <f>+Ventas_Wellpro[[#This Row],[Total de Venta sin IVA]]+Ventas_Wellpro[[#This Row],[IVA]]</f>
        <v>90.352400000000003</v>
      </c>
      <c r="J2582">
        <f>YEAR(Ventas_Wellpro[[#This Row],[Fecha]])</f>
        <v>2025</v>
      </c>
      <c r="K2582" t="str">
        <f>TEXT(Ventas_Wellpro[[#This Row],[Fecha]],"MMMM")</f>
        <v>diciembre</v>
      </c>
      <c r="L2582">
        <f>DAY(Ventas_Wellpro[[#This Row],[Fecha]])</f>
        <v>17</v>
      </c>
    </row>
    <row r="2583" spans="2:12" x14ac:dyDescent="0.25">
      <c r="B2583" s="70">
        <v>46008</v>
      </c>
      <c r="C2583" s="74" t="s">
        <v>14</v>
      </c>
      <c r="D2583" t="s">
        <v>239</v>
      </c>
      <c r="E2583" s="50">
        <v>1024.1400000000001</v>
      </c>
      <c r="F2583" s="50">
        <v>1</v>
      </c>
      <c r="G2583" s="48">
        <f>+(Ventas_Wellpro[[#This Row],[Precio de Venta]]*0.16)*Ventas_Wellpro[[#This Row],[Cantidad Vendida]]</f>
        <v>163.86240000000001</v>
      </c>
      <c r="H2583" s="52">
        <v>1024.1400000000001</v>
      </c>
      <c r="I2583" s="17">
        <f>+Ventas_Wellpro[[#This Row],[Total de Venta sin IVA]]+Ventas_Wellpro[[#This Row],[IVA]]</f>
        <v>1188.0024000000001</v>
      </c>
      <c r="J2583">
        <f>YEAR(Ventas_Wellpro[[#This Row],[Fecha]])</f>
        <v>2025</v>
      </c>
      <c r="K2583" t="str">
        <f>TEXT(Ventas_Wellpro[[#This Row],[Fecha]],"MMMM")</f>
        <v>diciembre</v>
      </c>
      <c r="L2583">
        <f>DAY(Ventas_Wellpro[[#This Row],[Fecha]])</f>
        <v>17</v>
      </c>
    </row>
    <row r="2584" spans="2:12" x14ac:dyDescent="0.25">
      <c r="B2584" s="70">
        <v>46008</v>
      </c>
      <c r="C2584" s="74" t="s">
        <v>18</v>
      </c>
      <c r="D2584" t="s">
        <v>196</v>
      </c>
      <c r="E2584" s="49">
        <v>525.59</v>
      </c>
      <c r="F2584" s="49">
        <v>18</v>
      </c>
      <c r="G2584" s="48">
        <f>+(Ventas_Wellpro[[#This Row],[Precio de Venta]]*0.16)*Ventas_Wellpro[[#This Row],[Cantidad Vendida]]</f>
        <v>1513.6992</v>
      </c>
      <c r="H2584" s="51">
        <v>9460.6200000000008</v>
      </c>
      <c r="I2584" s="17">
        <f>+Ventas_Wellpro[[#This Row],[Total de Venta sin IVA]]+Ventas_Wellpro[[#This Row],[IVA]]</f>
        <v>10974.319200000002</v>
      </c>
      <c r="J2584">
        <f>YEAR(Ventas_Wellpro[[#This Row],[Fecha]])</f>
        <v>2025</v>
      </c>
      <c r="K2584" t="str">
        <f>TEXT(Ventas_Wellpro[[#This Row],[Fecha]],"MMMM")</f>
        <v>diciembre</v>
      </c>
      <c r="L2584">
        <f>DAY(Ventas_Wellpro[[#This Row],[Fecha]])</f>
        <v>17</v>
      </c>
    </row>
    <row r="2585" spans="2:12" x14ac:dyDescent="0.25">
      <c r="B2585" s="70">
        <v>46008</v>
      </c>
      <c r="C2585" s="74" t="s">
        <v>18</v>
      </c>
      <c r="D2585" t="s">
        <v>196</v>
      </c>
      <c r="E2585" s="50">
        <v>525.59</v>
      </c>
      <c r="F2585" s="50">
        <v>6</v>
      </c>
      <c r="G2585" s="48">
        <f>+(Ventas_Wellpro[[#This Row],[Precio de Venta]]*0.16)*Ventas_Wellpro[[#This Row],[Cantidad Vendida]]</f>
        <v>504.56640000000004</v>
      </c>
      <c r="H2585" s="52">
        <v>3153.54</v>
      </c>
      <c r="I2585" s="17">
        <f>+Ventas_Wellpro[[#This Row],[Total de Venta sin IVA]]+Ventas_Wellpro[[#This Row],[IVA]]</f>
        <v>3658.1064000000001</v>
      </c>
      <c r="J2585">
        <f>YEAR(Ventas_Wellpro[[#This Row],[Fecha]])</f>
        <v>2025</v>
      </c>
      <c r="K2585" t="str">
        <f>TEXT(Ventas_Wellpro[[#This Row],[Fecha]],"MMMM")</f>
        <v>diciembre</v>
      </c>
      <c r="L2585">
        <f>DAY(Ventas_Wellpro[[#This Row],[Fecha]])</f>
        <v>17</v>
      </c>
    </row>
    <row r="2586" spans="2:12" x14ac:dyDescent="0.25">
      <c r="B2586" s="70">
        <v>46008</v>
      </c>
      <c r="C2586" s="74" t="s">
        <v>18</v>
      </c>
      <c r="D2586" t="s">
        <v>196</v>
      </c>
      <c r="E2586" s="49">
        <v>525.59</v>
      </c>
      <c r="F2586" s="49">
        <v>6</v>
      </c>
      <c r="G2586" s="48">
        <f>+(Ventas_Wellpro[[#This Row],[Precio de Venta]]*0.16)*Ventas_Wellpro[[#This Row],[Cantidad Vendida]]</f>
        <v>504.56640000000004</v>
      </c>
      <c r="H2586" s="51">
        <v>3153.54</v>
      </c>
      <c r="I2586" s="17">
        <f>+Ventas_Wellpro[[#This Row],[Total de Venta sin IVA]]+Ventas_Wellpro[[#This Row],[IVA]]</f>
        <v>3658.1064000000001</v>
      </c>
      <c r="J2586">
        <f>YEAR(Ventas_Wellpro[[#This Row],[Fecha]])</f>
        <v>2025</v>
      </c>
      <c r="K2586" t="str">
        <f>TEXT(Ventas_Wellpro[[#This Row],[Fecha]],"MMMM")</f>
        <v>diciembre</v>
      </c>
      <c r="L2586">
        <f>DAY(Ventas_Wellpro[[#This Row],[Fecha]])</f>
        <v>17</v>
      </c>
    </row>
    <row r="2587" spans="2:12" x14ac:dyDescent="0.25">
      <c r="B2587" s="70">
        <v>46008</v>
      </c>
      <c r="C2587" s="74" t="s">
        <v>18</v>
      </c>
      <c r="D2587" t="s">
        <v>196</v>
      </c>
      <c r="E2587" s="50">
        <v>525.59</v>
      </c>
      <c r="F2587" s="50">
        <v>6</v>
      </c>
      <c r="G2587" s="48">
        <f>+(Ventas_Wellpro[[#This Row],[Precio de Venta]]*0.16)*Ventas_Wellpro[[#This Row],[Cantidad Vendida]]</f>
        <v>504.56640000000004</v>
      </c>
      <c r="H2587" s="52">
        <v>3153.54</v>
      </c>
      <c r="I2587" s="17">
        <f>+Ventas_Wellpro[[#This Row],[Total de Venta sin IVA]]+Ventas_Wellpro[[#This Row],[IVA]]</f>
        <v>3658.1064000000001</v>
      </c>
      <c r="J2587">
        <f>YEAR(Ventas_Wellpro[[#This Row],[Fecha]])</f>
        <v>2025</v>
      </c>
      <c r="K2587" t="str">
        <f>TEXT(Ventas_Wellpro[[#This Row],[Fecha]],"MMMM")</f>
        <v>diciembre</v>
      </c>
      <c r="L2587">
        <f>DAY(Ventas_Wellpro[[#This Row],[Fecha]])</f>
        <v>17</v>
      </c>
    </row>
    <row r="2588" spans="2:12" x14ac:dyDescent="0.25">
      <c r="B2588" s="70">
        <v>46008</v>
      </c>
      <c r="C2588" s="74" t="s">
        <v>18</v>
      </c>
      <c r="D2588" t="s">
        <v>196</v>
      </c>
      <c r="E2588" s="49">
        <v>525.59</v>
      </c>
      <c r="F2588" s="49">
        <v>12</v>
      </c>
      <c r="G2588" s="48">
        <f>+(Ventas_Wellpro[[#This Row],[Precio de Venta]]*0.16)*Ventas_Wellpro[[#This Row],[Cantidad Vendida]]</f>
        <v>1009.1328000000001</v>
      </c>
      <c r="H2588" s="51">
        <v>6307.08</v>
      </c>
      <c r="I2588" s="17">
        <f>+Ventas_Wellpro[[#This Row],[Total de Venta sin IVA]]+Ventas_Wellpro[[#This Row],[IVA]]</f>
        <v>7316.2128000000002</v>
      </c>
      <c r="J2588">
        <f>YEAR(Ventas_Wellpro[[#This Row],[Fecha]])</f>
        <v>2025</v>
      </c>
      <c r="K2588" t="str">
        <f>TEXT(Ventas_Wellpro[[#This Row],[Fecha]],"MMMM")</f>
        <v>diciembre</v>
      </c>
      <c r="L2588">
        <f>DAY(Ventas_Wellpro[[#This Row],[Fecha]])</f>
        <v>17</v>
      </c>
    </row>
    <row r="2589" spans="2:12" x14ac:dyDescent="0.25">
      <c r="B2589" s="70">
        <v>46008</v>
      </c>
      <c r="C2589" s="74" t="s">
        <v>18</v>
      </c>
      <c r="D2589" t="s">
        <v>196</v>
      </c>
      <c r="E2589" s="50">
        <v>525.59</v>
      </c>
      <c r="F2589" s="50">
        <v>6</v>
      </c>
      <c r="G2589" s="48">
        <f>+(Ventas_Wellpro[[#This Row],[Precio de Venta]]*0.16)*Ventas_Wellpro[[#This Row],[Cantidad Vendida]]</f>
        <v>504.56640000000004</v>
      </c>
      <c r="H2589" s="52">
        <v>3153.54</v>
      </c>
      <c r="I2589" s="17">
        <f>+Ventas_Wellpro[[#This Row],[Total de Venta sin IVA]]+Ventas_Wellpro[[#This Row],[IVA]]</f>
        <v>3658.1064000000001</v>
      </c>
      <c r="J2589">
        <f>YEAR(Ventas_Wellpro[[#This Row],[Fecha]])</f>
        <v>2025</v>
      </c>
      <c r="K2589" t="str">
        <f>TEXT(Ventas_Wellpro[[#This Row],[Fecha]],"MMMM")</f>
        <v>diciembre</v>
      </c>
      <c r="L2589">
        <f>DAY(Ventas_Wellpro[[#This Row],[Fecha]])</f>
        <v>17</v>
      </c>
    </row>
    <row r="2590" spans="2:12" x14ac:dyDescent="0.25">
      <c r="B2590" s="70">
        <v>46008</v>
      </c>
      <c r="C2590" s="74" t="s">
        <v>18</v>
      </c>
      <c r="D2590" t="s">
        <v>196</v>
      </c>
      <c r="E2590" s="49">
        <v>525.59</v>
      </c>
      <c r="F2590" s="49">
        <v>6</v>
      </c>
      <c r="G2590" s="48">
        <f>+(Ventas_Wellpro[[#This Row],[Precio de Venta]]*0.16)*Ventas_Wellpro[[#This Row],[Cantidad Vendida]]</f>
        <v>504.56640000000004</v>
      </c>
      <c r="H2590" s="51">
        <v>3153.54</v>
      </c>
      <c r="I2590" s="17">
        <f>+Ventas_Wellpro[[#This Row],[Total de Venta sin IVA]]+Ventas_Wellpro[[#This Row],[IVA]]</f>
        <v>3658.1064000000001</v>
      </c>
      <c r="J2590">
        <f>YEAR(Ventas_Wellpro[[#This Row],[Fecha]])</f>
        <v>2025</v>
      </c>
      <c r="K2590" t="str">
        <f>TEXT(Ventas_Wellpro[[#This Row],[Fecha]],"MMMM")</f>
        <v>diciembre</v>
      </c>
      <c r="L2590">
        <f>DAY(Ventas_Wellpro[[#This Row],[Fecha]])</f>
        <v>17</v>
      </c>
    </row>
    <row r="2591" spans="2:12" x14ac:dyDescent="0.25">
      <c r="B2591" s="70">
        <v>46008</v>
      </c>
      <c r="C2591" s="74" t="s">
        <v>18</v>
      </c>
      <c r="D2591" t="s">
        <v>196</v>
      </c>
      <c r="E2591" s="50">
        <v>525.59</v>
      </c>
      <c r="F2591" s="50">
        <v>6</v>
      </c>
      <c r="G2591" s="48">
        <f>+(Ventas_Wellpro[[#This Row],[Precio de Venta]]*0.16)*Ventas_Wellpro[[#This Row],[Cantidad Vendida]]</f>
        <v>504.56640000000004</v>
      </c>
      <c r="H2591" s="52">
        <v>3153.54</v>
      </c>
      <c r="I2591" s="17">
        <f>+Ventas_Wellpro[[#This Row],[Total de Venta sin IVA]]+Ventas_Wellpro[[#This Row],[IVA]]</f>
        <v>3658.1064000000001</v>
      </c>
      <c r="J2591">
        <f>YEAR(Ventas_Wellpro[[#This Row],[Fecha]])</f>
        <v>2025</v>
      </c>
      <c r="K2591" t="str">
        <f>TEXT(Ventas_Wellpro[[#This Row],[Fecha]],"MMMM")</f>
        <v>diciembre</v>
      </c>
      <c r="L2591">
        <f>DAY(Ventas_Wellpro[[#This Row],[Fecha]])</f>
        <v>17</v>
      </c>
    </row>
    <row r="2592" spans="2:12" x14ac:dyDescent="0.25">
      <c r="B2592" s="70">
        <v>46008</v>
      </c>
      <c r="C2592" s="74" t="s">
        <v>18</v>
      </c>
      <c r="D2592" t="s">
        <v>196</v>
      </c>
      <c r="E2592" s="49">
        <v>525.59</v>
      </c>
      <c r="F2592" s="49">
        <v>6</v>
      </c>
      <c r="G2592" s="48">
        <f>+(Ventas_Wellpro[[#This Row],[Precio de Venta]]*0.16)*Ventas_Wellpro[[#This Row],[Cantidad Vendida]]</f>
        <v>504.56640000000004</v>
      </c>
      <c r="H2592" s="51">
        <v>3153.54</v>
      </c>
      <c r="I2592" s="17">
        <f>+Ventas_Wellpro[[#This Row],[Total de Venta sin IVA]]+Ventas_Wellpro[[#This Row],[IVA]]</f>
        <v>3658.1064000000001</v>
      </c>
      <c r="J2592">
        <f>YEAR(Ventas_Wellpro[[#This Row],[Fecha]])</f>
        <v>2025</v>
      </c>
      <c r="K2592" t="str">
        <f>TEXT(Ventas_Wellpro[[#This Row],[Fecha]],"MMMM")</f>
        <v>diciembre</v>
      </c>
      <c r="L2592">
        <f>DAY(Ventas_Wellpro[[#This Row],[Fecha]])</f>
        <v>17</v>
      </c>
    </row>
    <row r="2593" spans="2:12" x14ac:dyDescent="0.25">
      <c r="B2593" s="70">
        <v>46008</v>
      </c>
      <c r="C2593" s="74" t="s">
        <v>18</v>
      </c>
      <c r="D2593" t="s">
        <v>196</v>
      </c>
      <c r="E2593" s="50">
        <v>525.59</v>
      </c>
      <c r="F2593" s="50">
        <v>6</v>
      </c>
      <c r="G2593" s="48">
        <f>+(Ventas_Wellpro[[#This Row],[Precio de Venta]]*0.16)*Ventas_Wellpro[[#This Row],[Cantidad Vendida]]</f>
        <v>504.56640000000004</v>
      </c>
      <c r="H2593" s="52">
        <v>3153.54</v>
      </c>
      <c r="I2593" s="17">
        <f>+Ventas_Wellpro[[#This Row],[Total de Venta sin IVA]]+Ventas_Wellpro[[#This Row],[IVA]]</f>
        <v>3658.1064000000001</v>
      </c>
      <c r="J2593">
        <f>YEAR(Ventas_Wellpro[[#This Row],[Fecha]])</f>
        <v>2025</v>
      </c>
      <c r="K2593" t="str">
        <f>TEXT(Ventas_Wellpro[[#This Row],[Fecha]],"MMMM")</f>
        <v>diciembre</v>
      </c>
      <c r="L2593">
        <f>DAY(Ventas_Wellpro[[#This Row],[Fecha]])</f>
        <v>17</v>
      </c>
    </row>
    <row r="2594" spans="2:12" x14ac:dyDescent="0.25">
      <c r="B2594" s="70">
        <v>46008</v>
      </c>
      <c r="C2594" s="74" t="s">
        <v>18</v>
      </c>
      <c r="D2594" t="s">
        <v>196</v>
      </c>
      <c r="E2594" s="49">
        <v>525.59</v>
      </c>
      <c r="F2594" s="49">
        <v>6</v>
      </c>
      <c r="G2594" s="48">
        <f>+(Ventas_Wellpro[[#This Row],[Precio de Venta]]*0.16)*Ventas_Wellpro[[#This Row],[Cantidad Vendida]]</f>
        <v>504.56640000000004</v>
      </c>
      <c r="H2594" s="51">
        <v>3153.54</v>
      </c>
      <c r="I2594" s="17">
        <f>+Ventas_Wellpro[[#This Row],[Total de Venta sin IVA]]+Ventas_Wellpro[[#This Row],[IVA]]</f>
        <v>3658.1064000000001</v>
      </c>
      <c r="J2594">
        <f>YEAR(Ventas_Wellpro[[#This Row],[Fecha]])</f>
        <v>2025</v>
      </c>
      <c r="K2594" t="str">
        <f>TEXT(Ventas_Wellpro[[#This Row],[Fecha]],"MMMM")</f>
        <v>diciembre</v>
      </c>
      <c r="L2594">
        <f>DAY(Ventas_Wellpro[[#This Row],[Fecha]])</f>
        <v>17</v>
      </c>
    </row>
    <row r="2595" spans="2:12" x14ac:dyDescent="0.25">
      <c r="B2595" s="70">
        <v>46008</v>
      </c>
      <c r="C2595" s="74" t="s">
        <v>18</v>
      </c>
      <c r="D2595" t="s">
        <v>196</v>
      </c>
      <c r="E2595" s="50">
        <v>525.59</v>
      </c>
      <c r="F2595" s="50">
        <v>12</v>
      </c>
      <c r="G2595" s="48">
        <f>+(Ventas_Wellpro[[#This Row],[Precio de Venta]]*0.16)*Ventas_Wellpro[[#This Row],[Cantidad Vendida]]</f>
        <v>1009.1328000000001</v>
      </c>
      <c r="H2595" s="52">
        <v>6307.08</v>
      </c>
      <c r="I2595" s="17">
        <f>+Ventas_Wellpro[[#This Row],[Total de Venta sin IVA]]+Ventas_Wellpro[[#This Row],[IVA]]</f>
        <v>7316.2128000000002</v>
      </c>
      <c r="J2595">
        <f>YEAR(Ventas_Wellpro[[#This Row],[Fecha]])</f>
        <v>2025</v>
      </c>
      <c r="K2595" t="str">
        <f>TEXT(Ventas_Wellpro[[#This Row],[Fecha]],"MMMM")</f>
        <v>diciembre</v>
      </c>
      <c r="L2595">
        <f>DAY(Ventas_Wellpro[[#This Row],[Fecha]])</f>
        <v>17</v>
      </c>
    </row>
    <row r="2596" spans="2:12" x14ac:dyDescent="0.25">
      <c r="B2596" s="70">
        <v>46008</v>
      </c>
      <c r="C2596" s="74" t="s">
        <v>147</v>
      </c>
      <c r="D2596" t="s">
        <v>190</v>
      </c>
      <c r="E2596" s="49">
        <v>55.47</v>
      </c>
      <c r="F2596" s="49">
        <v>3</v>
      </c>
      <c r="G2596" s="48">
        <f>+(Ventas_Wellpro[[#This Row],[Precio de Venta]]*0.16)*Ventas_Wellpro[[#This Row],[Cantidad Vendida]]</f>
        <v>26.625599999999999</v>
      </c>
      <c r="H2596" s="51">
        <v>166.41</v>
      </c>
      <c r="I2596" s="17">
        <f>+Ventas_Wellpro[[#This Row],[Total de Venta sin IVA]]+Ventas_Wellpro[[#This Row],[IVA]]</f>
        <v>193.03559999999999</v>
      </c>
      <c r="J2596">
        <f>YEAR(Ventas_Wellpro[[#This Row],[Fecha]])</f>
        <v>2025</v>
      </c>
      <c r="K2596" t="str">
        <f>TEXT(Ventas_Wellpro[[#This Row],[Fecha]],"MMMM")</f>
        <v>diciembre</v>
      </c>
      <c r="L2596">
        <f>DAY(Ventas_Wellpro[[#This Row],[Fecha]])</f>
        <v>17</v>
      </c>
    </row>
    <row r="2597" spans="2:12" x14ac:dyDescent="0.25">
      <c r="B2597" s="70">
        <v>46008</v>
      </c>
      <c r="C2597" s="74" t="s">
        <v>23</v>
      </c>
      <c r="D2597" t="s">
        <v>190</v>
      </c>
      <c r="E2597" s="49">
        <v>77.89</v>
      </c>
      <c r="F2597" s="49">
        <v>1</v>
      </c>
      <c r="G2597" s="48">
        <f>+(Ventas_Wellpro[[#This Row],[Precio de Venta]]*0.16)*Ventas_Wellpro[[#This Row],[Cantidad Vendida]]</f>
        <v>12.462400000000001</v>
      </c>
      <c r="H2597" s="51">
        <v>77.89</v>
      </c>
      <c r="I2597" s="17">
        <f>+Ventas_Wellpro[[#This Row],[Total de Venta sin IVA]]+Ventas_Wellpro[[#This Row],[IVA]]</f>
        <v>90.352400000000003</v>
      </c>
      <c r="J2597">
        <f>YEAR(Ventas_Wellpro[[#This Row],[Fecha]])</f>
        <v>2025</v>
      </c>
      <c r="K2597" t="str">
        <f>TEXT(Ventas_Wellpro[[#This Row],[Fecha]],"MMMM")</f>
        <v>diciembre</v>
      </c>
      <c r="L2597">
        <f>DAY(Ventas_Wellpro[[#This Row],[Fecha]])</f>
        <v>17</v>
      </c>
    </row>
    <row r="2598" spans="2:12" x14ac:dyDescent="0.25">
      <c r="B2598" s="70">
        <v>46008</v>
      </c>
      <c r="C2598" s="74" t="s">
        <v>23</v>
      </c>
      <c r="D2598" t="s">
        <v>196</v>
      </c>
      <c r="E2598" s="50">
        <v>70.05</v>
      </c>
      <c r="F2598" s="50">
        <v>240</v>
      </c>
      <c r="G2598" s="48">
        <f>+(Ventas_Wellpro[[#This Row],[Precio de Venta]]*0.16)*Ventas_Wellpro[[#This Row],[Cantidad Vendida]]</f>
        <v>2689.92</v>
      </c>
      <c r="H2598" s="52">
        <v>16812</v>
      </c>
      <c r="I2598" s="17">
        <f>+Ventas_Wellpro[[#This Row],[Total de Venta sin IVA]]+Ventas_Wellpro[[#This Row],[IVA]]</f>
        <v>19501.919999999998</v>
      </c>
      <c r="J2598">
        <f>YEAR(Ventas_Wellpro[[#This Row],[Fecha]])</f>
        <v>2025</v>
      </c>
      <c r="K2598" t="str">
        <f>TEXT(Ventas_Wellpro[[#This Row],[Fecha]],"MMMM")</f>
        <v>diciembre</v>
      </c>
      <c r="L2598">
        <f>DAY(Ventas_Wellpro[[#This Row],[Fecha]])</f>
        <v>17</v>
      </c>
    </row>
    <row r="2599" spans="2:12" x14ac:dyDescent="0.25">
      <c r="B2599" s="70">
        <v>46008</v>
      </c>
      <c r="C2599" s="74" t="s">
        <v>12</v>
      </c>
      <c r="D2599" t="s">
        <v>190</v>
      </c>
      <c r="E2599" s="50">
        <v>182.11</v>
      </c>
      <c r="F2599" s="50">
        <v>2</v>
      </c>
      <c r="G2599" s="48">
        <f>+(Ventas_Wellpro[[#This Row],[Precio de Venta]]*0.16)*Ventas_Wellpro[[#This Row],[Cantidad Vendida]]</f>
        <v>58.275200000000005</v>
      </c>
      <c r="H2599" s="52">
        <v>364.22</v>
      </c>
      <c r="I2599" s="17">
        <f>+Ventas_Wellpro[[#This Row],[Total de Venta sin IVA]]+Ventas_Wellpro[[#This Row],[IVA]]</f>
        <v>422.49520000000001</v>
      </c>
      <c r="J2599">
        <f>YEAR(Ventas_Wellpro[[#This Row],[Fecha]])</f>
        <v>2025</v>
      </c>
      <c r="K2599" t="str">
        <f>TEXT(Ventas_Wellpro[[#This Row],[Fecha]],"MMMM")</f>
        <v>diciembre</v>
      </c>
      <c r="L2599">
        <f>DAY(Ventas_Wellpro[[#This Row],[Fecha]])</f>
        <v>17</v>
      </c>
    </row>
    <row r="2600" spans="2:12" x14ac:dyDescent="0.25">
      <c r="B2600" s="70">
        <v>46008</v>
      </c>
      <c r="C2600" s="74" t="s">
        <v>24</v>
      </c>
      <c r="D2600" t="s">
        <v>190</v>
      </c>
      <c r="E2600" s="49">
        <v>77.89</v>
      </c>
      <c r="F2600" s="49">
        <v>1</v>
      </c>
      <c r="G2600" s="48">
        <f>+(Ventas_Wellpro[[#This Row],[Precio de Venta]]*0.16)*Ventas_Wellpro[[#This Row],[Cantidad Vendida]]</f>
        <v>12.462400000000001</v>
      </c>
      <c r="H2600" s="51">
        <v>77.89</v>
      </c>
      <c r="I2600" s="17">
        <f>+Ventas_Wellpro[[#This Row],[Total de Venta sin IVA]]+Ventas_Wellpro[[#This Row],[IVA]]</f>
        <v>90.352400000000003</v>
      </c>
      <c r="J2600">
        <f>YEAR(Ventas_Wellpro[[#This Row],[Fecha]])</f>
        <v>2025</v>
      </c>
      <c r="K2600" t="str">
        <f>TEXT(Ventas_Wellpro[[#This Row],[Fecha]],"MMMM")</f>
        <v>diciembre</v>
      </c>
      <c r="L2600">
        <f>DAY(Ventas_Wellpro[[#This Row],[Fecha]])</f>
        <v>17</v>
      </c>
    </row>
    <row r="2601" spans="2:12" x14ac:dyDescent="0.25">
      <c r="B2601" s="70">
        <v>46009</v>
      </c>
      <c r="C2601" s="74" t="s">
        <v>156</v>
      </c>
      <c r="D2601" t="s">
        <v>144</v>
      </c>
      <c r="E2601" s="50">
        <v>957.67</v>
      </c>
      <c r="F2601" s="50">
        <v>1</v>
      </c>
      <c r="G2601" s="48">
        <f>+(Ventas_Wellpro[[#This Row],[Precio de Venta]]*0.16)*Ventas_Wellpro[[#This Row],[Cantidad Vendida]]</f>
        <v>153.22720000000001</v>
      </c>
      <c r="H2601" s="52">
        <v>957.67</v>
      </c>
      <c r="I2601" s="17">
        <f>+Ventas_Wellpro[[#This Row],[Total de Venta sin IVA]]+Ventas_Wellpro[[#This Row],[IVA]]</f>
        <v>1110.8971999999999</v>
      </c>
      <c r="J2601">
        <f>YEAR(Ventas_Wellpro[[#This Row],[Fecha]])</f>
        <v>2025</v>
      </c>
      <c r="K2601" t="str">
        <f>TEXT(Ventas_Wellpro[[#This Row],[Fecha]],"MMMM")</f>
        <v>diciembre</v>
      </c>
      <c r="L2601">
        <f>DAY(Ventas_Wellpro[[#This Row],[Fecha]])</f>
        <v>18</v>
      </c>
    </row>
    <row r="2602" spans="2:12" x14ac:dyDescent="0.25">
      <c r="B2602" s="70">
        <v>46009</v>
      </c>
      <c r="C2602" s="74" t="s">
        <v>159</v>
      </c>
      <c r="D2602" t="s">
        <v>144</v>
      </c>
      <c r="E2602" s="50">
        <v>957.67</v>
      </c>
      <c r="F2602" s="50">
        <v>1</v>
      </c>
      <c r="G2602" s="48">
        <f>+(Ventas_Wellpro[[#This Row],[Precio de Venta]]*0.16)*Ventas_Wellpro[[#This Row],[Cantidad Vendida]]</f>
        <v>153.22720000000001</v>
      </c>
      <c r="H2602" s="52">
        <v>957.67</v>
      </c>
      <c r="I2602" s="17">
        <f>+Ventas_Wellpro[[#This Row],[Total de Venta sin IVA]]+Ventas_Wellpro[[#This Row],[IVA]]</f>
        <v>1110.8971999999999</v>
      </c>
      <c r="J2602">
        <f>YEAR(Ventas_Wellpro[[#This Row],[Fecha]])</f>
        <v>2025</v>
      </c>
      <c r="K2602" t="str">
        <f>TEXT(Ventas_Wellpro[[#This Row],[Fecha]],"MMMM")</f>
        <v>diciembre</v>
      </c>
      <c r="L2602">
        <f>DAY(Ventas_Wellpro[[#This Row],[Fecha]])</f>
        <v>18</v>
      </c>
    </row>
    <row r="2603" spans="2:12" x14ac:dyDescent="0.25">
      <c r="B2603" s="70">
        <v>46009</v>
      </c>
      <c r="C2603" s="74" t="s">
        <v>123</v>
      </c>
      <c r="D2603" t="s">
        <v>144</v>
      </c>
      <c r="E2603" s="50">
        <v>137.79</v>
      </c>
      <c r="F2603" s="50">
        <v>1</v>
      </c>
      <c r="G2603" s="48">
        <f>+(Ventas_Wellpro[[#This Row],[Precio de Venta]]*0.16)*Ventas_Wellpro[[#This Row],[Cantidad Vendida]]</f>
        <v>22.046399999999998</v>
      </c>
      <c r="H2603" s="52">
        <v>137.79</v>
      </c>
      <c r="I2603" s="17">
        <f>+Ventas_Wellpro[[#This Row],[Total de Venta sin IVA]]+Ventas_Wellpro[[#This Row],[IVA]]</f>
        <v>159.8364</v>
      </c>
      <c r="J2603">
        <f>YEAR(Ventas_Wellpro[[#This Row],[Fecha]])</f>
        <v>2025</v>
      </c>
      <c r="K2603" t="str">
        <f>TEXT(Ventas_Wellpro[[#This Row],[Fecha]],"MMMM")</f>
        <v>diciembre</v>
      </c>
      <c r="L2603">
        <f>DAY(Ventas_Wellpro[[#This Row],[Fecha]])</f>
        <v>18</v>
      </c>
    </row>
    <row r="2604" spans="2:12" x14ac:dyDescent="0.25">
      <c r="B2604" s="70">
        <v>46009</v>
      </c>
      <c r="C2604" s="74" t="s">
        <v>21</v>
      </c>
      <c r="D2604" t="s">
        <v>196</v>
      </c>
      <c r="E2604" s="49">
        <v>70.05</v>
      </c>
      <c r="F2604" s="49">
        <v>240</v>
      </c>
      <c r="G2604" s="48">
        <f>+(Ventas_Wellpro[[#This Row],[Precio de Venta]]*0.16)*Ventas_Wellpro[[#This Row],[Cantidad Vendida]]</f>
        <v>2689.92</v>
      </c>
      <c r="H2604" s="51">
        <v>16812</v>
      </c>
      <c r="I2604" s="17">
        <f>+Ventas_Wellpro[[#This Row],[Total de Venta sin IVA]]+Ventas_Wellpro[[#This Row],[IVA]]</f>
        <v>19501.919999999998</v>
      </c>
      <c r="J2604">
        <f>YEAR(Ventas_Wellpro[[#This Row],[Fecha]])</f>
        <v>2025</v>
      </c>
      <c r="K2604" t="str">
        <f>TEXT(Ventas_Wellpro[[#This Row],[Fecha]],"MMMM")</f>
        <v>diciembre</v>
      </c>
      <c r="L2604">
        <f>DAY(Ventas_Wellpro[[#This Row],[Fecha]])</f>
        <v>18</v>
      </c>
    </row>
    <row r="2605" spans="2:12" x14ac:dyDescent="0.25">
      <c r="B2605" s="70">
        <v>46009</v>
      </c>
      <c r="C2605" s="74" t="s">
        <v>21</v>
      </c>
      <c r="D2605" t="s">
        <v>196</v>
      </c>
      <c r="E2605" s="50">
        <v>70.05</v>
      </c>
      <c r="F2605" s="50">
        <v>240</v>
      </c>
      <c r="G2605" s="48">
        <f>+(Ventas_Wellpro[[#This Row],[Precio de Venta]]*0.16)*Ventas_Wellpro[[#This Row],[Cantidad Vendida]]</f>
        <v>2689.92</v>
      </c>
      <c r="H2605" s="52">
        <v>16812</v>
      </c>
      <c r="I2605" s="17">
        <f>+Ventas_Wellpro[[#This Row],[Total de Venta sin IVA]]+Ventas_Wellpro[[#This Row],[IVA]]</f>
        <v>19501.919999999998</v>
      </c>
      <c r="J2605">
        <f>YEAR(Ventas_Wellpro[[#This Row],[Fecha]])</f>
        <v>2025</v>
      </c>
      <c r="K2605" t="str">
        <f>TEXT(Ventas_Wellpro[[#This Row],[Fecha]],"MMMM")</f>
        <v>diciembre</v>
      </c>
      <c r="L2605">
        <f>DAY(Ventas_Wellpro[[#This Row],[Fecha]])</f>
        <v>18</v>
      </c>
    </row>
    <row r="2606" spans="2:12" x14ac:dyDescent="0.25">
      <c r="B2606" s="70">
        <v>46009</v>
      </c>
      <c r="C2606" s="74" t="s">
        <v>20</v>
      </c>
      <c r="D2606" t="s">
        <v>144</v>
      </c>
      <c r="E2606" s="50">
        <v>3593.96</v>
      </c>
      <c r="F2606" s="50">
        <v>1</v>
      </c>
      <c r="G2606" s="48">
        <f>+(Ventas_Wellpro[[#This Row],[Precio de Venta]]*0.16)*Ventas_Wellpro[[#This Row],[Cantidad Vendida]]</f>
        <v>575.03359999999998</v>
      </c>
      <c r="H2606" s="52">
        <v>3593.96</v>
      </c>
      <c r="I2606" s="17">
        <f>+Ventas_Wellpro[[#This Row],[Total de Venta sin IVA]]+Ventas_Wellpro[[#This Row],[IVA]]</f>
        <v>4168.9935999999998</v>
      </c>
      <c r="J2606">
        <f>YEAR(Ventas_Wellpro[[#This Row],[Fecha]])</f>
        <v>2025</v>
      </c>
      <c r="K2606" t="str">
        <f>TEXT(Ventas_Wellpro[[#This Row],[Fecha]],"MMMM")</f>
        <v>diciembre</v>
      </c>
      <c r="L2606">
        <f>DAY(Ventas_Wellpro[[#This Row],[Fecha]])</f>
        <v>18</v>
      </c>
    </row>
    <row r="2607" spans="2:12" x14ac:dyDescent="0.25">
      <c r="B2607" s="70">
        <v>46009</v>
      </c>
      <c r="C2607" s="74" t="s">
        <v>13</v>
      </c>
      <c r="D2607" t="s">
        <v>144</v>
      </c>
      <c r="E2607" s="50">
        <v>0</v>
      </c>
      <c r="F2607" s="50">
        <v>1</v>
      </c>
      <c r="G2607" s="48">
        <f>+(Ventas_Wellpro[[#This Row],[Precio de Venta]]*0.16)*Ventas_Wellpro[[#This Row],[Cantidad Vendida]]</f>
        <v>0</v>
      </c>
      <c r="H2607" s="52">
        <v>0</v>
      </c>
      <c r="I2607" s="17">
        <f>+Ventas_Wellpro[[#This Row],[Total de Venta sin IVA]]+Ventas_Wellpro[[#This Row],[IVA]]</f>
        <v>0</v>
      </c>
      <c r="J2607">
        <f>YEAR(Ventas_Wellpro[[#This Row],[Fecha]])</f>
        <v>2025</v>
      </c>
      <c r="K2607" t="str">
        <f>TEXT(Ventas_Wellpro[[#This Row],[Fecha]],"MMMM")</f>
        <v>diciembre</v>
      </c>
      <c r="L2607">
        <f>DAY(Ventas_Wellpro[[#This Row],[Fecha]])</f>
        <v>18</v>
      </c>
    </row>
    <row r="2608" spans="2:12" x14ac:dyDescent="0.25">
      <c r="B2608" s="70">
        <v>46009</v>
      </c>
      <c r="C2608" s="74" t="s">
        <v>24</v>
      </c>
      <c r="D2608" t="s">
        <v>144</v>
      </c>
      <c r="E2608" s="50">
        <v>137.79</v>
      </c>
      <c r="F2608" s="50">
        <v>1</v>
      </c>
      <c r="G2608" s="48">
        <f>+(Ventas_Wellpro[[#This Row],[Precio de Venta]]*0.16)*Ventas_Wellpro[[#This Row],[Cantidad Vendida]]</f>
        <v>22.046399999999998</v>
      </c>
      <c r="H2608" s="52">
        <v>137.79</v>
      </c>
      <c r="I2608" s="17">
        <f>+Ventas_Wellpro[[#This Row],[Total de Venta sin IVA]]+Ventas_Wellpro[[#This Row],[IVA]]</f>
        <v>159.8364</v>
      </c>
      <c r="J2608">
        <f>YEAR(Ventas_Wellpro[[#This Row],[Fecha]])</f>
        <v>2025</v>
      </c>
      <c r="K2608" t="str">
        <f>TEXT(Ventas_Wellpro[[#This Row],[Fecha]],"MMMM")</f>
        <v>diciembre</v>
      </c>
      <c r="L2608">
        <f>DAY(Ventas_Wellpro[[#This Row],[Fecha]])</f>
        <v>18</v>
      </c>
    </row>
    <row r="2609" spans="2:12" x14ac:dyDescent="0.25">
      <c r="B2609" s="70">
        <v>46010</v>
      </c>
      <c r="C2609" s="74" t="s">
        <v>16</v>
      </c>
      <c r="D2609" t="s">
        <v>145</v>
      </c>
      <c r="E2609" s="49">
        <v>697</v>
      </c>
      <c r="F2609" s="49">
        <v>6</v>
      </c>
      <c r="G2609" s="48">
        <f>+(Ventas_Wellpro[[#This Row],[Precio de Venta]]*0.16)*Ventas_Wellpro[[#This Row],[Cantidad Vendida]]</f>
        <v>669.12</v>
      </c>
      <c r="H2609" s="51">
        <v>4182</v>
      </c>
      <c r="I2609" s="17">
        <f>+Ventas_Wellpro[[#This Row],[Total de Venta sin IVA]]+Ventas_Wellpro[[#This Row],[IVA]]</f>
        <v>4851.12</v>
      </c>
      <c r="J2609">
        <f>YEAR(Ventas_Wellpro[[#This Row],[Fecha]])</f>
        <v>2025</v>
      </c>
      <c r="K2609" t="str">
        <f>TEXT(Ventas_Wellpro[[#This Row],[Fecha]],"MMMM")</f>
        <v>diciembre</v>
      </c>
      <c r="L2609">
        <f>DAY(Ventas_Wellpro[[#This Row],[Fecha]])</f>
        <v>19</v>
      </c>
    </row>
    <row r="2610" spans="2:12" x14ac:dyDescent="0.25">
      <c r="B2610" s="70">
        <v>46010</v>
      </c>
      <c r="C2610" s="74" t="s">
        <v>15</v>
      </c>
      <c r="D2610" t="s">
        <v>145</v>
      </c>
      <c r="E2610" s="50">
        <v>632.99</v>
      </c>
      <c r="F2610" s="50">
        <v>8</v>
      </c>
      <c r="G2610" s="48">
        <f>+(Ventas_Wellpro[[#This Row],[Precio de Venta]]*0.16)*Ventas_Wellpro[[#This Row],[Cantidad Vendida]]</f>
        <v>810.22720000000004</v>
      </c>
      <c r="H2610" s="52">
        <v>5063.92</v>
      </c>
      <c r="I2610" s="17">
        <f>+Ventas_Wellpro[[#This Row],[Total de Venta sin IVA]]+Ventas_Wellpro[[#This Row],[IVA]]</f>
        <v>5874.1472000000003</v>
      </c>
      <c r="J2610">
        <f>YEAR(Ventas_Wellpro[[#This Row],[Fecha]])</f>
        <v>2025</v>
      </c>
      <c r="K2610" t="str">
        <f>TEXT(Ventas_Wellpro[[#This Row],[Fecha]],"MMMM")</f>
        <v>diciembre</v>
      </c>
      <c r="L2610">
        <f>DAY(Ventas_Wellpro[[#This Row],[Fecha]])</f>
        <v>19</v>
      </c>
    </row>
    <row r="2611" spans="2:12" x14ac:dyDescent="0.25">
      <c r="B2611" s="70">
        <v>46010</v>
      </c>
      <c r="C2611" s="74" t="s">
        <v>21</v>
      </c>
      <c r="D2611" t="s">
        <v>144</v>
      </c>
      <c r="E2611" s="49">
        <v>137.79</v>
      </c>
      <c r="F2611" s="49">
        <v>1</v>
      </c>
      <c r="G2611" s="48">
        <f>+(Ventas_Wellpro[[#This Row],[Precio de Venta]]*0.16)*Ventas_Wellpro[[#This Row],[Cantidad Vendida]]</f>
        <v>22.046399999999998</v>
      </c>
      <c r="H2611" s="51">
        <v>137.79</v>
      </c>
      <c r="I2611" s="17">
        <f>+Ventas_Wellpro[[#This Row],[Total de Venta sin IVA]]+Ventas_Wellpro[[#This Row],[IVA]]</f>
        <v>159.8364</v>
      </c>
      <c r="J2611">
        <f>YEAR(Ventas_Wellpro[[#This Row],[Fecha]])</f>
        <v>2025</v>
      </c>
      <c r="K2611" t="str">
        <f>TEXT(Ventas_Wellpro[[#This Row],[Fecha]],"MMMM")</f>
        <v>diciembre</v>
      </c>
      <c r="L2611">
        <f>DAY(Ventas_Wellpro[[#This Row],[Fecha]])</f>
        <v>19</v>
      </c>
    </row>
    <row r="2612" spans="2:12" x14ac:dyDescent="0.25">
      <c r="B2612" s="70">
        <v>46010</v>
      </c>
      <c r="C2612" s="74" t="s">
        <v>21</v>
      </c>
      <c r="D2612" t="s">
        <v>145</v>
      </c>
      <c r="E2612" s="50">
        <v>90.54</v>
      </c>
      <c r="F2612" s="50">
        <v>24</v>
      </c>
      <c r="G2612" s="48">
        <f>+(Ventas_Wellpro[[#This Row],[Precio de Venta]]*0.16)*Ventas_Wellpro[[#This Row],[Cantidad Vendida]]</f>
        <v>347.67360000000002</v>
      </c>
      <c r="H2612" s="52">
        <v>2172.96</v>
      </c>
      <c r="I2612" s="17">
        <f>+Ventas_Wellpro[[#This Row],[Total de Venta sin IVA]]+Ventas_Wellpro[[#This Row],[IVA]]</f>
        <v>2520.6336000000001</v>
      </c>
      <c r="J2612">
        <f>YEAR(Ventas_Wellpro[[#This Row],[Fecha]])</f>
        <v>2025</v>
      </c>
      <c r="K2612" t="str">
        <f>TEXT(Ventas_Wellpro[[#This Row],[Fecha]],"MMMM")</f>
        <v>diciembre</v>
      </c>
      <c r="L2612">
        <f>DAY(Ventas_Wellpro[[#This Row],[Fecha]])</f>
        <v>19</v>
      </c>
    </row>
    <row r="2613" spans="2:12" x14ac:dyDescent="0.25">
      <c r="B2613" s="70">
        <v>46010</v>
      </c>
      <c r="C2613" s="74" t="s">
        <v>22</v>
      </c>
      <c r="D2613" t="s">
        <v>144</v>
      </c>
      <c r="E2613" s="49">
        <v>137.79</v>
      </c>
      <c r="F2613" s="49">
        <v>1</v>
      </c>
      <c r="G2613" s="48">
        <f>+(Ventas_Wellpro[[#This Row],[Precio de Venta]]*0.16)*Ventas_Wellpro[[#This Row],[Cantidad Vendida]]</f>
        <v>22.046399999999998</v>
      </c>
      <c r="H2613" s="51">
        <v>137.79</v>
      </c>
      <c r="I2613" s="17">
        <f>+Ventas_Wellpro[[#This Row],[Total de Venta sin IVA]]+Ventas_Wellpro[[#This Row],[IVA]]</f>
        <v>159.8364</v>
      </c>
      <c r="J2613">
        <f>YEAR(Ventas_Wellpro[[#This Row],[Fecha]])</f>
        <v>2025</v>
      </c>
      <c r="K2613" t="str">
        <f>TEXT(Ventas_Wellpro[[#This Row],[Fecha]],"MMMM")</f>
        <v>diciembre</v>
      </c>
      <c r="L2613">
        <f>DAY(Ventas_Wellpro[[#This Row],[Fecha]])</f>
        <v>19</v>
      </c>
    </row>
    <row r="2614" spans="2:12" x14ac:dyDescent="0.25">
      <c r="B2614" s="70">
        <v>46010</v>
      </c>
      <c r="C2614" s="74" t="s">
        <v>22</v>
      </c>
      <c r="D2614" t="s">
        <v>145</v>
      </c>
      <c r="E2614" s="50">
        <v>90.54</v>
      </c>
      <c r="F2614" s="50">
        <v>36</v>
      </c>
      <c r="G2614" s="48">
        <f>+(Ventas_Wellpro[[#This Row],[Precio de Venta]]*0.16)*Ventas_Wellpro[[#This Row],[Cantidad Vendida]]</f>
        <v>521.5104</v>
      </c>
      <c r="H2614" s="52">
        <v>3259.44</v>
      </c>
      <c r="I2614" s="17">
        <f>+Ventas_Wellpro[[#This Row],[Total de Venta sin IVA]]+Ventas_Wellpro[[#This Row],[IVA]]</f>
        <v>3780.9504000000002</v>
      </c>
      <c r="J2614">
        <f>YEAR(Ventas_Wellpro[[#This Row],[Fecha]])</f>
        <v>2025</v>
      </c>
      <c r="K2614" t="str">
        <f>TEXT(Ventas_Wellpro[[#This Row],[Fecha]],"MMMM")</f>
        <v>diciembre</v>
      </c>
      <c r="L2614">
        <f>DAY(Ventas_Wellpro[[#This Row],[Fecha]])</f>
        <v>19</v>
      </c>
    </row>
    <row r="2615" spans="2:12" x14ac:dyDescent="0.25">
      <c r="B2615" s="70">
        <v>46010</v>
      </c>
      <c r="C2615" s="74" t="s">
        <v>18</v>
      </c>
      <c r="D2615" t="s">
        <v>145</v>
      </c>
      <c r="E2615" s="49">
        <v>697</v>
      </c>
      <c r="F2615" s="49">
        <v>12</v>
      </c>
      <c r="G2615" s="48">
        <f>+(Ventas_Wellpro[[#This Row],[Precio de Venta]]*0.16)*Ventas_Wellpro[[#This Row],[Cantidad Vendida]]</f>
        <v>1338.24</v>
      </c>
      <c r="H2615" s="51">
        <v>8364</v>
      </c>
      <c r="I2615" s="17">
        <f>+Ventas_Wellpro[[#This Row],[Total de Venta sin IVA]]+Ventas_Wellpro[[#This Row],[IVA]]</f>
        <v>9702.24</v>
      </c>
      <c r="J2615">
        <f>YEAR(Ventas_Wellpro[[#This Row],[Fecha]])</f>
        <v>2025</v>
      </c>
      <c r="K2615" t="str">
        <f>TEXT(Ventas_Wellpro[[#This Row],[Fecha]],"MMMM")</f>
        <v>diciembre</v>
      </c>
      <c r="L2615">
        <f>DAY(Ventas_Wellpro[[#This Row],[Fecha]])</f>
        <v>19</v>
      </c>
    </row>
    <row r="2616" spans="2:12" x14ac:dyDescent="0.25">
      <c r="B2616" s="70">
        <v>46010</v>
      </c>
      <c r="C2616" s="74" t="s">
        <v>24</v>
      </c>
      <c r="D2616" t="s">
        <v>144</v>
      </c>
      <c r="E2616" s="49">
        <v>137.79499999999999</v>
      </c>
      <c r="F2616" s="49">
        <v>2</v>
      </c>
      <c r="G2616" s="48">
        <f>+(Ventas_Wellpro[[#This Row],[Precio de Venta]]*0.16)*Ventas_Wellpro[[#This Row],[Cantidad Vendida]]</f>
        <v>44.0944</v>
      </c>
      <c r="H2616" s="51">
        <v>275.58999999999997</v>
      </c>
      <c r="I2616" s="17">
        <f>+Ventas_Wellpro[[#This Row],[Total de Venta sin IVA]]+Ventas_Wellpro[[#This Row],[IVA]]</f>
        <v>319.68439999999998</v>
      </c>
      <c r="J2616">
        <f>YEAR(Ventas_Wellpro[[#This Row],[Fecha]])</f>
        <v>2025</v>
      </c>
      <c r="K2616" t="str">
        <f>TEXT(Ventas_Wellpro[[#This Row],[Fecha]],"MMMM")</f>
        <v>diciembre</v>
      </c>
      <c r="L2616">
        <f>DAY(Ventas_Wellpro[[#This Row],[Fecha]])</f>
        <v>19</v>
      </c>
    </row>
    <row r="2617" spans="2:12" x14ac:dyDescent="0.25">
      <c r="B2617" s="70">
        <v>46013</v>
      </c>
      <c r="C2617" s="74" t="s">
        <v>16</v>
      </c>
      <c r="D2617" t="s">
        <v>197</v>
      </c>
      <c r="E2617" s="50">
        <v>769.39</v>
      </c>
      <c r="F2617" s="50">
        <v>6</v>
      </c>
      <c r="G2617" s="48">
        <f>+(Ventas_Wellpro[[#This Row],[Precio de Venta]]*0.16)*Ventas_Wellpro[[#This Row],[Cantidad Vendida]]</f>
        <v>738.61440000000005</v>
      </c>
      <c r="H2617" s="52">
        <v>4616.34</v>
      </c>
      <c r="I2617" s="17">
        <f>+Ventas_Wellpro[[#This Row],[Total de Venta sin IVA]]+Ventas_Wellpro[[#This Row],[IVA]]</f>
        <v>5354.9544000000005</v>
      </c>
      <c r="J2617">
        <f>YEAR(Ventas_Wellpro[[#This Row],[Fecha]])</f>
        <v>2025</v>
      </c>
      <c r="K2617" t="str">
        <f>TEXT(Ventas_Wellpro[[#This Row],[Fecha]],"MMMM")</f>
        <v>diciembre</v>
      </c>
      <c r="L2617">
        <f>DAY(Ventas_Wellpro[[#This Row],[Fecha]])</f>
        <v>22</v>
      </c>
    </row>
    <row r="2618" spans="2:12" x14ac:dyDescent="0.25">
      <c r="B2618" s="70">
        <v>46013</v>
      </c>
      <c r="C2618" s="74" t="s">
        <v>16</v>
      </c>
      <c r="D2618" t="s">
        <v>144</v>
      </c>
      <c r="E2618" s="49">
        <v>905.16</v>
      </c>
      <c r="F2618" s="49">
        <v>1</v>
      </c>
      <c r="G2618" s="48">
        <f>+(Ventas_Wellpro[[#This Row],[Precio de Venta]]*0.16)*Ventas_Wellpro[[#This Row],[Cantidad Vendida]]</f>
        <v>144.82560000000001</v>
      </c>
      <c r="H2618" s="51">
        <v>905.16</v>
      </c>
      <c r="I2618" s="17">
        <f>+Ventas_Wellpro[[#This Row],[Total de Venta sin IVA]]+Ventas_Wellpro[[#This Row],[IVA]]</f>
        <v>1049.9856</v>
      </c>
      <c r="J2618">
        <f>YEAR(Ventas_Wellpro[[#This Row],[Fecha]])</f>
        <v>2025</v>
      </c>
      <c r="K2618" t="str">
        <f>TEXT(Ventas_Wellpro[[#This Row],[Fecha]],"MMMM")</f>
        <v>diciembre</v>
      </c>
      <c r="L2618">
        <f>DAY(Ventas_Wellpro[[#This Row],[Fecha]])</f>
        <v>22</v>
      </c>
    </row>
    <row r="2619" spans="2:12" x14ac:dyDescent="0.25">
      <c r="B2619" s="70">
        <v>46013</v>
      </c>
      <c r="C2619" s="74" t="s">
        <v>156</v>
      </c>
      <c r="D2619" t="s">
        <v>144</v>
      </c>
      <c r="E2619" s="49">
        <v>957.67</v>
      </c>
      <c r="F2619" s="49">
        <v>1</v>
      </c>
      <c r="G2619" s="48">
        <f>+(Ventas_Wellpro[[#This Row],[Precio de Venta]]*0.16)*Ventas_Wellpro[[#This Row],[Cantidad Vendida]]</f>
        <v>153.22720000000001</v>
      </c>
      <c r="H2619" s="51">
        <v>957.67</v>
      </c>
      <c r="I2619" s="17">
        <f>+Ventas_Wellpro[[#This Row],[Total de Venta sin IVA]]+Ventas_Wellpro[[#This Row],[IVA]]</f>
        <v>1110.8971999999999</v>
      </c>
      <c r="J2619">
        <f>YEAR(Ventas_Wellpro[[#This Row],[Fecha]])</f>
        <v>2025</v>
      </c>
      <c r="K2619" t="str">
        <f>TEXT(Ventas_Wellpro[[#This Row],[Fecha]],"MMMM")</f>
        <v>diciembre</v>
      </c>
      <c r="L2619">
        <f>DAY(Ventas_Wellpro[[#This Row],[Fecha]])</f>
        <v>22</v>
      </c>
    </row>
    <row r="2620" spans="2:12" x14ac:dyDescent="0.25">
      <c r="B2620" s="70">
        <v>46013</v>
      </c>
      <c r="C2620" s="74" t="s">
        <v>21</v>
      </c>
      <c r="D2620" t="s">
        <v>144</v>
      </c>
      <c r="E2620" s="49">
        <v>137.79</v>
      </c>
      <c r="F2620" s="49">
        <v>1</v>
      </c>
      <c r="G2620" s="48">
        <f>+(Ventas_Wellpro[[#This Row],[Precio de Venta]]*0.16)*Ventas_Wellpro[[#This Row],[Cantidad Vendida]]</f>
        <v>22.046399999999998</v>
      </c>
      <c r="H2620" s="51">
        <v>137.79</v>
      </c>
      <c r="I2620" s="17">
        <f>+Ventas_Wellpro[[#This Row],[Total de Venta sin IVA]]+Ventas_Wellpro[[#This Row],[IVA]]</f>
        <v>159.8364</v>
      </c>
      <c r="J2620">
        <f>YEAR(Ventas_Wellpro[[#This Row],[Fecha]])</f>
        <v>2025</v>
      </c>
      <c r="K2620" t="str">
        <f>TEXT(Ventas_Wellpro[[#This Row],[Fecha]],"MMMM")</f>
        <v>diciembre</v>
      </c>
      <c r="L2620">
        <f>DAY(Ventas_Wellpro[[#This Row],[Fecha]])</f>
        <v>22</v>
      </c>
    </row>
    <row r="2621" spans="2:12" x14ac:dyDescent="0.25">
      <c r="B2621" s="70">
        <v>46013</v>
      </c>
      <c r="C2621" s="74" t="s">
        <v>21</v>
      </c>
      <c r="D2621" t="s">
        <v>196</v>
      </c>
      <c r="E2621" s="50">
        <v>70.05</v>
      </c>
      <c r="F2621" s="50">
        <v>240</v>
      </c>
      <c r="G2621" s="48">
        <f>+(Ventas_Wellpro[[#This Row],[Precio de Venta]]*0.16)*Ventas_Wellpro[[#This Row],[Cantidad Vendida]]</f>
        <v>2689.92</v>
      </c>
      <c r="H2621" s="52">
        <v>16812</v>
      </c>
      <c r="I2621" s="17">
        <f>+Ventas_Wellpro[[#This Row],[Total de Venta sin IVA]]+Ventas_Wellpro[[#This Row],[IVA]]</f>
        <v>19501.919999999998</v>
      </c>
      <c r="J2621">
        <f>YEAR(Ventas_Wellpro[[#This Row],[Fecha]])</f>
        <v>2025</v>
      </c>
      <c r="K2621" t="str">
        <f>TEXT(Ventas_Wellpro[[#This Row],[Fecha]],"MMMM")</f>
        <v>diciembre</v>
      </c>
      <c r="L2621">
        <f>DAY(Ventas_Wellpro[[#This Row],[Fecha]])</f>
        <v>22</v>
      </c>
    </row>
    <row r="2622" spans="2:12" x14ac:dyDescent="0.25">
      <c r="B2622" s="70">
        <v>46013</v>
      </c>
      <c r="C2622" s="74" t="s">
        <v>21</v>
      </c>
      <c r="D2622" t="s">
        <v>196</v>
      </c>
      <c r="E2622" s="49">
        <v>70.05</v>
      </c>
      <c r="F2622" s="49">
        <v>480</v>
      </c>
      <c r="G2622" s="48">
        <f>+(Ventas_Wellpro[[#This Row],[Precio de Venta]]*0.16)*Ventas_Wellpro[[#This Row],[Cantidad Vendida]]</f>
        <v>5379.84</v>
      </c>
      <c r="H2622" s="51">
        <v>33624</v>
      </c>
      <c r="I2622" s="17">
        <f>+Ventas_Wellpro[[#This Row],[Total de Venta sin IVA]]+Ventas_Wellpro[[#This Row],[IVA]]</f>
        <v>39003.839999999997</v>
      </c>
      <c r="J2622">
        <f>YEAR(Ventas_Wellpro[[#This Row],[Fecha]])</f>
        <v>2025</v>
      </c>
      <c r="K2622" t="str">
        <f>TEXT(Ventas_Wellpro[[#This Row],[Fecha]],"MMMM")</f>
        <v>diciembre</v>
      </c>
      <c r="L2622">
        <f>DAY(Ventas_Wellpro[[#This Row],[Fecha]])</f>
        <v>22</v>
      </c>
    </row>
    <row r="2623" spans="2:12" x14ac:dyDescent="0.25">
      <c r="B2623" s="70">
        <v>46013</v>
      </c>
      <c r="C2623" s="74" t="s">
        <v>22</v>
      </c>
      <c r="D2623" t="s">
        <v>144</v>
      </c>
      <c r="E2623" s="49">
        <v>137.79</v>
      </c>
      <c r="F2623" s="49">
        <v>1</v>
      </c>
      <c r="G2623" s="48">
        <f>+(Ventas_Wellpro[[#This Row],[Precio de Venta]]*0.16)*Ventas_Wellpro[[#This Row],[Cantidad Vendida]]</f>
        <v>22.046399999999998</v>
      </c>
      <c r="H2623" s="51">
        <v>137.79</v>
      </c>
      <c r="I2623" s="17">
        <f>+Ventas_Wellpro[[#This Row],[Total de Venta sin IVA]]+Ventas_Wellpro[[#This Row],[IVA]]</f>
        <v>159.8364</v>
      </c>
      <c r="J2623">
        <f>YEAR(Ventas_Wellpro[[#This Row],[Fecha]])</f>
        <v>2025</v>
      </c>
      <c r="K2623" t="str">
        <f>TEXT(Ventas_Wellpro[[#This Row],[Fecha]],"MMMM")</f>
        <v>diciembre</v>
      </c>
      <c r="L2623">
        <f>DAY(Ventas_Wellpro[[#This Row],[Fecha]])</f>
        <v>22</v>
      </c>
    </row>
    <row r="2624" spans="2:12" x14ac:dyDescent="0.25">
      <c r="B2624" s="70">
        <v>46013</v>
      </c>
      <c r="C2624" s="74" t="s">
        <v>23</v>
      </c>
      <c r="D2624" t="s">
        <v>144</v>
      </c>
      <c r="E2624" s="49">
        <v>137.79</v>
      </c>
      <c r="F2624" s="49">
        <v>1</v>
      </c>
      <c r="G2624" s="48">
        <f>+(Ventas_Wellpro[[#This Row],[Precio de Venta]]*0.16)*Ventas_Wellpro[[#This Row],[Cantidad Vendida]]</f>
        <v>22.046399999999998</v>
      </c>
      <c r="H2624" s="51">
        <v>137.79</v>
      </c>
      <c r="I2624" s="17">
        <f>+Ventas_Wellpro[[#This Row],[Total de Venta sin IVA]]+Ventas_Wellpro[[#This Row],[IVA]]</f>
        <v>159.8364</v>
      </c>
      <c r="J2624">
        <f>YEAR(Ventas_Wellpro[[#This Row],[Fecha]])</f>
        <v>2025</v>
      </c>
      <c r="K2624" t="str">
        <f>TEXT(Ventas_Wellpro[[#This Row],[Fecha]],"MMMM")</f>
        <v>diciembre</v>
      </c>
      <c r="L2624">
        <f>DAY(Ventas_Wellpro[[#This Row],[Fecha]])</f>
        <v>22</v>
      </c>
    </row>
    <row r="2625" spans="2:12" x14ac:dyDescent="0.25">
      <c r="B2625" s="70">
        <v>46014</v>
      </c>
      <c r="C2625" s="74" t="s">
        <v>17</v>
      </c>
      <c r="D2625" t="s">
        <v>196</v>
      </c>
      <c r="E2625" s="49">
        <v>498.66</v>
      </c>
      <c r="F2625" s="49">
        <v>12</v>
      </c>
      <c r="G2625" s="48">
        <f>+(Ventas_Wellpro[[#This Row],[Precio de Venta]]*0.16)*Ventas_Wellpro[[#This Row],[Cantidad Vendida]]</f>
        <v>957.42720000000008</v>
      </c>
      <c r="H2625" s="51">
        <v>5983.92</v>
      </c>
      <c r="I2625" s="17">
        <f>+Ventas_Wellpro[[#This Row],[Total de Venta sin IVA]]+Ventas_Wellpro[[#This Row],[IVA]]</f>
        <v>6941.3472000000002</v>
      </c>
      <c r="J2625">
        <f>YEAR(Ventas_Wellpro[[#This Row],[Fecha]])</f>
        <v>2025</v>
      </c>
      <c r="K2625" t="str">
        <f>TEXT(Ventas_Wellpro[[#This Row],[Fecha]],"MMMM")</f>
        <v>diciembre</v>
      </c>
      <c r="L2625">
        <f>DAY(Ventas_Wellpro[[#This Row],[Fecha]])</f>
        <v>23</v>
      </c>
    </row>
    <row r="2626" spans="2:12" x14ac:dyDescent="0.25">
      <c r="B2626" s="70">
        <v>46014</v>
      </c>
      <c r="C2626" s="74" t="s">
        <v>17</v>
      </c>
      <c r="D2626" t="s">
        <v>196</v>
      </c>
      <c r="E2626" s="50">
        <v>498.66</v>
      </c>
      <c r="F2626" s="50">
        <v>6</v>
      </c>
      <c r="G2626" s="48">
        <f>+(Ventas_Wellpro[[#This Row],[Precio de Venta]]*0.16)*Ventas_Wellpro[[#This Row],[Cantidad Vendida]]</f>
        <v>478.71360000000004</v>
      </c>
      <c r="H2626" s="52">
        <v>2991.96</v>
      </c>
      <c r="I2626" s="17">
        <f>+Ventas_Wellpro[[#This Row],[Total de Venta sin IVA]]+Ventas_Wellpro[[#This Row],[IVA]]</f>
        <v>3470.6736000000001</v>
      </c>
      <c r="J2626">
        <f>YEAR(Ventas_Wellpro[[#This Row],[Fecha]])</f>
        <v>2025</v>
      </c>
      <c r="K2626" t="str">
        <f>TEXT(Ventas_Wellpro[[#This Row],[Fecha]],"MMMM")</f>
        <v>diciembre</v>
      </c>
      <c r="L2626">
        <f>DAY(Ventas_Wellpro[[#This Row],[Fecha]])</f>
        <v>23</v>
      </c>
    </row>
    <row r="2627" spans="2:12" x14ac:dyDescent="0.25">
      <c r="B2627" s="70">
        <v>46014</v>
      </c>
      <c r="C2627" s="74" t="s">
        <v>17</v>
      </c>
      <c r="D2627" t="s">
        <v>196</v>
      </c>
      <c r="E2627" s="49">
        <v>498.66</v>
      </c>
      <c r="F2627" s="49">
        <v>30</v>
      </c>
      <c r="G2627" s="48">
        <f>+(Ventas_Wellpro[[#This Row],[Precio de Venta]]*0.16)*Ventas_Wellpro[[#This Row],[Cantidad Vendida]]</f>
        <v>2393.5680000000002</v>
      </c>
      <c r="H2627" s="51">
        <v>14959.8</v>
      </c>
      <c r="I2627" s="17">
        <f>+Ventas_Wellpro[[#This Row],[Total de Venta sin IVA]]+Ventas_Wellpro[[#This Row],[IVA]]</f>
        <v>17353.367999999999</v>
      </c>
      <c r="J2627">
        <f>YEAR(Ventas_Wellpro[[#This Row],[Fecha]])</f>
        <v>2025</v>
      </c>
      <c r="K2627" t="str">
        <f>TEXT(Ventas_Wellpro[[#This Row],[Fecha]],"MMMM")</f>
        <v>diciembre</v>
      </c>
      <c r="L2627">
        <f>DAY(Ventas_Wellpro[[#This Row],[Fecha]])</f>
        <v>23</v>
      </c>
    </row>
    <row r="2628" spans="2:12" x14ac:dyDescent="0.25">
      <c r="B2628" s="70">
        <v>46014</v>
      </c>
      <c r="C2628" s="74" t="s">
        <v>17</v>
      </c>
      <c r="D2628" t="s">
        <v>196</v>
      </c>
      <c r="E2628" s="50">
        <v>498.66</v>
      </c>
      <c r="F2628" s="50">
        <v>36</v>
      </c>
      <c r="G2628" s="48">
        <f>+(Ventas_Wellpro[[#This Row],[Precio de Venta]]*0.16)*Ventas_Wellpro[[#This Row],[Cantidad Vendida]]</f>
        <v>2872.2816000000003</v>
      </c>
      <c r="H2628" s="52">
        <v>17951.759999999998</v>
      </c>
      <c r="I2628" s="17">
        <f>+Ventas_Wellpro[[#This Row],[Total de Venta sin IVA]]+Ventas_Wellpro[[#This Row],[IVA]]</f>
        <v>20824.041599999997</v>
      </c>
      <c r="J2628">
        <f>YEAR(Ventas_Wellpro[[#This Row],[Fecha]])</f>
        <v>2025</v>
      </c>
      <c r="K2628" t="str">
        <f>TEXT(Ventas_Wellpro[[#This Row],[Fecha]],"MMMM")</f>
        <v>diciembre</v>
      </c>
      <c r="L2628">
        <f>DAY(Ventas_Wellpro[[#This Row],[Fecha]])</f>
        <v>23</v>
      </c>
    </row>
    <row r="2629" spans="2:12" x14ac:dyDescent="0.25">
      <c r="B2629" s="70">
        <v>46014</v>
      </c>
      <c r="C2629" s="74" t="s">
        <v>17</v>
      </c>
      <c r="D2629" t="s">
        <v>196</v>
      </c>
      <c r="E2629" s="49">
        <v>498.66</v>
      </c>
      <c r="F2629" s="49">
        <v>12</v>
      </c>
      <c r="G2629" s="48">
        <f>+(Ventas_Wellpro[[#This Row],[Precio de Venta]]*0.16)*Ventas_Wellpro[[#This Row],[Cantidad Vendida]]</f>
        <v>957.42720000000008</v>
      </c>
      <c r="H2629" s="51">
        <v>5983.92</v>
      </c>
      <c r="I2629" s="17">
        <f>+Ventas_Wellpro[[#This Row],[Total de Venta sin IVA]]+Ventas_Wellpro[[#This Row],[IVA]]</f>
        <v>6941.3472000000002</v>
      </c>
      <c r="J2629">
        <f>YEAR(Ventas_Wellpro[[#This Row],[Fecha]])</f>
        <v>2025</v>
      </c>
      <c r="K2629" t="str">
        <f>TEXT(Ventas_Wellpro[[#This Row],[Fecha]],"MMMM")</f>
        <v>diciembre</v>
      </c>
      <c r="L2629">
        <f>DAY(Ventas_Wellpro[[#This Row],[Fecha]])</f>
        <v>23</v>
      </c>
    </row>
    <row r="2630" spans="2:12" x14ac:dyDescent="0.25">
      <c r="B2630" s="70">
        <v>46014</v>
      </c>
      <c r="C2630" s="74" t="s">
        <v>156</v>
      </c>
      <c r="D2630" t="s">
        <v>144</v>
      </c>
      <c r="E2630" s="50">
        <v>957.67</v>
      </c>
      <c r="F2630" s="50">
        <v>1</v>
      </c>
      <c r="G2630" s="48">
        <f>+(Ventas_Wellpro[[#This Row],[Precio de Venta]]*0.16)*Ventas_Wellpro[[#This Row],[Cantidad Vendida]]</f>
        <v>153.22720000000001</v>
      </c>
      <c r="H2630" s="52">
        <v>957.67</v>
      </c>
      <c r="I2630" s="17">
        <f>+Ventas_Wellpro[[#This Row],[Total de Venta sin IVA]]+Ventas_Wellpro[[#This Row],[IVA]]</f>
        <v>1110.8971999999999</v>
      </c>
      <c r="J2630">
        <f>YEAR(Ventas_Wellpro[[#This Row],[Fecha]])</f>
        <v>2025</v>
      </c>
      <c r="K2630" t="str">
        <f>TEXT(Ventas_Wellpro[[#This Row],[Fecha]],"MMMM")</f>
        <v>diciembre</v>
      </c>
      <c r="L2630">
        <f>DAY(Ventas_Wellpro[[#This Row],[Fecha]])</f>
        <v>23</v>
      </c>
    </row>
    <row r="2631" spans="2:12" x14ac:dyDescent="0.25">
      <c r="B2631" s="70">
        <v>46014</v>
      </c>
      <c r="C2631" s="74" t="s">
        <v>159</v>
      </c>
      <c r="D2631" t="s">
        <v>144</v>
      </c>
      <c r="E2631" s="49">
        <v>957.67</v>
      </c>
      <c r="F2631" s="49">
        <v>1</v>
      </c>
      <c r="G2631" s="48">
        <f>+(Ventas_Wellpro[[#This Row],[Precio de Venta]]*0.16)*Ventas_Wellpro[[#This Row],[Cantidad Vendida]]</f>
        <v>153.22720000000001</v>
      </c>
      <c r="H2631" s="51">
        <v>957.67</v>
      </c>
      <c r="I2631" s="17">
        <f>+Ventas_Wellpro[[#This Row],[Total de Venta sin IVA]]+Ventas_Wellpro[[#This Row],[IVA]]</f>
        <v>1110.8971999999999</v>
      </c>
      <c r="J2631">
        <f>YEAR(Ventas_Wellpro[[#This Row],[Fecha]])</f>
        <v>2025</v>
      </c>
      <c r="K2631" t="str">
        <f>TEXT(Ventas_Wellpro[[#This Row],[Fecha]],"MMMM")</f>
        <v>diciembre</v>
      </c>
      <c r="L2631">
        <f>DAY(Ventas_Wellpro[[#This Row],[Fecha]])</f>
        <v>23</v>
      </c>
    </row>
    <row r="2632" spans="2:12" x14ac:dyDescent="0.25">
      <c r="B2632" s="70">
        <v>46014</v>
      </c>
      <c r="C2632" s="74" t="s">
        <v>123</v>
      </c>
      <c r="D2632" t="s">
        <v>144</v>
      </c>
      <c r="E2632" s="49">
        <v>137.79</v>
      </c>
      <c r="F2632" s="49">
        <v>1</v>
      </c>
      <c r="G2632" s="48">
        <f>+(Ventas_Wellpro[[#This Row],[Precio de Venta]]*0.16)*Ventas_Wellpro[[#This Row],[Cantidad Vendida]]</f>
        <v>22.046399999999998</v>
      </c>
      <c r="H2632" s="51">
        <v>137.79</v>
      </c>
      <c r="I2632" s="17">
        <f>+Ventas_Wellpro[[#This Row],[Total de Venta sin IVA]]+Ventas_Wellpro[[#This Row],[IVA]]</f>
        <v>159.8364</v>
      </c>
      <c r="J2632">
        <f>YEAR(Ventas_Wellpro[[#This Row],[Fecha]])</f>
        <v>2025</v>
      </c>
      <c r="K2632" t="str">
        <f>TEXT(Ventas_Wellpro[[#This Row],[Fecha]],"MMMM")</f>
        <v>diciembre</v>
      </c>
      <c r="L2632">
        <f>DAY(Ventas_Wellpro[[#This Row],[Fecha]])</f>
        <v>23</v>
      </c>
    </row>
    <row r="2633" spans="2:12" x14ac:dyDescent="0.25">
      <c r="B2633" s="70">
        <v>46014</v>
      </c>
      <c r="C2633" s="74" t="s">
        <v>18</v>
      </c>
      <c r="D2633" t="s">
        <v>196</v>
      </c>
      <c r="E2633" s="50">
        <v>525.59</v>
      </c>
      <c r="F2633" s="50">
        <v>6</v>
      </c>
      <c r="G2633" s="48">
        <f>+(Ventas_Wellpro[[#This Row],[Precio de Venta]]*0.16)*Ventas_Wellpro[[#This Row],[Cantidad Vendida]]</f>
        <v>504.56640000000004</v>
      </c>
      <c r="H2633" s="52">
        <v>3153.54</v>
      </c>
      <c r="I2633" s="17">
        <f>+Ventas_Wellpro[[#This Row],[Total de Venta sin IVA]]+Ventas_Wellpro[[#This Row],[IVA]]</f>
        <v>3658.1064000000001</v>
      </c>
      <c r="J2633">
        <f>YEAR(Ventas_Wellpro[[#This Row],[Fecha]])</f>
        <v>2025</v>
      </c>
      <c r="K2633" t="str">
        <f>TEXT(Ventas_Wellpro[[#This Row],[Fecha]],"MMMM")</f>
        <v>diciembre</v>
      </c>
      <c r="L2633">
        <f>DAY(Ventas_Wellpro[[#This Row],[Fecha]])</f>
        <v>23</v>
      </c>
    </row>
    <row r="2634" spans="2:12" x14ac:dyDescent="0.25">
      <c r="B2634" s="70">
        <v>46014</v>
      </c>
      <c r="C2634" s="74" t="s">
        <v>18</v>
      </c>
      <c r="D2634" t="s">
        <v>196</v>
      </c>
      <c r="E2634" s="49">
        <v>525.59</v>
      </c>
      <c r="F2634" s="49">
        <v>6</v>
      </c>
      <c r="G2634" s="48">
        <f>+(Ventas_Wellpro[[#This Row],[Precio de Venta]]*0.16)*Ventas_Wellpro[[#This Row],[Cantidad Vendida]]</f>
        <v>504.56640000000004</v>
      </c>
      <c r="H2634" s="51">
        <v>3153.54</v>
      </c>
      <c r="I2634" s="17">
        <f>+Ventas_Wellpro[[#This Row],[Total de Venta sin IVA]]+Ventas_Wellpro[[#This Row],[IVA]]</f>
        <v>3658.1064000000001</v>
      </c>
      <c r="J2634">
        <f>YEAR(Ventas_Wellpro[[#This Row],[Fecha]])</f>
        <v>2025</v>
      </c>
      <c r="K2634" t="str">
        <f>TEXT(Ventas_Wellpro[[#This Row],[Fecha]],"MMMM")</f>
        <v>diciembre</v>
      </c>
      <c r="L2634">
        <f>DAY(Ventas_Wellpro[[#This Row],[Fecha]])</f>
        <v>23</v>
      </c>
    </row>
    <row r="2635" spans="2:12" x14ac:dyDescent="0.25">
      <c r="B2635" s="70">
        <v>46014</v>
      </c>
      <c r="C2635" s="74" t="s">
        <v>18</v>
      </c>
      <c r="D2635" t="s">
        <v>196</v>
      </c>
      <c r="E2635" s="50">
        <v>525.59</v>
      </c>
      <c r="F2635" s="50">
        <v>12</v>
      </c>
      <c r="G2635" s="48">
        <f>+(Ventas_Wellpro[[#This Row],[Precio de Venta]]*0.16)*Ventas_Wellpro[[#This Row],[Cantidad Vendida]]</f>
        <v>1009.1328000000001</v>
      </c>
      <c r="H2635" s="52">
        <v>6307.08</v>
      </c>
      <c r="I2635" s="17">
        <f>+Ventas_Wellpro[[#This Row],[Total de Venta sin IVA]]+Ventas_Wellpro[[#This Row],[IVA]]</f>
        <v>7316.2128000000002</v>
      </c>
      <c r="J2635">
        <f>YEAR(Ventas_Wellpro[[#This Row],[Fecha]])</f>
        <v>2025</v>
      </c>
      <c r="K2635" t="str">
        <f>TEXT(Ventas_Wellpro[[#This Row],[Fecha]],"MMMM")</f>
        <v>diciembre</v>
      </c>
      <c r="L2635">
        <f>DAY(Ventas_Wellpro[[#This Row],[Fecha]])</f>
        <v>23</v>
      </c>
    </row>
    <row r="2636" spans="2:12" x14ac:dyDescent="0.25">
      <c r="B2636" s="70">
        <v>46014</v>
      </c>
      <c r="C2636" s="74" t="s">
        <v>18</v>
      </c>
      <c r="D2636" t="s">
        <v>196</v>
      </c>
      <c r="E2636" s="49">
        <v>525.59</v>
      </c>
      <c r="F2636" s="49">
        <v>18</v>
      </c>
      <c r="G2636" s="48">
        <f>+(Ventas_Wellpro[[#This Row],[Precio de Venta]]*0.16)*Ventas_Wellpro[[#This Row],[Cantidad Vendida]]</f>
        <v>1513.6992</v>
      </c>
      <c r="H2636" s="51">
        <v>9460.6200000000008</v>
      </c>
      <c r="I2636" s="17">
        <f>+Ventas_Wellpro[[#This Row],[Total de Venta sin IVA]]+Ventas_Wellpro[[#This Row],[IVA]]</f>
        <v>10974.319200000002</v>
      </c>
      <c r="J2636">
        <f>YEAR(Ventas_Wellpro[[#This Row],[Fecha]])</f>
        <v>2025</v>
      </c>
      <c r="K2636" t="str">
        <f>TEXT(Ventas_Wellpro[[#This Row],[Fecha]],"MMMM")</f>
        <v>diciembre</v>
      </c>
      <c r="L2636">
        <f>DAY(Ventas_Wellpro[[#This Row],[Fecha]])</f>
        <v>23</v>
      </c>
    </row>
    <row r="2637" spans="2:12" x14ac:dyDescent="0.25">
      <c r="B2637" s="70">
        <v>46014</v>
      </c>
      <c r="C2637" s="74" t="s">
        <v>18</v>
      </c>
      <c r="D2637" t="s">
        <v>196</v>
      </c>
      <c r="E2637" s="50">
        <v>525.59</v>
      </c>
      <c r="F2637" s="50">
        <v>6</v>
      </c>
      <c r="G2637" s="48">
        <f>+(Ventas_Wellpro[[#This Row],[Precio de Venta]]*0.16)*Ventas_Wellpro[[#This Row],[Cantidad Vendida]]</f>
        <v>504.56640000000004</v>
      </c>
      <c r="H2637" s="52">
        <v>3153.54</v>
      </c>
      <c r="I2637" s="17">
        <f>+Ventas_Wellpro[[#This Row],[Total de Venta sin IVA]]+Ventas_Wellpro[[#This Row],[IVA]]</f>
        <v>3658.1064000000001</v>
      </c>
      <c r="J2637">
        <f>YEAR(Ventas_Wellpro[[#This Row],[Fecha]])</f>
        <v>2025</v>
      </c>
      <c r="K2637" t="str">
        <f>TEXT(Ventas_Wellpro[[#This Row],[Fecha]],"MMMM")</f>
        <v>diciembre</v>
      </c>
      <c r="L2637">
        <f>DAY(Ventas_Wellpro[[#This Row],[Fecha]])</f>
        <v>23</v>
      </c>
    </row>
    <row r="2638" spans="2:12" x14ac:dyDescent="0.25">
      <c r="B2638" s="70">
        <v>46015</v>
      </c>
      <c r="C2638" s="74" t="s">
        <v>16</v>
      </c>
      <c r="D2638" t="s">
        <v>144</v>
      </c>
      <c r="E2638" s="50">
        <v>905.16</v>
      </c>
      <c r="F2638" s="50">
        <v>1</v>
      </c>
      <c r="G2638" s="48">
        <f>+(Ventas_Wellpro[[#This Row],[Precio de Venta]]*0.16)*Ventas_Wellpro[[#This Row],[Cantidad Vendida]]</f>
        <v>144.82560000000001</v>
      </c>
      <c r="H2638" s="52">
        <v>905.16</v>
      </c>
      <c r="I2638" s="17">
        <f>+Ventas_Wellpro[[#This Row],[Total de Venta sin IVA]]+Ventas_Wellpro[[#This Row],[IVA]]</f>
        <v>1049.9856</v>
      </c>
      <c r="J2638">
        <f>YEAR(Ventas_Wellpro[[#This Row],[Fecha]])</f>
        <v>2025</v>
      </c>
      <c r="K2638" t="str">
        <f>TEXT(Ventas_Wellpro[[#This Row],[Fecha]],"MMMM")</f>
        <v>diciembre</v>
      </c>
      <c r="L2638">
        <f>DAY(Ventas_Wellpro[[#This Row],[Fecha]])</f>
        <v>24</v>
      </c>
    </row>
    <row r="2639" spans="2:12" x14ac:dyDescent="0.25">
      <c r="B2639" s="70">
        <v>46017</v>
      </c>
      <c r="C2639" s="74" t="s">
        <v>17</v>
      </c>
      <c r="D2639" t="s">
        <v>196</v>
      </c>
      <c r="E2639" s="50">
        <v>498.66</v>
      </c>
      <c r="F2639" s="50">
        <v>6</v>
      </c>
      <c r="G2639" s="48">
        <f>+(Ventas_Wellpro[[#This Row],[Precio de Venta]]*0.16)*Ventas_Wellpro[[#This Row],[Cantidad Vendida]]</f>
        <v>478.71360000000004</v>
      </c>
      <c r="H2639" s="52">
        <v>2991.96</v>
      </c>
      <c r="I2639" s="17">
        <f>+Ventas_Wellpro[[#This Row],[Total de Venta sin IVA]]+Ventas_Wellpro[[#This Row],[IVA]]</f>
        <v>3470.6736000000001</v>
      </c>
      <c r="J2639">
        <f>YEAR(Ventas_Wellpro[[#This Row],[Fecha]])</f>
        <v>2025</v>
      </c>
      <c r="K2639" t="str">
        <f>TEXT(Ventas_Wellpro[[#This Row],[Fecha]],"MMMM")</f>
        <v>diciembre</v>
      </c>
      <c r="L2639">
        <f>DAY(Ventas_Wellpro[[#This Row],[Fecha]])</f>
        <v>26</v>
      </c>
    </row>
    <row r="2640" spans="2:12" x14ac:dyDescent="0.25">
      <c r="B2640" s="70">
        <v>46017</v>
      </c>
      <c r="C2640" s="74" t="s">
        <v>17</v>
      </c>
      <c r="D2640" t="s">
        <v>196</v>
      </c>
      <c r="E2640" s="49">
        <v>498.66</v>
      </c>
      <c r="F2640" s="49">
        <v>6</v>
      </c>
      <c r="G2640" s="48">
        <f>+(Ventas_Wellpro[[#This Row],[Precio de Venta]]*0.16)*Ventas_Wellpro[[#This Row],[Cantidad Vendida]]</f>
        <v>478.71360000000004</v>
      </c>
      <c r="H2640" s="51">
        <v>2991.96</v>
      </c>
      <c r="I2640" s="17">
        <f>+Ventas_Wellpro[[#This Row],[Total de Venta sin IVA]]+Ventas_Wellpro[[#This Row],[IVA]]</f>
        <v>3470.6736000000001</v>
      </c>
      <c r="J2640">
        <f>YEAR(Ventas_Wellpro[[#This Row],[Fecha]])</f>
        <v>2025</v>
      </c>
      <c r="K2640" t="str">
        <f>TEXT(Ventas_Wellpro[[#This Row],[Fecha]],"MMMM")</f>
        <v>diciembre</v>
      </c>
      <c r="L2640">
        <f>DAY(Ventas_Wellpro[[#This Row],[Fecha]])</f>
        <v>26</v>
      </c>
    </row>
    <row r="2641" spans="2:12" x14ac:dyDescent="0.25">
      <c r="B2641" s="70">
        <v>46017</v>
      </c>
      <c r="C2641" s="74" t="s">
        <v>17</v>
      </c>
      <c r="D2641" t="s">
        <v>196</v>
      </c>
      <c r="E2641" s="50">
        <v>498.66</v>
      </c>
      <c r="F2641" s="50">
        <v>12</v>
      </c>
      <c r="G2641" s="48">
        <f>+(Ventas_Wellpro[[#This Row],[Precio de Venta]]*0.16)*Ventas_Wellpro[[#This Row],[Cantidad Vendida]]</f>
        <v>957.42720000000008</v>
      </c>
      <c r="H2641" s="52">
        <v>5983.92</v>
      </c>
      <c r="I2641" s="17">
        <f>+Ventas_Wellpro[[#This Row],[Total de Venta sin IVA]]+Ventas_Wellpro[[#This Row],[IVA]]</f>
        <v>6941.3472000000002</v>
      </c>
      <c r="J2641">
        <f>YEAR(Ventas_Wellpro[[#This Row],[Fecha]])</f>
        <v>2025</v>
      </c>
      <c r="K2641" t="str">
        <f>TEXT(Ventas_Wellpro[[#This Row],[Fecha]],"MMMM")</f>
        <v>diciembre</v>
      </c>
      <c r="L2641">
        <f>DAY(Ventas_Wellpro[[#This Row],[Fecha]])</f>
        <v>26</v>
      </c>
    </row>
    <row r="2642" spans="2:12" x14ac:dyDescent="0.25">
      <c r="B2642" s="70">
        <v>46017</v>
      </c>
      <c r="C2642" s="74" t="s">
        <v>17</v>
      </c>
      <c r="D2642" t="s">
        <v>196</v>
      </c>
      <c r="E2642" s="49">
        <v>498.66</v>
      </c>
      <c r="F2642" s="49">
        <v>30</v>
      </c>
      <c r="G2642" s="48">
        <f>+(Ventas_Wellpro[[#This Row],[Precio de Venta]]*0.16)*Ventas_Wellpro[[#This Row],[Cantidad Vendida]]</f>
        <v>2393.5680000000002</v>
      </c>
      <c r="H2642" s="51">
        <v>14959.8</v>
      </c>
      <c r="I2642" s="17">
        <f>+Ventas_Wellpro[[#This Row],[Total de Venta sin IVA]]+Ventas_Wellpro[[#This Row],[IVA]]</f>
        <v>17353.367999999999</v>
      </c>
      <c r="J2642">
        <f>YEAR(Ventas_Wellpro[[#This Row],[Fecha]])</f>
        <v>2025</v>
      </c>
      <c r="K2642" t="str">
        <f>TEXT(Ventas_Wellpro[[#This Row],[Fecha]],"MMMM")</f>
        <v>diciembre</v>
      </c>
      <c r="L2642">
        <f>DAY(Ventas_Wellpro[[#This Row],[Fecha]])</f>
        <v>26</v>
      </c>
    </row>
    <row r="2643" spans="2:12" x14ac:dyDescent="0.25">
      <c r="B2643" s="70">
        <v>46017</v>
      </c>
      <c r="C2643" s="74" t="s">
        <v>17</v>
      </c>
      <c r="D2643" t="s">
        <v>196</v>
      </c>
      <c r="E2643" s="50">
        <v>498.66</v>
      </c>
      <c r="F2643" s="50">
        <v>6</v>
      </c>
      <c r="G2643" s="48">
        <f>+(Ventas_Wellpro[[#This Row],[Precio de Venta]]*0.16)*Ventas_Wellpro[[#This Row],[Cantidad Vendida]]</f>
        <v>478.71360000000004</v>
      </c>
      <c r="H2643" s="52">
        <v>2991.96</v>
      </c>
      <c r="I2643" s="17">
        <f>+Ventas_Wellpro[[#This Row],[Total de Venta sin IVA]]+Ventas_Wellpro[[#This Row],[IVA]]</f>
        <v>3470.6736000000001</v>
      </c>
      <c r="J2643">
        <f>YEAR(Ventas_Wellpro[[#This Row],[Fecha]])</f>
        <v>2025</v>
      </c>
      <c r="K2643" t="str">
        <f>TEXT(Ventas_Wellpro[[#This Row],[Fecha]],"MMMM")</f>
        <v>diciembre</v>
      </c>
      <c r="L2643">
        <f>DAY(Ventas_Wellpro[[#This Row],[Fecha]])</f>
        <v>26</v>
      </c>
    </row>
    <row r="2644" spans="2:12" x14ac:dyDescent="0.25">
      <c r="B2644" s="70">
        <v>46017</v>
      </c>
      <c r="C2644" s="74" t="s">
        <v>17</v>
      </c>
      <c r="D2644" t="s">
        <v>196</v>
      </c>
      <c r="E2644" s="49">
        <v>498.66</v>
      </c>
      <c r="F2644" s="49">
        <v>6</v>
      </c>
      <c r="G2644" s="48">
        <f>+(Ventas_Wellpro[[#This Row],[Precio de Venta]]*0.16)*Ventas_Wellpro[[#This Row],[Cantidad Vendida]]</f>
        <v>478.71360000000004</v>
      </c>
      <c r="H2644" s="51">
        <v>2991.96</v>
      </c>
      <c r="I2644" s="17">
        <f>+Ventas_Wellpro[[#This Row],[Total de Venta sin IVA]]+Ventas_Wellpro[[#This Row],[IVA]]</f>
        <v>3470.6736000000001</v>
      </c>
      <c r="J2644">
        <f>YEAR(Ventas_Wellpro[[#This Row],[Fecha]])</f>
        <v>2025</v>
      </c>
      <c r="K2644" t="str">
        <f>TEXT(Ventas_Wellpro[[#This Row],[Fecha]],"MMMM")</f>
        <v>diciembre</v>
      </c>
      <c r="L2644">
        <f>DAY(Ventas_Wellpro[[#This Row],[Fecha]])</f>
        <v>26</v>
      </c>
    </row>
    <row r="2645" spans="2:12" x14ac:dyDescent="0.25">
      <c r="B2645" s="70">
        <v>46017</v>
      </c>
      <c r="C2645" s="74" t="s">
        <v>17</v>
      </c>
      <c r="D2645" t="s">
        <v>196</v>
      </c>
      <c r="E2645" s="50">
        <v>498.66</v>
      </c>
      <c r="F2645" s="50">
        <v>12</v>
      </c>
      <c r="G2645" s="48">
        <f>+(Ventas_Wellpro[[#This Row],[Precio de Venta]]*0.16)*Ventas_Wellpro[[#This Row],[Cantidad Vendida]]</f>
        <v>957.42720000000008</v>
      </c>
      <c r="H2645" s="52">
        <v>5983.92</v>
      </c>
      <c r="I2645" s="17">
        <f>+Ventas_Wellpro[[#This Row],[Total de Venta sin IVA]]+Ventas_Wellpro[[#This Row],[IVA]]</f>
        <v>6941.3472000000002</v>
      </c>
      <c r="J2645">
        <f>YEAR(Ventas_Wellpro[[#This Row],[Fecha]])</f>
        <v>2025</v>
      </c>
      <c r="K2645" t="str">
        <f>TEXT(Ventas_Wellpro[[#This Row],[Fecha]],"MMMM")</f>
        <v>diciembre</v>
      </c>
      <c r="L2645">
        <f>DAY(Ventas_Wellpro[[#This Row],[Fecha]])</f>
        <v>26</v>
      </c>
    </row>
    <row r="2646" spans="2:12" x14ac:dyDescent="0.25">
      <c r="B2646" s="70">
        <v>46017</v>
      </c>
      <c r="C2646" s="74" t="s">
        <v>18</v>
      </c>
      <c r="D2646" t="s">
        <v>196</v>
      </c>
      <c r="E2646" s="49">
        <v>525.59</v>
      </c>
      <c r="F2646" s="49">
        <v>12</v>
      </c>
      <c r="G2646" s="48">
        <f>+(Ventas_Wellpro[[#This Row],[Precio de Venta]]*0.16)*Ventas_Wellpro[[#This Row],[Cantidad Vendida]]</f>
        <v>1009.1328000000001</v>
      </c>
      <c r="H2646" s="51">
        <v>6307.08</v>
      </c>
      <c r="I2646" s="17">
        <f>+Ventas_Wellpro[[#This Row],[Total de Venta sin IVA]]+Ventas_Wellpro[[#This Row],[IVA]]</f>
        <v>7316.2128000000002</v>
      </c>
      <c r="J2646">
        <f>YEAR(Ventas_Wellpro[[#This Row],[Fecha]])</f>
        <v>2025</v>
      </c>
      <c r="K2646" t="str">
        <f>TEXT(Ventas_Wellpro[[#This Row],[Fecha]],"MMMM")</f>
        <v>diciembre</v>
      </c>
      <c r="L2646">
        <f>DAY(Ventas_Wellpro[[#This Row],[Fecha]])</f>
        <v>26</v>
      </c>
    </row>
    <row r="2647" spans="2:12" x14ac:dyDescent="0.25">
      <c r="B2647" s="70">
        <v>46017</v>
      </c>
      <c r="C2647" s="74" t="s">
        <v>18</v>
      </c>
      <c r="D2647" t="s">
        <v>196</v>
      </c>
      <c r="E2647" s="50">
        <v>525.59</v>
      </c>
      <c r="F2647" s="50">
        <v>6</v>
      </c>
      <c r="G2647" s="48">
        <f>+(Ventas_Wellpro[[#This Row],[Precio de Venta]]*0.16)*Ventas_Wellpro[[#This Row],[Cantidad Vendida]]</f>
        <v>504.56640000000004</v>
      </c>
      <c r="H2647" s="52">
        <v>3153.54</v>
      </c>
      <c r="I2647" s="17">
        <f>+Ventas_Wellpro[[#This Row],[Total de Venta sin IVA]]+Ventas_Wellpro[[#This Row],[IVA]]</f>
        <v>3658.1064000000001</v>
      </c>
      <c r="J2647">
        <f>YEAR(Ventas_Wellpro[[#This Row],[Fecha]])</f>
        <v>2025</v>
      </c>
      <c r="K2647" t="str">
        <f>TEXT(Ventas_Wellpro[[#This Row],[Fecha]],"MMMM")</f>
        <v>diciembre</v>
      </c>
      <c r="L2647">
        <f>DAY(Ventas_Wellpro[[#This Row],[Fecha]])</f>
        <v>26</v>
      </c>
    </row>
    <row r="2648" spans="2:12" x14ac:dyDescent="0.25">
      <c r="B2648" s="70">
        <v>46017</v>
      </c>
      <c r="C2648" s="74" t="s">
        <v>18</v>
      </c>
      <c r="D2648" t="s">
        <v>196</v>
      </c>
      <c r="E2648" s="49">
        <v>525.59</v>
      </c>
      <c r="F2648" s="49">
        <v>6</v>
      </c>
      <c r="G2648" s="48">
        <f>+(Ventas_Wellpro[[#This Row],[Precio de Venta]]*0.16)*Ventas_Wellpro[[#This Row],[Cantidad Vendida]]</f>
        <v>504.56640000000004</v>
      </c>
      <c r="H2648" s="51">
        <v>3153.54</v>
      </c>
      <c r="I2648" s="17">
        <f>+Ventas_Wellpro[[#This Row],[Total de Venta sin IVA]]+Ventas_Wellpro[[#This Row],[IVA]]</f>
        <v>3658.1064000000001</v>
      </c>
      <c r="J2648">
        <f>YEAR(Ventas_Wellpro[[#This Row],[Fecha]])</f>
        <v>2025</v>
      </c>
      <c r="K2648" t="str">
        <f>TEXT(Ventas_Wellpro[[#This Row],[Fecha]],"MMMM")</f>
        <v>diciembre</v>
      </c>
      <c r="L2648">
        <f>DAY(Ventas_Wellpro[[#This Row],[Fecha]])</f>
        <v>26</v>
      </c>
    </row>
    <row r="2649" spans="2:12" x14ac:dyDescent="0.25">
      <c r="B2649" s="70">
        <v>46017</v>
      </c>
      <c r="C2649" s="74" t="s">
        <v>18</v>
      </c>
      <c r="D2649" t="s">
        <v>196</v>
      </c>
      <c r="E2649" s="50">
        <v>525.59</v>
      </c>
      <c r="F2649" s="50">
        <v>12</v>
      </c>
      <c r="G2649" s="48">
        <f>+(Ventas_Wellpro[[#This Row],[Precio de Venta]]*0.16)*Ventas_Wellpro[[#This Row],[Cantidad Vendida]]</f>
        <v>1009.1328000000001</v>
      </c>
      <c r="H2649" s="52">
        <v>6307.08</v>
      </c>
      <c r="I2649" s="17">
        <f>+Ventas_Wellpro[[#This Row],[Total de Venta sin IVA]]+Ventas_Wellpro[[#This Row],[IVA]]</f>
        <v>7316.2128000000002</v>
      </c>
      <c r="J2649">
        <f>YEAR(Ventas_Wellpro[[#This Row],[Fecha]])</f>
        <v>2025</v>
      </c>
      <c r="K2649" t="str">
        <f>TEXT(Ventas_Wellpro[[#This Row],[Fecha]],"MMMM")</f>
        <v>diciembre</v>
      </c>
      <c r="L2649">
        <f>DAY(Ventas_Wellpro[[#This Row],[Fecha]])</f>
        <v>26</v>
      </c>
    </row>
    <row r="2650" spans="2:12" x14ac:dyDescent="0.25">
      <c r="B2650" s="70">
        <v>46017</v>
      </c>
      <c r="C2650" s="74" t="s">
        <v>18</v>
      </c>
      <c r="D2650" t="s">
        <v>196</v>
      </c>
      <c r="E2650" s="49">
        <v>525.59</v>
      </c>
      <c r="F2650" s="49">
        <v>6</v>
      </c>
      <c r="G2650" s="48">
        <f>+(Ventas_Wellpro[[#This Row],[Precio de Venta]]*0.16)*Ventas_Wellpro[[#This Row],[Cantidad Vendida]]</f>
        <v>504.56640000000004</v>
      </c>
      <c r="H2650" s="51">
        <v>3153.54</v>
      </c>
      <c r="I2650" s="17">
        <f>+Ventas_Wellpro[[#This Row],[Total de Venta sin IVA]]+Ventas_Wellpro[[#This Row],[IVA]]</f>
        <v>3658.1064000000001</v>
      </c>
      <c r="J2650">
        <f>YEAR(Ventas_Wellpro[[#This Row],[Fecha]])</f>
        <v>2025</v>
      </c>
      <c r="K2650" t="str">
        <f>TEXT(Ventas_Wellpro[[#This Row],[Fecha]],"MMMM")</f>
        <v>diciembre</v>
      </c>
      <c r="L2650">
        <f>DAY(Ventas_Wellpro[[#This Row],[Fecha]])</f>
        <v>26</v>
      </c>
    </row>
    <row r="2651" spans="2:12" x14ac:dyDescent="0.25">
      <c r="B2651" s="70">
        <v>46017</v>
      </c>
      <c r="C2651" s="74" t="s">
        <v>18</v>
      </c>
      <c r="D2651" t="s">
        <v>196</v>
      </c>
      <c r="E2651" s="50">
        <v>525.59</v>
      </c>
      <c r="F2651" s="50">
        <v>6</v>
      </c>
      <c r="G2651" s="48">
        <f>+(Ventas_Wellpro[[#This Row],[Precio de Venta]]*0.16)*Ventas_Wellpro[[#This Row],[Cantidad Vendida]]</f>
        <v>504.56640000000004</v>
      </c>
      <c r="H2651" s="52">
        <v>3153.54</v>
      </c>
      <c r="I2651" s="17">
        <f>+Ventas_Wellpro[[#This Row],[Total de Venta sin IVA]]+Ventas_Wellpro[[#This Row],[IVA]]</f>
        <v>3658.1064000000001</v>
      </c>
      <c r="J2651">
        <f>YEAR(Ventas_Wellpro[[#This Row],[Fecha]])</f>
        <v>2025</v>
      </c>
      <c r="K2651" t="str">
        <f>TEXT(Ventas_Wellpro[[#This Row],[Fecha]],"MMMM")</f>
        <v>diciembre</v>
      </c>
      <c r="L2651">
        <f>DAY(Ventas_Wellpro[[#This Row],[Fecha]])</f>
        <v>26</v>
      </c>
    </row>
    <row r="2652" spans="2:12" x14ac:dyDescent="0.25">
      <c r="B2652" s="70">
        <v>46017</v>
      </c>
      <c r="C2652" s="74" t="s">
        <v>18</v>
      </c>
      <c r="D2652" t="s">
        <v>196</v>
      </c>
      <c r="E2652" s="49">
        <v>525.59</v>
      </c>
      <c r="F2652" s="49">
        <v>12</v>
      </c>
      <c r="G2652" s="48">
        <f>+(Ventas_Wellpro[[#This Row],[Precio de Venta]]*0.16)*Ventas_Wellpro[[#This Row],[Cantidad Vendida]]</f>
        <v>1009.1328000000001</v>
      </c>
      <c r="H2652" s="51">
        <v>6307.08</v>
      </c>
      <c r="I2652" s="17">
        <f>+Ventas_Wellpro[[#This Row],[Total de Venta sin IVA]]+Ventas_Wellpro[[#This Row],[IVA]]</f>
        <v>7316.2128000000002</v>
      </c>
      <c r="J2652">
        <f>YEAR(Ventas_Wellpro[[#This Row],[Fecha]])</f>
        <v>2025</v>
      </c>
      <c r="K2652" t="str">
        <f>TEXT(Ventas_Wellpro[[#This Row],[Fecha]],"MMMM")</f>
        <v>diciembre</v>
      </c>
      <c r="L2652">
        <f>DAY(Ventas_Wellpro[[#This Row],[Fecha]])</f>
        <v>26</v>
      </c>
    </row>
    <row r="2653" spans="2:12" x14ac:dyDescent="0.25">
      <c r="B2653" s="70">
        <v>46020</v>
      </c>
      <c r="C2653" s="74" t="s">
        <v>123</v>
      </c>
      <c r="D2653" t="s">
        <v>144</v>
      </c>
      <c r="E2653" s="50">
        <v>137.79</v>
      </c>
      <c r="F2653" s="50">
        <v>1</v>
      </c>
      <c r="G2653" s="48">
        <f>+(Ventas_Wellpro[[#This Row],[Precio de Venta]]*0.16)*Ventas_Wellpro[[#This Row],[Cantidad Vendida]]</f>
        <v>22.046399999999998</v>
      </c>
      <c r="H2653" s="52">
        <v>137.79</v>
      </c>
      <c r="I2653" s="17">
        <f>+Ventas_Wellpro[[#This Row],[Total de Venta sin IVA]]+Ventas_Wellpro[[#This Row],[IVA]]</f>
        <v>159.8364</v>
      </c>
      <c r="J2653">
        <f>YEAR(Ventas_Wellpro[[#This Row],[Fecha]])</f>
        <v>2025</v>
      </c>
      <c r="K2653" t="str">
        <f>TEXT(Ventas_Wellpro[[#This Row],[Fecha]],"MMMM")</f>
        <v>diciembre</v>
      </c>
      <c r="L2653">
        <f>DAY(Ventas_Wellpro[[#This Row],[Fecha]])</f>
        <v>29</v>
      </c>
    </row>
    <row r="2654" spans="2:12" x14ac:dyDescent="0.25">
      <c r="B2654" s="70">
        <v>46020</v>
      </c>
      <c r="C2654" s="74" t="s">
        <v>21</v>
      </c>
      <c r="D2654" t="s">
        <v>144</v>
      </c>
      <c r="E2654" s="50">
        <v>137.79</v>
      </c>
      <c r="F2654" s="50">
        <v>1</v>
      </c>
      <c r="G2654" s="48">
        <f>+(Ventas_Wellpro[[#This Row],[Precio de Venta]]*0.16)*Ventas_Wellpro[[#This Row],[Cantidad Vendida]]</f>
        <v>22.046399999999998</v>
      </c>
      <c r="H2654" s="52">
        <v>137.79</v>
      </c>
      <c r="I2654" s="17">
        <f>+Ventas_Wellpro[[#This Row],[Total de Venta sin IVA]]+Ventas_Wellpro[[#This Row],[IVA]]</f>
        <v>159.8364</v>
      </c>
      <c r="J2654">
        <f>YEAR(Ventas_Wellpro[[#This Row],[Fecha]])</f>
        <v>2025</v>
      </c>
      <c r="K2654" t="str">
        <f>TEXT(Ventas_Wellpro[[#This Row],[Fecha]],"MMMM")</f>
        <v>diciembre</v>
      </c>
      <c r="L2654">
        <f>DAY(Ventas_Wellpro[[#This Row],[Fecha]])</f>
        <v>29</v>
      </c>
    </row>
    <row r="2655" spans="2:12" x14ac:dyDescent="0.25">
      <c r="B2655" s="70">
        <v>46020</v>
      </c>
      <c r="C2655" s="74" t="s">
        <v>21</v>
      </c>
      <c r="D2655" t="s">
        <v>144</v>
      </c>
      <c r="E2655" s="49">
        <v>137.79</v>
      </c>
      <c r="F2655" s="49">
        <v>1</v>
      </c>
      <c r="G2655" s="48">
        <f>+(Ventas_Wellpro[[#This Row],[Precio de Venta]]*0.16)*Ventas_Wellpro[[#This Row],[Cantidad Vendida]]</f>
        <v>22.046399999999998</v>
      </c>
      <c r="H2655" s="51">
        <v>137.79</v>
      </c>
      <c r="I2655" s="17">
        <f>+Ventas_Wellpro[[#This Row],[Total de Venta sin IVA]]+Ventas_Wellpro[[#This Row],[IVA]]</f>
        <v>159.8364</v>
      </c>
      <c r="J2655">
        <f>YEAR(Ventas_Wellpro[[#This Row],[Fecha]])</f>
        <v>2025</v>
      </c>
      <c r="K2655" t="str">
        <f>TEXT(Ventas_Wellpro[[#This Row],[Fecha]],"MMMM")</f>
        <v>diciembre</v>
      </c>
      <c r="L2655">
        <f>DAY(Ventas_Wellpro[[#This Row],[Fecha]])</f>
        <v>29</v>
      </c>
    </row>
    <row r="2656" spans="2:12" x14ac:dyDescent="0.25">
      <c r="B2656" s="70">
        <v>46020</v>
      </c>
      <c r="C2656" s="74" t="s">
        <v>22</v>
      </c>
      <c r="D2656" t="s">
        <v>197</v>
      </c>
      <c r="E2656" s="50">
        <v>103.34</v>
      </c>
      <c r="F2656" s="50">
        <v>240</v>
      </c>
      <c r="G2656" s="48">
        <f>+(Ventas_Wellpro[[#This Row],[Precio de Venta]]*0.16)*Ventas_Wellpro[[#This Row],[Cantidad Vendida]]</f>
        <v>3968.2560000000003</v>
      </c>
      <c r="H2656" s="52">
        <v>24801.599999999999</v>
      </c>
      <c r="I2656" s="17">
        <f>+Ventas_Wellpro[[#This Row],[Total de Venta sin IVA]]+Ventas_Wellpro[[#This Row],[IVA]]</f>
        <v>28769.856</v>
      </c>
      <c r="J2656">
        <f>YEAR(Ventas_Wellpro[[#This Row],[Fecha]])</f>
        <v>2025</v>
      </c>
      <c r="K2656" t="str">
        <f>TEXT(Ventas_Wellpro[[#This Row],[Fecha]],"MMMM")</f>
        <v>diciembre</v>
      </c>
      <c r="L2656">
        <f>DAY(Ventas_Wellpro[[#This Row],[Fecha]])</f>
        <v>29</v>
      </c>
    </row>
    <row r="2657" spans="2:12" x14ac:dyDescent="0.25">
      <c r="B2657" s="70">
        <v>46021</v>
      </c>
      <c r="C2657" s="74" t="s">
        <v>17</v>
      </c>
      <c r="D2657" t="s">
        <v>196</v>
      </c>
      <c r="E2657" s="49">
        <v>498.66</v>
      </c>
      <c r="F2657" s="49">
        <v>36</v>
      </c>
      <c r="G2657" s="48">
        <f>+(Ventas_Wellpro[[#This Row],[Precio de Venta]]*0.16)*Ventas_Wellpro[[#This Row],[Cantidad Vendida]]</f>
        <v>2872.2816000000003</v>
      </c>
      <c r="H2657" s="51">
        <v>17951.759999999998</v>
      </c>
      <c r="I2657" s="17">
        <f>+Ventas_Wellpro[[#This Row],[Total de Venta sin IVA]]+Ventas_Wellpro[[#This Row],[IVA]]</f>
        <v>20824.041599999997</v>
      </c>
      <c r="J2657">
        <f>YEAR(Ventas_Wellpro[[#This Row],[Fecha]])</f>
        <v>2025</v>
      </c>
      <c r="K2657" t="str">
        <f>TEXT(Ventas_Wellpro[[#This Row],[Fecha]],"MMMM")</f>
        <v>diciembre</v>
      </c>
      <c r="L2657">
        <f>DAY(Ventas_Wellpro[[#This Row],[Fecha]])</f>
        <v>30</v>
      </c>
    </row>
    <row r="2658" spans="2:12" x14ac:dyDescent="0.25">
      <c r="B2658" s="70">
        <v>46021</v>
      </c>
      <c r="C2658" s="74" t="s">
        <v>123</v>
      </c>
      <c r="D2658" t="s">
        <v>144</v>
      </c>
      <c r="E2658" s="49">
        <v>137.79</v>
      </c>
      <c r="F2658" s="49">
        <v>1</v>
      </c>
      <c r="G2658" s="48">
        <f>+(Ventas_Wellpro[[#This Row],[Precio de Venta]]*0.16)*Ventas_Wellpro[[#This Row],[Cantidad Vendida]]</f>
        <v>22.046399999999998</v>
      </c>
      <c r="H2658" s="51">
        <v>137.79</v>
      </c>
      <c r="I2658" s="17">
        <f>+Ventas_Wellpro[[#This Row],[Total de Venta sin IVA]]+Ventas_Wellpro[[#This Row],[IVA]]</f>
        <v>159.8364</v>
      </c>
      <c r="J2658">
        <f>YEAR(Ventas_Wellpro[[#This Row],[Fecha]])</f>
        <v>2025</v>
      </c>
      <c r="K2658" t="str">
        <f>TEXT(Ventas_Wellpro[[#This Row],[Fecha]],"MMMM")</f>
        <v>diciembre</v>
      </c>
      <c r="L2658">
        <f>DAY(Ventas_Wellpro[[#This Row],[Fecha]])</f>
        <v>30</v>
      </c>
    </row>
    <row r="2659" spans="2:12" x14ac:dyDescent="0.25">
      <c r="B2659" s="70">
        <v>46021</v>
      </c>
      <c r="C2659" s="74" t="s">
        <v>21</v>
      </c>
      <c r="D2659" t="s">
        <v>144</v>
      </c>
      <c r="E2659" s="50">
        <v>137.79499999999999</v>
      </c>
      <c r="F2659" s="50">
        <v>2</v>
      </c>
      <c r="G2659" s="48">
        <f>+(Ventas_Wellpro[[#This Row],[Precio de Venta]]*0.16)*Ventas_Wellpro[[#This Row],[Cantidad Vendida]]</f>
        <v>44.0944</v>
      </c>
      <c r="H2659" s="52">
        <v>275.58999999999997</v>
      </c>
      <c r="I2659" s="17">
        <f>+Ventas_Wellpro[[#This Row],[Total de Venta sin IVA]]+Ventas_Wellpro[[#This Row],[IVA]]</f>
        <v>319.68439999999998</v>
      </c>
      <c r="J2659">
        <f>YEAR(Ventas_Wellpro[[#This Row],[Fecha]])</f>
        <v>2025</v>
      </c>
      <c r="K2659" t="str">
        <f>TEXT(Ventas_Wellpro[[#This Row],[Fecha]],"MMMM")</f>
        <v>diciembre</v>
      </c>
      <c r="L2659">
        <f>DAY(Ventas_Wellpro[[#This Row],[Fecha]])</f>
        <v>30</v>
      </c>
    </row>
    <row r="2660" spans="2:12" x14ac:dyDescent="0.25">
      <c r="B2660" s="70">
        <v>46021</v>
      </c>
      <c r="C2660" s="74" t="s">
        <v>21</v>
      </c>
      <c r="D2660" t="s">
        <v>144</v>
      </c>
      <c r="E2660" s="49">
        <v>137.79</v>
      </c>
      <c r="F2660" s="49">
        <v>1</v>
      </c>
      <c r="G2660" s="48">
        <f>+(Ventas_Wellpro[[#This Row],[Precio de Venta]]*0.16)*Ventas_Wellpro[[#This Row],[Cantidad Vendida]]</f>
        <v>22.046399999999998</v>
      </c>
      <c r="H2660" s="51">
        <v>137.79</v>
      </c>
      <c r="I2660" s="17">
        <f>+Ventas_Wellpro[[#This Row],[Total de Venta sin IVA]]+Ventas_Wellpro[[#This Row],[IVA]]</f>
        <v>159.8364</v>
      </c>
      <c r="J2660">
        <f>YEAR(Ventas_Wellpro[[#This Row],[Fecha]])</f>
        <v>2025</v>
      </c>
      <c r="K2660" t="str">
        <f>TEXT(Ventas_Wellpro[[#This Row],[Fecha]],"MMMM")</f>
        <v>diciembre</v>
      </c>
      <c r="L2660">
        <f>DAY(Ventas_Wellpro[[#This Row],[Fecha]])</f>
        <v>30</v>
      </c>
    </row>
    <row r="2661" spans="2:12" x14ac:dyDescent="0.25">
      <c r="B2661" s="70">
        <v>46021</v>
      </c>
      <c r="C2661" s="74" t="s">
        <v>22</v>
      </c>
      <c r="D2661" t="s">
        <v>144</v>
      </c>
      <c r="E2661" s="50">
        <v>137.79</v>
      </c>
      <c r="F2661" s="50">
        <v>1</v>
      </c>
      <c r="G2661" s="48">
        <f>+(Ventas_Wellpro[[#This Row],[Precio de Venta]]*0.16)*Ventas_Wellpro[[#This Row],[Cantidad Vendida]]</f>
        <v>22.046399999999998</v>
      </c>
      <c r="H2661" s="52">
        <v>137.79</v>
      </c>
      <c r="I2661" s="17">
        <f>+Ventas_Wellpro[[#This Row],[Total de Venta sin IVA]]+Ventas_Wellpro[[#This Row],[IVA]]</f>
        <v>159.8364</v>
      </c>
      <c r="J2661">
        <f>YEAR(Ventas_Wellpro[[#This Row],[Fecha]])</f>
        <v>2025</v>
      </c>
      <c r="K2661" t="str">
        <f>TEXT(Ventas_Wellpro[[#This Row],[Fecha]],"MMMM")</f>
        <v>diciembre</v>
      </c>
      <c r="L2661">
        <f>DAY(Ventas_Wellpro[[#This Row],[Fecha]])</f>
        <v>30</v>
      </c>
    </row>
    <row r="2662" spans="2:12" x14ac:dyDescent="0.25">
      <c r="B2662" s="70">
        <v>46021</v>
      </c>
      <c r="C2662" s="74" t="s">
        <v>22</v>
      </c>
      <c r="D2662" t="s">
        <v>144</v>
      </c>
      <c r="E2662" s="49">
        <v>137.79</v>
      </c>
      <c r="F2662" s="49">
        <v>1</v>
      </c>
      <c r="G2662" s="48">
        <f>+(Ventas_Wellpro[[#This Row],[Precio de Venta]]*0.16)*Ventas_Wellpro[[#This Row],[Cantidad Vendida]]</f>
        <v>22.046399999999998</v>
      </c>
      <c r="H2662" s="51">
        <v>137.79</v>
      </c>
      <c r="I2662" s="17">
        <f>+Ventas_Wellpro[[#This Row],[Total de Venta sin IVA]]+Ventas_Wellpro[[#This Row],[IVA]]</f>
        <v>159.8364</v>
      </c>
      <c r="J2662">
        <f>YEAR(Ventas_Wellpro[[#This Row],[Fecha]])</f>
        <v>2025</v>
      </c>
      <c r="K2662" t="str">
        <f>TEXT(Ventas_Wellpro[[#This Row],[Fecha]],"MMMM")</f>
        <v>diciembre</v>
      </c>
      <c r="L2662">
        <f>DAY(Ventas_Wellpro[[#This Row],[Fecha]])</f>
        <v>30</v>
      </c>
    </row>
    <row r="2663" spans="2:12" x14ac:dyDescent="0.25">
      <c r="B2663" s="70">
        <v>46021</v>
      </c>
      <c r="C2663" s="74" t="s">
        <v>18</v>
      </c>
      <c r="D2663" t="s">
        <v>196</v>
      </c>
      <c r="E2663" s="49">
        <v>525.59</v>
      </c>
      <c r="F2663" s="49">
        <v>12</v>
      </c>
      <c r="G2663" s="48">
        <f>+(Ventas_Wellpro[[#This Row],[Precio de Venta]]*0.16)*Ventas_Wellpro[[#This Row],[Cantidad Vendida]]</f>
        <v>1009.1328000000001</v>
      </c>
      <c r="H2663" s="51">
        <v>6307.08</v>
      </c>
      <c r="I2663" s="17">
        <f>+Ventas_Wellpro[[#This Row],[Total de Venta sin IVA]]+Ventas_Wellpro[[#This Row],[IVA]]</f>
        <v>7316.2128000000002</v>
      </c>
      <c r="J2663">
        <f>YEAR(Ventas_Wellpro[[#This Row],[Fecha]])</f>
        <v>2025</v>
      </c>
      <c r="K2663" t="str">
        <f>TEXT(Ventas_Wellpro[[#This Row],[Fecha]],"MMMM")</f>
        <v>diciembre</v>
      </c>
      <c r="L2663">
        <f>DAY(Ventas_Wellpro[[#This Row],[Fecha]])</f>
        <v>30</v>
      </c>
    </row>
    <row r="2664" spans="2:12" x14ac:dyDescent="0.25">
      <c r="B2664" s="70">
        <v>46021</v>
      </c>
      <c r="C2664" s="74" t="s">
        <v>23</v>
      </c>
      <c r="D2664" t="s">
        <v>196</v>
      </c>
      <c r="E2664" s="50">
        <v>70.05</v>
      </c>
      <c r="F2664" s="50">
        <v>240</v>
      </c>
      <c r="G2664" s="48">
        <f>+(Ventas_Wellpro[[#This Row],[Precio de Venta]]*0.16)*Ventas_Wellpro[[#This Row],[Cantidad Vendida]]</f>
        <v>2689.92</v>
      </c>
      <c r="H2664" s="52">
        <v>16812</v>
      </c>
      <c r="I2664" s="17">
        <f>+Ventas_Wellpro[[#This Row],[Total de Venta sin IVA]]+Ventas_Wellpro[[#This Row],[IVA]]</f>
        <v>19501.919999999998</v>
      </c>
      <c r="J2664">
        <f>YEAR(Ventas_Wellpro[[#This Row],[Fecha]])</f>
        <v>2025</v>
      </c>
      <c r="K2664" t="str">
        <f>TEXT(Ventas_Wellpro[[#This Row],[Fecha]],"MMMM")</f>
        <v>diciembre</v>
      </c>
      <c r="L2664">
        <f>DAY(Ventas_Wellpro[[#This Row],[Fecha]])</f>
        <v>30</v>
      </c>
    </row>
    <row r="2665" spans="2:12" x14ac:dyDescent="0.25">
      <c r="B2665" s="70">
        <v>46021</v>
      </c>
      <c r="C2665" s="74" t="s">
        <v>24</v>
      </c>
      <c r="D2665" t="s">
        <v>144</v>
      </c>
      <c r="E2665" s="49">
        <v>137.79</v>
      </c>
      <c r="F2665" s="49">
        <v>1</v>
      </c>
      <c r="G2665" s="48">
        <f>+(Ventas_Wellpro[[#This Row],[Precio de Venta]]*0.16)*Ventas_Wellpro[[#This Row],[Cantidad Vendida]]</f>
        <v>22.046399999999998</v>
      </c>
      <c r="H2665" s="51">
        <v>137.79</v>
      </c>
      <c r="I2665" s="17">
        <f>+Ventas_Wellpro[[#This Row],[Total de Venta sin IVA]]+Ventas_Wellpro[[#This Row],[IVA]]</f>
        <v>159.8364</v>
      </c>
      <c r="J2665">
        <f>YEAR(Ventas_Wellpro[[#This Row],[Fecha]])</f>
        <v>2025</v>
      </c>
      <c r="K2665" t="str">
        <f>TEXT(Ventas_Wellpro[[#This Row],[Fecha]],"MMMM")</f>
        <v>diciembre</v>
      </c>
      <c r="L2665">
        <f>DAY(Ventas_Wellpro[[#This Row],[Fecha]])</f>
        <v>30</v>
      </c>
    </row>
    <row r="2666" spans="2:12" x14ac:dyDescent="0.25">
      <c r="B2666" s="70">
        <v>46021</v>
      </c>
      <c r="C2666" s="74" t="s">
        <v>24</v>
      </c>
      <c r="D2666" t="s">
        <v>144</v>
      </c>
      <c r="E2666" s="50">
        <v>137.79249999999999</v>
      </c>
      <c r="F2666" s="50">
        <v>4</v>
      </c>
      <c r="G2666" s="48">
        <f>+(Ventas_Wellpro[[#This Row],[Precio de Venta]]*0.16)*Ventas_Wellpro[[#This Row],[Cantidad Vendida]]</f>
        <v>88.18719999999999</v>
      </c>
      <c r="H2666" s="52">
        <v>551.16999999999996</v>
      </c>
      <c r="I2666" s="17">
        <f>+Ventas_Wellpro[[#This Row],[Total de Venta sin IVA]]+Ventas_Wellpro[[#This Row],[IVA]]</f>
        <v>639.35719999999992</v>
      </c>
      <c r="J2666">
        <f>YEAR(Ventas_Wellpro[[#This Row],[Fecha]])</f>
        <v>2025</v>
      </c>
      <c r="K2666" t="str">
        <f>TEXT(Ventas_Wellpro[[#This Row],[Fecha]],"MMMM")</f>
        <v>diciembre</v>
      </c>
      <c r="L2666">
        <f>DAY(Ventas_Wellpro[[#This Row],[Fecha]])</f>
        <v>30</v>
      </c>
    </row>
    <row r="2667" spans="2:12" x14ac:dyDescent="0.25">
      <c r="B2667" s="70">
        <v>46022</v>
      </c>
      <c r="C2667" s="74" t="s">
        <v>14</v>
      </c>
      <c r="D2667" t="s">
        <v>144</v>
      </c>
      <c r="E2667" s="49">
        <v>1706.9</v>
      </c>
      <c r="F2667" s="49">
        <v>1</v>
      </c>
      <c r="G2667" s="48">
        <f>+(Ventas_Wellpro[[#This Row],[Precio de Venta]]*0.16)*Ventas_Wellpro[[#This Row],[Cantidad Vendida]]</f>
        <v>273.10400000000004</v>
      </c>
      <c r="H2667" s="51">
        <v>1706.9</v>
      </c>
      <c r="I2667" s="17">
        <f>+Ventas_Wellpro[[#This Row],[Total de Venta sin IVA]]+Ventas_Wellpro[[#This Row],[IVA]]</f>
        <v>1980.0040000000001</v>
      </c>
      <c r="J2667">
        <f>YEAR(Ventas_Wellpro[[#This Row],[Fecha]])</f>
        <v>2025</v>
      </c>
      <c r="K2667" t="str">
        <f>TEXT(Ventas_Wellpro[[#This Row],[Fecha]],"MMMM")</f>
        <v>diciembre</v>
      </c>
      <c r="L2667">
        <f>DAY(Ventas_Wellpro[[#This Row],[Fecha]])</f>
        <v>31</v>
      </c>
    </row>
    <row r="2668" spans="2:12" x14ac:dyDescent="0.25">
      <c r="B2668" s="70">
        <v>46022</v>
      </c>
      <c r="C2668" s="74" t="s">
        <v>14</v>
      </c>
      <c r="D2668" t="s">
        <v>144</v>
      </c>
      <c r="E2668" s="50">
        <v>1706.9</v>
      </c>
      <c r="F2668" s="50">
        <v>1</v>
      </c>
      <c r="G2668" s="48">
        <f>+(Ventas_Wellpro[[#This Row],[Precio de Venta]]*0.16)*Ventas_Wellpro[[#This Row],[Cantidad Vendida]]</f>
        <v>273.10400000000004</v>
      </c>
      <c r="H2668" s="52">
        <v>1706.9</v>
      </c>
      <c r="I2668" s="17">
        <f>+Ventas_Wellpro[[#This Row],[Total de Venta sin IVA]]+Ventas_Wellpro[[#This Row],[IVA]]</f>
        <v>1980.0040000000001</v>
      </c>
      <c r="J2668">
        <f>YEAR(Ventas_Wellpro[[#This Row],[Fecha]])</f>
        <v>2025</v>
      </c>
      <c r="K2668" t="str">
        <f>TEXT(Ventas_Wellpro[[#This Row],[Fecha]],"MMMM")</f>
        <v>diciembre</v>
      </c>
      <c r="L2668">
        <f>DAY(Ventas_Wellpro[[#This Row],[Fecha]])</f>
        <v>31</v>
      </c>
    </row>
    <row r="2669" spans="2:12" x14ac:dyDescent="0.25">
      <c r="B2669" s="70">
        <v>46024</v>
      </c>
      <c r="C2669" s="74" t="s">
        <v>17</v>
      </c>
      <c r="D2669" t="s">
        <v>196</v>
      </c>
      <c r="E2669" s="56">
        <v>498.66</v>
      </c>
      <c r="F2669" s="56">
        <v>6</v>
      </c>
      <c r="G2669" s="48">
        <f>+(Ventas_Wellpro[[#This Row],[Precio de Venta]]*0.16)*Ventas_Wellpro[[#This Row],[Cantidad Vendida]]</f>
        <v>478.71360000000004</v>
      </c>
      <c r="H2669" s="58">
        <v>2991.96</v>
      </c>
      <c r="I2669" s="17">
        <f>+Ventas_Wellpro[[#This Row],[Total de Venta sin IVA]]+Ventas_Wellpro[[#This Row],[IVA]]</f>
        <v>3470.6736000000001</v>
      </c>
      <c r="J2669">
        <f>YEAR(Ventas_Wellpro[[#This Row],[Fecha]])</f>
        <v>2026</v>
      </c>
      <c r="K2669" t="str">
        <f>TEXT(Ventas_Wellpro[[#This Row],[Fecha]],"MMMM")</f>
        <v>enero</v>
      </c>
      <c r="L2669">
        <f>DAY(Ventas_Wellpro[[#This Row],[Fecha]])</f>
        <v>2</v>
      </c>
    </row>
    <row r="2670" spans="2:12" x14ac:dyDescent="0.25">
      <c r="B2670" s="70">
        <v>46024</v>
      </c>
      <c r="C2670" s="74" t="s">
        <v>17</v>
      </c>
      <c r="D2670" t="s">
        <v>196</v>
      </c>
      <c r="E2670" s="55">
        <v>498.66</v>
      </c>
      <c r="F2670" s="55">
        <v>18</v>
      </c>
      <c r="G2670" s="48">
        <f>+(Ventas_Wellpro[[#This Row],[Precio de Venta]]*0.16)*Ventas_Wellpro[[#This Row],[Cantidad Vendida]]</f>
        <v>1436.1408000000001</v>
      </c>
      <c r="H2670" s="57">
        <v>8975.8799999999992</v>
      </c>
      <c r="I2670" s="17">
        <f>+Ventas_Wellpro[[#This Row],[Total de Venta sin IVA]]+Ventas_Wellpro[[#This Row],[IVA]]</f>
        <v>10412.020799999998</v>
      </c>
      <c r="J2670">
        <f>YEAR(Ventas_Wellpro[[#This Row],[Fecha]])</f>
        <v>2026</v>
      </c>
      <c r="K2670" t="str">
        <f>TEXT(Ventas_Wellpro[[#This Row],[Fecha]],"MMMM")</f>
        <v>enero</v>
      </c>
      <c r="L2670">
        <f>DAY(Ventas_Wellpro[[#This Row],[Fecha]])</f>
        <v>2</v>
      </c>
    </row>
    <row r="2671" spans="2:12" x14ac:dyDescent="0.25">
      <c r="B2671" s="70">
        <v>46024</v>
      </c>
      <c r="C2671" s="74" t="s">
        <v>17</v>
      </c>
      <c r="D2671" t="s">
        <v>196</v>
      </c>
      <c r="E2671" s="56">
        <v>498.66</v>
      </c>
      <c r="F2671" s="56">
        <v>12</v>
      </c>
      <c r="G2671" s="48">
        <f>+(Ventas_Wellpro[[#This Row],[Precio de Venta]]*0.16)*Ventas_Wellpro[[#This Row],[Cantidad Vendida]]</f>
        <v>957.42720000000008</v>
      </c>
      <c r="H2671" s="58">
        <v>5983.92</v>
      </c>
      <c r="I2671" s="17">
        <f>+Ventas_Wellpro[[#This Row],[Total de Venta sin IVA]]+Ventas_Wellpro[[#This Row],[IVA]]</f>
        <v>6941.3472000000002</v>
      </c>
      <c r="J2671">
        <f>YEAR(Ventas_Wellpro[[#This Row],[Fecha]])</f>
        <v>2026</v>
      </c>
      <c r="K2671" t="str">
        <f>TEXT(Ventas_Wellpro[[#This Row],[Fecha]],"MMMM")</f>
        <v>enero</v>
      </c>
      <c r="L2671">
        <f>DAY(Ventas_Wellpro[[#This Row],[Fecha]])</f>
        <v>2</v>
      </c>
    </row>
    <row r="2672" spans="2:12" x14ac:dyDescent="0.25">
      <c r="B2672" s="70">
        <v>46024</v>
      </c>
      <c r="C2672" s="74" t="s">
        <v>17</v>
      </c>
      <c r="D2672" t="s">
        <v>196</v>
      </c>
      <c r="E2672" s="55">
        <v>498.66</v>
      </c>
      <c r="F2672" s="55">
        <v>12</v>
      </c>
      <c r="G2672" s="48">
        <f>+(Ventas_Wellpro[[#This Row],[Precio de Venta]]*0.16)*Ventas_Wellpro[[#This Row],[Cantidad Vendida]]</f>
        <v>957.42720000000008</v>
      </c>
      <c r="H2672" s="57">
        <v>5983.92</v>
      </c>
      <c r="I2672" s="17">
        <f>+Ventas_Wellpro[[#This Row],[Total de Venta sin IVA]]+Ventas_Wellpro[[#This Row],[IVA]]</f>
        <v>6941.3472000000002</v>
      </c>
      <c r="J2672">
        <f>YEAR(Ventas_Wellpro[[#This Row],[Fecha]])</f>
        <v>2026</v>
      </c>
      <c r="K2672" t="str">
        <f>TEXT(Ventas_Wellpro[[#This Row],[Fecha]],"MMMM")</f>
        <v>enero</v>
      </c>
      <c r="L2672">
        <f>DAY(Ventas_Wellpro[[#This Row],[Fecha]])</f>
        <v>2</v>
      </c>
    </row>
    <row r="2673" spans="2:12" x14ac:dyDescent="0.25">
      <c r="B2673" s="70">
        <v>46024</v>
      </c>
      <c r="C2673" s="74" t="s">
        <v>17</v>
      </c>
      <c r="D2673" t="s">
        <v>196</v>
      </c>
      <c r="E2673" s="56">
        <v>498.66</v>
      </c>
      <c r="F2673" s="56">
        <v>12</v>
      </c>
      <c r="G2673" s="48">
        <f>+(Ventas_Wellpro[[#This Row],[Precio de Venta]]*0.16)*Ventas_Wellpro[[#This Row],[Cantidad Vendida]]</f>
        <v>957.42720000000008</v>
      </c>
      <c r="H2673" s="58">
        <v>5983.92</v>
      </c>
      <c r="I2673" s="17">
        <f>+Ventas_Wellpro[[#This Row],[Total de Venta sin IVA]]+Ventas_Wellpro[[#This Row],[IVA]]</f>
        <v>6941.3472000000002</v>
      </c>
      <c r="J2673">
        <f>YEAR(Ventas_Wellpro[[#This Row],[Fecha]])</f>
        <v>2026</v>
      </c>
      <c r="K2673" t="str">
        <f>TEXT(Ventas_Wellpro[[#This Row],[Fecha]],"MMMM")</f>
        <v>enero</v>
      </c>
      <c r="L2673">
        <f>DAY(Ventas_Wellpro[[#This Row],[Fecha]])</f>
        <v>2</v>
      </c>
    </row>
    <row r="2674" spans="2:12" x14ac:dyDescent="0.25">
      <c r="B2674" s="70">
        <v>46024</v>
      </c>
      <c r="C2674" s="74" t="s">
        <v>17</v>
      </c>
      <c r="D2674" t="s">
        <v>196</v>
      </c>
      <c r="E2674" s="55">
        <v>498.66</v>
      </c>
      <c r="F2674" s="55">
        <v>6</v>
      </c>
      <c r="G2674" s="48">
        <f>+(Ventas_Wellpro[[#This Row],[Precio de Venta]]*0.16)*Ventas_Wellpro[[#This Row],[Cantidad Vendida]]</f>
        <v>478.71360000000004</v>
      </c>
      <c r="H2674" s="57">
        <v>2991.96</v>
      </c>
      <c r="I2674" s="17">
        <f>+Ventas_Wellpro[[#This Row],[Total de Venta sin IVA]]+Ventas_Wellpro[[#This Row],[IVA]]</f>
        <v>3470.6736000000001</v>
      </c>
      <c r="J2674">
        <f>YEAR(Ventas_Wellpro[[#This Row],[Fecha]])</f>
        <v>2026</v>
      </c>
      <c r="K2674" t="str">
        <f>TEXT(Ventas_Wellpro[[#This Row],[Fecha]],"MMMM")</f>
        <v>enero</v>
      </c>
      <c r="L2674">
        <f>DAY(Ventas_Wellpro[[#This Row],[Fecha]])</f>
        <v>2</v>
      </c>
    </row>
    <row r="2675" spans="2:12" x14ac:dyDescent="0.25">
      <c r="B2675" s="70">
        <v>46024</v>
      </c>
      <c r="C2675" s="74" t="s">
        <v>17</v>
      </c>
      <c r="D2675" t="s">
        <v>196</v>
      </c>
      <c r="E2675" s="56">
        <v>498.66</v>
      </c>
      <c r="F2675" s="56">
        <v>6</v>
      </c>
      <c r="G2675" s="48">
        <f>+(Ventas_Wellpro[[#This Row],[Precio de Venta]]*0.16)*Ventas_Wellpro[[#This Row],[Cantidad Vendida]]</f>
        <v>478.71360000000004</v>
      </c>
      <c r="H2675" s="58">
        <v>2991.96</v>
      </c>
      <c r="I2675" s="17">
        <f>+Ventas_Wellpro[[#This Row],[Total de Venta sin IVA]]+Ventas_Wellpro[[#This Row],[IVA]]</f>
        <v>3470.6736000000001</v>
      </c>
      <c r="J2675">
        <f>YEAR(Ventas_Wellpro[[#This Row],[Fecha]])</f>
        <v>2026</v>
      </c>
      <c r="K2675" t="str">
        <f>TEXT(Ventas_Wellpro[[#This Row],[Fecha]],"MMMM")</f>
        <v>enero</v>
      </c>
      <c r="L2675">
        <f>DAY(Ventas_Wellpro[[#This Row],[Fecha]])</f>
        <v>2</v>
      </c>
    </row>
    <row r="2676" spans="2:12" x14ac:dyDescent="0.25">
      <c r="B2676" s="70">
        <v>46024</v>
      </c>
      <c r="C2676" s="74" t="s">
        <v>17</v>
      </c>
      <c r="D2676" t="s">
        <v>196</v>
      </c>
      <c r="E2676" s="55">
        <v>498.66</v>
      </c>
      <c r="F2676" s="55">
        <v>18</v>
      </c>
      <c r="G2676" s="48">
        <f>+(Ventas_Wellpro[[#This Row],[Precio de Venta]]*0.16)*Ventas_Wellpro[[#This Row],[Cantidad Vendida]]</f>
        <v>1436.1408000000001</v>
      </c>
      <c r="H2676" s="57">
        <v>8975.8799999999992</v>
      </c>
      <c r="I2676" s="17">
        <f>+Ventas_Wellpro[[#This Row],[Total de Venta sin IVA]]+Ventas_Wellpro[[#This Row],[IVA]]</f>
        <v>10412.020799999998</v>
      </c>
      <c r="J2676">
        <f>YEAR(Ventas_Wellpro[[#This Row],[Fecha]])</f>
        <v>2026</v>
      </c>
      <c r="K2676" t="str">
        <f>TEXT(Ventas_Wellpro[[#This Row],[Fecha]],"MMMM")</f>
        <v>enero</v>
      </c>
      <c r="L2676">
        <f>DAY(Ventas_Wellpro[[#This Row],[Fecha]])</f>
        <v>2</v>
      </c>
    </row>
    <row r="2677" spans="2:12" x14ac:dyDescent="0.25">
      <c r="B2677" s="70">
        <v>46024</v>
      </c>
      <c r="C2677" s="74" t="s">
        <v>17</v>
      </c>
      <c r="D2677" t="s">
        <v>196</v>
      </c>
      <c r="E2677" s="56">
        <v>498.66</v>
      </c>
      <c r="F2677" s="56">
        <v>18</v>
      </c>
      <c r="G2677" s="48">
        <f>+(Ventas_Wellpro[[#This Row],[Precio de Venta]]*0.16)*Ventas_Wellpro[[#This Row],[Cantidad Vendida]]</f>
        <v>1436.1408000000001</v>
      </c>
      <c r="H2677" s="58">
        <v>8975.8799999999992</v>
      </c>
      <c r="I2677" s="17">
        <f>+Ventas_Wellpro[[#This Row],[Total de Venta sin IVA]]+Ventas_Wellpro[[#This Row],[IVA]]</f>
        <v>10412.020799999998</v>
      </c>
      <c r="J2677">
        <f>YEAR(Ventas_Wellpro[[#This Row],[Fecha]])</f>
        <v>2026</v>
      </c>
      <c r="K2677" t="str">
        <f>TEXT(Ventas_Wellpro[[#This Row],[Fecha]],"MMMM")</f>
        <v>enero</v>
      </c>
      <c r="L2677">
        <f>DAY(Ventas_Wellpro[[#This Row],[Fecha]])</f>
        <v>2</v>
      </c>
    </row>
    <row r="2678" spans="2:12" x14ac:dyDescent="0.25">
      <c r="B2678" s="70">
        <v>46024</v>
      </c>
      <c r="C2678" s="74" t="s">
        <v>17</v>
      </c>
      <c r="D2678" t="s">
        <v>196</v>
      </c>
      <c r="E2678" s="55">
        <v>498.66</v>
      </c>
      <c r="F2678" s="55">
        <v>6</v>
      </c>
      <c r="G2678" s="48">
        <f>+(Ventas_Wellpro[[#This Row],[Precio de Venta]]*0.16)*Ventas_Wellpro[[#This Row],[Cantidad Vendida]]</f>
        <v>478.71360000000004</v>
      </c>
      <c r="H2678" s="57">
        <v>2991.96</v>
      </c>
      <c r="I2678" s="17">
        <f>+Ventas_Wellpro[[#This Row],[Total de Venta sin IVA]]+Ventas_Wellpro[[#This Row],[IVA]]</f>
        <v>3470.6736000000001</v>
      </c>
      <c r="J2678">
        <f>YEAR(Ventas_Wellpro[[#This Row],[Fecha]])</f>
        <v>2026</v>
      </c>
      <c r="K2678" t="str">
        <f>TEXT(Ventas_Wellpro[[#This Row],[Fecha]],"MMMM")</f>
        <v>enero</v>
      </c>
      <c r="L2678">
        <f>DAY(Ventas_Wellpro[[#This Row],[Fecha]])</f>
        <v>2</v>
      </c>
    </row>
    <row r="2679" spans="2:12" x14ac:dyDescent="0.25">
      <c r="B2679" s="70">
        <v>46024</v>
      </c>
      <c r="C2679" s="74" t="s">
        <v>17</v>
      </c>
      <c r="D2679" t="s">
        <v>196</v>
      </c>
      <c r="E2679" s="56">
        <v>498.66</v>
      </c>
      <c r="F2679" s="56">
        <v>12</v>
      </c>
      <c r="G2679" s="48">
        <f>+(Ventas_Wellpro[[#This Row],[Precio de Venta]]*0.16)*Ventas_Wellpro[[#This Row],[Cantidad Vendida]]</f>
        <v>957.42720000000008</v>
      </c>
      <c r="H2679" s="58">
        <v>5983.92</v>
      </c>
      <c r="I2679" s="17">
        <f>+Ventas_Wellpro[[#This Row],[Total de Venta sin IVA]]+Ventas_Wellpro[[#This Row],[IVA]]</f>
        <v>6941.3472000000002</v>
      </c>
      <c r="J2679">
        <f>YEAR(Ventas_Wellpro[[#This Row],[Fecha]])</f>
        <v>2026</v>
      </c>
      <c r="K2679" t="str">
        <f>TEXT(Ventas_Wellpro[[#This Row],[Fecha]],"MMMM")</f>
        <v>enero</v>
      </c>
      <c r="L2679">
        <f>DAY(Ventas_Wellpro[[#This Row],[Fecha]])</f>
        <v>2</v>
      </c>
    </row>
    <row r="2680" spans="2:12" x14ac:dyDescent="0.25">
      <c r="B2680" s="70">
        <v>46024</v>
      </c>
      <c r="C2680" s="74" t="s">
        <v>17</v>
      </c>
      <c r="D2680" t="s">
        <v>196</v>
      </c>
      <c r="E2680" s="55">
        <v>498.66</v>
      </c>
      <c r="F2680" s="55">
        <v>24</v>
      </c>
      <c r="G2680" s="48">
        <f>+(Ventas_Wellpro[[#This Row],[Precio de Venta]]*0.16)*Ventas_Wellpro[[#This Row],[Cantidad Vendida]]</f>
        <v>1914.8544000000002</v>
      </c>
      <c r="H2680" s="57">
        <v>11967.84</v>
      </c>
      <c r="I2680" s="17">
        <f>+Ventas_Wellpro[[#This Row],[Total de Venta sin IVA]]+Ventas_Wellpro[[#This Row],[IVA]]</f>
        <v>13882.6944</v>
      </c>
      <c r="J2680">
        <f>YEAR(Ventas_Wellpro[[#This Row],[Fecha]])</f>
        <v>2026</v>
      </c>
      <c r="K2680" t="str">
        <f>TEXT(Ventas_Wellpro[[#This Row],[Fecha]],"MMMM")</f>
        <v>enero</v>
      </c>
      <c r="L2680">
        <f>DAY(Ventas_Wellpro[[#This Row],[Fecha]])</f>
        <v>2</v>
      </c>
    </row>
    <row r="2681" spans="2:12" x14ac:dyDescent="0.25">
      <c r="B2681" s="70">
        <v>46024</v>
      </c>
      <c r="C2681" s="74" t="s">
        <v>187</v>
      </c>
      <c r="D2681" t="s">
        <v>239</v>
      </c>
      <c r="E2681" s="56">
        <v>568.97500000000002</v>
      </c>
      <c r="F2681" s="56">
        <v>4</v>
      </c>
      <c r="G2681" s="48">
        <f>+(Ventas_Wellpro[[#This Row],[Precio de Venta]]*0.16)*Ventas_Wellpro[[#This Row],[Cantidad Vendida]]</f>
        <v>364.14400000000001</v>
      </c>
      <c r="H2681" s="58">
        <v>2275.9</v>
      </c>
      <c r="I2681" s="17">
        <f>+Ventas_Wellpro[[#This Row],[Total de Venta sin IVA]]+Ventas_Wellpro[[#This Row],[IVA]]</f>
        <v>2640.0439999999999</v>
      </c>
      <c r="J2681">
        <f>YEAR(Ventas_Wellpro[[#This Row],[Fecha]])</f>
        <v>2026</v>
      </c>
      <c r="K2681" t="str">
        <f>TEXT(Ventas_Wellpro[[#This Row],[Fecha]],"MMMM")</f>
        <v>enero</v>
      </c>
      <c r="L2681">
        <f>DAY(Ventas_Wellpro[[#This Row],[Fecha]])</f>
        <v>2</v>
      </c>
    </row>
    <row r="2682" spans="2:12" x14ac:dyDescent="0.25">
      <c r="B2682" s="70">
        <v>46024</v>
      </c>
      <c r="C2682" s="74" t="s">
        <v>187</v>
      </c>
      <c r="D2682" t="s">
        <v>239</v>
      </c>
      <c r="E2682" s="55">
        <v>568.97400000000005</v>
      </c>
      <c r="F2682" s="55">
        <v>5</v>
      </c>
      <c r="G2682" s="48">
        <f>+(Ventas_Wellpro[[#This Row],[Precio de Venta]]*0.16)*Ventas_Wellpro[[#This Row],[Cantidad Vendida]]</f>
        <v>455.17920000000004</v>
      </c>
      <c r="H2682" s="57">
        <v>2844.87</v>
      </c>
      <c r="I2682" s="17">
        <f>+Ventas_Wellpro[[#This Row],[Total de Venta sin IVA]]+Ventas_Wellpro[[#This Row],[IVA]]</f>
        <v>3300.0491999999999</v>
      </c>
      <c r="J2682">
        <f>YEAR(Ventas_Wellpro[[#This Row],[Fecha]])</f>
        <v>2026</v>
      </c>
      <c r="K2682" t="str">
        <f>TEXT(Ventas_Wellpro[[#This Row],[Fecha]],"MMMM")</f>
        <v>enero</v>
      </c>
      <c r="L2682">
        <f>DAY(Ventas_Wellpro[[#This Row],[Fecha]])</f>
        <v>2</v>
      </c>
    </row>
    <row r="2683" spans="2:12" x14ac:dyDescent="0.25">
      <c r="B2683" s="70">
        <v>46024</v>
      </c>
      <c r="C2683" s="74" t="s">
        <v>143</v>
      </c>
      <c r="D2683" t="s">
        <v>203</v>
      </c>
      <c r="E2683" s="55">
        <v>341.28</v>
      </c>
      <c r="F2683" s="55">
        <v>2</v>
      </c>
      <c r="G2683" s="48">
        <f>+(Ventas_Wellpro[[#This Row],[Precio de Venta]]*0.16)*Ventas_Wellpro[[#This Row],[Cantidad Vendida]]</f>
        <v>109.20959999999999</v>
      </c>
      <c r="H2683" s="57">
        <v>682.56</v>
      </c>
      <c r="I2683" s="17">
        <f>+Ventas_Wellpro[[#This Row],[Total de Venta sin IVA]]+Ventas_Wellpro[[#This Row],[IVA]]</f>
        <v>791.76959999999997</v>
      </c>
      <c r="J2683">
        <f>YEAR(Ventas_Wellpro[[#This Row],[Fecha]])</f>
        <v>2026</v>
      </c>
      <c r="K2683" t="str">
        <f>TEXT(Ventas_Wellpro[[#This Row],[Fecha]],"MMMM")</f>
        <v>enero</v>
      </c>
      <c r="L2683">
        <f>DAY(Ventas_Wellpro[[#This Row],[Fecha]])</f>
        <v>2</v>
      </c>
    </row>
    <row r="2684" spans="2:12" x14ac:dyDescent="0.25">
      <c r="B2684" s="70">
        <v>46024</v>
      </c>
      <c r="C2684" s="74" t="s">
        <v>10</v>
      </c>
      <c r="D2684" t="s">
        <v>216</v>
      </c>
      <c r="E2684" s="55">
        <v>343.97</v>
      </c>
      <c r="F2684" s="55">
        <v>1</v>
      </c>
      <c r="G2684" s="48">
        <f>+(Ventas_Wellpro[[#This Row],[Precio de Venta]]*0.16)*Ventas_Wellpro[[#This Row],[Cantidad Vendida]]</f>
        <v>55.035200000000003</v>
      </c>
      <c r="H2684" s="57">
        <v>343.97</v>
      </c>
      <c r="I2684" s="17">
        <f>+Ventas_Wellpro[[#This Row],[Total de Venta sin IVA]]+Ventas_Wellpro[[#This Row],[IVA]]</f>
        <v>399.00520000000006</v>
      </c>
      <c r="J2684">
        <f>YEAR(Ventas_Wellpro[[#This Row],[Fecha]])</f>
        <v>2026</v>
      </c>
      <c r="K2684" t="str">
        <f>TEXT(Ventas_Wellpro[[#This Row],[Fecha]],"MMMM")</f>
        <v>enero</v>
      </c>
      <c r="L2684">
        <f>DAY(Ventas_Wellpro[[#This Row],[Fecha]])</f>
        <v>2</v>
      </c>
    </row>
    <row r="2685" spans="2:12" x14ac:dyDescent="0.25">
      <c r="B2685" s="70">
        <v>46024</v>
      </c>
      <c r="C2685" s="74" t="s">
        <v>59</v>
      </c>
      <c r="D2685" t="s">
        <v>203</v>
      </c>
      <c r="E2685" s="55">
        <v>14.22</v>
      </c>
      <c r="F2685" s="55">
        <v>45</v>
      </c>
      <c r="G2685" s="48">
        <f>+(Ventas_Wellpro[[#This Row],[Precio de Venta]]*0.16)*Ventas_Wellpro[[#This Row],[Cantidad Vendida]]</f>
        <v>102.38400000000001</v>
      </c>
      <c r="H2685" s="57">
        <v>639.9</v>
      </c>
      <c r="I2685" s="17">
        <f>+Ventas_Wellpro[[#This Row],[Total de Venta sin IVA]]+Ventas_Wellpro[[#This Row],[IVA]]</f>
        <v>742.28399999999999</v>
      </c>
      <c r="J2685">
        <f>YEAR(Ventas_Wellpro[[#This Row],[Fecha]])</f>
        <v>2026</v>
      </c>
      <c r="K2685" t="str">
        <f>TEXT(Ventas_Wellpro[[#This Row],[Fecha]],"MMMM")</f>
        <v>enero</v>
      </c>
      <c r="L2685">
        <f>DAY(Ventas_Wellpro[[#This Row],[Fecha]])</f>
        <v>2</v>
      </c>
    </row>
    <row r="2686" spans="2:12" x14ac:dyDescent="0.25">
      <c r="B2686" s="70">
        <v>46024</v>
      </c>
      <c r="C2686" s="74" t="s">
        <v>57</v>
      </c>
      <c r="D2686" t="s">
        <v>203</v>
      </c>
      <c r="E2686" s="56">
        <v>14.22</v>
      </c>
      <c r="F2686" s="56">
        <v>27</v>
      </c>
      <c r="G2686" s="48">
        <f>+(Ventas_Wellpro[[#This Row],[Precio de Venta]]*0.16)*Ventas_Wellpro[[#This Row],[Cantidad Vendida]]</f>
        <v>61.430400000000006</v>
      </c>
      <c r="H2686" s="58">
        <v>383.94</v>
      </c>
      <c r="I2686" s="17">
        <f>+Ventas_Wellpro[[#This Row],[Total de Venta sin IVA]]+Ventas_Wellpro[[#This Row],[IVA]]</f>
        <v>445.37040000000002</v>
      </c>
      <c r="J2686">
        <f>YEAR(Ventas_Wellpro[[#This Row],[Fecha]])</f>
        <v>2026</v>
      </c>
      <c r="K2686" t="str">
        <f>TEXT(Ventas_Wellpro[[#This Row],[Fecha]],"MMMM")</f>
        <v>enero</v>
      </c>
      <c r="L2686">
        <f>DAY(Ventas_Wellpro[[#This Row],[Fecha]])</f>
        <v>2</v>
      </c>
    </row>
    <row r="2687" spans="2:12" x14ac:dyDescent="0.25">
      <c r="B2687" s="70">
        <v>46024</v>
      </c>
      <c r="C2687" s="74" t="s">
        <v>18</v>
      </c>
      <c r="D2687" t="s">
        <v>196</v>
      </c>
      <c r="E2687" s="55">
        <v>525.59</v>
      </c>
      <c r="F2687" s="55">
        <v>66</v>
      </c>
      <c r="G2687" s="48">
        <f>+(Ventas_Wellpro[[#This Row],[Precio de Venta]]*0.16)*Ventas_Wellpro[[#This Row],[Cantidad Vendida]]</f>
        <v>5550.2304000000004</v>
      </c>
      <c r="H2687" s="57">
        <v>34688.94</v>
      </c>
      <c r="I2687" s="17">
        <f>+Ventas_Wellpro[[#This Row],[Total de Venta sin IVA]]+Ventas_Wellpro[[#This Row],[IVA]]</f>
        <v>40239.170400000003</v>
      </c>
      <c r="J2687">
        <f>YEAR(Ventas_Wellpro[[#This Row],[Fecha]])</f>
        <v>2026</v>
      </c>
      <c r="K2687" t="str">
        <f>TEXT(Ventas_Wellpro[[#This Row],[Fecha]],"MMMM")</f>
        <v>enero</v>
      </c>
      <c r="L2687">
        <f>DAY(Ventas_Wellpro[[#This Row],[Fecha]])</f>
        <v>2</v>
      </c>
    </row>
    <row r="2688" spans="2:12" x14ac:dyDescent="0.25">
      <c r="B2688" s="70">
        <v>46024</v>
      </c>
      <c r="C2688" s="74" t="s">
        <v>18</v>
      </c>
      <c r="D2688" t="s">
        <v>196</v>
      </c>
      <c r="E2688" s="56">
        <v>525.59</v>
      </c>
      <c r="F2688" s="56">
        <v>6</v>
      </c>
      <c r="G2688" s="48">
        <f>+(Ventas_Wellpro[[#This Row],[Precio de Venta]]*0.16)*Ventas_Wellpro[[#This Row],[Cantidad Vendida]]</f>
        <v>504.56640000000004</v>
      </c>
      <c r="H2688" s="58">
        <v>3153.54</v>
      </c>
      <c r="I2688" s="17">
        <f>+Ventas_Wellpro[[#This Row],[Total de Venta sin IVA]]+Ventas_Wellpro[[#This Row],[IVA]]</f>
        <v>3658.1064000000001</v>
      </c>
      <c r="J2688">
        <f>YEAR(Ventas_Wellpro[[#This Row],[Fecha]])</f>
        <v>2026</v>
      </c>
      <c r="K2688" t="str">
        <f>TEXT(Ventas_Wellpro[[#This Row],[Fecha]],"MMMM")</f>
        <v>enero</v>
      </c>
      <c r="L2688">
        <f>DAY(Ventas_Wellpro[[#This Row],[Fecha]])</f>
        <v>2</v>
      </c>
    </row>
    <row r="2689" spans="2:12" x14ac:dyDescent="0.25">
      <c r="B2689" s="70">
        <v>46024</v>
      </c>
      <c r="C2689" s="74" t="s">
        <v>18</v>
      </c>
      <c r="D2689" t="s">
        <v>196</v>
      </c>
      <c r="E2689" s="55">
        <v>525.59</v>
      </c>
      <c r="F2689" s="55">
        <v>12</v>
      </c>
      <c r="G2689" s="48">
        <f>+(Ventas_Wellpro[[#This Row],[Precio de Venta]]*0.16)*Ventas_Wellpro[[#This Row],[Cantidad Vendida]]</f>
        <v>1009.1328000000001</v>
      </c>
      <c r="H2689" s="57">
        <v>6307.08</v>
      </c>
      <c r="I2689" s="17">
        <f>+Ventas_Wellpro[[#This Row],[Total de Venta sin IVA]]+Ventas_Wellpro[[#This Row],[IVA]]</f>
        <v>7316.2128000000002</v>
      </c>
      <c r="J2689">
        <f>YEAR(Ventas_Wellpro[[#This Row],[Fecha]])</f>
        <v>2026</v>
      </c>
      <c r="K2689" t="str">
        <f>TEXT(Ventas_Wellpro[[#This Row],[Fecha]],"MMMM")</f>
        <v>enero</v>
      </c>
      <c r="L2689">
        <f>DAY(Ventas_Wellpro[[#This Row],[Fecha]])</f>
        <v>2</v>
      </c>
    </row>
    <row r="2690" spans="2:12" x14ac:dyDescent="0.25">
      <c r="B2690" s="70">
        <v>46024</v>
      </c>
      <c r="C2690" s="74" t="s">
        <v>18</v>
      </c>
      <c r="D2690" t="s">
        <v>196</v>
      </c>
      <c r="E2690" s="56">
        <v>525.59</v>
      </c>
      <c r="F2690" s="56">
        <v>6</v>
      </c>
      <c r="G2690" s="48">
        <f>+(Ventas_Wellpro[[#This Row],[Precio de Venta]]*0.16)*Ventas_Wellpro[[#This Row],[Cantidad Vendida]]</f>
        <v>504.56640000000004</v>
      </c>
      <c r="H2690" s="58">
        <v>3153.54</v>
      </c>
      <c r="I2690" s="17">
        <f>+Ventas_Wellpro[[#This Row],[Total de Venta sin IVA]]+Ventas_Wellpro[[#This Row],[IVA]]</f>
        <v>3658.1064000000001</v>
      </c>
      <c r="J2690">
        <f>YEAR(Ventas_Wellpro[[#This Row],[Fecha]])</f>
        <v>2026</v>
      </c>
      <c r="K2690" t="str">
        <f>TEXT(Ventas_Wellpro[[#This Row],[Fecha]],"MMMM")</f>
        <v>enero</v>
      </c>
      <c r="L2690">
        <f>DAY(Ventas_Wellpro[[#This Row],[Fecha]])</f>
        <v>2</v>
      </c>
    </row>
    <row r="2691" spans="2:12" x14ac:dyDescent="0.25">
      <c r="B2691" s="70">
        <v>46024</v>
      </c>
      <c r="C2691" s="74" t="s">
        <v>18</v>
      </c>
      <c r="D2691" t="s">
        <v>196</v>
      </c>
      <c r="E2691" s="55">
        <v>525.59</v>
      </c>
      <c r="F2691" s="55">
        <v>6</v>
      </c>
      <c r="G2691" s="48">
        <f>+(Ventas_Wellpro[[#This Row],[Precio de Venta]]*0.16)*Ventas_Wellpro[[#This Row],[Cantidad Vendida]]</f>
        <v>504.56640000000004</v>
      </c>
      <c r="H2691" s="57">
        <v>3153.54</v>
      </c>
      <c r="I2691" s="17">
        <f>+Ventas_Wellpro[[#This Row],[Total de Venta sin IVA]]+Ventas_Wellpro[[#This Row],[IVA]]</f>
        <v>3658.1064000000001</v>
      </c>
      <c r="J2691">
        <f>YEAR(Ventas_Wellpro[[#This Row],[Fecha]])</f>
        <v>2026</v>
      </c>
      <c r="K2691" t="str">
        <f>TEXT(Ventas_Wellpro[[#This Row],[Fecha]],"MMMM")</f>
        <v>enero</v>
      </c>
      <c r="L2691">
        <f>DAY(Ventas_Wellpro[[#This Row],[Fecha]])</f>
        <v>2</v>
      </c>
    </row>
    <row r="2692" spans="2:12" x14ac:dyDescent="0.25">
      <c r="B2692" s="70">
        <v>46024</v>
      </c>
      <c r="C2692" s="74" t="s">
        <v>18</v>
      </c>
      <c r="D2692" t="s">
        <v>196</v>
      </c>
      <c r="E2692" s="56">
        <v>525.59</v>
      </c>
      <c r="F2692" s="56">
        <v>6</v>
      </c>
      <c r="G2692" s="48">
        <f>+(Ventas_Wellpro[[#This Row],[Precio de Venta]]*0.16)*Ventas_Wellpro[[#This Row],[Cantidad Vendida]]</f>
        <v>504.56640000000004</v>
      </c>
      <c r="H2692" s="58">
        <v>3153.54</v>
      </c>
      <c r="I2692" s="17">
        <f>+Ventas_Wellpro[[#This Row],[Total de Venta sin IVA]]+Ventas_Wellpro[[#This Row],[IVA]]</f>
        <v>3658.1064000000001</v>
      </c>
      <c r="J2692">
        <f>YEAR(Ventas_Wellpro[[#This Row],[Fecha]])</f>
        <v>2026</v>
      </c>
      <c r="K2692" t="str">
        <f>TEXT(Ventas_Wellpro[[#This Row],[Fecha]],"MMMM")</f>
        <v>enero</v>
      </c>
      <c r="L2692">
        <f>DAY(Ventas_Wellpro[[#This Row],[Fecha]])</f>
        <v>2</v>
      </c>
    </row>
    <row r="2693" spans="2:12" x14ac:dyDescent="0.25">
      <c r="B2693" s="70">
        <v>46024</v>
      </c>
      <c r="C2693" s="74" t="s">
        <v>23</v>
      </c>
      <c r="D2693" t="s">
        <v>196</v>
      </c>
      <c r="E2693" s="55">
        <v>70.05</v>
      </c>
      <c r="F2693" s="55">
        <v>240</v>
      </c>
      <c r="G2693" s="48">
        <f>+(Ventas_Wellpro[[#This Row],[Precio de Venta]]*0.16)*Ventas_Wellpro[[#This Row],[Cantidad Vendida]]</f>
        <v>2689.92</v>
      </c>
      <c r="H2693" s="57">
        <v>16812</v>
      </c>
      <c r="I2693" s="17">
        <f>+Ventas_Wellpro[[#This Row],[Total de Venta sin IVA]]+Ventas_Wellpro[[#This Row],[IVA]]</f>
        <v>19501.919999999998</v>
      </c>
      <c r="J2693">
        <f>YEAR(Ventas_Wellpro[[#This Row],[Fecha]])</f>
        <v>2026</v>
      </c>
      <c r="K2693" t="str">
        <f>TEXT(Ventas_Wellpro[[#This Row],[Fecha]],"MMMM")</f>
        <v>enero</v>
      </c>
      <c r="L2693">
        <f>DAY(Ventas_Wellpro[[#This Row],[Fecha]])</f>
        <v>2</v>
      </c>
    </row>
    <row r="2694" spans="2:12" x14ac:dyDescent="0.25">
      <c r="B2694" s="70">
        <v>46024</v>
      </c>
      <c r="C2694" s="74" t="s">
        <v>14</v>
      </c>
      <c r="D2694" t="s">
        <v>216</v>
      </c>
      <c r="E2694" s="56">
        <v>1706.9</v>
      </c>
      <c r="F2694" s="56">
        <v>1</v>
      </c>
      <c r="G2694" s="48">
        <f>+(Ventas_Wellpro[[#This Row],[Precio de Venta]]*0.16)*Ventas_Wellpro[[#This Row],[Cantidad Vendida]]</f>
        <v>273.10400000000004</v>
      </c>
      <c r="H2694" s="58">
        <v>1706.9</v>
      </c>
      <c r="I2694" s="17">
        <f>+Ventas_Wellpro[[#This Row],[Total de Venta sin IVA]]+Ventas_Wellpro[[#This Row],[IVA]]</f>
        <v>1980.0040000000001</v>
      </c>
      <c r="J2694">
        <f>YEAR(Ventas_Wellpro[[#This Row],[Fecha]])</f>
        <v>2026</v>
      </c>
      <c r="K2694" t="str">
        <f>TEXT(Ventas_Wellpro[[#This Row],[Fecha]],"MMMM")</f>
        <v>enero</v>
      </c>
      <c r="L2694">
        <f>DAY(Ventas_Wellpro[[#This Row],[Fecha]])</f>
        <v>2</v>
      </c>
    </row>
    <row r="2695" spans="2:12" x14ac:dyDescent="0.25">
      <c r="B2695" s="70">
        <v>46024</v>
      </c>
      <c r="C2695" s="74" t="s">
        <v>58</v>
      </c>
      <c r="D2695" t="s">
        <v>203</v>
      </c>
      <c r="E2695" s="56">
        <v>14.22</v>
      </c>
      <c r="F2695" s="56">
        <v>30</v>
      </c>
      <c r="G2695" s="48">
        <f>+(Ventas_Wellpro[[#This Row],[Precio de Venta]]*0.16)*Ventas_Wellpro[[#This Row],[Cantidad Vendida]]</f>
        <v>68.256000000000014</v>
      </c>
      <c r="H2695" s="58">
        <v>426.6</v>
      </c>
      <c r="I2695" s="17">
        <f>+Ventas_Wellpro[[#This Row],[Total de Venta sin IVA]]+Ventas_Wellpro[[#This Row],[IVA]]</f>
        <v>494.85600000000005</v>
      </c>
      <c r="J2695">
        <f>YEAR(Ventas_Wellpro[[#This Row],[Fecha]])</f>
        <v>2026</v>
      </c>
      <c r="K2695" t="str">
        <f>TEXT(Ventas_Wellpro[[#This Row],[Fecha]],"MMMM")</f>
        <v>enero</v>
      </c>
      <c r="L2695">
        <f>DAY(Ventas_Wellpro[[#This Row],[Fecha]])</f>
        <v>2</v>
      </c>
    </row>
    <row r="2696" spans="2:12" x14ac:dyDescent="0.25">
      <c r="B2696" s="70">
        <v>46027</v>
      </c>
      <c r="C2696" s="74" t="s">
        <v>123</v>
      </c>
      <c r="D2696" t="s">
        <v>144</v>
      </c>
      <c r="E2696" s="56">
        <v>137.79</v>
      </c>
      <c r="F2696" s="56">
        <v>1</v>
      </c>
      <c r="G2696" s="48">
        <f>+(Ventas_Wellpro[[#This Row],[Precio de Venta]]*0.16)*Ventas_Wellpro[[#This Row],[Cantidad Vendida]]</f>
        <v>22.046399999999998</v>
      </c>
      <c r="H2696" s="58">
        <v>137.79</v>
      </c>
      <c r="I2696" s="17">
        <f>+Ventas_Wellpro[[#This Row],[Total de Venta sin IVA]]+Ventas_Wellpro[[#This Row],[IVA]]</f>
        <v>159.8364</v>
      </c>
      <c r="J2696">
        <f>YEAR(Ventas_Wellpro[[#This Row],[Fecha]])</f>
        <v>2026</v>
      </c>
      <c r="K2696" t="str">
        <f>TEXT(Ventas_Wellpro[[#This Row],[Fecha]],"MMMM")</f>
        <v>enero</v>
      </c>
      <c r="L2696">
        <f>DAY(Ventas_Wellpro[[#This Row],[Fecha]])</f>
        <v>5</v>
      </c>
    </row>
    <row r="2697" spans="2:12" x14ac:dyDescent="0.25">
      <c r="B2697" s="70">
        <v>46027</v>
      </c>
      <c r="C2697" s="74" t="s">
        <v>123</v>
      </c>
      <c r="D2697" t="s">
        <v>144</v>
      </c>
      <c r="E2697" s="55">
        <v>137.79</v>
      </c>
      <c r="F2697" s="55">
        <v>1</v>
      </c>
      <c r="G2697" s="48">
        <f>+(Ventas_Wellpro[[#This Row],[Precio de Venta]]*0.16)*Ventas_Wellpro[[#This Row],[Cantidad Vendida]]</f>
        <v>22.046399999999998</v>
      </c>
      <c r="H2697" s="57">
        <v>137.79</v>
      </c>
      <c r="I2697" s="17">
        <f>+Ventas_Wellpro[[#This Row],[Total de Venta sin IVA]]+Ventas_Wellpro[[#This Row],[IVA]]</f>
        <v>159.8364</v>
      </c>
      <c r="J2697">
        <f>YEAR(Ventas_Wellpro[[#This Row],[Fecha]])</f>
        <v>2026</v>
      </c>
      <c r="K2697" t="str">
        <f>TEXT(Ventas_Wellpro[[#This Row],[Fecha]],"MMMM")</f>
        <v>enero</v>
      </c>
      <c r="L2697">
        <f>DAY(Ventas_Wellpro[[#This Row],[Fecha]])</f>
        <v>5</v>
      </c>
    </row>
    <row r="2698" spans="2:12" x14ac:dyDescent="0.25">
      <c r="B2698" s="70">
        <v>46027</v>
      </c>
      <c r="C2698" s="74" t="s">
        <v>22</v>
      </c>
      <c r="D2698" t="s">
        <v>144</v>
      </c>
      <c r="E2698" s="55">
        <v>137.79</v>
      </c>
      <c r="F2698" s="55">
        <v>1</v>
      </c>
      <c r="G2698" s="48">
        <f>+(Ventas_Wellpro[[#This Row],[Precio de Venta]]*0.16)*Ventas_Wellpro[[#This Row],[Cantidad Vendida]]</f>
        <v>22.046399999999998</v>
      </c>
      <c r="H2698" s="57">
        <v>137.79</v>
      </c>
      <c r="I2698" s="17">
        <f>+Ventas_Wellpro[[#This Row],[Total de Venta sin IVA]]+Ventas_Wellpro[[#This Row],[IVA]]</f>
        <v>159.8364</v>
      </c>
      <c r="J2698">
        <f>YEAR(Ventas_Wellpro[[#This Row],[Fecha]])</f>
        <v>2026</v>
      </c>
      <c r="K2698" t="str">
        <f>TEXT(Ventas_Wellpro[[#This Row],[Fecha]],"MMMM")</f>
        <v>enero</v>
      </c>
      <c r="L2698">
        <f>DAY(Ventas_Wellpro[[#This Row],[Fecha]])</f>
        <v>5</v>
      </c>
    </row>
    <row r="2699" spans="2:12" x14ac:dyDescent="0.25">
      <c r="B2699" s="70">
        <v>46027</v>
      </c>
      <c r="C2699" s="74" t="s">
        <v>14</v>
      </c>
      <c r="D2699" t="s">
        <v>144</v>
      </c>
      <c r="E2699" s="56">
        <v>1706.9</v>
      </c>
      <c r="F2699" s="56">
        <v>1</v>
      </c>
      <c r="G2699" s="48">
        <f>+(Ventas_Wellpro[[#This Row],[Precio de Venta]]*0.16)*Ventas_Wellpro[[#This Row],[Cantidad Vendida]]</f>
        <v>273.10400000000004</v>
      </c>
      <c r="H2699" s="58">
        <v>1706.9</v>
      </c>
      <c r="I2699" s="17">
        <f>+Ventas_Wellpro[[#This Row],[Total de Venta sin IVA]]+Ventas_Wellpro[[#This Row],[IVA]]</f>
        <v>1980.0040000000001</v>
      </c>
      <c r="J2699">
        <f>YEAR(Ventas_Wellpro[[#This Row],[Fecha]])</f>
        <v>2026</v>
      </c>
      <c r="K2699" t="str">
        <f>TEXT(Ventas_Wellpro[[#This Row],[Fecha]],"MMMM")</f>
        <v>enero</v>
      </c>
      <c r="L2699">
        <f>DAY(Ventas_Wellpro[[#This Row],[Fecha]])</f>
        <v>5</v>
      </c>
    </row>
    <row r="2700" spans="2:12" x14ac:dyDescent="0.25">
      <c r="B2700" s="70">
        <v>46027</v>
      </c>
      <c r="C2700" s="74" t="s">
        <v>14</v>
      </c>
      <c r="D2700" t="s">
        <v>144</v>
      </c>
      <c r="E2700" s="55">
        <v>1706.9</v>
      </c>
      <c r="F2700" s="55">
        <v>1</v>
      </c>
      <c r="G2700" s="48">
        <f>+(Ventas_Wellpro[[#This Row],[Precio de Venta]]*0.16)*Ventas_Wellpro[[#This Row],[Cantidad Vendida]]</f>
        <v>273.10400000000004</v>
      </c>
      <c r="H2700" s="57">
        <v>1706.9</v>
      </c>
      <c r="I2700" s="17">
        <f>+Ventas_Wellpro[[#This Row],[Total de Venta sin IVA]]+Ventas_Wellpro[[#This Row],[IVA]]</f>
        <v>1980.0040000000001</v>
      </c>
      <c r="J2700">
        <f>YEAR(Ventas_Wellpro[[#This Row],[Fecha]])</f>
        <v>2026</v>
      </c>
      <c r="K2700" t="str">
        <f>TEXT(Ventas_Wellpro[[#This Row],[Fecha]],"MMMM")</f>
        <v>enero</v>
      </c>
      <c r="L2700">
        <f>DAY(Ventas_Wellpro[[#This Row],[Fecha]])</f>
        <v>5</v>
      </c>
    </row>
    <row r="2701" spans="2:12" x14ac:dyDescent="0.25">
      <c r="B2701" s="70">
        <v>46028</v>
      </c>
      <c r="C2701" s="74" t="s">
        <v>16</v>
      </c>
      <c r="D2701" t="s">
        <v>144</v>
      </c>
      <c r="E2701" s="60">
        <v>905.16</v>
      </c>
      <c r="F2701" s="60">
        <v>1</v>
      </c>
      <c r="G2701" s="48">
        <f>+(Ventas_Wellpro[[#This Row],[Precio de Venta]]*0.16)*Ventas_Wellpro[[#This Row],[Cantidad Vendida]]</f>
        <v>144.82560000000001</v>
      </c>
      <c r="H2701" s="62">
        <v>905.16</v>
      </c>
      <c r="I2701" s="17">
        <f>+Ventas_Wellpro[[#This Row],[Total de Venta sin IVA]]+Ventas_Wellpro[[#This Row],[IVA]]</f>
        <v>1049.9856</v>
      </c>
      <c r="J2701">
        <f>YEAR(Ventas_Wellpro[[#This Row],[Fecha]])</f>
        <v>2026</v>
      </c>
      <c r="K2701" t="str">
        <f>TEXT(Ventas_Wellpro[[#This Row],[Fecha]],"MMMM")</f>
        <v>enero</v>
      </c>
      <c r="L2701">
        <f>DAY(Ventas_Wellpro[[#This Row],[Fecha]])</f>
        <v>6</v>
      </c>
    </row>
    <row r="2702" spans="2:12" x14ac:dyDescent="0.25">
      <c r="B2702" s="70">
        <v>46028</v>
      </c>
      <c r="C2702" s="74" t="s">
        <v>123</v>
      </c>
      <c r="D2702" t="s">
        <v>144</v>
      </c>
      <c r="E2702" s="59">
        <v>137.79</v>
      </c>
      <c r="F2702" s="59">
        <v>1</v>
      </c>
      <c r="G2702" s="48">
        <f>+(Ventas_Wellpro[[#This Row],[Precio de Venta]]*0.16)*Ventas_Wellpro[[#This Row],[Cantidad Vendida]]</f>
        <v>22.046399999999998</v>
      </c>
      <c r="H2702" s="61">
        <v>137.79</v>
      </c>
      <c r="I2702" s="17">
        <f>+Ventas_Wellpro[[#This Row],[Total de Venta sin IVA]]+Ventas_Wellpro[[#This Row],[IVA]]</f>
        <v>159.8364</v>
      </c>
      <c r="J2702">
        <f>YEAR(Ventas_Wellpro[[#This Row],[Fecha]])</f>
        <v>2026</v>
      </c>
      <c r="K2702" t="str">
        <f>TEXT(Ventas_Wellpro[[#This Row],[Fecha]],"MMMM")</f>
        <v>enero</v>
      </c>
      <c r="L2702">
        <f>DAY(Ventas_Wellpro[[#This Row],[Fecha]])</f>
        <v>6</v>
      </c>
    </row>
    <row r="2703" spans="2:12" x14ac:dyDescent="0.25">
      <c r="B2703" s="70">
        <v>46028</v>
      </c>
      <c r="C2703" s="74" t="s">
        <v>10</v>
      </c>
      <c r="D2703" t="s">
        <v>197</v>
      </c>
      <c r="E2703" s="59">
        <v>211.23</v>
      </c>
      <c r="F2703" s="59">
        <v>6</v>
      </c>
      <c r="G2703" s="48">
        <f>+(Ventas_Wellpro[[#This Row],[Precio de Venta]]*0.16)*Ventas_Wellpro[[#This Row],[Cantidad Vendida]]</f>
        <v>202.7808</v>
      </c>
      <c r="H2703" s="61">
        <v>1267.3800000000001</v>
      </c>
      <c r="I2703" s="17">
        <f>+Ventas_Wellpro[[#This Row],[Total de Venta sin IVA]]+Ventas_Wellpro[[#This Row],[IVA]]</f>
        <v>1470.1608000000001</v>
      </c>
      <c r="J2703">
        <f>YEAR(Ventas_Wellpro[[#This Row],[Fecha]])</f>
        <v>2026</v>
      </c>
      <c r="K2703" t="str">
        <f>TEXT(Ventas_Wellpro[[#This Row],[Fecha]],"MMMM")</f>
        <v>enero</v>
      </c>
      <c r="L2703">
        <f>DAY(Ventas_Wellpro[[#This Row],[Fecha]])</f>
        <v>6</v>
      </c>
    </row>
    <row r="2704" spans="2:12" x14ac:dyDescent="0.25">
      <c r="B2704" s="70">
        <v>46028</v>
      </c>
      <c r="C2704" s="74" t="s">
        <v>11</v>
      </c>
      <c r="D2704" t="s">
        <v>197</v>
      </c>
      <c r="E2704" s="60">
        <v>211.23</v>
      </c>
      <c r="F2704" s="60">
        <v>6</v>
      </c>
      <c r="G2704" s="48">
        <f>+(Ventas_Wellpro[[#This Row],[Precio de Venta]]*0.16)*Ventas_Wellpro[[#This Row],[Cantidad Vendida]]</f>
        <v>202.7808</v>
      </c>
      <c r="H2704" s="62">
        <v>1267.3800000000001</v>
      </c>
      <c r="I2704" s="17">
        <f>+Ventas_Wellpro[[#This Row],[Total de Venta sin IVA]]+Ventas_Wellpro[[#This Row],[IVA]]</f>
        <v>1470.1608000000001</v>
      </c>
      <c r="J2704">
        <f>YEAR(Ventas_Wellpro[[#This Row],[Fecha]])</f>
        <v>2026</v>
      </c>
      <c r="K2704" t="str">
        <f>TEXT(Ventas_Wellpro[[#This Row],[Fecha]],"MMMM")</f>
        <v>enero</v>
      </c>
      <c r="L2704">
        <f>DAY(Ventas_Wellpro[[#This Row],[Fecha]])</f>
        <v>6</v>
      </c>
    </row>
    <row r="2705" spans="2:12" x14ac:dyDescent="0.25">
      <c r="B2705" s="70">
        <v>46028</v>
      </c>
      <c r="C2705" s="74" t="s">
        <v>22</v>
      </c>
      <c r="D2705" t="s">
        <v>144</v>
      </c>
      <c r="E2705" s="59">
        <v>137.79</v>
      </c>
      <c r="F2705" s="59">
        <v>1</v>
      </c>
      <c r="G2705" s="48">
        <f>+(Ventas_Wellpro[[#This Row],[Precio de Venta]]*0.16)*Ventas_Wellpro[[#This Row],[Cantidad Vendida]]</f>
        <v>22.046399999999998</v>
      </c>
      <c r="H2705" s="61">
        <v>137.79</v>
      </c>
      <c r="I2705" s="17">
        <f>+Ventas_Wellpro[[#This Row],[Total de Venta sin IVA]]+Ventas_Wellpro[[#This Row],[IVA]]</f>
        <v>159.8364</v>
      </c>
      <c r="J2705">
        <f>YEAR(Ventas_Wellpro[[#This Row],[Fecha]])</f>
        <v>2026</v>
      </c>
      <c r="K2705" t="str">
        <f>TEXT(Ventas_Wellpro[[#This Row],[Fecha]],"MMMM")</f>
        <v>enero</v>
      </c>
      <c r="L2705">
        <f>DAY(Ventas_Wellpro[[#This Row],[Fecha]])</f>
        <v>6</v>
      </c>
    </row>
    <row r="2706" spans="2:12" x14ac:dyDescent="0.25">
      <c r="B2706" s="70">
        <v>46028</v>
      </c>
      <c r="C2706" s="74" t="s">
        <v>147</v>
      </c>
      <c r="D2706" t="s">
        <v>197</v>
      </c>
      <c r="E2706" s="60">
        <v>70.47</v>
      </c>
      <c r="F2706" s="60">
        <v>100</v>
      </c>
      <c r="G2706" s="48">
        <f>+(Ventas_Wellpro[[#This Row],[Precio de Venta]]*0.16)*Ventas_Wellpro[[#This Row],[Cantidad Vendida]]</f>
        <v>1127.52</v>
      </c>
      <c r="H2706" s="62">
        <v>7047</v>
      </c>
      <c r="I2706" s="17">
        <f>+Ventas_Wellpro[[#This Row],[Total de Venta sin IVA]]+Ventas_Wellpro[[#This Row],[IVA]]</f>
        <v>8174.52</v>
      </c>
      <c r="J2706">
        <f>YEAR(Ventas_Wellpro[[#This Row],[Fecha]])</f>
        <v>2026</v>
      </c>
      <c r="K2706" t="str">
        <f>TEXT(Ventas_Wellpro[[#This Row],[Fecha]],"MMMM")</f>
        <v>enero</v>
      </c>
      <c r="L2706">
        <f>DAY(Ventas_Wellpro[[#This Row],[Fecha]])</f>
        <v>6</v>
      </c>
    </row>
    <row r="2707" spans="2:12" x14ac:dyDescent="0.25">
      <c r="B2707" s="70">
        <v>46028</v>
      </c>
      <c r="C2707" s="74" t="s">
        <v>12</v>
      </c>
      <c r="D2707" t="s">
        <v>197</v>
      </c>
      <c r="E2707" s="59">
        <v>211.23</v>
      </c>
      <c r="F2707" s="59">
        <v>6</v>
      </c>
      <c r="G2707" s="48">
        <f>+(Ventas_Wellpro[[#This Row],[Precio de Venta]]*0.16)*Ventas_Wellpro[[#This Row],[Cantidad Vendida]]</f>
        <v>202.7808</v>
      </c>
      <c r="H2707" s="61">
        <v>1267.3800000000001</v>
      </c>
      <c r="I2707" s="17">
        <f>+Ventas_Wellpro[[#This Row],[Total de Venta sin IVA]]+Ventas_Wellpro[[#This Row],[IVA]]</f>
        <v>1470.1608000000001</v>
      </c>
      <c r="J2707">
        <f>YEAR(Ventas_Wellpro[[#This Row],[Fecha]])</f>
        <v>2026</v>
      </c>
      <c r="K2707" t="str">
        <f>TEXT(Ventas_Wellpro[[#This Row],[Fecha]],"MMMM")</f>
        <v>enero</v>
      </c>
      <c r="L2707">
        <f>DAY(Ventas_Wellpro[[#This Row],[Fecha]])</f>
        <v>6</v>
      </c>
    </row>
    <row r="2708" spans="2:12" x14ac:dyDescent="0.25">
      <c r="B2708" s="70">
        <v>46029</v>
      </c>
      <c r="C2708" s="74" t="s">
        <v>16</v>
      </c>
      <c r="D2708" t="s">
        <v>144</v>
      </c>
      <c r="E2708" s="60">
        <v>905.16</v>
      </c>
      <c r="F2708" s="60">
        <v>1</v>
      </c>
      <c r="G2708" s="48">
        <f>+(Ventas_Wellpro[[#This Row],[Precio de Venta]]*0.16)*Ventas_Wellpro[[#This Row],[Cantidad Vendida]]</f>
        <v>144.82560000000001</v>
      </c>
      <c r="H2708" s="62">
        <v>905.16</v>
      </c>
      <c r="I2708" s="17">
        <f>+Ventas_Wellpro[[#This Row],[Total de Venta sin IVA]]+Ventas_Wellpro[[#This Row],[IVA]]</f>
        <v>1049.9856</v>
      </c>
      <c r="J2708">
        <f>YEAR(Ventas_Wellpro[[#This Row],[Fecha]])</f>
        <v>2026</v>
      </c>
      <c r="K2708" t="str">
        <f>TEXT(Ventas_Wellpro[[#This Row],[Fecha]],"MMMM")</f>
        <v>enero</v>
      </c>
      <c r="L2708">
        <f>DAY(Ventas_Wellpro[[#This Row],[Fecha]])</f>
        <v>7</v>
      </c>
    </row>
    <row r="2709" spans="2:12" x14ac:dyDescent="0.25">
      <c r="B2709" s="70">
        <v>46029</v>
      </c>
      <c r="C2709" s="74" t="s">
        <v>17</v>
      </c>
      <c r="D2709" t="s">
        <v>196</v>
      </c>
      <c r="E2709" s="59">
        <v>498.66</v>
      </c>
      <c r="F2709" s="59">
        <v>12</v>
      </c>
      <c r="G2709" s="48">
        <f>+(Ventas_Wellpro[[#This Row],[Precio de Venta]]*0.16)*Ventas_Wellpro[[#This Row],[Cantidad Vendida]]</f>
        <v>957.42720000000008</v>
      </c>
      <c r="H2709" s="61">
        <v>5983.92</v>
      </c>
      <c r="I2709" s="17">
        <f>+Ventas_Wellpro[[#This Row],[Total de Venta sin IVA]]+Ventas_Wellpro[[#This Row],[IVA]]</f>
        <v>6941.3472000000002</v>
      </c>
      <c r="J2709">
        <f>YEAR(Ventas_Wellpro[[#This Row],[Fecha]])</f>
        <v>2026</v>
      </c>
      <c r="K2709" t="str">
        <f>TEXT(Ventas_Wellpro[[#This Row],[Fecha]],"MMMM")</f>
        <v>enero</v>
      </c>
      <c r="L2709">
        <f>DAY(Ventas_Wellpro[[#This Row],[Fecha]])</f>
        <v>7</v>
      </c>
    </row>
    <row r="2710" spans="2:12" x14ac:dyDescent="0.25">
      <c r="B2710" s="70">
        <v>46029</v>
      </c>
      <c r="C2710" s="74" t="s">
        <v>17</v>
      </c>
      <c r="D2710" t="s">
        <v>196</v>
      </c>
      <c r="E2710" s="60">
        <v>498.66</v>
      </c>
      <c r="F2710" s="60">
        <v>12</v>
      </c>
      <c r="G2710" s="48">
        <f>+(Ventas_Wellpro[[#This Row],[Precio de Venta]]*0.16)*Ventas_Wellpro[[#This Row],[Cantidad Vendida]]</f>
        <v>957.42720000000008</v>
      </c>
      <c r="H2710" s="62">
        <v>5983.92</v>
      </c>
      <c r="I2710" s="17">
        <f>+Ventas_Wellpro[[#This Row],[Total de Venta sin IVA]]+Ventas_Wellpro[[#This Row],[IVA]]</f>
        <v>6941.3472000000002</v>
      </c>
      <c r="J2710">
        <f>YEAR(Ventas_Wellpro[[#This Row],[Fecha]])</f>
        <v>2026</v>
      </c>
      <c r="K2710" t="str">
        <f>TEXT(Ventas_Wellpro[[#This Row],[Fecha]],"MMMM")</f>
        <v>enero</v>
      </c>
      <c r="L2710">
        <f>DAY(Ventas_Wellpro[[#This Row],[Fecha]])</f>
        <v>7</v>
      </c>
    </row>
    <row r="2711" spans="2:12" x14ac:dyDescent="0.25">
      <c r="B2711" s="70">
        <v>46029</v>
      </c>
      <c r="C2711" s="74" t="s">
        <v>17</v>
      </c>
      <c r="D2711" t="s">
        <v>196</v>
      </c>
      <c r="E2711" s="59">
        <v>498.66</v>
      </c>
      <c r="F2711" s="59">
        <v>18</v>
      </c>
      <c r="G2711" s="48">
        <f>+(Ventas_Wellpro[[#This Row],[Precio de Venta]]*0.16)*Ventas_Wellpro[[#This Row],[Cantidad Vendida]]</f>
        <v>1436.1408000000001</v>
      </c>
      <c r="H2711" s="61">
        <v>8975.8799999999992</v>
      </c>
      <c r="I2711" s="17">
        <f>+Ventas_Wellpro[[#This Row],[Total de Venta sin IVA]]+Ventas_Wellpro[[#This Row],[IVA]]</f>
        <v>10412.020799999998</v>
      </c>
      <c r="J2711">
        <f>YEAR(Ventas_Wellpro[[#This Row],[Fecha]])</f>
        <v>2026</v>
      </c>
      <c r="K2711" t="str">
        <f>TEXT(Ventas_Wellpro[[#This Row],[Fecha]],"MMMM")</f>
        <v>enero</v>
      </c>
      <c r="L2711">
        <f>DAY(Ventas_Wellpro[[#This Row],[Fecha]])</f>
        <v>7</v>
      </c>
    </row>
    <row r="2712" spans="2:12" x14ac:dyDescent="0.25">
      <c r="B2712" s="70">
        <v>46029</v>
      </c>
      <c r="C2712" s="74" t="s">
        <v>17</v>
      </c>
      <c r="D2712" t="s">
        <v>196</v>
      </c>
      <c r="E2712" s="60">
        <v>498.66</v>
      </c>
      <c r="F2712" s="60">
        <v>30</v>
      </c>
      <c r="G2712" s="48">
        <f>+(Ventas_Wellpro[[#This Row],[Precio de Venta]]*0.16)*Ventas_Wellpro[[#This Row],[Cantidad Vendida]]</f>
        <v>2393.5680000000002</v>
      </c>
      <c r="H2712" s="62">
        <v>14959.8</v>
      </c>
      <c r="I2712" s="17">
        <f>+Ventas_Wellpro[[#This Row],[Total de Venta sin IVA]]+Ventas_Wellpro[[#This Row],[IVA]]</f>
        <v>17353.367999999999</v>
      </c>
      <c r="J2712">
        <f>YEAR(Ventas_Wellpro[[#This Row],[Fecha]])</f>
        <v>2026</v>
      </c>
      <c r="K2712" t="str">
        <f>TEXT(Ventas_Wellpro[[#This Row],[Fecha]],"MMMM")</f>
        <v>enero</v>
      </c>
      <c r="L2712">
        <f>DAY(Ventas_Wellpro[[#This Row],[Fecha]])</f>
        <v>7</v>
      </c>
    </row>
    <row r="2713" spans="2:12" x14ac:dyDescent="0.25">
      <c r="B2713" s="70">
        <v>46029</v>
      </c>
      <c r="C2713" s="74" t="s">
        <v>17</v>
      </c>
      <c r="D2713" t="s">
        <v>196</v>
      </c>
      <c r="E2713" s="59">
        <v>498.66</v>
      </c>
      <c r="F2713" s="59">
        <v>24</v>
      </c>
      <c r="G2713" s="48">
        <f>+(Ventas_Wellpro[[#This Row],[Precio de Venta]]*0.16)*Ventas_Wellpro[[#This Row],[Cantidad Vendida]]</f>
        <v>1914.8544000000002</v>
      </c>
      <c r="H2713" s="61">
        <v>11967.84</v>
      </c>
      <c r="I2713" s="17">
        <f>+Ventas_Wellpro[[#This Row],[Total de Venta sin IVA]]+Ventas_Wellpro[[#This Row],[IVA]]</f>
        <v>13882.6944</v>
      </c>
      <c r="J2713">
        <f>YEAR(Ventas_Wellpro[[#This Row],[Fecha]])</f>
        <v>2026</v>
      </c>
      <c r="K2713" t="str">
        <f>TEXT(Ventas_Wellpro[[#This Row],[Fecha]],"MMMM")</f>
        <v>enero</v>
      </c>
      <c r="L2713">
        <f>DAY(Ventas_Wellpro[[#This Row],[Fecha]])</f>
        <v>7</v>
      </c>
    </row>
    <row r="2714" spans="2:12" x14ac:dyDescent="0.25">
      <c r="B2714" s="70">
        <v>46029</v>
      </c>
      <c r="C2714" s="74" t="s">
        <v>10</v>
      </c>
      <c r="D2714" t="s">
        <v>197</v>
      </c>
      <c r="E2714" s="59">
        <v>211.23</v>
      </c>
      <c r="F2714" s="59">
        <v>6</v>
      </c>
      <c r="G2714" s="48">
        <f>+(Ventas_Wellpro[[#This Row],[Precio de Venta]]*0.16)*Ventas_Wellpro[[#This Row],[Cantidad Vendida]]</f>
        <v>202.7808</v>
      </c>
      <c r="H2714" s="61">
        <v>1267.3800000000001</v>
      </c>
      <c r="I2714" s="17">
        <f>+Ventas_Wellpro[[#This Row],[Total de Venta sin IVA]]+Ventas_Wellpro[[#This Row],[IVA]]</f>
        <v>1470.1608000000001</v>
      </c>
      <c r="J2714">
        <f>YEAR(Ventas_Wellpro[[#This Row],[Fecha]])</f>
        <v>2026</v>
      </c>
      <c r="K2714" t="str">
        <f>TEXT(Ventas_Wellpro[[#This Row],[Fecha]],"MMMM")</f>
        <v>enero</v>
      </c>
      <c r="L2714">
        <f>DAY(Ventas_Wellpro[[#This Row],[Fecha]])</f>
        <v>7</v>
      </c>
    </row>
    <row r="2715" spans="2:12" x14ac:dyDescent="0.25">
      <c r="B2715" s="70">
        <v>46029</v>
      </c>
      <c r="C2715" s="74" t="s">
        <v>10</v>
      </c>
      <c r="D2715" t="s">
        <v>144</v>
      </c>
      <c r="E2715" s="60">
        <v>343.97</v>
      </c>
      <c r="F2715" s="60">
        <v>1</v>
      </c>
      <c r="G2715" s="48">
        <f>+(Ventas_Wellpro[[#This Row],[Precio de Venta]]*0.16)*Ventas_Wellpro[[#This Row],[Cantidad Vendida]]</f>
        <v>55.035200000000003</v>
      </c>
      <c r="H2715" s="62">
        <v>343.97</v>
      </c>
      <c r="I2715" s="17">
        <f>+Ventas_Wellpro[[#This Row],[Total de Venta sin IVA]]+Ventas_Wellpro[[#This Row],[IVA]]</f>
        <v>399.00520000000006</v>
      </c>
      <c r="J2715">
        <f>YEAR(Ventas_Wellpro[[#This Row],[Fecha]])</f>
        <v>2026</v>
      </c>
      <c r="K2715" t="str">
        <f>TEXT(Ventas_Wellpro[[#This Row],[Fecha]],"MMMM")</f>
        <v>enero</v>
      </c>
      <c r="L2715">
        <f>DAY(Ventas_Wellpro[[#This Row],[Fecha]])</f>
        <v>7</v>
      </c>
    </row>
    <row r="2716" spans="2:12" x14ac:dyDescent="0.25">
      <c r="B2716" s="70">
        <v>46029</v>
      </c>
      <c r="C2716" s="74" t="s">
        <v>22</v>
      </c>
      <c r="D2716" t="s">
        <v>144</v>
      </c>
      <c r="E2716" s="60">
        <v>137.79</v>
      </c>
      <c r="F2716" s="60">
        <v>1</v>
      </c>
      <c r="G2716" s="48">
        <f>+(Ventas_Wellpro[[#This Row],[Precio de Venta]]*0.16)*Ventas_Wellpro[[#This Row],[Cantidad Vendida]]</f>
        <v>22.046399999999998</v>
      </c>
      <c r="H2716" s="62">
        <v>137.79</v>
      </c>
      <c r="I2716" s="17">
        <f>+Ventas_Wellpro[[#This Row],[Total de Venta sin IVA]]+Ventas_Wellpro[[#This Row],[IVA]]</f>
        <v>159.8364</v>
      </c>
      <c r="J2716">
        <f>YEAR(Ventas_Wellpro[[#This Row],[Fecha]])</f>
        <v>2026</v>
      </c>
      <c r="K2716" t="str">
        <f>TEXT(Ventas_Wellpro[[#This Row],[Fecha]],"MMMM")</f>
        <v>enero</v>
      </c>
      <c r="L2716">
        <f>DAY(Ventas_Wellpro[[#This Row],[Fecha]])</f>
        <v>7</v>
      </c>
    </row>
    <row r="2717" spans="2:12" x14ac:dyDescent="0.25">
      <c r="B2717" s="70">
        <v>46029</v>
      </c>
      <c r="C2717" s="74" t="s">
        <v>22</v>
      </c>
      <c r="D2717" t="s">
        <v>144</v>
      </c>
      <c r="E2717" s="59">
        <v>137.79</v>
      </c>
      <c r="F2717" s="59">
        <v>1</v>
      </c>
      <c r="G2717" s="48">
        <f>+(Ventas_Wellpro[[#This Row],[Precio de Venta]]*0.16)*Ventas_Wellpro[[#This Row],[Cantidad Vendida]]</f>
        <v>22.046399999999998</v>
      </c>
      <c r="H2717" s="61">
        <v>137.79</v>
      </c>
      <c r="I2717" s="17">
        <f>+Ventas_Wellpro[[#This Row],[Total de Venta sin IVA]]+Ventas_Wellpro[[#This Row],[IVA]]</f>
        <v>159.8364</v>
      </c>
      <c r="J2717">
        <f>YEAR(Ventas_Wellpro[[#This Row],[Fecha]])</f>
        <v>2026</v>
      </c>
      <c r="K2717" t="str">
        <f>TEXT(Ventas_Wellpro[[#This Row],[Fecha]],"MMMM")</f>
        <v>enero</v>
      </c>
      <c r="L2717">
        <f>DAY(Ventas_Wellpro[[#This Row],[Fecha]])</f>
        <v>7</v>
      </c>
    </row>
    <row r="2718" spans="2:12" x14ac:dyDescent="0.25">
      <c r="B2718" s="70">
        <v>46029</v>
      </c>
      <c r="C2718" s="74" t="s">
        <v>18</v>
      </c>
      <c r="D2718" t="s">
        <v>196</v>
      </c>
      <c r="E2718" s="59">
        <v>525.59</v>
      </c>
      <c r="F2718" s="59">
        <v>12</v>
      </c>
      <c r="G2718" s="48">
        <f>+(Ventas_Wellpro[[#This Row],[Precio de Venta]]*0.16)*Ventas_Wellpro[[#This Row],[Cantidad Vendida]]</f>
        <v>1009.1328000000001</v>
      </c>
      <c r="H2718" s="61">
        <v>6307.08</v>
      </c>
      <c r="I2718" s="17">
        <f>+Ventas_Wellpro[[#This Row],[Total de Venta sin IVA]]+Ventas_Wellpro[[#This Row],[IVA]]</f>
        <v>7316.2128000000002</v>
      </c>
      <c r="J2718">
        <f>YEAR(Ventas_Wellpro[[#This Row],[Fecha]])</f>
        <v>2026</v>
      </c>
      <c r="K2718" t="str">
        <f>TEXT(Ventas_Wellpro[[#This Row],[Fecha]],"MMMM")</f>
        <v>enero</v>
      </c>
      <c r="L2718">
        <f>DAY(Ventas_Wellpro[[#This Row],[Fecha]])</f>
        <v>7</v>
      </c>
    </row>
    <row r="2719" spans="2:12" x14ac:dyDescent="0.25">
      <c r="B2719" s="70">
        <v>46029</v>
      </c>
      <c r="C2719" s="74" t="s">
        <v>18</v>
      </c>
      <c r="D2719" t="s">
        <v>196</v>
      </c>
      <c r="E2719" s="60">
        <v>525.59</v>
      </c>
      <c r="F2719" s="60">
        <v>6</v>
      </c>
      <c r="G2719" s="48">
        <f>+(Ventas_Wellpro[[#This Row],[Precio de Venta]]*0.16)*Ventas_Wellpro[[#This Row],[Cantidad Vendida]]</f>
        <v>504.56640000000004</v>
      </c>
      <c r="H2719" s="62">
        <v>3153.54</v>
      </c>
      <c r="I2719" s="17">
        <f>+Ventas_Wellpro[[#This Row],[Total de Venta sin IVA]]+Ventas_Wellpro[[#This Row],[IVA]]</f>
        <v>3658.1064000000001</v>
      </c>
      <c r="J2719">
        <f>YEAR(Ventas_Wellpro[[#This Row],[Fecha]])</f>
        <v>2026</v>
      </c>
      <c r="K2719" t="str">
        <f>TEXT(Ventas_Wellpro[[#This Row],[Fecha]],"MMMM")</f>
        <v>enero</v>
      </c>
      <c r="L2719">
        <f>DAY(Ventas_Wellpro[[#This Row],[Fecha]])</f>
        <v>7</v>
      </c>
    </row>
    <row r="2720" spans="2:12" x14ac:dyDescent="0.25">
      <c r="B2720" s="70">
        <v>46029</v>
      </c>
      <c r="C2720" s="74" t="s">
        <v>18</v>
      </c>
      <c r="D2720" t="s">
        <v>196</v>
      </c>
      <c r="E2720" s="59">
        <v>525.59</v>
      </c>
      <c r="F2720" s="59">
        <v>24</v>
      </c>
      <c r="G2720" s="48">
        <f>+(Ventas_Wellpro[[#This Row],[Precio de Venta]]*0.16)*Ventas_Wellpro[[#This Row],[Cantidad Vendida]]</f>
        <v>2018.2656000000002</v>
      </c>
      <c r="H2720" s="61">
        <v>12614.16</v>
      </c>
      <c r="I2720" s="17">
        <f>+Ventas_Wellpro[[#This Row],[Total de Venta sin IVA]]+Ventas_Wellpro[[#This Row],[IVA]]</f>
        <v>14632.4256</v>
      </c>
      <c r="J2720">
        <f>YEAR(Ventas_Wellpro[[#This Row],[Fecha]])</f>
        <v>2026</v>
      </c>
      <c r="K2720" t="str">
        <f>TEXT(Ventas_Wellpro[[#This Row],[Fecha]],"MMMM")</f>
        <v>enero</v>
      </c>
      <c r="L2720">
        <f>DAY(Ventas_Wellpro[[#This Row],[Fecha]])</f>
        <v>7</v>
      </c>
    </row>
    <row r="2721" spans="2:12" x14ac:dyDescent="0.25">
      <c r="B2721" s="70">
        <v>46030</v>
      </c>
      <c r="C2721" s="74" t="s">
        <v>16</v>
      </c>
      <c r="D2721" t="s">
        <v>145</v>
      </c>
      <c r="E2721" s="60">
        <v>697</v>
      </c>
      <c r="F2721" s="60">
        <v>6</v>
      </c>
      <c r="G2721" s="48">
        <f>+(Ventas_Wellpro[[#This Row],[Precio de Venta]]*0.16)*Ventas_Wellpro[[#This Row],[Cantidad Vendida]]</f>
        <v>669.12</v>
      </c>
      <c r="H2721" s="62">
        <v>4182</v>
      </c>
      <c r="I2721" s="17">
        <f>+Ventas_Wellpro[[#This Row],[Total de Venta sin IVA]]+Ventas_Wellpro[[#This Row],[IVA]]</f>
        <v>4851.12</v>
      </c>
      <c r="J2721">
        <f>YEAR(Ventas_Wellpro[[#This Row],[Fecha]])</f>
        <v>2026</v>
      </c>
      <c r="K2721" t="str">
        <f>TEXT(Ventas_Wellpro[[#This Row],[Fecha]],"MMMM")</f>
        <v>enero</v>
      </c>
      <c r="L2721">
        <f>DAY(Ventas_Wellpro[[#This Row],[Fecha]])</f>
        <v>8</v>
      </c>
    </row>
    <row r="2722" spans="2:12" x14ac:dyDescent="0.25">
      <c r="B2722" s="70">
        <v>46030</v>
      </c>
      <c r="C2722" s="74" t="s">
        <v>16</v>
      </c>
      <c r="D2722" t="s">
        <v>145</v>
      </c>
      <c r="E2722" s="59">
        <v>697</v>
      </c>
      <c r="F2722" s="59">
        <v>12</v>
      </c>
      <c r="G2722" s="48">
        <f>+(Ventas_Wellpro[[#This Row],[Precio de Venta]]*0.16)*Ventas_Wellpro[[#This Row],[Cantidad Vendida]]</f>
        <v>1338.24</v>
      </c>
      <c r="H2722" s="61">
        <v>8364</v>
      </c>
      <c r="I2722" s="17">
        <f>+Ventas_Wellpro[[#This Row],[Total de Venta sin IVA]]+Ventas_Wellpro[[#This Row],[IVA]]</f>
        <v>9702.24</v>
      </c>
      <c r="J2722">
        <f>YEAR(Ventas_Wellpro[[#This Row],[Fecha]])</f>
        <v>2026</v>
      </c>
      <c r="K2722" t="str">
        <f>TEXT(Ventas_Wellpro[[#This Row],[Fecha]],"MMMM")</f>
        <v>enero</v>
      </c>
      <c r="L2722">
        <f>DAY(Ventas_Wellpro[[#This Row],[Fecha]])</f>
        <v>8</v>
      </c>
    </row>
    <row r="2723" spans="2:12" x14ac:dyDescent="0.25">
      <c r="B2723" s="70">
        <v>46030</v>
      </c>
      <c r="C2723" s="74" t="s">
        <v>15</v>
      </c>
      <c r="D2723" t="s">
        <v>215</v>
      </c>
      <c r="E2723" s="60">
        <v>505.86</v>
      </c>
      <c r="F2723" s="60">
        <v>177</v>
      </c>
      <c r="G2723" s="48">
        <f>+(Ventas_Wellpro[[#This Row],[Precio de Venta]]*0.16)*Ventas_Wellpro[[#This Row],[Cantidad Vendida]]</f>
        <v>14325.9552</v>
      </c>
      <c r="H2723" s="62">
        <v>89537.22</v>
      </c>
      <c r="I2723" s="17">
        <f>+Ventas_Wellpro[[#This Row],[Total de Venta sin IVA]]+Ventas_Wellpro[[#This Row],[IVA]]</f>
        <v>103863.1752</v>
      </c>
      <c r="J2723">
        <f>YEAR(Ventas_Wellpro[[#This Row],[Fecha]])</f>
        <v>2026</v>
      </c>
      <c r="K2723" t="str">
        <f>TEXT(Ventas_Wellpro[[#This Row],[Fecha]],"MMMM")</f>
        <v>enero</v>
      </c>
      <c r="L2723">
        <f>DAY(Ventas_Wellpro[[#This Row],[Fecha]])</f>
        <v>8</v>
      </c>
    </row>
    <row r="2724" spans="2:12" x14ac:dyDescent="0.25">
      <c r="B2724" s="70">
        <v>46030</v>
      </c>
      <c r="C2724" s="74" t="s">
        <v>15</v>
      </c>
      <c r="D2724" t="s">
        <v>145</v>
      </c>
      <c r="E2724" s="59">
        <v>632.99</v>
      </c>
      <c r="F2724" s="59">
        <v>8</v>
      </c>
      <c r="G2724" s="48">
        <f>+(Ventas_Wellpro[[#This Row],[Precio de Venta]]*0.16)*Ventas_Wellpro[[#This Row],[Cantidad Vendida]]</f>
        <v>810.22720000000004</v>
      </c>
      <c r="H2724" s="61">
        <v>5063.92</v>
      </c>
      <c r="I2724" s="17">
        <f>+Ventas_Wellpro[[#This Row],[Total de Venta sin IVA]]+Ventas_Wellpro[[#This Row],[IVA]]</f>
        <v>5874.1472000000003</v>
      </c>
      <c r="J2724">
        <f>YEAR(Ventas_Wellpro[[#This Row],[Fecha]])</f>
        <v>2026</v>
      </c>
      <c r="K2724" t="str">
        <f>TEXT(Ventas_Wellpro[[#This Row],[Fecha]],"MMMM")</f>
        <v>enero</v>
      </c>
      <c r="L2724">
        <f>DAY(Ventas_Wellpro[[#This Row],[Fecha]])</f>
        <v>8</v>
      </c>
    </row>
    <row r="2725" spans="2:12" x14ac:dyDescent="0.25">
      <c r="B2725" s="70">
        <v>46030</v>
      </c>
      <c r="C2725" s="74" t="s">
        <v>17</v>
      </c>
      <c r="D2725" t="s">
        <v>196</v>
      </c>
      <c r="E2725" s="60">
        <v>498.66</v>
      </c>
      <c r="F2725" s="60">
        <v>6</v>
      </c>
      <c r="G2725" s="48">
        <f>+(Ventas_Wellpro[[#This Row],[Precio de Venta]]*0.16)*Ventas_Wellpro[[#This Row],[Cantidad Vendida]]</f>
        <v>478.71360000000004</v>
      </c>
      <c r="H2725" s="62">
        <v>2991.96</v>
      </c>
      <c r="I2725" s="17">
        <f>+Ventas_Wellpro[[#This Row],[Total de Venta sin IVA]]+Ventas_Wellpro[[#This Row],[IVA]]</f>
        <v>3470.6736000000001</v>
      </c>
      <c r="J2725">
        <f>YEAR(Ventas_Wellpro[[#This Row],[Fecha]])</f>
        <v>2026</v>
      </c>
      <c r="K2725" t="str">
        <f>TEXT(Ventas_Wellpro[[#This Row],[Fecha]],"MMMM")</f>
        <v>enero</v>
      </c>
      <c r="L2725">
        <f>DAY(Ventas_Wellpro[[#This Row],[Fecha]])</f>
        <v>8</v>
      </c>
    </row>
    <row r="2726" spans="2:12" x14ac:dyDescent="0.25">
      <c r="B2726" s="70">
        <v>46030</v>
      </c>
      <c r="C2726" s="74" t="s">
        <v>17</v>
      </c>
      <c r="D2726" t="s">
        <v>196</v>
      </c>
      <c r="E2726" s="59">
        <v>498.66</v>
      </c>
      <c r="F2726" s="59">
        <v>6</v>
      </c>
      <c r="G2726" s="48">
        <f>+(Ventas_Wellpro[[#This Row],[Precio de Venta]]*0.16)*Ventas_Wellpro[[#This Row],[Cantidad Vendida]]</f>
        <v>478.71360000000004</v>
      </c>
      <c r="H2726" s="61">
        <v>2991.96</v>
      </c>
      <c r="I2726" s="17">
        <f>+Ventas_Wellpro[[#This Row],[Total de Venta sin IVA]]+Ventas_Wellpro[[#This Row],[IVA]]</f>
        <v>3470.6736000000001</v>
      </c>
      <c r="J2726">
        <f>YEAR(Ventas_Wellpro[[#This Row],[Fecha]])</f>
        <v>2026</v>
      </c>
      <c r="K2726" t="str">
        <f>TEXT(Ventas_Wellpro[[#This Row],[Fecha]],"MMMM")</f>
        <v>enero</v>
      </c>
      <c r="L2726">
        <f>DAY(Ventas_Wellpro[[#This Row],[Fecha]])</f>
        <v>8</v>
      </c>
    </row>
    <row r="2727" spans="2:12" x14ac:dyDescent="0.25">
      <c r="B2727" s="70">
        <v>46030</v>
      </c>
      <c r="C2727" s="74" t="s">
        <v>17</v>
      </c>
      <c r="D2727" t="s">
        <v>196</v>
      </c>
      <c r="E2727" s="60">
        <v>498.66</v>
      </c>
      <c r="F2727" s="60">
        <v>6</v>
      </c>
      <c r="G2727" s="48">
        <f>+(Ventas_Wellpro[[#This Row],[Precio de Venta]]*0.16)*Ventas_Wellpro[[#This Row],[Cantidad Vendida]]</f>
        <v>478.71360000000004</v>
      </c>
      <c r="H2727" s="62">
        <v>2991.96</v>
      </c>
      <c r="I2727" s="17">
        <f>+Ventas_Wellpro[[#This Row],[Total de Venta sin IVA]]+Ventas_Wellpro[[#This Row],[IVA]]</f>
        <v>3470.6736000000001</v>
      </c>
      <c r="J2727">
        <f>YEAR(Ventas_Wellpro[[#This Row],[Fecha]])</f>
        <v>2026</v>
      </c>
      <c r="K2727" t="str">
        <f>TEXT(Ventas_Wellpro[[#This Row],[Fecha]],"MMMM")</f>
        <v>enero</v>
      </c>
      <c r="L2727">
        <f>DAY(Ventas_Wellpro[[#This Row],[Fecha]])</f>
        <v>8</v>
      </c>
    </row>
    <row r="2728" spans="2:12" x14ac:dyDescent="0.25">
      <c r="B2728" s="70">
        <v>46030</v>
      </c>
      <c r="C2728" s="74" t="s">
        <v>17</v>
      </c>
      <c r="D2728" t="s">
        <v>196</v>
      </c>
      <c r="E2728" s="59">
        <v>498.66</v>
      </c>
      <c r="F2728" s="59">
        <v>12</v>
      </c>
      <c r="G2728" s="48">
        <f>+(Ventas_Wellpro[[#This Row],[Precio de Venta]]*0.16)*Ventas_Wellpro[[#This Row],[Cantidad Vendida]]</f>
        <v>957.42720000000008</v>
      </c>
      <c r="H2728" s="61">
        <v>5983.92</v>
      </c>
      <c r="I2728" s="17">
        <f>+Ventas_Wellpro[[#This Row],[Total de Venta sin IVA]]+Ventas_Wellpro[[#This Row],[IVA]]</f>
        <v>6941.3472000000002</v>
      </c>
      <c r="J2728">
        <f>YEAR(Ventas_Wellpro[[#This Row],[Fecha]])</f>
        <v>2026</v>
      </c>
      <c r="K2728" t="str">
        <f>TEXT(Ventas_Wellpro[[#This Row],[Fecha]],"MMMM")</f>
        <v>enero</v>
      </c>
      <c r="L2728">
        <f>DAY(Ventas_Wellpro[[#This Row],[Fecha]])</f>
        <v>8</v>
      </c>
    </row>
    <row r="2729" spans="2:12" x14ac:dyDescent="0.25">
      <c r="B2729" s="70">
        <v>46030</v>
      </c>
      <c r="C2729" s="74" t="s">
        <v>17</v>
      </c>
      <c r="D2729" t="s">
        <v>196</v>
      </c>
      <c r="E2729" s="60">
        <v>498.66</v>
      </c>
      <c r="F2729" s="60">
        <v>6</v>
      </c>
      <c r="G2729" s="48">
        <f>+(Ventas_Wellpro[[#This Row],[Precio de Venta]]*0.16)*Ventas_Wellpro[[#This Row],[Cantidad Vendida]]</f>
        <v>478.71360000000004</v>
      </c>
      <c r="H2729" s="62">
        <v>2991.96</v>
      </c>
      <c r="I2729" s="17">
        <f>+Ventas_Wellpro[[#This Row],[Total de Venta sin IVA]]+Ventas_Wellpro[[#This Row],[IVA]]</f>
        <v>3470.6736000000001</v>
      </c>
      <c r="J2729">
        <f>YEAR(Ventas_Wellpro[[#This Row],[Fecha]])</f>
        <v>2026</v>
      </c>
      <c r="K2729" t="str">
        <f>TEXT(Ventas_Wellpro[[#This Row],[Fecha]],"MMMM")</f>
        <v>enero</v>
      </c>
      <c r="L2729">
        <f>DAY(Ventas_Wellpro[[#This Row],[Fecha]])</f>
        <v>8</v>
      </c>
    </row>
    <row r="2730" spans="2:12" x14ac:dyDescent="0.25">
      <c r="B2730" s="70">
        <v>46030</v>
      </c>
      <c r="C2730" s="74" t="s">
        <v>17</v>
      </c>
      <c r="D2730" t="s">
        <v>196</v>
      </c>
      <c r="E2730" s="59">
        <v>498.66</v>
      </c>
      <c r="F2730" s="59">
        <v>6</v>
      </c>
      <c r="G2730" s="48">
        <f>+(Ventas_Wellpro[[#This Row],[Precio de Venta]]*0.16)*Ventas_Wellpro[[#This Row],[Cantidad Vendida]]</f>
        <v>478.71360000000004</v>
      </c>
      <c r="H2730" s="61">
        <v>2991.96</v>
      </c>
      <c r="I2730" s="17">
        <f>+Ventas_Wellpro[[#This Row],[Total de Venta sin IVA]]+Ventas_Wellpro[[#This Row],[IVA]]</f>
        <v>3470.6736000000001</v>
      </c>
      <c r="J2730">
        <f>YEAR(Ventas_Wellpro[[#This Row],[Fecha]])</f>
        <v>2026</v>
      </c>
      <c r="K2730" t="str">
        <f>TEXT(Ventas_Wellpro[[#This Row],[Fecha]],"MMMM")</f>
        <v>enero</v>
      </c>
      <c r="L2730">
        <f>DAY(Ventas_Wellpro[[#This Row],[Fecha]])</f>
        <v>8</v>
      </c>
    </row>
    <row r="2731" spans="2:12" x14ac:dyDescent="0.25">
      <c r="B2731" s="70">
        <v>46030</v>
      </c>
      <c r="C2731" s="74" t="s">
        <v>17</v>
      </c>
      <c r="D2731" t="s">
        <v>196</v>
      </c>
      <c r="E2731" s="60">
        <v>498.66</v>
      </c>
      <c r="F2731" s="60">
        <v>6</v>
      </c>
      <c r="G2731" s="48">
        <f>+(Ventas_Wellpro[[#This Row],[Precio de Venta]]*0.16)*Ventas_Wellpro[[#This Row],[Cantidad Vendida]]</f>
        <v>478.71360000000004</v>
      </c>
      <c r="H2731" s="62">
        <v>2991.96</v>
      </c>
      <c r="I2731" s="17">
        <f>+Ventas_Wellpro[[#This Row],[Total de Venta sin IVA]]+Ventas_Wellpro[[#This Row],[IVA]]</f>
        <v>3470.6736000000001</v>
      </c>
      <c r="J2731">
        <f>YEAR(Ventas_Wellpro[[#This Row],[Fecha]])</f>
        <v>2026</v>
      </c>
      <c r="K2731" t="str">
        <f>TEXT(Ventas_Wellpro[[#This Row],[Fecha]],"MMMM")</f>
        <v>enero</v>
      </c>
      <c r="L2731">
        <f>DAY(Ventas_Wellpro[[#This Row],[Fecha]])</f>
        <v>8</v>
      </c>
    </row>
    <row r="2732" spans="2:12" x14ac:dyDescent="0.25">
      <c r="B2732" s="70">
        <v>46030</v>
      </c>
      <c r="C2732" s="74" t="s">
        <v>17</v>
      </c>
      <c r="D2732" t="s">
        <v>196</v>
      </c>
      <c r="E2732" s="59">
        <v>498.66</v>
      </c>
      <c r="F2732" s="59">
        <v>12</v>
      </c>
      <c r="G2732" s="48">
        <f>+(Ventas_Wellpro[[#This Row],[Precio de Venta]]*0.16)*Ventas_Wellpro[[#This Row],[Cantidad Vendida]]</f>
        <v>957.42720000000008</v>
      </c>
      <c r="H2732" s="61">
        <v>5983.92</v>
      </c>
      <c r="I2732" s="17">
        <f>+Ventas_Wellpro[[#This Row],[Total de Venta sin IVA]]+Ventas_Wellpro[[#This Row],[IVA]]</f>
        <v>6941.3472000000002</v>
      </c>
      <c r="J2732">
        <f>YEAR(Ventas_Wellpro[[#This Row],[Fecha]])</f>
        <v>2026</v>
      </c>
      <c r="K2732" t="str">
        <f>TEXT(Ventas_Wellpro[[#This Row],[Fecha]],"MMMM")</f>
        <v>enero</v>
      </c>
      <c r="L2732">
        <f>DAY(Ventas_Wellpro[[#This Row],[Fecha]])</f>
        <v>8</v>
      </c>
    </row>
    <row r="2733" spans="2:12" x14ac:dyDescent="0.25">
      <c r="B2733" s="70">
        <v>46030</v>
      </c>
      <c r="C2733" s="74" t="s">
        <v>187</v>
      </c>
      <c r="D2733" t="s">
        <v>215</v>
      </c>
      <c r="E2733" s="59">
        <v>547.24</v>
      </c>
      <c r="F2733" s="59">
        <v>156</v>
      </c>
      <c r="G2733" s="48">
        <f>+(Ventas_Wellpro[[#This Row],[Precio de Venta]]*0.16)*Ventas_Wellpro[[#This Row],[Cantidad Vendida]]</f>
        <v>13659.110400000001</v>
      </c>
      <c r="H2733" s="61">
        <v>85369.44</v>
      </c>
      <c r="I2733" s="17">
        <f>+Ventas_Wellpro[[#This Row],[Total de Venta sin IVA]]+Ventas_Wellpro[[#This Row],[IVA]]</f>
        <v>99028.550400000007</v>
      </c>
      <c r="J2733">
        <f>YEAR(Ventas_Wellpro[[#This Row],[Fecha]])</f>
        <v>2026</v>
      </c>
      <c r="K2733" t="str">
        <f>TEXT(Ventas_Wellpro[[#This Row],[Fecha]],"MMMM")</f>
        <v>enero</v>
      </c>
      <c r="L2733">
        <f>DAY(Ventas_Wellpro[[#This Row],[Fecha]])</f>
        <v>8</v>
      </c>
    </row>
    <row r="2734" spans="2:12" x14ac:dyDescent="0.25">
      <c r="B2734" s="70">
        <v>46030</v>
      </c>
      <c r="C2734" s="74" t="s">
        <v>123</v>
      </c>
      <c r="D2734" t="s">
        <v>144</v>
      </c>
      <c r="E2734" s="60">
        <v>137.79499999999999</v>
      </c>
      <c r="F2734" s="60">
        <v>2</v>
      </c>
      <c r="G2734" s="48">
        <f>+(Ventas_Wellpro[[#This Row],[Precio de Venta]]*0.16)*Ventas_Wellpro[[#This Row],[Cantidad Vendida]]</f>
        <v>44.0944</v>
      </c>
      <c r="H2734" s="62">
        <v>275.58999999999997</v>
      </c>
      <c r="I2734" s="17">
        <f>+Ventas_Wellpro[[#This Row],[Total de Venta sin IVA]]+Ventas_Wellpro[[#This Row],[IVA]]</f>
        <v>319.68439999999998</v>
      </c>
      <c r="J2734">
        <f>YEAR(Ventas_Wellpro[[#This Row],[Fecha]])</f>
        <v>2026</v>
      </c>
      <c r="K2734" t="str">
        <f>TEXT(Ventas_Wellpro[[#This Row],[Fecha]],"MMMM")</f>
        <v>enero</v>
      </c>
      <c r="L2734">
        <f>DAY(Ventas_Wellpro[[#This Row],[Fecha]])</f>
        <v>8</v>
      </c>
    </row>
    <row r="2735" spans="2:12" x14ac:dyDescent="0.25">
      <c r="B2735" s="70">
        <v>46030</v>
      </c>
      <c r="C2735" s="74" t="s">
        <v>21</v>
      </c>
      <c r="D2735" t="s">
        <v>144</v>
      </c>
      <c r="E2735" s="59">
        <v>137.79</v>
      </c>
      <c r="F2735" s="59">
        <v>1</v>
      </c>
      <c r="G2735" s="48">
        <f>+(Ventas_Wellpro[[#This Row],[Precio de Venta]]*0.16)*Ventas_Wellpro[[#This Row],[Cantidad Vendida]]</f>
        <v>22.046399999999998</v>
      </c>
      <c r="H2735" s="61">
        <v>137.79</v>
      </c>
      <c r="I2735" s="17">
        <f>+Ventas_Wellpro[[#This Row],[Total de Venta sin IVA]]+Ventas_Wellpro[[#This Row],[IVA]]</f>
        <v>159.8364</v>
      </c>
      <c r="J2735">
        <f>YEAR(Ventas_Wellpro[[#This Row],[Fecha]])</f>
        <v>2026</v>
      </c>
      <c r="K2735" t="str">
        <f>TEXT(Ventas_Wellpro[[#This Row],[Fecha]],"MMMM")</f>
        <v>enero</v>
      </c>
      <c r="L2735">
        <f>DAY(Ventas_Wellpro[[#This Row],[Fecha]])</f>
        <v>8</v>
      </c>
    </row>
    <row r="2736" spans="2:12" x14ac:dyDescent="0.25">
      <c r="B2736" s="70">
        <v>46030</v>
      </c>
      <c r="C2736" s="74" t="s">
        <v>21</v>
      </c>
      <c r="D2736" t="s">
        <v>217</v>
      </c>
      <c r="E2736" s="60">
        <v>81.89</v>
      </c>
      <c r="F2736" s="60">
        <v>240</v>
      </c>
      <c r="G2736" s="48">
        <f>+(Ventas_Wellpro[[#This Row],[Precio de Venta]]*0.16)*Ventas_Wellpro[[#This Row],[Cantidad Vendida]]</f>
        <v>3144.5760000000005</v>
      </c>
      <c r="H2736" s="62">
        <v>19653.599999999999</v>
      </c>
      <c r="I2736" s="17">
        <f>+Ventas_Wellpro[[#This Row],[Total de Venta sin IVA]]+Ventas_Wellpro[[#This Row],[IVA]]</f>
        <v>22798.175999999999</v>
      </c>
      <c r="J2736">
        <f>YEAR(Ventas_Wellpro[[#This Row],[Fecha]])</f>
        <v>2026</v>
      </c>
      <c r="K2736" t="str">
        <f>TEXT(Ventas_Wellpro[[#This Row],[Fecha]],"MMMM")</f>
        <v>enero</v>
      </c>
      <c r="L2736">
        <f>DAY(Ventas_Wellpro[[#This Row],[Fecha]])</f>
        <v>8</v>
      </c>
    </row>
    <row r="2737" spans="2:12" x14ac:dyDescent="0.25">
      <c r="B2737" s="70">
        <v>46030</v>
      </c>
      <c r="C2737" s="74" t="s">
        <v>21</v>
      </c>
      <c r="D2737" t="s">
        <v>217</v>
      </c>
      <c r="E2737" s="59">
        <v>81.89</v>
      </c>
      <c r="F2737" s="59">
        <v>1440</v>
      </c>
      <c r="G2737" s="48">
        <f>+(Ventas_Wellpro[[#This Row],[Precio de Venta]]*0.16)*Ventas_Wellpro[[#This Row],[Cantidad Vendida]]</f>
        <v>18867.456000000002</v>
      </c>
      <c r="H2737" s="61">
        <v>117921.60000000001</v>
      </c>
      <c r="I2737" s="17">
        <f>+Ventas_Wellpro[[#This Row],[Total de Venta sin IVA]]+Ventas_Wellpro[[#This Row],[IVA]]</f>
        <v>136789.05600000001</v>
      </c>
      <c r="J2737">
        <f>YEAR(Ventas_Wellpro[[#This Row],[Fecha]])</f>
        <v>2026</v>
      </c>
      <c r="K2737" t="str">
        <f>TEXT(Ventas_Wellpro[[#This Row],[Fecha]],"MMMM")</f>
        <v>enero</v>
      </c>
      <c r="L2737">
        <f>DAY(Ventas_Wellpro[[#This Row],[Fecha]])</f>
        <v>8</v>
      </c>
    </row>
    <row r="2738" spans="2:12" x14ac:dyDescent="0.25">
      <c r="B2738" s="70">
        <v>46030</v>
      </c>
      <c r="C2738" s="74" t="s">
        <v>21</v>
      </c>
      <c r="D2738" t="s">
        <v>145</v>
      </c>
      <c r="E2738" s="60">
        <v>90.54</v>
      </c>
      <c r="F2738" s="60">
        <v>24</v>
      </c>
      <c r="G2738" s="48">
        <f>+(Ventas_Wellpro[[#This Row],[Precio de Venta]]*0.16)*Ventas_Wellpro[[#This Row],[Cantidad Vendida]]</f>
        <v>347.67360000000002</v>
      </c>
      <c r="H2738" s="62">
        <v>2172.96</v>
      </c>
      <c r="I2738" s="17">
        <f>+Ventas_Wellpro[[#This Row],[Total de Venta sin IVA]]+Ventas_Wellpro[[#This Row],[IVA]]</f>
        <v>2520.6336000000001</v>
      </c>
      <c r="J2738">
        <f>YEAR(Ventas_Wellpro[[#This Row],[Fecha]])</f>
        <v>2026</v>
      </c>
      <c r="K2738" t="str">
        <f>TEXT(Ventas_Wellpro[[#This Row],[Fecha]],"MMMM")</f>
        <v>enero</v>
      </c>
      <c r="L2738">
        <f>DAY(Ventas_Wellpro[[#This Row],[Fecha]])</f>
        <v>8</v>
      </c>
    </row>
    <row r="2739" spans="2:12" x14ac:dyDescent="0.25">
      <c r="B2739" s="70">
        <v>46030</v>
      </c>
      <c r="C2739" s="74" t="s">
        <v>21</v>
      </c>
      <c r="D2739" t="s">
        <v>196</v>
      </c>
      <c r="E2739" s="59">
        <v>70.05</v>
      </c>
      <c r="F2739" s="59">
        <v>240</v>
      </c>
      <c r="G2739" s="48">
        <f>+(Ventas_Wellpro[[#This Row],[Precio de Venta]]*0.16)*Ventas_Wellpro[[#This Row],[Cantidad Vendida]]</f>
        <v>2689.92</v>
      </c>
      <c r="H2739" s="61">
        <v>16812</v>
      </c>
      <c r="I2739" s="17">
        <f>+Ventas_Wellpro[[#This Row],[Total de Venta sin IVA]]+Ventas_Wellpro[[#This Row],[IVA]]</f>
        <v>19501.919999999998</v>
      </c>
      <c r="J2739">
        <f>YEAR(Ventas_Wellpro[[#This Row],[Fecha]])</f>
        <v>2026</v>
      </c>
      <c r="K2739" t="str">
        <f>TEXT(Ventas_Wellpro[[#This Row],[Fecha]],"MMMM")</f>
        <v>enero</v>
      </c>
      <c r="L2739">
        <f>DAY(Ventas_Wellpro[[#This Row],[Fecha]])</f>
        <v>8</v>
      </c>
    </row>
    <row r="2740" spans="2:12" x14ac:dyDescent="0.25">
      <c r="B2740" s="70">
        <v>46030</v>
      </c>
      <c r="C2740" s="74" t="s">
        <v>22</v>
      </c>
      <c r="D2740" t="s">
        <v>144</v>
      </c>
      <c r="E2740" s="59">
        <v>137.79</v>
      </c>
      <c r="F2740" s="59">
        <v>1</v>
      </c>
      <c r="G2740" s="48">
        <f>+(Ventas_Wellpro[[#This Row],[Precio de Venta]]*0.16)*Ventas_Wellpro[[#This Row],[Cantidad Vendida]]</f>
        <v>22.046399999999998</v>
      </c>
      <c r="H2740" s="61">
        <v>137.79</v>
      </c>
      <c r="I2740" s="17">
        <f>+Ventas_Wellpro[[#This Row],[Total de Venta sin IVA]]+Ventas_Wellpro[[#This Row],[IVA]]</f>
        <v>159.8364</v>
      </c>
      <c r="J2740">
        <f>YEAR(Ventas_Wellpro[[#This Row],[Fecha]])</f>
        <v>2026</v>
      </c>
      <c r="K2740" t="str">
        <f>TEXT(Ventas_Wellpro[[#This Row],[Fecha]],"MMMM")</f>
        <v>enero</v>
      </c>
      <c r="L2740">
        <f>DAY(Ventas_Wellpro[[#This Row],[Fecha]])</f>
        <v>8</v>
      </c>
    </row>
    <row r="2741" spans="2:12" x14ac:dyDescent="0.25">
      <c r="B2741" s="70">
        <v>46030</v>
      </c>
      <c r="C2741" s="74" t="s">
        <v>22</v>
      </c>
      <c r="D2741" t="s">
        <v>217</v>
      </c>
      <c r="E2741" s="60">
        <v>81.89</v>
      </c>
      <c r="F2741" s="60">
        <v>240</v>
      </c>
      <c r="G2741" s="48">
        <f>+(Ventas_Wellpro[[#This Row],[Precio de Venta]]*0.16)*Ventas_Wellpro[[#This Row],[Cantidad Vendida]]</f>
        <v>3144.5760000000005</v>
      </c>
      <c r="H2741" s="62">
        <v>19653.599999999999</v>
      </c>
      <c r="I2741" s="17">
        <f>+Ventas_Wellpro[[#This Row],[Total de Venta sin IVA]]+Ventas_Wellpro[[#This Row],[IVA]]</f>
        <v>22798.175999999999</v>
      </c>
      <c r="J2741">
        <f>YEAR(Ventas_Wellpro[[#This Row],[Fecha]])</f>
        <v>2026</v>
      </c>
      <c r="K2741" t="str">
        <f>TEXT(Ventas_Wellpro[[#This Row],[Fecha]],"MMMM")</f>
        <v>enero</v>
      </c>
      <c r="L2741">
        <f>DAY(Ventas_Wellpro[[#This Row],[Fecha]])</f>
        <v>8</v>
      </c>
    </row>
    <row r="2742" spans="2:12" x14ac:dyDescent="0.25">
      <c r="B2742" s="70">
        <v>46030</v>
      </c>
      <c r="C2742" s="74" t="s">
        <v>22</v>
      </c>
      <c r="D2742" t="s">
        <v>217</v>
      </c>
      <c r="E2742" s="59">
        <v>81.89</v>
      </c>
      <c r="F2742" s="59">
        <v>1440</v>
      </c>
      <c r="G2742" s="48">
        <f>+(Ventas_Wellpro[[#This Row],[Precio de Venta]]*0.16)*Ventas_Wellpro[[#This Row],[Cantidad Vendida]]</f>
        <v>18867.456000000002</v>
      </c>
      <c r="H2742" s="61">
        <v>117921.60000000001</v>
      </c>
      <c r="I2742" s="17">
        <f>+Ventas_Wellpro[[#This Row],[Total de Venta sin IVA]]+Ventas_Wellpro[[#This Row],[IVA]]</f>
        <v>136789.05600000001</v>
      </c>
      <c r="J2742">
        <f>YEAR(Ventas_Wellpro[[#This Row],[Fecha]])</f>
        <v>2026</v>
      </c>
      <c r="K2742" t="str">
        <f>TEXT(Ventas_Wellpro[[#This Row],[Fecha]],"MMMM")</f>
        <v>enero</v>
      </c>
      <c r="L2742">
        <f>DAY(Ventas_Wellpro[[#This Row],[Fecha]])</f>
        <v>8</v>
      </c>
    </row>
    <row r="2743" spans="2:12" x14ac:dyDescent="0.25">
      <c r="B2743" s="70">
        <v>46030</v>
      </c>
      <c r="C2743" s="74" t="s">
        <v>22</v>
      </c>
      <c r="D2743" t="s">
        <v>145</v>
      </c>
      <c r="E2743" s="60">
        <v>90.54</v>
      </c>
      <c r="F2743" s="60">
        <v>24</v>
      </c>
      <c r="G2743" s="48">
        <f>+(Ventas_Wellpro[[#This Row],[Precio de Venta]]*0.16)*Ventas_Wellpro[[#This Row],[Cantidad Vendida]]</f>
        <v>347.67360000000002</v>
      </c>
      <c r="H2743" s="62">
        <v>2172.96</v>
      </c>
      <c r="I2743" s="17">
        <f>+Ventas_Wellpro[[#This Row],[Total de Venta sin IVA]]+Ventas_Wellpro[[#This Row],[IVA]]</f>
        <v>2520.6336000000001</v>
      </c>
      <c r="J2743">
        <f>YEAR(Ventas_Wellpro[[#This Row],[Fecha]])</f>
        <v>2026</v>
      </c>
      <c r="K2743" t="str">
        <f>TEXT(Ventas_Wellpro[[#This Row],[Fecha]],"MMMM")</f>
        <v>enero</v>
      </c>
      <c r="L2743">
        <f>DAY(Ventas_Wellpro[[#This Row],[Fecha]])</f>
        <v>8</v>
      </c>
    </row>
    <row r="2744" spans="2:12" x14ac:dyDescent="0.25">
      <c r="B2744" s="70">
        <v>46030</v>
      </c>
      <c r="C2744" s="74" t="s">
        <v>18</v>
      </c>
      <c r="D2744" t="s">
        <v>196</v>
      </c>
      <c r="E2744" s="60">
        <v>525.59</v>
      </c>
      <c r="F2744" s="60">
        <v>6</v>
      </c>
      <c r="G2744" s="48">
        <f>+(Ventas_Wellpro[[#This Row],[Precio de Venta]]*0.16)*Ventas_Wellpro[[#This Row],[Cantidad Vendida]]</f>
        <v>504.56640000000004</v>
      </c>
      <c r="H2744" s="62">
        <v>3153.54</v>
      </c>
      <c r="I2744" s="17">
        <f>+Ventas_Wellpro[[#This Row],[Total de Venta sin IVA]]+Ventas_Wellpro[[#This Row],[IVA]]</f>
        <v>3658.1064000000001</v>
      </c>
      <c r="J2744">
        <f>YEAR(Ventas_Wellpro[[#This Row],[Fecha]])</f>
        <v>2026</v>
      </c>
      <c r="K2744" t="str">
        <f>TEXT(Ventas_Wellpro[[#This Row],[Fecha]],"MMMM")</f>
        <v>enero</v>
      </c>
      <c r="L2744">
        <f>DAY(Ventas_Wellpro[[#This Row],[Fecha]])</f>
        <v>8</v>
      </c>
    </row>
    <row r="2745" spans="2:12" x14ac:dyDescent="0.25">
      <c r="B2745" s="70">
        <v>46030</v>
      </c>
      <c r="C2745" s="74" t="s">
        <v>18</v>
      </c>
      <c r="D2745" t="s">
        <v>196</v>
      </c>
      <c r="E2745" s="59">
        <v>525.59</v>
      </c>
      <c r="F2745" s="59">
        <v>6</v>
      </c>
      <c r="G2745" s="48">
        <f>+(Ventas_Wellpro[[#This Row],[Precio de Venta]]*0.16)*Ventas_Wellpro[[#This Row],[Cantidad Vendida]]</f>
        <v>504.56640000000004</v>
      </c>
      <c r="H2745" s="61">
        <v>3153.54</v>
      </c>
      <c r="I2745" s="17">
        <f>+Ventas_Wellpro[[#This Row],[Total de Venta sin IVA]]+Ventas_Wellpro[[#This Row],[IVA]]</f>
        <v>3658.1064000000001</v>
      </c>
      <c r="J2745">
        <f>YEAR(Ventas_Wellpro[[#This Row],[Fecha]])</f>
        <v>2026</v>
      </c>
      <c r="K2745" t="str">
        <f>TEXT(Ventas_Wellpro[[#This Row],[Fecha]],"MMMM")</f>
        <v>enero</v>
      </c>
      <c r="L2745">
        <f>DAY(Ventas_Wellpro[[#This Row],[Fecha]])</f>
        <v>8</v>
      </c>
    </row>
    <row r="2746" spans="2:12" x14ac:dyDescent="0.25">
      <c r="B2746" s="70">
        <v>46030</v>
      </c>
      <c r="C2746" s="74" t="s">
        <v>18</v>
      </c>
      <c r="D2746" t="s">
        <v>196</v>
      </c>
      <c r="E2746" s="60">
        <v>525.59</v>
      </c>
      <c r="F2746" s="60">
        <v>6</v>
      </c>
      <c r="G2746" s="48">
        <f>+(Ventas_Wellpro[[#This Row],[Precio de Venta]]*0.16)*Ventas_Wellpro[[#This Row],[Cantidad Vendida]]</f>
        <v>504.56640000000004</v>
      </c>
      <c r="H2746" s="62">
        <v>3153.54</v>
      </c>
      <c r="I2746" s="17">
        <f>+Ventas_Wellpro[[#This Row],[Total de Venta sin IVA]]+Ventas_Wellpro[[#This Row],[IVA]]</f>
        <v>3658.1064000000001</v>
      </c>
      <c r="J2746">
        <f>YEAR(Ventas_Wellpro[[#This Row],[Fecha]])</f>
        <v>2026</v>
      </c>
      <c r="K2746" t="str">
        <f>TEXT(Ventas_Wellpro[[#This Row],[Fecha]],"MMMM")</f>
        <v>enero</v>
      </c>
      <c r="L2746">
        <f>DAY(Ventas_Wellpro[[#This Row],[Fecha]])</f>
        <v>8</v>
      </c>
    </row>
    <row r="2747" spans="2:12" x14ac:dyDescent="0.25">
      <c r="B2747" s="70">
        <v>46030</v>
      </c>
      <c r="C2747" s="74" t="s">
        <v>18</v>
      </c>
      <c r="D2747" t="s">
        <v>196</v>
      </c>
      <c r="E2747" s="59">
        <v>525.59</v>
      </c>
      <c r="F2747" s="59">
        <v>12</v>
      </c>
      <c r="G2747" s="48">
        <f>+(Ventas_Wellpro[[#This Row],[Precio de Venta]]*0.16)*Ventas_Wellpro[[#This Row],[Cantidad Vendida]]</f>
        <v>1009.1328000000001</v>
      </c>
      <c r="H2747" s="61">
        <v>6307.08</v>
      </c>
      <c r="I2747" s="17">
        <f>+Ventas_Wellpro[[#This Row],[Total de Venta sin IVA]]+Ventas_Wellpro[[#This Row],[IVA]]</f>
        <v>7316.2128000000002</v>
      </c>
      <c r="J2747">
        <f>YEAR(Ventas_Wellpro[[#This Row],[Fecha]])</f>
        <v>2026</v>
      </c>
      <c r="K2747" t="str">
        <f>TEXT(Ventas_Wellpro[[#This Row],[Fecha]],"MMMM")</f>
        <v>enero</v>
      </c>
      <c r="L2747">
        <f>DAY(Ventas_Wellpro[[#This Row],[Fecha]])</f>
        <v>8</v>
      </c>
    </row>
    <row r="2748" spans="2:12" x14ac:dyDescent="0.25">
      <c r="B2748" s="70">
        <v>46030</v>
      </c>
      <c r="C2748" s="74" t="s">
        <v>18</v>
      </c>
      <c r="D2748" t="s">
        <v>196</v>
      </c>
      <c r="E2748" s="60">
        <v>525.59</v>
      </c>
      <c r="F2748" s="60">
        <v>12</v>
      </c>
      <c r="G2748" s="48">
        <f>+(Ventas_Wellpro[[#This Row],[Precio de Venta]]*0.16)*Ventas_Wellpro[[#This Row],[Cantidad Vendida]]</f>
        <v>1009.1328000000001</v>
      </c>
      <c r="H2748" s="62">
        <v>6307.08</v>
      </c>
      <c r="I2748" s="17">
        <f>+Ventas_Wellpro[[#This Row],[Total de Venta sin IVA]]+Ventas_Wellpro[[#This Row],[IVA]]</f>
        <v>7316.2128000000002</v>
      </c>
      <c r="J2748">
        <f>YEAR(Ventas_Wellpro[[#This Row],[Fecha]])</f>
        <v>2026</v>
      </c>
      <c r="K2748" t="str">
        <f>TEXT(Ventas_Wellpro[[#This Row],[Fecha]],"MMMM")</f>
        <v>enero</v>
      </c>
      <c r="L2748">
        <f>DAY(Ventas_Wellpro[[#This Row],[Fecha]])</f>
        <v>8</v>
      </c>
    </row>
    <row r="2749" spans="2:12" x14ac:dyDescent="0.25">
      <c r="B2749" s="70">
        <v>46030</v>
      </c>
      <c r="C2749" s="74" t="s">
        <v>18</v>
      </c>
      <c r="D2749" t="s">
        <v>145</v>
      </c>
      <c r="E2749" s="59">
        <v>697</v>
      </c>
      <c r="F2749" s="59">
        <v>6</v>
      </c>
      <c r="G2749" s="48">
        <f>+(Ventas_Wellpro[[#This Row],[Precio de Venta]]*0.16)*Ventas_Wellpro[[#This Row],[Cantidad Vendida]]</f>
        <v>669.12</v>
      </c>
      <c r="H2749" s="61">
        <v>4182</v>
      </c>
      <c r="I2749" s="17">
        <f>+Ventas_Wellpro[[#This Row],[Total de Venta sin IVA]]+Ventas_Wellpro[[#This Row],[IVA]]</f>
        <v>4851.12</v>
      </c>
      <c r="J2749">
        <f>YEAR(Ventas_Wellpro[[#This Row],[Fecha]])</f>
        <v>2026</v>
      </c>
      <c r="K2749" t="str">
        <f>TEXT(Ventas_Wellpro[[#This Row],[Fecha]],"MMMM")</f>
        <v>enero</v>
      </c>
      <c r="L2749">
        <f>DAY(Ventas_Wellpro[[#This Row],[Fecha]])</f>
        <v>8</v>
      </c>
    </row>
    <row r="2750" spans="2:12" x14ac:dyDescent="0.25">
      <c r="B2750" s="70">
        <v>46030</v>
      </c>
      <c r="C2750" s="74" t="s">
        <v>18</v>
      </c>
      <c r="D2750" t="s">
        <v>145</v>
      </c>
      <c r="E2750" s="60">
        <v>697</v>
      </c>
      <c r="F2750" s="60">
        <v>12</v>
      </c>
      <c r="G2750" s="48">
        <f>+(Ventas_Wellpro[[#This Row],[Precio de Venta]]*0.16)*Ventas_Wellpro[[#This Row],[Cantidad Vendida]]</f>
        <v>1338.24</v>
      </c>
      <c r="H2750" s="62">
        <v>8364</v>
      </c>
      <c r="I2750" s="17">
        <f>+Ventas_Wellpro[[#This Row],[Total de Venta sin IVA]]+Ventas_Wellpro[[#This Row],[IVA]]</f>
        <v>9702.24</v>
      </c>
      <c r="J2750">
        <f>YEAR(Ventas_Wellpro[[#This Row],[Fecha]])</f>
        <v>2026</v>
      </c>
      <c r="K2750" t="str">
        <f>TEXT(Ventas_Wellpro[[#This Row],[Fecha]],"MMMM")</f>
        <v>enero</v>
      </c>
      <c r="L2750">
        <f>DAY(Ventas_Wellpro[[#This Row],[Fecha]])</f>
        <v>8</v>
      </c>
    </row>
    <row r="2751" spans="2:12" x14ac:dyDescent="0.25">
      <c r="B2751" s="70">
        <v>46030</v>
      </c>
      <c r="C2751" s="74" t="s">
        <v>14</v>
      </c>
      <c r="D2751" t="s">
        <v>144</v>
      </c>
      <c r="E2751" s="60">
        <v>1706.9</v>
      </c>
      <c r="F2751" s="60">
        <v>1</v>
      </c>
      <c r="G2751" s="48">
        <f>+(Ventas_Wellpro[[#This Row],[Precio de Venta]]*0.16)*Ventas_Wellpro[[#This Row],[Cantidad Vendida]]</f>
        <v>273.10400000000004</v>
      </c>
      <c r="H2751" s="62">
        <v>1706.9</v>
      </c>
      <c r="I2751" s="17">
        <f>+Ventas_Wellpro[[#This Row],[Total de Venta sin IVA]]+Ventas_Wellpro[[#This Row],[IVA]]</f>
        <v>1980.0040000000001</v>
      </c>
      <c r="J2751">
        <f>YEAR(Ventas_Wellpro[[#This Row],[Fecha]])</f>
        <v>2026</v>
      </c>
      <c r="K2751" t="str">
        <f>TEXT(Ventas_Wellpro[[#This Row],[Fecha]],"MMMM")</f>
        <v>enero</v>
      </c>
      <c r="L2751">
        <f>DAY(Ventas_Wellpro[[#This Row],[Fecha]])</f>
        <v>8</v>
      </c>
    </row>
    <row r="2752" spans="2:12" x14ac:dyDescent="0.25">
      <c r="B2752" s="70">
        <v>46030</v>
      </c>
      <c r="C2752" s="74" t="s">
        <v>14</v>
      </c>
      <c r="D2752" t="s">
        <v>144</v>
      </c>
      <c r="E2752" s="59">
        <v>1706.9</v>
      </c>
      <c r="F2752" s="59">
        <v>1</v>
      </c>
      <c r="G2752" s="48">
        <f>+(Ventas_Wellpro[[#This Row],[Precio de Venta]]*0.16)*Ventas_Wellpro[[#This Row],[Cantidad Vendida]]</f>
        <v>273.10400000000004</v>
      </c>
      <c r="H2752" s="61">
        <v>1706.9</v>
      </c>
      <c r="I2752" s="17">
        <f>+Ventas_Wellpro[[#This Row],[Total de Venta sin IVA]]+Ventas_Wellpro[[#This Row],[IVA]]</f>
        <v>1980.0040000000001</v>
      </c>
      <c r="J2752">
        <f>YEAR(Ventas_Wellpro[[#This Row],[Fecha]])</f>
        <v>2026</v>
      </c>
      <c r="K2752" t="str">
        <f>TEXT(Ventas_Wellpro[[#This Row],[Fecha]],"MMMM")</f>
        <v>enero</v>
      </c>
      <c r="L2752">
        <f>DAY(Ventas_Wellpro[[#This Row],[Fecha]])</f>
        <v>8</v>
      </c>
    </row>
    <row r="2753" spans="2:12" x14ac:dyDescent="0.25">
      <c r="B2753" s="70">
        <v>46030</v>
      </c>
      <c r="C2753" s="74" t="s">
        <v>25</v>
      </c>
      <c r="D2753" t="s">
        <v>145</v>
      </c>
      <c r="E2753" s="59">
        <v>697</v>
      </c>
      <c r="F2753" s="59">
        <v>6</v>
      </c>
      <c r="G2753" s="48">
        <f>+(Ventas_Wellpro[[#This Row],[Precio de Venta]]*0.16)*Ventas_Wellpro[[#This Row],[Cantidad Vendida]]</f>
        <v>669.12</v>
      </c>
      <c r="H2753" s="61">
        <v>4182</v>
      </c>
      <c r="I2753" s="17">
        <f>+Ventas_Wellpro[[#This Row],[Total de Venta sin IVA]]+Ventas_Wellpro[[#This Row],[IVA]]</f>
        <v>4851.12</v>
      </c>
      <c r="J2753">
        <f>YEAR(Ventas_Wellpro[[#This Row],[Fecha]])</f>
        <v>2026</v>
      </c>
      <c r="K2753" t="str">
        <f>TEXT(Ventas_Wellpro[[#This Row],[Fecha]],"MMMM")</f>
        <v>enero</v>
      </c>
      <c r="L2753">
        <f>DAY(Ventas_Wellpro[[#This Row],[Fecha]])</f>
        <v>8</v>
      </c>
    </row>
    <row r="2754" spans="2:12" x14ac:dyDescent="0.25">
      <c r="B2754" s="70">
        <v>46030</v>
      </c>
      <c r="C2754" s="74" t="s">
        <v>25</v>
      </c>
      <c r="D2754" t="s">
        <v>145</v>
      </c>
      <c r="E2754" s="60">
        <v>697</v>
      </c>
      <c r="F2754" s="60">
        <v>6</v>
      </c>
      <c r="G2754" s="48">
        <f>+(Ventas_Wellpro[[#This Row],[Precio de Venta]]*0.16)*Ventas_Wellpro[[#This Row],[Cantidad Vendida]]</f>
        <v>669.12</v>
      </c>
      <c r="H2754" s="62">
        <v>4182</v>
      </c>
      <c r="I2754" s="17">
        <f>+Ventas_Wellpro[[#This Row],[Total de Venta sin IVA]]+Ventas_Wellpro[[#This Row],[IVA]]</f>
        <v>4851.12</v>
      </c>
      <c r="J2754">
        <f>YEAR(Ventas_Wellpro[[#This Row],[Fecha]])</f>
        <v>2026</v>
      </c>
      <c r="K2754" t="str">
        <f>TEXT(Ventas_Wellpro[[#This Row],[Fecha]],"MMMM")</f>
        <v>enero</v>
      </c>
      <c r="L2754">
        <f>DAY(Ventas_Wellpro[[#This Row],[Fecha]])</f>
        <v>8</v>
      </c>
    </row>
    <row r="2755" spans="2:12" x14ac:dyDescent="0.25">
      <c r="B2755" s="70">
        <v>46030</v>
      </c>
      <c r="C2755" s="74" t="s">
        <v>25</v>
      </c>
      <c r="D2755" t="s">
        <v>145</v>
      </c>
      <c r="E2755" s="59">
        <v>697</v>
      </c>
      <c r="F2755" s="59">
        <v>12</v>
      </c>
      <c r="G2755" s="48">
        <f>+(Ventas_Wellpro[[#This Row],[Precio de Venta]]*0.16)*Ventas_Wellpro[[#This Row],[Cantidad Vendida]]</f>
        <v>1338.24</v>
      </c>
      <c r="H2755" s="61">
        <v>8364</v>
      </c>
      <c r="I2755" s="17">
        <f>+Ventas_Wellpro[[#This Row],[Total de Venta sin IVA]]+Ventas_Wellpro[[#This Row],[IVA]]</f>
        <v>9702.24</v>
      </c>
      <c r="J2755">
        <f>YEAR(Ventas_Wellpro[[#This Row],[Fecha]])</f>
        <v>2026</v>
      </c>
      <c r="K2755" t="str">
        <f>TEXT(Ventas_Wellpro[[#This Row],[Fecha]],"MMMM")</f>
        <v>enero</v>
      </c>
      <c r="L2755">
        <f>DAY(Ventas_Wellpro[[#This Row],[Fecha]])</f>
        <v>8</v>
      </c>
    </row>
    <row r="2756" spans="2:12" x14ac:dyDescent="0.25">
      <c r="B2756" s="70">
        <v>46031</v>
      </c>
      <c r="C2756" s="74" t="s">
        <v>123</v>
      </c>
      <c r="D2756" t="s">
        <v>144</v>
      </c>
      <c r="E2756" s="63">
        <v>137.79</v>
      </c>
      <c r="F2756" s="63">
        <v>1</v>
      </c>
      <c r="G2756" s="48">
        <f>+(Ventas_Wellpro[[#This Row],[Precio de Venta]]*0.16)*Ventas_Wellpro[[#This Row],[Cantidad Vendida]]</f>
        <v>22.046399999999998</v>
      </c>
      <c r="H2756" s="48">
        <v>137.79</v>
      </c>
      <c r="I2756" s="17">
        <f>+Ventas_Wellpro[[#This Row],[Total de Venta sin IVA]]+Ventas_Wellpro[[#This Row],[IVA]]</f>
        <v>159.8364</v>
      </c>
      <c r="J2756">
        <f>YEAR(Ventas_Wellpro[[#This Row],[Fecha]])</f>
        <v>2026</v>
      </c>
      <c r="K2756" t="str">
        <f>TEXT(Ventas_Wellpro[[#This Row],[Fecha]],"MMMM")</f>
        <v>enero</v>
      </c>
      <c r="L2756">
        <f>DAY(Ventas_Wellpro[[#This Row],[Fecha]])</f>
        <v>9</v>
      </c>
    </row>
    <row r="2757" spans="2:12" x14ac:dyDescent="0.25">
      <c r="B2757" s="70">
        <v>46031</v>
      </c>
      <c r="C2757" s="74" t="s">
        <v>21</v>
      </c>
      <c r="D2757" t="s">
        <v>144</v>
      </c>
      <c r="E2757" s="64">
        <v>137.79</v>
      </c>
      <c r="F2757" s="64">
        <v>1</v>
      </c>
      <c r="G2757" s="48">
        <f>+(Ventas_Wellpro[[#This Row],[Precio de Venta]]*0.16)*Ventas_Wellpro[[#This Row],[Cantidad Vendida]]</f>
        <v>22.046399999999998</v>
      </c>
      <c r="H2757" s="65">
        <v>137.79</v>
      </c>
      <c r="I2757" s="17">
        <f>+Ventas_Wellpro[[#This Row],[Total de Venta sin IVA]]+Ventas_Wellpro[[#This Row],[IVA]]</f>
        <v>159.8364</v>
      </c>
      <c r="J2757">
        <f>YEAR(Ventas_Wellpro[[#This Row],[Fecha]])</f>
        <v>2026</v>
      </c>
      <c r="K2757" t="str">
        <f>TEXT(Ventas_Wellpro[[#This Row],[Fecha]],"MMMM")</f>
        <v>enero</v>
      </c>
      <c r="L2757">
        <f>DAY(Ventas_Wellpro[[#This Row],[Fecha]])</f>
        <v>9</v>
      </c>
    </row>
    <row r="2758" spans="2:12" x14ac:dyDescent="0.25">
      <c r="B2758" s="70">
        <v>46031</v>
      </c>
      <c r="C2758" s="74" t="s">
        <v>22</v>
      </c>
      <c r="D2758" t="s">
        <v>144</v>
      </c>
      <c r="E2758" s="63">
        <v>137.79</v>
      </c>
      <c r="F2758" s="63">
        <v>1</v>
      </c>
      <c r="G2758" s="48">
        <f>+(Ventas_Wellpro[[#This Row],[Precio de Venta]]*0.16)*Ventas_Wellpro[[#This Row],[Cantidad Vendida]]</f>
        <v>22.046399999999998</v>
      </c>
      <c r="H2758" s="48">
        <v>137.79</v>
      </c>
      <c r="I2758" s="17">
        <f>+Ventas_Wellpro[[#This Row],[Total de Venta sin IVA]]+Ventas_Wellpro[[#This Row],[IVA]]</f>
        <v>159.8364</v>
      </c>
      <c r="J2758">
        <f>YEAR(Ventas_Wellpro[[#This Row],[Fecha]])</f>
        <v>2026</v>
      </c>
      <c r="K2758" t="str">
        <f>TEXT(Ventas_Wellpro[[#This Row],[Fecha]],"MMMM")</f>
        <v>enero</v>
      </c>
      <c r="L2758">
        <f>DAY(Ventas_Wellpro[[#This Row],[Fecha]])</f>
        <v>9</v>
      </c>
    </row>
    <row r="2759" spans="2:12" x14ac:dyDescent="0.25">
      <c r="B2759" s="70">
        <v>46031</v>
      </c>
      <c r="C2759" s="74" t="s">
        <v>14</v>
      </c>
      <c r="D2759" t="s">
        <v>144</v>
      </c>
      <c r="E2759" s="64">
        <v>1706.9</v>
      </c>
      <c r="F2759" s="64">
        <v>1</v>
      </c>
      <c r="G2759" s="48">
        <f>+(Ventas_Wellpro[[#This Row],[Precio de Venta]]*0.16)*Ventas_Wellpro[[#This Row],[Cantidad Vendida]]</f>
        <v>273.10400000000004</v>
      </c>
      <c r="H2759" s="65">
        <v>1706.9</v>
      </c>
      <c r="I2759" s="17">
        <f>+Ventas_Wellpro[[#This Row],[Total de Venta sin IVA]]+Ventas_Wellpro[[#This Row],[IVA]]</f>
        <v>1980.0040000000001</v>
      </c>
      <c r="J2759">
        <f>YEAR(Ventas_Wellpro[[#This Row],[Fecha]])</f>
        <v>2026</v>
      </c>
      <c r="K2759" t="str">
        <f>TEXT(Ventas_Wellpro[[#This Row],[Fecha]],"MMMM")</f>
        <v>enero</v>
      </c>
      <c r="L2759">
        <f>DAY(Ventas_Wellpro[[#This Row],[Fecha]])</f>
        <v>9</v>
      </c>
    </row>
    <row r="2760" spans="2:12" x14ac:dyDescent="0.25">
      <c r="B2760" s="70">
        <v>46031</v>
      </c>
      <c r="C2760" s="74" t="s">
        <v>24</v>
      </c>
      <c r="D2760" t="s">
        <v>144</v>
      </c>
      <c r="E2760" s="63">
        <v>137.79</v>
      </c>
      <c r="F2760" s="63">
        <v>1</v>
      </c>
      <c r="G2760" s="48">
        <f>+(Ventas_Wellpro[[#This Row],[Precio de Venta]]*0.16)*Ventas_Wellpro[[#This Row],[Cantidad Vendida]]</f>
        <v>22.046399999999998</v>
      </c>
      <c r="H2760" s="48">
        <v>137.79</v>
      </c>
      <c r="I2760" s="17">
        <f>+Ventas_Wellpro[[#This Row],[Total de Venta sin IVA]]+Ventas_Wellpro[[#This Row],[IVA]]</f>
        <v>159.8364</v>
      </c>
      <c r="J2760">
        <f>YEAR(Ventas_Wellpro[[#This Row],[Fecha]])</f>
        <v>2026</v>
      </c>
      <c r="K2760" t="str">
        <f>TEXT(Ventas_Wellpro[[#This Row],[Fecha]],"MMMM")</f>
        <v>enero</v>
      </c>
      <c r="L2760">
        <f>DAY(Ventas_Wellpro[[#This Row],[Fecha]])</f>
        <v>9</v>
      </c>
    </row>
    <row r="2761" spans="2:12" x14ac:dyDescent="0.25">
      <c r="B2761" s="70">
        <v>46034</v>
      </c>
      <c r="C2761" s="74" t="s">
        <v>16</v>
      </c>
      <c r="D2761" t="s">
        <v>144</v>
      </c>
      <c r="E2761" s="66">
        <v>905.16</v>
      </c>
      <c r="F2761" s="66">
        <v>1</v>
      </c>
      <c r="G2761" s="48">
        <f>+(Ventas_Wellpro[[#This Row],[Precio de Venta]]*0.16)*Ventas_Wellpro[[#This Row],[Cantidad Vendida]]</f>
        <v>144.82560000000001</v>
      </c>
      <c r="H2761" s="68">
        <v>905.16</v>
      </c>
      <c r="I2761" s="17">
        <f>+Ventas_Wellpro[[#This Row],[Total de Venta sin IVA]]+Ventas_Wellpro[[#This Row],[IVA]]</f>
        <v>1049.9856</v>
      </c>
      <c r="J2761">
        <f>YEAR(Ventas_Wellpro[[#This Row],[Fecha]])</f>
        <v>2026</v>
      </c>
      <c r="K2761" t="str">
        <f>TEXT(Ventas_Wellpro[[#This Row],[Fecha]],"MMMM")</f>
        <v>enero</v>
      </c>
      <c r="L2761">
        <f>DAY(Ventas_Wellpro[[#This Row],[Fecha]])</f>
        <v>12</v>
      </c>
    </row>
    <row r="2762" spans="2:12" x14ac:dyDescent="0.25">
      <c r="B2762" s="70">
        <v>46034</v>
      </c>
      <c r="C2762" s="74" t="s">
        <v>159</v>
      </c>
      <c r="D2762" t="s">
        <v>197</v>
      </c>
      <c r="E2762" s="67">
        <v>814.02</v>
      </c>
      <c r="F2762" s="67">
        <v>6</v>
      </c>
      <c r="G2762" s="48">
        <f>+(Ventas_Wellpro[[#This Row],[Precio de Venta]]*0.16)*Ventas_Wellpro[[#This Row],[Cantidad Vendida]]</f>
        <v>781.45920000000001</v>
      </c>
      <c r="H2762" s="69">
        <v>4884.12</v>
      </c>
      <c r="I2762" s="17">
        <f>+Ventas_Wellpro[[#This Row],[Total de Venta sin IVA]]+Ventas_Wellpro[[#This Row],[IVA]]</f>
        <v>5665.5792000000001</v>
      </c>
      <c r="J2762">
        <f>YEAR(Ventas_Wellpro[[#This Row],[Fecha]])</f>
        <v>2026</v>
      </c>
      <c r="K2762" t="str">
        <f>TEXT(Ventas_Wellpro[[#This Row],[Fecha]],"MMMM")</f>
        <v>enero</v>
      </c>
      <c r="L2762">
        <f>DAY(Ventas_Wellpro[[#This Row],[Fecha]])</f>
        <v>12</v>
      </c>
    </row>
    <row r="2763" spans="2:12" x14ac:dyDescent="0.25">
      <c r="B2763" s="70">
        <v>46034</v>
      </c>
      <c r="C2763" s="74" t="s">
        <v>123</v>
      </c>
      <c r="D2763" t="s">
        <v>144</v>
      </c>
      <c r="E2763" s="67">
        <v>137.79</v>
      </c>
      <c r="F2763" s="67">
        <v>1</v>
      </c>
      <c r="G2763" s="48">
        <f>+(Ventas_Wellpro[[#This Row],[Precio de Venta]]*0.16)*Ventas_Wellpro[[#This Row],[Cantidad Vendida]]</f>
        <v>22.046399999999998</v>
      </c>
      <c r="H2763" s="69">
        <v>137.79</v>
      </c>
      <c r="I2763" s="17">
        <f>+Ventas_Wellpro[[#This Row],[Total de Venta sin IVA]]+Ventas_Wellpro[[#This Row],[IVA]]</f>
        <v>159.8364</v>
      </c>
      <c r="J2763">
        <f>YEAR(Ventas_Wellpro[[#This Row],[Fecha]])</f>
        <v>2026</v>
      </c>
      <c r="K2763" t="str">
        <f>TEXT(Ventas_Wellpro[[#This Row],[Fecha]],"MMMM")</f>
        <v>enero</v>
      </c>
      <c r="L2763">
        <f>DAY(Ventas_Wellpro[[#This Row],[Fecha]])</f>
        <v>12</v>
      </c>
    </row>
    <row r="2764" spans="2:12" x14ac:dyDescent="0.25">
      <c r="B2764" s="70">
        <v>46034</v>
      </c>
      <c r="C2764" s="74" t="s">
        <v>10</v>
      </c>
      <c r="D2764" t="s">
        <v>197</v>
      </c>
      <c r="E2764" s="66">
        <v>211.23</v>
      </c>
      <c r="F2764" s="66">
        <v>6</v>
      </c>
      <c r="G2764" s="48">
        <f>+(Ventas_Wellpro[[#This Row],[Precio de Venta]]*0.16)*Ventas_Wellpro[[#This Row],[Cantidad Vendida]]</f>
        <v>202.7808</v>
      </c>
      <c r="H2764" s="68">
        <v>1267.3800000000001</v>
      </c>
      <c r="I2764" s="17">
        <f>+Ventas_Wellpro[[#This Row],[Total de Venta sin IVA]]+Ventas_Wellpro[[#This Row],[IVA]]</f>
        <v>1470.1608000000001</v>
      </c>
      <c r="J2764">
        <f>YEAR(Ventas_Wellpro[[#This Row],[Fecha]])</f>
        <v>2026</v>
      </c>
      <c r="K2764" t="str">
        <f>TEXT(Ventas_Wellpro[[#This Row],[Fecha]],"MMMM")</f>
        <v>enero</v>
      </c>
      <c r="L2764">
        <f>DAY(Ventas_Wellpro[[#This Row],[Fecha]])</f>
        <v>12</v>
      </c>
    </row>
    <row r="2765" spans="2:12" x14ac:dyDescent="0.25">
      <c r="B2765" s="70">
        <v>46034</v>
      </c>
      <c r="C2765" s="74" t="s">
        <v>21</v>
      </c>
      <c r="D2765" t="s">
        <v>144</v>
      </c>
      <c r="E2765" s="67">
        <v>137.79</v>
      </c>
      <c r="F2765" s="67">
        <v>1</v>
      </c>
      <c r="G2765" s="48">
        <f>+(Ventas_Wellpro[[#This Row],[Precio de Venta]]*0.16)*Ventas_Wellpro[[#This Row],[Cantidad Vendida]]</f>
        <v>22.046399999999998</v>
      </c>
      <c r="H2765" s="69">
        <v>137.79</v>
      </c>
      <c r="I2765" s="17">
        <f>+Ventas_Wellpro[[#This Row],[Total de Venta sin IVA]]+Ventas_Wellpro[[#This Row],[IVA]]</f>
        <v>159.8364</v>
      </c>
      <c r="J2765">
        <f>YEAR(Ventas_Wellpro[[#This Row],[Fecha]])</f>
        <v>2026</v>
      </c>
      <c r="K2765" t="str">
        <f>TEXT(Ventas_Wellpro[[#This Row],[Fecha]],"MMMM")</f>
        <v>enero</v>
      </c>
      <c r="L2765">
        <f>DAY(Ventas_Wellpro[[#This Row],[Fecha]])</f>
        <v>12</v>
      </c>
    </row>
    <row r="2766" spans="2:12" x14ac:dyDescent="0.25">
      <c r="B2766" s="70">
        <v>46034</v>
      </c>
      <c r="C2766" s="74" t="s">
        <v>59</v>
      </c>
      <c r="D2766" t="s">
        <v>197</v>
      </c>
      <c r="E2766" s="66">
        <v>16.16</v>
      </c>
      <c r="F2766" s="66">
        <v>120</v>
      </c>
      <c r="G2766" s="48">
        <f>+(Ventas_Wellpro[[#This Row],[Precio de Venta]]*0.16)*Ventas_Wellpro[[#This Row],[Cantidad Vendida]]</f>
        <v>310.27199999999999</v>
      </c>
      <c r="H2766" s="68">
        <v>1939.2</v>
      </c>
      <c r="I2766" s="17">
        <f>+Ventas_Wellpro[[#This Row],[Total de Venta sin IVA]]+Ventas_Wellpro[[#This Row],[IVA]]</f>
        <v>2249.4720000000002</v>
      </c>
      <c r="J2766">
        <f>YEAR(Ventas_Wellpro[[#This Row],[Fecha]])</f>
        <v>2026</v>
      </c>
      <c r="K2766" t="str">
        <f>TEXT(Ventas_Wellpro[[#This Row],[Fecha]],"MMMM")</f>
        <v>enero</v>
      </c>
      <c r="L2766">
        <f>DAY(Ventas_Wellpro[[#This Row],[Fecha]])</f>
        <v>12</v>
      </c>
    </row>
    <row r="2767" spans="2:12" x14ac:dyDescent="0.25">
      <c r="B2767" s="70">
        <v>46034</v>
      </c>
      <c r="C2767" s="74" t="s">
        <v>11</v>
      </c>
      <c r="D2767" t="s">
        <v>197</v>
      </c>
      <c r="E2767" s="67">
        <v>211.23</v>
      </c>
      <c r="F2767" s="67">
        <v>6</v>
      </c>
      <c r="G2767" s="48">
        <f>+(Ventas_Wellpro[[#This Row],[Precio de Venta]]*0.16)*Ventas_Wellpro[[#This Row],[Cantidad Vendida]]</f>
        <v>202.7808</v>
      </c>
      <c r="H2767" s="69">
        <v>1267.3800000000001</v>
      </c>
      <c r="I2767" s="17">
        <f>+Ventas_Wellpro[[#This Row],[Total de Venta sin IVA]]+Ventas_Wellpro[[#This Row],[IVA]]</f>
        <v>1470.1608000000001</v>
      </c>
      <c r="J2767">
        <f>YEAR(Ventas_Wellpro[[#This Row],[Fecha]])</f>
        <v>2026</v>
      </c>
      <c r="K2767" t="str">
        <f>TEXT(Ventas_Wellpro[[#This Row],[Fecha]],"MMMM")</f>
        <v>enero</v>
      </c>
      <c r="L2767">
        <f>DAY(Ventas_Wellpro[[#This Row],[Fecha]])</f>
        <v>12</v>
      </c>
    </row>
    <row r="2768" spans="2:12" x14ac:dyDescent="0.25">
      <c r="B2768" s="70">
        <v>46034</v>
      </c>
      <c r="C2768" s="74" t="s">
        <v>22</v>
      </c>
      <c r="D2768" t="s">
        <v>144</v>
      </c>
      <c r="E2768" s="66">
        <v>137.79</v>
      </c>
      <c r="F2768" s="66">
        <v>1</v>
      </c>
      <c r="G2768" s="48">
        <f>+(Ventas_Wellpro[[#This Row],[Precio de Venta]]*0.16)*Ventas_Wellpro[[#This Row],[Cantidad Vendida]]</f>
        <v>22.046399999999998</v>
      </c>
      <c r="H2768" s="68">
        <v>137.79</v>
      </c>
      <c r="I2768" s="17">
        <f>+Ventas_Wellpro[[#This Row],[Total de Venta sin IVA]]+Ventas_Wellpro[[#This Row],[IVA]]</f>
        <v>159.8364</v>
      </c>
      <c r="J2768">
        <f>YEAR(Ventas_Wellpro[[#This Row],[Fecha]])</f>
        <v>2026</v>
      </c>
      <c r="K2768" t="str">
        <f>TEXT(Ventas_Wellpro[[#This Row],[Fecha]],"MMMM")</f>
        <v>enero</v>
      </c>
      <c r="L2768">
        <f>DAY(Ventas_Wellpro[[#This Row],[Fecha]])</f>
        <v>12</v>
      </c>
    </row>
    <row r="2769" spans="2:12" x14ac:dyDescent="0.25">
      <c r="B2769" s="70">
        <v>46034</v>
      </c>
      <c r="C2769" s="74" t="s">
        <v>24</v>
      </c>
      <c r="D2769" t="s">
        <v>197</v>
      </c>
      <c r="E2769" s="66">
        <v>103.34</v>
      </c>
      <c r="F2769" s="66">
        <v>240</v>
      </c>
      <c r="G2769" s="48">
        <f>+(Ventas_Wellpro[[#This Row],[Precio de Venta]]*0.16)*Ventas_Wellpro[[#This Row],[Cantidad Vendida]]</f>
        <v>3968.2560000000003</v>
      </c>
      <c r="H2769" s="68">
        <v>24801.599999999999</v>
      </c>
      <c r="I2769" s="17">
        <f>+Ventas_Wellpro[[#This Row],[Total de Venta sin IVA]]+Ventas_Wellpro[[#This Row],[IVA]]</f>
        <v>28769.856</v>
      </c>
      <c r="J2769">
        <f>YEAR(Ventas_Wellpro[[#This Row],[Fecha]])</f>
        <v>2026</v>
      </c>
      <c r="K2769" t="str">
        <f>TEXT(Ventas_Wellpro[[#This Row],[Fecha]],"MMMM")</f>
        <v>enero</v>
      </c>
      <c r="L2769">
        <f>DAY(Ventas_Wellpro[[#This Row],[Fecha]])</f>
        <v>12</v>
      </c>
    </row>
    <row r="2770" spans="2:12" x14ac:dyDescent="0.25">
      <c r="B2770" s="70">
        <v>46035</v>
      </c>
      <c r="C2770" s="74" t="s">
        <v>16</v>
      </c>
      <c r="D2770" t="s">
        <v>144</v>
      </c>
      <c r="E2770" s="67">
        <v>905.16</v>
      </c>
      <c r="F2770" s="67">
        <v>1</v>
      </c>
      <c r="G2770" s="48">
        <f>+(Ventas_Wellpro[[#This Row],[Precio de Venta]]*0.16)*Ventas_Wellpro[[#This Row],[Cantidad Vendida]]</f>
        <v>144.82560000000001</v>
      </c>
      <c r="H2770" s="69">
        <v>905.16</v>
      </c>
      <c r="I2770" s="17">
        <f>+Ventas_Wellpro[[#This Row],[Total de Venta sin IVA]]+Ventas_Wellpro[[#This Row],[IVA]]</f>
        <v>1049.9856</v>
      </c>
      <c r="J2770">
        <f>YEAR(Ventas_Wellpro[[#This Row],[Fecha]])</f>
        <v>2026</v>
      </c>
      <c r="K2770" t="str">
        <f>TEXT(Ventas_Wellpro[[#This Row],[Fecha]],"MMMM")</f>
        <v>enero</v>
      </c>
      <c r="L2770">
        <f>DAY(Ventas_Wellpro[[#This Row],[Fecha]])</f>
        <v>13</v>
      </c>
    </row>
    <row r="2771" spans="2:12" x14ac:dyDescent="0.25">
      <c r="B2771" s="70">
        <v>46035</v>
      </c>
      <c r="C2771" s="74" t="s">
        <v>16</v>
      </c>
      <c r="D2771" t="s">
        <v>145</v>
      </c>
      <c r="E2771" s="66">
        <v>697</v>
      </c>
      <c r="F2771" s="66">
        <v>12</v>
      </c>
      <c r="G2771" s="48">
        <f>+(Ventas_Wellpro[[#This Row],[Precio de Venta]]*0.16)*Ventas_Wellpro[[#This Row],[Cantidad Vendida]]</f>
        <v>1338.24</v>
      </c>
      <c r="H2771" s="68">
        <v>8364</v>
      </c>
      <c r="I2771" s="17">
        <f>+Ventas_Wellpro[[#This Row],[Total de Venta sin IVA]]+Ventas_Wellpro[[#This Row],[IVA]]</f>
        <v>9702.24</v>
      </c>
      <c r="J2771">
        <f>YEAR(Ventas_Wellpro[[#This Row],[Fecha]])</f>
        <v>2026</v>
      </c>
      <c r="K2771" t="str">
        <f>TEXT(Ventas_Wellpro[[#This Row],[Fecha]],"MMMM")</f>
        <v>enero</v>
      </c>
      <c r="L2771">
        <f>DAY(Ventas_Wellpro[[#This Row],[Fecha]])</f>
        <v>13</v>
      </c>
    </row>
    <row r="2772" spans="2:12" x14ac:dyDescent="0.25">
      <c r="B2772" s="70">
        <v>46035</v>
      </c>
      <c r="C2772" s="74" t="s">
        <v>15</v>
      </c>
      <c r="D2772" t="s">
        <v>145</v>
      </c>
      <c r="E2772" s="67">
        <v>632.99</v>
      </c>
      <c r="F2772" s="67">
        <v>8</v>
      </c>
      <c r="G2772" s="48">
        <f>+(Ventas_Wellpro[[#This Row],[Precio de Venta]]*0.16)*Ventas_Wellpro[[#This Row],[Cantidad Vendida]]</f>
        <v>810.22720000000004</v>
      </c>
      <c r="H2772" s="69">
        <v>5063.92</v>
      </c>
      <c r="I2772" s="17">
        <f>+Ventas_Wellpro[[#This Row],[Total de Venta sin IVA]]+Ventas_Wellpro[[#This Row],[IVA]]</f>
        <v>5874.1472000000003</v>
      </c>
      <c r="J2772">
        <f>YEAR(Ventas_Wellpro[[#This Row],[Fecha]])</f>
        <v>2026</v>
      </c>
      <c r="K2772" t="str">
        <f>TEXT(Ventas_Wellpro[[#This Row],[Fecha]],"MMMM")</f>
        <v>enero</v>
      </c>
      <c r="L2772">
        <f>DAY(Ventas_Wellpro[[#This Row],[Fecha]])</f>
        <v>13</v>
      </c>
    </row>
    <row r="2773" spans="2:12" x14ac:dyDescent="0.25">
      <c r="B2773" s="70">
        <v>46035</v>
      </c>
      <c r="C2773" s="74" t="s">
        <v>15</v>
      </c>
      <c r="D2773" t="s">
        <v>215</v>
      </c>
      <c r="E2773" s="66">
        <v>505.86</v>
      </c>
      <c r="F2773" s="66">
        <v>52</v>
      </c>
      <c r="G2773" s="48">
        <f>+(Ventas_Wellpro[[#This Row],[Precio de Venta]]*0.16)*Ventas_Wellpro[[#This Row],[Cantidad Vendida]]</f>
        <v>4208.7552000000005</v>
      </c>
      <c r="H2773" s="68">
        <v>26304.720000000001</v>
      </c>
      <c r="I2773" s="17">
        <f>+Ventas_Wellpro[[#This Row],[Total de Venta sin IVA]]+Ventas_Wellpro[[#This Row],[IVA]]</f>
        <v>30513.475200000001</v>
      </c>
      <c r="J2773">
        <f>YEAR(Ventas_Wellpro[[#This Row],[Fecha]])</f>
        <v>2026</v>
      </c>
      <c r="K2773" t="str">
        <f>TEXT(Ventas_Wellpro[[#This Row],[Fecha]],"MMMM")</f>
        <v>enero</v>
      </c>
      <c r="L2773">
        <f>DAY(Ventas_Wellpro[[#This Row],[Fecha]])</f>
        <v>13</v>
      </c>
    </row>
    <row r="2774" spans="2:12" x14ac:dyDescent="0.25">
      <c r="B2774" s="70">
        <v>46035</v>
      </c>
      <c r="C2774" s="74" t="s">
        <v>187</v>
      </c>
      <c r="D2774" t="s">
        <v>215</v>
      </c>
      <c r="E2774" s="66">
        <v>547.24</v>
      </c>
      <c r="F2774" s="66">
        <v>42</v>
      </c>
      <c r="G2774" s="48">
        <f>+(Ventas_Wellpro[[#This Row],[Precio de Venta]]*0.16)*Ventas_Wellpro[[#This Row],[Cantidad Vendida]]</f>
        <v>3677.4528</v>
      </c>
      <c r="H2774" s="68">
        <v>22984.080000000002</v>
      </c>
      <c r="I2774" s="17">
        <f>+Ventas_Wellpro[[#This Row],[Total de Venta sin IVA]]+Ventas_Wellpro[[#This Row],[IVA]]</f>
        <v>26661.532800000001</v>
      </c>
      <c r="J2774">
        <f>YEAR(Ventas_Wellpro[[#This Row],[Fecha]])</f>
        <v>2026</v>
      </c>
      <c r="K2774" t="str">
        <f>TEXT(Ventas_Wellpro[[#This Row],[Fecha]],"MMMM")</f>
        <v>enero</v>
      </c>
      <c r="L2774">
        <f>DAY(Ventas_Wellpro[[#This Row],[Fecha]])</f>
        <v>13</v>
      </c>
    </row>
    <row r="2775" spans="2:12" x14ac:dyDescent="0.25">
      <c r="B2775" s="70">
        <v>46035</v>
      </c>
      <c r="C2775" s="74" t="s">
        <v>159</v>
      </c>
      <c r="D2775" t="s">
        <v>144</v>
      </c>
      <c r="E2775" s="67">
        <v>957.67</v>
      </c>
      <c r="F2775" s="67">
        <v>1</v>
      </c>
      <c r="G2775" s="48">
        <f>+(Ventas_Wellpro[[#This Row],[Precio de Venta]]*0.16)*Ventas_Wellpro[[#This Row],[Cantidad Vendida]]</f>
        <v>153.22720000000001</v>
      </c>
      <c r="H2775" s="69">
        <v>957.67</v>
      </c>
      <c r="I2775" s="17">
        <f>+Ventas_Wellpro[[#This Row],[Total de Venta sin IVA]]+Ventas_Wellpro[[#This Row],[IVA]]</f>
        <v>1110.8971999999999</v>
      </c>
      <c r="J2775">
        <f>YEAR(Ventas_Wellpro[[#This Row],[Fecha]])</f>
        <v>2026</v>
      </c>
      <c r="K2775" t="str">
        <f>TEXT(Ventas_Wellpro[[#This Row],[Fecha]],"MMMM")</f>
        <v>enero</v>
      </c>
      <c r="L2775">
        <f>DAY(Ventas_Wellpro[[#This Row],[Fecha]])</f>
        <v>13</v>
      </c>
    </row>
    <row r="2776" spans="2:12" x14ac:dyDescent="0.25">
      <c r="B2776" s="70">
        <v>46035</v>
      </c>
      <c r="C2776" s="74" t="s">
        <v>123</v>
      </c>
      <c r="D2776" t="s">
        <v>144</v>
      </c>
      <c r="E2776" s="66">
        <v>137.79</v>
      </c>
      <c r="F2776" s="66">
        <v>1</v>
      </c>
      <c r="G2776" s="48">
        <f>+(Ventas_Wellpro[[#This Row],[Precio de Venta]]*0.16)*Ventas_Wellpro[[#This Row],[Cantidad Vendida]]</f>
        <v>22.046399999999998</v>
      </c>
      <c r="H2776" s="68">
        <v>137.79</v>
      </c>
      <c r="I2776" s="17">
        <f>+Ventas_Wellpro[[#This Row],[Total de Venta sin IVA]]+Ventas_Wellpro[[#This Row],[IVA]]</f>
        <v>159.8364</v>
      </c>
      <c r="J2776">
        <f>YEAR(Ventas_Wellpro[[#This Row],[Fecha]])</f>
        <v>2026</v>
      </c>
      <c r="K2776" t="str">
        <f>TEXT(Ventas_Wellpro[[#This Row],[Fecha]],"MMMM")</f>
        <v>enero</v>
      </c>
      <c r="L2776">
        <f>DAY(Ventas_Wellpro[[#This Row],[Fecha]])</f>
        <v>13</v>
      </c>
    </row>
    <row r="2777" spans="2:12" x14ac:dyDescent="0.25">
      <c r="B2777" s="70">
        <v>46035</v>
      </c>
      <c r="C2777" s="74" t="s">
        <v>123</v>
      </c>
      <c r="D2777" t="s">
        <v>144</v>
      </c>
      <c r="E2777" s="67">
        <v>137.79</v>
      </c>
      <c r="F2777" s="67">
        <v>1</v>
      </c>
      <c r="G2777" s="48">
        <f>+(Ventas_Wellpro[[#This Row],[Precio de Venta]]*0.16)*Ventas_Wellpro[[#This Row],[Cantidad Vendida]]</f>
        <v>22.046399999999998</v>
      </c>
      <c r="H2777" s="69">
        <v>137.79</v>
      </c>
      <c r="I2777" s="17">
        <f>+Ventas_Wellpro[[#This Row],[Total de Venta sin IVA]]+Ventas_Wellpro[[#This Row],[IVA]]</f>
        <v>159.8364</v>
      </c>
      <c r="J2777">
        <f>YEAR(Ventas_Wellpro[[#This Row],[Fecha]])</f>
        <v>2026</v>
      </c>
      <c r="K2777" t="str">
        <f>TEXT(Ventas_Wellpro[[#This Row],[Fecha]],"MMMM")</f>
        <v>enero</v>
      </c>
      <c r="L2777">
        <f>DAY(Ventas_Wellpro[[#This Row],[Fecha]])</f>
        <v>13</v>
      </c>
    </row>
    <row r="2778" spans="2:12" x14ac:dyDescent="0.25">
      <c r="B2778" s="70">
        <v>46035</v>
      </c>
      <c r="C2778" s="74" t="s">
        <v>10</v>
      </c>
      <c r="D2778" t="s">
        <v>144</v>
      </c>
      <c r="E2778" s="66">
        <v>343.97</v>
      </c>
      <c r="F2778" s="66">
        <v>1</v>
      </c>
      <c r="G2778" s="48">
        <f>+(Ventas_Wellpro[[#This Row],[Precio de Venta]]*0.16)*Ventas_Wellpro[[#This Row],[Cantidad Vendida]]</f>
        <v>55.035200000000003</v>
      </c>
      <c r="H2778" s="68">
        <v>343.97</v>
      </c>
      <c r="I2778" s="17">
        <f>+Ventas_Wellpro[[#This Row],[Total de Venta sin IVA]]+Ventas_Wellpro[[#This Row],[IVA]]</f>
        <v>399.00520000000006</v>
      </c>
      <c r="J2778">
        <f>YEAR(Ventas_Wellpro[[#This Row],[Fecha]])</f>
        <v>2026</v>
      </c>
      <c r="K2778" t="str">
        <f>TEXT(Ventas_Wellpro[[#This Row],[Fecha]],"MMMM")</f>
        <v>enero</v>
      </c>
      <c r="L2778">
        <f>DAY(Ventas_Wellpro[[#This Row],[Fecha]])</f>
        <v>13</v>
      </c>
    </row>
    <row r="2779" spans="2:12" x14ac:dyDescent="0.25">
      <c r="B2779" s="70">
        <v>46035</v>
      </c>
      <c r="C2779" s="74" t="s">
        <v>21</v>
      </c>
      <c r="D2779" t="s">
        <v>144</v>
      </c>
      <c r="E2779" s="66">
        <v>137.79</v>
      </c>
      <c r="F2779" s="66">
        <v>1</v>
      </c>
      <c r="G2779" s="48">
        <f>+(Ventas_Wellpro[[#This Row],[Precio de Venta]]*0.16)*Ventas_Wellpro[[#This Row],[Cantidad Vendida]]</f>
        <v>22.046399999999998</v>
      </c>
      <c r="H2779" s="68">
        <v>137.79</v>
      </c>
      <c r="I2779" s="17">
        <f>+Ventas_Wellpro[[#This Row],[Total de Venta sin IVA]]+Ventas_Wellpro[[#This Row],[IVA]]</f>
        <v>159.8364</v>
      </c>
      <c r="J2779">
        <f>YEAR(Ventas_Wellpro[[#This Row],[Fecha]])</f>
        <v>2026</v>
      </c>
      <c r="K2779" t="str">
        <f>TEXT(Ventas_Wellpro[[#This Row],[Fecha]],"MMMM")</f>
        <v>enero</v>
      </c>
      <c r="L2779">
        <f>DAY(Ventas_Wellpro[[#This Row],[Fecha]])</f>
        <v>13</v>
      </c>
    </row>
    <row r="2780" spans="2:12" x14ac:dyDescent="0.25">
      <c r="B2780" s="70">
        <v>46035</v>
      </c>
      <c r="C2780" s="74" t="s">
        <v>21</v>
      </c>
      <c r="D2780" t="s">
        <v>144</v>
      </c>
      <c r="E2780" s="67">
        <v>137.79</v>
      </c>
      <c r="F2780" s="67">
        <v>1</v>
      </c>
      <c r="G2780" s="48">
        <f>+(Ventas_Wellpro[[#This Row],[Precio de Venta]]*0.16)*Ventas_Wellpro[[#This Row],[Cantidad Vendida]]</f>
        <v>22.046399999999998</v>
      </c>
      <c r="H2780" s="69">
        <v>137.79</v>
      </c>
      <c r="I2780" s="17">
        <f>+Ventas_Wellpro[[#This Row],[Total de Venta sin IVA]]+Ventas_Wellpro[[#This Row],[IVA]]</f>
        <v>159.8364</v>
      </c>
      <c r="J2780">
        <f>YEAR(Ventas_Wellpro[[#This Row],[Fecha]])</f>
        <v>2026</v>
      </c>
      <c r="K2780" t="str">
        <f>TEXT(Ventas_Wellpro[[#This Row],[Fecha]],"MMMM")</f>
        <v>enero</v>
      </c>
      <c r="L2780">
        <f>DAY(Ventas_Wellpro[[#This Row],[Fecha]])</f>
        <v>13</v>
      </c>
    </row>
    <row r="2781" spans="2:12" x14ac:dyDescent="0.25">
      <c r="B2781" s="70">
        <v>46035</v>
      </c>
      <c r="C2781" s="74" t="s">
        <v>21</v>
      </c>
      <c r="D2781" t="s">
        <v>145</v>
      </c>
      <c r="E2781" s="66">
        <v>90.54</v>
      </c>
      <c r="F2781" s="66">
        <v>108</v>
      </c>
      <c r="G2781" s="48">
        <f>+(Ventas_Wellpro[[#This Row],[Precio de Venta]]*0.16)*Ventas_Wellpro[[#This Row],[Cantidad Vendida]]</f>
        <v>1564.5312000000001</v>
      </c>
      <c r="H2781" s="68">
        <v>9778.32</v>
      </c>
      <c r="I2781" s="17">
        <f>+Ventas_Wellpro[[#This Row],[Total de Venta sin IVA]]+Ventas_Wellpro[[#This Row],[IVA]]</f>
        <v>11342.851199999999</v>
      </c>
      <c r="J2781">
        <f>YEAR(Ventas_Wellpro[[#This Row],[Fecha]])</f>
        <v>2026</v>
      </c>
      <c r="K2781" t="str">
        <f>TEXT(Ventas_Wellpro[[#This Row],[Fecha]],"MMMM")</f>
        <v>enero</v>
      </c>
      <c r="L2781">
        <f>DAY(Ventas_Wellpro[[#This Row],[Fecha]])</f>
        <v>13</v>
      </c>
    </row>
    <row r="2782" spans="2:12" x14ac:dyDescent="0.25">
      <c r="B2782" s="70">
        <v>46035</v>
      </c>
      <c r="C2782" s="74" t="s">
        <v>22</v>
      </c>
      <c r="D2782" t="s">
        <v>144</v>
      </c>
      <c r="E2782" s="67">
        <v>137.79</v>
      </c>
      <c r="F2782" s="67">
        <v>1</v>
      </c>
      <c r="G2782" s="48">
        <f>+(Ventas_Wellpro[[#This Row],[Precio de Venta]]*0.16)*Ventas_Wellpro[[#This Row],[Cantidad Vendida]]</f>
        <v>22.046399999999998</v>
      </c>
      <c r="H2782" s="69">
        <v>137.79</v>
      </c>
      <c r="I2782" s="17">
        <f>+Ventas_Wellpro[[#This Row],[Total de Venta sin IVA]]+Ventas_Wellpro[[#This Row],[IVA]]</f>
        <v>159.8364</v>
      </c>
      <c r="J2782">
        <f>YEAR(Ventas_Wellpro[[#This Row],[Fecha]])</f>
        <v>2026</v>
      </c>
      <c r="K2782" t="str">
        <f>TEXT(Ventas_Wellpro[[#This Row],[Fecha]],"MMMM")</f>
        <v>enero</v>
      </c>
      <c r="L2782">
        <f>DAY(Ventas_Wellpro[[#This Row],[Fecha]])</f>
        <v>13</v>
      </c>
    </row>
    <row r="2783" spans="2:12" x14ac:dyDescent="0.25">
      <c r="B2783" s="70">
        <v>46035</v>
      </c>
      <c r="C2783" s="74" t="s">
        <v>22</v>
      </c>
      <c r="D2783" t="s">
        <v>144</v>
      </c>
      <c r="E2783" s="66">
        <v>137.79</v>
      </c>
      <c r="F2783" s="66">
        <v>1</v>
      </c>
      <c r="G2783" s="48">
        <f>+(Ventas_Wellpro[[#This Row],[Precio de Venta]]*0.16)*Ventas_Wellpro[[#This Row],[Cantidad Vendida]]</f>
        <v>22.046399999999998</v>
      </c>
      <c r="H2783" s="68">
        <v>137.79</v>
      </c>
      <c r="I2783" s="17">
        <f>+Ventas_Wellpro[[#This Row],[Total de Venta sin IVA]]+Ventas_Wellpro[[#This Row],[IVA]]</f>
        <v>159.8364</v>
      </c>
      <c r="J2783">
        <f>YEAR(Ventas_Wellpro[[#This Row],[Fecha]])</f>
        <v>2026</v>
      </c>
      <c r="K2783" t="str">
        <f>TEXT(Ventas_Wellpro[[#This Row],[Fecha]],"MMMM")</f>
        <v>enero</v>
      </c>
      <c r="L2783">
        <f>DAY(Ventas_Wellpro[[#This Row],[Fecha]])</f>
        <v>13</v>
      </c>
    </row>
    <row r="2784" spans="2:12" x14ac:dyDescent="0.25">
      <c r="B2784" s="70">
        <v>46035</v>
      </c>
      <c r="C2784" s="74" t="s">
        <v>22</v>
      </c>
      <c r="D2784" t="s">
        <v>144</v>
      </c>
      <c r="E2784" s="67">
        <v>137.79</v>
      </c>
      <c r="F2784" s="67">
        <v>1</v>
      </c>
      <c r="G2784" s="48">
        <f>+(Ventas_Wellpro[[#This Row],[Precio de Venta]]*0.16)*Ventas_Wellpro[[#This Row],[Cantidad Vendida]]</f>
        <v>22.046399999999998</v>
      </c>
      <c r="H2784" s="69">
        <v>137.79</v>
      </c>
      <c r="I2784" s="17">
        <f>+Ventas_Wellpro[[#This Row],[Total de Venta sin IVA]]+Ventas_Wellpro[[#This Row],[IVA]]</f>
        <v>159.8364</v>
      </c>
      <c r="J2784">
        <f>YEAR(Ventas_Wellpro[[#This Row],[Fecha]])</f>
        <v>2026</v>
      </c>
      <c r="K2784" t="str">
        <f>TEXT(Ventas_Wellpro[[#This Row],[Fecha]],"MMMM")</f>
        <v>enero</v>
      </c>
      <c r="L2784">
        <f>DAY(Ventas_Wellpro[[#This Row],[Fecha]])</f>
        <v>13</v>
      </c>
    </row>
    <row r="2785" spans="2:12" x14ac:dyDescent="0.25">
      <c r="B2785" s="70">
        <v>46035</v>
      </c>
      <c r="C2785" s="74" t="s">
        <v>22</v>
      </c>
      <c r="D2785" t="s">
        <v>144</v>
      </c>
      <c r="E2785" s="66">
        <v>137.79</v>
      </c>
      <c r="F2785" s="66">
        <v>1</v>
      </c>
      <c r="G2785" s="48">
        <f>+(Ventas_Wellpro[[#This Row],[Precio de Venta]]*0.16)*Ventas_Wellpro[[#This Row],[Cantidad Vendida]]</f>
        <v>22.046399999999998</v>
      </c>
      <c r="H2785" s="68">
        <v>137.79</v>
      </c>
      <c r="I2785" s="17">
        <f>+Ventas_Wellpro[[#This Row],[Total de Venta sin IVA]]+Ventas_Wellpro[[#This Row],[IVA]]</f>
        <v>159.8364</v>
      </c>
      <c r="J2785">
        <f>YEAR(Ventas_Wellpro[[#This Row],[Fecha]])</f>
        <v>2026</v>
      </c>
      <c r="K2785" t="str">
        <f>TEXT(Ventas_Wellpro[[#This Row],[Fecha]],"MMMM")</f>
        <v>enero</v>
      </c>
      <c r="L2785">
        <f>DAY(Ventas_Wellpro[[#This Row],[Fecha]])</f>
        <v>13</v>
      </c>
    </row>
    <row r="2786" spans="2:12" x14ac:dyDescent="0.25">
      <c r="B2786" s="70">
        <v>46035</v>
      </c>
      <c r="C2786" s="74" t="s">
        <v>22</v>
      </c>
      <c r="D2786" t="s">
        <v>145</v>
      </c>
      <c r="E2786" s="67">
        <v>90.54</v>
      </c>
      <c r="F2786" s="67">
        <v>114</v>
      </c>
      <c r="G2786" s="48">
        <f>+(Ventas_Wellpro[[#This Row],[Precio de Venta]]*0.16)*Ventas_Wellpro[[#This Row],[Cantidad Vendida]]</f>
        <v>1651.4496000000001</v>
      </c>
      <c r="H2786" s="69">
        <v>10321.56</v>
      </c>
      <c r="I2786" s="17">
        <f>+Ventas_Wellpro[[#This Row],[Total de Venta sin IVA]]+Ventas_Wellpro[[#This Row],[IVA]]</f>
        <v>11973.009599999999</v>
      </c>
      <c r="J2786">
        <f>YEAR(Ventas_Wellpro[[#This Row],[Fecha]])</f>
        <v>2026</v>
      </c>
      <c r="K2786" t="str">
        <f>TEXT(Ventas_Wellpro[[#This Row],[Fecha]],"MMMM")</f>
        <v>enero</v>
      </c>
      <c r="L2786">
        <f>DAY(Ventas_Wellpro[[#This Row],[Fecha]])</f>
        <v>13</v>
      </c>
    </row>
    <row r="2787" spans="2:12" x14ac:dyDescent="0.25">
      <c r="B2787" s="70">
        <v>46035</v>
      </c>
      <c r="C2787" s="74" t="s">
        <v>18</v>
      </c>
      <c r="D2787" t="s">
        <v>145</v>
      </c>
      <c r="E2787" s="66">
        <v>697</v>
      </c>
      <c r="F2787" s="66">
        <v>6</v>
      </c>
      <c r="G2787" s="48">
        <f>+(Ventas_Wellpro[[#This Row],[Precio de Venta]]*0.16)*Ventas_Wellpro[[#This Row],[Cantidad Vendida]]</f>
        <v>669.12</v>
      </c>
      <c r="H2787" s="68">
        <v>4182</v>
      </c>
      <c r="I2787" s="17">
        <f>+Ventas_Wellpro[[#This Row],[Total de Venta sin IVA]]+Ventas_Wellpro[[#This Row],[IVA]]</f>
        <v>4851.12</v>
      </c>
      <c r="J2787">
        <f>YEAR(Ventas_Wellpro[[#This Row],[Fecha]])</f>
        <v>2026</v>
      </c>
      <c r="K2787" t="str">
        <f>TEXT(Ventas_Wellpro[[#This Row],[Fecha]],"MMMM")</f>
        <v>enero</v>
      </c>
      <c r="L2787">
        <f>DAY(Ventas_Wellpro[[#This Row],[Fecha]])</f>
        <v>13</v>
      </c>
    </row>
    <row r="2788" spans="2:12" x14ac:dyDescent="0.25">
      <c r="B2788" s="70">
        <v>46035</v>
      </c>
      <c r="C2788" s="74" t="s">
        <v>12</v>
      </c>
      <c r="D2788" t="s">
        <v>144</v>
      </c>
      <c r="E2788" s="67">
        <v>343.97</v>
      </c>
      <c r="F2788" s="67">
        <v>1</v>
      </c>
      <c r="G2788" s="48">
        <f>+(Ventas_Wellpro[[#This Row],[Precio de Venta]]*0.16)*Ventas_Wellpro[[#This Row],[Cantidad Vendida]]</f>
        <v>55.035200000000003</v>
      </c>
      <c r="H2788" s="69">
        <v>343.97</v>
      </c>
      <c r="I2788" s="17">
        <f>+Ventas_Wellpro[[#This Row],[Total de Venta sin IVA]]+Ventas_Wellpro[[#This Row],[IVA]]</f>
        <v>399.00520000000006</v>
      </c>
      <c r="J2788">
        <f>YEAR(Ventas_Wellpro[[#This Row],[Fecha]])</f>
        <v>2026</v>
      </c>
      <c r="K2788" t="str">
        <f>TEXT(Ventas_Wellpro[[#This Row],[Fecha]],"MMMM")</f>
        <v>enero</v>
      </c>
      <c r="L2788">
        <f>DAY(Ventas_Wellpro[[#This Row],[Fecha]])</f>
        <v>13</v>
      </c>
    </row>
    <row r="2789" spans="2:12" x14ac:dyDescent="0.25">
      <c r="B2789" s="70">
        <v>46035</v>
      </c>
      <c r="C2789" s="74" t="s">
        <v>24</v>
      </c>
      <c r="D2789" t="s">
        <v>144</v>
      </c>
      <c r="E2789" s="67">
        <v>137.79</v>
      </c>
      <c r="F2789" s="67">
        <v>1</v>
      </c>
      <c r="G2789" s="48">
        <f>+(Ventas_Wellpro[[#This Row],[Precio de Venta]]*0.16)*Ventas_Wellpro[[#This Row],[Cantidad Vendida]]</f>
        <v>22.046399999999998</v>
      </c>
      <c r="H2789" s="69">
        <v>137.79</v>
      </c>
      <c r="I2789" s="17">
        <f>+Ventas_Wellpro[[#This Row],[Total de Venta sin IVA]]+Ventas_Wellpro[[#This Row],[IVA]]</f>
        <v>159.8364</v>
      </c>
      <c r="J2789">
        <f>YEAR(Ventas_Wellpro[[#This Row],[Fecha]])</f>
        <v>2026</v>
      </c>
      <c r="K2789" t="str">
        <f>TEXT(Ventas_Wellpro[[#This Row],[Fecha]],"MMMM")</f>
        <v>enero</v>
      </c>
      <c r="L2789">
        <f>DAY(Ventas_Wellpro[[#This Row],[Fecha]])</f>
        <v>13</v>
      </c>
    </row>
    <row r="2790" spans="2:12" x14ac:dyDescent="0.25">
      <c r="B2790" s="70">
        <v>46035</v>
      </c>
      <c r="C2790" s="74" t="s">
        <v>24</v>
      </c>
      <c r="D2790" t="s">
        <v>144</v>
      </c>
      <c r="E2790" s="66">
        <v>137.79</v>
      </c>
      <c r="F2790" s="66">
        <v>1</v>
      </c>
      <c r="G2790" s="48">
        <f>+(Ventas_Wellpro[[#This Row],[Precio de Venta]]*0.16)*Ventas_Wellpro[[#This Row],[Cantidad Vendida]]</f>
        <v>22.046399999999998</v>
      </c>
      <c r="H2790" s="68">
        <v>137.79</v>
      </c>
      <c r="I2790" s="17">
        <f>+Ventas_Wellpro[[#This Row],[Total de Venta sin IVA]]+Ventas_Wellpro[[#This Row],[IVA]]</f>
        <v>159.8364</v>
      </c>
      <c r="J2790">
        <f>YEAR(Ventas_Wellpro[[#This Row],[Fecha]])</f>
        <v>2026</v>
      </c>
      <c r="K2790" t="str">
        <f>TEXT(Ventas_Wellpro[[#This Row],[Fecha]],"MMMM")</f>
        <v>enero</v>
      </c>
      <c r="L2790">
        <f>DAY(Ventas_Wellpro[[#This Row],[Fecha]])</f>
        <v>13</v>
      </c>
    </row>
    <row r="2791" spans="2:12" x14ac:dyDescent="0.25">
      <c r="B2791" s="70">
        <v>46036</v>
      </c>
      <c r="C2791" s="74" t="s">
        <v>17</v>
      </c>
      <c r="D2791" t="s">
        <v>196</v>
      </c>
      <c r="E2791" s="64">
        <v>498.66</v>
      </c>
      <c r="F2791" s="64">
        <v>6</v>
      </c>
      <c r="G2791" s="48">
        <f>+(Ventas_Wellpro[[#This Row],[Precio de Venta]]*0.16)*Ventas_Wellpro[[#This Row],[Cantidad Vendida]]</f>
        <v>478.71360000000004</v>
      </c>
      <c r="H2791" s="65">
        <v>2991.96</v>
      </c>
      <c r="I2791" s="17">
        <f>+Ventas_Wellpro[[#This Row],[Total de Venta sin IVA]]+Ventas_Wellpro[[#This Row],[IVA]]</f>
        <v>3470.6736000000001</v>
      </c>
      <c r="J2791">
        <f>YEAR(Ventas_Wellpro[[#This Row],[Fecha]])</f>
        <v>2026</v>
      </c>
      <c r="K2791" t="str">
        <f>TEXT(Ventas_Wellpro[[#This Row],[Fecha]],"MMMM")</f>
        <v>enero</v>
      </c>
      <c r="L2791">
        <f>DAY(Ventas_Wellpro[[#This Row],[Fecha]])</f>
        <v>14</v>
      </c>
    </row>
    <row r="2792" spans="2:12" x14ac:dyDescent="0.25">
      <c r="B2792" s="70">
        <v>46036</v>
      </c>
      <c r="C2792" s="74" t="s">
        <v>17</v>
      </c>
      <c r="D2792" t="s">
        <v>196</v>
      </c>
      <c r="E2792" s="63">
        <v>498.66</v>
      </c>
      <c r="F2792" s="63">
        <v>12</v>
      </c>
      <c r="G2792" s="48">
        <f>+(Ventas_Wellpro[[#This Row],[Precio de Venta]]*0.16)*Ventas_Wellpro[[#This Row],[Cantidad Vendida]]</f>
        <v>957.42720000000008</v>
      </c>
      <c r="H2792" s="48">
        <v>5983.92</v>
      </c>
      <c r="I2792" s="17">
        <f>+Ventas_Wellpro[[#This Row],[Total de Venta sin IVA]]+Ventas_Wellpro[[#This Row],[IVA]]</f>
        <v>6941.3472000000002</v>
      </c>
      <c r="J2792">
        <f>YEAR(Ventas_Wellpro[[#This Row],[Fecha]])</f>
        <v>2026</v>
      </c>
      <c r="K2792" t="str">
        <f>TEXT(Ventas_Wellpro[[#This Row],[Fecha]],"MMMM")</f>
        <v>enero</v>
      </c>
      <c r="L2792">
        <f>DAY(Ventas_Wellpro[[#This Row],[Fecha]])</f>
        <v>14</v>
      </c>
    </row>
    <row r="2793" spans="2:12" x14ac:dyDescent="0.25">
      <c r="B2793" s="70">
        <v>46036</v>
      </c>
      <c r="C2793" s="74" t="s">
        <v>17</v>
      </c>
      <c r="D2793" t="s">
        <v>196</v>
      </c>
      <c r="E2793" s="64">
        <v>498.66</v>
      </c>
      <c r="F2793" s="64">
        <v>36</v>
      </c>
      <c r="G2793" s="48">
        <f>+(Ventas_Wellpro[[#This Row],[Precio de Venta]]*0.16)*Ventas_Wellpro[[#This Row],[Cantidad Vendida]]</f>
        <v>2872.2816000000003</v>
      </c>
      <c r="H2793" s="65">
        <v>17951.759999999998</v>
      </c>
      <c r="I2793" s="17">
        <f>+Ventas_Wellpro[[#This Row],[Total de Venta sin IVA]]+Ventas_Wellpro[[#This Row],[IVA]]</f>
        <v>20824.041599999997</v>
      </c>
      <c r="J2793">
        <f>YEAR(Ventas_Wellpro[[#This Row],[Fecha]])</f>
        <v>2026</v>
      </c>
      <c r="K2793" t="str">
        <f>TEXT(Ventas_Wellpro[[#This Row],[Fecha]],"MMMM")</f>
        <v>enero</v>
      </c>
      <c r="L2793">
        <f>DAY(Ventas_Wellpro[[#This Row],[Fecha]])</f>
        <v>14</v>
      </c>
    </row>
    <row r="2794" spans="2:12" x14ac:dyDescent="0.25">
      <c r="B2794" s="70">
        <v>46036</v>
      </c>
      <c r="C2794" s="74" t="s">
        <v>17</v>
      </c>
      <c r="D2794" t="s">
        <v>196</v>
      </c>
      <c r="E2794" s="63">
        <v>498.66</v>
      </c>
      <c r="F2794" s="63">
        <v>12</v>
      </c>
      <c r="G2794" s="48">
        <f>+(Ventas_Wellpro[[#This Row],[Precio de Venta]]*0.16)*Ventas_Wellpro[[#This Row],[Cantidad Vendida]]</f>
        <v>957.42720000000008</v>
      </c>
      <c r="H2794" s="48">
        <v>5983.92</v>
      </c>
      <c r="I2794" s="17">
        <f>+Ventas_Wellpro[[#This Row],[Total de Venta sin IVA]]+Ventas_Wellpro[[#This Row],[IVA]]</f>
        <v>6941.3472000000002</v>
      </c>
      <c r="J2794">
        <f>YEAR(Ventas_Wellpro[[#This Row],[Fecha]])</f>
        <v>2026</v>
      </c>
      <c r="K2794" t="str">
        <f>TEXT(Ventas_Wellpro[[#This Row],[Fecha]],"MMMM")</f>
        <v>enero</v>
      </c>
      <c r="L2794">
        <f>DAY(Ventas_Wellpro[[#This Row],[Fecha]])</f>
        <v>14</v>
      </c>
    </row>
    <row r="2795" spans="2:12" x14ac:dyDescent="0.25">
      <c r="B2795" s="70">
        <v>46036</v>
      </c>
      <c r="C2795" s="74" t="s">
        <v>17</v>
      </c>
      <c r="D2795" t="s">
        <v>196</v>
      </c>
      <c r="E2795" s="64">
        <v>498.66</v>
      </c>
      <c r="F2795" s="64">
        <v>42</v>
      </c>
      <c r="G2795" s="48">
        <f>+(Ventas_Wellpro[[#This Row],[Precio de Venta]]*0.16)*Ventas_Wellpro[[#This Row],[Cantidad Vendida]]</f>
        <v>3350.9952000000003</v>
      </c>
      <c r="H2795" s="65">
        <v>20943.72</v>
      </c>
      <c r="I2795" s="17">
        <f>+Ventas_Wellpro[[#This Row],[Total de Venta sin IVA]]+Ventas_Wellpro[[#This Row],[IVA]]</f>
        <v>24294.715200000002</v>
      </c>
      <c r="J2795">
        <f>YEAR(Ventas_Wellpro[[#This Row],[Fecha]])</f>
        <v>2026</v>
      </c>
      <c r="K2795" t="str">
        <f>TEXT(Ventas_Wellpro[[#This Row],[Fecha]],"MMMM")</f>
        <v>enero</v>
      </c>
      <c r="L2795">
        <f>DAY(Ventas_Wellpro[[#This Row],[Fecha]])</f>
        <v>14</v>
      </c>
    </row>
    <row r="2796" spans="2:12" x14ac:dyDescent="0.25">
      <c r="B2796" s="70">
        <v>46036</v>
      </c>
      <c r="C2796" s="74" t="s">
        <v>17</v>
      </c>
      <c r="D2796" t="s">
        <v>196</v>
      </c>
      <c r="E2796" s="63">
        <v>498.66</v>
      </c>
      <c r="F2796" s="63">
        <v>12</v>
      </c>
      <c r="G2796" s="48">
        <f>+(Ventas_Wellpro[[#This Row],[Precio de Venta]]*0.16)*Ventas_Wellpro[[#This Row],[Cantidad Vendida]]</f>
        <v>957.42720000000008</v>
      </c>
      <c r="H2796" s="48">
        <v>5983.92</v>
      </c>
      <c r="I2796" s="17">
        <f>+Ventas_Wellpro[[#This Row],[Total de Venta sin IVA]]+Ventas_Wellpro[[#This Row],[IVA]]</f>
        <v>6941.3472000000002</v>
      </c>
      <c r="J2796">
        <f>YEAR(Ventas_Wellpro[[#This Row],[Fecha]])</f>
        <v>2026</v>
      </c>
      <c r="K2796" t="str">
        <f>TEXT(Ventas_Wellpro[[#This Row],[Fecha]],"MMMM")</f>
        <v>enero</v>
      </c>
      <c r="L2796">
        <f>DAY(Ventas_Wellpro[[#This Row],[Fecha]])</f>
        <v>14</v>
      </c>
    </row>
    <row r="2797" spans="2:12" x14ac:dyDescent="0.25">
      <c r="B2797" s="70">
        <v>46036</v>
      </c>
      <c r="C2797" s="74" t="s">
        <v>17</v>
      </c>
      <c r="D2797" t="s">
        <v>196</v>
      </c>
      <c r="E2797" s="64">
        <v>498.66</v>
      </c>
      <c r="F2797" s="64">
        <v>6</v>
      </c>
      <c r="G2797" s="48">
        <f>+(Ventas_Wellpro[[#This Row],[Precio de Venta]]*0.16)*Ventas_Wellpro[[#This Row],[Cantidad Vendida]]</f>
        <v>478.71360000000004</v>
      </c>
      <c r="H2797" s="65">
        <v>2991.96</v>
      </c>
      <c r="I2797" s="17">
        <f>+Ventas_Wellpro[[#This Row],[Total de Venta sin IVA]]+Ventas_Wellpro[[#This Row],[IVA]]</f>
        <v>3470.6736000000001</v>
      </c>
      <c r="J2797">
        <f>YEAR(Ventas_Wellpro[[#This Row],[Fecha]])</f>
        <v>2026</v>
      </c>
      <c r="K2797" t="str">
        <f>TEXT(Ventas_Wellpro[[#This Row],[Fecha]],"MMMM")</f>
        <v>enero</v>
      </c>
      <c r="L2797">
        <f>DAY(Ventas_Wellpro[[#This Row],[Fecha]])</f>
        <v>14</v>
      </c>
    </row>
    <row r="2798" spans="2:12" x14ac:dyDescent="0.25">
      <c r="B2798" s="70">
        <v>46036</v>
      </c>
      <c r="C2798" s="74" t="s">
        <v>17</v>
      </c>
      <c r="D2798" t="s">
        <v>196</v>
      </c>
      <c r="E2798" s="63">
        <v>498.66</v>
      </c>
      <c r="F2798" s="63">
        <v>6</v>
      </c>
      <c r="G2798" s="48">
        <f>+(Ventas_Wellpro[[#This Row],[Precio de Venta]]*0.16)*Ventas_Wellpro[[#This Row],[Cantidad Vendida]]</f>
        <v>478.71360000000004</v>
      </c>
      <c r="H2798" s="48">
        <v>2991.96</v>
      </c>
      <c r="I2798" s="17">
        <f>+Ventas_Wellpro[[#This Row],[Total de Venta sin IVA]]+Ventas_Wellpro[[#This Row],[IVA]]</f>
        <v>3470.6736000000001</v>
      </c>
      <c r="J2798">
        <f>YEAR(Ventas_Wellpro[[#This Row],[Fecha]])</f>
        <v>2026</v>
      </c>
      <c r="K2798" t="str">
        <f>TEXT(Ventas_Wellpro[[#This Row],[Fecha]],"MMMM")</f>
        <v>enero</v>
      </c>
      <c r="L2798">
        <f>DAY(Ventas_Wellpro[[#This Row],[Fecha]])</f>
        <v>14</v>
      </c>
    </row>
    <row r="2799" spans="2:12" x14ac:dyDescent="0.25">
      <c r="B2799" s="70">
        <v>46036</v>
      </c>
      <c r="C2799" s="74" t="s">
        <v>17</v>
      </c>
      <c r="D2799" t="s">
        <v>196</v>
      </c>
      <c r="E2799" s="64">
        <v>498.66</v>
      </c>
      <c r="F2799" s="64">
        <v>12</v>
      </c>
      <c r="G2799" s="48">
        <f>+(Ventas_Wellpro[[#This Row],[Precio de Venta]]*0.16)*Ventas_Wellpro[[#This Row],[Cantidad Vendida]]</f>
        <v>957.42720000000008</v>
      </c>
      <c r="H2799" s="65">
        <v>5983.92</v>
      </c>
      <c r="I2799" s="17">
        <f>+Ventas_Wellpro[[#This Row],[Total de Venta sin IVA]]+Ventas_Wellpro[[#This Row],[IVA]]</f>
        <v>6941.3472000000002</v>
      </c>
      <c r="J2799">
        <f>YEAR(Ventas_Wellpro[[#This Row],[Fecha]])</f>
        <v>2026</v>
      </c>
      <c r="K2799" t="str">
        <f>TEXT(Ventas_Wellpro[[#This Row],[Fecha]],"MMMM")</f>
        <v>enero</v>
      </c>
      <c r="L2799">
        <f>DAY(Ventas_Wellpro[[#This Row],[Fecha]])</f>
        <v>14</v>
      </c>
    </row>
    <row r="2800" spans="2:12" x14ac:dyDescent="0.25">
      <c r="B2800" s="70">
        <v>46036</v>
      </c>
      <c r="C2800" s="74" t="s">
        <v>17</v>
      </c>
      <c r="D2800" t="s">
        <v>196</v>
      </c>
      <c r="E2800" s="63">
        <v>498.66</v>
      </c>
      <c r="F2800" s="63">
        <v>18</v>
      </c>
      <c r="G2800" s="48">
        <f>+(Ventas_Wellpro[[#This Row],[Precio de Venta]]*0.16)*Ventas_Wellpro[[#This Row],[Cantidad Vendida]]</f>
        <v>1436.1408000000001</v>
      </c>
      <c r="H2800" s="48">
        <v>8975.8799999999992</v>
      </c>
      <c r="I2800" s="17">
        <f>+Ventas_Wellpro[[#This Row],[Total de Venta sin IVA]]+Ventas_Wellpro[[#This Row],[IVA]]</f>
        <v>10412.020799999998</v>
      </c>
      <c r="J2800">
        <f>YEAR(Ventas_Wellpro[[#This Row],[Fecha]])</f>
        <v>2026</v>
      </c>
      <c r="K2800" t="str">
        <f>TEXT(Ventas_Wellpro[[#This Row],[Fecha]],"MMMM")</f>
        <v>enero</v>
      </c>
      <c r="L2800">
        <f>DAY(Ventas_Wellpro[[#This Row],[Fecha]])</f>
        <v>14</v>
      </c>
    </row>
    <row r="2801" spans="2:12" x14ac:dyDescent="0.25">
      <c r="B2801" s="70">
        <v>46036</v>
      </c>
      <c r="C2801" s="74" t="s">
        <v>17</v>
      </c>
      <c r="D2801" t="s">
        <v>196</v>
      </c>
      <c r="E2801" s="64">
        <v>498.66</v>
      </c>
      <c r="F2801" s="64">
        <v>12</v>
      </c>
      <c r="G2801" s="48">
        <f>+(Ventas_Wellpro[[#This Row],[Precio de Venta]]*0.16)*Ventas_Wellpro[[#This Row],[Cantidad Vendida]]</f>
        <v>957.42720000000008</v>
      </c>
      <c r="H2801" s="65">
        <v>5983.92</v>
      </c>
      <c r="I2801" s="17">
        <f>+Ventas_Wellpro[[#This Row],[Total de Venta sin IVA]]+Ventas_Wellpro[[#This Row],[IVA]]</f>
        <v>6941.3472000000002</v>
      </c>
      <c r="J2801">
        <f>YEAR(Ventas_Wellpro[[#This Row],[Fecha]])</f>
        <v>2026</v>
      </c>
      <c r="K2801" t="str">
        <f>TEXT(Ventas_Wellpro[[#This Row],[Fecha]],"MMMM")</f>
        <v>enero</v>
      </c>
      <c r="L2801">
        <f>DAY(Ventas_Wellpro[[#This Row],[Fecha]])</f>
        <v>14</v>
      </c>
    </row>
    <row r="2802" spans="2:12" x14ac:dyDescent="0.25">
      <c r="B2802" s="70">
        <v>46036</v>
      </c>
      <c r="C2802" s="74" t="s">
        <v>123</v>
      </c>
      <c r="D2802" t="s">
        <v>144</v>
      </c>
      <c r="E2802" s="64">
        <v>137.79</v>
      </c>
      <c r="F2802" s="64">
        <v>1</v>
      </c>
      <c r="G2802" s="48">
        <f>+(Ventas_Wellpro[[#This Row],[Precio de Venta]]*0.16)*Ventas_Wellpro[[#This Row],[Cantidad Vendida]]</f>
        <v>22.046399999999998</v>
      </c>
      <c r="H2802" s="65">
        <v>137.79</v>
      </c>
      <c r="I2802" s="17">
        <f>+Ventas_Wellpro[[#This Row],[Total de Venta sin IVA]]+Ventas_Wellpro[[#This Row],[IVA]]</f>
        <v>159.8364</v>
      </c>
      <c r="J2802">
        <f>YEAR(Ventas_Wellpro[[#This Row],[Fecha]])</f>
        <v>2026</v>
      </c>
      <c r="K2802" t="str">
        <f>TEXT(Ventas_Wellpro[[#This Row],[Fecha]],"MMMM")</f>
        <v>enero</v>
      </c>
      <c r="L2802">
        <f>DAY(Ventas_Wellpro[[#This Row],[Fecha]])</f>
        <v>14</v>
      </c>
    </row>
    <row r="2803" spans="2:12" x14ac:dyDescent="0.25">
      <c r="B2803" s="70">
        <v>46036</v>
      </c>
      <c r="C2803" s="74" t="s">
        <v>21</v>
      </c>
      <c r="D2803" t="s">
        <v>144</v>
      </c>
      <c r="E2803" s="63">
        <v>137.79</v>
      </c>
      <c r="F2803" s="63">
        <v>1</v>
      </c>
      <c r="G2803" s="48">
        <f>+(Ventas_Wellpro[[#This Row],[Precio de Venta]]*0.16)*Ventas_Wellpro[[#This Row],[Cantidad Vendida]]</f>
        <v>22.046399999999998</v>
      </c>
      <c r="H2803" s="48">
        <v>137.79</v>
      </c>
      <c r="I2803" s="17">
        <f>+Ventas_Wellpro[[#This Row],[Total de Venta sin IVA]]+Ventas_Wellpro[[#This Row],[IVA]]</f>
        <v>159.8364</v>
      </c>
      <c r="J2803">
        <f>YEAR(Ventas_Wellpro[[#This Row],[Fecha]])</f>
        <v>2026</v>
      </c>
      <c r="K2803" t="str">
        <f>TEXT(Ventas_Wellpro[[#This Row],[Fecha]],"MMMM")</f>
        <v>enero</v>
      </c>
      <c r="L2803">
        <f>DAY(Ventas_Wellpro[[#This Row],[Fecha]])</f>
        <v>14</v>
      </c>
    </row>
    <row r="2804" spans="2:12" x14ac:dyDescent="0.25">
      <c r="B2804" s="70">
        <v>46036</v>
      </c>
      <c r="C2804" s="74" t="s">
        <v>22</v>
      </c>
      <c r="D2804" t="s">
        <v>144</v>
      </c>
      <c r="E2804" s="64">
        <v>137.79</v>
      </c>
      <c r="F2804" s="64">
        <v>1</v>
      </c>
      <c r="G2804" s="48">
        <f>+(Ventas_Wellpro[[#This Row],[Precio de Venta]]*0.16)*Ventas_Wellpro[[#This Row],[Cantidad Vendida]]</f>
        <v>22.046399999999998</v>
      </c>
      <c r="H2804" s="65">
        <v>137.79</v>
      </c>
      <c r="I2804" s="17">
        <f>+Ventas_Wellpro[[#This Row],[Total de Venta sin IVA]]+Ventas_Wellpro[[#This Row],[IVA]]</f>
        <v>159.8364</v>
      </c>
      <c r="J2804">
        <f>YEAR(Ventas_Wellpro[[#This Row],[Fecha]])</f>
        <v>2026</v>
      </c>
      <c r="K2804" t="str">
        <f>TEXT(Ventas_Wellpro[[#This Row],[Fecha]],"MMMM")</f>
        <v>enero</v>
      </c>
      <c r="L2804">
        <f>DAY(Ventas_Wellpro[[#This Row],[Fecha]])</f>
        <v>14</v>
      </c>
    </row>
    <row r="2805" spans="2:12" x14ac:dyDescent="0.25">
      <c r="B2805" s="70">
        <v>46036</v>
      </c>
      <c r="C2805" s="74" t="s">
        <v>23</v>
      </c>
      <c r="D2805" t="s">
        <v>196</v>
      </c>
      <c r="E2805" s="64">
        <v>70.05</v>
      </c>
      <c r="F2805" s="64">
        <v>240</v>
      </c>
      <c r="G2805" s="48">
        <f>+(Ventas_Wellpro[[#This Row],[Precio de Venta]]*0.16)*Ventas_Wellpro[[#This Row],[Cantidad Vendida]]</f>
        <v>2689.92</v>
      </c>
      <c r="H2805" s="65">
        <v>16812</v>
      </c>
      <c r="I2805" s="17">
        <f>+Ventas_Wellpro[[#This Row],[Total de Venta sin IVA]]+Ventas_Wellpro[[#This Row],[IVA]]</f>
        <v>19501.919999999998</v>
      </c>
      <c r="J2805">
        <f>YEAR(Ventas_Wellpro[[#This Row],[Fecha]])</f>
        <v>2026</v>
      </c>
      <c r="K2805" t="str">
        <f>TEXT(Ventas_Wellpro[[#This Row],[Fecha]],"MMMM")</f>
        <v>enero</v>
      </c>
      <c r="L2805">
        <f>DAY(Ventas_Wellpro[[#This Row],[Fecha]])</f>
        <v>14</v>
      </c>
    </row>
    <row r="2806" spans="2:12" x14ac:dyDescent="0.25">
      <c r="B2806" s="70">
        <v>46036</v>
      </c>
      <c r="C2806" s="74" t="s">
        <v>23</v>
      </c>
      <c r="D2806" t="s">
        <v>196</v>
      </c>
      <c r="E2806" s="63">
        <v>70.05</v>
      </c>
      <c r="F2806" s="63">
        <v>240</v>
      </c>
      <c r="G2806" s="48">
        <f>+(Ventas_Wellpro[[#This Row],[Precio de Venta]]*0.16)*Ventas_Wellpro[[#This Row],[Cantidad Vendida]]</f>
        <v>2689.92</v>
      </c>
      <c r="H2806" s="48">
        <v>16812</v>
      </c>
      <c r="I2806" s="17">
        <f>+Ventas_Wellpro[[#This Row],[Total de Venta sin IVA]]+Ventas_Wellpro[[#This Row],[IVA]]</f>
        <v>19501.919999999998</v>
      </c>
      <c r="J2806">
        <f>YEAR(Ventas_Wellpro[[#This Row],[Fecha]])</f>
        <v>2026</v>
      </c>
      <c r="K2806" t="str">
        <f>TEXT(Ventas_Wellpro[[#This Row],[Fecha]],"MMMM")</f>
        <v>enero</v>
      </c>
      <c r="L2806">
        <f>DAY(Ventas_Wellpro[[#This Row],[Fecha]])</f>
        <v>14</v>
      </c>
    </row>
    <row r="2807" spans="2:12" x14ac:dyDescent="0.25">
      <c r="B2807" s="70">
        <v>46036</v>
      </c>
      <c r="C2807" s="74" t="s">
        <v>18</v>
      </c>
      <c r="D2807" t="s">
        <v>196</v>
      </c>
      <c r="E2807" s="63">
        <v>525.59</v>
      </c>
      <c r="F2807" s="63">
        <v>6</v>
      </c>
      <c r="G2807" s="48">
        <f>+(Ventas_Wellpro[[#This Row],[Precio de Venta]]*0.16)*Ventas_Wellpro[[#This Row],[Cantidad Vendida]]</f>
        <v>504.56640000000004</v>
      </c>
      <c r="H2807" s="48">
        <v>3153.54</v>
      </c>
      <c r="I2807" s="17">
        <f>+Ventas_Wellpro[[#This Row],[Total de Venta sin IVA]]+Ventas_Wellpro[[#This Row],[IVA]]</f>
        <v>3658.1064000000001</v>
      </c>
      <c r="J2807">
        <f>YEAR(Ventas_Wellpro[[#This Row],[Fecha]])</f>
        <v>2026</v>
      </c>
      <c r="K2807" t="str">
        <f>TEXT(Ventas_Wellpro[[#This Row],[Fecha]],"MMMM")</f>
        <v>enero</v>
      </c>
      <c r="L2807">
        <f>DAY(Ventas_Wellpro[[#This Row],[Fecha]])</f>
        <v>14</v>
      </c>
    </row>
    <row r="2808" spans="2:12" x14ac:dyDescent="0.25">
      <c r="B2808" s="70">
        <v>46036</v>
      </c>
      <c r="C2808" s="74" t="s">
        <v>18</v>
      </c>
      <c r="D2808" t="s">
        <v>196</v>
      </c>
      <c r="E2808" s="64">
        <v>525.59</v>
      </c>
      <c r="F2808" s="64">
        <v>6</v>
      </c>
      <c r="G2808" s="48">
        <f>+(Ventas_Wellpro[[#This Row],[Precio de Venta]]*0.16)*Ventas_Wellpro[[#This Row],[Cantidad Vendida]]</f>
        <v>504.56640000000004</v>
      </c>
      <c r="H2808" s="65">
        <v>3153.54</v>
      </c>
      <c r="I2808" s="17">
        <f>+Ventas_Wellpro[[#This Row],[Total de Venta sin IVA]]+Ventas_Wellpro[[#This Row],[IVA]]</f>
        <v>3658.1064000000001</v>
      </c>
      <c r="J2808">
        <f>YEAR(Ventas_Wellpro[[#This Row],[Fecha]])</f>
        <v>2026</v>
      </c>
      <c r="K2808" t="str">
        <f>TEXT(Ventas_Wellpro[[#This Row],[Fecha]],"MMMM")</f>
        <v>enero</v>
      </c>
      <c r="L2808">
        <f>DAY(Ventas_Wellpro[[#This Row],[Fecha]])</f>
        <v>14</v>
      </c>
    </row>
    <row r="2809" spans="2:12" x14ac:dyDescent="0.25">
      <c r="B2809" s="70">
        <v>46036</v>
      </c>
      <c r="C2809" s="74" t="s">
        <v>18</v>
      </c>
      <c r="D2809" t="s">
        <v>196</v>
      </c>
      <c r="E2809" s="63">
        <v>525.59</v>
      </c>
      <c r="F2809" s="63">
        <v>6</v>
      </c>
      <c r="G2809" s="48">
        <f>+(Ventas_Wellpro[[#This Row],[Precio de Venta]]*0.16)*Ventas_Wellpro[[#This Row],[Cantidad Vendida]]</f>
        <v>504.56640000000004</v>
      </c>
      <c r="H2809" s="48">
        <v>3153.54</v>
      </c>
      <c r="I2809" s="17">
        <f>+Ventas_Wellpro[[#This Row],[Total de Venta sin IVA]]+Ventas_Wellpro[[#This Row],[IVA]]</f>
        <v>3658.1064000000001</v>
      </c>
      <c r="J2809">
        <f>YEAR(Ventas_Wellpro[[#This Row],[Fecha]])</f>
        <v>2026</v>
      </c>
      <c r="K2809" t="str">
        <f>TEXT(Ventas_Wellpro[[#This Row],[Fecha]],"MMMM")</f>
        <v>enero</v>
      </c>
      <c r="L2809">
        <f>DAY(Ventas_Wellpro[[#This Row],[Fecha]])</f>
        <v>14</v>
      </c>
    </row>
    <row r="2810" spans="2:12" x14ac:dyDescent="0.25">
      <c r="B2810" s="70">
        <v>46036</v>
      </c>
      <c r="C2810" s="74" t="s">
        <v>18</v>
      </c>
      <c r="D2810" t="s">
        <v>196</v>
      </c>
      <c r="E2810" s="64">
        <v>525.59</v>
      </c>
      <c r="F2810" s="64">
        <v>36</v>
      </c>
      <c r="G2810" s="48">
        <f>+(Ventas_Wellpro[[#This Row],[Precio de Venta]]*0.16)*Ventas_Wellpro[[#This Row],[Cantidad Vendida]]</f>
        <v>3027.3984</v>
      </c>
      <c r="H2810" s="65">
        <v>18921.240000000002</v>
      </c>
      <c r="I2810" s="17">
        <f>+Ventas_Wellpro[[#This Row],[Total de Venta sin IVA]]+Ventas_Wellpro[[#This Row],[IVA]]</f>
        <v>21948.638400000003</v>
      </c>
      <c r="J2810">
        <f>YEAR(Ventas_Wellpro[[#This Row],[Fecha]])</f>
        <v>2026</v>
      </c>
      <c r="K2810" t="str">
        <f>TEXT(Ventas_Wellpro[[#This Row],[Fecha]],"MMMM")</f>
        <v>enero</v>
      </c>
      <c r="L2810">
        <f>DAY(Ventas_Wellpro[[#This Row],[Fecha]])</f>
        <v>14</v>
      </c>
    </row>
    <row r="2811" spans="2:12" x14ac:dyDescent="0.25">
      <c r="B2811" s="70">
        <v>46036</v>
      </c>
      <c r="C2811" s="74" t="s">
        <v>18</v>
      </c>
      <c r="D2811" t="s">
        <v>196</v>
      </c>
      <c r="E2811" s="63">
        <v>525.59</v>
      </c>
      <c r="F2811" s="63">
        <v>6</v>
      </c>
      <c r="G2811" s="48">
        <f>+(Ventas_Wellpro[[#This Row],[Precio de Venta]]*0.16)*Ventas_Wellpro[[#This Row],[Cantidad Vendida]]</f>
        <v>504.56640000000004</v>
      </c>
      <c r="H2811" s="48">
        <v>3153.54</v>
      </c>
      <c r="I2811" s="17">
        <f>+Ventas_Wellpro[[#This Row],[Total de Venta sin IVA]]+Ventas_Wellpro[[#This Row],[IVA]]</f>
        <v>3658.1064000000001</v>
      </c>
      <c r="J2811">
        <f>YEAR(Ventas_Wellpro[[#This Row],[Fecha]])</f>
        <v>2026</v>
      </c>
      <c r="K2811" t="str">
        <f>TEXT(Ventas_Wellpro[[#This Row],[Fecha]],"MMMM")</f>
        <v>enero</v>
      </c>
      <c r="L2811">
        <f>DAY(Ventas_Wellpro[[#This Row],[Fecha]])</f>
        <v>14</v>
      </c>
    </row>
    <row r="2812" spans="2:12" x14ac:dyDescent="0.25">
      <c r="B2812" s="70">
        <v>46036</v>
      </c>
      <c r="C2812" s="74" t="s">
        <v>18</v>
      </c>
      <c r="D2812" t="s">
        <v>196</v>
      </c>
      <c r="E2812" s="64">
        <v>525.59</v>
      </c>
      <c r="F2812" s="64">
        <v>6</v>
      </c>
      <c r="G2812" s="48">
        <f>+(Ventas_Wellpro[[#This Row],[Precio de Venta]]*0.16)*Ventas_Wellpro[[#This Row],[Cantidad Vendida]]</f>
        <v>504.56640000000004</v>
      </c>
      <c r="H2812" s="65">
        <v>3153.54</v>
      </c>
      <c r="I2812" s="17">
        <f>+Ventas_Wellpro[[#This Row],[Total de Venta sin IVA]]+Ventas_Wellpro[[#This Row],[IVA]]</f>
        <v>3658.1064000000001</v>
      </c>
      <c r="J2812">
        <f>YEAR(Ventas_Wellpro[[#This Row],[Fecha]])</f>
        <v>2026</v>
      </c>
      <c r="K2812" t="str">
        <f>TEXT(Ventas_Wellpro[[#This Row],[Fecha]],"MMMM")</f>
        <v>enero</v>
      </c>
      <c r="L2812">
        <f>DAY(Ventas_Wellpro[[#This Row],[Fecha]])</f>
        <v>14</v>
      </c>
    </row>
    <row r="2813" spans="2:12" x14ac:dyDescent="0.25">
      <c r="B2813" s="70">
        <v>46036</v>
      </c>
      <c r="C2813" s="74" t="s">
        <v>18</v>
      </c>
      <c r="D2813" t="s">
        <v>196</v>
      </c>
      <c r="E2813" s="63">
        <v>525.59</v>
      </c>
      <c r="F2813" s="63">
        <v>6</v>
      </c>
      <c r="G2813" s="48">
        <f>+(Ventas_Wellpro[[#This Row],[Precio de Venta]]*0.16)*Ventas_Wellpro[[#This Row],[Cantidad Vendida]]</f>
        <v>504.56640000000004</v>
      </c>
      <c r="H2813" s="48">
        <v>3153.54</v>
      </c>
      <c r="I2813" s="17">
        <f>+Ventas_Wellpro[[#This Row],[Total de Venta sin IVA]]+Ventas_Wellpro[[#This Row],[IVA]]</f>
        <v>3658.1064000000001</v>
      </c>
      <c r="J2813">
        <f>YEAR(Ventas_Wellpro[[#This Row],[Fecha]])</f>
        <v>2026</v>
      </c>
      <c r="K2813" t="str">
        <f>TEXT(Ventas_Wellpro[[#This Row],[Fecha]],"MMMM")</f>
        <v>enero</v>
      </c>
      <c r="L2813">
        <f>DAY(Ventas_Wellpro[[#This Row],[Fecha]])</f>
        <v>14</v>
      </c>
    </row>
    <row r="2814" spans="2:12" x14ac:dyDescent="0.25">
      <c r="B2814" s="70">
        <v>46036</v>
      </c>
      <c r="C2814" s="74" t="s">
        <v>18</v>
      </c>
      <c r="D2814" t="s">
        <v>196</v>
      </c>
      <c r="E2814" s="64">
        <v>525.59</v>
      </c>
      <c r="F2814" s="64">
        <v>6</v>
      </c>
      <c r="G2814" s="48">
        <f>+(Ventas_Wellpro[[#This Row],[Precio de Venta]]*0.16)*Ventas_Wellpro[[#This Row],[Cantidad Vendida]]</f>
        <v>504.56640000000004</v>
      </c>
      <c r="H2814" s="65">
        <v>3153.54</v>
      </c>
      <c r="I2814" s="17">
        <f>+Ventas_Wellpro[[#This Row],[Total de Venta sin IVA]]+Ventas_Wellpro[[#This Row],[IVA]]</f>
        <v>3658.1064000000001</v>
      </c>
      <c r="J2814">
        <f>YEAR(Ventas_Wellpro[[#This Row],[Fecha]])</f>
        <v>2026</v>
      </c>
      <c r="K2814" t="str">
        <f>TEXT(Ventas_Wellpro[[#This Row],[Fecha]],"MMMM")</f>
        <v>enero</v>
      </c>
      <c r="L2814">
        <f>DAY(Ventas_Wellpro[[#This Row],[Fecha]])</f>
        <v>14</v>
      </c>
    </row>
    <row r="2815" spans="2:12" x14ac:dyDescent="0.25">
      <c r="B2815" s="70">
        <v>46036</v>
      </c>
      <c r="C2815" s="74" t="s">
        <v>18</v>
      </c>
      <c r="D2815" t="s">
        <v>196</v>
      </c>
      <c r="E2815" s="63">
        <v>525.59</v>
      </c>
      <c r="F2815" s="63">
        <v>6</v>
      </c>
      <c r="G2815" s="48">
        <f>+(Ventas_Wellpro[[#This Row],[Precio de Venta]]*0.16)*Ventas_Wellpro[[#This Row],[Cantidad Vendida]]</f>
        <v>504.56640000000004</v>
      </c>
      <c r="H2815" s="48">
        <v>3153.54</v>
      </c>
      <c r="I2815" s="17">
        <f>+Ventas_Wellpro[[#This Row],[Total de Venta sin IVA]]+Ventas_Wellpro[[#This Row],[IVA]]</f>
        <v>3658.1064000000001</v>
      </c>
      <c r="J2815">
        <f>YEAR(Ventas_Wellpro[[#This Row],[Fecha]])</f>
        <v>2026</v>
      </c>
      <c r="K2815" t="str">
        <f>TEXT(Ventas_Wellpro[[#This Row],[Fecha]],"MMMM")</f>
        <v>enero</v>
      </c>
      <c r="L2815">
        <f>DAY(Ventas_Wellpro[[#This Row],[Fecha]])</f>
        <v>14</v>
      </c>
    </row>
    <row r="2816" spans="2:12" x14ac:dyDescent="0.25">
      <c r="B2816" s="70">
        <v>46036</v>
      </c>
      <c r="C2816" s="74" t="s">
        <v>18</v>
      </c>
      <c r="D2816" t="s">
        <v>196</v>
      </c>
      <c r="E2816" s="64">
        <v>525.59</v>
      </c>
      <c r="F2816" s="64">
        <v>6</v>
      </c>
      <c r="G2816" s="48">
        <f>+(Ventas_Wellpro[[#This Row],[Precio de Venta]]*0.16)*Ventas_Wellpro[[#This Row],[Cantidad Vendida]]</f>
        <v>504.56640000000004</v>
      </c>
      <c r="H2816" s="65">
        <v>3153.54</v>
      </c>
      <c r="I2816" s="17">
        <f>+Ventas_Wellpro[[#This Row],[Total de Venta sin IVA]]+Ventas_Wellpro[[#This Row],[IVA]]</f>
        <v>3658.1064000000001</v>
      </c>
      <c r="J2816">
        <f>YEAR(Ventas_Wellpro[[#This Row],[Fecha]])</f>
        <v>2026</v>
      </c>
      <c r="K2816" t="str">
        <f>TEXT(Ventas_Wellpro[[#This Row],[Fecha]],"MMMM")</f>
        <v>enero</v>
      </c>
      <c r="L2816">
        <f>DAY(Ventas_Wellpro[[#This Row],[Fecha]])</f>
        <v>14</v>
      </c>
    </row>
    <row r="2817" spans="2:12" x14ac:dyDescent="0.25">
      <c r="B2817" s="70">
        <v>46036</v>
      </c>
      <c r="C2817" s="74" t="s">
        <v>18</v>
      </c>
      <c r="D2817" t="s">
        <v>196</v>
      </c>
      <c r="E2817" s="63">
        <v>525.59</v>
      </c>
      <c r="F2817" s="63">
        <v>6</v>
      </c>
      <c r="G2817" s="48">
        <f>+(Ventas_Wellpro[[#This Row],[Precio de Venta]]*0.16)*Ventas_Wellpro[[#This Row],[Cantidad Vendida]]</f>
        <v>504.56640000000004</v>
      </c>
      <c r="H2817" s="48">
        <v>3153.54</v>
      </c>
      <c r="I2817" s="17">
        <f>+Ventas_Wellpro[[#This Row],[Total de Venta sin IVA]]+Ventas_Wellpro[[#This Row],[IVA]]</f>
        <v>3658.1064000000001</v>
      </c>
      <c r="J2817">
        <f>YEAR(Ventas_Wellpro[[#This Row],[Fecha]])</f>
        <v>2026</v>
      </c>
      <c r="K2817" t="str">
        <f>TEXT(Ventas_Wellpro[[#This Row],[Fecha]],"MMMM")</f>
        <v>enero</v>
      </c>
      <c r="L2817">
        <f>DAY(Ventas_Wellpro[[#This Row],[Fecha]])</f>
        <v>14</v>
      </c>
    </row>
    <row r="2818" spans="2:12" x14ac:dyDescent="0.25">
      <c r="B2818" s="70">
        <v>46037</v>
      </c>
      <c r="C2818" s="74" t="s">
        <v>22</v>
      </c>
      <c r="D2818" s="210" t="s">
        <v>144</v>
      </c>
      <c r="E2818" s="75">
        <v>137.79</v>
      </c>
      <c r="F2818" s="75">
        <v>1</v>
      </c>
      <c r="G2818" s="48">
        <f>+(Ventas_Wellpro[[#This Row],[Precio de Venta]]*0.16)*Ventas_Wellpro[[#This Row],[Cantidad Vendida]]</f>
        <v>22.046399999999998</v>
      </c>
      <c r="H2818" s="77">
        <v>137.79</v>
      </c>
      <c r="I2818" s="17">
        <f>+Ventas_Wellpro[[#This Row],[Total de Venta sin IVA]]+Ventas_Wellpro[[#This Row],[IVA]]</f>
        <v>159.8364</v>
      </c>
      <c r="J2818">
        <f>YEAR(Ventas_Wellpro[[#This Row],[Fecha]])</f>
        <v>2026</v>
      </c>
      <c r="K2818" t="str">
        <f>TEXT(Ventas_Wellpro[[#This Row],[Fecha]],"MMMM")</f>
        <v>enero</v>
      </c>
      <c r="L2818">
        <f>DAY(Ventas_Wellpro[[#This Row],[Fecha]])</f>
        <v>15</v>
      </c>
    </row>
    <row r="2819" spans="2:12" x14ac:dyDescent="0.25">
      <c r="B2819" s="70">
        <v>46037</v>
      </c>
      <c r="C2819" s="74" t="s">
        <v>23</v>
      </c>
      <c r="D2819" s="211" t="s">
        <v>144</v>
      </c>
      <c r="E2819" s="76">
        <v>137.79</v>
      </c>
      <c r="F2819" s="76">
        <v>1</v>
      </c>
      <c r="G2819" s="48">
        <f>+(Ventas_Wellpro[[#This Row],[Precio de Venta]]*0.16)*Ventas_Wellpro[[#This Row],[Cantidad Vendida]]</f>
        <v>22.046399999999998</v>
      </c>
      <c r="H2819" s="78">
        <v>137.79</v>
      </c>
      <c r="I2819" s="17">
        <f>+Ventas_Wellpro[[#This Row],[Total de Venta sin IVA]]+Ventas_Wellpro[[#This Row],[IVA]]</f>
        <v>159.8364</v>
      </c>
      <c r="J2819">
        <f>YEAR(Ventas_Wellpro[[#This Row],[Fecha]])</f>
        <v>2026</v>
      </c>
      <c r="K2819" t="str">
        <f>TEXT(Ventas_Wellpro[[#This Row],[Fecha]],"MMMM")</f>
        <v>enero</v>
      </c>
      <c r="L2819">
        <f>DAY(Ventas_Wellpro[[#This Row],[Fecha]])</f>
        <v>15</v>
      </c>
    </row>
    <row r="2820" spans="2:12" x14ac:dyDescent="0.25">
      <c r="B2820" s="70">
        <v>46038</v>
      </c>
      <c r="C2820" s="74" t="s">
        <v>22</v>
      </c>
      <c r="D2820" s="210" t="s">
        <v>144</v>
      </c>
      <c r="E2820" s="75">
        <v>137.79</v>
      </c>
      <c r="F2820" s="75">
        <v>1</v>
      </c>
      <c r="G2820" s="48">
        <f>+(Ventas_Wellpro[[#This Row],[Precio de Venta]]*0.16)*Ventas_Wellpro[[#This Row],[Cantidad Vendida]]</f>
        <v>22.046399999999998</v>
      </c>
      <c r="H2820" s="77">
        <v>137.79</v>
      </c>
      <c r="I2820" s="17">
        <f>+Ventas_Wellpro[[#This Row],[Total de Venta sin IVA]]+Ventas_Wellpro[[#This Row],[IVA]]</f>
        <v>159.8364</v>
      </c>
      <c r="J2820">
        <f>YEAR(Ventas_Wellpro[[#This Row],[Fecha]])</f>
        <v>2026</v>
      </c>
      <c r="K2820" t="str">
        <f>TEXT(Ventas_Wellpro[[#This Row],[Fecha]],"MMMM")</f>
        <v>enero</v>
      </c>
      <c r="L2820">
        <f>DAY(Ventas_Wellpro[[#This Row],[Fecha]])</f>
        <v>16</v>
      </c>
    </row>
    <row r="2821" spans="2:12" x14ac:dyDescent="0.25">
      <c r="B2821" s="70">
        <v>46038</v>
      </c>
      <c r="C2821" s="74" t="s">
        <v>21</v>
      </c>
      <c r="D2821" s="211" t="s">
        <v>144</v>
      </c>
      <c r="E2821" s="76">
        <v>137.79</v>
      </c>
      <c r="F2821" s="76">
        <v>1</v>
      </c>
      <c r="G2821" s="48">
        <f>+(Ventas_Wellpro[[#This Row],[Precio de Venta]]*0.16)*Ventas_Wellpro[[#This Row],[Cantidad Vendida]]</f>
        <v>22.046399999999998</v>
      </c>
      <c r="H2821" s="78">
        <v>137.79</v>
      </c>
      <c r="I2821" s="17">
        <f>+Ventas_Wellpro[[#This Row],[Total de Venta sin IVA]]+Ventas_Wellpro[[#This Row],[IVA]]</f>
        <v>159.8364</v>
      </c>
      <c r="J2821">
        <f>YEAR(Ventas_Wellpro[[#This Row],[Fecha]])</f>
        <v>2026</v>
      </c>
      <c r="K2821" t="str">
        <f>TEXT(Ventas_Wellpro[[#This Row],[Fecha]],"MMMM")</f>
        <v>enero</v>
      </c>
      <c r="L2821">
        <f>DAY(Ventas_Wellpro[[#This Row],[Fecha]])</f>
        <v>16</v>
      </c>
    </row>
    <row r="2822" spans="2:12" x14ac:dyDescent="0.25">
      <c r="B2822" s="70">
        <v>46038</v>
      </c>
      <c r="C2822" s="74" t="s">
        <v>123</v>
      </c>
      <c r="D2822" s="210" t="s">
        <v>144</v>
      </c>
      <c r="E2822" s="75">
        <v>137.79</v>
      </c>
      <c r="F2822" s="75">
        <v>1</v>
      </c>
      <c r="G2822" s="48">
        <f>+(Ventas_Wellpro[[#This Row],[Precio de Venta]]*0.16)*Ventas_Wellpro[[#This Row],[Cantidad Vendida]]</f>
        <v>22.046399999999998</v>
      </c>
      <c r="H2822" s="77">
        <v>137.79</v>
      </c>
      <c r="I2822" s="17">
        <f>+Ventas_Wellpro[[#This Row],[Total de Venta sin IVA]]+Ventas_Wellpro[[#This Row],[IVA]]</f>
        <v>159.8364</v>
      </c>
      <c r="J2822">
        <f>YEAR(Ventas_Wellpro[[#This Row],[Fecha]])</f>
        <v>2026</v>
      </c>
      <c r="K2822" t="str">
        <f>TEXT(Ventas_Wellpro[[#This Row],[Fecha]],"MMMM")</f>
        <v>enero</v>
      </c>
      <c r="L2822">
        <f>DAY(Ventas_Wellpro[[#This Row],[Fecha]])</f>
        <v>16</v>
      </c>
    </row>
    <row r="2823" spans="2:12" x14ac:dyDescent="0.25">
      <c r="B2823" s="70">
        <v>46041</v>
      </c>
      <c r="C2823" s="74" t="s">
        <v>22</v>
      </c>
      <c r="D2823" s="210" t="s">
        <v>144</v>
      </c>
      <c r="E2823" s="79">
        <v>137.79</v>
      </c>
      <c r="F2823" s="79">
        <v>1</v>
      </c>
      <c r="G2823" s="48">
        <f>+(Ventas_Wellpro[[#This Row],[Precio de Venta]]*0.16)*Ventas_Wellpro[[#This Row],[Cantidad Vendida]]</f>
        <v>22.046399999999998</v>
      </c>
      <c r="H2823" s="81">
        <v>137.79</v>
      </c>
      <c r="I2823" s="17">
        <f>+Ventas_Wellpro[[#This Row],[Total de Venta sin IVA]]+Ventas_Wellpro[[#This Row],[IVA]]</f>
        <v>159.8364</v>
      </c>
      <c r="J2823">
        <f>YEAR(Ventas_Wellpro[[#This Row],[Fecha]])</f>
        <v>2026</v>
      </c>
      <c r="K2823" t="str">
        <f>TEXT(Ventas_Wellpro[[#This Row],[Fecha]],"MMMM")</f>
        <v>enero</v>
      </c>
      <c r="L2823">
        <f>DAY(Ventas_Wellpro[[#This Row],[Fecha]])</f>
        <v>19</v>
      </c>
    </row>
    <row r="2824" spans="2:12" x14ac:dyDescent="0.25">
      <c r="B2824" s="70">
        <v>46041</v>
      </c>
      <c r="C2824" s="74" t="s">
        <v>22</v>
      </c>
      <c r="D2824" s="211" t="s">
        <v>144</v>
      </c>
      <c r="E2824" s="80">
        <v>137.79</v>
      </c>
      <c r="F2824" s="80">
        <v>1</v>
      </c>
      <c r="G2824" s="48">
        <f>+(Ventas_Wellpro[[#This Row],[Precio de Venta]]*0.16)*Ventas_Wellpro[[#This Row],[Cantidad Vendida]]</f>
        <v>22.046399999999998</v>
      </c>
      <c r="H2824" s="82">
        <v>137.79</v>
      </c>
      <c r="I2824" s="17">
        <f>+Ventas_Wellpro[[#This Row],[Total de Venta sin IVA]]+Ventas_Wellpro[[#This Row],[IVA]]</f>
        <v>159.8364</v>
      </c>
      <c r="J2824">
        <f>YEAR(Ventas_Wellpro[[#This Row],[Fecha]])</f>
        <v>2026</v>
      </c>
      <c r="K2824" t="str">
        <f>TEXT(Ventas_Wellpro[[#This Row],[Fecha]],"MMMM")</f>
        <v>enero</v>
      </c>
      <c r="L2824">
        <f>DAY(Ventas_Wellpro[[#This Row],[Fecha]])</f>
        <v>19</v>
      </c>
    </row>
    <row r="2825" spans="2:12" x14ac:dyDescent="0.25">
      <c r="B2825" s="70">
        <v>46041</v>
      </c>
      <c r="C2825" s="74" t="s">
        <v>22</v>
      </c>
      <c r="D2825" s="210" t="s">
        <v>144</v>
      </c>
      <c r="E2825" s="79">
        <v>137.79</v>
      </c>
      <c r="F2825" s="79">
        <v>1</v>
      </c>
      <c r="G2825" s="48">
        <f>+(Ventas_Wellpro[[#This Row],[Precio de Venta]]*0.16)*Ventas_Wellpro[[#This Row],[Cantidad Vendida]]</f>
        <v>22.046399999999998</v>
      </c>
      <c r="H2825" s="81">
        <v>137.79</v>
      </c>
      <c r="I2825" s="17">
        <f>+Ventas_Wellpro[[#This Row],[Total de Venta sin IVA]]+Ventas_Wellpro[[#This Row],[IVA]]</f>
        <v>159.8364</v>
      </c>
      <c r="J2825">
        <f>YEAR(Ventas_Wellpro[[#This Row],[Fecha]])</f>
        <v>2026</v>
      </c>
      <c r="K2825" t="str">
        <f>TEXT(Ventas_Wellpro[[#This Row],[Fecha]],"MMMM")</f>
        <v>enero</v>
      </c>
      <c r="L2825">
        <f>DAY(Ventas_Wellpro[[#This Row],[Fecha]])</f>
        <v>19</v>
      </c>
    </row>
    <row r="2826" spans="2:12" x14ac:dyDescent="0.25">
      <c r="B2826" s="70">
        <v>46041</v>
      </c>
      <c r="C2826" s="74" t="s">
        <v>22</v>
      </c>
      <c r="D2826" s="211" t="s">
        <v>144</v>
      </c>
      <c r="E2826" s="80">
        <v>137.79</v>
      </c>
      <c r="F2826" s="80">
        <v>1</v>
      </c>
      <c r="G2826" s="48">
        <f>+(Ventas_Wellpro[[#This Row],[Precio de Venta]]*0.16)*Ventas_Wellpro[[#This Row],[Cantidad Vendida]]</f>
        <v>22.046399999999998</v>
      </c>
      <c r="H2826" s="82">
        <v>137.79</v>
      </c>
      <c r="I2826" s="17">
        <f>+Ventas_Wellpro[[#This Row],[Total de Venta sin IVA]]+Ventas_Wellpro[[#This Row],[IVA]]</f>
        <v>159.8364</v>
      </c>
      <c r="J2826">
        <f>YEAR(Ventas_Wellpro[[#This Row],[Fecha]])</f>
        <v>2026</v>
      </c>
      <c r="K2826" t="str">
        <f>TEXT(Ventas_Wellpro[[#This Row],[Fecha]],"MMMM")</f>
        <v>enero</v>
      </c>
      <c r="L2826">
        <f>DAY(Ventas_Wellpro[[#This Row],[Fecha]])</f>
        <v>19</v>
      </c>
    </row>
    <row r="2827" spans="2:12" x14ac:dyDescent="0.25">
      <c r="B2827" s="70">
        <v>46041</v>
      </c>
      <c r="C2827" s="74" t="s">
        <v>22</v>
      </c>
      <c r="D2827" s="210" t="s">
        <v>144</v>
      </c>
      <c r="E2827" s="79">
        <v>137.79</v>
      </c>
      <c r="F2827" s="79">
        <v>1</v>
      </c>
      <c r="G2827" s="48">
        <f>+(Ventas_Wellpro[[#This Row],[Precio de Venta]]*0.16)*Ventas_Wellpro[[#This Row],[Cantidad Vendida]]</f>
        <v>22.046399999999998</v>
      </c>
      <c r="H2827" s="81">
        <v>137.79</v>
      </c>
      <c r="I2827" s="17">
        <f>+Ventas_Wellpro[[#This Row],[Total de Venta sin IVA]]+Ventas_Wellpro[[#This Row],[IVA]]</f>
        <v>159.8364</v>
      </c>
      <c r="J2827">
        <f>YEAR(Ventas_Wellpro[[#This Row],[Fecha]])</f>
        <v>2026</v>
      </c>
      <c r="K2827" t="str">
        <f>TEXT(Ventas_Wellpro[[#This Row],[Fecha]],"MMMM")</f>
        <v>enero</v>
      </c>
      <c r="L2827">
        <f>DAY(Ventas_Wellpro[[#This Row],[Fecha]])</f>
        <v>19</v>
      </c>
    </row>
    <row r="2828" spans="2:12" x14ac:dyDescent="0.25">
      <c r="B2828" s="70">
        <v>46041</v>
      </c>
      <c r="C2828" s="74" t="s">
        <v>22</v>
      </c>
      <c r="D2828" s="211" t="s">
        <v>144</v>
      </c>
      <c r="E2828" s="80">
        <v>137.79</v>
      </c>
      <c r="F2828" s="80">
        <v>1</v>
      </c>
      <c r="G2828" s="48">
        <f>+(Ventas_Wellpro[[#This Row],[Precio de Venta]]*0.16)*Ventas_Wellpro[[#This Row],[Cantidad Vendida]]</f>
        <v>22.046399999999998</v>
      </c>
      <c r="H2828" s="82">
        <v>137.79</v>
      </c>
      <c r="I2828" s="17">
        <f>+Ventas_Wellpro[[#This Row],[Total de Venta sin IVA]]+Ventas_Wellpro[[#This Row],[IVA]]</f>
        <v>159.8364</v>
      </c>
      <c r="J2828">
        <f>YEAR(Ventas_Wellpro[[#This Row],[Fecha]])</f>
        <v>2026</v>
      </c>
      <c r="K2828" t="str">
        <f>TEXT(Ventas_Wellpro[[#This Row],[Fecha]],"MMMM")</f>
        <v>enero</v>
      </c>
      <c r="L2828">
        <f>DAY(Ventas_Wellpro[[#This Row],[Fecha]])</f>
        <v>19</v>
      </c>
    </row>
    <row r="2829" spans="2:12" x14ac:dyDescent="0.25">
      <c r="B2829" s="70">
        <v>46041</v>
      </c>
      <c r="C2829" s="74" t="s">
        <v>22</v>
      </c>
      <c r="D2829" s="210" t="s">
        <v>144</v>
      </c>
      <c r="E2829" s="79">
        <v>137.79</v>
      </c>
      <c r="F2829" s="79">
        <v>1</v>
      </c>
      <c r="G2829" s="48">
        <f>+(Ventas_Wellpro[[#This Row],[Precio de Venta]]*0.16)*Ventas_Wellpro[[#This Row],[Cantidad Vendida]]</f>
        <v>22.046399999999998</v>
      </c>
      <c r="H2829" s="81">
        <v>137.79</v>
      </c>
      <c r="I2829" s="17">
        <f>+Ventas_Wellpro[[#This Row],[Total de Venta sin IVA]]+Ventas_Wellpro[[#This Row],[IVA]]</f>
        <v>159.8364</v>
      </c>
      <c r="J2829">
        <f>YEAR(Ventas_Wellpro[[#This Row],[Fecha]])</f>
        <v>2026</v>
      </c>
      <c r="K2829" t="str">
        <f>TEXT(Ventas_Wellpro[[#This Row],[Fecha]],"MMMM")</f>
        <v>enero</v>
      </c>
      <c r="L2829">
        <f>DAY(Ventas_Wellpro[[#This Row],[Fecha]])</f>
        <v>19</v>
      </c>
    </row>
    <row r="2830" spans="2:12" x14ac:dyDescent="0.25">
      <c r="B2830" s="70">
        <v>46041</v>
      </c>
      <c r="C2830" s="74" t="s">
        <v>21</v>
      </c>
      <c r="D2830" s="211" t="s">
        <v>144</v>
      </c>
      <c r="E2830" s="80">
        <v>137.79</v>
      </c>
      <c r="F2830" s="80">
        <v>1</v>
      </c>
      <c r="G2830" s="48">
        <f>+(Ventas_Wellpro[[#This Row],[Precio de Venta]]*0.16)*Ventas_Wellpro[[#This Row],[Cantidad Vendida]]</f>
        <v>22.046399999999998</v>
      </c>
      <c r="H2830" s="82">
        <v>137.79</v>
      </c>
      <c r="I2830" s="17">
        <f>+Ventas_Wellpro[[#This Row],[Total de Venta sin IVA]]+Ventas_Wellpro[[#This Row],[IVA]]</f>
        <v>159.8364</v>
      </c>
      <c r="J2830">
        <f>YEAR(Ventas_Wellpro[[#This Row],[Fecha]])</f>
        <v>2026</v>
      </c>
      <c r="K2830" t="str">
        <f>TEXT(Ventas_Wellpro[[#This Row],[Fecha]],"MMMM")</f>
        <v>enero</v>
      </c>
      <c r="L2830">
        <f>DAY(Ventas_Wellpro[[#This Row],[Fecha]])</f>
        <v>19</v>
      </c>
    </row>
    <row r="2831" spans="2:12" x14ac:dyDescent="0.25">
      <c r="B2831" s="70">
        <v>46041</v>
      </c>
      <c r="C2831" s="74" t="s">
        <v>21</v>
      </c>
      <c r="D2831" s="210" t="s">
        <v>144</v>
      </c>
      <c r="E2831" s="79">
        <v>137.79</v>
      </c>
      <c r="F2831" s="79">
        <v>1</v>
      </c>
      <c r="G2831" s="48">
        <f>+(Ventas_Wellpro[[#This Row],[Precio de Venta]]*0.16)*Ventas_Wellpro[[#This Row],[Cantidad Vendida]]</f>
        <v>22.046399999999998</v>
      </c>
      <c r="H2831" s="81">
        <v>137.79</v>
      </c>
      <c r="I2831" s="17">
        <f>+Ventas_Wellpro[[#This Row],[Total de Venta sin IVA]]+Ventas_Wellpro[[#This Row],[IVA]]</f>
        <v>159.8364</v>
      </c>
      <c r="J2831">
        <f>YEAR(Ventas_Wellpro[[#This Row],[Fecha]])</f>
        <v>2026</v>
      </c>
      <c r="K2831" t="str">
        <f>TEXT(Ventas_Wellpro[[#This Row],[Fecha]],"MMMM")</f>
        <v>enero</v>
      </c>
      <c r="L2831">
        <f>DAY(Ventas_Wellpro[[#This Row],[Fecha]])</f>
        <v>19</v>
      </c>
    </row>
    <row r="2832" spans="2:12" x14ac:dyDescent="0.25">
      <c r="B2832" s="70">
        <v>46041</v>
      </c>
      <c r="C2832" s="74" t="s">
        <v>21</v>
      </c>
      <c r="D2832" s="211" t="s">
        <v>144</v>
      </c>
      <c r="E2832" s="80">
        <v>137.79</v>
      </c>
      <c r="F2832" s="80">
        <v>1</v>
      </c>
      <c r="G2832" s="48">
        <f>+(Ventas_Wellpro[[#This Row],[Precio de Venta]]*0.16)*Ventas_Wellpro[[#This Row],[Cantidad Vendida]]</f>
        <v>22.046399999999998</v>
      </c>
      <c r="H2832" s="82">
        <v>137.79</v>
      </c>
      <c r="I2832" s="17">
        <f>+Ventas_Wellpro[[#This Row],[Total de Venta sin IVA]]+Ventas_Wellpro[[#This Row],[IVA]]</f>
        <v>159.8364</v>
      </c>
      <c r="J2832">
        <f>YEAR(Ventas_Wellpro[[#This Row],[Fecha]])</f>
        <v>2026</v>
      </c>
      <c r="K2832" t="str">
        <f>TEXT(Ventas_Wellpro[[#This Row],[Fecha]],"MMMM")</f>
        <v>enero</v>
      </c>
      <c r="L2832">
        <f>DAY(Ventas_Wellpro[[#This Row],[Fecha]])</f>
        <v>19</v>
      </c>
    </row>
    <row r="2833" spans="2:12" x14ac:dyDescent="0.25">
      <c r="B2833" s="70">
        <v>46041</v>
      </c>
      <c r="C2833" s="74" t="s">
        <v>23</v>
      </c>
      <c r="D2833" s="210" t="s">
        <v>144</v>
      </c>
      <c r="E2833" s="79">
        <v>137.79</v>
      </c>
      <c r="F2833" s="79">
        <v>1</v>
      </c>
      <c r="G2833" s="48">
        <f>+(Ventas_Wellpro[[#This Row],[Precio de Venta]]*0.16)*Ventas_Wellpro[[#This Row],[Cantidad Vendida]]</f>
        <v>22.046399999999998</v>
      </c>
      <c r="H2833" s="81">
        <v>137.79</v>
      </c>
      <c r="I2833" s="17">
        <f>+Ventas_Wellpro[[#This Row],[Total de Venta sin IVA]]+Ventas_Wellpro[[#This Row],[IVA]]</f>
        <v>159.8364</v>
      </c>
      <c r="J2833">
        <f>YEAR(Ventas_Wellpro[[#This Row],[Fecha]])</f>
        <v>2026</v>
      </c>
      <c r="K2833" t="str">
        <f>TEXT(Ventas_Wellpro[[#This Row],[Fecha]],"MMMM")</f>
        <v>enero</v>
      </c>
      <c r="L2833">
        <f>DAY(Ventas_Wellpro[[#This Row],[Fecha]])</f>
        <v>19</v>
      </c>
    </row>
    <row r="2834" spans="2:12" x14ac:dyDescent="0.25">
      <c r="B2834" s="70">
        <v>46041</v>
      </c>
      <c r="C2834" s="74" t="s">
        <v>23</v>
      </c>
      <c r="D2834" s="211" t="s">
        <v>144</v>
      </c>
      <c r="E2834" s="80">
        <v>137.79</v>
      </c>
      <c r="F2834" s="80">
        <v>1</v>
      </c>
      <c r="G2834" s="48">
        <f>+(Ventas_Wellpro[[#This Row],[Precio de Venta]]*0.16)*Ventas_Wellpro[[#This Row],[Cantidad Vendida]]</f>
        <v>22.046399999999998</v>
      </c>
      <c r="H2834" s="82">
        <v>137.79</v>
      </c>
      <c r="I2834" s="17">
        <f>+Ventas_Wellpro[[#This Row],[Total de Venta sin IVA]]+Ventas_Wellpro[[#This Row],[IVA]]</f>
        <v>159.8364</v>
      </c>
      <c r="J2834">
        <f>YEAR(Ventas_Wellpro[[#This Row],[Fecha]])</f>
        <v>2026</v>
      </c>
      <c r="K2834" t="str">
        <f>TEXT(Ventas_Wellpro[[#This Row],[Fecha]],"MMMM")</f>
        <v>enero</v>
      </c>
      <c r="L2834">
        <f>DAY(Ventas_Wellpro[[#This Row],[Fecha]])</f>
        <v>19</v>
      </c>
    </row>
    <row r="2835" spans="2:12" x14ac:dyDescent="0.25">
      <c r="B2835" s="70">
        <v>46041</v>
      </c>
      <c r="C2835" s="74" t="s">
        <v>24</v>
      </c>
      <c r="D2835" s="210" t="s">
        <v>144</v>
      </c>
      <c r="E2835" s="79">
        <v>137.79</v>
      </c>
      <c r="F2835" s="79">
        <v>1</v>
      </c>
      <c r="G2835" s="48">
        <f>+(Ventas_Wellpro[[#This Row],[Precio de Venta]]*0.16)*Ventas_Wellpro[[#This Row],[Cantidad Vendida]]</f>
        <v>22.046399999999998</v>
      </c>
      <c r="H2835" s="81">
        <v>137.79</v>
      </c>
      <c r="I2835" s="17">
        <f>+Ventas_Wellpro[[#This Row],[Total de Venta sin IVA]]+Ventas_Wellpro[[#This Row],[IVA]]</f>
        <v>159.8364</v>
      </c>
      <c r="J2835">
        <f>YEAR(Ventas_Wellpro[[#This Row],[Fecha]])</f>
        <v>2026</v>
      </c>
      <c r="K2835" t="str">
        <f>TEXT(Ventas_Wellpro[[#This Row],[Fecha]],"MMMM")</f>
        <v>enero</v>
      </c>
      <c r="L2835">
        <f>DAY(Ventas_Wellpro[[#This Row],[Fecha]])</f>
        <v>19</v>
      </c>
    </row>
    <row r="2836" spans="2:12" x14ac:dyDescent="0.25">
      <c r="B2836" s="70">
        <v>46041</v>
      </c>
      <c r="C2836" s="74" t="s">
        <v>24</v>
      </c>
      <c r="D2836" s="211" t="s">
        <v>144</v>
      </c>
      <c r="E2836" s="80">
        <v>137.79</v>
      </c>
      <c r="F2836" s="80">
        <v>1</v>
      </c>
      <c r="G2836" s="48">
        <f>+(Ventas_Wellpro[[#This Row],[Precio de Venta]]*0.16)*Ventas_Wellpro[[#This Row],[Cantidad Vendida]]</f>
        <v>22.046399999999998</v>
      </c>
      <c r="H2836" s="82">
        <v>137.79</v>
      </c>
      <c r="I2836" s="17">
        <f>+Ventas_Wellpro[[#This Row],[Total de Venta sin IVA]]+Ventas_Wellpro[[#This Row],[IVA]]</f>
        <v>159.8364</v>
      </c>
      <c r="J2836">
        <f>YEAR(Ventas_Wellpro[[#This Row],[Fecha]])</f>
        <v>2026</v>
      </c>
      <c r="K2836" t="str">
        <f>TEXT(Ventas_Wellpro[[#This Row],[Fecha]],"MMMM")</f>
        <v>enero</v>
      </c>
      <c r="L2836">
        <f>DAY(Ventas_Wellpro[[#This Row],[Fecha]])</f>
        <v>19</v>
      </c>
    </row>
    <row r="2837" spans="2:12" x14ac:dyDescent="0.25">
      <c r="B2837" s="70">
        <v>46041</v>
      </c>
      <c r="C2837" s="74" t="s">
        <v>24</v>
      </c>
      <c r="D2837" s="210" t="s">
        <v>144</v>
      </c>
      <c r="E2837" s="79">
        <v>137.79</v>
      </c>
      <c r="F2837" s="79">
        <v>1</v>
      </c>
      <c r="G2837" s="48">
        <f>+(Ventas_Wellpro[[#This Row],[Precio de Venta]]*0.16)*Ventas_Wellpro[[#This Row],[Cantidad Vendida]]</f>
        <v>22.046399999999998</v>
      </c>
      <c r="H2837" s="81">
        <v>137.79</v>
      </c>
      <c r="I2837" s="17">
        <f>+Ventas_Wellpro[[#This Row],[Total de Venta sin IVA]]+Ventas_Wellpro[[#This Row],[IVA]]</f>
        <v>159.8364</v>
      </c>
      <c r="J2837">
        <f>YEAR(Ventas_Wellpro[[#This Row],[Fecha]])</f>
        <v>2026</v>
      </c>
      <c r="K2837" t="str">
        <f>TEXT(Ventas_Wellpro[[#This Row],[Fecha]],"MMMM")</f>
        <v>enero</v>
      </c>
      <c r="L2837">
        <f>DAY(Ventas_Wellpro[[#This Row],[Fecha]])</f>
        <v>19</v>
      </c>
    </row>
    <row r="2838" spans="2:12" x14ac:dyDescent="0.25">
      <c r="B2838" s="70">
        <v>46041</v>
      </c>
      <c r="C2838" s="74" t="s">
        <v>17</v>
      </c>
      <c r="D2838" s="211" t="s">
        <v>144</v>
      </c>
      <c r="E2838" s="80">
        <v>905.16</v>
      </c>
      <c r="F2838" s="80">
        <v>1</v>
      </c>
      <c r="G2838" s="48">
        <f>+(Ventas_Wellpro[[#This Row],[Precio de Venta]]*0.16)*Ventas_Wellpro[[#This Row],[Cantidad Vendida]]</f>
        <v>144.82560000000001</v>
      </c>
      <c r="H2838" s="82">
        <v>905.16</v>
      </c>
      <c r="I2838" s="17">
        <f>+Ventas_Wellpro[[#This Row],[Total de Venta sin IVA]]+Ventas_Wellpro[[#This Row],[IVA]]</f>
        <v>1049.9856</v>
      </c>
      <c r="J2838">
        <f>YEAR(Ventas_Wellpro[[#This Row],[Fecha]])</f>
        <v>2026</v>
      </c>
      <c r="K2838" t="str">
        <f>TEXT(Ventas_Wellpro[[#This Row],[Fecha]],"MMMM")</f>
        <v>enero</v>
      </c>
      <c r="L2838">
        <f>DAY(Ventas_Wellpro[[#This Row],[Fecha]])</f>
        <v>19</v>
      </c>
    </row>
    <row r="2839" spans="2:12" x14ac:dyDescent="0.25">
      <c r="B2839" s="70">
        <v>46041</v>
      </c>
      <c r="C2839" s="74" t="s">
        <v>17</v>
      </c>
      <c r="D2839" s="210" t="s">
        <v>144</v>
      </c>
      <c r="E2839" s="79">
        <v>905.16</v>
      </c>
      <c r="F2839" s="79">
        <v>1</v>
      </c>
      <c r="G2839" s="48">
        <f>+(Ventas_Wellpro[[#This Row],[Precio de Venta]]*0.16)*Ventas_Wellpro[[#This Row],[Cantidad Vendida]]</f>
        <v>144.82560000000001</v>
      </c>
      <c r="H2839" s="81">
        <v>905.16</v>
      </c>
      <c r="I2839" s="17">
        <f>+Ventas_Wellpro[[#This Row],[Total de Venta sin IVA]]+Ventas_Wellpro[[#This Row],[IVA]]</f>
        <v>1049.9856</v>
      </c>
      <c r="J2839">
        <f>YEAR(Ventas_Wellpro[[#This Row],[Fecha]])</f>
        <v>2026</v>
      </c>
      <c r="K2839" t="str">
        <f>TEXT(Ventas_Wellpro[[#This Row],[Fecha]],"MMMM")</f>
        <v>enero</v>
      </c>
      <c r="L2839">
        <f>DAY(Ventas_Wellpro[[#This Row],[Fecha]])</f>
        <v>19</v>
      </c>
    </row>
    <row r="2840" spans="2:12" x14ac:dyDescent="0.25">
      <c r="B2840" s="70">
        <v>46041</v>
      </c>
      <c r="C2840" s="74" t="s">
        <v>14</v>
      </c>
      <c r="D2840" s="211" t="s">
        <v>144</v>
      </c>
      <c r="E2840" s="80">
        <v>1706.9</v>
      </c>
      <c r="F2840" s="80">
        <v>1</v>
      </c>
      <c r="G2840" s="48">
        <f>+(Ventas_Wellpro[[#This Row],[Precio de Venta]]*0.16)*Ventas_Wellpro[[#This Row],[Cantidad Vendida]]</f>
        <v>273.10400000000004</v>
      </c>
      <c r="H2840" s="82">
        <v>1706.9</v>
      </c>
      <c r="I2840" s="17">
        <f>+Ventas_Wellpro[[#This Row],[Total de Venta sin IVA]]+Ventas_Wellpro[[#This Row],[IVA]]</f>
        <v>1980.0040000000001</v>
      </c>
      <c r="J2840">
        <f>YEAR(Ventas_Wellpro[[#This Row],[Fecha]])</f>
        <v>2026</v>
      </c>
      <c r="K2840" t="str">
        <f>TEXT(Ventas_Wellpro[[#This Row],[Fecha]],"MMMM")</f>
        <v>enero</v>
      </c>
      <c r="L2840">
        <f>DAY(Ventas_Wellpro[[#This Row],[Fecha]])</f>
        <v>19</v>
      </c>
    </row>
    <row r="2841" spans="2:12" x14ac:dyDescent="0.25">
      <c r="B2841" s="70">
        <v>46041</v>
      </c>
      <c r="C2841" s="74" t="s">
        <v>12</v>
      </c>
      <c r="D2841" t="s">
        <v>197</v>
      </c>
      <c r="E2841" s="79">
        <v>211.23</v>
      </c>
      <c r="F2841" s="79">
        <v>6</v>
      </c>
      <c r="G2841" s="48">
        <f>+(Ventas_Wellpro[[#This Row],[Precio de Venta]]*0.16)*Ventas_Wellpro[[#This Row],[Cantidad Vendida]]</f>
        <v>202.7808</v>
      </c>
      <c r="H2841" s="81">
        <v>1267.3800000000001</v>
      </c>
      <c r="I2841" s="17">
        <f>+Ventas_Wellpro[[#This Row],[Total de Venta sin IVA]]+Ventas_Wellpro[[#This Row],[IVA]]</f>
        <v>1470.1608000000001</v>
      </c>
      <c r="J2841">
        <f>YEAR(Ventas_Wellpro[[#This Row],[Fecha]])</f>
        <v>2026</v>
      </c>
      <c r="K2841" t="str">
        <f>TEXT(Ventas_Wellpro[[#This Row],[Fecha]],"MMMM")</f>
        <v>enero</v>
      </c>
      <c r="L2841">
        <f>DAY(Ventas_Wellpro[[#This Row],[Fecha]])</f>
        <v>19</v>
      </c>
    </row>
    <row r="2842" spans="2:12" x14ac:dyDescent="0.25">
      <c r="B2842" s="70">
        <v>46041</v>
      </c>
      <c r="C2842" s="74" t="s">
        <v>11</v>
      </c>
      <c r="D2842" t="s">
        <v>197</v>
      </c>
      <c r="E2842" s="80">
        <v>211.23</v>
      </c>
      <c r="F2842" s="80">
        <v>6</v>
      </c>
      <c r="G2842" s="48">
        <f>+(Ventas_Wellpro[[#This Row],[Precio de Venta]]*0.16)*Ventas_Wellpro[[#This Row],[Cantidad Vendida]]</f>
        <v>202.7808</v>
      </c>
      <c r="H2842" s="82">
        <v>1267.3800000000001</v>
      </c>
      <c r="I2842" s="17">
        <f>+Ventas_Wellpro[[#This Row],[Total de Venta sin IVA]]+Ventas_Wellpro[[#This Row],[IVA]]</f>
        <v>1470.1608000000001</v>
      </c>
      <c r="J2842">
        <f>YEAR(Ventas_Wellpro[[#This Row],[Fecha]])</f>
        <v>2026</v>
      </c>
      <c r="K2842" t="str">
        <f>TEXT(Ventas_Wellpro[[#This Row],[Fecha]],"MMMM")</f>
        <v>enero</v>
      </c>
      <c r="L2842">
        <f>DAY(Ventas_Wellpro[[#This Row],[Fecha]])</f>
        <v>19</v>
      </c>
    </row>
    <row r="2843" spans="2:12" x14ac:dyDescent="0.25">
      <c r="B2843" s="70">
        <v>46041</v>
      </c>
      <c r="C2843" s="74" t="s">
        <v>147</v>
      </c>
      <c r="D2843" s="210" t="s">
        <v>144</v>
      </c>
      <c r="E2843" s="79">
        <v>94.82</v>
      </c>
      <c r="F2843" s="79">
        <v>1</v>
      </c>
      <c r="G2843" s="48">
        <f>+(Ventas_Wellpro[[#This Row],[Precio de Venta]]*0.16)*Ventas_Wellpro[[#This Row],[Cantidad Vendida]]</f>
        <v>15.171199999999999</v>
      </c>
      <c r="H2843" s="81">
        <v>94.82</v>
      </c>
      <c r="I2843" s="17">
        <f>+Ventas_Wellpro[[#This Row],[Total de Venta sin IVA]]+Ventas_Wellpro[[#This Row],[IVA]]</f>
        <v>109.99119999999999</v>
      </c>
      <c r="J2843">
        <f>YEAR(Ventas_Wellpro[[#This Row],[Fecha]])</f>
        <v>2026</v>
      </c>
      <c r="K2843" t="str">
        <f>TEXT(Ventas_Wellpro[[#This Row],[Fecha]],"MMMM")</f>
        <v>enero</v>
      </c>
      <c r="L2843">
        <f>DAY(Ventas_Wellpro[[#This Row],[Fecha]])</f>
        <v>19</v>
      </c>
    </row>
    <row r="2844" spans="2:12" x14ac:dyDescent="0.25">
      <c r="B2844" s="70">
        <v>46041</v>
      </c>
      <c r="C2844" s="74" t="s">
        <v>123</v>
      </c>
      <c r="D2844" s="211" t="s">
        <v>144</v>
      </c>
      <c r="E2844" s="80">
        <v>137.79</v>
      </c>
      <c r="F2844" s="80">
        <v>1</v>
      </c>
      <c r="G2844" s="48">
        <f>+(Ventas_Wellpro[[#This Row],[Precio de Venta]]*0.16)*Ventas_Wellpro[[#This Row],[Cantidad Vendida]]</f>
        <v>22.046399999999998</v>
      </c>
      <c r="H2844" s="82">
        <v>137.79</v>
      </c>
      <c r="I2844" s="17">
        <f>+Ventas_Wellpro[[#This Row],[Total de Venta sin IVA]]+Ventas_Wellpro[[#This Row],[IVA]]</f>
        <v>159.8364</v>
      </c>
      <c r="J2844">
        <f>YEAR(Ventas_Wellpro[[#This Row],[Fecha]])</f>
        <v>2026</v>
      </c>
      <c r="K2844" t="str">
        <f>TEXT(Ventas_Wellpro[[#This Row],[Fecha]],"MMMM")</f>
        <v>enero</v>
      </c>
      <c r="L2844">
        <f>DAY(Ventas_Wellpro[[#This Row],[Fecha]])</f>
        <v>19</v>
      </c>
    </row>
    <row r="2845" spans="2:12" x14ac:dyDescent="0.25">
      <c r="B2845" s="70">
        <v>46041</v>
      </c>
      <c r="C2845" s="74" t="s">
        <v>123</v>
      </c>
      <c r="D2845" s="210" t="s">
        <v>144</v>
      </c>
      <c r="E2845" s="79">
        <v>137.79</v>
      </c>
      <c r="F2845" s="79">
        <v>1</v>
      </c>
      <c r="G2845" s="48">
        <f>+(Ventas_Wellpro[[#This Row],[Precio de Venta]]*0.16)*Ventas_Wellpro[[#This Row],[Cantidad Vendida]]</f>
        <v>22.046399999999998</v>
      </c>
      <c r="H2845" s="81">
        <v>137.79</v>
      </c>
      <c r="I2845" s="17">
        <f>+Ventas_Wellpro[[#This Row],[Total de Venta sin IVA]]+Ventas_Wellpro[[#This Row],[IVA]]</f>
        <v>159.8364</v>
      </c>
      <c r="J2845">
        <f>YEAR(Ventas_Wellpro[[#This Row],[Fecha]])</f>
        <v>2026</v>
      </c>
      <c r="K2845" t="str">
        <f>TEXT(Ventas_Wellpro[[#This Row],[Fecha]],"MMMM")</f>
        <v>enero</v>
      </c>
      <c r="L2845">
        <f>DAY(Ventas_Wellpro[[#This Row],[Fecha]])</f>
        <v>19</v>
      </c>
    </row>
    <row r="2846" spans="2:12" x14ac:dyDescent="0.25">
      <c r="B2846" s="70">
        <v>46041</v>
      </c>
      <c r="C2846" s="74" t="s">
        <v>123</v>
      </c>
      <c r="D2846" s="211" t="s">
        <v>144</v>
      </c>
      <c r="E2846" s="80">
        <v>137.79</v>
      </c>
      <c r="F2846" s="80">
        <v>1</v>
      </c>
      <c r="G2846" s="48">
        <f>+(Ventas_Wellpro[[#This Row],[Precio de Venta]]*0.16)*Ventas_Wellpro[[#This Row],[Cantidad Vendida]]</f>
        <v>22.046399999999998</v>
      </c>
      <c r="H2846" s="82">
        <v>137.79</v>
      </c>
      <c r="I2846" s="17">
        <f>+Ventas_Wellpro[[#This Row],[Total de Venta sin IVA]]+Ventas_Wellpro[[#This Row],[IVA]]</f>
        <v>159.8364</v>
      </c>
      <c r="J2846">
        <f>YEAR(Ventas_Wellpro[[#This Row],[Fecha]])</f>
        <v>2026</v>
      </c>
      <c r="K2846" t="str">
        <f>TEXT(Ventas_Wellpro[[#This Row],[Fecha]],"MMMM")</f>
        <v>enero</v>
      </c>
      <c r="L2846">
        <f>DAY(Ventas_Wellpro[[#This Row],[Fecha]])</f>
        <v>19</v>
      </c>
    </row>
    <row r="2847" spans="2:12" x14ac:dyDescent="0.25">
      <c r="B2847" s="70">
        <v>46041</v>
      </c>
      <c r="C2847" s="74" t="s">
        <v>123</v>
      </c>
      <c r="D2847" s="210" t="s">
        <v>144</v>
      </c>
      <c r="E2847" s="79">
        <v>137.79</v>
      </c>
      <c r="F2847" s="79">
        <v>1</v>
      </c>
      <c r="G2847" s="48">
        <f>+(Ventas_Wellpro[[#This Row],[Precio de Venta]]*0.16)*Ventas_Wellpro[[#This Row],[Cantidad Vendida]]</f>
        <v>22.046399999999998</v>
      </c>
      <c r="H2847" s="81">
        <v>137.79</v>
      </c>
      <c r="I2847" s="17">
        <f>+Ventas_Wellpro[[#This Row],[Total de Venta sin IVA]]+Ventas_Wellpro[[#This Row],[IVA]]</f>
        <v>159.8364</v>
      </c>
      <c r="J2847">
        <f>YEAR(Ventas_Wellpro[[#This Row],[Fecha]])</f>
        <v>2026</v>
      </c>
      <c r="K2847" t="str">
        <f>TEXT(Ventas_Wellpro[[#This Row],[Fecha]],"MMMM")</f>
        <v>enero</v>
      </c>
      <c r="L2847">
        <f>DAY(Ventas_Wellpro[[#This Row],[Fecha]])</f>
        <v>19</v>
      </c>
    </row>
    <row r="2848" spans="2:12" x14ac:dyDescent="0.25">
      <c r="B2848" s="70">
        <v>46041</v>
      </c>
      <c r="C2848" s="74" t="s">
        <v>123</v>
      </c>
      <c r="D2848" s="211" t="s">
        <v>144</v>
      </c>
      <c r="E2848" s="80">
        <v>137.79</v>
      </c>
      <c r="F2848" s="80">
        <v>1</v>
      </c>
      <c r="G2848" s="48">
        <f>+(Ventas_Wellpro[[#This Row],[Precio de Venta]]*0.16)*Ventas_Wellpro[[#This Row],[Cantidad Vendida]]</f>
        <v>22.046399999999998</v>
      </c>
      <c r="H2848" s="82">
        <v>137.79</v>
      </c>
      <c r="I2848" s="17">
        <f>+Ventas_Wellpro[[#This Row],[Total de Venta sin IVA]]+Ventas_Wellpro[[#This Row],[IVA]]</f>
        <v>159.8364</v>
      </c>
      <c r="J2848">
        <f>YEAR(Ventas_Wellpro[[#This Row],[Fecha]])</f>
        <v>2026</v>
      </c>
      <c r="K2848" t="str">
        <f>TEXT(Ventas_Wellpro[[#This Row],[Fecha]],"MMMM")</f>
        <v>enero</v>
      </c>
      <c r="L2848">
        <f>DAY(Ventas_Wellpro[[#This Row],[Fecha]])</f>
        <v>19</v>
      </c>
    </row>
    <row r="2849" spans="2:12" x14ac:dyDescent="0.25">
      <c r="B2849" s="70">
        <v>46041</v>
      </c>
      <c r="C2849" s="74" t="s">
        <v>159</v>
      </c>
      <c r="D2849" s="210" t="s">
        <v>144</v>
      </c>
      <c r="E2849" s="79">
        <v>957.67</v>
      </c>
      <c r="F2849" s="79">
        <v>1</v>
      </c>
      <c r="G2849" s="48">
        <f>+(Ventas_Wellpro[[#This Row],[Precio de Venta]]*0.16)*Ventas_Wellpro[[#This Row],[Cantidad Vendida]]</f>
        <v>153.22720000000001</v>
      </c>
      <c r="H2849" s="81">
        <v>957.67</v>
      </c>
      <c r="I2849" s="17">
        <f>+Ventas_Wellpro[[#This Row],[Total de Venta sin IVA]]+Ventas_Wellpro[[#This Row],[IVA]]</f>
        <v>1110.8971999999999</v>
      </c>
      <c r="J2849">
        <f>YEAR(Ventas_Wellpro[[#This Row],[Fecha]])</f>
        <v>2026</v>
      </c>
      <c r="K2849" t="str">
        <f>TEXT(Ventas_Wellpro[[#This Row],[Fecha]],"MMMM")</f>
        <v>enero</v>
      </c>
      <c r="L2849">
        <f>DAY(Ventas_Wellpro[[#This Row],[Fecha]])</f>
        <v>19</v>
      </c>
    </row>
    <row r="2850" spans="2:12" x14ac:dyDescent="0.25">
      <c r="B2850" s="70">
        <v>46043</v>
      </c>
      <c r="C2850" t="s">
        <v>19</v>
      </c>
      <c r="D2850" s="210" t="s">
        <v>144</v>
      </c>
      <c r="E2850" s="83">
        <v>1048.28</v>
      </c>
      <c r="F2850" s="83">
        <v>1</v>
      </c>
      <c r="G2850" s="48">
        <f>+(Ventas_Wellpro[[#This Row],[Precio de Venta]]*0.16)*Ventas_Wellpro[[#This Row],[Cantidad Vendida]]</f>
        <v>167.72479999999999</v>
      </c>
      <c r="H2850" s="85">
        <v>1048.28</v>
      </c>
      <c r="I2850" s="17">
        <f>+Ventas_Wellpro[[#This Row],[Total de Venta sin IVA]]+Ventas_Wellpro[[#This Row],[IVA]]</f>
        <v>1216.0047999999999</v>
      </c>
      <c r="J2850">
        <f>YEAR(Ventas_Wellpro[[#This Row],[Fecha]])</f>
        <v>2026</v>
      </c>
      <c r="K2850" t="str">
        <f>TEXT(Ventas_Wellpro[[#This Row],[Fecha]],"MMMM")</f>
        <v>enero</v>
      </c>
      <c r="L2850">
        <f>DAY(Ventas_Wellpro[[#This Row],[Fecha]])</f>
        <v>21</v>
      </c>
    </row>
    <row r="2851" spans="2:12" x14ac:dyDescent="0.25">
      <c r="B2851" s="70">
        <v>46043</v>
      </c>
      <c r="C2851" s="74" t="s">
        <v>18</v>
      </c>
      <c r="D2851" t="s">
        <v>196</v>
      </c>
      <c r="E2851" s="84">
        <v>525.59</v>
      </c>
      <c r="F2851" s="84">
        <v>6</v>
      </c>
      <c r="G2851" s="48">
        <f>+(Ventas_Wellpro[[#This Row],[Precio de Venta]]*0.16)*Ventas_Wellpro[[#This Row],[Cantidad Vendida]]</f>
        <v>504.56640000000004</v>
      </c>
      <c r="H2851" s="86">
        <v>3153.54</v>
      </c>
      <c r="I2851" s="17">
        <f>+Ventas_Wellpro[[#This Row],[Total de Venta sin IVA]]+Ventas_Wellpro[[#This Row],[IVA]]</f>
        <v>3658.1064000000001</v>
      </c>
      <c r="J2851">
        <f>YEAR(Ventas_Wellpro[[#This Row],[Fecha]])</f>
        <v>2026</v>
      </c>
      <c r="K2851" t="str">
        <f>TEXT(Ventas_Wellpro[[#This Row],[Fecha]],"MMMM")</f>
        <v>enero</v>
      </c>
      <c r="L2851">
        <f>DAY(Ventas_Wellpro[[#This Row],[Fecha]])</f>
        <v>21</v>
      </c>
    </row>
    <row r="2852" spans="2:12" x14ac:dyDescent="0.25">
      <c r="B2852" s="70">
        <v>46043</v>
      </c>
      <c r="C2852" s="74" t="s">
        <v>18</v>
      </c>
      <c r="D2852" t="s">
        <v>196</v>
      </c>
      <c r="E2852" s="83">
        <v>525.59</v>
      </c>
      <c r="F2852" s="83">
        <v>24</v>
      </c>
      <c r="G2852" s="48">
        <f>+(Ventas_Wellpro[[#This Row],[Precio de Venta]]*0.16)*Ventas_Wellpro[[#This Row],[Cantidad Vendida]]</f>
        <v>2018.2656000000002</v>
      </c>
      <c r="H2852" s="85">
        <v>12614.16</v>
      </c>
      <c r="I2852" s="17">
        <f>+Ventas_Wellpro[[#This Row],[Total de Venta sin IVA]]+Ventas_Wellpro[[#This Row],[IVA]]</f>
        <v>14632.4256</v>
      </c>
      <c r="J2852">
        <f>YEAR(Ventas_Wellpro[[#This Row],[Fecha]])</f>
        <v>2026</v>
      </c>
      <c r="K2852" t="str">
        <f>TEXT(Ventas_Wellpro[[#This Row],[Fecha]],"MMMM")</f>
        <v>enero</v>
      </c>
      <c r="L2852">
        <f>DAY(Ventas_Wellpro[[#This Row],[Fecha]])</f>
        <v>21</v>
      </c>
    </row>
    <row r="2853" spans="2:12" x14ac:dyDescent="0.25">
      <c r="B2853" s="70">
        <v>46043</v>
      </c>
      <c r="C2853" s="74" t="s">
        <v>18</v>
      </c>
      <c r="D2853" t="s">
        <v>196</v>
      </c>
      <c r="E2853" s="84">
        <v>525.59</v>
      </c>
      <c r="F2853" s="84">
        <v>6</v>
      </c>
      <c r="G2853" s="48">
        <f>+(Ventas_Wellpro[[#This Row],[Precio de Venta]]*0.16)*Ventas_Wellpro[[#This Row],[Cantidad Vendida]]</f>
        <v>504.56640000000004</v>
      </c>
      <c r="H2853" s="86">
        <v>3153.54</v>
      </c>
      <c r="I2853" s="17">
        <f>+Ventas_Wellpro[[#This Row],[Total de Venta sin IVA]]+Ventas_Wellpro[[#This Row],[IVA]]</f>
        <v>3658.1064000000001</v>
      </c>
      <c r="J2853">
        <f>YEAR(Ventas_Wellpro[[#This Row],[Fecha]])</f>
        <v>2026</v>
      </c>
      <c r="K2853" t="str">
        <f>TEXT(Ventas_Wellpro[[#This Row],[Fecha]],"MMMM")</f>
        <v>enero</v>
      </c>
      <c r="L2853">
        <f>DAY(Ventas_Wellpro[[#This Row],[Fecha]])</f>
        <v>21</v>
      </c>
    </row>
    <row r="2854" spans="2:12" x14ac:dyDescent="0.25">
      <c r="B2854" s="70">
        <v>46043</v>
      </c>
      <c r="C2854" s="74" t="s">
        <v>18</v>
      </c>
      <c r="D2854" t="s">
        <v>196</v>
      </c>
      <c r="E2854" s="83">
        <v>525.59</v>
      </c>
      <c r="F2854" s="83">
        <v>6</v>
      </c>
      <c r="G2854" s="48">
        <f>+(Ventas_Wellpro[[#This Row],[Precio de Venta]]*0.16)*Ventas_Wellpro[[#This Row],[Cantidad Vendida]]</f>
        <v>504.56640000000004</v>
      </c>
      <c r="H2854" s="85">
        <v>3153.54</v>
      </c>
      <c r="I2854" s="17">
        <f>+Ventas_Wellpro[[#This Row],[Total de Venta sin IVA]]+Ventas_Wellpro[[#This Row],[IVA]]</f>
        <v>3658.1064000000001</v>
      </c>
      <c r="J2854">
        <f>YEAR(Ventas_Wellpro[[#This Row],[Fecha]])</f>
        <v>2026</v>
      </c>
      <c r="K2854" t="str">
        <f>TEXT(Ventas_Wellpro[[#This Row],[Fecha]],"MMMM")</f>
        <v>enero</v>
      </c>
      <c r="L2854">
        <f>DAY(Ventas_Wellpro[[#This Row],[Fecha]])</f>
        <v>21</v>
      </c>
    </row>
    <row r="2855" spans="2:12" x14ac:dyDescent="0.25">
      <c r="B2855" s="70">
        <v>46043</v>
      </c>
      <c r="C2855" s="74" t="s">
        <v>18</v>
      </c>
      <c r="D2855" t="s">
        <v>196</v>
      </c>
      <c r="E2855" s="84">
        <v>525.59</v>
      </c>
      <c r="F2855" s="84">
        <v>12</v>
      </c>
      <c r="G2855" s="48">
        <f>+(Ventas_Wellpro[[#This Row],[Precio de Venta]]*0.16)*Ventas_Wellpro[[#This Row],[Cantidad Vendida]]</f>
        <v>1009.1328000000001</v>
      </c>
      <c r="H2855" s="86">
        <v>6307.08</v>
      </c>
      <c r="I2855" s="17">
        <f>+Ventas_Wellpro[[#This Row],[Total de Venta sin IVA]]+Ventas_Wellpro[[#This Row],[IVA]]</f>
        <v>7316.2128000000002</v>
      </c>
      <c r="J2855">
        <f>YEAR(Ventas_Wellpro[[#This Row],[Fecha]])</f>
        <v>2026</v>
      </c>
      <c r="K2855" t="str">
        <f>TEXT(Ventas_Wellpro[[#This Row],[Fecha]],"MMMM")</f>
        <v>enero</v>
      </c>
      <c r="L2855">
        <f>DAY(Ventas_Wellpro[[#This Row],[Fecha]])</f>
        <v>21</v>
      </c>
    </row>
    <row r="2856" spans="2:12" x14ac:dyDescent="0.25">
      <c r="B2856" s="70">
        <v>46043</v>
      </c>
      <c r="C2856" s="74" t="s">
        <v>18</v>
      </c>
      <c r="D2856" t="s">
        <v>196</v>
      </c>
      <c r="E2856" s="83">
        <v>525.59</v>
      </c>
      <c r="F2856" s="83">
        <v>6</v>
      </c>
      <c r="G2856" s="48">
        <f>+(Ventas_Wellpro[[#This Row],[Precio de Venta]]*0.16)*Ventas_Wellpro[[#This Row],[Cantidad Vendida]]</f>
        <v>504.56640000000004</v>
      </c>
      <c r="H2856" s="85">
        <v>3153.54</v>
      </c>
      <c r="I2856" s="17">
        <f>+Ventas_Wellpro[[#This Row],[Total de Venta sin IVA]]+Ventas_Wellpro[[#This Row],[IVA]]</f>
        <v>3658.1064000000001</v>
      </c>
      <c r="J2856">
        <f>YEAR(Ventas_Wellpro[[#This Row],[Fecha]])</f>
        <v>2026</v>
      </c>
      <c r="K2856" t="str">
        <f>TEXT(Ventas_Wellpro[[#This Row],[Fecha]],"MMMM")</f>
        <v>enero</v>
      </c>
      <c r="L2856">
        <f>DAY(Ventas_Wellpro[[#This Row],[Fecha]])</f>
        <v>21</v>
      </c>
    </row>
    <row r="2857" spans="2:12" x14ac:dyDescent="0.25">
      <c r="B2857" s="70">
        <v>46043</v>
      </c>
      <c r="C2857" s="74" t="s">
        <v>22</v>
      </c>
      <c r="D2857" s="211" t="s">
        <v>144</v>
      </c>
      <c r="E2857" s="84">
        <v>137.79</v>
      </c>
      <c r="F2857" s="84">
        <v>1</v>
      </c>
      <c r="G2857" s="48">
        <f>+(Ventas_Wellpro[[#This Row],[Precio de Venta]]*0.16)*Ventas_Wellpro[[#This Row],[Cantidad Vendida]]</f>
        <v>22.046399999999998</v>
      </c>
      <c r="H2857" s="86">
        <v>137.79</v>
      </c>
      <c r="I2857" s="17">
        <f>+Ventas_Wellpro[[#This Row],[Total de Venta sin IVA]]+Ventas_Wellpro[[#This Row],[IVA]]</f>
        <v>159.8364</v>
      </c>
      <c r="J2857">
        <f>YEAR(Ventas_Wellpro[[#This Row],[Fecha]])</f>
        <v>2026</v>
      </c>
      <c r="K2857" t="str">
        <f>TEXT(Ventas_Wellpro[[#This Row],[Fecha]],"MMMM")</f>
        <v>enero</v>
      </c>
      <c r="L2857">
        <f>DAY(Ventas_Wellpro[[#This Row],[Fecha]])</f>
        <v>21</v>
      </c>
    </row>
    <row r="2858" spans="2:12" x14ac:dyDescent="0.25">
      <c r="B2858" s="70">
        <v>46043</v>
      </c>
      <c r="C2858" s="74" t="s">
        <v>22</v>
      </c>
      <c r="D2858" s="210" t="s">
        <v>144</v>
      </c>
      <c r="E2858" s="83">
        <v>137.79</v>
      </c>
      <c r="F2858" s="83">
        <v>1</v>
      </c>
      <c r="G2858" s="48">
        <f>+(Ventas_Wellpro[[#This Row],[Precio de Venta]]*0.16)*Ventas_Wellpro[[#This Row],[Cantidad Vendida]]</f>
        <v>22.046399999999998</v>
      </c>
      <c r="H2858" s="85">
        <v>137.79</v>
      </c>
      <c r="I2858" s="17">
        <f>+Ventas_Wellpro[[#This Row],[Total de Venta sin IVA]]+Ventas_Wellpro[[#This Row],[IVA]]</f>
        <v>159.8364</v>
      </c>
      <c r="J2858">
        <f>YEAR(Ventas_Wellpro[[#This Row],[Fecha]])</f>
        <v>2026</v>
      </c>
      <c r="K2858" t="str">
        <f>TEXT(Ventas_Wellpro[[#This Row],[Fecha]],"MMMM")</f>
        <v>enero</v>
      </c>
      <c r="L2858">
        <f>DAY(Ventas_Wellpro[[#This Row],[Fecha]])</f>
        <v>21</v>
      </c>
    </row>
    <row r="2859" spans="2:12" x14ac:dyDescent="0.25">
      <c r="B2859" s="70">
        <v>46043</v>
      </c>
      <c r="C2859" s="74" t="s">
        <v>22</v>
      </c>
      <c r="D2859" s="211" t="s">
        <v>144</v>
      </c>
      <c r="E2859" s="84">
        <v>137.79</v>
      </c>
      <c r="F2859" s="84">
        <v>1</v>
      </c>
      <c r="G2859" s="48">
        <f>+(Ventas_Wellpro[[#This Row],[Precio de Venta]]*0.16)*Ventas_Wellpro[[#This Row],[Cantidad Vendida]]</f>
        <v>22.046399999999998</v>
      </c>
      <c r="H2859" s="86">
        <v>137.79</v>
      </c>
      <c r="I2859" s="17">
        <f>+Ventas_Wellpro[[#This Row],[Total de Venta sin IVA]]+Ventas_Wellpro[[#This Row],[IVA]]</f>
        <v>159.8364</v>
      </c>
      <c r="J2859">
        <f>YEAR(Ventas_Wellpro[[#This Row],[Fecha]])</f>
        <v>2026</v>
      </c>
      <c r="K2859" t="str">
        <f>TEXT(Ventas_Wellpro[[#This Row],[Fecha]],"MMMM")</f>
        <v>enero</v>
      </c>
      <c r="L2859">
        <f>DAY(Ventas_Wellpro[[#This Row],[Fecha]])</f>
        <v>21</v>
      </c>
    </row>
    <row r="2860" spans="2:12" x14ac:dyDescent="0.25">
      <c r="B2860" s="70">
        <v>46043</v>
      </c>
      <c r="C2860" s="74" t="s">
        <v>22</v>
      </c>
      <c r="D2860" s="210" t="s">
        <v>144</v>
      </c>
      <c r="E2860" s="83">
        <v>137.79</v>
      </c>
      <c r="F2860" s="83">
        <v>1</v>
      </c>
      <c r="G2860" s="48">
        <f>+(Ventas_Wellpro[[#This Row],[Precio de Venta]]*0.16)*Ventas_Wellpro[[#This Row],[Cantidad Vendida]]</f>
        <v>22.046399999999998</v>
      </c>
      <c r="H2860" s="85">
        <v>137.79</v>
      </c>
      <c r="I2860" s="17">
        <f>+Ventas_Wellpro[[#This Row],[Total de Venta sin IVA]]+Ventas_Wellpro[[#This Row],[IVA]]</f>
        <v>159.8364</v>
      </c>
      <c r="J2860">
        <f>YEAR(Ventas_Wellpro[[#This Row],[Fecha]])</f>
        <v>2026</v>
      </c>
      <c r="K2860" t="str">
        <f>TEXT(Ventas_Wellpro[[#This Row],[Fecha]],"MMMM")</f>
        <v>enero</v>
      </c>
      <c r="L2860">
        <f>DAY(Ventas_Wellpro[[#This Row],[Fecha]])</f>
        <v>21</v>
      </c>
    </row>
    <row r="2861" spans="2:12" x14ac:dyDescent="0.25">
      <c r="B2861" s="70">
        <v>46043</v>
      </c>
      <c r="C2861" s="74" t="s">
        <v>21</v>
      </c>
      <c r="D2861" s="211" t="s">
        <v>144</v>
      </c>
      <c r="E2861" s="84">
        <v>137.79</v>
      </c>
      <c r="F2861" s="84">
        <v>1</v>
      </c>
      <c r="G2861" s="48">
        <f>+(Ventas_Wellpro[[#This Row],[Precio de Venta]]*0.16)*Ventas_Wellpro[[#This Row],[Cantidad Vendida]]</f>
        <v>22.046399999999998</v>
      </c>
      <c r="H2861" s="86">
        <v>137.79</v>
      </c>
      <c r="I2861" s="17">
        <f>+Ventas_Wellpro[[#This Row],[Total de Venta sin IVA]]+Ventas_Wellpro[[#This Row],[IVA]]</f>
        <v>159.8364</v>
      </c>
      <c r="J2861">
        <f>YEAR(Ventas_Wellpro[[#This Row],[Fecha]])</f>
        <v>2026</v>
      </c>
      <c r="K2861" t="str">
        <f>TEXT(Ventas_Wellpro[[#This Row],[Fecha]],"MMMM")</f>
        <v>enero</v>
      </c>
      <c r="L2861">
        <f>DAY(Ventas_Wellpro[[#This Row],[Fecha]])</f>
        <v>21</v>
      </c>
    </row>
    <row r="2862" spans="2:12" x14ac:dyDescent="0.25">
      <c r="B2862" s="70">
        <v>46043</v>
      </c>
      <c r="C2862" s="74" t="s">
        <v>21</v>
      </c>
      <c r="D2862" s="210" t="s">
        <v>144</v>
      </c>
      <c r="E2862" s="83">
        <v>137.79</v>
      </c>
      <c r="F2862" s="83">
        <v>1</v>
      </c>
      <c r="G2862" s="48">
        <f>+(Ventas_Wellpro[[#This Row],[Precio de Venta]]*0.16)*Ventas_Wellpro[[#This Row],[Cantidad Vendida]]</f>
        <v>22.046399999999998</v>
      </c>
      <c r="H2862" s="85">
        <v>137.79</v>
      </c>
      <c r="I2862" s="17">
        <f>+Ventas_Wellpro[[#This Row],[Total de Venta sin IVA]]+Ventas_Wellpro[[#This Row],[IVA]]</f>
        <v>159.8364</v>
      </c>
      <c r="J2862">
        <f>YEAR(Ventas_Wellpro[[#This Row],[Fecha]])</f>
        <v>2026</v>
      </c>
      <c r="K2862" t="str">
        <f>TEXT(Ventas_Wellpro[[#This Row],[Fecha]],"MMMM")</f>
        <v>enero</v>
      </c>
      <c r="L2862">
        <f>DAY(Ventas_Wellpro[[#This Row],[Fecha]])</f>
        <v>21</v>
      </c>
    </row>
    <row r="2863" spans="2:12" x14ac:dyDescent="0.25">
      <c r="B2863" s="70">
        <v>46043</v>
      </c>
      <c r="C2863" s="74" t="s">
        <v>23</v>
      </c>
      <c r="D2863" s="211" t="s">
        <v>144</v>
      </c>
      <c r="E2863" s="84">
        <v>137.79</v>
      </c>
      <c r="F2863" s="84">
        <v>1</v>
      </c>
      <c r="G2863" s="48">
        <f>+(Ventas_Wellpro[[#This Row],[Precio de Venta]]*0.16)*Ventas_Wellpro[[#This Row],[Cantidad Vendida]]</f>
        <v>22.046399999999998</v>
      </c>
      <c r="H2863" s="86">
        <v>137.79</v>
      </c>
      <c r="I2863" s="17">
        <f>+Ventas_Wellpro[[#This Row],[Total de Venta sin IVA]]+Ventas_Wellpro[[#This Row],[IVA]]</f>
        <v>159.8364</v>
      </c>
      <c r="J2863">
        <f>YEAR(Ventas_Wellpro[[#This Row],[Fecha]])</f>
        <v>2026</v>
      </c>
      <c r="K2863" t="str">
        <f>TEXT(Ventas_Wellpro[[#This Row],[Fecha]],"MMMM")</f>
        <v>enero</v>
      </c>
      <c r="L2863">
        <f>DAY(Ventas_Wellpro[[#This Row],[Fecha]])</f>
        <v>21</v>
      </c>
    </row>
    <row r="2864" spans="2:12" x14ac:dyDescent="0.25">
      <c r="B2864" s="70">
        <v>46043</v>
      </c>
      <c r="C2864" s="74" t="s">
        <v>24</v>
      </c>
      <c r="D2864" s="210" t="s">
        <v>144</v>
      </c>
      <c r="E2864" s="83">
        <v>137.79</v>
      </c>
      <c r="F2864" s="83">
        <v>1</v>
      </c>
      <c r="G2864" s="48">
        <f>+(Ventas_Wellpro[[#This Row],[Precio de Venta]]*0.16)*Ventas_Wellpro[[#This Row],[Cantidad Vendida]]</f>
        <v>22.046399999999998</v>
      </c>
      <c r="H2864" s="85">
        <v>137.79</v>
      </c>
      <c r="I2864" s="17">
        <f>+Ventas_Wellpro[[#This Row],[Total de Venta sin IVA]]+Ventas_Wellpro[[#This Row],[IVA]]</f>
        <v>159.8364</v>
      </c>
      <c r="J2864">
        <f>YEAR(Ventas_Wellpro[[#This Row],[Fecha]])</f>
        <v>2026</v>
      </c>
      <c r="K2864" t="str">
        <f>TEXT(Ventas_Wellpro[[#This Row],[Fecha]],"MMMM")</f>
        <v>enero</v>
      </c>
      <c r="L2864">
        <f>DAY(Ventas_Wellpro[[#This Row],[Fecha]])</f>
        <v>21</v>
      </c>
    </row>
    <row r="2865" spans="2:12" x14ac:dyDescent="0.25">
      <c r="B2865" s="70">
        <v>46043</v>
      </c>
      <c r="C2865" s="74" t="s">
        <v>24</v>
      </c>
      <c r="D2865" s="211" t="s">
        <v>144</v>
      </c>
      <c r="E2865" s="84">
        <v>137.79</v>
      </c>
      <c r="F2865" s="84">
        <v>1</v>
      </c>
      <c r="G2865" s="48">
        <f>+(Ventas_Wellpro[[#This Row],[Precio de Venta]]*0.16)*Ventas_Wellpro[[#This Row],[Cantidad Vendida]]</f>
        <v>22.046399999999998</v>
      </c>
      <c r="H2865" s="86">
        <v>137.79</v>
      </c>
      <c r="I2865" s="17">
        <f>+Ventas_Wellpro[[#This Row],[Total de Venta sin IVA]]+Ventas_Wellpro[[#This Row],[IVA]]</f>
        <v>159.8364</v>
      </c>
      <c r="J2865">
        <f>YEAR(Ventas_Wellpro[[#This Row],[Fecha]])</f>
        <v>2026</v>
      </c>
      <c r="K2865" t="str">
        <f>TEXT(Ventas_Wellpro[[#This Row],[Fecha]],"MMMM")</f>
        <v>enero</v>
      </c>
      <c r="L2865">
        <f>DAY(Ventas_Wellpro[[#This Row],[Fecha]])</f>
        <v>21</v>
      </c>
    </row>
    <row r="2866" spans="2:12" x14ac:dyDescent="0.25">
      <c r="B2866" s="70">
        <v>46043</v>
      </c>
      <c r="C2866" s="74" t="s">
        <v>17</v>
      </c>
      <c r="D2866" s="210" t="s">
        <v>144</v>
      </c>
      <c r="E2866" s="83">
        <v>905.16</v>
      </c>
      <c r="F2866" s="83">
        <v>1</v>
      </c>
      <c r="G2866" s="48">
        <f>+(Ventas_Wellpro[[#This Row],[Precio de Venta]]*0.16)*Ventas_Wellpro[[#This Row],[Cantidad Vendida]]</f>
        <v>144.82560000000001</v>
      </c>
      <c r="H2866" s="85">
        <v>905.16</v>
      </c>
      <c r="I2866" s="17">
        <f>+Ventas_Wellpro[[#This Row],[Total de Venta sin IVA]]+Ventas_Wellpro[[#This Row],[IVA]]</f>
        <v>1049.9856</v>
      </c>
      <c r="J2866">
        <f>YEAR(Ventas_Wellpro[[#This Row],[Fecha]])</f>
        <v>2026</v>
      </c>
      <c r="K2866" t="str">
        <f>TEXT(Ventas_Wellpro[[#This Row],[Fecha]],"MMMM")</f>
        <v>enero</v>
      </c>
      <c r="L2866">
        <f>DAY(Ventas_Wellpro[[#This Row],[Fecha]])</f>
        <v>21</v>
      </c>
    </row>
    <row r="2867" spans="2:12" x14ac:dyDescent="0.25">
      <c r="B2867" s="70">
        <v>46043</v>
      </c>
      <c r="C2867" s="74" t="s">
        <v>17</v>
      </c>
      <c r="D2867" s="211" t="s">
        <v>144</v>
      </c>
      <c r="E2867" s="84">
        <v>905.16</v>
      </c>
      <c r="F2867" s="84">
        <v>1</v>
      </c>
      <c r="G2867" s="48">
        <f>+(Ventas_Wellpro[[#This Row],[Precio de Venta]]*0.16)*Ventas_Wellpro[[#This Row],[Cantidad Vendida]]</f>
        <v>144.82560000000001</v>
      </c>
      <c r="H2867" s="86">
        <v>905.16</v>
      </c>
      <c r="I2867" s="17">
        <f>+Ventas_Wellpro[[#This Row],[Total de Venta sin IVA]]+Ventas_Wellpro[[#This Row],[IVA]]</f>
        <v>1049.9856</v>
      </c>
      <c r="J2867">
        <f>YEAR(Ventas_Wellpro[[#This Row],[Fecha]])</f>
        <v>2026</v>
      </c>
      <c r="K2867" t="str">
        <f>TEXT(Ventas_Wellpro[[#This Row],[Fecha]],"MMMM")</f>
        <v>enero</v>
      </c>
      <c r="L2867">
        <f>DAY(Ventas_Wellpro[[#This Row],[Fecha]])</f>
        <v>21</v>
      </c>
    </row>
    <row r="2868" spans="2:12" x14ac:dyDescent="0.25">
      <c r="B2868" s="70">
        <v>46043</v>
      </c>
      <c r="C2868" s="74" t="s">
        <v>17</v>
      </c>
      <c r="D2868" s="210" t="s">
        <v>144</v>
      </c>
      <c r="E2868" s="83">
        <v>905.16</v>
      </c>
      <c r="F2868" s="83">
        <v>1</v>
      </c>
      <c r="G2868" s="48">
        <f>+(Ventas_Wellpro[[#This Row],[Precio de Venta]]*0.16)*Ventas_Wellpro[[#This Row],[Cantidad Vendida]]</f>
        <v>144.82560000000001</v>
      </c>
      <c r="H2868" s="85">
        <v>905.16</v>
      </c>
      <c r="I2868" s="17">
        <f>+Ventas_Wellpro[[#This Row],[Total de Venta sin IVA]]+Ventas_Wellpro[[#This Row],[IVA]]</f>
        <v>1049.9856</v>
      </c>
      <c r="J2868">
        <f>YEAR(Ventas_Wellpro[[#This Row],[Fecha]])</f>
        <v>2026</v>
      </c>
      <c r="K2868" t="str">
        <f>TEXT(Ventas_Wellpro[[#This Row],[Fecha]],"MMMM")</f>
        <v>enero</v>
      </c>
      <c r="L2868">
        <f>DAY(Ventas_Wellpro[[#This Row],[Fecha]])</f>
        <v>21</v>
      </c>
    </row>
    <row r="2869" spans="2:12" x14ac:dyDescent="0.25">
      <c r="B2869" s="70">
        <v>46043</v>
      </c>
      <c r="C2869" s="74" t="s">
        <v>14</v>
      </c>
      <c r="D2869" s="211" t="s">
        <v>144</v>
      </c>
      <c r="E2869" s="84">
        <v>1706.9</v>
      </c>
      <c r="F2869" s="84">
        <v>1</v>
      </c>
      <c r="G2869" s="48">
        <f>+(Ventas_Wellpro[[#This Row],[Precio de Venta]]*0.16)*Ventas_Wellpro[[#This Row],[Cantidad Vendida]]</f>
        <v>273.10400000000004</v>
      </c>
      <c r="H2869" s="86">
        <v>1706.9</v>
      </c>
      <c r="I2869" s="17">
        <f>+Ventas_Wellpro[[#This Row],[Total de Venta sin IVA]]+Ventas_Wellpro[[#This Row],[IVA]]</f>
        <v>1980.0040000000001</v>
      </c>
      <c r="J2869">
        <f>YEAR(Ventas_Wellpro[[#This Row],[Fecha]])</f>
        <v>2026</v>
      </c>
      <c r="K2869" t="str">
        <f>TEXT(Ventas_Wellpro[[#This Row],[Fecha]],"MMMM")</f>
        <v>enero</v>
      </c>
      <c r="L2869">
        <f>DAY(Ventas_Wellpro[[#This Row],[Fecha]])</f>
        <v>21</v>
      </c>
    </row>
    <row r="2870" spans="2:12" x14ac:dyDescent="0.25">
      <c r="B2870" s="70">
        <v>46043</v>
      </c>
      <c r="C2870" s="74" t="s">
        <v>14</v>
      </c>
      <c r="D2870" s="210" t="s">
        <v>144</v>
      </c>
      <c r="E2870" s="83">
        <v>1706.9</v>
      </c>
      <c r="F2870" s="83">
        <v>1</v>
      </c>
      <c r="G2870" s="48">
        <f>+(Ventas_Wellpro[[#This Row],[Precio de Venta]]*0.16)*Ventas_Wellpro[[#This Row],[Cantidad Vendida]]</f>
        <v>273.10400000000004</v>
      </c>
      <c r="H2870" s="85">
        <v>1706.9</v>
      </c>
      <c r="I2870" s="17">
        <f>+Ventas_Wellpro[[#This Row],[Total de Venta sin IVA]]+Ventas_Wellpro[[#This Row],[IVA]]</f>
        <v>1980.0040000000001</v>
      </c>
      <c r="J2870">
        <f>YEAR(Ventas_Wellpro[[#This Row],[Fecha]])</f>
        <v>2026</v>
      </c>
      <c r="K2870" t="str">
        <f>TEXT(Ventas_Wellpro[[#This Row],[Fecha]],"MMMM")</f>
        <v>enero</v>
      </c>
      <c r="L2870">
        <f>DAY(Ventas_Wellpro[[#This Row],[Fecha]])</f>
        <v>21</v>
      </c>
    </row>
    <row r="2871" spans="2:12" x14ac:dyDescent="0.25">
      <c r="B2871" s="70">
        <v>46043</v>
      </c>
      <c r="C2871" s="74" t="s">
        <v>14</v>
      </c>
      <c r="D2871" s="211" t="s">
        <v>144</v>
      </c>
      <c r="E2871" s="84">
        <v>1706.9</v>
      </c>
      <c r="F2871" s="84">
        <v>1</v>
      </c>
      <c r="G2871" s="48">
        <f>+(Ventas_Wellpro[[#This Row],[Precio de Venta]]*0.16)*Ventas_Wellpro[[#This Row],[Cantidad Vendida]]</f>
        <v>273.10400000000004</v>
      </c>
      <c r="H2871" s="86">
        <v>1706.9</v>
      </c>
      <c r="I2871" s="17">
        <f>+Ventas_Wellpro[[#This Row],[Total de Venta sin IVA]]+Ventas_Wellpro[[#This Row],[IVA]]</f>
        <v>1980.0040000000001</v>
      </c>
      <c r="J2871">
        <f>YEAR(Ventas_Wellpro[[#This Row],[Fecha]])</f>
        <v>2026</v>
      </c>
      <c r="K2871" t="str">
        <f>TEXT(Ventas_Wellpro[[#This Row],[Fecha]],"MMMM")</f>
        <v>enero</v>
      </c>
      <c r="L2871">
        <f>DAY(Ventas_Wellpro[[#This Row],[Fecha]])</f>
        <v>21</v>
      </c>
    </row>
    <row r="2872" spans="2:12" x14ac:dyDescent="0.25">
      <c r="B2872" s="70">
        <v>46043</v>
      </c>
      <c r="C2872" s="74" t="s">
        <v>16</v>
      </c>
      <c r="D2872" t="s">
        <v>196</v>
      </c>
      <c r="E2872" s="83">
        <v>498.66</v>
      </c>
      <c r="F2872" s="83">
        <v>18</v>
      </c>
      <c r="G2872" s="48">
        <f>+(Ventas_Wellpro[[#This Row],[Precio de Venta]]*0.16)*Ventas_Wellpro[[#This Row],[Cantidad Vendida]]</f>
        <v>1436.1408000000001</v>
      </c>
      <c r="H2872" s="85">
        <v>8975.8799999999992</v>
      </c>
      <c r="I2872" s="17">
        <f>+Ventas_Wellpro[[#This Row],[Total de Venta sin IVA]]+Ventas_Wellpro[[#This Row],[IVA]]</f>
        <v>10412.020799999998</v>
      </c>
      <c r="J2872">
        <f>YEAR(Ventas_Wellpro[[#This Row],[Fecha]])</f>
        <v>2026</v>
      </c>
      <c r="K2872" t="str">
        <f>TEXT(Ventas_Wellpro[[#This Row],[Fecha]],"MMMM")</f>
        <v>enero</v>
      </c>
      <c r="L2872">
        <f>DAY(Ventas_Wellpro[[#This Row],[Fecha]])</f>
        <v>21</v>
      </c>
    </row>
    <row r="2873" spans="2:12" x14ac:dyDescent="0.25">
      <c r="B2873" s="70">
        <v>46043</v>
      </c>
      <c r="C2873" s="74" t="s">
        <v>16</v>
      </c>
      <c r="D2873" t="s">
        <v>196</v>
      </c>
      <c r="E2873" s="84">
        <v>498.66</v>
      </c>
      <c r="F2873" s="84">
        <v>48</v>
      </c>
      <c r="G2873" s="48">
        <f>+(Ventas_Wellpro[[#This Row],[Precio de Venta]]*0.16)*Ventas_Wellpro[[#This Row],[Cantidad Vendida]]</f>
        <v>3829.7088000000003</v>
      </c>
      <c r="H2873" s="86">
        <v>23935.68</v>
      </c>
      <c r="I2873" s="17">
        <f>+Ventas_Wellpro[[#This Row],[Total de Venta sin IVA]]+Ventas_Wellpro[[#This Row],[IVA]]</f>
        <v>27765.388800000001</v>
      </c>
      <c r="J2873">
        <f>YEAR(Ventas_Wellpro[[#This Row],[Fecha]])</f>
        <v>2026</v>
      </c>
      <c r="K2873" t="str">
        <f>TEXT(Ventas_Wellpro[[#This Row],[Fecha]],"MMMM")</f>
        <v>enero</v>
      </c>
      <c r="L2873">
        <f>DAY(Ventas_Wellpro[[#This Row],[Fecha]])</f>
        <v>21</v>
      </c>
    </row>
    <row r="2874" spans="2:12" x14ac:dyDescent="0.25">
      <c r="B2874" s="70">
        <v>46043</v>
      </c>
      <c r="C2874" s="74" t="s">
        <v>16</v>
      </c>
      <c r="D2874" t="s">
        <v>196</v>
      </c>
      <c r="E2874" s="83">
        <v>498.66</v>
      </c>
      <c r="F2874" s="83">
        <v>12</v>
      </c>
      <c r="G2874" s="48">
        <f>+(Ventas_Wellpro[[#This Row],[Precio de Venta]]*0.16)*Ventas_Wellpro[[#This Row],[Cantidad Vendida]]</f>
        <v>957.42720000000008</v>
      </c>
      <c r="H2874" s="85">
        <v>5983.92</v>
      </c>
      <c r="I2874" s="17">
        <f>+Ventas_Wellpro[[#This Row],[Total de Venta sin IVA]]+Ventas_Wellpro[[#This Row],[IVA]]</f>
        <v>6941.3472000000002</v>
      </c>
      <c r="J2874">
        <f>YEAR(Ventas_Wellpro[[#This Row],[Fecha]])</f>
        <v>2026</v>
      </c>
      <c r="K2874" t="str">
        <f>TEXT(Ventas_Wellpro[[#This Row],[Fecha]],"MMMM")</f>
        <v>enero</v>
      </c>
      <c r="L2874">
        <f>DAY(Ventas_Wellpro[[#This Row],[Fecha]])</f>
        <v>21</v>
      </c>
    </row>
    <row r="2875" spans="2:12" x14ac:dyDescent="0.25">
      <c r="B2875" s="70">
        <v>46043</v>
      </c>
      <c r="C2875" s="74" t="s">
        <v>16</v>
      </c>
      <c r="D2875" t="s">
        <v>196</v>
      </c>
      <c r="E2875" s="84">
        <v>498.66</v>
      </c>
      <c r="F2875" s="84">
        <v>6</v>
      </c>
      <c r="G2875" s="48">
        <f>+(Ventas_Wellpro[[#This Row],[Precio de Venta]]*0.16)*Ventas_Wellpro[[#This Row],[Cantidad Vendida]]</f>
        <v>478.71360000000004</v>
      </c>
      <c r="H2875" s="86">
        <v>2991.96</v>
      </c>
      <c r="I2875" s="17">
        <f>+Ventas_Wellpro[[#This Row],[Total de Venta sin IVA]]+Ventas_Wellpro[[#This Row],[IVA]]</f>
        <v>3470.6736000000001</v>
      </c>
      <c r="J2875">
        <f>YEAR(Ventas_Wellpro[[#This Row],[Fecha]])</f>
        <v>2026</v>
      </c>
      <c r="K2875" t="str">
        <f>TEXT(Ventas_Wellpro[[#This Row],[Fecha]],"MMMM")</f>
        <v>enero</v>
      </c>
      <c r="L2875">
        <f>DAY(Ventas_Wellpro[[#This Row],[Fecha]])</f>
        <v>21</v>
      </c>
    </row>
    <row r="2876" spans="2:12" x14ac:dyDescent="0.25">
      <c r="B2876" s="70">
        <v>46043</v>
      </c>
      <c r="C2876" s="74" t="s">
        <v>16</v>
      </c>
      <c r="D2876" t="s">
        <v>196</v>
      </c>
      <c r="E2876" s="83">
        <v>498.66</v>
      </c>
      <c r="F2876" s="83">
        <v>24</v>
      </c>
      <c r="G2876" s="48">
        <f>+(Ventas_Wellpro[[#This Row],[Precio de Venta]]*0.16)*Ventas_Wellpro[[#This Row],[Cantidad Vendida]]</f>
        <v>1914.8544000000002</v>
      </c>
      <c r="H2876" s="85">
        <v>11967.84</v>
      </c>
      <c r="I2876" s="17">
        <f>+Ventas_Wellpro[[#This Row],[Total de Venta sin IVA]]+Ventas_Wellpro[[#This Row],[IVA]]</f>
        <v>13882.6944</v>
      </c>
      <c r="J2876">
        <f>YEAR(Ventas_Wellpro[[#This Row],[Fecha]])</f>
        <v>2026</v>
      </c>
      <c r="K2876" t="str">
        <f>TEXT(Ventas_Wellpro[[#This Row],[Fecha]],"MMMM")</f>
        <v>enero</v>
      </c>
      <c r="L2876">
        <f>DAY(Ventas_Wellpro[[#This Row],[Fecha]])</f>
        <v>21</v>
      </c>
    </row>
    <row r="2877" spans="2:12" x14ac:dyDescent="0.25">
      <c r="B2877" s="70">
        <v>46043</v>
      </c>
      <c r="C2877" s="74" t="s">
        <v>16</v>
      </c>
      <c r="D2877" t="s">
        <v>196</v>
      </c>
      <c r="E2877" s="84">
        <v>498.66</v>
      </c>
      <c r="F2877" s="84">
        <v>12</v>
      </c>
      <c r="G2877" s="48">
        <f>+(Ventas_Wellpro[[#This Row],[Precio de Venta]]*0.16)*Ventas_Wellpro[[#This Row],[Cantidad Vendida]]</f>
        <v>957.42720000000008</v>
      </c>
      <c r="H2877" s="86">
        <v>5983.92</v>
      </c>
      <c r="I2877" s="17">
        <f>+Ventas_Wellpro[[#This Row],[Total de Venta sin IVA]]+Ventas_Wellpro[[#This Row],[IVA]]</f>
        <v>6941.3472000000002</v>
      </c>
      <c r="J2877">
        <f>YEAR(Ventas_Wellpro[[#This Row],[Fecha]])</f>
        <v>2026</v>
      </c>
      <c r="K2877" t="str">
        <f>TEXT(Ventas_Wellpro[[#This Row],[Fecha]],"MMMM")</f>
        <v>enero</v>
      </c>
      <c r="L2877">
        <f>DAY(Ventas_Wellpro[[#This Row],[Fecha]])</f>
        <v>21</v>
      </c>
    </row>
    <row r="2878" spans="2:12" x14ac:dyDescent="0.25">
      <c r="B2878" s="70">
        <v>46043</v>
      </c>
      <c r="C2878" s="74" t="s">
        <v>123</v>
      </c>
      <c r="D2878" s="210" t="s">
        <v>144</v>
      </c>
      <c r="E2878" s="83">
        <v>137.79</v>
      </c>
      <c r="F2878" s="83">
        <v>1</v>
      </c>
      <c r="G2878" s="48">
        <f>+(Ventas_Wellpro[[#This Row],[Precio de Venta]]*0.16)*Ventas_Wellpro[[#This Row],[Cantidad Vendida]]</f>
        <v>22.046399999999998</v>
      </c>
      <c r="H2878" s="85">
        <v>137.79</v>
      </c>
      <c r="I2878" s="17">
        <f>+Ventas_Wellpro[[#This Row],[Total de Venta sin IVA]]+Ventas_Wellpro[[#This Row],[IVA]]</f>
        <v>159.8364</v>
      </c>
      <c r="J2878">
        <f>YEAR(Ventas_Wellpro[[#This Row],[Fecha]])</f>
        <v>2026</v>
      </c>
      <c r="K2878" t="str">
        <f>TEXT(Ventas_Wellpro[[#This Row],[Fecha]],"MMMM")</f>
        <v>enero</v>
      </c>
      <c r="L2878">
        <f>DAY(Ventas_Wellpro[[#This Row],[Fecha]])</f>
        <v>21</v>
      </c>
    </row>
    <row r="2879" spans="2:12" x14ac:dyDescent="0.25">
      <c r="B2879" s="70">
        <v>46043</v>
      </c>
      <c r="C2879" s="74" t="s">
        <v>123</v>
      </c>
      <c r="D2879" s="211" t="s">
        <v>144</v>
      </c>
      <c r="E2879" s="84">
        <v>137.79</v>
      </c>
      <c r="F2879" s="84">
        <v>1</v>
      </c>
      <c r="G2879" s="48">
        <f>+(Ventas_Wellpro[[#This Row],[Precio de Venta]]*0.16)*Ventas_Wellpro[[#This Row],[Cantidad Vendida]]</f>
        <v>22.046399999999998</v>
      </c>
      <c r="H2879" s="86">
        <v>137.79</v>
      </c>
      <c r="I2879" s="17">
        <f>+Ventas_Wellpro[[#This Row],[Total de Venta sin IVA]]+Ventas_Wellpro[[#This Row],[IVA]]</f>
        <v>159.8364</v>
      </c>
      <c r="J2879">
        <f>YEAR(Ventas_Wellpro[[#This Row],[Fecha]])</f>
        <v>2026</v>
      </c>
      <c r="K2879" t="str">
        <f>TEXT(Ventas_Wellpro[[#This Row],[Fecha]],"MMMM")</f>
        <v>enero</v>
      </c>
      <c r="L2879">
        <f>DAY(Ventas_Wellpro[[#This Row],[Fecha]])</f>
        <v>21</v>
      </c>
    </row>
    <row r="2880" spans="2:12" x14ac:dyDescent="0.25">
      <c r="B2880" s="70">
        <v>46044</v>
      </c>
      <c r="C2880" s="74" t="s">
        <v>18</v>
      </c>
      <c r="D2880" t="s">
        <v>196</v>
      </c>
      <c r="E2880" s="83">
        <v>525.59</v>
      </c>
      <c r="F2880" s="83">
        <v>6</v>
      </c>
      <c r="G2880" s="48">
        <f>+(Ventas_Wellpro[[#This Row],[Precio de Venta]]*0.16)*Ventas_Wellpro[[#This Row],[Cantidad Vendida]]</f>
        <v>504.56640000000004</v>
      </c>
      <c r="H2880" s="85">
        <v>3153.54</v>
      </c>
      <c r="I2880" s="17">
        <f>+Ventas_Wellpro[[#This Row],[Total de Venta sin IVA]]+Ventas_Wellpro[[#This Row],[IVA]]</f>
        <v>3658.1064000000001</v>
      </c>
      <c r="J2880">
        <f>YEAR(Ventas_Wellpro[[#This Row],[Fecha]])</f>
        <v>2026</v>
      </c>
      <c r="K2880" t="str">
        <f>TEXT(Ventas_Wellpro[[#This Row],[Fecha]],"MMMM")</f>
        <v>enero</v>
      </c>
      <c r="L2880">
        <f>DAY(Ventas_Wellpro[[#This Row],[Fecha]])</f>
        <v>22</v>
      </c>
    </row>
    <row r="2881" spans="2:12" x14ac:dyDescent="0.25">
      <c r="B2881" s="70">
        <v>46044</v>
      </c>
      <c r="C2881" s="74" t="s">
        <v>18</v>
      </c>
      <c r="D2881" t="s">
        <v>196</v>
      </c>
      <c r="E2881" s="84">
        <v>525.59</v>
      </c>
      <c r="F2881" s="84">
        <v>6</v>
      </c>
      <c r="G2881" s="48">
        <f>+(Ventas_Wellpro[[#This Row],[Precio de Venta]]*0.16)*Ventas_Wellpro[[#This Row],[Cantidad Vendida]]</f>
        <v>504.56640000000004</v>
      </c>
      <c r="H2881" s="86">
        <v>3153.54</v>
      </c>
      <c r="I2881" s="17">
        <f>+Ventas_Wellpro[[#This Row],[Total de Venta sin IVA]]+Ventas_Wellpro[[#This Row],[IVA]]</f>
        <v>3658.1064000000001</v>
      </c>
      <c r="J2881">
        <f>YEAR(Ventas_Wellpro[[#This Row],[Fecha]])</f>
        <v>2026</v>
      </c>
      <c r="K2881" t="str">
        <f>TEXT(Ventas_Wellpro[[#This Row],[Fecha]],"MMMM")</f>
        <v>enero</v>
      </c>
      <c r="L2881">
        <f>DAY(Ventas_Wellpro[[#This Row],[Fecha]])</f>
        <v>22</v>
      </c>
    </row>
    <row r="2882" spans="2:12" x14ac:dyDescent="0.25">
      <c r="B2882" s="70">
        <v>46044</v>
      </c>
      <c r="C2882" s="74" t="s">
        <v>18</v>
      </c>
      <c r="D2882" t="s">
        <v>196</v>
      </c>
      <c r="E2882" s="83">
        <v>525.59</v>
      </c>
      <c r="F2882" s="83">
        <v>6</v>
      </c>
      <c r="G2882" s="48">
        <f>+(Ventas_Wellpro[[#This Row],[Precio de Venta]]*0.16)*Ventas_Wellpro[[#This Row],[Cantidad Vendida]]</f>
        <v>504.56640000000004</v>
      </c>
      <c r="H2882" s="85">
        <v>3153.54</v>
      </c>
      <c r="I2882" s="17">
        <f>+Ventas_Wellpro[[#This Row],[Total de Venta sin IVA]]+Ventas_Wellpro[[#This Row],[IVA]]</f>
        <v>3658.1064000000001</v>
      </c>
      <c r="J2882">
        <f>YEAR(Ventas_Wellpro[[#This Row],[Fecha]])</f>
        <v>2026</v>
      </c>
      <c r="K2882" t="str">
        <f>TEXT(Ventas_Wellpro[[#This Row],[Fecha]],"MMMM")</f>
        <v>enero</v>
      </c>
      <c r="L2882">
        <f>DAY(Ventas_Wellpro[[#This Row],[Fecha]])</f>
        <v>22</v>
      </c>
    </row>
    <row r="2883" spans="2:12" x14ac:dyDescent="0.25">
      <c r="B2883" s="70">
        <v>46044</v>
      </c>
      <c r="C2883" s="74" t="s">
        <v>18</v>
      </c>
      <c r="D2883" t="s">
        <v>196</v>
      </c>
      <c r="E2883" s="84">
        <v>525.59</v>
      </c>
      <c r="F2883" s="84">
        <v>6</v>
      </c>
      <c r="G2883" s="48">
        <f>+(Ventas_Wellpro[[#This Row],[Precio de Venta]]*0.16)*Ventas_Wellpro[[#This Row],[Cantidad Vendida]]</f>
        <v>504.56640000000004</v>
      </c>
      <c r="H2883" s="86">
        <v>3153.54</v>
      </c>
      <c r="I2883" s="17">
        <f>+Ventas_Wellpro[[#This Row],[Total de Venta sin IVA]]+Ventas_Wellpro[[#This Row],[IVA]]</f>
        <v>3658.1064000000001</v>
      </c>
      <c r="J2883">
        <f>YEAR(Ventas_Wellpro[[#This Row],[Fecha]])</f>
        <v>2026</v>
      </c>
      <c r="K2883" t="str">
        <f>TEXT(Ventas_Wellpro[[#This Row],[Fecha]],"MMMM")</f>
        <v>enero</v>
      </c>
      <c r="L2883">
        <f>DAY(Ventas_Wellpro[[#This Row],[Fecha]])</f>
        <v>22</v>
      </c>
    </row>
    <row r="2884" spans="2:12" x14ac:dyDescent="0.25">
      <c r="B2884" s="70">
        <v>46044</v>
      </c>
      <c r="C2884" s="74" t="s">
        <v>18</v>
      </c>
      <c r="D2884" t="s">
        <v>196</v>
      </c>
      <c r="E2884" s="83">
        <v>525.59</v>
      </c>
      <c r="F2884" s="83">
        <v>6</v>
      </c>
      <c r="G2884" s="48">
        <f>+(Ventas_Wellpro[[#This Row],[Precio de Venta]]*0.16)*Ventas_Wellpro[[#This Row],[Cantidad Vendida]]</f>
        <v>504.56640000000004</v>
      </c>
      <c r="H2884" s="85">
        <v>3153.54</v>
      </c>
      <c r="I2884" s="17">
        <f>+Ventas_Wellpro[[#This Row],[Total de Venta sin IVA]]+Ventas_Wellpro[[#This Row],[IVA]]</f>
        <v>3658.1064000000001</v>
      </c>
      <c r="J2884">
        <f>YEAR(Ventas_Wellpro[[#This Row],[Fecha]])</f>
        <v>2026</v>
      </c>
      <c r="K2884" t="str">
        <f>TEXT(Ventas_Wellpro[[#This Row],[Fecha]],"MMMM")</f>
        <v>enero</v>
      </c>
      <c r="L2884">
        <f>DAY(Ventas_Wellpro[[#This Row],[Fecha]])</f>
        <v>22</v>
      </c>
    </row>
    <row r="2885" spans="2:12" x14ac:dyDescent="0.25">
      <c r="B2885" s="70">
        <v>46044</v>
      </c>
      <c r="C2885" s="74" t="s">
        <v>22</v>
      </c>
      <c r="D2885" s="211" t="s">
        <v>144</v>
      </c>
      <c r="E2885" s="84">
        <v>137.79</v>
      </c>
      <c r="F2885" s="84">
        <v>1</v>
      </c>
      <c r="G2885" s="48">
        <f>+(Ventas_Wellpro[[#This Row],[Precio de Venta]]*0.16)*Ventas_Wellpro[[#This Row],[Cantidad Vendida]]</f>
        <v>22.046399999999998</v>
      </c>
      <c r="H2885" s="86">
        <v>137.79</v>
      </c>
      <c r="I2885" s="17">
        <f>+Ventas_Wellpro[[#This Row],[Total de Venta sin IVA]]+Ventas_Wellpro[[#This Row],[IVA]]</f>
        <v>159.8364</v>
      </c>
      <c r="J2885">
        <f>YEAR(Ventas_Wellpro[[#This Row],[Fecha]])</f>
        <v>2026</v>
      </c>
      <c r="K2885" t="str">
        <f>TEXT(Ventas_Wellpro[[#This Row],[Fecha]],"MMMM")</f>
        <v>enero</v>
      </c>
      <c r="L2885">
        <f>DAY(Ventas_Wellpro[[#This Row],[Fecha]])</f>
        <v>22</v>
      </c>
    </row>
    <row r="2886" spans="2:12" x14ac:dyDescent="0.25">
      <c r="B2886" s="70">
        <v>46044</v>
      </c>
      <c r="C2886" s="74" t="s">
        <v>22</v>
      </c>
      <c r="D2886" s="210" t="s">
        <v>144</v>
      </c>
      <c r="E2886" s="83">
        <v>137.79</v>
      </c>
      <c r="F2886" s="83">
        <v>1</v>
      </c>
      <c r="G2886" s="48">
        <f>+(Ventas_Wellpro[[#This Row],[Precio de Venta]]*0.16)*Ventas_Wellpro[[#This Row],[Cantidad Vendida]]</f>
        <v>22.046399999999998</v>
      </c>
      <c r="H2886" s="85">
        <v>137.79</v>
      </c>
      <c r="I2886" s="17">
        <f>+Ventas_Wellpro[[#This Row],[Total de Venta sin IVA]]+Ventas_Wellpro[[#This Row],[IVA]]</f>
        <v>159.8364</v>
      </c>
      <c r="J2886">
        <f>YEAR(Ventas_Wellpro[[#This Row],[Fecha]])</f>
        <v>2026</v>
      </c>
      <c r="K2886" t="str">
        <f>TEXT(Ventas_Wellpro[[#This Row],[Fecha]],"MMMM")</f>
        <v>enero</v>
      </c>
      <c r="L2886">
        <f>DAY(Ventas_Wellpro[[#This Row],[Fecha]])</f>
        <v>22</v>
      </c>
    </row>
    <row r="2887" spans="2:12" x14ac:dyDescent="0.25">
      <c r="B2887" s="70">
        <v>46044</v>
      </c>
      <c r="C2887" s="74" t="s">
        <v>22</v>
      </c>
      <c r="D2887" s="211" t="s">
        <v>144</v>
      </c>
      <c r="E2887" s="84">
        <v>137.79</v>
      </c>
      <c r="F2887" s="84">
        <v>1</v>
      </c>
      <c r="G2887" s="48">
        <f>+(Ventas_Wellpro[[#This Row],[Precio de Venta]]*0.16)*Ventas_Wellpro[[#This Row],[Cantidad Vendida]]</f>
        <v>22.046399999999998</v>
      </c>
      <c r="H2887" s="86">
        <v>137.79</v>
      </c>
      <c r="I2887" s="17">
        <f>+Ventas_Wellpro[[#This Row],[Total de Venta sin IVA]]+Ventas_Wellpro[[#This Row],[IVA]]</f>
        <v>159.8364</v>
      </c>
      <c r="J2887">
        <f>YEAR(Ventas_Wellpro[[#This Row],[Fecha]])</f>
        <v>2026</v>
      </c>
      <c r="K2887" t="str">
        <f>TEXT(Ventas_Wellpro[[#This Row],[Fecha]],"MMMM")</f>
        <v>enero</v>
      </c>
      <c r="L2887">
        <f>DAY(Ventas_Wellpro[[#This Row],[Fecha]])</f>
        <v>22</v>
      </c>
    </row>
    <row r="2888" spans="2:12" x14ac:dyDescent="0.25">
      <c r="B2888" s="70">
        <v>46044</v>
      </c>
      <c r="C2888" s="74" t="s">
        <v>22</v>
      </c>
      <c r="D2888" s="210" t="s">
        <v>144</v>
      </c>
      <c r="E2888" s="83">
        <v>137.79</v>
      </c>
      <c r="F2888" s="83">
        <v>1</v>
      </c>
      <c r="G2888" s="48">
        <f>+(Ventas_Wellpro[[#This Row],[Precio de Venta]]*0.16)*Ventas_Wellpro[[#This Row],[Cantidad Vendida]]</f>
        <v>22.046399999999998</v>
      </c>
      <c r="H2888" s="85">
        <v>137.79</v>
      </c>
      <c r="I2888" s="17">
        <f>+Ventas_Wellpro[[#This Row],[Total de Venta sin IVA]]+Ventas_Wellpro[[#This Row],[IVA]]</f>
        <v>159.8364</v>
      </c>
      <c r="J2888">
        <f>YEAR(Ventas_Wellpro[[#This Row],[Fecha]])</f>
        <v>2026</v>
      </c>
      <c r="K2888" t="str">
        <f>TEXT(Ventas_Wellpro[[#This Row],[Fecha]],"MMMM")</f>
        <v>enero</v>
      </c>
      <c r="L2888">
        <f>DAY(Ventas_Wellpro[[#This Row],[Fecha]])</f>
        <v>22</v>
      </c>
    </row>
    <row r="2889" spans="2:12" x14ac:dyDescent="0.25">
      <c r="B2889" s="70">
        <v>46044</v>
      </c>
      <c r="C2889" s="74" t="s">
        <v>21</v>
      </c>
      <c r="D2889" s="211" t="s">
        <v>144</v>
      </c>
      <c r="E2889" s="84">
        <v>137.79</v>
      </c>
      <c r="F2889" s="84">
        <v>1</v>
      </c>
      <c r="G2889" s="48">
        <f>+(Ventas_Wellpro[[#This Row],[Precio de Venta]]*0.16)*Ventas_Wellpro[[#This Row],[Cantidad Vendida]]</f>
        <v>22.046399999999998</v>
      </c>
      <c r="H2889" s="86">
        <v>137.79</v>
      </c>
      <c r="I2889" s="17">
        <f>+Ventas_Wellpro[[#This Row],[Total de Venta sin IVA]]+Ventas_Wellpro[[#This Row],[IVA]]</f>
        <v>159.8364</v>
      </c>
      <c r="J2889">
        <f>YEAR(Ventas_Wellpro[[#This Row],[Fecha]])</f>
        <v>2026</v>
      </c>
      <c r="K2889" t="str">
        <f>TEXT(Ventas_Wellpro[[#This Row],[Fecha]],"MMMM")</f>
        <v>enero</v>
      </c>
      <c r="L2889">
        <f>DAY(Ventas_Wellpro[[#This Row],[Fecha]])</f>
        <v>22</v>
      </c>
    </row>
    <row r="2890" spans="2:12" x14ac:dyDescent="0.25">
      <c r="B2890" s="70">
        <v>46044</v>
      </c>
      <c r="C2890" s="74" t="s">
        <v>21</v>
      </c>
      <c r="D2890" s="210" t="s">
        <v>144</v>
      </c>
      <c r="E2890" s="83">
        <v>137.79</v>
      </c>
      <c r="F2890" s="83">
        <v>1</v>
      </c>
      <c r="G2890" s="48">
        <f>+(Ventas_Wellpro[[#This Row],[Precio de Venta]]*0.16)*Ventas_Wellpro[[#This Row],[Cantidad Vendida]]</f>
        <v>22.046399999999998</v>
      </c>
      <c r="H2890" s="85">
        <v>137.79</v>
      </c>
      <c r="I2890" s="17">
        <f>+Ventas_Wellpro[[#This Row],[Total de Venta sin IVA]]+Ventas_Wellpro[[#This Row],[IVA]]</f>
        <v>159.8364</v>
      </c>
      <c r="J2890">
        <f>YEAR(Ventas_Wellpro[[#This Row],[Fecha]])</f>
        <v>2026</v>
      </c>
      <c r="K2890" t="str">
        <f>TEXT(Ventas_Wellpro[[#This Row],[Fecha]],"MMMM")</f>
        <v>enero</v>
      </c>
      <c r="L2890">
        <f>DAY(Ventas_Wellpro[[#This Row],[Fecha]])</f>
        <v>22</v>
      </c>
    </row>
    <row r="2891" spans="2:12" x14ac:dyDescent="0.25">
      <c r="B2891" s="70">
        <v>46044</v>
      </c>
      <c r="C2891" s="74" t="s">
        <v>21</v>
      </c>
      <c r="D2891" s="211" t="s">
        <v>144</v>
      </c>
      <c r="E2891" s="84">
        <v>137.79</v>
      </c>
      <c r="F2891" s="84">
        <v>1</v>
      </c>
      <c r="G2891" s="48">
        <f>+(Ventas_Wellpro[[#This Row],[Precio de Venta]]*0.16)*Ventas_Wellpro[[#This Row],[Cantidad Vendida]]</f>
        <v>22.046399999999998</v>
      </c>
      <c r="H2891" s="86">
        <v>137.79</v>
      </c>
      <c r="I2891" s="17">
        <f>+Ventas_Wellpro[[#This Row],[Total de Venta sin IVA]]+Ventas_Wellpro[[#This Row],[IVA]]</f>
        <v>159.8364</v>
      </c>
      <c r="J2891">
        <f>YEAR(Ventas_Wellpro[[#This Row],[Fecha]])</f>
        <v>2026</v>
      </c>
      <c r="K2891" t="str">
        <f>TEXT(Ventas_Wellpro[[#This Row],[Fecha]],"MMMM")</f>
        <v>enero</v>
      </c>
      <c r="L2891">
        <f>DAY(Ventas_Wellpro[[#This Row],[Fecha]])</f>
        <v>22</v>
      </c>
    </row>
    <row r="2892" spans="2:12" x14ac:dyDescent="0.25">
      <c r="B2892" s="70">
        <v>46044</v>
      </c>
      <c r="C2892" s="74" t="s">
        <v>23</v>
      </c>
      <c r="D2892" t="s">
        <v>196</v>
      </c>
      <c r="E2892" s="83">
        <v>70.05</v>
      </c>
      <c r="F2892" s="83">
        <v>240</v>
      </c>
      <c r="G2892" s="48">
        <f>+(Ventas_Wellpro[[#This Row],[Precio de Venta]]*0.16)*Ventas_Wellpro[[#This Row],[Cantidad Vendida]]</f>
        <v>2689.92</v>
      </c>
      <c r="H2892" s="85">
        <v>16812</v>
      </c>
      <c r="I2892" s="17">
        <f>+Ventas_Wellpro[[#This Row],[Total de Venta sin IVA]]+Ventas_Wellpro[[#This Row],[IVA]]</f>
        <v>19501.919999999998</v>
      </c>
      <c r="J2892">
        <f>YEAR(Ventas_Wellpro[[#This Row],[Fecha]])</f>
        <v>2026</v>
      </c>
      <c r="K2892" t="str">
        <f>TEXT(Ventas_Wellpro[[#This Row],[Fecha]],"MMMM")</f>
        <v>enero</v>
      </c>
      <c r="L2892">
        <f>DAY(Ventas_Wellpro[[#This Row],[Fecha]])</f>
        <v>22</v>
      </c>
    </row>
    <row r="2893" spans="2:12" x14ac:dyDescent="0.25">
      <c r="B2893" s="70">
        <v>46044</v>
      </c>
      <c r="C2893" s="74" t="s">
        <v>23</v>
      </c>
      <c r="D2893" s="211" t="s">
        <v>144</v>
      </c>
      <c r="E2893" s="84">
        <v>137.79</v>
      </c>
      <c r="F2893" s="84">
        <v>1</v>
      </c>
      <c r="G2893" s="48">
        <f>+(Ventas_Wellpro[[#This Row],[Precio de Venta]]*0.16)*Ventas_Wellpro[[#This Row],[Cantidad Vendida]]</f>
        <v>22.046399999999998</v>
      </c>
      <c r="H2893" s="86">
        <v>137.79</v>
      </c>
      <c r="I2893" s="17">
        <f>+Ventas_Wellpro[[#This Row],[Total de Venta sin IVA]]+Ventas_Wellpro[[#This Row],[IVA]]</f>
        <v>159.8364</v>
      </c>
      <c r="J2893">
        <f>YEAR(Ventas_Wellpro[[#This Row],[Fecha]])</f>
        <v>2026</v>
      </c>
      <c r="K2893" t="str">
        <f>TEXT(Ventas_Wellpro[[#This Row],[Fecha]],"MMMM")</f>
        <v>enero</v>
      </c>
      <c r="L2893">
        <f>DAY(Ventas_Wellpro[[#This Row],[Fecha]])</f>
        <v>22</v>
      </c>
    </row>
    <row r="2894" spans="2:12" x14ac:dyDescent="0.25">
      <c r="B2894" s="70">
        <v>46044</v>
      </c>
      <c r="C2894" s="74" t="s">
        <v>23</v>
      </c>
      <c r="D2894" s="210" t="s">
        <v>144</v>
      </c>
      <c r="E2894" s="83">
        <v>137.79</v>
      </c>
      <c r="F2894" s="83">
        <v>1</v>
      </c>
      <c r="G2894" s="48">
        <f>+(Ventas_Wellpro[[#This Row],[Precio de Venta]]*0.16)*Ventas_Wellpro[[#This Row],[Cantidad Vendida]]</f>
        <v>22.046399999999998</v>
      </c>
      <c r="H2894" s="85">
        <v>137.79</v>
      </c>
      <c r="I2894" s="17">
        <f>+Ventas_Wellpro[[#This Row],[Total de Venta sin IVA]]+Ventas_Wellpro[[#This Row],[IVA]]</f>
        <v>159.8364</v>
      </c>
      <c r="J2894">
        <f>YEAR(Ventas_Wellpro[[#This Row],[Fecha]])</f>
        <v>2026</v>
      </c>
      <c r="K2894" t="str">
        <f>TEXT(Ventas_Wellpro[[#This Row],[Fecha]],"MMMM")</f>
        <v>enero</v>
      </c>
      <c r="L2894">
        <f>DAY(Ventas_Wellpro[[#This Row],[Fecha]])</f>
        <v>22</v>
      </c>
    </row>
    <row r="2895" spans="2:12" x14ac:dyDescent="0.25">
      <c r="B2895" s="70">
        <v>46044</v>
      </c>
      <c r="C2895" s="74" t="s">
        <v>23</v>
      </c>
      <c r="D2895" s="211" t="s">
        <v>144</v>
      </c>
      <c r="E2895" s="84">
        <v>137.79</v>
      </c>
      <c r="F2895" s="84">
        <v>1</v>
      </c>
      <c r="G2895" s="48">
        <f>+(Ventas_Wellpro[[#This Row],[Precio de Venta]]*0.16)*Ventas_Wellpro[[#This Row],[Cantidad Vendida]]</f>
        <v>22.046399999999998</v>
      </c>
      <c r="H2895" s="86">
        <v>137.79</v>
      </c>
      <c r="I2895" s="17">
        <f>+Ventas_Wellpro[[#This Row],[Total de Venta sin IVA]]+Ventas_Wellpro[[#This Row],[IVA]]</f>
        <v>159.8364</v>
      </c>
      <c r="J2895">
        <f>YEAR(Ventas_Wellpro[[#This Row],[Fecha]])</f>
        <v>2026</v>
      </c>
      <c r="K2895" t="str">
        <f>TEXT(Ventas_Wellpro[[#This Row],[Fecha]],"MMMM")</f>
        <v>enero</v>
      </c>
      <c r="L2895">
        <f>DAY(Ventas_Wellpro[[#This Row],[Fecha]])</f>
        <v>22</v>
      </c>
    </row>
    <row r="2896" spans="2:12" x14ac:dyDescent="0.25">
      <c r="B2896" s="70">
        <v>46044</v>
      </c>
      <c r="C2896" s="74" t="s">
        <v>17</v>
      </c>
      <c r="D2896" s="210" t="s">
        <v>144</v>
      </c>
      <c r="E2896" s="83">
        <v>905.16</v>
      </c>
      <c r="F2896" s="83">
        <v>1</v>
      </c>
      <c r="G2896" s="48">
        <f>+(Ventas_Wellpro[[#This Row],[Precio de Venta]]*0.16)*Ventas_Wellpro[[#This Row],[Cantidad Vendida]]</f>
        <v>144.82560000000001</v>
      </c>
      <c r="H2896" s="85">
        <v>905.16</v>
      </c>
      <c r="I2896" s="17">
        <f>+Ventas_Wellpro[[#This Row],[Total de Venta sin IVA]]+Ventas_Wellpro[[#This Row],[IVA]]</f>
        <v>1049.9856</v>
      </c>
      <c r="J2896">
        <f>YEAR(Ventas_Wellpro[[#This Row],[Fecha]])</f>
        <v>2026</v>
      </c>
      <c r="K2896" t="str">
        <f>TEXT(Ventas_Wellpro[[#This Row],[Fecha]],"MMMM")</f>
        <v>enero</v>
      </c>
      <c r="L2896">
        <f>DAY(Ventas_Wellpro[[#This Row],[Fecha]])</f>
        <v>22</v>
      </c>
    </row>
    <row r="2897" spans="2:12" x14ac:dyDescent="0.25">
      <c r="B2897" s="70">
        <v>46044</v>
      </c>
      <c r="C2897" s="74" t="s">
        <v>12</v>
      </c>
      <c r="D2897" t="s">
        <v>197</v>
      </c>
      <c r="E2897" s="84">
        <v>211.23</v>
      </c>
      <c r="F2897" s="84">
        <v>6</v>
      </c>
      <c r="G2897" s="48">
        <f>+(Ventas_Wellpro[[#This Row],[Precio de Venta]]*0.16)*Ventas_Wellpro[[#This Row],[Cantidad Vendida]]</f>
        <v>202.7808</v>
      </c>
      <c r="H2897" s="86">
        <v>1267.3800000000001</v>
      </c>
      <c r="I2897" s="17">
        <f>+Ventas_Wellpro[[#This Row],[Total de Venta sin IVA]]+Ventas_Wellpro[[#This Row],[IVA]]</f>
        <v>1470.1608000000001</v>
      </c>
      <c r="J2897">
        <f>YEAR(Ventas_Wellpro[[#This Row],[Fecha]])</f>
        <v>2026</v>
      </c>
      <c r="K2897" t="str">
        <f>TEXT(Ventas_Wellpro[[#This Row],[Fecha]],"MMMM")</f>
        <v>enero</v>
      </c>
      <c r="L2897">
        <f>DAY(Ventas_Wellpro[[#This Row],[Fecha]])</f>
        <v>22</v>
      </c>
    </row>
    <row r="2898" spans="2:12" x14ac:dyDescent="0.25">
      <c r="B2898" s="70">
        <v>46044</v>
      </c>
      <c r="C2898" s="74" t="s">
        <v>16</v>
      </c>
      <c r="D2898" t="s">
        <v>196</v>
      </c>
      <c r="E2898" s="83">
        <v>498.66</v>
      </c>
      <c r="F2898" s="83">
        <v>12</v>
      </c>
      <c r="G2898" s="48">
        <f>+(Ventas_Wellpro[[#This Row],[Precio de Venta]]*0.16)*Ventas_Wellpro[[#This Row],[Cantidad Vendida]]</f>
        <v>957.42720000000008</v>
      </c>
      <c r="H2898" s="85">
        <v>5983.92</v>
      </c>
      <c r="I2898" s="17">
        <f>+Ventas_Wellpro[[#This Row],[Total de Venta sin IVA]]+Ventas_Wellpro[[#This Row],[IVA]]</f>
        <v>6941.3472000000002</v>
      </c>
      <c r="J2898">
        <f>YEAR(Ventas_Wellpro[[#This Row],[Fecha]])</f>
        <v>2026</v>
      </c>
      <c r="K2898" t="str">
        <f>TEXT(Ventas_Wellpro[[#This Row],[Fecha]],"MMMM")</f>
        <v>enero</v>
      </c>
      <c r="L2898">
        <f>DAY(Ventas_Wellpro[[#This Row],[Fecha]])</f>
        <v>22</v>
      </c>
    </row>
    <row r="2899" spans="2:12" x14ac:dyDescent="0.25">
      <c r="B2899" s="70">
        <v>46044</v>
      </c>
      <c r="C2899" s="74" t="s">
        <v>16</v>
      </c>
      <c r="D2899" t="s">
        <v>196</v>
      </c>
      <c r="E2899" s="84">
        <v>498.66</v>
      </c>
      <c r="F2899" s="84">
        <v>18</v>
      </c>
      <c r="G2899" s="48">
        <f>+(Ventas_Wellpro[[#This Row],[Precio de Venta]]*0.16)*Ventas_Wellpro[[#This Row],[Cantidad Vendida]]</f>
        <v>1436.1408000000001</v>
      </c>
      <c r="H2899" s="86">
        <v>8975.8799999999992</v>
      </c>
      <c r="I2899" s="17">
        <f>+Ventas_Wellpro[[#This Row],[Total de Venta sin IVA]]+Ventas_Wellpro[[#This Row],[IVA]]</f>
        <v>10412.020799999998</v>
      </c>
      <c r="J2899">
        <f>YEAR(Ventas_Wellpro[[#This Row],[Fecha]])</f>
        <v>2026</v>
      </c>
      <c r="K2899" t="str">
        <f>TEXT(Ventas_Wellpro[[#This Row],[Fecha]],"MMMM")</f>
        <v>enero</v>
      </c>
      <c r="L2899">
        <f>DAY(Ventas_Wellpro[[#This Row],[Fecha]])</f>
        <v>22</v>
      </c>
    </row>
    <row r="2900" spans="2:12" x14ac:dyDescent="0.25">
      <c r="B2900" s="70">
        <v>46044</v>
      </c>
      <c r="C2900" s="74" t="s">
        <v>16</v>
      </c>
      <c r="D2900" t="s">
        <v>196</v>
      </c>
      <c r="E2900" s="83">
        <v>498.66</v>
      </c>
      <c r="F2900" s="83">
        <v>12</v>
      </c>
      <c r="G2900" s="48">
        <f>+(Ventas_Wellpro[[#This Row],[Precio de Venta]]*0.16)*Ventas_Wellpro[[#This Row],[Cantidad Vendida]]</f>
        <v>957.42720000000008</v>
      </c>
      <c r="H2900" s="85">
        <v>5983.92</v>
      </c>
      <c r="I2900" s="17">
        <f>+Ventas_Wellpro[[#This Row],[Total de Venta sin IVA]]+Ventas_Wellpro[[#This Row],[IVA]]</f>
        <v>6941.3472000000002</v>
      </c>
      <c r="J2900">
        <f>YEAR(Ventas_Wellpro[[#This Row],[Fecha]])</f>
        <v>2026</v>
      </c>
      <c r="K2900" t="str">
        <f>TEXT(Ventas_Wellpro[[#This Row],[Fecha]],"MMMM")</f>
        <v>enero</v>
      </c>
      <c r="L2900">
        <f>DAY(Ventas_Wellpro[[#This Row],[Fecha]])</f>
        <v>22</v>
      </c>
    </row>
    <row r="2901" spans="2:12" x14ac:dyDescent="0.25">
      <c r="B2901" s="70">
        <v>46044</v>
      </c>
      <c r="C2901" s="74" t="s">
        <v>16</v>
      </c>
      <c r="D2901" t="s">
        <v>196</v>
      </c>
      <c r="E2901" s="84">
        <v>498.66</v>
      </c>
      <c r="F2901" s="84">
        <v>6</v>
      </c>
      <c r="G2901" s="48">
        <f>+(Ventas_Wellpro[[#This Row],[Precio de Venta]]*0.16)*Ventas_Wellpro[[#This Row],[Cantidad Vendida]]</f>
        <v>478.71360000000004</v>
      </c>
      <c r="H2901" s="86">
        <v>2991.96</v>
      </c>
      <c r="I2901" s="17">
        <f>+Ventas_Wellpro[[#This Row],[Total de Venta sin IVA]]+Ventas_Wellpro[[#This Row],[IVA]]</f>
        <v>3470.6736000000001</v>
      </c>
      <c r="J2901">
        <f>YEAR(Ventas_Wellpro[[#This Row],[Fecha]])</f>
        <v>2026</v>
      </c>
      <c r="K2901" t="str">
        <f>TEXT(Ventas_Wellpro[[#This Row],[Fecha]],"MMMM")</f>
        <v>enero</v>
      </c>
      <c r="L2901">
        <f>DAY(Ventas_Wellpro[[#This Row],[Fecha]])</f>
        <v>22</v>
      </c>
    </row>
    <row r="2902" spans="2:12" x14ac:dyDescent="0.25">
      <c r="B2902" s="70">
        <v>46044</v>
      </c>
      <c r="C2902" s="74" t="s">
        <v>123</v>
      </c>
      <c r="D2902" s="210" t="s">
        <v>144</v>
      </c>
      <c r="E2902" s="83">
        <v>137.79</v>
      </c>
      <c r="F2902" s="83">
        <v>1</v>
      </c>
      <c r="G2902" s="48">
        <f>+(Ventas_Wellpro[[#This Row],[Precio de Venta]]*0.16)*Ventas_Wellpro[[#This Row],[Cantidad Vendida]]</f>
        <v>22.046399999999998</v>
      </c>
      <c r="H2902" s="85">
        <v>137.79</v>
      </c>
      <c r="I2902" s="17">
        <f>+Ventas_Wellpro[[#This Row],[Total de Venta sin IVA]]+Ventas_Wellpro[[#This Row],[IVA]]</f>
        <v>159.8364</v>
      </c>
      <c r="J2902">
        <f>YEAR(Ventas_Wellpro[[#This Row],[Fecha]])</f>
        <v>2026</v>
      </c>
      <c r="K2902" t="str">
        <f>TEXT(Ventas_Wellpro[[#This Row],[Fecha]],"MMMM")</f>
        <v>enero</v>
      </c>
      <c r="L2902">
        <f>DAY(Ventas_Wellpro[[#This Row],[Fecha]])</f>
        <v>22</v>
      </c>
    </row>
    <row r="2903" spans="2:12" x14ac:dyDescent="0.25">
      <c r="B2903" s="70">
        <v>46044</v>
      </c>
      <c r="C2903" s="74" t="s">
        <v>16</v>
      </c>
      <c r="D2903" s="211" t="s">
        <v>144</v>
      </c>
      <c r="E2903" s="84">
        <v>905.16</v>
      </c>
      <c r="F2903" s="84">
        <v>1</v>
      </c>
      <c r="G2903" s="48">
        <f>+(Ventas_Wellpro[[#This Row],[Precio de Venta]]*0.16)*Ventas_Wellpro[[#This Row],[Cantidad Vendida]]</f>
        <v>144.82560000000001</v>
      </c>
      <c r="H2903" s="86">
        <v>905.16</v>
      </c>
      <c r="I2903" s="17">
        <f>+Ventas_Wellpro[[#This Row],[Total de Venta sin IVA]]+Ventas_Wellpro[[#This Row],[IVA]]</f>
        <v>1049.9856</v>
      </c>
      <c r="J2903">
        <f>YEAR(Ventas_Wellpro[[#This Row],[Fecha]])</f>
        <v>2026</v>
      </c>
      <c r="K2903" t="str">
        <f>TEXT(Ventas_Wellpro[[#This Row],[Fecha]],"MMMM")</f>
        <v>enero</v>
      </c>
      <c r="L2903">
        <f>DAY(Ventas_Wellpro[[#This Row],[Fecha]])</f>
        <v>22</v>
      </c>
    </row>
    <row r="2904" spans="2:12" x14ac:dyDescent="0.25">
      <c r="B2904" s="70">
        <v>46044</v>
      </c>
      <c r="C2904" s="74" t="s">
        <v>159</v>
      </c>
      <c r="D2904" s="210" t="s">
        <v>144</v>
      </c>
      <c r="E2904" s="83">
        <v>957.67</v>
      </c>
      <c r="F2904" s="83">
        <v>1</v>
      </c>
      <c r="G2904" s="48">
        <f>+(Ventas_Wellpro[[#This Row],[Precio de Venta]]*0.16)*Ventas_Wellpro[[#This Row],[Cantidad Vendida]]</f>
        <v>153.22720000000001</v>
      </c>
      <c r="H2904" s="85">
        <v>957.67</v>
      </c>
      <c r="I2904" s="17">
        <f>+Ventas_Wellpro[[#This Row],[Total de Venta sin IVA]]+Ventas_Wellpro[[#This Row],[IVA]]</f>
        <v>1110.8971999999999</v>
      </c>
      <c r="J2904">
        <f>YEAR(Ventas_Wellpro[[#This Row],[Fecha]])</f>
        <v>2026</v>
      </c>
      <c r="K2904" t="str">
        <f>TEXT(Ventas_Wellpro[[#This Row],[Fecha]],"MMMM")</f>
        <v>enero</v>
      </c>
      <c r="L2904">
        <f>DAY(Ventas_Wellpro[[#This Row],[Fecha]])</f>
        <v>22</v>
      </c>
    </row>
    <row r="2905" spans="2:12" x14ac:dyDescent="0.25">
      <c r="B2905" s="70">
        <v>46044</v>
      </c>
      <c r="C2905" s="74" t="s">
        <v>156</v>
      </c>
      <c r="D2905" s="211" t="s">
        <v>144</v>
      </c>
      <c r="E2905" s="84">
        <v>957.67</v>
      </c>
      <c r="F2905" s="84">
        <v>1</v>
      </c>
      <c r="G2905" s="48">
        <f>+(Ventas_Wellpro[[#This Row],[Precio de Venta]]*0.16)*Ventas_Wellpro[[#This Row],[Cantidad Vendida]]</f>
        <v>153.22720000000001</v>
      </c>
      <c r="H2905" s="86">
        <v>957.67</v>
      </c>
      <c r="I2905" s="17">
        <f>+Ventas_Wellpro[[#This Row],[Total de Venta sin IVA]]+Ventas_Wellpro[[#This Row],[IVA]]</f>
        <v>1110.8971999999999</v>
      </c>
      <c r="J2905">
        <f>YEAR(Ventas_Wellpro[[#This Row],[Fecha]])</f>
        <v>2026</v>
      </c>
      <c r="K2905" t="str">
        <f>TEXT(Ventas_Wellpro[[#This Row],[Fecha]],"MMMM")</f>
        <v>enero</v>
      </c>
      <c r="L2905">
        <f>DAY(Ventas_Wellpro[[#This Row],[Fecha]])</f>
        <v>22</v>
      </c>
    </row>
    <row r="2906" spans="2:12" x14ac:dyDescent="0.25">
      <c r="B2906" s="70">
        <v>46045</v>
      </c>
      <c r="C2906" s="74" t="s">
        <v>25</v>
      </c>
      <c r="D2906" s="210" t="s">
        <v>145</v>
      </c>
      <c r="E2906" s="83">
        <v>697</v>
      </c>
      <c r="F2906" s="83">
        <v>6</v>
      </c>
      <c r="G2906" s="48">
        <f>+(Ventas_Wellpro[[#This Row],[Precio de Venta]]*0.16)*Ventas_Wellpro[[#This Row],[Cantidad Vendida]]</f>
        <v>669.12</v>
      </c>
      <c r="H2906" s="85">
        <v>4182</v>
      </c>
      <c r="I2906" s="17">
        <f>+Ventas_Wellpro[[#This Row],[Total de Venta sin IVA]]+Ventas_Wellpro[[#This Row],[IVA]]</f>
        <v>4851.12</v>
      </c>
      <c r="J2906">
        <f>YEAR(Ventas_Wellpro[[#This Row],[Fecha]])</f>
        <v>2026</v>
      </c>
      <c r="K2906" t="str">
        <f>TEXT(Ventas_Wellpro[[#This Row],[Fecha]],"MMMM")</f>
        <v>enero</v>
      </c>
      <c r="L2906">
        <f>DAY(Ventas_Wellpro[[#This Row],[Fecha]])</f>
        <v>23</v>
      </c>
    </row>
    <row r="2907" spans="2:12" x14ac:dyDescent="0.25">
      <c r="B2907" s="70">
        <v>46045</v>
      </c>
      <c r="C2907" s="74" t="s">
        <v>18</v>
      </c>
      <c r="D2907" s="211" t="s">
        <v>145</v>
      </c>
      <c r="E2907" s="84">
        <v>697</v>
      </c>
      <c r="F2907" s="84">
        <v>6</v>
      </c>
      <c r="G2907" s="48">
        <f>+(Ventas_Wellpro[[#This Row],[Precio de Venta]]*0.16)*Ventas_Wellpro[[#This Row],[Cantidad Vendida]]</f>
        <v>669.12</v>
      </c>
      <c r="H2907" s="86">
        <v>4182</v>
      </c>
      <c r="I2907" s="17">
        <f>+Ventas_Wellpro[[#This Row],[Total de Venta sin IVA]]+Ventas_Wellpro[[#This Row],[IVA]]</f>
        <v>4851.12</v>
      </c>
      <c r="J2907">
        <f>YEAR(Ventas_Wellpro[[#This Row],[Fecha]])</f>
        <v>2026</v>
      </c>
      <c r="K2907" t="str">
        <f>TEXT(Ventas_Wellpro[[#This Row],[Fecha]],"MMMM")</f>
        <v>enero</v>
      </c>
      <c r="L2907">
        <f>DAY(Ventas_Wellpro[[#This Row],[Fecha]])</f>
        <v>23</v>
      </c>
    </row>
    <row r="2908" spans="2:12" x14ac:dyDescent="0.25">
      <c r="B2908" s="70">
        <v>46045</v>
      </c>
      <c r="C2908" s="74" t="s">
        <v>22</v>
      </c>
      <c r="D2908" s="210" t="s">
        <v>144</v>
      </c>
      <c r="E2908" s="83">
        <v>137.79</v>
      </c>
      <c r="F2908" s="83">
        <v>1</v>
      </c>
      <c r="G2908" s="48">
        <f>+(Ventas_Wellpro[[#This Row],[Precio de Venta]]*0.16)*Ventas_Wellpro[[#This Row],[Cantidad Vendida]]</f>
        <v>22.046399999999998</v>
      </c>
      <c r="H2908" s="85">
        <v>137.79</v>
      </c>
      <c r="I2908" s="17">
        <f>+Ventas_Wellpro[[#This Row],[Total de Venta sin IVA]]+Ventas_Wellpro[[#This Row],[IVA]]</f>
        <v>159.8364</v>
      </c>
      <c r="J2908">
        <f>YEAR(Ventas_Wellpro[[#This Row],[Fecha]])</f>
        <v>2026</v>
      </c>
      <c r="K2908" t="str">
        <f>TEXT(Ventas_Wellpro[[#This Row],[Fecha]],"MMMM")</f>
        <v>enero</v>
      </c>
      <c r="L2908">
        <f>DAY(Ventas_Wellpro[[#This Row],[Fecha]])</f>
        <v>23</v>
      </c>
    </row>
    <row r="2909" spans="2:12" x14ac:dyDescent="0.25">
      <c r="B2909" s="70">
        <v>46045</v>
      </c>
      <c r="C2909" s="74" t="s">
        <v>21</v>
      </c>
      <c r="D2909" s="211" t="s">
        <v>144</v>
      </c>
      <c r="E2909" s="84">
        <v>137.79</v>
      </c>
      <c r="F2909" s="84">
        <v>1</v>
      </c>
      <c r="G2909" s="48">
        <f>+(Ventas_Wellpro[[#This Row],[Precio de Venta]]*0.16)*Ventas_Wellpro[[#This Row],[Cantidad Vendida]]</f>
        <v>22.046399999999998</v>
      </c>
      <c r="H2909" s="86">
        <v>137.79</v>
      </c>
      <c r="I2909" s="17">
        <f>+Ventas_Wellpro[[#This Row],[Total de Venta sin IVA]]+Ventas_Wellpro[[#This Row],[IVA]]</f>
        <v>159.8364</v>
      </c>
      <c r="J2909">
        <f>YEAR(Ventas_Wellpro[[#This Row],[Fecha]])</f>
        <v>2026</v>
      </c>
      <c r="K2909" t="str">
        <f>TEXT(Ventas_Wellpro[[#This Row],[Fecha]],"MMMM")</f>
        <v>enero</v>
      </c>
      <c r="L2909">
        <f>DAY(Ventas_Wellpro[[#This Row],[Fecha]])</f>
        <v>23</v>
      </c>
    </row>
    <row r="2910" spans="2:12" x14ac:dyDescent="0.25">
      <c r="B2910" s="70">
        <v>46045</v>
      </c>
      <c r="C2910" s="74" t="s">
        <v>21</v>
      </c>
      <c r="D2910" s="210" t="s">
        <v>144</v>
      </c>
      <c r="E2910" s="83">
        <v>137.79</v>
      </c>
      <c r="F2910" s="83">
        <v>1</v>
      </c>
      <c r="G2910" s="48">
        <f>+(Ventas_Wellpro[[#This Row],[Precio de Venta]]*0.16)*Ventas_Wellpro[[#This Row],[Cantidad Vendida]]</f>
        <v>22.046399999999998</v>
      </c>
      <c r="H2910" s="85">
        <v>137.79</v>
      </c>
      <c r="I2910" s="17">
        <f>+Ventas_Wellpro[[#This Row],[Total de Venta sin IVA]]+Ventas_Wellpro[[#This Row],[IVA]]</f>
        <v>159.8364</v>
      </c>
      <c r="J2910">
        <f>YEAR(Ventas_Wellpro[[#This Row],[Fecha]])</f>
        <v>2026</v>
      </c>
      <c r="K2910" t="str">
        <f>TEXT(Ventas_Wellpro[[#This Row],[Fecha]],"MMMM")</f>
        <v>enero</v>
      </c>
      <c r="L2910">
        <f>DAY(Ventas_Wellpro[[#This Row],[Fecha]])</f>
        <v>23</v>
      </c>
    </row>
    <row r="2911" spans="2:12" x14ac:dyDescent="0.25">
      <c r="B2911" s="70">
        <v>46045</v>
      </c>
      <c r="C2911" s="74" t="s">
        <v>17</v>
      </c>
      <c r="D2911" s="211" t="s">
        <v>145</v>
      </c>
      <c r="E2911" s="84">
        <v>697</v>
      </c>
      <c r="F2911" s="84">
        <v>12</v>
      </c>
      <c r="G2911" s="48">
        <f>+(Ventas_Wellpro[[#This Row],[Precio de Venta]]*0.16)*Ventas_Wellpro[[#This Row],[Cantidad Vendida]]</f>
        <v>1338.24</v>
      </c>
      <c r="H2911" s="86">
        <v>8364</v>
      </c>
      <c r="I2911" s="17">
        <f>+Ventas_Wellpro[[#This Row],[Total de Venta sin IVA]]+Ventas_Wellpro[[#This Row],[IVA]]</f>
        <v>9702.24</v>
      </c>
      <c r="J2911">
        <f>YEAR(Ventas_Wellpro[[#This Row],[Fecha]])</f>
        <v>2026</v>
      </c>
      <c r="K2911" t="str">
        <f>TEXT(Ventas_Wellpro[[#This Row],[Fecha]],"MMMM")</f>
        <v>enero</v>
      </c>
      <c r="L2911">
        <f>DAY(Ventas_Wellpro[[#This Row],[Fecha]])</f>
        <v>23</v>
      </c>
    </row>
    <row r="2912" spans="2:12" x14ac:dyDescent="0.25">
      <c r="B2912" s="70">
        <v>46045</v>
      </c>
      <c r="C2912" s="74" t="s">
        <v>17</v>
      </c>
      <c r="D2912" s="210" t="s">
        <v>144</v>
      </c>
      <c r="E2912" s="83">
        <v>905.16</v>
      </c>
      <c r="F2912" s="83">
        <v>1</v>
      </c>
      <c r="G2912" s="48">
        <f>+(Ventas_Wellpro[[#This Row],[Precio de Venta]]*0.16)*Ventas_Wellpro[[#This Row],[Cantidad Vendida]]</f>
        <v>144.82560000000001</v>
      </c>
      <c r="H2912" s="85">
        <v>905.16</v>
      </c>
      <c r="I2912" s="17">
        <f>+Ventas_Wellpro[[#This Row],[Total de Venta sin IVA]]+Ventas_Wellpro[[#This Row],[IVA]]</f>
        <v>1049.9856</v>
      </c>
      <c r="J2912">
        <f>YEAR(Ventas_Wellpro[[#This Row],[Fecha]])</f>
        <v>2026</v>
      </c>
      <c r="K2912" t="str">
        <f>TEXT(Ventas_Wellpro[[#This Row],[Fecha]],"MMMM")</f>
        <v>enero</v>
      </c>
      <c r="L2912">
        <f>DAY(Ventas_Wellpro[[#This Row],[Fecha]])</f>
        <v>23</v>
      </c>
    </row>
    <row r="2913" spans="2:12" x14ac:dyDescent="0.25">
      <c r="B2913" s="70">
        <v>46045</v>
      </c>
      <c r="C2913" s="74" t="s">
        <v>15</v>
      </c>
      <c r="D2913" s="211" t="s">
        <v>145</v>
      </c>
      <c r="E2913" s="84">
        <v>632.99</v>
      </c>
      <c r="F2913" s="84">
        <v>8</v>
      </c>
      <c r="G2913" s="48">
        <f>+(Ventas_Wellpro[[#This Row],[Precio de Venta]]*0.16)*Ventas_Wellpro[[#This Row],[Cantidad Vendida]]</f>
        <v>810.22720000000004</v>
      </c>
      <c r="H2913" s="86">
        <v>5063.92</v>
      </c>
      <c r="I2913" s="17">
        <f>+Ventas_Wellpro[[#This Row],[Total de Venta sin IVA]]+Ventas_Wellpro[[#This Row],[IVA]]</f>
        <v>5874.1472000000003</v>
      </c>
      <c r="J2913">
        <f>YEAR(Ventas_Wellpro[[#This Row],[Fecha]])</f>
        <v>2026</v>
      </c>
      <c r="K2913" t="str">
        <f>TEXT(Ventas_Wellpro[[#This Row],[Fecha]],"MMMM")</f>
        <v>enero</v>
      </c>
      <c r="L2913">
        <f>DAY(Ventas_Wellpro[[#This Row],[Fecha]])</f>
        <v>23</v>
      </c>
    </row>
    <row r="2914" spans="2:12" x14ac:dyDescent="0.25">
      <c r="B2914" s="70">
        <v>46045</v>
      </c>
      <c r="C2914" s="74" t="s">
        <v>15</v>
      </c>
      <c r="D2914" s="210" t="s">
        <v>215</v>
      </c>
      <c r="E2914" s="83">
        <v>505.86</v>
      </c>
      <c r="F2914" s="83">
        <v>109</v>
      </c>
      <c r="G2914" s="48">
        <f>+(Ventas_Wellpro[[#This Row],[Precio de Venta]]*0.16)*Ventas_Wellpro[[#This Row],[Cantidad Vendida]]</f>
        <v>8822.1984000000011</v>
      </c>
      <c r="H2914" s="85">
        <v>55138.74</v>
      </c>
      <c r="I2914" s="17">
        <f>+Ventas_Wellpro[[#This Row],[Total de Venta sin IVA]]+Ventas_Wellpro[[#This Row],[IVA]]</f>
        <v>63960.938399999999</v>
      </c>
      <c r="J2914">
        <f>YEAR(Ventas_Wellpro[[#This Row],[Fecha]])</f>
        <v>2026</v>
      </c>
      <c r="K2914" t="str">
        <f>TEXT(Ventas_Wellpro[[#This Row],[Fecha]],"MMMM")</f>
        <v>enero</v>
      </c>
      <c r="L2914">
        <f>DAY(Ventas_Wellpro[[#This Row],[Fecha]])</f>
        <v>23</v>
      </c>
    </row>
    <row r="2915" spans="2:12" x14ac:dyDescent="0.25">
      <c r="B2915" s="70">
        <v>46045</v>
      </c>
      <c r="C2915" s="74" t="s">
        <v>16</v>
      </c>
      <c r="D2915" s="211" t="s">
        <v>144</v>
      </c>
      <c r="E2915" s="84">
        <v>905.16</v>
      </c>
      <c r="F2915" s="84">
        <v>1</v>
      </c>
      <c r="G2915" s="48">
        <f>+(Ventas_Wellpro[[#This Row],[Precio de Venta]]*0.16)*Ventas_Wellpro[[#This Row],[Cantidad Vendida]]</f>
        <v>144.82560000000001</v>
      </c>
      <c r="H2915" s="86">
        <v>905.16</v>
      </c>
      <c r="I2915" s="17">
        <f>+Ventas_Wellpro[[#This Row],[Total de Venta sin IVA]]+Ventas_Wellpro[[#This Row],[IVA]]</f>
        <v>1049.9856</v>
      </c>
      <c r="J2915">
        <f>YEAR(Ventas_Wellpro[[#This Row],[Fecha]])</f>
        <v>2026</v>
      </c>
      <c r="K2915" t="str">
        <f>TEXT(Ventas_Wellpro[[#This Row],[Fecha]],"MMMM")</f>
        <v>enero</v>
      </c>
      <c r="L2915">
        <f>DAY(Ventas_Wellpro[[#This Row],[Fecha]])</f>
        <v>23</v>
      </c>
    </row>
    <row r="2916" spans="2:12" x14ac:dyDescent="0.25">
      <c r="B2916" s="70">
        <v>46045</v>
      </c>
      <c r="C2916" s="74" t="s">
        <v>187</v>
      </c>
      <c r="D2916" s="210" t="s">
        <v>215</v>
      </c>
      <c r="E2916" s="83">
        <v>547.24</v>
      </c>
      <c r="F2916" s="83">
        <v>60</v>
      </c>
      <c r="G2916" s="48">
        <f>+(Ventas_Wellpro[[#This Row],[Precio de Venta]]*0.16)*Ventas_Wellpro[[#This Row],[Cantidad Vendida]]</f>
        <v>5253.5040000000008</v>
      </c>
      <c r="H2916" s="85">
        <v>32834.400000000001</v>
      </c>
      <c r="I2916" s="17">
        <f>+Ventas_Wellpro[[#This Row],[Total de Venta sin IVA]]+Ventas_Wellpro[[#This Row],[IVA]]</f>
        <v>38087.904000000002</v>
      </c>
      <c r="J2916">
        <f>YEAR(Ventas_Wellpro[[#This Row],[Fecha]])</f>
        <v>2026</v>
      </c>
      <c r="K2916" t="str">
        <f>TEXT(Ventas_Wellpro[[#This Row],[Fecha]],"MMMM")</f>
        <v>enero</v>
      </c>
      <c r="L2916">
        <f>DAY(Ventas_Wellpro[[#This Row],[Fecha]])</f>
        <v>23</v>
      </c>
    </row>
    <row r="2917" spans="2:12" x14ac:dyDescent="0.25">
      <c r="B2917" s="70">
        <v>46048</v>
      </c>
      <c r="C2917" s="88" t="s">
        <v>25</v>
      </c>
      <c r="D2917" s="210" t="s">
        <v>144</v>
      </c>
      <c r="E2917" s="90">
        <v>957.67</v>
      </c>
      <c r="F2917" s="90">
        <v>1</v>
      </c>
      <c r="G2917" s="48">
        <f>+(Ventas_Wellpro[[#This Row],[Precio de Venta]]*0.16)*Ventas_Wellpro[[#This Row],[Cantidad Vendida]]</f>
        <v>153.22720000000001</v>
      </c>
      <c r="H2917" s="92">
        <v>957.67</v>
      </c>
      <c r="I2917" s="17">
        <f>+Ventas_Wellpro[[#This Row],[Total de Venta sin IVA]]+Ventas_Wellpro[[#This Row],[IVA]]</f>
        <v>1110.8971999999999</v>
      </c>
      <c r="J2917">
        <f>YEAR(Ventas_Wellpro[[#This Row],[Fecha]])</f>
        <v>2026</v>
      </c>
      <c r="K2917" t="str">
        <f>TEXT(Ventas_Wellpro[[#This Row],[Fecha]],"MMMM")</f>
        <v>enero</v>
      </c>
      <c r="L2917">
        <f>DAY(Ventas_Wellpro[[#This Row],[Fecha]])</f>
        <v>26</v>
      </c>
    </row>
    <row r="2918" spans="2:12" x14ac:dyDescent="0.25">
      <c r="B2918" s="70">
        <v>46048</v>
      </c>
      <c r="C2918" s="74" t="s">
        <v>22</v>
      </c>
      <c r="D2918" t="s">
        <v>197</v>
      </c>
      <c r="E2918" s="91">
        <v>103.34</v>
      </c>
      <c r="F2918" s="91">
        <v>240</v>
      </c>
      <c r="G2918" s="48">
        <f>+(Ventas_Wellpro[[#This Row],[Precio de Venta]]*0.16)*Ventas_Wellpro[[#This Row],[Cantidad Vendida]]</f>
        <v>3968.2560000000003</v>
      </c>
      <c r="H2918" s="93">
        <v>24801.599999999999</v>
      </c>
      <c r="I2918" s="17">
        <f>+Ventas_Wellpro[[#This Row],[Total de Venta sin IVA]]+Ventas_Wellpro[[#This Row],[IVA]]</f>
        <v>28769.856</v>
      </c>
      <c r="J2918">
        <f>YEAR(Ventas_Wellpro[[#This Row],[Fecha]])</f>
        <v>2026</v>
      </c>
      <c r="K2918" t="str">
        <f>TEXT(Ventas_Wellpro[[#This Row],[Fecha]],"MMMM")</f>
        <v>enero</v>
      </c>
      <c r="L2918">
        <f>DAY(Ventas_Wellpro[[#This Row],[Fecha]])</f>
        <v>26</v>
      </c>
    </row>
    <row r="2919" spans="2:12" x14ac:dyDescent="0.25">
      <c r="B2919" s="70">
        <v>46048</v>
      </c>
      <c r="C2919" s="74" t="s">
        <v>22</v>
      </c>
      <c r="D2919" s="210" t="s">
        <v>144</v>
      </c>
      <c r="E2919" s="90">
        <v>137.79</v>
      </c>
      <c r="F2919" s="90">
        <v>1</v>
      </c>
      <c r="G2919" s="48">
        <f>+(Ventas_Wellpro[[#This Row],[Precio de Venta]]*0.16)*Ventas_Wellpro[[#This Row],[Cantidad Vendida]]</f>
        <v>22.046399999999998</v>
      </c>
      <c r="H2919" s="92">
        <v>137.79</v>
      </c>
      <c r="I2919" s="17">
        <f>+Ventas_Wellpro[[#This Row],[Total de Venta sin IVA]]+Ventas_Wellpro[[#This Row],[IVA]]</f>
        <v>159.8364</v>
      </c>
      <c r="J2919">
        <f>YEAR(Ventas_Wellpro[[#This Row],[Fecha]])</f>
        <v>2026</v>
      </c>
      <c r="K2919" t="str">
        <f>TEXT(Ventas_Wellpro[[#This Row],[Fecha]],"MMMM")</f>
        <v>enero</v>
      </c>
      <c r="L2919">
        <f>DAY(Ventas_Wellpro[[#This Row],[Fecha]])</f>
        <v>26</v>
      </c>
    </row>
    <row r="2920" spans="2:12" x14ac:dyDescent="0.25">
      <c r="B2920" s="70">
        <v>46048</v>
      </c>
      <c r="C2920" s="74" t="s">
        <v>22</v>
      </c>
      <c r="D2920" s="211" t="s">
        <v>144</v>
      </c>
      <c r="E2920" s="91">
        <v>137.79</v>
      </c>
      <c r="F2920" s="91">
        <v>1</v>
      </c>
      <c r="G2920" s="48">
        <f>+(Ventas_Wellpro[[#This Row],[Precio de Venta]]*0.16)*Ventas_Wellpro[[#This Row],[Cantidad Vendida]]</f>
        <v>22.046399999999998</v>
      </c>
      <c r="H2920" s="93">
        <v>137.79</v>
      </c>
      <c r="I2920" s="17">
        <f>+Ventas_Wellpro[[#This Row],[Total de Venta sin IVA]]+Ventas_Wellpro[[#This Row],[IVA]]</f>
        <v>159.8364</v>
      </c>
      <c r="J2920">
        <f>YEAR(Ventas_Wellpro[[#This Row],[Fecha]])</f>
        <v>2026</v>
      </c>
      <c r="K2920" t="str">
        <f>TEXT(Ventas_Wellpro[[#This Row],[Fecha]],"MMMM")</f>
        <v>enero</v>
      </c>
      <c r="L2920">
        <f>DAY(Ventas_Wellpro[[#This Row],[Fecha]])</f>
        <v>26</v>
      </c>
    </row>
    <row r="2921" spans="2:12" x14ac:dyDescent="0.25">
      <c r="B2921" s="70">
        <v>46048</v>
      </c>
      <c r="C2921" s="74" t="s">
        <v>22</v>
      </c>
      <c r="D2921" s="210" t="s">
        <v>144</v>
      </c>
      <c r="E2921" s="90">
        <v>137.79</v>
      </c>
      <c r="F2921" s="90">
        <v>1</v>
      </c>
      <c r="G2921" s="48">
        <f>+(Ventas_Wellpro[[#This Row],[Precio de Venta]]*0.16)*Ventas_Wellpro[[#This Row],[Cantidad Vendida]]</f>
        <v>22.046399999999998</v>
      </c>
      <c r="H2921" s="92">
        <v>137.79</v>
      </c>
      <c r="I2921" s="17">
        <f>+Ventas_Wellpro[[#This Row],[Total de Venta sin IVA]]+Ventas_Wellpro[[#This Row],[IVA]]</f>
        <v>159.8364</v>
      </c>
      <c r="J2921">
        <f>YEAR(Ventas_Wellpro[[#This Row],[Fecha]])</f>
        <v>2026</v>
      </c>
      <c r="K2921" t="str">
        <f>TEXT(Ventas_Wellpro[[#This Row],[Fecha]],"MMMM")</f>
        <v>enero</v>
      </c>
      <c r="L2921">
        <f>DAY(Ventas_Wellpro[[#This Row],[Fecha]])</f>
        <v>26</v>
      </c>
    </row>
    <row r="2922" spans="2:12" x14ac:dyDescent="0.25">
      <c r="B2922" s="70">
        <v>46048</v>
      </c>
      <c r="C2922" s="74" t="s">
        <v>22</v>
      </c>
      <c r="D2922" s="211" t="s">
        <v>239</v>
      </c>
      <c r="E2922" s="91">
        <v>77.069999999999993</v>
      </c>
      <c r="F2922" s="91">
        <v>2</v>
      </c>
      <c r="G2922" s="48">
        <f>+(Ventas_Wellpro[[#This Row],[Precio de Venta]]*0.16)*Ventas_Wellpro[[#This Row],[Cantidad Vendida]]</f>
        <v>24.662399999999998</v>
      </c>
      <c r="H2922" s="93">
        <v>154.13999999999999</v>
      </c>
      <c r="I2922" s="17">
        <f>+Ventas_Wellpro[[#This Row],[Total de Venta sin IVA]]+Ventas_Wellpro[[#This Row],[IVA]]</f>
        <v>178.80239999999998</v>
      </c>
      <c r="J2922">
        <f>YEAR(Ventas_Wellpro[[#This Row],[Fecha]])</f>
        <v>2026</v>
      </c>
      <c r="K2922" t="str">
        <f>TEXT(Ventas_Wellpro[[#This Row],[Fecha]],"MMMM")</f>
        <v>enero</v>
      </c>
      <c r="L2922">
        <f>DAY(Ventas_Wellpro[[#This Row],[Fecha]])</f>
        <v>26</v>
      </c>
    </row>
    <row r="2923" spans="2:12" x14ac:dyDescent="0.25">
      <c r="B2923" s="70">
        <v>46048</v>
      </c>
      <c r="C2923" s="74" t="s">
        <v>21</v>
      </c>
      <c r="D2923" t="s">
        <v>197</v>
      </c>
      <c r="E2923" s="90">
        <v>103.34</v>
      </c>
      <c r="F2923" s="90">
        <v>240</v>
      </c>
      <c r="G2923" s="48">
        <f>+(Ventas_Wellpro[[#This Row],[Precio de Venta]]*0.16)*Ventas_Wellpro[[#This Row],[Cantidad Vendida]]</f>
        <v>3968.2560000000003</v>
      </c>
      <c r="H2923" s="92">
        <v>24801.599999999999</v>
      </c>
      <c r="I2923" s="17">
        <f>+Ventas_Wellpro[[#This Row],[Total de Venta sin IVA]]+Ventas_Wellpro[[#This Row],[IVA]]</f>
        <v>28769.856</v>
      </c>
      <c r="J2923">
        <f>YEAR(Ventas_Wellpro[[#This Row],[Fecha]])</f>
        <v>2026</v>
      </c>
      <c r="K2923" t="str">
        <f>TEXT(Ventas_Wellpro[[#This Row],[Fecha]],"MMMM")</f>
        <v>enero</v>
      </c>
      <c r="L2923">
        <f>DAY(Ventas_Wellpro[[#This Row],[Fecha]])</f>
        <v>26</v>
      </c>
    </row>
    <row r="2924" spans="2:12" x14ac:dyDescent="0.25">
      <c r="B2924" s="70">
        <v>46048</v>
      </c>
      <c r="C2924" s="74" t="s">
        <v>21</v>
      </c>
      <c r="D2924" s="211" t="s">
        <v>144</v>
      </c>
      <c r="E2924" s="91">
        <v>137.79</v>
      </c>
      <c r="F2924" s="91">
        <v>1</v>
      </c>
      <c r="G2924" s="48">
        <f>+(Ventas_Wellpro[[#This Row],[Precio de Venta]]*0.16)*Ventas_Wellpro[[#This Row],[Cantidad Vendida]]</f>
        <v>22.046399999999998</v>
      </c>
      <c r="H2924" s="93">
        <v>137.79</v>
      </c>
      <c r="I2924" s="17">
        <f>+Ventas_Wellpro[[#This Row],[Total de Venta sin IVA]]+Ventas_Wellpro[[#This Row],[IVA]]</f>
        <v>159.8364</v>
      </c>
      <c r="J2924">
        <f>YEAR(Ventas_Wellpro[[#This Row],[Fecha]])</f>
        <v>2026</v>
      </c>
      <c r="K2924" t="str">
        <f>TEXT(Ventas_Wellpro[[#This Row],[Fecha]],"MMMM")</f>
        <v>enero</v>
      </c>
      <c r="L2924">
        <f>DAY(Ventas_Wellpro[[#This Row],[Fecha]])</f>
        <v>26</v>
      </c>
    </row>
    <row r="2925" spans="2:12" x14ac:dyDescent="0.25">
      <c r="B2925" s="70">
        <v>46048</v>
      </c>
      <c r="C2925" s="74" t="s">
        <v>21</v>
      </c>
      <c r="D2925" s="210" t="s">
        <v>144</v>
      </c>
      <c r="E2925" s="90">
        <v>137.79</v>
      </c>
      <c r="F2925" s="90">
        <v>1</v>
      </c>
      <c r="G2925" s="48">
        <f>+(Ventas_Wellpro[[#This Row],[Precio de Venta]]*0.16)*Ventas_Wellpro[[#This Row],[Cantidad Vendida]]</f>
        <v>22.046399999999998</v>
      </c>
      <c r="H2925" s="92">
        <v>137.79</v>
      </c>
      <c r="I2925" s="17">
        <f>+Ventas_Wellpro[[#This Row],[Total de Venta sin IVA]]+Ventas_Wellpro[[#This Row],[IVA]]</f>
        <v>159.8364</v>
      </c>
      <c r="J2925">
        <f>YEAR(Ventas_Wellpro[[#This Row],[Fecha]])</f>
        <v>2026</v>
      </c>
      <c r="K2925" t="str">
        <f>TEXT(Ventas_Wellpro[[#This Row],[Fecha]],"MMMM")</f>
        <v>enero</v>
      </c>
      <c r="L2925">
        <f>DAY(Ventas_Wellpro[[#This Row],[Fecha]])</f>
        <v>26</v>
      </c>
    </row>
    <row r="2926" spans="2:12" x14ac:dyDescent="0.25">
      <c r="B2926" s="70">
        <v>46048</v>
      </c>
      <c r="C2926" s="74" t="s">
        <v>21</v>
      </c>
      <c r="D2926" s="211" t="s">
        <v>144</v>
      </c>
      <c r="E2926" s="91">
        <v>137.79</v>
      </c>
      <c r="F2926" s="91">
        <v>1</v>
      </c>
      <c r="G2926" s="48">
        <f>+(Ventas_Wellpro[[#This Row],[Precio de Venta]]*0.16)*Ventas_Wellpro[[#This Row],[Cantidad Vendida]]</f>
        <v>22.046399999999998</v>
      </c>
      <c r="H2926" s="93">
        <v>137.79</v>
      </c>
      <c r="I2926" s="17">
        <f>+Ventas_Wellpro[[#This Row],[Total de Venta sin IVA]]+Ventas_Wellpro[[#This Row],[IVA]]</f>
        <v>159.8364</v>
      </c>
      <c r="J2926">
        <f>YEAR(Ventas_Wellpro[[#This Row],[Fecha]])</f>
        <v>2026</v>
      </c>
      <c r="K2926" t="str">
        <f>TEXT(Ventas_Wellpro[[#This Row],[Fecha]],"MMMM")</f>
        <v>enero</v>
      </c>
      <c r="L2926">
        <f>DAY(Ventas_Wellpro[[#This Row],[Fecha]])</f>
        <v>26</v>
      </c>
    </row>
    <row r="2927" spans="2:12" x14ac:dyDescent="0.25">
      <c r="B2927" s="70">
        <v>46048</v>
      </c>
      <c r="C2927" s="74" t="s">
        <v>21</v>
      </c>
      <c r="D2927" s="210" t="s">
        <v>144</v>
      </c>
      <c r="E2927" s="90">
        <v>137.79</v>
      </c>
      <c r="F2927" s="90">
        <v>1</v>
      </c>
      <c r="G2927" s="48">
        <f>+(Ventas_Wellpro[[#This Row],[Precio de Venta]]*0.16)*Ventas_Wellpro[[#This Row],[Cantidad Vendida]]</f>
        <v>22.046399999999998</v>
      </c>
      <c r="H2927" s="92">
        <v>137.79</v>
      </c>
      <c r="I2927" s="17">
        <f>+Ventas_Wellpro[[#This Row],[Total de Venta sin IVA]]+Ventas_Wellpro[[#This Row],[IVA]]</f>
        <v>159.8364</v>
      </c>
      <c r="J2927">
        <f>YEAR(Ventas_Wellpro[[#This Row],[Fecha]])</f>
        <v>2026</v>
      </c>
      <c r="K2927" t="str">
        <f>TEXT(Ventas_Wellpro[[#This Row],[Fecha]],"MMMM")</f>
        <v>enero</v>
      </c>
      <c r="L2927">
        <f>DAY(Ventas_Wellpro[[#This Row],[Fecha]])</f>
        <v>26</v>
      </c>
    </row>
    <row r="2928" spans="2:12" x14ac:dyDescent="0.25">
      <c r="B2928" s="70">
        <v>46048</v>
      </c>
      <c r="C2928" s="74" t="s">
        <v>21</v>
      </c>
      <c r="D2928" s="211" t="s">
        <v>144</v>
      </c>
      <c r="E2928" s="91">
        <v>137.79</v>
      </c>
      <c r="F2928" s="91">
        <v>1</v>
      </c>
      <c r="G2928" s="48">
        <f>+(Ventas_Wellpro[[#This Row],[Precio de Venta]]*0.16)*Ventas_Wellpro[[#This Row],[Cantidad Vendida]]</f>
        <v>22.046399999999998</v>
      </c>
      <c r="H2928" s="93">
        <v>137.79</v>
      </c>
      <c r="I2928" s="17">
        <f>+Ventas_Wellpro[[#This Row],[Total de Venta sin IVA]]+Ventas_Wellpro[[#This Row],[IVA]]</f>
        <v>159.8364</v>
      </c>
      <c r="J2928">
        <f>YEAR(Ventas_Wellpro[[#This Row],[Fecha]])</f>
        <v>2026</v>
      </c>
      <c r="K2928" t="str">
        <f>TEXT(Ventas_Wellpro[[#This Row],[Fecha]],"MMMM")</f>
        <v>enero</v>
      </c>
      <c r="L2928">
        <f>DAY(Ventas_Wellpro[[#This Row],[Fecha]])</f>
        <v>26</v>
      </c>
    </row>
    <row r="2929" spans="2:12" x14ac:dyDescent="0.25">
      <c r="B2929" s="70">
        <v>46048</v>
      </c>
      <c r="C2929" s="74" t="s">
        <v>21</v>
      </c>
      <c r="D2929" s="210" t="s">
        <v>239</v>
      </c>
      <c r="E2929" s="90">
        <v>77.069999999999993</v>
      </c>
      <c r="F2929" s="90">
        <v>1</v>
      </c>
      <c r="G2929" s="48">
        <f>+(Ventas_Wellpro[[#This Row],[Precio de Venta]]*0.16)*Ventas_Wellpro[[#This Row],[Cantidad Vendida]]</f>
        <v>12.331199999999999</v>
      </c>
      <c r="H2929" s="92">
        <v>77.069999999999993</v>
      </c>
      <c r="I2929" s="17">
        <f>+Ventas_Wellpro[[#This Row],[Total de Venta sin IVA]]+Ventas_Wellpro[[#This Row],[IVA]]</f>
        <v>89.401199999999989</v>
      </c>
      <c r="J2929">
        <f>YEAR(Ventas_Wellpro[[#This Row],[Fecha]])</f>
        <v>2026</v>
      </c>
      <c r="K2929" t="str">
        <f>TEXT(Ventas_Wellpro[[#This Row],[Fecha]],"MMMM")</f>
        <v>enero</v>
      </c>
      <c r="L2929">
        <f>DAY(Ventas_Wellpro[[#This Row],[Fecha]])</f>
        <v>26</v>
      </c>
    </row>
    <row r="2930" spans="2:12" x14ac:dyDescent="0.25">
      <c r="B2930" s="70">
        <v>46048</v>
      </c>
      <c r="C2930" s="74" t="s">
        <v>23</v>
      </c>
      <c r="D2930" t="s">
        <v>197</v>
      </c>
      <c r="E2930" s="91">
        <v>103.34</v>
      </c>
      <c r="F2930" s="91">
        <v>240</v>
      </c>
      <c r="G2930" s="48">
        <f>+(Ventas_Wellpro[[#This Row],[Precio de Venta]]*0.16)*Ventas_Wellpro[[#This Row],[Cantidad Vendida]]</f>
        <v>3968.2560000000003</v>
      </c>
      <c r="H2930" s="93">
        <v>24801.599999999999</v>
      </c>
      <c r="I2930" s="17">
        <f>+Ventas_Wellpro[[#This Row],[Total de Venta sin IVA]]+Ventas_Wellpro[[#This Row],[IVA]]</f>
        <v>28769.856</v>
      </c>
      <c r="J2930">
        <f>YEAR(Ventas_Wellpro[[#This Row],[Fecha]])</f>
        <v>2026</v>
      </c>
      <c r="K2930" t="str">
        <f>TEXT(Ventas_Wellpro[[#This Row],[Fecha]],"MMMM")</f>
        <v>enero</v>
      </c>
      <c r="L2930">
        <f>DAY(Ventas_Wellpro[[#This Row],[Fecha]])</f>
        <v>26</v>
      </c>
    </row>
    <row r="2931" spans="2:12" x14ac:dyDescent="0.25">
      <c r="B2931" s="70">
        <v>46048</v>
      </c>
      <c r="C2931" s="74" t="s">
        <v>23</v>
      </c>
      <c r="D2931" s="210" t="s">
        <v>144</v>
      </c>
      <c r="E2931" s="90">
        <v>137.79499999999999</v>
      </c>
      <c r="F2931" s="90">
        <v>2</v>
      </c>
      <c r="G2931" s="48">
        <f>+(Ventas_Wellpro[[#This Row],[Precio de Venta]]*0.16)*Ventas_Wellpro[[#This Row],[Cantidad Vendida]]</f>
        <v>44.0944</v>
      </c>
      <c r="H2931" s="92">
        <v>275.58999999999997</v>
      </c>
      <c r="I2931" s="17">
        <f>+Ventas_Wellpro[[#This Row],[Total de Venta sin IVA]]+Ventas_Wellpro[[#This Row],[IVA]]</f>
        <v>319.68439999999998</v>
      </c>
      <c r="J2931">
        <f>YEAR(Ventas_Wellpro[[#This Row],[Fecha]])</f>
        <v>2026</v>
      </c>
      <c r="K2931" t="str">
        <f>TEXT(Ventas_Wellpro[[#This Row],[Fecha]],"MMMM")</f>
        <v>enero</v>
      </c>
      <c r="L2931">
        <f>DAY(Ventas_Wellpro[[#This Row],[Fecha]])</f>
        <v>26</v>
      </c>
    </row>
    <row r="2932" spans="2:12" x14ac:dyDescent="0.25">
      <c r="B2932" s="70">
        <v>46048</v>
      </c>
      <c r="C2932" s="74" t="s">
        <v>23</v>
      </c>
      <c r="D2932" s="211" t="s">
        <v>144</v>
      </c>
      <c r="E2932" s="91">
        <v>137.79</v>
      </c>
      <c r="F2932" s="91">
        <v>1</v>
      </c>
      <c r="G2932" s="48">
        <f>+(Ventas_Wellpro[[#This Row],[Precio de Venta]]*0.16)*Ventas_Wellpro[[#This Row],[Cantidad Vendida]]</f>
        <v>22.046399999999998</v>
      </c>
      <c r="H2932" s="93">
        <v>137.79</v>
      </c>
      <c r="I2932" s="17">
        <f>+Ventas_Wellpro[[#This Row],[Total de Venta sin IVA]]+Ventas_Wellpro[[#This Row],[IVA]]</f>
        <v>159.8364</v>
      </c>
      <c r="J2932">
        <f>YEAR(Ventas_Wellpro[[#This Row],[Fecha]])</f>
        <v>2026</v>
      </c>
      <c r="K2932" t="str">
        <f>TEXT(Ventas_Wellpro[[#This Row],[Fecha]],"MMMM")</f>
        <v>enero</v>
      </c>
      <c r="L2932">
        <f>DAY(Ventas_Wellpro[[#This Row],[Fecha]])</f>
        <v>26</v>
      </c>
    </row>
    <row r="2933" spans="2:12" x14ac:dyDescent="0.25">
      <c r="B2933" s="70">
        <v>46048</v>
      </c>
      <c r="C2933" s="74" t="s">
        <v>23</v>
      </c>
      <c r="D2933" s="210" t="s">
        <v>144</v>
      </c>
      <c r="E2933" s="90">
        <v>137.79</v>
      </c>
      <c r="F2933" s="90">
        <v>1</v>
      </c>
      <c r="G2933" s="48">
        <f>+(Ventas_Wellpro[[#This Row],[Precio de Venta]]*0.16)*Ventas_Wellpro[[#This Row],[Cantidad Vendida]]</f>
        <v>22.046399999999998</v>
      </c>
      <c r="H2933" s="92">
        <v>137.79</v>
      </c>
      <c r="I2933" s="17">
        <f>+Ventas_Wellpro[[#This Row],[Total de Venta sin IVA]]+Ventas_Wellpro[[#This Row],[IVA]]</f>
        <v>159.8364</v>
      </c>
      <c r="J2933">
        <f>YEAR(Ventas_Wellpro[[#This Row],[Fecha]])</f>
        <v>2026</v>
      </c>
      <c r="K2933" t="str">
        <f>TEXT(Ventas_Wellpro[[#This Row],[Fecha]],"MMMM")</f>
        <v>enero</v>
      </c>
      <c r="L2933">
        <f>DAY(Ventas_Wellpro[[#This Row],[Fecha]])</f>
        <v>26</v>
      </c>
    </row>
    <row r="2934" spans="2:12" x14ac:dyDescent="0.25">
      <c r="B2934" s="70">
        <v>46048</v>
      </c>
      <c r="C2934" s="74" t="s">
        <v>23</v>
      </c>
      <c r="D2934" s="211" t="s">
        <v>144</v>
      </c>
      <c r="E2934" s="91">
        <v>137.79</v>
      </c>
      <c r="F2934" s="91">
        <v>1</v>
      </c>
      <c r="G2934" s="48">
        <f>+(Ventas_Wellpro[[#This Row],[Precio de Venta]]*0.16)*Ventas_Wellpro[[#This Row],[Cantidad Vendida]]</f>
        <v>22.046399999999998</v>
      </c>
      <c r="H2934" s="93">
        <v>137.79</v>
      </c>
      <c r="I2934" s="17">
        <f>+Ventas_Wellpro[[#This Row],[Total de Venta sin IVA]]+Ventas_Wellpro[[#This Row],[IVA]]</f>
        <v>159.8364</v>
      </c>
      <c r="J2934">
        <f>YEAR(Ventas_Wellpro[[#This Row],[Fecha]])</f>
        <v>2026</v>
      </c>
      <c r="K2934" t="str">
        <f>TEXT(Ventas_Wellpro[[#This Row],[Fecha]],"MMMM")</f>
        <v>enero</v>
      </c>
      <c r="L2934">
        <f>DAY(Ventas_Wellpro[[#This Row],[Fecha]])</f>
        <v>26</v>
      </c>
    </row>
    <row r="2935" spans="2:12" x14ac:dyDescent="0.25">
      <c r="B2935" s="70">
        <v>46048</v>
      </c>
      <c r="C2935" s="74" t="s">
        <v>23</v>
      </c>
      <c r="D2935" s="210" t="s">
        <v>144</v>
      </c>
      <c r="E2935" s="90">
        <v>137.79</v>
      </c>
      <c r="F2935" s="90">
        <v>1</v>
      </c>
      <c r="G2935" s="48">
        <f>+(Ventas_Wellpro[[#This Row],[Precio de Venta]]*0.16)*Ventas_Wellpro[[#This Row],[Cantidad Vendida]]</f>
        <v>22.046399999999998</v>
      </c>
      <c r="H2935" s="92">
        <v>137.79</v>
      </c>
      <c r="I2935" s="17">
        <f>+Ventas_Wellpro[[#This Row],[Total de Venta sin IVA]]+Ventas_Wellpro[[#This Row],[IVA]]</f>
        <v>159.8364</v>
      </c>
      <c r="J2935">
        <f>YEAR(Ventas_Wellpro[[#This Row],[Fecha]])</f>
        <v>2026</v>
      </c>
      <c r="K2935" t="str">
        <f>TEXT(Ventas_Wellpro[[#This Row],[Fecha]],"MMMM")</f>
        <v>enero</v>
      </c>
      <c r="L2935">
        <f>DAY(Ventas_Wellpro[[#This Row],[Fecha]])</f>
        <v>26</v>
      </c>
    </row>
    <row r="2936" spans="2:12" x14ac:dyDescent="0.25">
      <c r="B2936" s="70">
        <v>46048</v>
      </c>
      <c r="C2936" s="74" t="s">
        <v>24</v>
      </c>
      <c r="D2936" s="211" t="s">
        <v>144</v>
      </c>
      <c r="E2936" s="91">
        <v>137.79499999999999</v>
      </c>
      <c r="F2936" s="91">
        <v>2</v>
      </c>
      <c r="G2936" s="48">
        <f>+(Ventas_Wellpro[[#This Row],[Precio de Venta]]*0.16)*Ventas_Wellpro[[#This Row],[Cantidad Vendida]]</f>
        <v>44.0944</v>
      </c>
      <c r="H2936" s="93">
        <v>275.58999999999997</v>
      </c>
      <c r="I2936" s="17">
        <f>+Ventas_Wellpro[[#This Row],[Total de Venta sin IVA]]+Ventas_Wellpro[[#This Row],[IVA]]</f>
        <v>319.68439999999998</v>
      </c>
      <c r="J2936">
        <f>YEAR(Ventas_Wellpro[[#This Row],[Fecha]])</f>
        <v>2026</v>
      </c>
      <c r="K2936" t="str">
        <f>TEXT(Ventas_Wellpro[[#This Row],[Fecha]],"MMMM")</f>
        <v>enero</v>
      </c>
      <c r="L2936">
        <f>DAY(Ventas_Wellpro[[#This Row],[Fecha]])</f>
        <v>26</v>
      </c>
    </row>
    <row r="2937" spans="2:12" x14ac:dyDescent="0.25">
      <c r="B2937" s="70">
        <v>46048</v>
      </c>
      <c r="C2937" s="74" t="s">
        <v>24</v>
      </c>
      <c r="D2937" s="210" t="s">
        <v>144</v>
      </c>
      <c r="E2937" s="90">
        <v>137.79</v>
      </c>
      <c r="F2937" s="90">
        <v>1</v>
      </c>
      <c r="G2937" s="48">
        <f>+(Ventas_Wellpro[[#This Row],[Precio de Venta]]*0.16)*Ventas_Wellpro[[#This Row],[Cantidad Vendida]]</f>
        <v>22.046399999999998</v>
      </c>
      <c r="H2937" s="92">
        <v>137.79</v>
      </c>
      <c r="I2937" s="17">
        <f>+Ventas_Wellpro[[#This Row],[Total de Venta sin IVA]]+Ventas_Wellpro[[#This Row],[IVA]]</f>
        <v>159.8364</v>
      </c>
      <c r="J2937">
        <f>YEAR(Ventas_Wellpro[[#This Row],[Fecha]])</f>
        <v>2026</v>
      </c>
      <c r="K2937" t="str">
        <f>TEXT(Ventas_Wellpro[[#This Row],[Fecha]],"MMMM")</f>
        <v>enero</v>
      </c>
      <c r="L2937">
        <f>DAY(Ventas_Wellpro[[#This Row],[Fecha]])</f>
        <v>26</v>
      </c>
    </row>
    <row r="2938" spans="2:12" x14ac:dyDescent="0.25">
      <c r="B2938" s="70">
        <v>46048</v>
      </c>
      <c r="C2938" s="74" t="s">
        <v>24</v>
      </c>
      <c r="D2938" s="211" t="s">
        <v>144</v>
      </c>
      <c r="E2938" s="91">
        <v>137.79</v>
      </c>
      <c r="F2938" s="91">
        <v>1</v>
      </c>
      <c r="G2938" s="48">
        <f>+(Ventas_Wellpro[[#This Row],[Precio de Venta]]*0.16)*Ventas_Wellpro[[#This Row],[Cantidad Vendida]]</f>
        <v>22.046399999999998</v>
      </c>
      <c r="H2938" s="93">
        <v>137.79</v>
      </c>
      <c r="I2938" s="17">
        <f>+Ventas_Wellpro[[#This Row],[Total de Venta sin IVA]]+Ventas_Wellpro[[#This Row],[IVA]]</f>
        <v>159.8364</v>
      </c>
      <c r="J2938">
        <f>YEAR(Ventas_Wellpro[[#This Row],[Fecha]])</f>
        <v>2026</v>
      </c>
      <c r="K2938" t="str">
        <f>TEXT(Ventas_Wellpro[[#This Row],[Fecha]],"MMMM")</f>
        <v>enero</v>
      </c>
      <c r="L2938">
        <f>DAY(Ventas_Wellpro[[#This Row],[Fecha]])</f>
        <v>26</v>
      </c>
    </row>
    <row r="2939" spans="2:12" x14ac:dyDescent="0.25">
      <c r="B2939" s="70">
        <v>46048</v>
      </c>
      <c r="C2939" s="74" t="s">
        <v>24</v>
      </c>
      <c r="D2939" s="210" t="s">
        <v>144</v>
      </c>
      <c r="E2939" s="90">
        <v>137.79</v>
      </c>
      <c r="F2939" s="90">
        <v>1</v>
      </c>
      <c r="G2939" s="48">
        <f>+(Ventas_Wellpro[[#This Row],[Precio de Venta]]*0.16)*Ventas_Wellpro[[#This Row],[Cantidad Vendida]]</f>
        <v>22.046399999999998</v>
      </c>
      <c r="H2939" s="92">
        <v>137.79</v>
      </c>
      <c r="I2939" s="17">
        <f>+Ventas_Wellpro[[#This Row],[Total de Venta sin IVA]]+Ventas_Wellpro[[#This Row],[IVA]]</f>
        <v>159.8364</v>
      </c>
      <c r="J2939">
        <f>YEAR(Ventas_Wellpro[[#This Row],[Fecha]])</f>
        <v>2026</v>
      </c>
      <c r="K2939" t="str">
        <f>TEXT(Ventas_Wellpro[[#This Row],[Fecha]],"MMMM")</f>
        <v>enero</v>
      </c>
      <c r="L2939">
        <f>DAY(Ventas_Wellpro[[#This Row],[Fecha]])</f>
        <v>26</v>
      </c>
    </row>
    <row r="2940" spans="2:12" x14ac:dyDescent="0.25">
      <c r="B2940" s="70">
        <v>46048</v>
      </c>
      <c r="C2940" s="74" t="s">
        <v>12</v>
      </c>
      <c r="D2940" s="211" t="s">
        <v>144</v>
      </c>
      <c r="E2940" s="91">
        <v>343.97</v>
      </c>
      <c r="F2940" s="91">
        <v>1</v>
      </c>
      <c r="G2940" s="48">
        <f>+(Ventas_Wellpro[[#This Row],[Precio de Venta]]*0.16)*Ventas_Wellpro[[#This Row],[Cantidad Vendida]]</f>
        <v>55.035200000000003</v>
      </c>
      <c r="H2940" s="93">
        <v>343.97</v>
      </c>
      <c r="I2940" s="17">
        <f>+Ventas_Wellpro[[#This Row],[Total de Venta sin IVA]]+Ventas_Wellpro[[#This Row],[IVA]]</f>
        <v>399.00520000000006</v>
      </c>
      <c r="J2940">
        <f>YEAR(Ventas_Wellpro[[#This Row],[Fecha]])</f>
        <v>2026</v>
      </c>
      <c r="K2940" t="str">
        <f>TEXT(Ventas_Wellpro[[#This Row],[Fecha]],"MMMM")</f>
        <v>enero</v>
      </c>
      <c r="L2940">
        <f>DAY(Ventas_Wellpro[[#This Row],[Fecha]])</f>
        <v>26</v>
      </c>
    </row>
    <row r="2941" spans="2:12" x14ac:dyDescent="0.25">
      <c r="B2941" s="70">
        <v>46048</v>
      </c>
      <c r="C2941" s="74" t="s">
        <v>11</v>
      </c>
      <c r="D2941" t="s">
        <v>197</v>
      </c>
      <c r="E2941" s="90">
        <v>211.23</v>
      </c>
      <c r="F2941" s="90">
        <v>6</v>
      </c>
      <c r="G2941" s="48">
        <f>+(Ventas_Wellpro[[#This Row],[Precio de Venta]]*0.16)*Ventas_Wellpro[[#This Row],[Cantidad Vendida]]</f>
        <v>202.7808</v>
      </c>
      <c r="H2941" s="92">
        <v>1267.3800000000001</v>
      </c>
      <c r="I2941" s="17">
        <f>+Ventas_Wellpro[[#This Row],[Total de Venta sin IVA]]+Ventas_Wellpro[[#This Row],[IVA]]</f>
        <v>1470.1608000000001</v>
      </c>
      <c r="J2941">
        <f>YEAR(Ventas_Wellpro[[#This Row],[Fecha]])</f>
        <v>2026</v>
      </c>
      <c r="K2941" t="str">
        <f>TEXT(Ventas_Wellpro[[#This Row],[Fecha]],"MMMM")</f>
        <v>enero</v>
      </c>
      <c r="L2941">
        <f>DAY(Ventas_Wellpro[[#This Row],[Fecha]])</f>
        <v>26</v>
      </c>
    </row>
    <row r="2942" spans="2:12" x14ac:dyDescent="0.25">
      <c r="B2942" s="70">
        <v>46048</v>
      </c>
      <c r="C2942" s="74" t="s">
        <v>10</v>
      </c>
      <c r="D2942" t="s">
        <v>197</v>
      </c>
      <c r="E2942" s="91">
        <v>211.23</v>
      </c>
      <c r="F2942" s="91">
        <v>6</v>
      </c>
      <c r="G2942" s="48">
        <f>+(Ventas_Wellpro[[#This Row],[Precio de Venta]]*0.16)*Ventas_Wellpro[[#This Row],[Cantidad Vendida]]</f>
        <v>202.7808</v>
      </c>
      <c r="H2942" s="93">
        <v>1267.3800000000001</v>
      </c>
      <c r="I2942" s="17">
        <f>+Ventas_Wellpro[[#This Row],[Total de Venta sin IVA]]+Ventas_Wellpro[[#This Row],[IVA]]</f>
        <v>1470.1608000000001</v>
      </c>
      <c r="J2942">
        <f>YEAR(Ventas_Wellpro[[#This Row],[Fecha]])</f>
        <v>2026</v>
      </c>
      <c r="K2942" t="str">
        <f>TEXT(Ventas_Wellpro[[#This Row],[Fecha]],"MMMM")</f>
        <v>enero</v>
      </c>
      <c r="L2942">
        <f>DAY(Ventas_Wellpro[[#This Row],[Fecha]])</f>
        <v>26</v>
      </c>
    </row>
    <row r="2943" spans="2:12" x14ac:dyDescent="0.25">
      <c r="B2943" s="70">
        <v>46048</v>
      </c>
      <c r="C2943" s="74" t="s">
        <v>10</v>
      </c>
      <c r="D2943" s="210" t="s">
        <v>144</v>
      </c>
      <c r="E2943" s="90">
        <v>343.97</v>
      </c>
      <c r="F2943" s="90">
        <v>1</v>
      </c>
      <c r="G2943" s="48">
        <f>+(Ventas_Wellpro[[#This Row],[Precio de Venta]]*0.16)*Ventas_Wellpro[[#This Row],[Cantidad Vendida]]</f>
        <v>55.035200000000003</v>
      </c>
      <c r="H2943" s="92">
        <v>343.97</v>
      </c>
      <c r="I2943" s="17">
        <f>+Ventas_Wellpro[[#This Row],[Total de Venta sin IVA]]+Ventas_Wellpro[[#This Row],[IVA]]</f>
        <v>399.00520000000006</v>
      </c>
      <c r="J2943">
        <f>YEAR(Ventas_Wellpro[[#This Row],[Fecha]])</f>
        <v>2026</v>
      </c>
      <c r="K2943" t="str">
        <f>TEXT(Ventas_Wellpro[[#This Row],[Fecha]],"MMMM")</f>
        <v>enero</v>
      </c>
      <c r="L2943">
        <f>DAY(Ventas_Wellpro[[#This Row],[Fecha]])</f>
        <v>26</v>
      </c>
    </row>
    <row r="2944" spans="2:12" x14ac:dyDescent="0.25">
      <c r="B2944" s="70">
        <v>46048</v>
      </c>
      <c r="C2944" s="74" t="s">
        <v>123</v>
      </c>
      <c r="D2944" s="211" t="s">
        <v>144</v>
      </c>
      <c r="E2944" s="91">
        <v>137.79</v>
      </c>
      <c r="F2944" s="91">
        <v>1</v>
      </c>
      <c r="G2944" s="48">
        <f>+(Ventas_Wellpro[[#This Row],[Precio de Venta]]*0.16)*Ventas_Wellpro[[#This Row],[Cantidad Vendida]]</f>
        <v>22.046399999999998</v>
      </c>
      <c r="H2944" s="93">
        <v>137.79</v>
      </c>
      <c r="I2944" s="17">
        <f>+Ventas_Wellpro[[#This Row],[Total de Venta sin IVA]]+Ventas_Wellpro[[#This Row],[IVA]]</f>
        <v>159.8364</v>
      </c>
      <c r="J2944">
        <f>YEAR(Ventas_Wellpro[[#This Row],[Fecha]])</f>
        <v>2026</v>
      </c>
      <c r="K2944" t="str">
        <f>TEXT(Ventas_Wellpro[[#This Row],[Fecha]],"MMMM")</f>
        <v>enero</v>
      </c>
      <c r="L2944">
        <f>DAY(Ventas_Wellpro[[#This Row],[Fecha]])</f>
        <v>26</v>
      </c>
    </row>
    <row r="2945" spans="2:12" x14ac:dyDescent="0.25">
      <c r="B2945" s="70">
        <v>46048</v>
      </c>
      <c r="C2945" s="74" t="s">
        <v>123</v>
      </c>
      <c r="D2945" s="210" t="s">
        <v>144</v>
      </c>
      <c r="E2945" s="90">
        <v>137.79499999999999</v>
      </c>
      <c r="F2945" s="90">
        <v>2</v>
      </c>
      <c r="G2945" s="48">
        <f>+(Ventas_Wellpro[[#This Row],[Precio de Venta]]*0.16)*Ventas_Wellpro[[#This Row],[Cantidad Vendida]]</f>
        <v>44.0944</v>
      </c>
      <c r="H2945" s="92">
        <v>275.58999999999997</v>
      </c>
      <c r="I2945" s="17">
        <f>+Ventas_Wellpro[[#This Row],[Total de Venta sin IVA]]+Ventas_Wellpro[[#This Row],[IVA]]</f>
        <v>319.68439999999998</v>
      </c>
      <c r="J2945">
        <f>YEAR(Ventas_Wellpro[[#This Row],[Fecha]])</f>
        <v>2026</v>
      </c>
      <c r="K2945" t="str">
        <f>TEXT(Ventas_Wellpro[[#This Row],[Fecha]],"MMMM")</f>
        <v>enero</v>
      </c>
      <c r="L2945">
        <f>DAY(Ventas_Wellpro[[#This Row],[Fecha]])</f>
        <v>26</v>
      </c>
    </row>
    <row r="2946" spans="2:12" x14ac:dyDescent="0.25">
      <c r="B2946" s="70">
        <v>46048</v>
      </c>
      <c r="C2946" s="74" t="s">
        <v>123</v>
      </c>
      <c r="D2946" s="211" t="s">
        <v>144</v>
      </c>
      <c r="E2946" s="91">
        <v>137.79</v>
      </c>
      <c r="F2946" s="91">
        <v>1</v>
      </c>
      <c r="G2946" s="48">
        <f>+(Ventas_Wellpro[[#This Row],[Precio de Venta]]*0.16)*Ventas_Wellpro[[#This Row],[Cantidad Vendida]]</f>
        <v>22.046399999999998</v>
      </c>
      <c r="H2946" s="93">
        <v>137.79</v>
      </c>
      <c r="I2946" s="17">
        <f>+Ventas_Wellpro[[#This Row],[Total de Venta sin IVA]]+Ventas_Wellpro[[#This Row],[IVA]]</f>
        <v>159.8364</v>
      </c>
      <c r="J2946">
        <f>YEAR(Ventas_Wellpro[[#This Row],[Fecha]])</f>
        <v>2026</v>
      </c>
      <c r="K2946" t="str">
        <f>TEXT(Ventas_Wellpro[[#This Row],[Fecha]],"MMMM")</f>
        <v>enero</v>
      </c>
      <c r="L2946">
        <f>DAY(Ventas_Wellpro[[#This Row],[Fecha]])</f>
        <v>26</v>
      </c>
    </row>
    <row r="2947" spans="2:12" x14ac:dyDescent="0.25">
      <c r="B2947" s="70">
        <v>46048</v>
      </c>
      <c r="C2947" s="74" t="s">
        <v>123</v>
      </c>
      <c r="D2947" s="210" t="s">
        <v>144</v>
      </c>
      <c r="E2947" s="90">
        <v>137.79499999999999</v>
      </c>
      <c r="F2947" s="90">
        <v>2</v>
      </c>
      <c r="G2947" s="48">
        <f>+(Ventas_Wellpro[[#This Row],[Precio de Venta]]*0.16)*Ventas_Wellpro[[#This Row],[Cantidad Vendida]]</f>
        <v>44.0944</v>
      </c>
      <c r="H2947" s="92">
        <v>275.58999999999997</v>
      </c>
      <c r="I2947" s="17">
        <f>+Ventas_Wellpro[[#This Row],[Total de Venta sin IVA]]+Ventas_Wellpro[[#This Row],[IVA]]</f>
        <v>319.68439999999998</v>
      </c>
      <c r="J2947">
        <f>YEAR(Ventas_Wellpro[[#This Row],[Fecha]])</f>
        <v>2026</v>
      </c>
      <c r="K2947" t="str">
        <f>TEXT(Ventas_Wellpro[[#This Row],[Fecha]],"MMMM")</f>
        <v>enero</v>
      </c>
      <c r="L2947">
        <f>DAY(Ventas_Wellpro[[#This Row],[Fecha]])</f>
        <v>26</v>
      </c>
    </row>
    <row r="2948" spans="2:12" x14ac:dyDescent="0.25">
      <c r="B2948" s="70">
        <v>46048</v>
      </c>
      <c r="C2948" s="74" t="s">
        <v>123</v>
      </c>
      <c r="D2948" s="211" t="s">
        <v>144</v>
      </c>
      <c r="E2948" s="91">
        <v>137.79</v>
      </c>
      <c r="F2948" s="91">
        <v>1</v>
      </c>
      <c r="G2948" s="48">
        <f>+(Ventas_Wellpro[[#This Row],[Precio de Venta]]*0.16)*Ventas_Wellpro[[#This Row],[Cantidad Vendida]]</f>
        <v>22.046399999999998</v>
      </c>
      <c r="H2948" s="93">
        <v>137.79</v>
      </c>
      <c r="I2948" s="17">
        <f>+Ventas_Wellpro[[#This Row],[Total de Venta sin IVA]]+Ventas_Wellpro[[#This Row],[IVA]]</f>
        <v>159.8364</v>
      </c>
      <c r="J2948">
        <f>YEAR(Ventas_Wellpro[[#This Row],[Fecha]])</f>
        <v>2026</v>
      </c>
      <c r="K2948" t="str">
        <f>TEXT(Ventas_Wellpro[[#This Row],[Fecha]],"MMMM")</f>
        <v>enero</v>
      </c>
      <c r="L2948">
        <f>DAY(Ventas_Wellpro[[#This Row],[Fecha]])</f>
        <v>26</v>
      </c>
    </row>
    <row r="2949" spans="2:12" x14ac:dyDescent="0.25">
      <c r="B2949" s="70">
        <v>46048</v>
      </c>
      <c r="C2949" s="74" t="s">
        <v>123</v>
      </c>
      <c r="D2949" s="210" t="s">
        <v>144</v>
      </c>
      <c r="E2949" s="90">
        <v>137.79</v>
      </c>
      <c r="F2949" s="90">
        <v>1</v>
      </c>
      <c r="G2949" s="48">
        <f>+(Ventas_Wellpro[[#This Row],[Precio de Venta]]*0.16)*Ventas_Wellpro[[#This Row],[Cantidad Vendida]]</f>
        <v>22.046399999999998</v>
      </c>
      <c r="H2949" s="92">
        <v>137.79</v>
      </c>
      <c r="I2949" s="17">
        <f>+Ventas_Wellpro[[#This Row],[Total de Venta sin IVA]]+Ventas_Wellpro[[#This Row],[IVA]]</f>
        <v>159.8364</v>
      </c>
      <c r="J2949">
        <f>YEAR(Ventas_Wellpro[[#This Row],[Fecha]])</f>
        <v>2026</v>
      </c>
      <c r="K2949" t="str">
        <f>TEXT(Ventas_Wellpro[[#This Row],[Fecha]],"MMMM")</f>
        <v>enero</v>
      </c>
      <c r="L2949">
        <f>DAY(Ventas_Wellpro[[#This Row],[Fecha]])</f>
        <v>26</v>
      </c>
    </row>
    <row r="2950" spans="2:12" x14ac:dyDescent="0.25">
      <c r="B2950" s="70">
        <v>46048</v>
      </c>
      <c r="C2950" s="89" t="s">
        <v>187</v>
      </c>
      <c r="D2950" s="211" t="s">
        <v>239</v>
      </c>
      <c r="E2950" s="91">
        <v>568.97329999999999</v>
      </c>
      <c r="F2950" s="91">
        <v>3</v>
      </c>
      <c r="G2950" s="48">
        <f>+(Ventas_Wellpro[[#This Row],[Precio de Venta]]*0.16)*Ventas_Wellpro[[#This Row],[Cantidad Vendida]]</f>
        <v>273.10718400000002</v>
      </c>
      <c r="H2950" s="93">
        <v>1706.92</v>
      </c>
      <c r="I2950" s="17">
        <f>+Ventas_Wellpro[[#This Row],[Total de Venta sin IVA]]+Ventas_Wellpro[[#This Row],[IVA]]</f>
        <v>1980.027184</v>
      </c>
      <c r="J2950">
        <f>YEAR(Ventas_Wellpro[[#This Row],[Fecha]])</f>
        <v>2026</v>
      </c>
      <c r="K2950" t="str">
        <f>TEXT(Ventas_Wellpro[[#This Row],[Fecha]],"MMMM")</f>
        <v>enero</v>
      </c>
      <c r="L2950">
        <f>DAY(Ventas_Wellpro[[#This Row],[Fecha]])</f>
        <v>26</v>
      </c>
    </row>
    <row r="2951" spans="2:12" x14ac:dyDescent="0.25">
      <c r="B2951" s="70">
        <v>46048</v>
      </c>
      <c r="C2951" s="89" t="s">
        <v>187</v>
      </c>
      <c r="D2951" s="210" t="s">
        <v>239</v>
      </c>
      <c r="E2951" s="90">
        <v>568.97500000000002</v>
      </c>
      <c r="F2951" s="90">
        <v>2</v>
      </c>
      <c r="G2951" s="48">
        <f>+(Ventas_Wellpro[[#This Row],[Precio de Venta]]*0.16)*Ventas_Wellpro[[#This Row],[Cantidad Vendida]]</f>
        <v>182.072</v>
      </c>
      <c r="H2951" s="92">
        <v>1137.95</v>
      </c>
      <c r="I2951" s="17">
        <f>+Ventas_Wellpro[[#This Row],[Total de Venta sin IVA]]+Ventas_Wellpro[[#This Row],[IVA]]</f>
        <v>1320.0219999999999</v>
      </c>
      <c r="J2951">
        <f>YEAR(Ventas_Wellpro[[#This Row],[Fecha]])</f>
        <v>2026</v>
      </c>
      <c r="K2951" t="str">
        <f>TEXT(Ventas_Wellpro[[#This Row],[Fecha]],"MMMM")</f>
        <v>enero</v>
      </c>
      <c r="L2951">
        <f>DAY(Ventas_Wellpro[[#This Row],[Fecha]])</f>
        <v>26</v>
      </c>
    </row>
    <row r="2952" spans="2:12" x14ac:dyDescent="0.25">
      <c r="B2952" s="70">
        <v>46048</v>
      </c>
      <c r="C2952" s="88" t="s">
        <v>159</v>
      </c>
      <c r="D2952" t="s">
        <v>197</v>
      </c>
      <c r="E2952" s="91">
        <v>814.02</v>
      </c>
      <c r="F2952" s="91">
        <v>6</v>
      </c>
      <c r="G2952" s="48">
        <f>+(Ventas_Wellpro[[#This Row],[Precio de Venta]]*0.16)*Ventas_Wellpro[[#This Row],[Cantidad Vendida]]</f>
        <v>781.45920000000001</v>
      </c>
      <c r="H2952" s="93">
        <v>4884.12</v>
      </c>
      <c r="I2952" s="17">
        <f>+Ventas_Wellpro[[#This Row],[Total de Venta sin IVA]]+Ventas_Wellpro[[#This Row],[IVA]]</f>
        <v>5665.5792000000001</v>
      </c>
      <c r="J2952">
        <f>YEAR(Ventas_Wellpro[[#This Row],[Fecha]])</f>
        <v>2026</v>
      </c>
      <c r="K2952" t="str">
        <f>TEXT(Ventas_Wellpro[[#This Row],[Fecha]],"MMMM")</f>
        <v>enero</v>
      </c>
      <c r="L2952">
        <f>DAY(Ventas_Wellpro[[#This Row],[Fecha]])</f>
        <v>26</v>
      </c>
    </row>
    <row r="2953" spans="2:12" x14ac:dyDescent="0.25">
      <c r="B2953" s="70">
        <v>46048</v>
      </c>
      <c r="C2953" s="88" t="s">
        <v>156</v>
      </c>
      <c r="D2953" s="210" t="s">
        <v>144</v>
      </c>
      <c r="E2953" s="90">
        <v>957.67</v>
      </c>
      <c r="F2953" s="90">
        <v>1</v>
      </c>
      <c r="G2953" s="48">
        <f>+(Ventas_Wellpro[[#This Row],[Precio de Venta]]*0.16)*Ventas_Wellpro[[#This Row],[Cantidad Vendida]]</f>
        <v>153.22720000000001</v>
      </c>
      <c r="H2953" s="92">
        <v>957.67</v>
      </c>
      <c r="I2953" s="17">
        <f>+Ventas_Wellpro[[#This Row],[Total de Venta sin IVA]]+Ventas_Wellpro[[#This Row],[IVA]]</f>
        <v>1110.8971999999999</v>
      </c>
      <c r="J2953">
        <f>YEAR(Ventas_Wellpro[[#This Row],[Fecha]])</f>
        <v>2026</v>
      </c>
      <c r="K2953" t="str">
        <f>TEXT(Ventas_Wellpro[[#This Row],[Fecha]],"MMMM")</f>
        <v>enero</v>
      </c>
      <c r="L2953">
        <f>DAY(Ventas_Wellpro[[#This Row],[Fecha]])</f>
        <v>26</v>
      </c>
    </row>
    <row r="2954" spans="2:12" x14ac:dyDescent="0.25">
      <c r="B2954" s="70">
        <v>46048</v>
      </c>
      <c r="C2954" s="88" t="s">
        <v>156</v>
      </c>
      <c r="D2954" s="211" t="s">
        <v>144</v>
      </c>
      <c r="E2954" s="91">
        <v>957.67</v>
      </c>
      <c r="F2954" s="91">
        <v>1</v>
      </c>
      <c r="G2954" s="48">
        <f>+(Ventas_Wellpro[[#This Row],[Precio de Venta]]*0.16)*Ventas_Wellpro[[#This Row],[Cantidad Vendida]]</f>
        <v>153.22720000000001</v>
      </c>
      <c r="H2954" s="93">
        <v>957.67</v>
      </c>
      <c r="I2954" s="17">
        <f>+Ventas_Wellpro[[#This Row],[Total de Venta sin IVA]]+Ventas_Wellpro[[#This Row],[IVA]]</f>
        <v>1110.8971999999999</v>
      </c>
      <c r="J2954">
        <f>YEAR(Ventas_Wellpro[[#This Row],[Fecha]])</f>
        <v>2026</v>
      </c>
      <c r="K2954" t="str">
        <f>TEXT(Ventas_Wellpro[[#This Row],[Fecha]],"MMMM")</f>
        <v>enero</v>
      </c>
      <c r="L2954">
        <f>DAY(Ventas_Wellpro[[#This Row],[Fecha]])</f>
        <v>26</v>
      </c>
    </row>
    <row r="2955" spans="2:12" s="19" customFormat="1" x14ac:dyDescent="0.25">
      <c r="B2955" s="70">
        <v>46049</v>
      </c>
      <c r="C2955" s="74" t="s">
        <v>13</v>
      </c>
      <c r="D2955" s="212" t="s">
        <v>240</v>
      </c>
      <c r="E2955" s="63">
        <v>0</v>
      </c>
      <c r="F2955" s="63">
        <v>15</v>
      </c>
      <c r="G2955" s="48">
        <f>+(Ventas_Wellpro[[#This Row],[Precio de Venta]]*0.16)*Ventas_Wellpro[[#This Row],[Cantidad Vendida]]</f>
        <v>0</v>
      </c>
      <c r="H2955" s="48">
        <v>0</v>
      </c>
      <c r="I2955" s="54">
        <f>+Ventas_Wellpro[[#This Row],[Total de Venta sin IVA]]+Ventas_Wellpro[[#This Row],[IVA]]</f>
        <v>0</v>
      </c>
      <c r="J2955" s="19">
        <f>YEAR(Ventas_Wellpro[[#This Row],[Fecha]])</f>
        <v>2026</v>
      </c>
      <c r="K2955" s="19" t="str">
        <f>TEXT(Ventas_Wellpro[[#This Row],[Fecha]],"MMMM")</f>
        <v>enero</v>
      </c>
      <c r="L2955" s="19">
        <f>DAY(Ventas_Wellpro[[#This Row],[Fecha]])</f>
        <v>27</v>
      </c>
    </row>
    <row r="2956" spans="2:12" x14ac:dyDescent="0.25">
      <c r="B2956" s="70">
        <v>46050</v>
      </c>
      <c r="C2956" s="88" t="s">
        <v>16</v>
      </c>
      <c r="D2956" s="211" t="s">
        <v>144</v>
      </c>
      <c r="E2956" s="64">
        <v>905.16</v>
      </c>
      <c r="F2956" s="64">
        <v>1</v>
      </c>
      <c r="G2956" s="48">
        <f>+(Ventas_Wellpro[[#This Row],[Precio de Venta]]*0.16)*Ventas_Wellpro[[#This Row],[Cantidad Vendida]]</f>
        <v>144.82560000000001</v>
      </c>
      <c r="H2956" s="65">
        <v>905.16</v>
      </c>
      <c r="I2956" s="17">
        <f>+Ventas_Wellpro[[#This Row],[Total de Venta sin IVA]]+Ventas_Wellpro[[#This Row],[IVA]]</f>
        <v>1049.9856</v>
      </c>
      <c r="J2956">
        <f>YEAR(Ventas_Wellpro[[#This Row],[Fecha]])</f>
        <v>2026</v>
      </c>
      <c r="K2956" t="str">
        <f>TEXT(Ventas_Wellpro[[#This Row],[Fecha]],"MMMM")</f>
        <v>enero</v>
      </c>
      <c r="L2956">
        <f>DAY(Ventas_Wellpro[[#This Row],[Fecha]])</f>
        <v>28</v>
      </c>
    </row>
    <row r="2957" spans="2:12" x14ac:dyDescent="0.25">
      <c r="B2957" s="70">
        <v>46051</v>
      </c>
      <c r="C2957" s="74" t="s">
        <v>16</v>
      </c>
      <c r="D2957" s="210" t="s">
        <v>144</v>
      </c>
      <c r="E2957" s="64">
        <v>905.16</v>
      </c>
      <c r="F2957" s="64">
        <v>1</v>
      </c>
      <c r="G2957" s="48">
        <f>+(Ventas_Wellpro[[#This Row],[Precio de Venta]]*0.16)*Ventas_Wellpro[[#This Row],[Cantidad Vendida]]</f>
        <v>144.82560000000001</v>
      </c>
      <c r="H2957" s="65">
        <v>905.16</v>
      </c>
      <c r="I2957" s="17">
        <f>+Ventas_Wellpro[[#This Row],[Total de Venta sin IVA]]+Ventas_Wellpro[[#This Row],[IVA]]</f>
        <v>1049.9856</v>
      </c>
      <c r="J2957">
        <f>YEAR(Ventas_Wellpro[[#This Row],[Fecha]])</f>
        <v>2026</v>
      </c>
      <c r="K2957" t="str">
        <f>TEXT(Ventas_Wellpro[[#This Row],[Fecha]],"MMMM")</f>
        <v>enero</v>
      </c>
      <c r="L2957">
        <f>DAY(Ventas_Wellpro[[#This Row],[Fecha]])</f>
        <v>29</v>
      </c>
    </row>
    <row r="2958" spans="2:12" x14ac:dyDescent="0.25">
      <c r="B2958" s="70">
        <v>46051</v>
      </c>
      <c r="C2958" s="108" t="s">
        <v>16</v>
      </c>
      <c r="D2958" s="210" t="s">
        <v>144</v>
      </c>
      <c r="E2958" s="63">
        <v>905.16</v>
      </c>
      <c r="F2958" s="63">
        <v>1</v>
      </c>
      <c r="G2958" s="48">
        <f>+(Ventas_Wellpro[[#This Row],[Precio de Venta]]*0.16)*Ventas_Wellpro[[#This Row],[Cantidad Vendida]]</f>
        <v>144.82560000000001</v>
      </c>
      <c r="H2958" s="48">
        <v>905.16</v>
      </c>
      <c r="I2958" s="17">
        <f>+Ventas_Wellpro[[#This Row],[Total de Venta sin IVA]]+Ventas_Wellpro[[#This Row],[IVA]]</f>
        <v>1049.9856</v>
      </c>
      <c r="J2958">
        <f>YEAR(Ventas_Wellpro[[#This Row],[Fecha]])</f>
        <v>2026</v>
      </c>
      <c r="K2958" t="str">
        <f>TEXT(Ventas_Wellpro[[#This Row],[Fecha]],"MMMM")</f>
        <v>enero</v>
      </c>
      <c r="L2958">
        <f>DAY(Ventas_Wellpro[[#This Row],[Fecha]])</f>
        <v>29</v>
      </c>
    </row>
    <row r="2959" spans="2:12" x14ac:dyDescent="0.25">
      <c r="B2959" s="70">
        <v>46051</v>
      </c>
      <c r="C2959" s="109" t="s">
        <v>16</v>
      </c>
      <c r="D2959" s="210" t="s">
        <v>144</v>
      </c>
      <c r="E2959" s="64">
        <v>905.16</v>
      </c>
      <c r="F2959" s="64">
        <v>1</v>
      </c>
      <c r="G2959" s="48">
        <f>+(Ventas_Wellpro[[#This Row],[Precio de Venta]]*0.16)*Ventas_Wellpro[[#This Row],[Cantidad Vendida]]</f>
        <v>144.82560000000001</v>
      </c>
      <c r="H2959" s="65">
        <v>905.16</v>
      </c>
      <c r="I2959" s="17">
        <f>+Ventas_Wellpro[[#This Row],[Total de Venta sin IVA]]+Ventas_Wellpro[[#This Row],[IVA]]</f>
        <v>1049.9856</v>
      </c>
      <c r="J2959">
        <f>YEAR(Ventas_Wellpro[[#This Row],[Fecha]])</f>
        <v>2026</v>
      </c>
      <c r="K2959" t="str">
        <f>TEXT(Ventas_Wellpro[[#This Row],[Fecha]],"MMMM")</f>
        <v>enero</v>
      </c>
      <c r="L2959">
        <f>DAY(Ventas_Wellpro[[#This Row],[Fecha]])</f>
        <v>29</v>
      </c>
    </row>
    <row r="2960" spans="2:12" x14ac:dyDescent="0.25">
      <c r="B2960" s="70">
        <v>46051</v>
      </c>
      <c r="C2960" s="74" t="s">
        <v>16</v>
      </c>
      <c r="D2960" s="210" t="s">
        <v>144</v>
      </c>
      <c r="E2960" s="63">
        <v>905.16</v>
      </c>
      <c r="F2960" s="63">
        <v>1</v>
      </c>
      <c r="G2960" s="48">
        <f>+(Ventas_Wellpro[[#This Row],[Precio de Venta]]*0.16)*Ventas_Wellpro[[#This Row],[Cantidad Vendida]]</f>
        <v>144.82560000000001</v>
      </c>
      <c r="H2960" s="48">
        <v>905.16</v>
      </c>
      <c r="I2960" s="17">
        <f>+Ventas_Wellpro[[#This Row],[Total de Venta sin IVA]]+Ventas_Wellpro[[#This Row],[IVA]]</f>
        <v>1049.9856</v>
      </c>
      <c r="J2960">
        <f>YEAR(Ventas_Wellpro[[#This Row],[Fecha]])</f>
        <v>2026</v>
      </c>
      <c r="K2960" t="str">
        <f>TEXT(Ventas_Wellpro[[#This Row],[Fecha]],"MMMM")</f>
        <v>enero</v>
      </c>
      <c r="L2960">
        <f>DAY(Ventas_Wellpro[[#This Row],[Fecha]])</f>
        <v>29</v>
      </c>
    </row>
    <row r="2961" spans="2:12" x14ac:dyDescent="0.25">
      <c r="B2961" s="70">
        <v>46051</v>
      </c>
      <c r="C2961" s="74" t="s">
        <v>16</v>
      </c>
      <c r="D2961" s="211" t="s">
        <v>144</v>
      </c>
      <c r="E2961" s="64">
        <v>905.16</v>
      </c>
      <c r="F2961" s="64">
        <v>1</v>
      </c>
      <c r="G2961" s="48">
        <f>+(Ventas_Wellpro[[#This Row],[Precio de Venta]]*0.16)*Ventas_Wellpro[[#This Row],[Cantidad Vendida]]</f>
        <v>144.82560000000001</v>
      </c>
      <c r="H2961" s="65">
        <v>905.16</v>
      </c>
      <c r="I2961" s="17">
        <f>+Ventas_Wellpro[[#This Row],[Total de Venta sin IVA]]+Ventas_Wellpro[[#This Row],[IVA]]</f>
        <v>1049.9856</v>
      </c>
      <c r="J2961">
        <f>YEAR(Ventas_Wellpro[[#This Row],[Fecha]])</f>
        <v>2026</v>
      </c>
      <c r="K2961" t="str">
        <f>TEXT(Ventas_Wellpro[[#This Row],[Fecha]],"MMMM")</f>
        <v>enero</v>
      </c>
      <c r="L2961">
        <f>DAY(Ventas_Wellpro[[#This Row],[Fecha]])</f>
        <v>29</v>
      </c>
    </row>
    <row r="2962" spans="2:12" x14ac:dyDescent="0.25">
      <c r="B2962" s="70">
        <v>46051</v>
      </c>
      <c r="C2962" s="74" t="s">
        <v>16</v>
      </c>
      <c r="D2962" s="210" t="s">
        <v>145</v>
      </c>
      <c r="E2962" s="63">
        <v>697</v>
      </c>
      <c r="F2962" s="63">
        <v>12</v>
      </c>
      <c r="G2962" s="48">
        <f>+(Ventas_Wellpro[[#This Row],[Precio de Venta]]*0.16)*Ventas_Wellpro[[#This Row],[Cantidad Vendida]]</f>
        <v>1338.24</v>
      </c>
      <c r="H2962" s="48">
        <v>8364</v>
      </c>
      <c r="I2962" s="17">
        <f>+Ventas_Wellpro[[#This Row],[Total de Venta sin IVA]]+Ventas_Wellpro[[#This Row],[IVA]]</f>
        <v>9702.24</v>
      </c>
      <c r="J2962">
        <f>YEAR(Ventas_Wellpro[[#This Row],[Fecha]])</f>
        <v>2026</v>
      </c>
      <c r="K2962" t="str">
        <f>TEXT(Ventas_Wellpro[[#This Row],[Fecha]],"MMMM")</f>
        <v>enero</v>
      </c>
      <c r="L2962">
        <f>DAY(Ventas_Wellpro[[#This Row],[Fecha]])</f>
        <v>29</v>
      </c>
    </row>
    <row r="2963" spans="2:12" x14ac:dyDescent="0.25">
      <c r="B2963" s="70">
        <v>46049</v>
      </c>
      <c r="C2963" s="74" t="s">
        <v>16</v>
      </c>
      <c r="D2963" s="211" t="s">
        <v>144</v>
      </c>
      <c r="E2963" s="64">
        <v>905.16</v>
      </c>
      <c r="F2963" s="64">
        <v>1</v>
      </c>
      <c r="G2963" s="48">
        <f>+(Ventas_Wellpro[[#This Row],[Precio de Venta]]*0.16)*Ventas_Wellpro[[#This Row],[Cantidad Vendida]]</f>
        <v>144.82560000000001</v>
      </c>
      <c r="H2963" s="65">
        <v>905.16</v>
      </c>
      <c r="I2963" s="17">
        <f>+Ventas_Wellpro[[#This Row],[Total de Venta sin IVA]]+Ventas_Wellpro[[#This Row],[IVA]]</f>
        <v>1049.9856</v>
      </c>
      <c r="J2963">
        <f>YEAR(Ventas_Wellpro[[#This Row],[Fecha]])</f>
        <v>2026</v>
      </c>
      <c r="K2963" t="str">
        <f>TEXT(Ventas_Wellpro[[#This Row],[Fecha]],"MMMM")</f>
        <v>enero</v>
      </c>
      <c r="L2963">
        <f>DAY(Ventas_Wellpro[[#This Row],[Fecha]])</f>
        <v>27</v>
      </c>
    </row>
    <row r="2964" spans="2:12" x14ac:dyDescent="0.25">
      <c r="B2964" s="70">
        <v>46051</v>
      </c>
      <c r="C2964" s="74" t="s">
        <v>16</v>
      </c>
      <c r="D2964" s="210" t="s">
        <v>144</v>
      </c>
      <c r="E2964" s="63">
        <v>905.16</v>
      </c>
      <c r="F2964" s="63">
        <v>1</v>
      </c>
      <c r="G2964" s="48">
        <f>+(Ventas_Wellpro[[#This Row],[Precio de Venta]]*0.16)*Ventas_Wellpro[[#This Row],[Cantidad Vendida]]</f>
        <v>144.82560000000001</v>
      </c>
      <c r="H2964" s="48">
        <v>905.16</v>
      </c>
      <c r="I2964" s="17">
        <f>+Ventas_Wellpro[[#This Row],[Total de Venta sin IVA]]+Ventas_Wellpro[[#This Row],[IVA]]</f>
        <v>1049.9856</v>
      </c>
      <c r="J2964">
        <f>YEAR(Ventas_Wellpro[[#This Row],[Fecha]])</f>
        <v>2026</v>
      </c>
      <c r="K2964" t="str">
        <f>TEXT(Ventas_Wellpro[[#This Row],[Fecha]],"MMMM")</f>
        <v>enero</v>
      </c>
      <c r="L2964">
        <f>DAY(Ventas_Wellpro[[#This Row],[Fecha]])</f>
        <v>29</v>
      </c>
    </row>
    <row r="2965" spans="2:12" x14ac:dyDescent="0.25">
      <c r="B2965" s="70">
        <v>46051</v>
      </c>
      <c r="C2965" s="88" t="s">
        <v>15</v>
      </c>
      <c r="D2965" s="211" t="s">
        <v>145</v>
      </c>
      <c r="E2965" s="63">
        <v>632.99</v>
      </c>
      <c r="F2965" s="63">
        <v>32</v>
      </c>
      <c r="G2965" s="48">
        <f>+(Ventas_Wellpro[[#This Row],[Precio de Venta]]*0.16)*Ventas_Wellpro[[#This Row],[Cantidad Vendida]]</f>
        <v>3240.9088000000002</v>
      </c>
      <c r="H2965" s="48">
        <v>20255.68</v>
      </c>
      <c r="I2965" s="17">
        <f>+Ventas_Wellpro[[#This Row],[Total de Venta sin IVA]]+Ventas_Wellpro[[#This Row],[IVA]]</f>
        <v>23496.588800000001</v>
      </c>
      <c r="J2965">
        <f>YEAR(Ventas_Wellpro[[#This Row],[Fecha]])</f>
        <v>2026</v>
      </c>
      <c r="K2965" t="str">
        <f>TEXT(Ventas_Wellpro[[#This Row],[Fecha]],"MMMM")</f>
        <v>enero</v>
      </c>
      <c r="L2965">
        <f>DAY(Ventas_Wellpro[[#This Row],[Fecha]])</f>
        <v>29</v>
      </c>
    </row>
    <row r="2966" spans="2:12" x14ac:dyDescent="0.25">
      <c r="B2966" s="70">
        <v>46050</v>
      </c>
      <c r="C2966" s="88" t="s">
        <v>15</v>
      </c>
      <c r="D2966" s="210" t="s">
        <v>215</v>
      </c>
      <c r="E2966" s="64">
        <v>505.86</v>
      </c>
      <c r="F2966" s="64">
        <v>86</v>
      </c>
      <c r="G2966" s="48">
        <f>+(Ventas_Wellpro[[#This Row],[Precio de Venta]]*0.16)*Ventas_Wellpro[[#This Row],[Cantidad Vendida]]</f>
        <v>6960.6336000000001</v>
      </c>
      <c r="H2966" s="65">
        <v>43503.96</v>
      </c>
      <c r="I2966" s="17">
        <f>+Ventas_Wellpro[[#This Row],[Total de Venta sin IVA]]+Ventas_Wellpro[[#This Row],[IVA]]</f>
        <v>50464.5936</v>
      </c>
      <c r="J2966">
        <f>YEAR(Ventas_Wellpro[[#This Row],[Fecha]])</f>
        <v>2026</v>
      </c>
      <c r="K2966" t="str">
        <f>TEXT(Ventas_Wellpro[[#This Row],[Fecha]],"MMMM")</f>
        <v>enero</v>
      </c>
      <c r="L2966">
        <f>DAY(Ventas_Wellpro[[#This Row],[Fecha]])</f>
        <v>28</v>
      </c>
    </row>
    <row r="2967" spans="2:12" x14ac:dyDescent="0.25">
      <c r="B2967" s="70">
        <v>46050</v>
      </c>
      <c r="C2967" s="88" t="s">
        <v>15</v>
      </c>
      <c r="D2967" t="s">
        <v>196</v>
      </c>
      <c r="E2967" s="64">
        <v>498.66</v>
      </c>
      <c r="F2967" s="64">
        <v>6</v>
      </c>
      <c r="G2967" s="48">
        <f>+(Ventas_Wellpro[[#This Row],[Precio de Venta]]*0.16)*Ventas_Wellpro[[#This Row],[Cantidad Vendida]]</f>
        <v>478.71360000000004</v>
      </c>
      <c r="H2967" s="65">
        <v>2991.96</v>
      </c>
      <c r="I2967" s="17">
        <f>+Ventas_Wellpro[[#This Row],[Total de Venta sin IVA]]+Ventas_Wellpro[[#This Row],[IVA]]</f>
        <v>3470.6736000000001</v>
      </c>
      <c r="J2967">
        <f>YEAR(Ventas_Wellpro[[#This Row],[Fecha]])</f>
        <v>2026</v>
      </c>
      <c r="K2967" t="str">
        <f>TEXT(Ventas_Wellpro[[#This Row],[Fecha]],"MMMM")</f>
        <v>enero</v>
      </c>
      <c r="L2967">
        <f>DAY(Ventas_Wellpro[[#This Row],[Fecha]])</f>
        <v>28</v>
      </c>
    </row>
    <row r="2968" spans="2:12" x14ac:dyDescent="0.25">
      <c r="B2968" s="70">
        <v>46050</v>
      </c>
      <c r="C2968" s="88" t="s">
        <v>15</v>
      </c>
      <c r="D2968" t="s">
        <v>196</v>
      </c>
      <c r="E2968" s="63">
        <v>498.66</v>
      </c>
      <c r="F2968" s="63">
        <v>24</v>
      </c>
      <c r="G2968" s="48">
        <f>+(Ventas_Wellpro[[#This Row],[Precio de Venta]]*0.16)*Ventas_Wellpro[[#This Row],[Cantidad Vendida]]</f>
        <v>1914.8544000000002</v>
      </c>
      <c r="H2968" s="48">
        <v>11967.84</v>
      </c>
      <c r="I2968" s="17">
        <f>+Ventas_Wellpro[[#This Row],[Total de Venta sin IVA]]+Ventas_Wellpro[[#This Row],[IVA]]</f>
        <v>13882.6944</v>
      </c>
      <c r="J2968">
        <f>YEAR(Ventas_Wellpro[[#This Row],[Fecha]])</f>
        <v>2026</v>
      </c>
      <c r="K2968" t="str">
        <f>TEXT(Ventas_Wellpro[[#This Row],[Fecha]],"MMMM")</f>
        <v>enero</v>
      </c>
      <c r="L2968">
        <f>DAY(Ventas_Wellpro[[#This Row],[Fecha]])</f>
        <v>28</v>
      </c>
    </row>
    <row r="2969" spans="2:12" x14ac:dyDescent="0.25">
      <c r="B2969" s="70">
        <v>46050</v>
      </c>
      <c r="C2969" s="88" t="s">
        <v>15</v>
      </c>
      <c r="D2969" t="s">
        <v>196</v>
      </c>
      <c r="E2969" s="64">
        <v>498.66</v>
      </c>
      <c r="F2969" s="64">
        <v>12</v>
      </c>
      <c r="G2969" s="48">
        <f>+(Ventas_Wellpro[[#This Row],[Precio de Venta]]*0.16)*Ventas_Wellpro[[#This Row],[Cantidad Vendida]]</f>
        <v>957.42720000000008</v>
      </c>
      <c r="H2969" s="65">
        <v>5983.92</v>
      </c>
      <c r="I2969" s="17">
        <f>+Ventas_Wellpro[[#This Row],[Total de Venta sin IVA]]+Ventas_Wellpro[[#This Row],[IVA]]</f>
        <v>6941.3472000000002</v>
      </c>
      <c r="J2969">
        <f>YEAR(Ventas_Wellpro[[#This Row],[Fecha]])</f>
        <v>2026</v>
      </c>
      <c r="K2969" t="str">
        <f>TEXT(Ventas_Wellpro[[#This Row],[Fecha]],"MMMM")</f>
        <v>enero</v>
      </c>
      <c r="L2969">
        <f>DAY(Ventas_Wellpro[[#This Row],[Fecha]])</f>
        <v>28</v>
      </c>
    </row>
    <row r="2970" spans="2:12" x14ac:dyDescent="0.25">
      <c r="B2970" s="70">
        <v>46050</v>
      </c>
      <c r="C2970" s="88" t="s">
        <v>15</v>
      </c>
      <c r="D2970" t="s">
        <v>196</v>
      </c>
      <c r="E2970" s="63">
        <v>498.66</v>
      </c>
      <c r="F2970" s="63">
        <v>6</v>
      </c>
      <c r="G2970" s="48">
        <f>+(Ventas_Wellpro[[#This Row],[Precio de Venta]]*0.16)*Ventas_Wellpro[[#This Row],[Cantidad Vendida]]</f>
        <v>478.71360000000004</v>
      </c>
      <c r="H2970" s="48">
        <v>2991.96</v>
      </c>
      <c r="I2970" s="17">
        <f>+Ventas_Wellpro[[#This Row],[Total de Venta sin IVA]]+Ventas_Wellpro[[#This Row],[IVA]]</f>
        <v>3470.6736000000001</v>
      </c>
      <c r="J2970">
        <f>YEAR(Ventas_Wellpro[[#This Row],[Fecha]])</f>
        <v>2026</v>
      </c>
      <c r="K2970" t="str">
        <f>TEXT(Ventas_Wellpro[[#This Row],[Fecha]],"MMMM")</f>
        <v>enero</v>
      </c>
      <c r="L2970">
        <f>DAY(Ventas_Wellpro[[#This Row],[Fecha]])</f>
        <v>28</v>
      </c>
    </row>
    <row r="2971" spans="2:12" x14ac:dyDescent="0.25">
      <c r="B2971" s="70">
        <v>46050</v>
      </c>
      <c r="C2971" s="74" t="s">
        <v>15</v>
      </c>
      <c r="D2971" t="s">
        <v>196</v>
      </c>
      <c r="E2971" s="64">
        <v>498.66</v>
      </c>
      <c r="F2971" s="64">
        <v>12</v>
      </c>
      <c r="G2971" s="48">
        <f>+(Ventas_Wellpro[[#This Row],[Precio de Venta]]*0.16)*Ventas_Wellpro[[#This Row],[Cantidad Vendida]]</f>
        <v>957.42720000000008</v>
      </c>
      <c r="H2971" s="65">
        <v>5983.92</v>
      </c>
      <c r="I2971" s="17">
        <f>+Ventas_Wellpro[[#This Row],[Total de Venta sin IVA]]+Ventas_Wellpro[[#This Row],[IVA]]</f>
        <v>6941.3472000000002</v>
      </c>
      <c r="J2971">
        <f>YEAR(Ventas_Wellpro[[#This Row],[Fecha]])</f>
        <v>2026</v>
      </c>
      <c r="K2971" t="str">
        <f>TEXT(Ventas_Wellpro[[#This Row],[Fecha]],"MMMM")</f>
        <v>enero</v>
      </c>
      <c r="L2971">
        <f>DAY(Ventas_Wellpro[[#This Row],[Fecha]])</f>
        <v>28</v>
      </c>
    </row>
    <row r="2972" spans="2:12" x14ac:dyDescent="0.25">
      <c r="B2972" s="70">
        <v>46051</v>
      </c>
      <c r="C2972" s="74" t="s">
        <v>15</v>
      </c>
      <c r="D2972" t="s">
        <v>196</v>
      </c>
      <c r="E2972" s="63">
        <v>498.66</v>
      </c>
      <c r="F2972" s="63">
        <v>6</v>
      </c>
      <c r="G2972" s="48">
        <f>+(Ventas_Wellpro[[#This Row],[Precio de Venta]]*0.16)*Ventas_Wellpro[[#This Row],[Cantidad Vendida]]</f>
        <v>478.71360000000004</v>
      </c>
      <c r="H2972" s="48">
        <v>2991.96</v>
      </c>
      <c r="I2972" s="17">
        <f>+Ventas_Wellpro[[#This Row],[Total de Venta sin IVA]]+Ventas_Wellpro[[#This Row],[IVA]]</f>
        <v>3470.6736000000001</v>
      </c>
      <c r="J2972">
        <f>YEAR(Ventas_Wellpro[[#This Row],[Fecha]])</f>
        <v>2026</v>
      </c>
      <c r="K2972" t="str">
        <f>TEXT(Ventas_Wellpro[[#This Row],[Fecha]],"MMMM")</f>
        <v>enero</v>
      </c>
      <c r="L2972">
        <f>DAY(Ventas_Wellpro[[#This Row],[Fecha]])</f>
        <v>29</v>
      </c>
    </row>
    <row r="2973" spans="2:12" x14ac:dyDescent="0.25">
      <c r="B2973" s="70">
        <v>46051</v>
      </c>
      <c r="C2973" s="74" t="s">
        <v>15</v>
      </c>
      <c r="D2973" t="s">
        <v>196</v>
      </c>
      <c r="E2973" s="64">
        <v>498.66</v>
      </c>
      <c r="F2973" s="64">
        <v>6</v>
      </c>
      <c r="G2973" s="48">
        <f>+(Ventas_Wellpro[[#This Row],[Precio de Venta]]*0.16)*Ventas_Wellpro[[#This Row],[Cantidad Vendida]]</f>
        <v>478.71360000000004</v>
      </c>
      <c r="H2973" s="65">
        <v>2991.96</v>
      </c>
      <c r="I2973" s="17">
        <f>+Ventas_Wellpro[[#This Row],[Total de Venta sin IVA]]+Ventas_Wellpro[[#This Row],[IVA]]</f>
        <v>3470.6736000000001</v>
      </c>
      <c r="J2973">
        <f>YEAR(Ventas_Wellpro[[#This Row],[Fecha]])</f>
        <v>2026</v>
      </c>
      <c r="K2973" t="str">
        <f>TEXT(Ventas_Wellpro[[#This Row],[Fecha]],"MMMM")</f>
        <v>enero</v>
      </c>
      <c r="L2973">
        <f>DAY(Ventas_Wellpro[[#This Row],[Fecha]])</f>
        <v>29</v>
      </c>
    </row>
    <row r="2974" spans="2:12" x14ac:dyDescent="0.25">
      <c r="B2974" s="70">
        <v>46051</v>
      </c>
      <c r="C2974" s="89" t="s">
        <v>15</v>
      </c>
      <c r="D2974" t="s">
        <v>196</v>
      </c>
      <c r="E2974" s="63">
        <v>498.66</v>
      </c>
      <c r="F2974" s="63">
        <v>6</v>
      </c>
      <c r="G2974" s="48">
        <f>+(Ventas_Wellpro[[#This Row],[Precio de Venta]]*0.16)*Ventas_Wellpro[[#This Row],[Cantidad Vendida]]</f>
        <v>478.71360000000004</v>
      </c>
      <c r="H2974" s="48">
        <v>2991.96</v>
      </c>
      <c r="I2974" s="17">
        <f>+Ventas_Wellpro[[#This Row],[Total de Venta sin IVA]]+Ventas_Wellpro[[#This Row],[IVA]]</f>
        <v>3470.6736000000001</v>
      </c>
      <c r="J2974">
        <f>YEAR(Ventas_Wellpro[[#This Row],[Fecha]])</f>
        <v>2026</v>
      </c>
      <c r="K2974" t="str">
        <f>TEXT(Ventas_Wellpro[[#This Row],[Fecha]],"MMMM")</f>
        <v>enero</v>
      </c>
      <c r="L2974">
        <f>DAY(Ventas_Wellpro[[#This Row],[Fecha]])</f>
        <v>29</v>
      </c>
    </row>
    <row r="2975" spans="2:12" x14ac:dyDescent="0.25">
      <c r="B2975" s="70">
        <v>46051</v>
      </c>
      <c r="C2975" s="74" t="s">
        <v>15</v>
      </c>
      <c r="D2975" t="s">
        <v>196</v>
      </c>
      <c r="E2975" s="64">
        <v>498.66</v>
      </c>
      <c r="F2975" s="64">
        <v>6</v>
      </c>
      <c r="G2975" s="48">
        <f>+(Ventas_Wellpro[[#This Row],[Precio de Venta]]*0.16)*Ventas_Wellpro[[#This Row],[Cantidad Vendida]]</f>
        <v>478.71360000000004</v>
      </c>
      <c r="H2975" s="65">
        <v>2991.96</v>
      </c>
      <c r="I2975" s="17">
        <f>+Ventas_Wellpro[[#This Row],[Total de Venta sin IVA]]+Ventas_Wellpro[[#This Row],[IVA]]</f>
        <v>3470.6736000000001</v>
      </c>
      <c r="J2975">
        <f>YEAR(Ventas_Wellpro[[#This Row],[Fecha]])</f>
        <v>2026</v>
      </c>
      <c r="K2975" t="str">
        <f>TEXT(Ventas_Wellpro[[#This Row],[Fecha]],"MMMM")</f>
        <v>enero</v>
      </c>
      <c r="L2975">
        <f>DAY(Ventas_Wellpro[[#This Row],[Fecha]])</f>
        <v>29</v>
      </c>
    </row>
    <row r="2976" spans="2:12" x14ac:dyDescent="0.25">
      <c r="B2976" s="70">
        <v>46051</v>
      </c>
      <c r="C2976" s="74" t="s">
        <v>15</v>
      </c>
      <c r="D2976" t="s">
        <v>196</v>
      </c>
      <c r="E2976" s="63">
        <v>498.66</v>
      </c>
      <c r="F2976" s="63">
        <v>6</v>
      </c>
      <c r="G2976" s="48">
        <f>+(Ventas_Wellpro[[#This Row],[Precio de Venta]]*0.16)*Ventas_Wellpro[[#This Row],[Cantidad Vendida]]</f>
        <v>478.71360000000004</v>
      </c>
      <c r="H2976" s="48">
        <v>2991.96</v>
      </c>
      <c r="I2976" s="17">
        <f>+Ventas_Wellpro[[#This Row],[Total de Venta sin IVA]]+Ventas_Wellpro[[#This Row],[IVA]]</f>
        <v>3470.6736000000001</v>
      </c>
      <c r="J2976">
        <f>YEAR(Ventas_Wellpro[[#This Row],[Fecha]])</f>
        <v>2026</v>
      </c>
      <c r="K2976" t="str">
        <f>TEXT(Ventas_Wellpro[[#This Row],[Fecha]],"MMMM")</f>
        <v>enero</v>
      </c>
      <c r="L2976">
        <f>DAY(Ventas_Wellpro[[#This Row],[Fecha]])</f>
        <v>29</v>
      </c>
    </row>
    <row r="2977" spans="2:12" x14ac:dyDescent="0.25">
      <c r="B2977" s="70">
        <v>46051</v>
      </c>
      <c r="C2977" s="74" t="s">
        <v>15</v>
      </c>
      <c r="D2977" t="s">
        <v>196</v>
      </c>
      <c r="E2977" s="64">
        <v>498.66</v>
      </c>
      <c r="F2977" s="64">
        <v>18</v>
      </c>
      <c r="G2977" s="48">
        <f>+(Ventas_Wellpro[[#This Row],[Precio de Venta]]*0.16)*Ventas_Wellpro[[#This Row],[Cantidad Vendida]]</f>
        <v>1436.1408000000001</v>
      </c>
      <c r="H2977" s="65">
        <v>8975.8799999999992</v>
      </c>
      <c r="I2977" s="17">
        <f>+Ventas_Wellpro[[#This Row],[Total de Venta sin IVA]]+Ventas_Wellpro[[#This Row],[IVA]]</f>
        <v>10412.020799999998</v>
      </c>
      <c r="J2977">
        <f>YEAR(Ventas_Wellpro[[#This Row],[Fecha]])</f>
        <v>2026</v>
      </c>
      <c r="K2977" t="str">
        <f>TEXT(Ventas_Wellpro[[#This Row],[Fecha]],"MMMM")</f>
        <v>enero</v>
      </c>
      <c r="L2977">
        <f>DAY(Ventas_Wellpro[[#This Row],[Fecha]])</f>
        <v>29</v>
      </c>
    </row>
    <row r="2978" spans="2:12" x14ac:dyDescent="0.25">
      <c r="B2978" s="70">
        <v>46051</v>
      </c>
      <c r="C2978" s="74" t="s">
        <v>15</v>
      </c>
      <c r="D2978" t="s">
        <v>196</v>
      </c>
      <c r="E2978" s="63">
        <v>498.66</v>
      </c>
      <c r="F2978" s="63">
        <v>6</v>
      </c>
      <c r="G2978" s="48">
        <f>+(Ventas_Wellpro[[#This Row],[Precio de Venta]]*0.16)*Ventas_Wellpro[[#This Row],[Cantidad Vendida]]</f>
        <v>478.71360000000004</v>
      </c>
      <c r="H2978" s="48">
        <v>2991.96</v>
      </c>
      <c r="I2978" s="17">
        <f>+Ventas_Wellpro[[#This Row],[Total de Venta sin IVA]]+Ventas_Wellpro[[#This Row],[IVA]]</f>
        <v>3470.6736000000001</v>
      </c>
      <c r="J2978">
        <f>YEAR(Ventas_Wellpro[[#This Row],[Fecha]])</f>
        <v>2026</v>
      </c>
      <c r="K2978" t="str">
        <f>TEXT(Ventas_Wellpro[[#This Row],[Fecha]],"MMMM")</f>
        <v>enero</v>
      </c>
      <c r="L2978">
        <f>DAY(Ventas_Wellpro[[#This Row],[Fecha]])</f>
        <v>29</v>
      </c>
    </row>
    <row r="2979" spans="2:12" x14ac:dyDescent="0.25">
      <c r="B2979" s="70">
        <v>46050</v>
      </c>
      <c r="C2979" s="74" t="s">
        <v>187</v>
      </c>
      <c r="D2979" s="210" t="s">
        <v>215</v>
      </c>
      <c r="E2979" s="64">
        <v>547.24</v>
      </c>
      <c r="F2979" s="64">
        <v>42</v>
      </c>
      <c r="G2979" s="48">
        <f>+(Ventas_Wellpro[[#This Row],[Precio de Venta]]*0.16)*Ventas_Wellpro[[#This Row],[Cantidad Vendida]]</f>
        <v>3677.4528</v>
      </c>
      <c r="H2979" s="65">
        <v>22984.080000000002</v>
      </c>
      <c r="I2979" s="17">
        <f>+Ventas_Wellpro[[#This Row],[Total de Venta sin IVA]]+Ventas_Wellpro[[#This Row],[IVA]]</f>
        <v>26661.532800000001</v>
      </c>
      <c r="J2979">
        <f>YEAR(Ventas_Wellpro[[#This Row],[Fecha]])</f>
        <v>2026</v>
      </c>
      <c r="K2979" t="str">
        <f>TEXT(Ventas_Wellpro[[#This Row],[Fecha]],"MMMM")</f>
        <v>enero</v>
      </c>
      <c r="L2979">
        <f>DAY(Ventas_Wellpro[[#This Row],[Fecha]])</f>
        <v>28</v>
      </c>
    </row>
    <row r="2980" spans="2:12" x14ac:dyDescent="0.25">
      <c r="B2980" s="70">
        <v>46051</v>
      </c>
      <c r="C2980" s="74" t="s">
        <v>159</v>
      </c>
      <c r="D2980" s="210" t="s">
        <v>144</v>
      </c>
      <c r="E2980" s="63">
        <v>957.67</v>
      </c>
      <c r="F2980" s="63">
        <v>1</v>
      </c>
      <c r="G2980" s="48">
        <f>+(Ventas_Wellpro[[#This Row],[Precio de Venta]]*0.16)*Ventas_Wellpro[[#This Row],[Cantidad Vendida]]</f>
        <v>153.22720000000001</v>
      </c>
      <c r="H2980" s="48">
        <v>957.67</v>
      </c>
      <c r="I2980" s="17">
        <f>+Ventas_Wellpro[[#This Row],[Total de Venta sin IVA]]+Ventas_Wellpro[[#This Row],[IVA]]</f>
        <v>1110.8971999999999</v>
      </c>
      <c r="J2980">
        <f>YEAR(Ventas_Wellpro[[#This Row],[Fecha]])</f>
        <v>2026</v>
      </c>
      <c r="K2980" t="str">
        <f>TEXT(Ventas_Wellpro[[#This Row],[Fecha]],"MMMM")</f>
        <v>enero</v>
      </c>
      <c r="L2980">
        <f>DAY(Ventas_Wellpro[[#This Row],[Fecha]])</f>
        <v>29</v>
      </c>
    </row>
    <row r="2981" spans="2:12" x14ac:dyDescent="0.25">
      <c r="B2981" s="70">
        <v>46051</v>
      </c>
      <c r="C2981" s="74" t="s">
        <v>156</v>
      </c>
      <c r="D2981" s="210" t="s">
        <v>145</v>
      </c>
      <c r="E2981" s="64">
        <v>697</v>
      </c>
      <c r="F2981" s="64">
        <v>6</v>
      </c>
      <c r="G2981" s="48">
        <f>+(Ventas_Wellpro[[#This Row],[Precio de Venta]]*0.16)*Ventas_Wellpro[[#This Row],[Cantidad Vendida]]</f>
        <v>669.12</v>
      </c>
      <c r="H2981" s="65">
        <v>4182</v>
      </c>
      <c r="I2981" s="17">
        <f>+Ventas_Wellpro[[#This Row],[Total de Venta sin IVA]]+Ventas_Wellpro[[#This Row],[IVA]]</f>
        <v>4851.12</v>
      </c>
      <c r="J2981">
        <f>YEAR(Ventas_Wellpro[[#This Row],[Fecha]])</f>
        <v>2026</v>
      </c>
      <c r="K2981" t="str">
        <f>TEXT(Ventas_Wellpro[[#This Row],[Fecha]],"MMMM")</f>
        <v>enero</v>
      </c>
      <c r="L2981">
        <f>DAY(Ventas_Wellpro[[#This Row],[Fecha]])</f>
        <v>29</v>
      </c>
    </row>
    <row r="2982" spans="2:12" x14ac:dyDescent="0.25">
      <c r="B2982" s="70">
        <v>46050</v>
      </c>
      <c r="C2982" s="74" t="s">
        <v>156</v>
      </c>
      <c r="D2982" t="s">
        <v>196</v>
      </c>
      <c r="E2982" s="63">
        <v>525.59</v>
      </c>
      <c r="F2982" s="63">
        <v>12</v>
      </c>
      <c r="G2982" s="48">
        <f>+(Ventas_Wellpro[[#This Row],[Precio de Venta]]*0.16)*Ventas_Wellpro[[#This Row],[Cantidad Vendida]]</f>
        <v>1009.1328000000001</v>
      </c>
      <c r="H2982" s="48">
        <v>6307.08</v>
      </c>
      <c r="I2982" s="17">
        <f>+Ventas_Wellpro[[#This Row],[Total de Venta sin IVA]]+Ventas_Wellpro[[#This Row],[IVA]]</f>
        <v>7316.2128000000002</v>
      </c>
      <c r="J2982">
        <f>YEAR(Ventas_Wellpro[[#This Row],[Fecha]])</f>
        <v>2026</v>
      </c>
      <c r="K2982" t="str">
        <f>TEXT(Ventas_Wellpro[[#This Row],[Fecha]],"MMMM")</f>
        <v>enero</v>
      </c>
      <c r="L2982">
        <f>DAY(Ventas_Wellpro[[#This Row],[Fecha]])</f>
        <v>28</v>
      </c>
    </row>
    <row r="2983" spans="2:12" x14ac:dyDescent="0.25">
      <c r="B2983" s="70">
        <v>46050</v>
      </c>
      <c r="C2983" s="74" t="s">
        <v>156</v>
      </c>
      <c r="D2983" t="s">
        <v>196</v>
      </c>
      <c r="E2983" s="64">
        <v>525.59</v>
      </c>
      <c r="F2983" s="64">
        <v>6</v>
      </c>
      <c r="G2983" s="48">
        <f>+(Ventas_Wellpro[[#This Row],[Precio de Venta]]*0.16)*Ventas_Wellpro[[#This Row],[Cantidad Vendida]]</f>
        <v>504.56640000000004</v>
      </c>
      <c r="H2983" s="65">
        <v>3153.54</v>
      </c>
      <c r="I2983" s="17">
        <f>+Ventas_Wellpro[[#This Row],[Total de Venta sin IVA]]+Ventas_Wellpro[[#This Row],[IVA]]</f>
        <v>3658.1064000000001</v>
      </c>
      <c r="J2983">
        <f>YEAR(Ventas_Wellpro[[#This Row],[Fecha]])</f>
        <v>2026</v>
      </c>
      <c r="K2983" t="str">
        <f>TEXT(Ventas_Wellpro[[#This Row],[Fecha]],"MMMM")</f>
        <v>enero</v>
      </c>
      <c r="L2983">
        <f>DAY(Ventas_Wellpro[[#This Row],[Fecha]])</f>
        <v>28</v>
      </c>
    </row>
    <row r="2984" spans="2:12" x14ac:dyDescent="0.25">
      <c r="B2984" s="70">
        <v>46051</v>
      </c>
      <c r="C2984" s="74" t="s">
        <v>156</v>
      </c>
      <c r="D2984" t="s">
        <v>196</v>
      </c>
      <c r="E2984" s="63">
        <v>525.59</v>
      </c>
      <c r="F2984" s="63">
        <v>18</v>
      </c>
      <c r="G2984" s="48">
        <f>+(Ventas_Wellpro[[#This Row],[Precio de Venta]]*0.16)*Ventas_Wellpro[[#This Row],[Cantidad Vendida]]</f>
        <v>1513.6992</v>
      </c>
      <c r="H2984" s="48">
        <v>9460.6200000000008</v>
      </c>
      <c r="I2984" s="17">
        <f>+Ventas_Wellpro[[#This Row],[Total de Venta sin IVA]]+Ventas_Wellpro[[#This Row],[IVA]]</f>
        <v>10974.319200000002</v>
      </c>
      <c r="J2984">
        <f>YEAR(Ventas_Wellpro[[#This Row],[Fecha]])</f>
        <v>2026</v>
      </c>
      <c r="K2984" t="str">
        <f>TEXT(Ventas_Wellpro[[#This Row],[Fecha]],"MMMM")</f>
        <v>enero</v>
      </c>
      <c r="L2984">
        <f>DAY(Ventas_Wellpro[[#This Row],[Fecha]])</f>
        <v>29</v>
      </c>
    </row>
    <row r="2985" spans="2:12" x14ac:dyDescent="0.25">
      <c r="B2985" s="70">
        <v>46051</v>
      </c>
      <c r="C2985" s="74" t="s">
        <v>156</v>
      </c>
      <c r="D2985" t="s">
        <v>196</v>
      </c>
      <c r="E2985" s="64">
        <v>525.59</v>
      </c>
      <c r="F2985" s="64">
        <v>6</v>
      </c>
      <c r="G2985" s="48">
        <f>+(Ventas_Wellpro[[#This Row],[Precio de Venta]]*0.16)*Ventas_Wellpro[[#This Row],[Cantidad Vendida]]</f>
        <v>504.56640000000004</v>
      </c>
      <c r="H2985" s="65">
        <v>3153.54</v>
      </c>
      <c r="I2985" s="17">
        <f>+Ventas_Wellpro[[#This Row],[Total de Venta sin IVA]]+Ventas_Wellpro[[#This Row],[IVA]]</f>
        <v>3658.1064000000001</v>
      </c>
      <c r="J2985">
        <f>YEAR(Ventas_Wellpro[[#This Row],[Fecha]])</f>
        <v>2026</v>
      </c>
      <c r="K2985" t="str">
        <f>TEXT(Ventas_Wellpro[[#This Row],[Fecha]],"MMMM")</f>
        <v>enero</v>
      </c>
      <c r="L2985">
        <f>DAY(Ventas_Wellpro[[#This Row],[Fecha]])</f>
        <v>29</v>
      </c>
    </row>
    <row r="2986" spans="2:12" x14ac:dyDescent="0.25">
      <c r="B2986" s="70">
        <v>46051</v>
      </c>
      <c r="C2986" s="74" t="s">
        <v>156</v>
      </c>
      <c r="D2986" t="s">
        <v>196</v>
      </c>
      <c r="E2986" s="63">
        <v>525.59</v>
      </c>
      <c r="F2986" s="63">
        <v>6</v>
      </c>
      <c r="G2986" s="48">
        <f>+(Ventas_Wellpro[[#This Row],[Precio de Venta]]*0.16)*Ventas_Wellpro[[#This Row],[Cantidad Vendida]]</f>
        <v>504.56640000000004</v>
      </c>
      <c r="H2986" s="48">
        <v>3153.54</v>
      </c>
      <c r="I2986" s="17">
        <f>+Ventas_Wellpro[[#This Row],[Total de Venta sin IVA]]+Ventas_Wellpro[[#This Row],[IVA]]</f>
        <v>3658.1064000000001</v>
      </c>
      <c r="J2986">
        <f>YEAR(Ventas_Wellpro[[#This Row],[Fecha]])</f>
        <v>2026</v>
      </c>
      <c r="K2986" t="str">
        <f>TEXT(Ventas_Wellpro[[#This Row],[Fecha]],"MMMM")</f>
        <v>enero</v>
      </c>
      <c r="L2986">
        <f>DAY(Ventas_Wellpro[[#This Row],[Fecha]])</f>
        <v>29</v>
      </c>
    </row>
    <row r="2987" spans="2:12" x14ac:dyDescent="0.25">
      <c r="B2987" s="70">
        <v>46051</v>
      </c>
      <c r="C2987" s="74" t="s">
        <v>25</v>
      </c>
      <c r="D2987" s="210" t="s">
        <v>145</v>
      </c>
      <c r="E2987" s="64">
        <v>697</v>
      </c>
      <c r="F2987" s="64">
        <v>6</v>
      </c>
      <c r="G2987" s="48">
        <f>+(Ventas_Wellpro[[#This Row],[Precio de Venta]]*0.16)*Ventas_Wellpro[[#This Row],[Cantidad Vendida]]</f>
        <v>669.12</v>
      </c>
      <c r="H2987" s="65">
        <v>4182</v>
      </c>
      <c r="I2987" s="17">
        <f>+Ventas_Wellpro[[#This Row],[Total de Venta sin IVA]]+Ventas_Wellpro[[#This Row],[IVA]]</f>
        <v>4851.12</v>
      </c>
      <c r="J2987">
        <f>YEAR(Ventas_Wellpro[[#This Row],[Fecha]])</f>
        <v>2026</v>
      </c>
      <c r="K2987" t="str">
        <f>TEXT(Ventas_Wellpro[[#This Row],[Fecha]],"MMMM")</f>
        <v>enero</v>
      </c>
      <c r="L2987">
        <f>DAY(Ventas_Wellpro[[#This Row],[Fecha]])</f>
        <v>29</v>
      </c>
    </row>
    <row r="2988" spans="2:12" x14ac:dyDescent="0.25">
      <c r="B2988" s="70">
        <v>46051</v>
      </c>
      <c r="C2988" s="74" t="s">
        <v>147</v>
      </c>
      <c r="D2988" s="210" t="s">
        <v>251</v>
      </c>
      <c r="E2988" s="64">
        <v>57.54</v>
      </c>
      <c r="F2988" s="64">
        <v>40</v>
      </c>
      <c r="G2988" s="48">
        <f>+(Ventas_Wellpro[[#This Row],[Precio de Venta]]*0.16)*Ventas_Wellpro[[#This Row],[Cantidad Vendida]]</f>
        <v>368.25600000000003</v>
      </c>
      <c r="H2988" s="65">
        <v>2301.6</v>
      </c>
      <c r="I2988" s="17">
        <f>+Ventas_Wellpro[[#This Row],[Total de Venta sin IVA]]+Ventas_Wellpro[[#This Row],[IVA]]</f>
        <v>2669.8559999999998</v>
      </c>
      <c r="J2988">
        <f>YEAR(Ventas_Wellpro[[#This Row],[Fecha]])</f>
        <v>2026</v>
      </c>
      <c r="K2988" t="str">
        <f>TEXT(Ventas_Wellpro[[#This Row],[Fecha]],"MMMM")</f>
        <v>enero</v>
      </c>
      <c r="L2988">
        <f>DAY(Ventas_Wellpro[[#This Row],[Fecha]])</f>
        <v>29</v>
      </c>
    </row>
    <row r="2989" spans="2:12" x14ac:dyDescent="0.25">
      <c r="B2989" s="70">
        <v>46049</v>
      </c>
      <c r="C2989" s="74" t="s">
        <v>20</v>
      </c>
      <c r="D2989" s="210" t="s">
        <v>240</v>
      </c>
      <c r="E2989" s="63">
        <v>1809.74</v>
      </c>
      <c r="F2989" s="63">
        <v>15</v>
      </c>
      <c r="G2989" s="48">
        <f>+(Ventas_Wellpro[[#This Row],[Precio de Venta]]*0.16)*Ventas_Wellpro[[#This Row],[Cantidad Vendida]]</f>
        <v>4343.3760000000002</v>
      </c>
      <c r="H2989" s="48">
        <v>27146.1</v>
      </c>
      <c r="I2989" s="17">
        <f>+Ventas_Wellpro[[#This Row],[Total de Venta sin IVA]]+Ventas_Wellpro[[#This Row],[IVA]]</f>
        <v>31489.475999999999</v>
      </c>
      <c r="J2989">
        <f>YEAR(Ventas_Wellpro[[#This Row],[Fecha]])</f>
        <v>2026</v>
      </c>
      <c r="K2989" t="str">
        <f>TEXT(Ventas_Wellpro[[#This Row],[Fecha]],"MMMM")</f>
        <v>enero</v>
      </c>
      <c r="L2989">
        <f>DAY(Ventas_Wellpro[[#This Row],[Fecha]])</f>
        <v>27</v>
      </c>
    </row>
    <row r="2990" spans="2:12" x14ac:dyDescent="0.25">
      <c r="B2990" s="70">
        <v>46051</v>
      </c>
      <c r="C2990" s="74" t="s">
        <v>123</v>
      </c>
      <c r="D2990" s="210" t="s">
        <v>251</v>
      </c>
      <c r="E2990" s="63">
        <v>84.04</v>
      </c>
      <c r="F2990" s="63">
        <v>60</v>
      </c>
      <c r="G2990" s="48">
        <f>+(Ventas_Wellpro[[#This Row],[Precio de Venta]]*0.16)*Ventas_Wellpro[[#This Row],[Cantidad Vendida]]</f>
        <v>806.78399999999999</v>
      </c>
      <c r="H2990" s="48">
        <v>5042.3999999999996</v>
      </c>
      <c r="I2990" s="17">
        <f>+Ventas_Wellpro[[#This Row],[Total de Venta sin IVA]]+Ventas_Wellpro[[#This Row],[IVA]]</f>
        <v>5849.1839999999993</v>
      </c>
      <c r="J2990">
        <f>YEAR(Ventas_Wellpro[[#This Row],[Fecha]])</f>
        <v>2026</v>
      </c>
      <c r="K2990" t="str">
        <f>TEXT(Ventas_Wellpro[[#This Row],[Fecha]],"MMMM")</f>
        <v>enero</v>
      </c>
      <c r="L2990">
        <f>DAY(Ventas_Wellpro[[#This Row],[Fecha]])</f>
        <v>29</v>
      </c>
    </row>
    <row r="2991" spans="2:12" x14ac:dyDescent="0.25">
      <c r="B2991" s="70">
        <v>46050</v>
      </c>
      <c r="C2991" s="74" t="s">
        <v>123</v>
      </c>
      <c r="D2991" s="210" t="s">
        <v>144</v>
      </c>
      <c r="E2991" s="63">
        <v>137.79</v>
      </c>
      <c r="F2991" s="63">
        <v>1</v>
      </c>
      <c r="G2991" s="48">
        <f>+(Ventas_Wellpro[[#This Row],[Precio de Venta]]*0.16)*Ventas_Wellpro[[#This Row],[Cantidad Vendida]]</f>
        <v>22.046399999999998</v>
      </c>
      <c r="H2991" s="48">
        <v>137.79</v>
      </c>
      <c r="I2991" s="17">
        <f>+Ventas_Wellpro[[#This Row],[Total de Venta sin IVA]]+Ventas_Wellpro[[#This Row],[IVA]]</f>
        <v>159.8364</v>
      </c>
      <c r="J2991">
        <f>YEAR(Ventas_Wellpro[[#This Row],[Fecha]])</f>
        <v>2026</v>
      </c>
      <c r="K2991" t="str">
        <f>TEXT(Ventas_Wellpro[[#This Row],[Fecha]],"MMMM")</f>
        <v>enero</v>
      </c>
      <c r="L2991">
        <f>DAY(Ventas_Wellpro[[#This Row],[Fecha]])</f>
        <v>28</v>
      </c>
    </row>
    <row r="2992" spans="2:12" x14ac:dyDescent="0.25">
      <c r="B2992" s="70">
        <v>46050</v>
      </c>
      <c r="C2992" s="74" t="s">
        <v>123</v>
      </c>
      <c r="D2992" s="210" t="s">
        <v>144</v>
      </c>
      <c r="E2992" s="64">
        <v>137.79</v>
      </c>
      <c r="F2992" s="64">
        <v>1</v>
      </c>
      <c r="G2992" s="48">
        <f>+(Ventas_Wellpro[[#This Row],[Precio de Venta]]*0.16)*Ventas_Wellpro[[#This Row],[Cantidad Vendida]]</f>
        <v>22.046399999999998</v>
      </c>
      <c r="H2992" s="65">
        <v>137.79</v>
      </c>
      <c r="I2992" s="17">
        <f>+Ventas_Wellpro[[#This Row],[Total de Venta sin IVA]]+Ventas_Wellpro[[#This Row],[IVA]]</f>
        <v>159.8364</v>
      </c>
      <c r="J2992">
        <f>YEAR(Ventas_Wellpro[[#This Row],[Fecha]])</f>
        <v>2026</v>
      </c>
      <c r="K2992" t="str">
        <f>TEXT(Ventas_Wellpro[[#This Row],[Fecha]],"MMMM")</f>
        <v>enero</v>
      </c>
      <c r="L2992">
        <f>DAY(Ventas_Wellpro[[#This Row],[Fecha]])</f>
        <v>28</v>
      </c>
    </row>
    <row r="2993" spans="2:12" x14ac:dyDescent="0.25">
      <c r="B2993" s="70">
        <v>46051</v>
      </c>
      <c r="C2993" s="74" t="s">
        <v>21</v>
      </c>
      <c r="D2993" s="210" t="s">
        <v>251</v>
      </c>
      <c r="E2993" s="64">
        <v>84.05</v>
      </c>
      <c r="F2993" s="64">
        <v>60</v>
      </c>
      <c r="G2993" s="48">
        <f>+(Ventas_Wellpro[[#This Row],[Precio de Venta]]*0.16)*Ventas_Wellpro[[#This Row],[Cantidad Vendida]]</f>
        <v>806.88</v>
      </c>
      <c r="H2993" s="65">
        <v>5043</v>
      </c>
      <c r="I2993" s="17">
        <f>+Ventas_Wellpro[[#This Row],[Total de Venta sin IVA]]+Ventas_Wellpro[[#This Row],[IVA]]</f>
        <v>5849.88</v>
      </c>
      <c r="J2993">
        <f>YEAR(Ventas_Wellpro[[#This Row],[Fecha]])</f>
        <v>2026</v>
      </c>
      <c r="K2993" t="str">
        <f>TEXT(Ventas_Wellpro[[#This Row],[Fecha]],"MMMM")</f>
        <v>enero</v>
      </c>
      <c r="L2993">
        <f>DAY(Ventas_Wellpro[[#This Row],[Fecha]])</f>
        <v>29</v>
      </c>
    </row>
    <row r="2994" spans="2:12" x14ac:dyDescent="0.25">
      <c r="B2994" s="70">
        <v>46051</v>
      </c>
      <c r="C2994" s="74" t="s">
        <v>22</v>
      </c>
      <c r="D2994" s="210" t="s">
        <v>251</v>
      </c>
      <c r="E2994" s="64">
        <v>84.05</v>
      </c>
      <c r="F2994" s="64">
        <v>60</v>
      </c>
      <c r="G2994" s="48">
        <f>+(Ventas_Wellpro[[#This Row],[Precio de Venta]]*0.16)*Ventas_Wellpro[[#This Row],[Cantidad Vendida]]</f>
        <v>806.88</v>
      </c>
      <c r="H2994" s="65">
        <v>5043</v>
      </c>
      <c r="I2994" s="17">
        <f>+Ventas_Wellpro[[#This Row],[Total de Venta sin IVA]]+Ventas_Wellpro[[#This Row],[IVA]]</f>
        <v>5849.88</v>
      </c>
      <c r="J2994">
        <f>YEAR(Ventas_Wellpro[[#This Row],[Fecha]])</f>
        <v>2026</v>
      </c>
      <c r="K2994" t="str">
        <f>TEXT(Ventas_Wellpro[[#This Row],[Fecha]],"MMMM")</f>
        <v>enero</v>
      </c>
      <c r="L2994">
        <f>DAY(Ventas_Wellpro[[#This Row],[Fecha]])</f>
        <v>29</v>
      </c>
    </row>
    <row r="2995" spans="2:12" x14ac:dyDescent="0.25">
      <c r="B2995" s="70">
        <v>46051</v>
      </c>
      <c r="C2995" s="74" t="s">
        <v>22</v>
      </c>
      <c r="D2995" s="210" t="s">
        <v>144</v>
      </c>
      <c r="E2995" s="64">
        <v>137.79</v>
      </c>
      <c r="F2995" s="64">
        <v>1</v>
      </c>
      <c r="G2995" s="48">
        <f>+(Ventas_Wellpro[[#This Row],[Precio de Venta]]*0.16)*Ventas_Wellpro[[#This Row],[Cantidad Vendida]]</f>
        <v>22.046399999999998</v>
      </c>
      <c r="H2995" s="65">
        <v>137.79</v>
      </c>
      <c r="I2995" s="17">
        <f>+Ventas_Wellpro[[#This Row],[Total de Venta sin IVA]]+Ventas_Wellpro[[#This Row],[IVA]]</f>
        <v>159.8364</v>
      </c>
      <c r="J2995">
        <f>YEAR(Ventas_Wellpro[[#This Row],[Fecha]])</f>
        <v>2026</v>
      </c>
      <c r="K2995" t="str">
        <f>TEXT(Ventas_Wellpro[[#This Row],[Fecha]],"MMMM")</f>
        <v>enero</v>
      </c>
      <c r="L2995">
        <f>DAY(Ventas_Wellpro[[#This Row],[Fecha]])</f>
        <v>29</v>
      </c>
    </row>
    <row r="2996" spans="2:12" x14ac:dyDescent="0.25">
      <c r="B2996" s="70">
        <v>46051</v>
      </c>
      <c r="C2996" s="74" t="s">
        <v>22</v>
      </c>
      <c r="D2996" s="210" t="s">
        <v>144</v>
      </c>
      <c r="E2996" s="63">
        <v>137.79</v>
      </c>
      <c r="F2996" s="63">
        <v>1</v>
      </c>
      <c r="G2996" s="48">
        <f>+(Ventas_Wellpro[[#This Row],[Precio de Venta]]*0.16)*Ventas_Wellpro[[#This Row],[Cantidad Vendida]]</f>
        <v>22.046399999999998</v>
      </c>
      <c r="H2996" s="48">
        <v>137.79</v>
      </c>
      <c r="I2996" s="17">
        <f>+Ventas_Wellpro[[#This Row],[Total de Venta sin IVA]]+Ventas_Wellpro[[#This Row],[IVA]]</f>
        <v>159.8364</v>
      </c>
      <c r="J2996">
        <f>YEAR(Ventas_Wellpro[[#This Row],[Fecha]])</f>
        <v>2026</v>
      </c>
      <c r="K2996" t="str">
        <f>TEXT(Ventas_Wellpro[[#This Row],[Fecha]],"MMMM")</f>
        <v>enero</v>
      </c>
      <c r="L2996">
        <f>DAY(Ventas_Wellpro[[#This Row],[Fecha]])</f>
        <v>29</v>
      </c>
    </row>
    <row r="2997" spans="2:12" x14ac:dyDescent="0.25">
      <c r="B2997" s="70">
        <v>46051</v>
      </c>
      <c r="C2997" s="74" t="s">
        <v>22</v>
      </c>
      <c r="D2997" s="210" t="s">
        <v>144</v>
      </c>
      <c r="E2997" s="63">
        <v>137.79</v>
      </c>
      <c r="F2997" s="63">
        <v>1</v>
      </c>
      <c r="G2997" s="48">
        <f>+(Ventas_Wellpro[[#This Row],[Precio de Venta]]*0.16)*Ventas_Wellpro[[#This Row],[Cantidad Vendida]]</f>
        <v>22.046399999999998</v>
      </c>
      <c r="H2997" s="48">
        <v>137.79</v>
      </c>
      <c r="I2997" s="17">
        <f>+Ventas_Wellpro[[#This Row],[Total de Venta sin IVA]]+Ventas_Wellpro[[#This Row],[IVA]]</f>
        <v>159.8364</v>
      </c>
      <c r="J2997">
        <f>YEAR(Ventas_Wellpro[[#This Row],[Fecha]])</f>
        <v>2026</v>
      </c>
      <c r="K2997" t="str">
        <f>TEXT(Ventas_Wellpro[[#This Row],[Fecha]],"MMMM")</f>
        <v>enero</v>
      </c>
      <c r="L2997">
        <f>DAY(Ventas_Wellpro[[#This Row],[Fecha]])</f>
        <v>29</v>
      </c>
    </row>
    <row r="2998" spans="2:12" x14ac:dyDescent="0.25">
      <c r="B2998" s="70">
        <v>46051</v>
      </c>
      <c r="C2998" s="74" t="s">
        <v>22</v>
      </c>
      <c r="D2998" s="210" t="s">
        <v>145</v>
      </c>
      <c r="E2998" s="63">
        <v>90.54</v>
      </c>
      <c r="F2998" s="63">
        <v>6</v>
      </c>
      <c r="G2998" s="48">
        <f>+(Ventas_Wellpro[[#This Row],[Precio de Venta]]*0.16)*Ventas_Wellpro[[#This Row],[Cantidad Vendida]]</f>
        <v>86.918400000000005</v>
      </c>
      <c r="H2998" s="48">
        <v>543.24</v>
      </c>
      <c r="I2998" s="17">
        <f>+Ventas_Wellpro[[#This Row],[Total de Venta sin IVA]]+Ventas_Wellpro[[#This Row],[IVA]]</f>
        <v>630.15840000000003</v>
      </c>
      <c r="J2998">
        <f>YEAR(Ventas_Wellpro[[#This Row],[Fecha]])</f>
        <v>2026</v>
      </c>
      <c r="K2998" t="str">
        <f>TEXT(Ventas_Wellpro[[#This Row],[Fecha]],"MMMM")</f>
        <v>enero</v>
      </c>
      <c r="L2998">
        <f>DAY(Ventas_Wellpro[[#This Row],[Fecha]])</f>
        <v>29</v>
      </c>
    </row>
    <row r="2999" spans="2:12" x14ac:dyDescent="0.25">
      <c r="B2999" s="70">
        <v>46051</v>
      </c>
      <c r="C2999" s="74" t="s">
        <v>23</v>
      </c>
      <c r="D2999" s="210" t="s">
        <v>251</v>
      </c>
      <c r="E2999" s="64">
        <v>84.05</v>
      </c>
      <c r="F2999" s="64">
        <v>60</v>
      </c>
      <c r="G2999" s="48">
        <f>+(Ventas_Wellpro[[#This Row],[Precio de Venta]]*0.16)*Ventas_Wellpro[[#This Row],[Cantidad Vendida]]</f>
        <v>806.88</v>
      </c>
      <c r="H2999" s="65">
        <v>5043</v>
      </c>
      <c r="I2999" s="17">
        <f>+Ventas_Wellpro[[#This Row],[Total de Venta sin IVA]]+Ventas_Wellpro[[#This Row],[IVA]]</f>
        <v>5849.88</v>
      </c>
      <c r="J2999">
        <f>YEAR(Ventas_Wellpro[[#This Row],[Fecha]])</f>
        <v>2026</v>
      </c>
      <c r="K2999" t="str">
        <f>TEXT(Ventas_Wellpro[[#This Row],[Fecha]],"MMMM")</f>
        <v>enero</v>
      </c>
      <c r="L2999">
        <f>DAY(Ventas_Wellpro[[#This Row],[Fecha]])</f>
        <v>29</v>
      </c>
    </row>
    <row r="3000" spans="2:12" x14ac:dyDescent="0.25">
      <c r="B3000" s="70">
        <v>46050</v>
      </c>
      <c r="C3000" s="74" t="s">
        <v>23</v>
      </c>
      <c r="D3000" s="210" t="s">
        <v>144</v>
      </c>
      <c r="E3000" s="63">
        <v>137.79</v>
      </c>
      <c r="F3000" s="63">
        <v>1</v>
      </c>
      <c r="G3000" s="48">
        <f>+(Ventas_Wellpro[[#This Row],[Precio de Venta]]*0.16)*Ventas_Wellpro[[#This Row],[Cantidad Vendida]]</f>
        <v>22.046399999999998</v>
      </c>
      <c r="H3000" s="48">
        <v>137.79</v>
      </c>
      <c r="I3000" s="17">
        <f>+Ventas_Wellpro[[#This Row],[Total de Venta sin IVA]]+Ventas_Wellpro[[#This Row],[IVA]]</f>
        <v>159.8364</v>
      </c>
      <c r="J3000">
        <f>YEAR(Ventas_Wellpro[[#This Row],[Fecha]])</f>
        <v>2026</v>
      </c>
      <c r="K3000" t="str">
        <f>TEXT(Ventas_Wellpro[[#This Row],[Fecha]],"MMMM")</f>
        <v>enero</v>
      </c>
      <c r="L3000">
        <f>DAY(Ventas_Wellpro[[#This Row],[Fecha]])</f>
        <v>28</v>
      </c>
    </row>
    <row r="3001" spans="2:12" x14ac:dyDescent="0.25">
      <c r="B3001" s="70">
        <v>46050</v>
      </c>
      <c r="C3001" s="74" t="s">
        <v>23</v>
      </c>
      <c r="D3001" s="210" t="s">
        <v>144</v>
      </c>
      <c r="E3001" s="64">
        <v>137.79</v>
      </c>
      <c r="F3001" s="64">
        <v>1</v>
      </c>
      <c r="G3001" s="48">
        <f>+(Ventas_Wellpro[[#This Row],[Precio de Venta]]*0.16)*Ventas_Wellpro[[#This Row],[Cantidad Vendida]]</f>
        <v>22.046399999999998</v>
      </c>
      <c r="H3001" s="65">
        <v>137.79</v>
      </c>
      <c r="I3001" s="17">
        <f>+Ventas_Wellpro[[#This Row],[Total de Venta sin IVA]]+Ventas_Wellpro[[#This Row],[IVA]]</f>
        <v>159.8364</v>
      </c>
      <c r="J3001">
        <f>YEAR(Ventas_Wellpro[[#This Row],[Fecha]])</f>
        <v>2026</v>
      </c>
      <c r="K3001" t="str">
        <f>TEXT(Ventas_Wellpro[[#This Row],[Fecha]],"MMMM")</f>
        <v>enero</v>
      </c>
      <c r="L3001">
        <f>DAY(Ventas_Wellpro[[#This Row],[Fecha]])</f>
        <v>28</v>
      </c>
    </row>
    <row r="3002" spans="2:12" x14ac:dyDescent="0.25">
      <c r="B3002" s="70">
        <v>46050</v>
      </c>
      <c r="C3002" s="74" t="s">
        <v>23</v>
      </c>
      <c r="D3002" s="210" t="s">
        <v>144</v>
      </c>
      <c r="E3002" s="63">
        <v>137.79</v>
      </c>
      <c r="F3002" s="63">
        <v>1</v>
      </c>
      <c r="G3002" s="48">
        <f>+(Ventas_Wellpro[[#This Row],[Precio de Venta]]*0.16)*Ventas_Wellpro[[#This Row],[Cantidad Vendida]]</f>
        <v>22.046399999999998</v>
      </c>
      <c r="H3002" s="48">
        <v>137.79</v>
      </c>
      <c r="I3002" s="17">
        <f>+Ventas_Wellpro[[#This Row],[Total de Venta sin IVA]]+Ventas_Wellpro[[#This Row],[IVA]]</f>
        <v>159.8364</v>
      </c>
      <c r="J3002">
        <f>YEAR(Ventas_Wellpro[[#This Row],[Fecha]])</f>
        <v>2026</v>
      </c>
      <c r="K3002" t="str">
        <f>TEXT(Ventas_Wellpro[[#This Row],[Fecha]],"MMMM")</f>
        <v>enero</v>
      </c>
      <c r="L3002">
        <f>DAY(Ventas_Wellpro[[#This Row],[Fecha]])</f>
        <v>28</v>
      </c>
    </row>
    <row r="3003" spans="2:12" x14ac:dyDescent="0.25">
      <c r="B3003" s="70">
        <v>46051</v>
      </c>
      <c r="C3003" s="74" t="s">
        <v>23</v>
      </c>
      <c r="D3003" s="210" t="s">
        <v>144</v>
      </c>
      <c r="E3003" s="63">
        <v>137.79</v>
      </c>
      <c r="F3003" s="63">
        <v>1</v>
      </c>
      <c r="G3003" s="48">
        <f>+(Ventas_Wellpro[[#This Row],[Precio de Venta]]*0.16)*Ventas_Wellpro[[#This Row],[Cantidad Vendida]]</f>
        <v>22.046399999999998</v>
      </c>
      <c r="H3003" s="48">
        <v>137.79</v>
      </c>
      <c r="I3003" s="17">
        <f>+Ventas_Wellpro[[#This Row],[Total de Venta sin IVA]]+Ventas_Wellpro[[#This Row],[IVA]]</f>
        <v>159.8364</v>
      </c>
      <c r="J3003">
        <f>YEAR(Ventas_Wellpro[[#This Row],[Fecha]])</f>
        <v>2026</v>
      </c>
      <c r="K3003" t="str">
        <f>TEXT(Ventas_Wellpro[[#This Row],[Fecha]],"MMMM")</f>
        <v>enero</v>
      </c>
      <c r="L3003">
        <f>DAY(Ventas_Wellpro[[#This Row],[Fecha]])</f>
        <v>29</v>
      </c>
    </row>
    <row r="3004" spans="2:12" x14ac:dyDescent="0.25">
      <c r="B3004" s="70">
        <v>46051</v>
      </c>
      <c r="C3004" s="74" t="s">
        <v>24</v>
      </c>
      <c r="D3004" s="210" t="s">
        <v>251</v>
      </c>
      <c r="E3004" s="64">
        <v>84.05</v>
      </c>
      <c r="F3004" s="64">
        <v>60</v>
      </c>
      <c r="G3004" s="48">
        <f>+(Ventas_Wellpro[[#This Row],[Precio de Venta]]*0.16)*Ventas_Wellpro[[#This Row],[Cantidad Vendida]]</f>
        <v>806.88</v>
      </c>
      <c r="H3004" s="65">
        <v>5043</v>
      </c>
      <c r="I3004" s="17">
        <f>+Ventas_Wellpro[[#This Row],[Total de Venta sin IVA]]+Ventas_Wellpro[[#This Row],[IVA]]</f>
        <v>5849.88</v>
      </c>
      <c r="J3004">
        <f>YEAR(Ventas_Wellpro[[#This Row],[Fecha]])</f>
        <v>2026</v>
      </c>
      <c r="K3004" t="str">
        <f>TEXT(Ventas_Wellpro[[#This Row],[Fecha]],"MMMM")</f>
        <v>enero</v>
      </c>
      <c r="L3004">
        <f>DAY(Ventas_Wellpro[[#This Row],[Fecha]])</f>
        <v>29</v>
      </c>
    </row>
    <row r="3005" spans="2:12" x14ac:dyDescent="0.25">
      <c r="B3005" s="70">
        <v>46050</v>
      </c>
      <c r="C3005" s="74" t="s">
        <v>24</v>
      </c>
      <c r="D3005" s="210" t="s">
        <v>144</v>
      </c>
      <c r="E3005" s="64">
        <v>137.79</v>
      </c>
      <c r="F3005" s="64">
        <v>1</v>
      </c>
      <c r="G3005" s="48">
        <f>+(Ventas_Wellpro[[#This Row],[Precio de Venta]]*0.16)*Ventas_Wellpro[[#This Row],[Cantidad Vendida]]</f>
        <v>22.046399999999998</v>
      </c>
      <c r="H3005" s="65">
        <v>137.79</v>
      </c>
      <c r="I3005" s="17">
        <f>+Ventas_Wellpro[[#This Row],[Total de Venta sin IVA]]+Ventas_Wellpro[[#This Row],[IVA]]</f>
        <v>159.8364</v>
      </c>
      <c r="J3005">
        <f>YEAR(Ventas_Wellpro[[#This Row],[Fecha]])</f>
        <v>2026</v>
      </c>
      <c r="K3005" t="str">
        <f>TEXT(Ventas_Wellpro[[#This Row],[Fecha]],"MMMM")</f>
        <v>enero</v>
      </c>
      <c r="L3005">
        <f>DAY(Ventas_Wellpro[[#This Row],[Fecha]])</f>
        <v>28</v>
      </c>
    </row>
    <row r="3006" spans="2:12" x14ac:dyDescent="0.25">
      <c r="B3006" s="70">
        <v>46050</v>
      </c>
      <c r="C3006" s="74" t="s">
        <v>24</v>
      </c>
      <c r="D3006" s="210" t="s">
        <v>144</v>
      </c>
      <c r="E3006" s="63">
        <v>137.79</v>
      </c>
      <c r="F3006" s="63">
        <v>1</v>
      </c>
      <c r="G3006" s="48">
        <f>+(Ventas_Wellpro[[#This Row],[Precio de Venta]]*0.16)*Ventas_Wellpro[[#This Row],[Cantidad Vendida]]</f>
        <v>22.046399999999998</v>
      </c>
      <c r="H3006" s="48">
        <v>137.79</v>
      </c>
      <c r="I3006" s="17">
        <f>+Ventas_Wellpro[[#This Row],[Total de Venta sin IVA]]+Ventas_Wellpro[[#This Row],[IVA]]</f>
        <v>159.8364</v>
      </c>
      <c r="J3006">
        <f>YEAR(Ventas_Wellpro[[#This Row],[Fecha]])</f>
        <v>2026</v>
      </c>
      <c r="K3006" t="str">
        <f>TEXT(Ventas_Wellpro[[#This Row],[Fecha]],"MMMM")</f>
        <v>enero</v>
      </c>
      <c r="L3006">
        <f>DAY(Ventas_Wellpro[[#This Row],[Fecha]])</f>
        <v>28</v>
      </c>
    </row>
    <row r="3007" spans="2:12" x14ac:dyDescent="0.25">
      <c r="B3007" s="70">
        <v>46051</v>
      </c>
      <c r="C3007" s="74" t="s">
        <v>24</v>
      </c>
      <c r="D3007" s="210" t="s">
        <v>144</v>
      </c>
      <c r="E3007" s="64">
        <v>137.79</v>
      </c>
      <c r="F3007" s="64">
        <v>1</v>
      </c>
      <c r="G3007" s="48">
        <f>+(Ventas_Wellpro[[#This Row],[Precio de Venta]]*0.16)*Ventas_Wellpro[[#This Row],[Cantidad Vendida]]</f>
        <v>22.046399999999998</v>
      </c>
      <c r="H3007" s="65">
        <v>137.79</v>
      </c>
      <c r="I3007" s="17">
        <f>+Ventas_Wellpro[[#This Row],[Total de Venta sin IVA]]+Ventas_Wellpro[[#This Row],[IVA]]</f>
        <v>159.8364</v>
      </c>
      <c r="J3007">
        <f>YEAR(Ventas_Wellpro[[#This Row],[Fecha]])</f>
        <v>2026</v>
      </c>
      <c r="K3007" t="str">
        <f>TEXT(Ventas_Wellpro[[#This Row],[Fecha]],"MMMM")</f>
        <v>enero</v>
      </c>
      <c r="L3007">
        <f>DAY(Ventas_Wellpro[[#This Row],[Fecha]])</f>
        <v>29</v>
      </c>
    </row>
    <row r="3008" spans="2:12" x14ac:dyDescent="0.25">
      <c r="B3008" s="70">
        <v>46051</v>
      </c>
      <c r="C3008" s="74" t="s">
        <v>24</v>
      </c>
      <c r="D3008" s="210" t="s">
        <v>144</v>
      </c>
      <c r="E3008" s="63">
        <v>137.79</v>
      </c>
      <c r="F3008" s="63">
        <v>1</v>
      </c>
      <c r="G3008" s="48">
        <f>+(Ventas_Wellpro[[#This Row],[Precio de Venta]]*0.16)*Ventas_Wellpro[[#This Row],[Cantidad Vendida]]</f>
        <v>22.046399999999998</v>
      </c>
      <c r="H3008" s="48">
        <v>137.79</v>
      </c>
      <c r="I3008" s="17">
        <f>+Ventas_Wellpro[[#This Row],[Total de Venta sin IVA]]+Ventas_Wellpro[[#This Row],[IVA]]</f>
        <v>159.8364</v>
      </c>
      <c r="J3008">
        <f>YEAR(Ventas_Wellpro[[#This Row],[Fecha]])</f>
        <v>2026</v>
      </c>
      <c r="K3008" t="str">
        <f>TEXT(Ventas_Wellpro[[#This Row],[Fecha]],"MMMM")</f>
        <v>enero</v>
      </c>
      <c r="L3008">
        <f>DAY(Ventas_Wellpro[[#This Row],[Fecha]])</f>
        <v>29</v>
      </c>
    </row>
    <row r="3009" spans="2:12" x14ac:dyDescent="0.25">
      <c r="B3009" s="70">
        <v>46051</v>
      </c>
      <c r="C3009" s="74" t="s">
        <v>24</v>
      </c>
      <c r="D3009" s="210" t="s">
        <v>144</v>
      </c>
      <c r="E3009" s="63">
        <v>137.79</v>
      </c>
      <c r="F3009" s="63">
        <v>1</v>
      </c>
      <c r="G3009" s="48">
        <f>+(Ventas_Wellpro[[#This Row],[Precio de Venta]]*0.16)*Ventas_Wellpro[[#This Row],[Cantidad Vendida]]</f>
        <v>22.046399999999998</v>
      </c>
      <c r="H3009" s="48">
        <v>137.79</v>
      </c>
      <c r="I3009" s="17">
        <f>+Ventas_Wellpro[[#This Row],[Total de Venta sin IVA]]+Ventas_Wellpro[[#This Row],[IVA]]</f>
        <v>159.8364</v>
      </c>
      <c r="J3009">
        <f>YEAR(Ventas_Wellpro[[#This Row],[Fecha]])</f>
        <v>2026</v>
      </c>
      <c r="K3009" t="str">
        <f>TEXT(Ventas_Wellpro[[#This Row],[Fecha]],"MMMM")</f>
        <v>enero</v>
      </c>
      <c r="L3009">
        <f>DAY(Ventas_Wellpro[[#This Row],[Fecha]])</f>
        <v>29</v>
      </c>
    </row>
    <row r="3010" spans="2:12" x14ac:dyDescent="0.25">
      <c r="B3010" s="70">
        <v>46052</v>
      </c>
      <c r="C3010" s="74" t="s">
        <v>22</v>
      </c>
      <c r="D3010" s="210" t="s">
        <v>144</v>
      </c>
      <c r="E3010" s="63">
        <v>137.79</v>
      </c>
      <c r="F3010" s="63">
        <v>1</v>
      </c>
      <c r="G3010" s="48">
        <f>+(Ventas_Wellpro[[#This Row],[Precio de Venta]]*0.16)*Ventas_Wellpro[[#This Row],[Cantidad Vendida]]</f>
        <v>22.046399999999998</v>
      </c>
      <c r="H3010" s="48">
        <v>137.79</v>
      </c>
      <c r="I3010" s="17">
        <f>+Ventas_Wellpro[[#This Row],[Total de Venta sin IVA]]+Ventas_Wellpro[[#This Row],[IVA]]</f>
        <v>159.8364</v>
      </c>
      <c r="J3010">
        <f>YEAR(Ventas_Wellpro[[#This Row],[Fecha]])</f>
        <v>2026</v>
      </c>
      <c r="K3010" t="str">
        <f>TEXT(Ventas_Wellpro[[#This Row],[Fecha]],"MMMM")</f>
        <v>enero</v>
      </c>
      <c r="L3010">
        <f>DAY(Ventas_Wellpro[[#This Row],[Fecha]])</f>
        <v>30</v>
      </c>
    </row>
    <row r="3011" spans="2:12" x14ac:dyDescent="0.25">
      <c r="B3011" s="70">
        <v>46052</v>
      </c>
      <c r="C3011" s="74" t="s">
        <v>22</v>
      </c>
      <c r="D3011" s="211" t="s">
        <v>144</v>
      </c>
      <c r="E3011" s="64">
        <v>137.79</v>
      </c>
      <c r="F3011" s="64">
        <v>1</v>
      </c>
      <c r="G3011" s="48">
        <f>+(Ventas_Wellpro[[#This Row],[Precio de Venta]]*0.16)*Ventas_Wellpro[[#This Row],[Cantidad Vendida]]</f>
        <v>22.046399999999998</v>
      </c>
      <c r="H3011" s="65">
        <v>137.79</v>
      </c>
      <c r="I3011" s="17">
        <f>+Ventas_Wellpro[[#This Row],[Total de Venta sin IVA]]+Ventas_Wellpro[[#This Row],[IVA]]</f>
        <v>159.8364</v>
      </c>
      <c r="J3011">
        <f>YEAR(Ventas_Wellpro[[#This Row],[Fecha]])</f>
        <v>2026</v>
      </c>
      <c r="K3011" t="str">
        <f>TEXT(Ventas_Wellpro[[#This Row],[Fecha]],"MMMM")</f>
        <v>enero</v>
      </c>
      <c r="L3011">
        <f>DAY(Ventas_Wellpro[[#This Row],[Fecha]])</f>
        <v>30</v>
      </c>
    </row>
    <row r="3012" spans="2:12" x14ac:dyDescent="0.25">
      <c r="B3012" s="70">
        <v>46052</v>
      </c>
      <c r="C3012" s="74" t="s">
        <v>23</v>
      </c>
      <c r="D3012" s="210" t="s">
        <v>144</v>
      </c>
      <c r="E3012" s="63">
        <v>137.79</v>
      </c>
      <c r="F3012" s="63">
        <v>1</v>
      </c>
      <c r="G3012" s="48">
        <f>+(Ventas_Wellpro[[#This Row],[Precio de Venta]]*0.16)*Ventas_Wellpro[[#This Row],[Cantidad Vendida]]</f>
        <v>22.046399999999998</v>
      </c>
      <c r="H3012" s="48">
        <v>137.79</v>
      </c>
      <c r="I3012" s="17">
        <f>+Ventas_Wellpro[[#This Row],[Total de Venta sin IVA]]+Ventas_Wellpro[[#This Row],[IVA]]</f>
        <v>159.8364</v>
      </c>
      <c r="J3012">
        <f>YEAR(Ventas_Wellpro[[#This Row],[Fecha]])</f>
        <v>2026</v>
      </c>
      <c r="K3012" t="str">
        <f>TEXT(Ventas_Wellpro[[#This Row],[Fecha]],"MMMM")</f>
        <v>enero</v>
      </c>
      <c r="L3012">
        <f>DAY(Ventas_Wellpro[[#This Row],[Fecha]])</f>
        <v>30</v>
      </c>
    </row>
    <row r="3013" spans="2:12" x14ac:dyDescent="0.25">
      <c r="B3013" s="70">
        <v>46052</v>
      </c>
      <c r="C3013" s="74" t="s">
        <v>23</v>
      </c>
      <c r="D3013" s="211" t="s">
        <v>144</v>
      </c>
      <c r="E3013" s="64">
        <v>137.79</v>
      </c>
      <c r="F3013" s="64">
        <v>1</v>
      </c>
      <c r="G3013" s="48">
        <f>+(Ventas_Wellpro[[#This Row],[Precio de Venta]]*0.16)*Ventas_Wellpro[[#This Row],[Cantidad Vendida]]</f>
        <v>22.046399999999998</v>
      </c>
      <c r="H3013" s="65">
        <v>137.79</v>
      </c>
      <c r="I3013" s="17">
        <f>+Ventas_Wellpro[[#This Row],[Total de Venta sin IVA]]+Ventas_Wellpro[[#This Row],[IVA]]</f>
        <v>159.8364</v>
      </c>
      <c r="J3013">
        <f>YEAR(Ventas_Wellpro[[#This Row],[Fecha]])</f>
        <v>2026</v>
      </c>
      <c r="K3013" t="str">
        <f>TEXT(Ventas_Wellpro[[#This Row],[Fecha]],"MMMM")</f>
        <v>enero</v>
      </c>
      <c r="L3013">
        <f>DAY(Ventas_Wellpro[[#This Row],[Fecha]])</f>
        <v>30</v>
      </c>
    </row>
    <row r="3014" spans="2:12" x14ac:dyDescent="0.25">
      <c r="B3014" s="70">
        <v>46052</v>
      </c>
      <c r="C3014" s="74" t="s">
        <v>24</v>
      </c>
      <c r="D3014" s="210" t="s">
        <v>144</v>
      </c>
      <c r="E3014" s="63">
        <v>137.79</v>
      </c>
      <c r="F3014" s="63">
        <v>1</v>
      </c>
      <c r="G3014" s="48">
        <f>+(Ventas_Wellpro[[#This Row],[Precio de Venta]]*0.16)*Ventas_Wellpro[[#This Row],[Cantidad Vendida]]</f>
        <v>22.046399999999998</v>
      </c>
      <c r="H3014" s="48">
        <v>137.79</v>
      </c>
      <c r="I3014" s="17">
        <f>+Ventas_Wellpro[[#This Row],[Total de Venta sin IVA]]+Ventas_Wellpro[[#This Row],[IVA]]</f>
        <v>159.8364</v>
      </c>
      <c r="J3014">
        <f>YEAR(Ventas_Wellpro[[#This Row],[Fecha]])</f>
        <v>2026</v>
      </c>
      <c r="K3014" t="str">
        <f>TEXT(Ventas_Wellpro[[#This Row],[Fecha]],"MMMM")</f>
        <v>enero</v>
      </c>
      <c r="L3014">
        <f>DAY(Ventas_Wellpro[[#This Row],[Fecha]])</f>
        <v>30</v>
      </c>
    </row>
    <row r="3015" spans="2:12" x14ac:dyDescent="0.25">
      <c r="B3015" s="70">
        <v>46052</v>
      </c>
      <c r="C3015" s="74" t="s">
        <v>24</v>
      </c>
      <c r="D3015" s="211" t="s">
        <v>144</v>
      </c>
      <c r="E3015" s="64">
        <v>137.79</v>
      </c>
      <c r="F3015" s="64">
        <v>1</v>
      </c>
      <c r="G3015" s="48">
        <f>+(Ventas_Wellpro[[#This Row],[Precio de Venta]]*0.16)*Ventas_Wellpro[[#This Row],[Cantidad Vendida]]</f>
        <v>22.046399999999998</v>
      </c>
      <c r="H3015" s="65">
        <v>137.79</v>
      </c>
      <c r="I3015" s="17">
        <f>+Ventas_Wellpro[[#This Row],[Total de Venta sin IVA]]+Ventas_Wellpro[[#This Row],[IVA]]</f>
        <v>159.8364</v>
      </c>
      <c r="J3015">
        <f>YEAR(Ventas_Wellpro[[#This Row],[Fecha]])</f>
        <v>2026</v>
      </c>
      <c r="K3015" t="str">
        <f>TEXT(Ventas_Wellpro[[#This Row],[Fecha]],"MMMM")</f>
        <v>enero</v>
      </c>
      <c r="L3015">
        <f>DAY(Ventas_Wellpro[[#This Row],[Fecha]])</f>
        <v>30</v>
      </c>
    </row>
    <row r="3016" spans="2:12" x14ac:dyDescent="0.25">
      <c r="B3016" s="70">
        <v>46052</v>
      </c>
      <c r="C3016" s="74" t="s">
        <v>16</v>
      </c>
      <c r="D3016" s="211" t="s">
        <v>144</v>
      </c>
      <c r="E3016" s="64">
        <v>905.16</v>
      </c>
      <c r="F3016" s="64">
        <v>1</v>
      </c>
      <c r="G3016" s="48">
        <f>+(Ventas_Wellpro[[#This Row],[Precio de Venta]]*0.16)*Ventas_Wellpro[[#This Row],[Cantidad Vendida]]</f>
        <v>144.82560000000001</v>
      </c>
      <c r="H3016" s="65">
        <v>905.16</v>
      </c>
      <c r="I3016" s="17">
        <f>+Ventas_Wellpro[[#This Row],[Total de Venta sin IVA]]+Ventas_Wellpro[[#This Row],[IVA]]</f>
        <v>1049.9856</v>
      </c>
      <c r="J3016">
        <f>YEAR(Ventas_Wellpro[[#This Row],[Fecha]])</f>
        <v>2026</v>
      </c>
      <c r="K3016" t="str">
        <f>TEXT(Ventas_Wellpro[[#This Row],[Fecha]],"MMMM")</f>
        <v>enero</v>
      </c>
      <c r="L3016">
        <f>DAY(Ventas_Wellpro[[#This Row],[Fecha]])</f>
        <v>30</v>
      </c>
    </row>
    <row r="3017" spans="2:12" x14ac:dyDescent="0.25">
      <c r="B3017" s="70">
        <v>46052</v>
      </c>
      <c r="C3017" s="74" t="s">
        <v>16</v>
      </c>
      <c r="D3017" s="210" t="s">
        <v>144</v>
      </c>
      <c r="E3017" s="63">
        <v>905.16</v>
      </c>
      <c r="F3017" s="63">
        <v>1</v>
      </c>
      <c r="G3017" s="48">
        <f>+(Ventas_Wellpro[[#This Row],[Precio de Venta]]*0.16)*Ventas_Wellpro[[#This Row],[Cantidad Vendida]]</f>
        <v>144.82560000000001</v>
      </c>
      <c r="H3017" s="48">
        <v>905.16</v>
      </c>
      <c r="I3017" s="17">
        <f>+Ventas_Wellpro[[#This Row],[Total de Venta sin IVA]]+Ventas_Wellpro[[#This Row],[IVA]]</f>
        <v>1049.9856</v>
      </c>
      <c r="J3017">
        <f>YEAR(Ventas_Wellpro[[#This Row],[Fecha]])</f>
        <v>2026</v>
      </c>
      <c r="K3017" t="str">
        <f>TEXT(Ventas_Wellpro[[#This Row],[Fecha]],"MMMM")</f>
        <v>enero</v>
      </c>
      <c r="L3017">
        <f>DAY(Ventas_Wellpro[[#This Row],[Fecha]])</f>
        <v>30</v>
      </c>
    </row>
    <row r="3018" spans="2:12" x14ac:dyDescent="0.25">
      <c r="B3018" s="70">
        <v>46056</v>
      </c>
      <c r="C3018" s="88" t="s">
        <v>25</v>
      </c>
      <c r="D3018" s="210" t="s">
        <v>145</v>
      </c>
      <c r="E3018" s="63">
        <v>697</v>
      </c>
      <c r="F3018" s="63">
        <v>60</v>
      </c>
      <c r="G3018" s="48">
        <f>+(Ventas_Wellpro[[#This Row],[Precio de Venta]]*0.16)*Ventas_Wellpro[[#This Row],[Cantidad Vendida]]</f>
        <v>6691.2</v>
      </c>
      <c r="H3018" s="48">
        <v>41820</v>
      </c>
      <c r="I3018" s="17">
        <f>+Ventas_Wellpro[[#This Row],[Total de Venta sin IVA]]+Ventas_Wellpro[[#This Row],[IVA]]</f>
        <v>48511.199999999997</v>
      </c>
      <c r="J3018">
        <f>YEAR(Ventas_Wellpro[[#This Row],[Fecha]])</f>
        <v>2026</v>
      </c>
      <c r="K3018" t="str">
        <f>TEXT(Ventas_Wellpro[[#This Row],[Fecha]],"MMMM")</f>
        <v>febrero</v>
      </c>
      <c r="L3018">
        <f>DAY(Ventas_Wellpro[[#This Row],[Fecha]])</f>
        <v>3</v>
      </c>
    </row>
    <row r="3019" spans="2:12" x14ac:dyDescent="0.25">
      <c r="B3019" s="70">
        <v>46056</v>
      </c>
      <c r="C3019" s="88" t="s">
        <v>18</v>
      </c>
      <c r="D3019" s="211" t="s">
        <v>145</v>
      </c>
      <c r="E3019" s="64">
        <v>697</v>
      </c>
      <c r="F3019" s="64">
        <v>60</v>
      </c>
      <c r="G3019" s="48">
        <f>+(Ventas_Wellpro[[#This Row],[Precio de Venta]]*0.16)*Ventas_Wellpro[[#This Row],[Cantidad Vendida]]</f>
        <v>6691.2</v>
      </c>
      <c r="H3019" s="65">
        <v>41820</v>
      </c>
      <c r="I3019" s="17">
        <f>+Ventas_Wellpro[[#This Row],[Total de Venta sin IVA]]+Ventas_Wellpro[[#This Row],[IVA]]</f>
        <v>48511.199999999997</v>
      </c>
      <c r="J3019">
        <f>YEAR(Ventas_Wellpro[[#This Row],[Fecha]])</f>
        <v>2026</v>
      </c>
      <c r="K3019" t="str">
        <f>TEXT(Ventas_Wellpro[[#This Row],[Fecha]],"MMMM")</f>
        <v>febrero</v>
      </c>
      <c r="L3019">
        <f>DAY(Ventas_Wellpro[[#This Row],[Fecha]])</f>
        <v>3</v>
      </c>
    </row>
    <row r="3020" spans="2:12" x14ac:dyDescent="0.25">
      <c r="B3020" s="70">
        <v>46056</v>
      </c>
      <c r="C3020" s="74" t="s">
        <v>22</v>
      </c>
      <c r="D3020" s="210" t="s">
        <v>144</v>
      </c>
      <c r="E3020" s="63">
        <v>137.79</v>
      </c>
      <c r="F3020" s="63">
        <v>1</v>
      </c>
      <c r="G3020" s="48">
        <f>+(Ventas_Wellpro[[#This Row],[Precio de Venta]]*0.16)*Ventas_Wellpro[[#This Row],[Cantidad Vendida]]</f>
        <v>22.046399999999998</v>
      </c>
      <c r="H3020" s="48">
        <v>137.79</v>
      </c>
      <c r="I3020" s="17">
        <f>+Ventas_Wellpro[[#This Row],[Total de Venta sin IVA]]+Ventas_Wellpro[[#This Row],[IVA]]</f>
        <v>159.8364</v>
      </c>
      <c r="J3020">
        <f>YEAR(Ventas_Wellpro[[#This Row],[Fecha]])</f>
        <v>2026</v>
      </c>
      <c r="K3020" t="str">
        <f>TEXT(Ventas_Wellpro[[#This Row],[Fecha]],"MMMM")</f>
        <v>febrero</v>
      </c>
      <c r="L3020">
        <f>DAY(Ventas_Wellpro[[#This Row],[Fecha]])</f>
        <v>3</v>
      </c>
    </row>
    <row r="3021" spans="2:12" x14ac:dyDescent="0.25">
      <c r="B3021" s="70">
        <v>46056</v>
      </c>
      <c r="C3021" s="74" t="s">
        <v>22</v>
      </c>
      <c r="D3021" s="211" t="s">
        <v>144</v>
      </c>
      <c r="E3021" s="64">
        <v>137.79</v>
      </c>
      <c r="F3021" s="64">
        <v>1</v>
      </c>
      <c r="G3021" s="48">
        <f>+(Ventas_Wellpro[[#This Row],[Precio de Venta]]*0.16)*Ventas_Wellpro[[#This Row],[Cantidad Vendida]]</f>
        <v>22.046399999999998</v>
      </c>
      <c r="H3021" s="65">
        <v>137.79</v>
      </c>
      <c r="I3021" s="17">
        <f>+Ventas_Wellpro[[#This Row],[Total de Venta sin IVA]]+Ventas_Wellpro[[#This Row],[IVA]]</f>
        <v>159.8364</v>
      </c>
      <c r="J3021">
        <f>YEAR(Ventas_Wellpro[[#This Row],[Fecha]])</f>
        <v>2026</v>
      </c>
      <c r="K3021" t="str">
        <f>TEXT(Ventas_Wellpro[[#This Row],[Fecha]],"MMMM")</f>
        <v>febrero</v>
      </c>
      <c r="L3021">
        <f>DAY(Ventas_Wellpro[[#This Row],[Fecha]])</f>
        <v>3</v>
      </c>
    </row>
    <row r="3022" spans="2:12" x14ac:dyDescent="0.25">
      <c r="B3022" s="70">
        <v>46056</v>
      </c>
      <c r="C3022" s="74" t="s">
        <v>22</v>
      </c>
      <c r="D3022" s="210" t="s">
        <v>144</v>
      </c>
      <c r="E3022" s="63">
        <v>137.79</v>
      </c>
      <c r="F3022" s="63">
        <v>1</v>
      </c>
      <c r="G3022" s="48">
        <f>+(Ventas_Wellpro[[#This Row],[Precio de Venta]]*0.16)*Ventas_Wellpro[[#This Row],[Cantidad Vendida]]</f>
        <v>22.046399999999998</v>
      </c>
      <c r="H3022" s="48">
        <v>137.79</v>
      </c>
      <c r="I3022" s="17">
        <f>+Ventas_Wellpro[[#This Row],[Total de Venta sin IVA]]+Ventas_Wellpro[[#This Row],[IVA]]</f>
        <v>159.8364</v>
      </c>
      <c r="J3022">
        <f>YEAR(Ventas_Wellpro[[#This Row],[Fecha]])</f>
        <v>2026</v>
      </c>
      <c r="K3022" t="str">
        <f>TEXT(Ventas_Wellpro[[#This Row],[Fecha]],"MMMM")</f>
        <v>febrero</v>
      </c>
      <c r="L3022">
        <f>DAY(Ventas_Wellpro[[#This Row],[Fecha]])</f>
        <v>3</v>
      </c>
    </row>
    <row r="3023" spans="2:12" x14ac:dyDescent="0.25">
      <c r="B3023" s="70">
        <v>46056</v>
      </c>
      <c r="C3023" s="74" t="s">
        <v>22</v>
      </c>
      <c r="D3023" s="211" t="s">
        <v>144</v>
      </c>
      <c r="E3023" s="64">
        <v>137.79</v>
      </c>
      <c r="F3023" s="64">
        <v>1</v>
      </c>
      <c r="G3023" s="48">
        <f>+(Ventas_Wellpro[[#This Row],[Precio de Venta]]*0.16)*Ventas_Wellpro[[#This Row],[Cantidad Vendida]]</f>
        <v>22.046399999999998</v>
      </c>
      <c r="H3023" s="65">
        <v>137.79</v>
      </c>
      <c r="I3023" s="17">
        <f>+Ventas_Wellpro[[#This Row],[Total de Venta sin IVA]]+Ventas_Wellpro[[#This Row],[IVA]]</f>
        <v>159.8364</v>
      </c>
      <c r="J3023">
        <f>YEAR(Ventas_Wellpro[[#This Row],[Fecha]])</f>
        <v>2026</v>
      </c>
      <c r="K3023" t="str">
        <f>TEXT(Ventas_Wellpro[[#This Row],[Fecha]],"MMMM")</f>
        <v>febrero</v>
      </c>
      <c r="L3023">
        <f>DAY(Ventas_Wellpro[[#This Row],[Fecha]])</f>
        <v>3</v>
      </c>
    </row>
    <row r="3024" spans="2:12" x14ac:dyDescent="0.25">
      <c r="B3024" s="70">
        <v>46056</v>
      </c>
      <c r="C3024" s="74" t="s">
        <v>22</v>
      </c>
      <c r="D3024" s="210" t="s">
        <v>144</v>
      </c>
      <c r="E3024" s="63">
        <v>137.79</v>
      </c>
      <c r="F3024" s="63">
        <v>1</v>
      </c>
      <c r="G3024" s="48">
        <f>+(Ventas_Wellpro[[#This Row],[Precio de Venta]]*0.16)*Ventas_Wellpro[[#This Row],[Cantidad Vendida]]</f>
        <v>22.046399999999998</v>
      </c>
      <c r="H3024" s="48">
        <v>137.79</v>
      </c>
      <c r="I3024" s="17">
        <f>+Ventas_Wellpro[[#This Row],[Total de Venta sin IVA]]+Ventas_Wellpro[[#This Row],[IVA]]</f>
        <v>159.8364</v>
      </c>
      <c r="J3024">
        <f>YEAR(Ventas_Wellpro[[#This Row],[Fecha]])</f>
        <v>2026</v>
      </c>
      <c r="K3024" t="str">
        <f>TEXT(Ventas_Wellpro[[#This Row],[Fecha]],"MMMM")</f>
        <v>febrero</v>
      </c>
      <c r="L3024">
        <f>DAY(Ventas_Wellpro[[#This Row],[Fecha]])</f>
        <v>3</v>
      </c>
    </row>
    <row r="3025" spans="2:12" x14ac:dyDescent="0.25">
      <c r="B3025" s="70">
        <v>46056</v>
      </c>
      <c r="C3025" s="74" t="s">
        <v>22</v>
      </c>
      <c r="D3025" s="211" t="s">
        <v>144</v>
      </c>
      <c r="E3025" s="64">
        <v>137.79</v>
      </c>
      <c r="F3025" s="64">
        <v>1</v>
      </c>
      <c r="G3025" s="48">
        <f>+(Ventas_Wellpro[[#This Row],[Precio de Venta]]*0.16)*Ventas_Wellpro[[#This Row],[Cantidad Vendida]]</f>
        <v>22.046399999999998</v>
      </c>
      <c r="H3025" s="65">
        <v>137.79</v>
      </c>
      <c r="I3025" s="17">
        <f>+Ventas_Wellpro[[#This Row],[Total de Venta sin IVA]]+Ventas_Wellpro[[#This Row],[IVA]]</f>
        <v>159.8364</v>
      </c>
      <c r="J3025">
        <f>YEAR(Ventas_Wellpro[[#This Row],[Fecha]])</f>
        <v>2026</v>
      </c>
      <c r="K3025" t="str">
        <f>TEXT(Ventas_Wellpro[[#This Row],[Fecha]],"MMMM")</f>
        <v>febrero</v>
      </c>
      <c r="L3025">
        <f>DAY(Ventas_Wellpro[[#This Row],[Fecha]])</f>
        <v>3</v>
      </c>
    </row>
    <row r="3026" spans="2:12" x14ac:dyDescent="0.25">
      <c r="B3026" s="70">
        <v>46056</v>
      </c>
      <c r="C3026" s="74" t="s">
        <v>22</v>
      </c>
      <c r="D3026" s="210" t="s">
        <v>144</v>
      </c>
      <c r="E3026" s="63">
        <v>137.79</v>
      </c>
      <c r="F3026" s="63">
        <v>1</v>
      </c>
      <c r="G3026" s="48">
        <f>+(Ventas_Wellpro[[#This Row],[Precio de Venta]]*0.16)*Ventas_Wellpro[[#This Row],[Cantidad Vendida]]</f>
        <v>22.046399999999998</v>
      </c>
      <c r="H3026" s="48">
        <v>137.79</v>
      </c>
      <c r="I3026" s="17">
        <f>+Ventas_Wellpro[[#This Row],[Total de Venta sin IVA]]+Ventas_Wellpro[[#This Row],[IVA]]</f>
        <v>159.8364</v>
      </c>
      <c r="J3026">
        <f>YEAR(Ventas_Wellpro[[#This Row],[Fecha]])</f>
        <v>2026</v>
      </c>
      <c r="K3026" t="str">
        <f>TEXT(Ventas_Wellpro[[#This Row],[Fecha]],"MMMM")</f>
        <v>febrero</v>
      </c>
      <c r="L3026">
        <f>DAY(Ventas_Wellpro[[#This Row],[Fecha]])</f>
        <v>3</v>
      </c>
    </row>
    <row r="3027" spans="2:12" x14ac:dyDescent="0.25">
      <c r="B3027" s="70">
        <v>46056</v>
      </c>
      <c r="C3027" s="74" t="s">
        <v>22</v>
      </c>
      <c r="D3027" s="211" t="s">
        <v>144</v>
      </c>
      <c r="E3027" s="64">
        <v>137.79</v>
      </c>
      <c r="F3027" s="64">
        <v>1</v>
      </c>
      <c r="G3027" s="48">
        <f>+(Ventas_Wellpro[[#This Row],[Precio de Venta]]*0.16)*Ventas_Wellpro[[#This Row],[Cantidad Vendida]]</f>
        <v>22.046399999999998</v>
      </c>
      <c r="H3027" s="65">
        <v>137.79</v>
      </c>
      <c r="I3027" s="17">
        <f>+Ventas_Wellpro[[#This Row],[Total de Venta sin IVA]]+Ventas_Wellpro[[#This Row],[IVA]]</f>
        <v>159.8364</v>
      </c>
      <c r="J3027">
        <f>YEAR(Ventas_Wellpro[[#This Row],[Fecha]])</f>
        <v>2026</v>
      </c>
      <c r="K3027" t="str">
        <f>TEXT(Ventas_Wellpro[[#This Row],[Fecha]],"MMMM")</f>
        <v>febrero</v>
      </c>
      <c r="L3027">
        <f>DAY(Ventas_Wellpro[[#This Row],[Fecha]])</f>
        <v>3</v>
      </c>
    </row>
    <row r="3028" spans="2:12" x14ac:dyDescent="0.25">
      <c r="B3028" s="70">
        <v>46056</v>
      </c>
      <c r="C3028" s="74" t="s">
        <v>22</v>
      </c>
      <c r="D3028" s="210" t="s">
        <v>145</v>
      </c>
      <c r="E3028" s="63">
        <v>90.54</v>
      </c>
      <c r="F3028" s="63">
        <v>12</v>
      </c>
      <c r="G3028" s="48">
        <f>+(Ventas_Wellpro[[#This Row],[Precio de Venta]]*0.16)*Ventas_Wellpro[[#This Row],[Cantidad Vendida]]</f>
        <v>173.83680000000001</v>
      </c>
      <c r="H3028" s="48">
        <v>1086.48</v>
      </c>
      <c r="I3028" s="17">
        <f>+Ventas_Wellpro[[#This Row],[Total de Venta sin IVA]]+Ventas_Wellpro[[#This Row],[IVA]]</f>
        <v>1260.3168000000001</v>
      </c>
      <c r="J3028">
        <f>YEAR(Ventas_Wellpro[[#This Row],[Fecha]])</f>
        <v>2026</v>
      </c>
      <c r="K3028" t="str">
        <f>TEXT(Ventas_Wellpro[[#This Row],[Fecha]],"MMMM")</f>
        <v>febrero</v>
      </c>
      <c r="L3028">
        <f>DAY(Ventas_Wellpro[[#This Row],[Fecha]])</f>
        <v>3</v>
      </c>
    </row>
    <row r="3029" spans="2:12" x14ac:dyDescent="0.25">
      <c r="B3029" s="70">
        <v>46056</v>
      </c>
      <c r="C3029" s="74" t="s">
        <v>21</v>
      </c>
      <c r="D3029" s="211" t="s">
        <v>144</v>
      </c>
      <c r="E3029" s="64">
        <v>137.79</v>
      </c>
      <c r="F3029" s="64">
        <v>1</v>
      </c>
      <c r="G3029" s="48">
        <f>+(Ventas_Wellpro[[#This Row],[Precio de Venta]]*0.16)*Ventas_Wellpro[[#This Row],[Cantidad Vendida]]</f>
        <v>22.046399999999998</v>
      </c>
      <c r="H3029" s="65">
        <v>137.79</v>
      </c>
      <c r="I3029" s="17">
        <f>+Ventas_Wellpro[[#This Row],[Total de Venta sin IVA]]+Ventas_Wellpro[[#This Row],[IVA]]</f>
        <v>159.8364</v>
      </c>
      <c r="J3029">
        <f>YEAR(Ventas_Wellpro[[#This Row],[Fecha]])</f>
        <v>2026</v>
      </c>
      <c r="K3029" t="str">
        <f>TEXT(Ventas_Wellpro[[#This Row],[Fecha]],"MMMM")</f>
        <v>febrero</v>
      </c>
      <c r="L3029">
        <f>DAY(Ventas_Wellpro[[#This Row],[Fecha]])</f>
        <v>3</v>
      </c>
    </row>
    <row r="3030" spans="2:12" x14ac:dyDescent="0.25">
      <c r="B3030" s="70">
        <v>46056</v>
      </c>
      <c r="C3030" s="74" t="s">
        <v>21</v>
      </c>
      <c r="D3030" s="210" t="s">
        <v>144</v>
      </c>
      <c r="E3030" s="63">
        <v>137.79</v>
      </c>
      <c r="F3030" s="63">
        <v>1</v>
      </c>
      <c r="G3030" s="48">
        <f>+(Ventas_Wellpro[[#This Row],[Precio de Venta]]*0.16)*Ventas_Wellpro[[#This Row],[Cantidad Vendida]]</f>
        <v>22.046399999999998</v>
      </c>
      <c r="H3030" s="48">
        <v>137.79</v>
      </c>
      <c r="I3030" s="17">
        <f>+Ventas_Wellpro[[#This Row],[Total de Venta sin IVA]]+Ventas_Wellpro[[#This Row],[IVA]]</f>
        <v>159.8364</v>
      </c>
      <c r="J3030">
        <f>YEAR(Ventas_Wellpro[[#This Row],[Fecha]])</f>
        <v>2026</v>
      </c>
      <c r="K3030" t="str">
        <f>TEXT(Ventas_Wellpro[[#This Row],[Fecha]],"MMMM")</f>
        <v>febrero</v>
      </c>
      <c r="L3030">
        <f>DAY(Ventas_Wellpro[[#This Row],[Fecha]])</f>
        <v>3</v>
      </c>
    </row>
    <row r="3031" spans="2:12" x14ac:dyDescent="0.25">
      <c r="B3031" s="70">
        <v>46056</v>
      </c>
      <c r="C3031" s="74" t="s">
        <v>21</v>
      </c>
      <c r="D3031" s="211" t="s">
        <v>144</v>
      </c>
      <c r="E3031" s="64">
        <v>137.79</v>
      </c>
      <c r="F3031" s="64">
        <v>1</v>
      </c>
      <c r="G3031" s="48">
        <f>+(Ventas_Wellpro[[#This Row],[Precio de Venta]]*0.16)*Ventas_Wellpro[[#This Row],[Cantidad Vendida]]</f>
        <v>22.046399999999998</v>
      </c>
      <c r="H3031" s="65">
        <v>137.79</v>
      </c>
      <c r="I3031" s="17">
        <f>+Ventas_Wellpro[[#This Row],[Total de Venta sin IVA]]+Ventas_Wellpro[[#This Row],[IVA]]</f>
        <v>159.8364</v>
      </c>
      <c r="J3031">
        <f>YEAR(Ventas_Wellpro[[#This Row],[Fecha]])</f>
        <v>2026</v>
      </c>
      <c r="K3031" t="str">
        <f>TEXT(Ventas_Wellpro[[#This Row],[Fecha]],"MMMM")</f>
        <v>febrero</v>
      </c>
      <c r="L3031">
        <f>DAY(Ventas_Wellpro[[#This Row],[Fecha]])</f>
        <v>3</v>
      </c>
    </row>
    <row r="3032" spans="2:12" x14ac:dyDescent="0.25">
      <c r="B3032" s="70">
        <v>46056</v>
      </c>
      <c r="C3032" s="74" t="s">
        <v>21</v>
      </c>
      <c r="D3032" s="210" t="s">
        <v>145</v>
      </c>
      <c r="E3032" s="63">
        <v>90.54</v>
      </c>
      <c r="F3032" s="63">
        <v>60</v>
      </c>
      <c r="G3032" s="48">
        <f>+(Ventas_Wellpro[[#This Row],[Precio de Venta]]*0.16)*Ventas_Wellpro[[#This Row],[Cantidad Vendida]]</f>
        <v>869.18400000000008</v>
      </c>
      <c r="H3032" s="48">
        <v>5432.4</v>
      </c>
      <c r="I3032" s="17">
        <f>+Ventas_Wellpro[[#This Row],[Total de Venta sin IVA]]+Ventas_Wellpro[[#This Row],[IVA]]</f>
        <v>6301.5839999999998</v>
      </c>
      <c r="J3032">
        <f>YEAR(Ventas_Wellpro[[#This Row],[Fecha]])</f>
        <v>2026</v>
      </c>
      <c r="K3032" t="str">
        <f>TEXT(Ventas_Wellpro[[#This Row],[Fecha]],"MMMM")</f>
        <v>febrero</v>
      </c>
      <c r="L3032">
        <f>DAY(Ventas_Wellpro[[#This Row],[Fecha]])</f>
        <v>3</v>
      </c>
    </row>
    <row r="3033" spans="2:12" x14ac:dyDescent="0.25">
      <c r="B3033" s="70">
        <v>46056</v>
      </c>
      <c r="C3033" s="74" t="s">
        <v>21</v>
      </c>
      <c r="D3033" s="211" t="s">
        <v>145</v>
      </c>
      <c r="E3033" s="64">
        <v>90.54</v>
      </c>
      <c r="F3033" s="64">
        <v>12</v>
      </c>
      <c r="G3033" s="48">
        <f>+(Ventas_Wellpro[[#This Row],[Precio de Venta]]*0.16)*Ventas_Wellpro[[#This Row],[Cantidad Vendida]]</f>
        <v>173.83680000000001</v>
      </c>
      <c r="H3033" s="65">
        <v>1086.48</v>
      </c>
      <c r="I3033" s="17">
        <f>+Ventas_Wellpro[[#This Row],[Total de Venta sin IVA]]+Ventas_Wellpro[[#This Row],[IVA]]</f>
        <v>1260.3168000000001</v>
      </c>
      <c r="J3033">
        <f>YEAR(Ventas_Wellpro[[#This Row],[Fecha]])</f>
        <v>2026</v>
      </c>
      <c r="K3033" t="str">
        <f>TEXT(Ventas_Wellpro[[#This Row],[Fecha]],"MMMM")</f>
        <v>febrero</v>
      </c>
      <c r="L3033">
        <f>DAY(Ventas_Wellpro[[#This Row],[Fecha]])</f>
        <v>3</v>
      </c>
    </row>
    <row r="3034" spans="2:12" x14ac:dyDescent="0.25">
      <c r="B3034" s="70">
        <v>46056</v>
      </c>
      <c r="C3034" s="74" t="s">
        <v>23</v>
      </c>
      <c r="D3034" s="210" t="s">
        <v>144</v>
      </c>
      <c r="E3034" s="63">
        <v>137.79</v>
      </c>
      <c r="F3034" s="63">
        <v>1</v>
      </c>
      <c r="G3034" s="48">
        <f>+(Ventas_Wellpro[[#This Row],[Precio de Venta]]*0.16)*Ventas_Wellpro[[#This Row],[Cantidad Vendida]]</f>
        <v>22.046399999999998</v>
      </c>
      <c r="H3034" s="48">
        <v>137.79</v>
      </c>
      <c r="I3034" s="17">
        <f>+Ventas_Wellpro[[#This Row],[Total de Venta sin IVA]]+Ventas_Wellpro[[#This Row],[IVA]]</f>
        <v>159.8364</v>
      </c>
      <c r="J3034">
        <f>YEAR(Ventas_Wellpro[[#This Row],[Fecha]])</f>
        <v>2026</v>
      </c>
      <c r="K3034" t="str">
        <f>TEXT(Ventas_Wellpro[[#This Row],[Fecha]],"MMMM")</f>
        <v>febrero</v>
      </c>
      <c r="L3034">
        <f>DAY(Ventas_Wellpro[[#This Row],[Fecha]])</f>
        <v>3</v>
      </c>
    </row>
    <row r="3035" spans="2:12" x14ac:dyDescent="0.25">
      <c r="B3035" s="70">
        <v>46056</v>
      </c>
      <c r="C3035" s="74" t="s">
        <v>23</v>
      </c>
      <c r="D3035" s="211" t="s">
        <v>144</v>
      </c>
      <c r="E3035" s="64">
        <v>137.79</v>
      </c>
      <c r="F3035" s="64">
        <v>1</v>
      </c>
      <c r="G3035" s="48">
        <f>+(Ventas_Wellpro[[#This Row],[Precio de Venta]]*0.16)*Ventas_Wellpro[[#This Row],[Cantidad Vendida]]</f>
        <v>22.046399999999998</v>
      </c>
      <c r="H3035" s="65">
        <v>137.79</v>
      </c>
      <c r="I3035" s="17">
        <f>+Ventas_Wellpro[[#This Row],[Total de Venta sin IVA]]+Ventas_Wellpro[[#This Row],[IVA]]</f>
        <v>159.8364</v>
      </c>
      <c r="J3035">
        <f>YEAR(Ventas_Wellpro[[#This Row],[Fecha]])</f>
        <v>2026</v>
      </c>
      <c r="K3035" t="str">
        <f>TEXT(Ventas_Wellpro[[#This Row],[Fecha]],"MMMM")</f>
        <v>febrero</v>
      </c>
      <c r="L3035">
        <f>DAY(Ventas_Wellpro[[#This Row],[Fecha]])</f>
        <v>3</v>
      </c>
    </row>
    <row r="3036" spans="2:12" x14ac:dyDescent="0.25">
      <c r="B3036" s="70">
        <v>46056</v>
      </c>
      <c r="C3036" s="74" t="s">
        <v>23</v>
      </c>
      <c r="D3036" s="210" t="s">
        <v>144</v>
      </c>
      <c r="E3036" s="63">
        <v>137.79</v>
      </c>
      <c r="F3036" s="63">
        <v>1</v>
      </c>
      <c r="G3036" s="48">
        <f>+(Ventas_Wellpro[[#This Row],[Precio de Venta]]*0.16)*Ventas_Wellpro[[#This Row],[Cantidad Vendida]]</f>
        <v>22.046399999999998</v>
      </c>
      <c r="H3036" s="48">
        <v>137.79</v>
      </c>
      <c r="I3036" s="17">
        <f>+Ventas_Wellpro[[#This Row],[Total de Venta sin IVA]]+Ventas_Wellpro[[#This Row],[IVA]]</f>
        <v>159.8364</v>
      </c>
      <c r="J3036">
        <f>YEAR(Ventas_Wellpro[[#This Row],[Fecha]])</f>
        <v>2026</v>
      </c>
      <c r="K3036" t="str">
        <f>TEXT(Ventas_Wellpro[[#This Row],[Fecha]],"MMMM")</f>
        <v>febrero</v>
      </c>
      <c r="L3036">
        <f>DAY(Ventas_Wellpro[[#This Row],[Fecha]])</f>
        <v>3</v>
      </c>
    </row>
    <row r="3037" spans="2:12" x14ac:dyDescent="0.25">
      <c r="B3037" s="70">
        <v>46056</v>
      </c>
      <c r="C3037" s="74" t="s">
        <v>23</v>
      </c>
      <c r="D3037" s="211" t="s">
        <v>144</v>
      </c>
      <c r="E3037" s="64">
        <v>137.79</v>
      </c>
      <c r="F3037" s="64">
        <v>1</v>
      </c>
      <c r="G3037" s="48">
        <f>+(Ventas_Wellpro[[#This Row],[Precio de Venta]]*0.16)*Ventas_Wellpro[[#This Row],[Cantidad Vendida]]</f>
        <v>22.046399999999998</v>
      </c>
      <c r="H3037" s="65">
        <v>137.79</v>
      </c>
      <c r="I3037" s="17">
        <f>+Ventas_Wellpro[[#This Row],[Total de Venta sin IVA]]+Ventas_Wellpro[[#This Row],[IVA]]</f>
        <v>159.8364</v>
      </c>
      <c r="J3037">
        <f>YEAR(Ventas_Wellpro[[#This Row],[Fecha]])</f>
        <v>2026</v>
      </c>
      <c r="K3037" t="str">
        <f>TEXT(Ventas_Wellpro[[#This Row],[Fecha]],"MMMM")</f>
        <v>febrero</v>
      </c>
      <c r="L3037">
        <f>DAY(Ventas_Wellpro[[#This Row],[Fecha]])</f>
        <v>3</v>
      </c>
    </row>
    <row r="3038" spans="2:12" x14ac:dyDescent="0.25">
      <c r="B3038" s="70">
        <v>46056</v>
      </c>
      <c r="C3038" s="74" t="s">
        <v>24</v>
      </c>
      <c r="D3038" s="210" t="s">
        <v>144</v>
      </c>
      <c r="E3038" s="63">
        <v>137.79</v>
      </c>
      <c r="F3038" s="63">
        <v>1</v>
      </c>
      <c r="G3038" s="48">
        <f>+(Ventas_Wellpro[[#This Row],[Precio de Venta]]*0.16)*Ventas_Wellpro[[#This Row],[Cantidad Vendida]]</f>
        <v>22.046399999999998</v>
      </c>
      <c r="H3038" s="48">
        <v>137.79</v>
      </c>
      <c r="I3038" s="17">
        <f>+Ventas_Wellpro[[#This Row],[Total de Venta sin IVA]]+Ventas_Wellpro[[#This Row],[IVA]]</f>
        <v>159.8364</v>
      </c>
      <c r="J3038">
        <f>YEAR(Ventas_Wellpro[[#This Row],[Fecha]])</f>
        <v>2026</v>
      </c>
      <c r="K3038" t="str">
        <f>TEXT(Ventas_Wellpro[[#This Row],[Fecha]],"MMMM")</f>
        <v>febrero</v>
      </c>
      <c r="L3038">
        <f>DAY(Ventas_Wellpro[[#This Row],[Fecha]])</f>
        <v>3</v>
      </c>
    </row>
    <row r="3039" spans="2:12" x14ac:dyDescent="0.25">
      <c r="B3039" s="70">
        <v>46056</v>
      </c>
      <c r="C3039" s="74" t="s">
        <v>10</v>
      </c>
      <c r="D3039" t="s">
        <v>197</v>
      </c>
      <c r="E3039" s="64">
        <v>211.23</v>
      </c>
      <c r="F3039" s="64">
        <v>6</v>
      </c>
      <c r="G3039" s="48">
        <f>+(Ventas_Wellpro[[#This Row],[Precio de Venta]]*0.16)*Ventas_Wellpro[[#This Row],[Cantidad Vendida]]</f>
        <v>202.7808</v>
      </c>
      <c r="H3039" s="65">
        <v>1267.3800000000001</v>
      </c>
      <c r="I3039" s="17">
        <f>+Ventas_Wellpro[[#This Row],[Total de Venta sin IVA]]+Ventas_Wellpro[[#This Row],[IVA]]</f>
        <v>1470.1608000000001</v>
      </c>
      <c r="J3039">
        <f>YEAR(Ventas_Wellpro[[#This Row],[Fecha]])</f>
        <v>2026</v>
      </c>
      <c r="K3039" t="str">
        <f>TEXT(Ventas_Wellpro[[#This Row],[Fecha]],"MMMM")</f>
        <v>febrero</v>
      </c>
      <c r="L3039">
        <f>DAY(Ventas_Wellpro[[#This Row],[Fecha]])</f>
        <v>3</v>
      </c>
    </row>
    <row r="3040" spans="2:12" x14ac:dyDescent="0.25">
      <c r="B3040" s="70">
        <v>46056</v>
      </c>
      <c r="C3040" s="74" t="s">
        <v>15</v>
      </c>
      <c r="D3040" s="210" t="s">
        <v>145</v>
      </c>
      <c r="E3040" s="63">
        <v>632.99</v>
      </c>
      <c r="F3040" s="63">
        <v>8</v>
      </c>
      <c r="G3040" s="48">
        <f>+(Ventas_Wellpro[[#This Row],[Precio de Venta]]*0.16)*Ventas_Wellpro[[#This Row],[Cantidad Vendida]]</f>
        <v>810.22720000000004</v>
      </c>
      <c r="H3040" s="48">
        <v>5063.92</v>
      </c>
      <c r="I3040" s="17">
        <f>+Ventas_Wellpro[[#This Row],[Total de Venta sin IVA]]+Ventas_Wellpro[[#This Row],[IVA]]</f>
        <v>5874.1472000000003</v>
      </c>
      <c r="J3040">
        <f>YEAR(Ventas_Wellpro[[#This Row],[Fecha]])</f>
        <v>2026</v>
      </c>
      <c r="K3040" t="str">
        <f>TEXT(Ventas_Wellpro[[#This Row],[Fecha]],"MMMM")</f>
        <v>febrero</v>
      </c>
      <c r="L3040">
        <f>DAY(Ventas_Wellpro[[#This Row],[Fecha]])</f>
        <v>3</v>
      </c>
    </row>
    <row r="3041" spans="2:12" x14ac:dyDescent="0.25">
      <c r="B3041" s="70">
        <v>46056</v>
      </c>
      <c r="C3041" s="88" t="s">
        <v>147</v>
      </c>
      <c r="D3041" t="s">
        <v>197</v>
      </c>
      <c r="E3041" s="64">
        <v>70.47</v>
      </c>
      <c r="F3041" s="64">
        <v>100</v>
      </c>
      <c r="G3041" s="48">
        <f>+(Ventas_Wellpro[[#This Row],[Precio de Venta]]*0.16)*Ventas_Wellpro[[#This Row],[Cantidad Vendida]]</f>
        <v>1127.52</v>
      </c>
      <c r="H3041" s="65">
        <v>7047</v>
      </c>
      <c r="I3041" s="17">
        <f>+Ventas_Wellpro[[#This Row],[Total de Venta sin IVA]]+Ventas_Wellpro[[#This Row],[IVA]]</f>
        <v>8174.52</v>
      </c>
      <c r="J3041">
        <f>YEAR(Ventas_Wellpro[[#This Row],[Fecha]])</f>
        <v>2026</v>
      </c>
      <c r="K3041" t="str">
        <f>TEXT(Ventas_Wellpro[[#This Row],[Fecha]],"MMMM")</f>
        <v>febrero</v>
      </c>
      <c r="L3041">
        <f>DAY(Ventas_Wellpro[[#This Row],[Fecha]])</f>
        <v>3</v>
      </c>
    </row>
    <row r="3042" spans="2:12" x14ac:dyDescent="0.25">
      <c r="B3042" s="70">
        <v>46056</v>
      </c>
      <c r="C3042" s="88" t="s">
        <v>147</v>
      </c>
      <c r="D3042" s="210" t="s">
        <v>144</v>
      </c>
      <c r="E3042" s="63">
        <v>94.82</v>
      </c>
      <c r="F3042" s="63">
        <v>1</v>
      </c>
      <c r="G3042" s="48">
        <f>+(Ventas_Wellpro[[#This Row],[Precio de Venta]]*0.16)*Ventas_Wellpro[[#This Row],[Cantidad Vendida]]</f>
        <v>15.171199999999999</v>
      </c>
      <c r="H3042" s="48">
        <v>94.82</v>
      </c>
      <c r="I3042" s="17">
        <f>+Ventas_Wellpro[[#This Row],[Total de Venta sin IVA]]+Ventas_Wellpro[[#This Row],[IVA]]</f>
        <v>109.99119999999999</v>
      </c>
      <c r="J3042">
        <f>YEAR(Ventas_Wellpro[[#This Row],[Fecha]])</f>
        <v>2026</v>
      </c>
      <c r="K3042" t="str">
        <f>TEXT(Ventas_Wellpro[[#This Row],[Fecha]],"MMMM")</f>
        <v>febrero</v>
      </c>
      <c r="L3042">
        <f>DAY(Ventas_Wellpro[[#This Row],[Fecha]])</f>
        <v>3</v>
      </c>
    </row>
    <row r="3043" spans="2:12" x14ac:dyDescent="0.25">
      <c r="B3043" s="70">
        <v>46056</v>
      </c>
      <c r="C3043" s="74" t="s">
        <v>123</v>
      </c>
      <c r="D3043" s="211" t="s">
        <v>144</v>
      </c>
      <c r="E3043" s="64">
        <v>137.79</v>
      </c>
      <c r="F3043" s="64">
        <v>1</v>
      </c>
      <c r="G3043" s="48">
        <f>+(Ventas_Wellpro[[#This Row],[Precio de Venta]]*0.16)*Ventas_Wellpro[[#This Row],[Cantidad Vendida]]</f>
        <v>22.046399999999998</v>
      </c>
      <c r="H3043" s="65">
        <v>137.79</v>
      </c>
      <c r="I3043" s="17">
        <f>+Ventas_Wellpro[[#This Row],[Total de Venta sin IVA]]+Ventas_Wellpro[[#This Row],[IVA]]</f>
        <v>159.8364</v>
      </c>
      <c r="J3043">
        <f>YEAR(Ventas_Wellpro[[#This Row],[Fecha]])</f>
        <v>2026</v>
      </c>
      <c r="K3043" t="str">
        <f>TEXT(Ventas_Wellpro[[#This Row],[Fecha]],"MMMM")</f>
        <v>febrero</v>
      </c>
      <c r="L3043">
        <f>DAY(Ventas_Wellpro[[#This Row],[Fecha]])</f>
        <v>3</v>
      </c>
    </row>
    <row r="3044" spans="2:12" x14ac:dyDescent="0.25">
      <c r="B3044" s="70">
        <v>46056</v>
      </c>
      <c r="C3044" s="74" t="s">
        <v>123</v>
      </c>
      <c r="D3044" s="210" t="s">
        <v>144</v>
      </c>
      <c r="E3044" s="63">
        <v>137.79</v>
      </c>
      <c r="F3044" s="63">
        <v>1</v>
      </c>
      <c r="G3044" s="48">
        <f>+(Ventas_Wellpro[[#This Row],[Precio de Venta]]*0.16)*Ventas_Wellpro[[#This Row],[Cantidad Vendida]]</f>
        <v>22.046399999999998</v>
      </c>
      <c r="H3044" s="48">
        <v>137.79</v>
      </c>
      <c r="I3044" s="17">
        <f>+Ventas_Wellpro[[#This Row],[Total de Venta sin IVA]]+Ventas_Wellpro[[#This Row],[IVA]]</f>
        <v>159.8364</v>
      </c>
      <c r="J3044">
        <f>YEAR(Ventas_Wellpro[[#This Row],[Fecha]])</f>
        <v>2026</v>
      </c>
      <c r="K3044" t="str">
        <f>TEXT(Ventas_Wellpro[[#This Row],[Fecha]],"MMMM")</f>
        <v>febrero</v>
      </c>
      <c r="L3044">
        <f>DAY(Ventas_Wellpro[[#This Row],[Fecha]])</f>
        <v>3</v>
      </c>
    </row>
    <row r="3045" spans="2:12" x14ac:dyDescent="0.25">
      <c r="B3045" s="70">
        <v>46056</v>
      </c>
      <c r="C3045" s="74" t="s">
        <v>123</v>
      </c>
      <c r="D3045" s="211" t="s">
        <v>144</v>
      </c>
      <c r="E3045" s="64">
        <v>137.79</v>
      </c>
      <c r="F3045" s="64">
        <v>1</v>
      </c>
      <c r="G3045" s="48">
        <f>+(Ventas_Wellpro[[#This Row],[Precio de Venta]]*0.16)*Ventas_Wellpro[[#This Row],[Cantidad Vendida]]</f>
        <v>22.046399999999998</v>
      </c>
      <c r="H3045" s="65">
        <v>137.79</v>
      </c>
      <c r="I3045" s="17">
        <f>+Ventas_Wellpro[[#This Row],[Total de Venta sin IVA]]+Ventas_Wellpro[[#This Row],[IVA]]</f>
        <v>159.8364</v>
      </c>
      <c r="J3045">
        <f>YEAR(Ventas_Wellpro[[#This Row],[Fecha]])</f>
        <v>2026</v>
      </c>
      <c r="K3045" t="str">
        <f>TEXT(Ventas_Wellpro[[#This Row],[Fecha]],"MMMM")</f>
        <v>febrero</v>
      </c>
      <c r="L3045">
        <f>DAY(Ventas_Wellpro[[#This Row],[Fecha]])</f>
        <v>3</v>
      </c>
    </row>
    <row r="3046" spans="2:12" x14ac:dyDescent="0.25">
      <c r="B3046" s="70">
        <v>46056</v>
      </c>
      <c r="C3046" s="88" t="s">
        <v>159</v>
      </c>
      <c r="D3046" t="s">
        <v>197</v>
      </c>
      <c r="E3046" s="63">
        <v>814.02</v>
      </c>
      <c r="F3046" s="63">
        <v>6</v>
      </c>
      <c r="G3046" s="48">
        <f>+(Ventas_Wellpro[[#This Row],[Precio de Venta]]*0.16)*Ventas_Wellpro[[#This Row],[Cantidad Vendida]]</f>
        <v>781.45920000000001</v>
      </c>
      <c r="H3046" s="48">
        <v>4884.12</v>
      </c>
      <c r="I3046" s="17">
        <f>+Ventas_Wellpro[[#This Row],[Total de Venta sin IVA]]+Ventas_Wellpro[[#This Row],[IVA]]</f>
        <v>5665.5792000000001</v>
      </c>
      <c r="J3046">
        <f>YEAR(Ventas_Wellpro[[#This Row],[Fecha]])</f>
        <v>2026</v>
      </c>
      <c r="K3046" t="str">
        <f>TEXT(Ventas_Wellpro[[#This Row],[Fecha]],"MMMM")</f>
        <v>febrero</v>
      </c>
      <c r="L3046">
        <f>DAY(Ventas_Wellpro[[#This Row],[Fecha]])</f>
        <v>3</v>
      </c>
    </row>
    <row r="3047" spans="2:12" x14ac:dyDescent="0.25">
      <c r="B3047" s="70">
        <v>46056</v>
      </c>
      <c r="C3047" s="88" t="s">
        <v>159</v>
      </c>
      <c r="D3047" s="211" t="s">
        <v>144</v>
      </c>
      <c r="E3047" s="64">
        <v>957.67</v>
      </c>
      <c r="F3047" s="64">
        <v>1</v>
      </c>
      <c r="G3047" s="48">
        <f>+(Ventas_Wellpro[[#This Row],[Precio de Venta]]*0.16)*Ventas_Wellpro[[#This Row],[Cantidad Vendida]]</f>
        <v>153.22720000000001</v>
      </c>
      <c r="H3047" s="65">
        <v>957.67</v>
      </c>
      <c r="I3047" s="17">
        <f>+Ventas_Wellpro[[#This Row],[Total de Venta sin IVA]]+Ventas_Wellpro[[#This Row],[IVA]]</f>
        <v>1110.8971999999999</v>
      </c>
      <c r="J3047">
        <f>YEAR(Ventas_Wellpro[[#This Row],[Fecha]])</f>
        <v>2026</v>
      </c>
      <c r="K3047" t="str">
        <f>TEXT(Ventas_Wellpro[[#This Row],[Fecha]],"MMMM")</f>
        <v>febrero</v>
      </c>
      <c r="L3047">
        <f>DAY(Ventas_Wellpro[[#This Row],[Fecha]])</f>
        <v>3</v>
      </c>
    </row>
    <row r="3048" spans="2:12" x14ac:dyDescent="0.25">
      <c r="B3048" s="70">
        <v>46056</v>
      </c>
      <c r="C3048" s="88" t="s">
        <v>159</v>
      </c>
      <c r="D3048" s="210" t="s">
        <v>144</v>
      </c>
      <c r="E3048" s="63">
        <v>957.67</v>
      </c>
      <c r="F3048" s="63">
        <v>1</v>
      </c>
      <c r="G3048" s="48">
        <f>+(Ventas_Wellpro[[#This Row],[Precio de Venta]]*0.16)*Ventas_Wellpro[[#This Row],[Cantidad Vendida]]</f>
        <v>153.22720000000001</v>
      </c>
      <c r="H3048" s="48">
        <v>957.67</v>
      </c>
      <c r="I3048" s="17">
        <f>+Ventas_Wellpro[[#This Row],[Total de Venta sin IVA]]+Ventas_Wellpro[[#This Row],[IVA]]</f>
        <v>1110.8971999999999</v>
      </c>
      <c r="J3048">
        <f>YEAR(Ventas_Wellpro[[#This Row],[Fecha]])</f>
        <v>2026</v>
      </c>
      <c r="K3048" t="str">
        <f>TEXT(Ventas_Wellpro[[#This Row],[Fecha]],"MMMM")</f>
        <v>febrero</v>
      </c>
      <c r="L3048">
        <f>DAY(Ventas_Wellpro[[#This Row],[Fecha]])</f>
        <v>3</v>
      </c>
    </row>
    <row r="3049" spans="2:12" x14ac:dyDescent="0.25">
      <c r="B3049" s="70">
        <v>46056</v>
      </c>
      <c r="C3049" s="88" t="s">
        <v>159</v>
      </c>
      <c r="D3049" s="211" t="s">
        <v>144</v>
      </c>
      <c r="E3049" s="64">
        <v>957.67</v>
      </c>
      <c r="F3049" s="64">
        <v>1</v>
      </c>
      <c r="G3049" s="48">
        <f>+(Ventas_Wellpro[[#This Row],[Precio de Venta]]*0.16)*Ventas_Wellpro[[#This Row],[Cantidad Vendida]]</f>
        <v>153.22720000000001</v>
      </c>
      <c r="H3049" s="65">
        <v>957.67</v>
      </c>
      <c r="I3049" s="17">
        <f>+Ventas_Wellpro[[#This Row],[Total de Venta sin IVA]]+Ventas_Wellpro[[#This Row],[IVA]]</f>
        <v>1110.8971999999999</v>
      </c>
      <c r="J3049">
        <f>YEAR(Ventas_Wellpro[[#This Row],[Fecha]])</f>
        <v>2026</v>
      </c>
      <c r="K3049" t="str">
        <f>TEXT(Ventas_Wellpro[[#This Row],[Fecha]],"MMMM")</f>
        <v>febrero</v>
      </c>
      <c r="L3049">
        <f>DAY(Ventas_Wellpro[[#This Row],[Fecha]])</f>
        <v>3</v>
      </c>
    </row>
    <row r="3050" spans="2:12" x14ac:dyDescent="0.25">
      <c r="B3050" s="70">
        <v>46056</v>
      </c>
      <c r="C3050" s="88" t="s">
        <v>159</v>
      </c>
      <c r="D3050" s="210" t="s">
        <v>144</v>
      </c>
      <c r="E3050" s="63">
        <v>957.67</v>
      </c>
      <c r="F3050" s="63">
        <v>1</v>
      </c>
      <c r="G3050" s="48">
        <f>+(Ventas_Wellpro[[#This Row],[Precio de Venta]]*0.16)*Ventas_Wellpro[[#This Row],[Cantidad Vendida]]</f>
        <v>153.22720000000001</v>
      </c>
      <c r="H3050" s="48">
        <v>957.67</v>
      </c>
      <c r="I3050" s="17">
        <f>+Ventas_Wellpro[[#This Row],[Total de Venta sin IVA]]+Ventas_Wellpro[[#This Row],[IVA]]</f>
        <v>1110.8971999999999</v>
      </c>
      <c r="J3050">
        <f>YEAR(Ventas_Wellpro[[#This Row],[Fecha]])</f>
        <v>2026</v>
      </c>
      <c r="K3050" t="str">
        <f>TEXT(Ventas_Wellpro[[#This Row],[Fecha]],"MMMM")</f>
        <v>febrero</v>
      </c>
      <c r="L3050">
        <f>DAY(Ventas_Wellpro[[#This Row],[Fecha]])</f>
        <v>3</v>
      </c>
    </row>
    <row r="3051" spans="2:12" x14ac:dyDescent="0.25">
      <c r="B3051" s="70">
        <v>46056</v>
      </c>
      <c r="C3051" s="88" t="s">
        <v>159</v>
      </c>
      <c r="D3051" s="211" t="s">
        <v>144</v>
      </c>
      <c r="E3051" s="64">
        <v>957.67</v>
      </c>
      <c r="F3051" s="64">
        <v>1</v>
      </c>
      <c r="G3051" s="48">
        <f>+(Ventas_Wellpro[[#This Row],[Precio de Venta]]*0.16)*Ventas_Wellpro[[#This Row],[Cantidad Vendida]]</f>
        <v>153.22720000000001</v>
      </c>
      <c r="H3051" s="65">
        <v>957.67</v>
      </c>
      <c r="I3051" s="17">
        <f>+Ventas_Wellpro[[#This Row],[Total de Venta sin IVA]]+Ventas_Wellpro[[#This Row],[IVA]]</f>
        <v>1110.8971999999999</v>
      </c>
      <c r="J3051">
        <f>YEAR(Ventas_Wellpro[[#This Row],[Fecha]])</f>
        <v>2026</v>
      </c>
      <c r="K3051" t="str">
        <f>TEXT(Ventas_Wellpro[[#This Row],[Fecha]],"MMMM")</f>
        <v>febrero</v>
      </c>
      <c r="L3051">
        <f>DAY(Ventas_Wellpro[[#This Row],[Fecha]])</f>
        <v>3</v>
      </c>
    </row>
    <row r="3052" spans="2:12" x14ac:dyDescent="0.25">
      <c r="B3052" s="70">
        <v>46056</v>
      </c>
      <c r="C3052" s="74" t="s">
        <v>156</v>
      </c>
      <c r="D3052" t="s">
        <v>197</v>
      </c>
      <c r="E3052" s="63">
        <v>814.02</v>
      </c>
      <c r="F3052" s="63">
        <v>6</v>
      </c>
      <c r="G3052" s="48">
        <f>+(Ventas_Wellpro[[#This Row],[Precio de Venta]]*0.16)*Ventas_Wellpro[[#This Row],[Cantidad Vendida]]</f>
        <v>781.45920000000001</v>
      </c>
      <c r="H3052" s="48">
        <v>4884.12</v>
      </c>
      <c r="I3052" s="17">
        <f>+Ventas_Wellpro[[#This Row],[Total de Venta sin IVA]]+Ventas_Wellpro[[#This Row],[IVA]]</f>
        <v>5665.5792000000001</v>
      </c>
      <c r="J3052">
        <f>YEAR(Ventas_Wellpro[[#This Row],[Fecha]])</f>
        <v>2026</v>
      </c>
      <c r="K3052" t="str">
        <f>TEXT(Ventas_Wellpro[[#This Row],[Fecha]],"MMMM")</f>
        <v>febrero</v>
      </c>
      <c r="L3052">
        <f>DAY(Ventas_Wellpro[[#This Row],[Fecha]])</f>
        <v>3</v>
      </c>
    </row>
    <row r="3053" spans="2:12" x14ac:dyDescent="0.25">
      <c r="B3053" s="70">
        <v>46056</v>
      </c>
      <c r="C3053" s="74" t="s">
        <v>156</v>
      </c>
      <c r="D3053" s="211" t="s">
        <v>144</v>
      </c>
      <c r="E3053" s="64">
        <v>957.67</v>
      </c>
      <c r="F3053" s="64">
        <v>1</v>
      </c>
      <c r="G3053" s="48">
        <f>+(Ventas_Wellpro[[#This Row],[Precio de Venta]]*0.16)*Ventas_Wellpro[[#This Row],[Cantidad Vendida]]</f>
        <v>153.22720000000001</v>
      </c>
      <c r="H3053" s="65">
        <v>957.67</v>
      </c>
      <c r="I3053" s="17">
        <f>+Ventas_Wellpro[[#This Row],[Total de Venta sin IVA]]+Ventas_Wellpro[[#This Row],[IVA]]</f>
        <v>1110.8971999999999</v>
      </c>
      <c r="J3053">
        <f>YEAR(Ventas_Wellpro[[#This Row],[Fecha]])</f>
        <v>2026</v>
      </c>
      <c r="K3053" t="str">
        <f>TEXT(Ventas_Wellpro[[#This Row],[Fecha]],"MMMM")</f>
        <v>febrero</v>
      </c>
      <c r="L3053">
        <f>DAY(Ventas_Wellpro[[#This Row],[Fecha]])</f>
        <v>3</v>
      </c>
    </row>
    <row r="3054" spans="2:12" x14ac:dyDescent="0.25">
      <c r="B3054" s="70">
        <v>46057</v>
      </c>
      <c r="C3054" s="88" t="s">
        <v>18</v>
      </c>
      <c r="D3054" t="s">
        <v>196</v>
      </c>
      <c r="E3054" s="111">
        <v>525.59</v>
      </c>
      <c r="F3054" s="111">
        <v>6</v>
      </c>
      <c r="G3054" s="48">
        <f>+(Ventas_Wellpro[[#This Row],[Precio de Venta]]*0.16)*Ventas_Wellpro[[#This Row],[Cantidad Vendida]]</f>
        <v>504.56640000000004</v>
      </c>
      <c r="H3054" s="113">
        <v>3153.54</v>
      </c>
      <c r="I3054" s="17">
        <f>+Ventas_Wellpro[[#This Row],[Total de Venta sin IVA]]+Ventas_Wellpro[[#This Row],[IVA]]</f>
        <v>3658.1064000000001</v>
      </c>
      <c r="J3054">
        <f>YEAR(Ventas_Wellpro[[#This Row],[Fecha]])</f>
        <v>2026</v>
      </c>
      <c r="K3054" t="str">
        <f>TEXT(Ventas_Wellpro[[#This Row],[Fecha]],"MMMM")</f>
        <v>febrero</v>
      </c>
      <c r="L3054">
        <f>DAY(Ventas_Wellpro[[#This Row],[Fecha]])</f>
        <v>4</v>
      </c>
    </row>
    <row r="3055" spans="2:12" x14ac:dyDescent="0.25">
      <c r="B3055" s="70">
        <v>46057</v>
      </c>
      <c r="C3055" s="88" t="s">
        <v>18</v>
      </c>
      <c r="D3055" t="s">
        <v>196</v>
      </c>
      <c r="E3055" s="112">
        <v>525.59</v>
      </c>
      <c r="F3055" s="112">
        <v>6</v>
      </c>
      <c r="G3055" s="48">
        <f>+(Ventas_Wellpro[[#This Row],[Precio de Venta]]*0.16)*Ventas_Wellpro[[#This Row],[Cantidad Vendida]]</f>
        <v>504.56640000000004</v>
      </c>
      <c r="H3055" s="114">
        <v>3153.54</v>
      </c>
      <c r="I3055" s="17">
        <f>+Ventas_Wellpro[[#This Row],[Total de Venta sin IVA]]+Ventas_Wellpro[[#This Row],[IVA]]</f>
        <v>3658.1064000000001</v>
      </c>
      <c r="J3055">
        <f>YEAR(Ventas_Wellpro[[#This Row],[Fecha]])</f>
        <v>2026</v>
      </c>
      <c r="K3055" t="str">
        <f>TEXT(Ventas_Wellpro[[#This Row],[Fecha]],"MMMM")</f>
        <v>febrero</v>
      </c>
      <c r="L3055">
        <f>DAY(Ventas_Wellpro[[#This Row],[Fecha]])</f>
        <v>4</v>
      </c>
    </row>
    <row r="3056" spans="2:12" x14ac:dyDescent="0.25">
      <c r="B3056" s="70">
        <v>46057</v>
      </c>
      <c r="C3056" s="88" t="s">
        <v>18</v>
      </c>
      <c r="D3056" t="s">
        <v>196</v>
      </c>
      <c r="E3056" s="111">
        <v>525.59</v>
      </c>
      <c r="F3056" s="111">
        <v>6</v>
      </c>
      <c r="G3056" s="48">
        <f>+(Ventas_Wellpro[[#This Row],[Precio de Venta]]*0.16)*Ventas_Wellpro[[#This Row],[Cantidad Vendida]]</f>
        <v>504.56640000000004</v>
      </c>
      <c r="H3056" s="113">
        <v>3153.54</v>
      </c>
      <c r="I3056" s="17">
        <f>+Ventas_Wellpro[[#This Row],[Total de Venta sin IVA]]+Ventas_Wellpro[[#This Row],[IVA]]</f>
        <v>3658.1064000000001</v>
      </c>
      <c r="J3056">
        <f>YEAR(Ventas_Wellpro[[#This Row],[Fecha]])</f>
        <v>2026</v>
      </c>
      <c r="K3056" t="str">
        <f>TEXT(Ventas_Wellpro[[#This Row],[Fecha]],"MMMM")</f>
        <v>febrero</v>
      </c>
      <c r="L3056">
        <f>DAY(Ventas_Wellpro[[#This Row],[Fecha]])</f>
        <v>4</v>
      </c>
    </row>
    <row r="3057" spans="2:12" x14ac:dyDescent="0.25">
      <c r="B3057" s="70">
        <v>46057</v>
      </c>
      <c r="C3057" s="88" t="s">
        <v>18</v>
      </c>
      <c r="D3057" t="s">
        <v>196</v>
      </c>
      <c r="E3057" s="112">
        <v>525.59</v>
      </c>
      <c r="F3057" s="112">
        <v>30</v>
      </c>
      <c r="G3057" s="48">
        <f>+(Ventas_Wellpro[[#This Row],[Precio de Venta]]*0.16)*Ventas_Wellpro[[#This Row],[Cantidad Vendida]]</f>
        <v>2522.8320000000003</v>
      </c>
      <c r="H3057" s="114">
        <v>15767.7</v>
      </c>
      <c r="I3057" s="17">
        <f>+Ventas_Wellpro[[#This Row],[Total de Venta sin IVA]]+Ventas_Wellpro[[#This Row],[IVA]]</f>
        <v>18290.531999999999</v>
      </c>
      <c r="J3057">
        <f>YEAR(Ventas_Wellpro[[#This Row],[Fecha]])</f>
        <v>2026</v>
      </c>
      <c r="K3057" t="str">
        <f>TEXT(Ventas_Wellpro[[#This Row],[Fecha]],"MMMM")</f>
        <v>febrero</v>
      </c>
      <c r="L3057">
        <f>DAY(Ventas_Wellpro[[#This Row],[Fecha]])</f>
        <v>4</v>
      </c>
    </row>
    <row r="3058" spans="2:12" x14ac:dyDescent="0.25">
      <c r="B3058" s="70">
        <v>46057</v>
      </c>
      <c r="C3058" s="88" t="s">
        <v>18</v>
      </c>
      <c r="D3058" t="s">
        <v>196</v>
      </c>
      <c r="E3058" s="111">
        <v>525.59</v>
      </c>
      <c r="F3058" s="111">
        <v>36</v>
      </c>
      <c r="G3058" s="48">
        <f>+(Ventas_Wellpro[[#This Row],[Precio de Venta]]*0.16)*Ventas_Wellpro[[#This Row],[Cantidad Vendida]]</f>
        <v>3027.3984</v>
      </c>
      <c r="H3058" s="113">
        <v>18921.240000000002</v>
      </c>
      <c r="I3058" s="17">
        <f>+Ventas_Wellpro[[#This Row],[Total de Venta sin IVA]]+Ventas_Wellpro[[#This Row],[IVA]]</f>
        <v>21948.638400000003</v>
      </c>
      <c r="J3058">
        <f>YEAR(Ventas_Wellpro[[#This Row],[Fecha]])</f>
        <v>2026</v>
      </c>
      <c r="K3058" t="str">
        <f>TEXT(Ventas_Wellpro[[#This Row],[Fecha]],"MMMM")</f>
        <v>febrero</v>
      </c>
      <c r="L3058">
        <f>DAY(Ventas_Wellpro[[#This Row],[Fecha]])</f>
        <v>4</v>
      </c>
    </row>
    <row r="3059" spans="2:12" x14ac:dyDescent="0.25">
      <c r="B3059" s="70">
        <v>46057</v>
      </c>
      <c r="C3059" s="88" t="s">
        <v>18</v>
      </c>
      <c r="D3059" t="s">
        <v>196</v>
      </c>
      <c r="E3059" s="112">
        <v>525.59</v>
      </c>
      <c r="F3059" s="112">
        <v>12</v>
      </c>
      <c r="G3059" s="48">
        <f>+(Ventas_Wellpro[[#This Row],[Precio de Venta]]*0.16)*Ventas_Wellpro[[#This Row],[Cantidad Vendida]]</f>
        <v>1009.1328000000001</v>
      </c>
      <c r="H3059" s="114">
        <v>6307.08</v>
      </c>
      <c r="I3059" s="17">
        <f>+Ventas_Wellpro[[#This Row],[Total de Venta sin IVA]]+Ventas_Wellpro[[#This Row],[IVA]]</f>
        <v>7316.2128000000002</v>
      </c>
      <c r="J3059">
        <f>YEAR(Ventas_Wellpro[[#This Row],[Fecha]])</f>
        <v>2026</v>
      </c>
      <c r="K3059" t="str">
        <f>TEXT(Ventas_Wellpro[[#This Row],[Fecha]],"MMMM")</f>
        <v>febrero</v>
      </c>
      <c r="L3059">
        <f>DAY(Ventas_Wellpro[[#This Row],[Fecha]])</f>
        <v>4</v>
      </c>
    </row>
    <row r="3060" spans="2:12" x14ac:dyDescent="0.25">
      <c r="B3060" s="70">
        <v>46057</v>
      </c>
      <c r="C3060" s="88" t="s">
        <v>18</v>
      </c>
      <c r="D3060" t="s">
        <v>196</v>
      </c>
      <c r="E3060" s="111">
        <v>525.59</v>
      </c>
      <c r="F3060" s="111">
        <v>6</v>
      </c>
      <c r="G3060" s="48">
        <f>+(Ventas_Wellpro[[#This Row],[Precio de Venta]]*0.16)*Ventas_Wellpro[[#This Row],[Cantidad Vendida]]</f>
        <v>504.56640000000004</v>
      </c>
      <c r="H3060" s="113">
        <v>3153.54</v>
      </c>
      <c r="I3060" s="17">
        <f>+Ventas_Wellpro[[#This Row],[Total de Venta sin IVA]]+Ventas_Wellpro[[#This Row],[IVA]]</f>
        <v>3658.1064000000001</v>
      </c>
      <c r="J3060">
        <f>YEAR(Ventas_Wellpro[[#This Row],[Fecha]])</f>
        <v>2026</v>
      </c>
      <c r="K3060" t="str">
        <f>TEXT(Ventas_Wellpro[[#This Row],[Fecha]],"MMMM")</f>
        <v>febrero</v>
      </c>
      <c r="L3060">
        <f>DAY(Ventas_Wellpro[[#This Row],[Fecha]])</f>
        <v>4</v>
      </c>
    </row>
    <row r="3061" spans="2:12" x14ac:dyDescent="0.25">
      <c r="B3061" s="70">
        <v>46057</v>
      </c>
      <c r="C3061" s="88" t="s">
        <v>18</v>
      </c>
      <c r="D3061" t="s">
        <v>196</v>
      </c>
      <c r="E3061" s="112">
        <v>525.59</v>
      </c>
      <c r="F3061" s="112">
        <v>24</v>
      </c>
      <c r="G3061" s="48">
        <f>+(Ventas_Wellpro[[#This Row],[Precio de Venta]]*0.16)*Ventas_Wellpro[[#This Row],[Cantidad Vendida]]</f>
        <v>2018.2656000000002</v>
      </c>
      <c r="H3061" s="114">
        <v>12614.16</v>
      </c>
      <c r="I3061" s="17">
        <f>+Ventas_Wellpro[[#This Row],[Total de Venta sin IVA]]+Ventas_Wellpro[[#This Row],[IVA]]</f>
        <v>14632.4256</v>
      </c>
      <c r="J3061">
        <f>YEAR(Ventas_Wellpro[[#This Row],[Fecha]])</f>
        <v>2026</v>
      </c>
      <c r="K3061" t="str">
        <f>TEXT(Ventas_Wellpro[[#This Row],[Fecha]],"MMMM")</f>
        <v>febrero</v>
      </c>
      <c r="L3061">
        <f>DAY(Ventas_Wellpro[[#This Row],[Fecha]])</f>
        <v>4</v>
      </c>
    </row>
    <row r="3062" spans="2:12" x14ac:dyDescent="0.25">
      <c r="B3062" s="70">
        <v>46057</v>
      </c>
      <c r="C3062" s="88" t="s">
        <v>18</v>
      </c>
      <c r="D3062" t="s">
        <v>196</v>
      </c>
      <c r="E3062" s="111">
        <v>525.59</v>
      </c>
      <c r="F3062" s="111">
        <v>24</v>
      </c>
      <c r="G3062" s="48">
        <f>+(Ventas_Wellpro[[#This Row],[Precio de Venta]]*0.16)*Ventas_Wellpro[[#This Row],[Cantidad Vendida]]</f>
        <v>2018.2656000000002</v>
      </c>
      <c r="H3062" s="113">
        <v>12614.16</v>
      </c>
      <c r="I3062" s="17">
        <f>+Ventas_Wellpro[[#This Row],[Total de Venta sin IVA]]+Ventas_Wellpro[[#This Row],[IVA]]</f>
        <v>14632.4256</v>
      </c>
      <c r="J3062">
        <f>YEAR(Ventas_Wellpro[[#This Row],[Fecha]])</f>
        <v>2026</v>
      </c>
      <c r="K3062" t="str">
        <f>TEXT(Ventas_Wellpro[[#This Row],[Fecha]],"MMMM")</f>
        <v>febrero</v>
      </c>
      <c r="L3062">
        <f>DAY(Ventas_Wellpro[[#This Row],[Fecha]])</f>
        <v>4</v>
      </c>
    </row>
    <row r="3063" spans="2:12" x14ac:dyDescent="0.25">
      <c r="B3063" s="70">
        <v>46057</v>
      </c>
      <c r="C3063" s="88" t="s">
        <v>18</v>
      </c>
      <c r="D3063" t="s">
        <v>196</v>
      </c>
      <c r="E3063" s="112">
        <v>525.59</v>
      </c>
      <c r="F3063" s="112">
        <v>12</v>
      </c>
      <c r="G3063" s="48">
        <f>+(Ventas_Wellpro[[#This Row],[Precio de Venta]]*0.16)*Ventas_Wellpro[[#This Row],[Cantidad Vendida]]</f>
        <v>1009.1328000000001</v>
      </c>
      <c r="H3063" s="114">
        <v>6307.08</v>
      </c>
      <c r="I3063" s="17">
        <f>+Ventas_Wellpro[[#This Row],[Total de Venta sin IVA]]+Ventas_Wellpro[[#This Row],[IVA]]</f>
        <v>7316.2128000000002</v>
      </c>
      <c r="J3063">
        <f>YEAR(Ventas_Wellpro[[#This Row],[Fecha]])</f>
        <v>2026</v>
      </c>
      <c r="K3063" t="str">
        <f>TEXT(Ventas_Wellpro[[#This Row],[Fecha]],"MMMM")</f>
        <v>febrero</v>
      </c>
      <c r="L3063">
        <f>DAY(Ventas_Wellpro[[#This Row],[Fecha]])</f>
        <v>4</v>
      </c>
    </row>
    <row r="3064" spans="2:12" x14ac:dyDescent="0.25">
      <c r="B3064" s="70">
        <v>46057</v>
      </c>
      <c r="C3064" s="74" t="s">
        <v>22</v>
      </c>
      <c r="D3064" s="210" t="s">
        <v>144</v>
      </c>
      <c r="E3064" s="111">
        <v>137.79</v>
      </c>
      <c r="F3064" s="111">
        <v>1</v>
      </c>
      <c r="G3064" s="48">
        <f>+(Ventas_Wellpro[[#This Row],[Precio de Venta]]*0.16)*Ventas_Wellpro[[#This Row],[Cantidad Vendida]]</f>
        <v>22.046399999999998</v>
      </c>
      <c r="H3064" s="113">
        <v>137.79</v>
      </c>
      <c r="I3064" s="17">
        <f>+Ventas_Wellpro[[#This Row],[Total de Venta sin IVA]]+Ventas_Wellpro[[#This Row],[IVA]]</f>
        <v>159.8364</v>
      </c>
      <c r="J3064">
        <f>YEAR(Ventas_Wellpro[[#This Row],[Fecha]])</f>
        <v>2026</v>
      </c>
      <c r="K3064" t="str">
        <f>TEXT(Ventas_Wellpro[[#This Row],[Fecha]],"MMMM")</f>
        <v>febrero</v>
      </c>
      <c r="L3064">
        <f>DAY(Ventas_Wellpro[[#This Row],[Fecha]])</f>
        <v>4</v>
      </c>
    </row>
    <row r="3065" spans="2:12" x14ac:dyDescent="0.25">
      <c r="B3065" s="70">
        <v>46057</v>
      </c>
      <c r="C3065" s="74" t="s">
        <v>22</v>
      </c>
      <c r="D3065" s="211" t="s">
        <v>144</v>
      </c>
      <c r="E3065" s="112">
        <v>137.79</v>
      </c>
      <c r="F3065" s="112">
        <v>1</v>
      </c>
      <c r="G3065" s="48">
        <f>+(Ventas_Wellpro[[#This Row],[Precio de Venta]]*0.16)*Ventas_Wellpro[[#This Row],[Cantidad Vendida]]</f>
        <v>22.046399999999998</v>
      </c>
      <c r="H3065" s="114">
        <v>137.79</v>
      </c>
      <c r="I3065" s="17">
        <f>+Ventas_Wellpro[[#This Row],[Total de Venta sin IVA]]+Ventas_Wellpro[[#This Row],[IVA]]</f>
        <v>159.8364</v>
      </c>
      <c r="J3065">
        <f>YEAR(Ventas_Wellpro[[#This Row],[Fecha]])</f>
        <v>2026</v>
      </c>
      <c r="K3065" t="str">
        <f>TEXT(Ventas_Wellpro[[#This Row],[Fecha]],"MMMM")</f>
        <v>febrero</v>
      </c>
      <c r="L3065">
        <f>DAY(Ventas_Wellpro[[#This Row],[Fecha]])</f>
        <v>4</v>
      </c>
    </row>
    <row r="3066" spans="2:12" x14ac:dyDescent="0.25">
      <c r="B3066" s="70">
        <v>46057</v>
      </c>
      <c r="C3066" s="74" t="s">
        <v>22</v>
      </c>
      <c r="D3066" s="210" t="s">
        <v>144</v>
      </c>
      <c r="E3066" s="111">
        <v>137.79</v>
      </c>
      <c r="F3066" s="111">
        <v>1</v>
      </c>
      <c r="G3066" s="48">
        <f>+(Ventas_Wellpro[[#This Row],[Precio de Venta]]*0.16)*Ventas_Wellpro[[#This Row],[Cantidad Vendida]]</f>
        <v>22.046399999999998</v>
      </c>
      <c r="H3066" s="113">
        <v>137.79</v>
      </c>
      <c r="I3066" s="17">
        <f>+Ventas_Wellpro[[#This Row],[Total de Venta sin IVA]]+Ventas_Wellpro[[#This Row],[IVA]]</f>
        <v>159.8364</v>
      </c>
      <c r="J3066">
        <f>YEAR(Ventas_Wellpro[[#This Row],[Fecha]])</f>
        <v>2026</v>
      </c>
      <c r="K3066" t="str">
        <f>TEXT(Ventas_Wellpro[[#This Row],[Fecha]],"MMMM")</f>
        <v>febrero</v>
      </c>
      <c r="L3066">
        <f>DAY(Ventas_Wellpro[[#This Row],[Fecha]])</f>
        <v>4</v>
      </c>
    </row>
    <row r="3067" spans="2:12" x14ac:dyDescent="0.25">
      <c r="B3067" s="70">
        <v>46057</v>
      </c>
      <c r="C3067" s="74" t="s">
        <v>22</v>
      </c>
      <c r="D3067" s="211" t="s">
        <v>144</v>
      </c>
      <c r="E3067" s="112">
        <v>137.79</v>
      </c>
      <c r="F3067" s="112">
        <v>1</v>
      </c>
      <c r="G3067" s="48">
        <f>+(Ventas_Wellpro[[#This Row],[Precio de Venta]]*0.16)*Ventas_Wellpro[[#This Row],[Cantidad Vendida]]</f>
        <v>22.046399999999998</v>
      </c>
      <c r="H3067" s="114">
        <v>137.79</v>
      </c>
      <c r="I3067" s="17">
        <f>+Ventas_Wellpro[[#This Row],[Total de Venta sin IVA]]+Ventas_Wellpro[[#This Row],[IVA]]</f>
        <v>159.8364</v>
      </c>
      <c r="J3067">
        <f>YEAR(Ventas_Wellpro[[#This Row],[Fecha]])</f>
        <v>2026</v>
      </c>
      <c r="K3067" t="str">
        <f>TEXT(Ventas_Wellpro[[#This Row],[Fecha]],"MMMM")</f>
        <v>febrero</v>
      </c>
      <c r="L3067">
        <f>DAY(Ventas_Wellpro[[#This Row],[Fecha]])</f>
        <v>4</v>
      </c>
    </row>
    <row r="3068" spans="2:12" x14ac:dyDescent="0.25">
      <c r="B3068" s="70">
        <v>46057</v>
      </c>
      <c r="C3068" s="74" t="s">
        <v>22</v>
      </c>
      <c r="D3068" s="210" t="s">
        <v>144</v>
      </c>
      <c r="E3068" s="111">
        <v>137.79499999999999</v>
      </c>
      <c r="F3068" s="111">
        <v>2</v>
      </c>
      <c r="G3068" s="48">
        <f>+(Ventas_Wellpro[[#This Row],[Precio de Venta]]*0.16)*Ventas_Wellpro[[#This Row],[Cantidad Vendida]]</f>
        <v>44.0944</v>
      </c>
      <c r="H3068" s="113">
        <v>275.58999999999997</v>
      </c>
      <c r="I3068" s="17">
        <f>+Ventas_Wellpro[[#This Row],[Total de Venta sin IVA]]+Ventas_Wellpro[[#This Row],[IVA]]</f>
        <v>319.68439999999998</v>
      </c>
      <c r="J3068">
        <f>YEAR(Ventas_Wellpro[[#This Row],[Fecha]])</f>
        <v>2026</v>
      </c>
      <c r="K3068" t="str">
        <f>TEXT(Ventas_Wellpro[[#This Row],[Fecha]],"MMMM")</f>
        <v>febrero</v>
      </c>
      <c r="L3068">
        <f>DAY(Ventas_Wellpro[[#This Row],[Fecha]])</f>
        <v>4</v>
      </c>
    </row>
    <row r="3069" spans="2:12" x14ac:dyDescent="0.25">
      <c r="B3069" s="70">
        <v>46057</v>
      </c>
      <c r="C3069" s="74" t="s">
        <v>22</v>
      </c>
      <c r="D3069" s="211" t="s">
        <v>144</v>
      </c>
      <c r="E3069" s="112">
        <v>137.79</v>
      </c>
      <c r="F3069" s="112">
        <v>1</v>
      </c>
      <c r="G3069" s="48">
        <f>+(Ventas_Wellpro[[#This Row],[Precio de Venta]]*0.16)*Ventas_Wellpro[[#This Row],[Cantidad Vendida]]</f>
        <v>22.046399999999998</v>
      </c>
      <c r="H3069" s="114">
        <v>137.79</v>
      </c>
      <c r="I3069" s="17">
        <f>+Ventas_Wellpro[[#This Row],[Total de Venta sin IVA]]+Ventas_Wellpro[[#This Row],[IVA]]</f>
        <v>159.8364</v>
      </c>
      <c r="J3069">
        <f>YEAR(Ventas_Wellpro[[#This Row],[Fecha]])</f>
        <v>2026</v>
      </c>
      <c r="K3069" t="str">
        <f>TEXT(Ventas_Wellpro[[#This Row],[Fecha]],"MMMM")</f>
        <v>febrero</v>
      </c>
      <c r="L3069">
        <f>DAY(Ventas_Wellpro[[#This Row],[Fecha]])</f>
        <v>4</v>
      </c>
    </row>
    <row r="3070" spans="2:12" x14ac:dyDescent="0.25">
      <c r="B3070" s="70">
        <v>46057</v>
      </c>
      <c r="C3070" s="74" t="s">
        <v>21</v>
      </c>
      <c r="D3070" s="210" t="s">
        <v>144</v>
      </c>
      <c r="E3070" s="111">
        <v>137.79</v>
      </c>
      <c r="F3070" s="111">
        <v>1</v>
      </c>
      <c r="G3070" s="48">
        <f>+(Ventas_Wellpro[[#This Row],[Precio de Venta]]*0.16)*Ventas_Wellpro[[#This Row],[Cantidad Vendida]]</f>
        <v>22.046399999999998</v>
      </c>
      <c r="H3070" s="113">
        <v>137.79</v>
      </c>
      <c r="I3070" s="17">
        <f>+Ventas_Wellpro[[#This Row],[Total de Venta sin IVA]]+Ventas_Wellpro[[#This Row],[IVA]]</f>
        <v>159.8364</v>
      </c>
      <c r="J3070">
        <f>YEAR(Ventas_Wellpro[[#This Row],[Fecha]])</f>
        <v>2026</v>
      </c>
      <c r="K3070" t="str">
        <f>TEXT(Ventas_Wellpro[[#This Row],[Fecha]],"MMMM")</f>
        <v>febrero</v>
      </c>
      <c r="L3070">
        <f>DAY(Ventas_Wellpro[[#This Row],[Fecha]])</f>
        <v>4</v>
      </c>
    </row>
    <row r="3071" spans="2:12" x14ac:dyDescent="0.25">
      <c r="B3071" s="70">
        <v>46057</v>
      </c>
      <c r="C3071" s="74" t="s">
        <v>21</v>
      </c>
      <c r="D3071" s="211" t="s">
        <v>144</v>
      </c>
      <c r="E3071" s="112">
        <v>137.79</v>
      </c>
      <c r="F3071" s="112">
        <v>1</v>
      </c>
      <c r="G3071" s="48">
        <f>+(Ventas_Wellpro[[#This Row],[Precio de Venta]]*0.16)*Ventas_Wellpro[[#This Row],[Cantidad Vendida]]</f>
        <v>22.046399999999998</v>
      </c>
      <c r="H3071" s="114">
        <v>137.79</v>
      </c>
      <c r="I3071" s="17">
        <f>+Ventas_Wellpro[[#This Row],[Total de Venta sin IVA]]+Ventas_Wellpro[[#This Row],[IVA]]</f>
        <v>159.8364</v>
      </c>
      <c r="J3071">
        <f>YEAR(Ventas_Wellpro[[#This Row],[Fecha]])</f>
        <v>2026</v>
      </c>
      <c r="K3071" t="str">
        <f>TEXT(Ventas_Wellpro[[#This Row],[Fecha]],"MMMM")</f>
        <v>febrero</v>
      </c>
      <c r="L3071">
        <f>DAY(Ventas_Wellpro[[#This Row],[Fecha]])</f>
        <v>4</v>
      </c>
    </row>
    <row r="3072" spans="2:12" x14ac:dyDescent="0.25">
      <c r="B3072" s="70">
        <v>46057</v>
      </c>
      <c r="C3072" s="74" t="s">
        <v>21</v>
      </c>
      <c r="D3072" s="210" t="s">
        <v>144</v>
      </c>
      <c r="E3072" s="111">
        <v>137.79</v>
      </c>
      <c r="F3072" s="111">
        <v>1</v>
      </c>
      <c r="G3072" s="48">
        <f>+(Ventas_Wellpro[[#This Row],[Precio de Venta]]*0.16)*Ventas_Wellpro[[#This Row],[Cantidad Vendida]]</f>
        <v>22.046399999999998</v>
      </c>
      <c r="H3072" s="113">
        <v>137.79</v>
      </c>
      <c r="I3072" s="17">
        <f>+Ventas_Wellpro[[#This Row],[Total de Venta sin IVA]]+Ventas_Wellpro[[#This Row],[IVA]]</f>
        <v>159.8364</v>
      </c>
      <c r="J3072">
        <f>YEAR(Ventas_Wellpro[[#This Row],[Fecha]])</f>
        <v>2026</v>
      </c>
      <c r="K3072" t="str">
        <f>TEXT(Ventas_Wellpro[[#This Row],[Fecha]],"MMMM")</f>
        <v>febrero</v>
      </c>
      <c r="L3072">
        <f>DAY(Ventas_Wellpro[[#This Row],[Fecha]])</f>
        <v>4</v>
      </c>
    </row>
    <row r="3073" spans="2:12" x14ac:dyDescent="0.25">
      <c r="B3073" s="70">
        <v>46057</v>
      </c>
      <c r="C3073" s="74" t="s">
        <v>23</v>
      </c>
      <c r="D3073" t="s">
        <v>196</v>
      </c>
      <c r="E3073" s="112">
        <v>70.05</v>
      </c>
      <c r="F3073" s="112">
        <v>240</v>
      </c>
      <c r="G3073" s="48">
        <f>+(Ventas_Wellpro[[#This Row],[Precio de Venta]]*0.16)*Ventas_Wellpro[[#This Row],[Cantidad Vendida]]</f>
        <v>2689.92</v>
      </c>
      <c r="H3073" s="114">
        <v>16812</v>
      </c>
      <c r="I3073" s="17">
        <f>+Ventas_Wellpro[[#This Row],[Total de Venta sin IVA]]+Ventas_Wellpro[[#This Row],[IVA]]</f>
        <v>19501.919999999998</v>
      </c>
      <c r="J3073">
        <f>YEAR(Ventas_Wellpro[[#This Row],[Fecha]])</f>
        <v>2026</v>
      </c>
      <c r="K3073" t="str">
        <f>TEXT(Ventas_Wellpro[[#This Row],[Fecha]],"MMMM")</f>
        <v>febrero</v>
      </c>
      <c r="L3073">
        <f>DAY(Ventas_Wellpro[[#This Row],[Fecha]])</f>
        <v>4</v>
      </c>
    </row>
    <row r="3074" spans="2:12" x14ac:dyDescent="0.25">
      <c r="B3074" s="70">
        <v>46057</v>
      </c>
      <c r="C3074" s="74" t="s">
        <v>23</v>
      </c>
      <c r="D3074" t="s">
        <v>196</v>
      </c>
      <c r="E3074" s="111">
        <v>70.05</v>
      </c>
      <c r="F3074" s="111">
        <v>240</v>
      </c>
      <c r="G3074" s="48">
        <f>+(Ventas_Wellpro[[#This Row],[Precio de Venta]]*0.16)*Ventas_Wellpro[[#This Row],[Cantidad Vendida]]</f>
        <v>2689.92</v>
      </c>
      <c r="H3074" s="113">
        <v>16812</v>
      </c>
      <c r="I3074" s="17">
        <f>+Ventas_Wellpro[[#This Row],[Total de Venta sin IVA]]+Ventas_Wellpro[[#This Row],[IVA]]</f>
        <v>19501.919999999998</v>
      </c>
      <c r="J3074">
        <f>YEAR(Ventas_Wellpro[[#This Row],[Fecha]])</f>
        <v>2026</v>
      </c>
      <c r="K3074" t="str">
        <f>TEXT(Ventas_Wellpro[[#This Row],[Fecha]],"MMMM")</f>
        <v>febrero</v>
      </c>
      <c r="L3074">
        <f>DAY(Ventas_Wellpro[[#This Row],[Fecha]])</f>
        <v>4</v>
      </c>
    </row>
    <row r="3075" spans="2:12" x14ac:dyDescent="0.25">
      <c r="B3075" s="70">
        <v>46057</v>
      </c>
      <c r="C3075" s="74" t="s">
        <v>23</v>
      </c>
      <c r="D3075" t="s">
        <v>196</v>
      </c>
      <c r="E3075" s="112">
        <v>70.05</v>
      </c>
      <c r="F3075" s="112">
        <v>240</v>
      </c>
      <c r="G3075" s="48">
        <f>+(Ventas_Wellpro[[#This Row],[Precio de Venta]]*0.16)*Ventas_Wellpro[[#This Row],[Cantidad Vendida]]</f>
        <v>2689.92</v>
      </c>
      <c r="H3075" s="114">
        <v>16812</v>
      </c>
      <c r="I3075" s="17">
        <f>+Ventas_Wellpro[[#This Row],[Total de Venta sin IVA]]+Ventas_Wellpro[[#This Row],[IVA]]</f>
        <v>19501.919999999998</v>
      </c>
      <c r="J3075">
        <f>YEAR(Ventas_Wellpro[[#This Row],[Fecha]])</f>
        <v>2026</v>
      </c>
      <c r="K3075" t="str">
        <f>TEXT(Ventas_Wellpro[[#This Row],[Fecha]],"MMMM")</f>
        <v>febrero</v>
      </c>
      <c r="L3075">
        <f>DAY(Ventas_Wellpro[[#This Row],[Fecha]])</f>
        <v>4</v>
      </c>
    </row>
    <row r="3076" spans="2:12" x14ac:dyDescent="0.25">
      <c r="B3076" s="70">
        <v>46057</v>
      </c>
      <c r="C3076" s="74" t="s">
        <v>23</v>
      </c>
      <c r="D3076" t="s">
        <v>196</v>
      </c>
      <c r="E3076" s="111">
        <v>70.05</v>
      </c>
      <c r="F3076" s="111">
        <v>240</v>
      </c>
      <c r="G3076" s="48">
        <f>+(Ventas_Wellpro[[#This Row],[Precio de Venta]]*0.16)*Ventas_Wellpro[[#This Row],[Cantidad Vendida]]</f>
        <v>2689.92</v>
      </c>
      <c r="H3076" s="113">
        <v>16812</v>
      </c>
      <c r="I3076" s="17">
        <f>+Ventas_Wellpro[[#This Row],[Total de Venta sin IVA]]+Ventas_Wellpro[[#This Row],[IVA]]</f>
        <v>19501.919999999998</v>
      </c>
      <c r="J3076">
        <f>YEAR(Ventas_Wellpro[[#This Row],[Fecha]])</f>
        <v>2026</v>
      </c>
      <c r="K3076" t="str">
        <f>TEXT(Ventas_Wellpro[[#This Row],[Fecha]],"MMMM")</f>
        <v>febrero</v>
      </c>
      <c r="L3076">
        <f>DAY(Ventas_Wellpro[[#This Row],[Fecha]])</f>
        <v>4</v>
      </c>
    </row>
    <row r="3077" spans="2:12" x14ac:dyDescent="0.25">
      <c r="B3077" s="70">
        <v>46057</v>
      </c>
      <c r="C3077" s="74" t="s">
        <v>24</v>
      </c>
      <c r="D3077" s="211" t="s">
        <v>144</v>
      </c>
      <c r="E3077" s="112">
        <v>137.79</v>
      </c>
      <c r="F3077" s="112">
        <v>1</v>
      </c>
      <c r="G3077" s="48">
        <f>+(Ventas_Wellpro[[#This Row],[Precio de Venta]]*0.16)*Ventas_Wellpro[[#This Row],[Cantidad Vendida]]</f>
        <v>22.046399999999998</v>
      </c>
      <c r="H3077" s="114">
        <v>137.79</v>
      </c>
      <c r="I3077" s="17">
        <f>+Ventas_Wellpro[[#This Row],[Total de Venta sin IVA]]+Ventas_Wellpro[[#This Row],[IVA]]</f>
        <v>159.8364</v>
      </c>
      <c r="J3077">
        <f>YEAR(Ventas_Wellpro[[#This Row],[Fecha]])</f>
        <v>2026</v>
      </c>
      <c r="K3077" t="str">
        <f>TEXT(Ventas_Wellpro[[#This Row],[Fecha]],"MMMM")</f>
        <v>febrero</v>
      </c>
      <c r="L3077">
        <f>DAY(Ventas_Wellpro[[#This Row],[Fecha]])</f>
        <v>4</v>
      </c>
    </row>
    <row r="3078" spans="2:12" x14ac:dyDescent="0.25">
      <c r="B3078" s="70">
        <v>46057</v>
      </c>
      <c r="C3078" s="74" t="s">
        <v>24</v>
      </c>
      <c r="D3078" s="210" t="s">
        <v>144</v>
      </c>
      <c r="E3078" s="111">
        <v>137.79</v>
      </c>
      <c r="F3078" s="111">
        <v>1</v>
      </c>
      <c r="G3078" s="48">
        <f>+(Ventas_Wellpro[[#This Row],[Precio de Venta]]*0.16)*Ventas_Wellpro[[#This Row],[Cantidad Vendida]]</f>
        <v>22.046399999999998</v>
      </c>
      <c r="H3078" s="113">
        <v>137.79</v>
      </c>
      <c r="I3078" s="17">
        <f>+Ventas_Wellpro[[#This Row],[Total de Venta sin IVA]]+Ventas_Wellpro[[#This Row],[IVA]]</f>
        <v>159.8364</v>
      </c>
      <c r="J3078">
        <f>YEAR(Ventas_Wellpro[[#This Row],[Fecha]])</f>
        <v>2026</v>
      </c>
      <c r="K3078" t="str">
        <f>TEXT(Ventas_Wellpro[[#This Row],[Fecha]],"MMMM")</f>
        <v>febrero</v>
      </c>
      <c r="L3078">
        <f>DAY(Ventas_Wellpro[[#This Row],[Fecha]])</f>
        <v>4</v>
      </c>
    </row>
    <row r="3079" spans="2:12" x14ac:dyDescent="0.25">
      <c r="B3079" s="70">
        <v>46057</v>
      </c>
      <c r="C3079" s="74" t="s">
        <v>10</v>
      </c>
      <c r="D3079" s="211" t="s">
        <v>144</v>
      </c>
      <c r="E3079" s="112">
        <v>343.97</v>
      </c>
      <c r="F3079" s="112">
        <v>1</v>
      </c>
      <c r="G3079" s="48">
        <f>+(Ventas_Wellpro[[#This Row],[Precio de Venta]]*0.16)*Ventas_Wellpro[[#This Row],[Cantidad Vendida]]</f>
        <v>55.035200000000003</v>
      </c>
      <c r="H3079" s="114">
        <v>343.97</v>
      </c>
      <c r="I3079" s="17">
        <f>+Ventas_Wellpro[[#This Row],[Total de Venta sin IVA]]+Ventas_Wellpro[[#This Row],[IVA]]</f>
        <v>399.00520000000006</v>
      </c>
      <c r="J3079">
        <f>YEAR(Ventas_Wellpro[[#This Row],[Fecha]])</f>
        <v>2026</v>
      </c>
      <c r="K3079" t="str">
        <f>TEXT(Ventas_Wellpro[[#This Row],[Fecha]],"MMMM")</f>
        <v>febrero</v>
      </c>
      <c r="L3079">
        <f>DAY(Ventas_Wellpro[[#This Row],[Fecha]])</f>
        <v>4</v>
      </c>
    </row>
    <row r="3080" spans="2:12" x14ac:dyDescent="0.25">
      <c r="B3080" s="70">
        <v>46057</v>
      </c>
      <c r="C3080" s="74" t="s">
        <v>17</v>
      </c>
      <c r="D3080" t="s">
        <v>196</v>
      </c>
      <c r="E3080" s="111">
        <v>498.66</v>
      </c>
      <c r="F3080" s="111">
        <v>18</v>
      </c>
      <c r="G3080" s="48">
        <f>+(Ventas_Wellpro[[#This Row],[Precio de Venta]]*0.16)*Ventas_Wellpro[[#This Row],[Cantidad Vendida]]</f>
        <v>1436.1408000000001</v>
      </c>
      <c r="H3080" s="113">
        <v>8975.8799999999992</v>
      </c>
      <c r="I3080" s="17">
        <f>+Ventas_Wellpro[[#This Row],[Total de Venta sin IVA]]+Ventas_Wellpro[[#This Row],[IVA]]</f>
        <v>10412.020799999998</v>
      </c>
      <c r="J3080">
        <f>YEAR(Ventas_Wellpro[[#This Row],[Fecha]])</f>
        <v>2026</v>
      </c>
      <c r="K3080" t="str">
        <f>TEXT(Ventas_Wellpro[[#This Row],[Fecha]],"MMMM")</f>
        <v>febrero</v>
      </c>
      <c r="L3080">
        <f>DAY(Ventas_Wellpro[[#This Row],[Fecha]])</f>
        <v>4</v>
      </c>
    </row>
    <row r="3081" spans="2:12" x14ac:dyDescent="0.25">
      <c r="B3081" s="70">
        <v>46057</v>
      </c>
      <c r="C3081" s="74" t="s">
        <v>17</v>
      </c>
      <c r="D3081" t="s">
        <v>196</v>
      </c>
      <c r="E3081" s="112">
        <v>498.66</v>
      </c>
      <c r="F3081" s="112">
        <v>6</v>
      </c>
      <c r="G3081" s="48">
        <f>+(Ventas_Wellpro[[#This Row],[Precio de Venta]]*0.16)*Ventas_Wellpro[[#This Row],[Cantidad Vendida]]</f>
        <v>478.71360000000004</v>
      </c>
      <c r="H3081" s="114">
        <v>2991.96</v>
      </c>
      <c r="I3081" s="17">
        <f>+Ventas_Wellpro[[#This Row],[Total de Venta sin IVA]]+Ventas_Wellpro[[#This Row],[IVA]]</f>
        <v>3470.6736000000001</v>
      </c>
      <c r="J3081">
        <f>YEAR(Ventas_Wellpro[[#This Row],[Fecha]])</f>
        <v>2026</v>
      </c>
      <c r="K3081" t="str">
        <f>TEXT(Ventas_Wellpro[[#This Row],[Fecha]],"MMMM")</f>
        <v>febrero</v>
      </c>
      <c r="L3081">
        <f>DAY(Ventas_Wellpro[[#This Row],[Fecha]])</f>
        <v>4</v>
      </c>
    </row>
    <row r="3082" spans="2:12" x14ac:dyDescent="0.25">
      <c r="B3082" s="70">
        <v>46057</v>
      </c>
      <c r="C3082" s="74" t="s">
        <v>17</v>
      </c>
      <c r="D3082" t="s">
        <v>196</v>
      </c>
      <c r="E3082" s="111">
        <v>498.66</v>
      </c>
      <c r="F3082" s="111">
        <v>12</v>
      </c>
      <c r="G3082" s="48">
        <f>+(Ventas_Wellpro[[#This Row],[Precio de Venta]]*0.16)*Ventas_Wellpro[[#This Row],[Cantidad Vendida]]</f>
        <v>957.42720000000008</v>
      </c>
      <c r="H3082" s="113">
        <v>5983.92</v>
      </c>
      <c r="I3082" s="17">
        <f>+Ventas_Wellpro[[#This Row],[Total de Venta sin IVA]]+Ventas_Wellpro[[#This Row],[IVA]]</f>
        <v>6941.3472000000002</v>
      </c>
      <c r="J3082">
        <f>YEAR(Ventas_Wellpro[[#This Row],[Fecha]])</f>
        <v>2026</v>
      </c>
      <c r="K3082" t="str">
        <f>TEXT(Ventas_Wellpro[[#This Row],[Fecha]],"MMMM")</f>
        <v>febrero</v>
      </c>
      <c r="L3082">
        <f>DAY(Ventas_Wellpro[[#This Row],[Fecha]])</f>
        <v>4</v>
      </c>
    </row>
    <row r="3083" spans="2:12" x14ac:dyDescent="0.25">
      <c r="B3083" s="70">
        <v>46057</v>
      </c>
      <c r="C3083" s="74" t="s">
        <v>17</v>
      </c>
      <c r="D3083" t="s">
        <v>196</v>
      </c>
      <c r="E3083" s="112">
        <v>498.66</v>
      </c>
      <c r="F3083" s="112">
        <v>36</v>
      </c>
      <c r="G3083" s="48">
        <f>+(Ventas_Wellpro[[#This Row],[Precio de Venta]]*0.16)*Ventas_Wellpro[[#This Row],[Cantidad Vendida]]</f>
        <v>2872.2816000000003</v>
      </c>
      <c r="H3083" s="114">
        <v>17951.759999999998</v>
      </c>
      <c r="I3083" s="17">
        <f>+Ventas_Wellpro[[#This Row],[Total de Venta sin IVA]]+Ventas_Wellpro[[#This Row],[IVA]]</f>
        <v>20824.041599999997</v>
      </c>
      <c r="J3083">
        <f>YEAR(Ventas_Wellpro[[#This Row],[Fecha]])</f>
        <v>2026</v>
      </c>
      <c r="K3083" t="str">
        <f>TEXT(Ventas_Wellpro[[#This Row],[Fecha]],"MMMM")</f>
        <v>febrero</v>
      </c>
      <c r="L3083">
        <f>DAY(Ventas_Wellpro[[#This Row],[Fecha]])</f>
        <v>4</v>
      </c>
    </row>
    <row r="3084" spans="2:12" x14ac:dyDescent="0.25">
      <c r="B3084" s="70">
        <v>46057</v>
      </c>
      <c r="C3084" s="74" t="s">
        <v>17</v>
      </c>
      <c r="D3084" t="s">
        <v>196</v>
      </c>
      <c r="E3084" s="111">
        <v>498.66</v>
      </c>
      <c r="F3084" s="111">
        <v>24</v>
      </c>
      <c r="G3084" s="48">
        <f>+(Ventas_Wellpro[[#This Row],[Precio de Venta]]*0.16)*Ventas_Wellpro[[#This Row],[Cantidad Vendida]]</f>
        <v>1914.8544000000002</v>
      </c>
      <c r="H3084" s="113">
        <v>11967.84</v>
      </c>
      <c r="I3084" s="17">
        <f>+Ventas_Wellpro[[#This Row],[Total de Venta sin IVA]]+Ventas_Wellpro[[#This Row],[IVA]]</f>
        <v>13882.6944</v>
      </c>
      <c r="J3084">
        <f>YEAR(Ventas_Wellpro[[#This Row],[Fecha]])</f>
        <v>2026</v>
      </c>
      <c r="K3084" t="str">
        <f>TEXT(Ventas_Wellpro[[#This Row],[Fecha]],"MMMM")</f>
        <v>febrero</v>
      </c>
      <c r="L3084">
        <f>DAY(Ventas_Wellpro[[#This Row],[Fecha]])</f>
        <v>4</v>
      </c>
    </row>
    <row r="3085" spans="2:12" x14ac:dyDescent="0.25">
      <c r="B3085" s="70">
        <v>46057</v>
      </c>
      <c r="C3085" s="74" t="s">
        <v>17</v>
      </c>
      <c r="D3085" t="s">
        <v>196</v>
      </c>
      <c r="E3085" s="112">
        <v>498.66</v>
      </c>
      <c r="F3085" s="112">
        <v>6</v>
      </c>
      <c r="G3085" s="48">
        <f>+(Ventas_Wellpro[[#This Row],[Precio de Venta]]*0.16)*Ventas_Wellpro[[#This Row],[Cantidad Vendida]]</f>
        <v>478.71360000000004</v>
      </c>
      <c r="H3085" s="114">
        <v>2991.96</v>
      </c>
      <c r="I3085" s="17">
        <f>+Ventas_Wellpro[[#This Row],[Total de Venta sin IVA]]+Ventas_Wellpro[[#This Row],[IVA]]</f>
        <v>3470.6736000000001</v>
      </c>
      <c r="J3085">
        <f>YEAR(Ventas_Wellpro[[#This Row],[Fecha]])</f>
        <v>2026</v>
      </c>
      <c r="K3085" t="str">
        <f>TEXT(Ventas_Wellpro[[#This Row],[Fecha]],"MMMM")</f>
        <v>febrero</v>
      </c>
      <c r="L3085">
        <f>DAY(Ventas_Wellpro[[#This Row],[Fecha]])</f>
        <v>4</v>
      </c>
    </row>
    <row r="3086" spans="2:12" x14ac:dyDescent="0.25">
      <c r="B3086" s="70">
        <v>46057</v>
      </c>
      <c r="C3086" s="74" t="s">
        <v>17</v>
      </c>
      <c r="D3086" t="s">
        <v>196</v>
      </c>
      <c r="E3086" s="111">
        <v>498.66</v>
      </c>
      <c r="F3086" s="111">
        <v>18</v>
      </c>
      <c r="G3086" s="48">
        <f>+(Ventas_Wellpro[[#This Row],[Precio de Venta]]*0.16)*Ventas_Wellpro[[#This Row],[Cantidad Vendida]]</f>
        <v>1436.1408000000001</v>
      </c>
      <c r="H3086" s="113">
        <v>8975.8799999999992</v>
      </c>
      <c r="I3086" s="17">
        <f>+Ventas_Wellpro[[#This Row],[Total de Venta sin IVA]]+Ventas_Wellpro[[#This Row],[IVA]]</f>
        <v>10412.020799999998</v>
      </c>
      <c r="J3086">
        <f>YEAR(Ventas_Wellpro[[#This Row],[Fecha]])</f>
        <v>2026</v>
      </c>
      <c r="K3086" t="str">
        <f>TEXT(Ventas_Wellpro[[#This Row],[Fecha]],"MMMM")</f>
        <v>febrero</v>
      </c>
      <c r="L3086">
        <f>DAY(Ventas_Wellpro[[#This Row],[Fecha]])</f>
        <v>4</v>
      </c>
    </row>
    <row r="3087" spans="2:12" x14ac:dyDescent="0.25">
      <c r="B3087" s="70">
        <v>46057</v>
      </c>
      <c r="C3087" s="74" t="s">
        <v>17</v>
      </c>
      <c r="D3087" t="s">
        <v>196</v>
      </c>
      <c r="E3087" s="112">
        <v>498.66</v>
      </c>
      <c r="F3087" s="112">
        <v>12</v>
      </c>
      <c r="G3087" s="48">
        <f>+(Ventas_Wellpro[[#This Row],[Precio de Venta]]*0.16)*Ventas_Wellpro[[#This Row],[Cantidad Vendida]]</f>
        <v>957.42720000000008</v>
      </c>
      <c r="H3087" s="114">
        <v>5983.92</v>
      </c>
      <c r="I3087" s="17">
        <f>+Ventas_Wellpro[[#This Row],[Total de Venta sin IVA]]+Ventas_Wellpro[[#This Row],[IVA]]</f>
        <v>6941.3472000000002</v>
      </c>
      <c r="J3087">
        <f>YEAR(Ventas_Wellpro[[#This Row],[Fecha]])</f>
        <v>2026</v>
      </c>
      <c r="K3087" t="str">
        <f>TEXT(Ventas_Wellpro[[#This Row],[Fecha]],"MMMM")</f>
        <v>febrero</v>
      </c>
      <c r="L3087">
        <f>DAY(Ventas_Wellpro[[#This Row],[Fecha]])</f>
        <v>4</v>
      </c>
    </row>
    <row r="3088" spans="2:12" x14ac:dyDescent="0.25">
      <c r="B3088" s="70">
        <v>46057</v>
      </c>
      <c r="C3088" s="74" t="s">
        <v>17</v>
      </c>
      <c r="D3088" t="s">
        <v>196</v>
      </c>
      <c r="E3088" s="111">
        <v>498.66</v>
      </c>
      <c r="F3088" s="111">
        <v>12</v>
      </c>
      <c r="G3088" s="48">
        <f>+(Ventas_Wellpro[[#This Row],[Precio de Venta]]*0.16)*Ventas_Wellpro[[#This Row],[Cantidad Vendida]]</f>
        <v>957.42720000000008</v>
      </c>
      <c r="H3088" s="113">
        <v>5983.92</v>
      </c>
      <c r="I3088" s="17">
        <f>+Ventas_Wellpro[[#This Row],[Total de Venta sin IVA]]+Ventas_Wellpro[[#This Row],[IVA]]</f>
        <v>6941.3472000000002</v>
      </c>
      <c r="J3088">
        <f>YEAR(Ventas_Wellpro[[#This Row],[Fecha]])</f>
        <v>2026</v>
      </c>
      <c r="K3088" t="str">
        <f>TEXT(Ventas_Wellpro[[#This Row],[Fecha]],"MMMM")</f>
        <v>febrero</v>
      </c>
      <c r="L3088">
        <f>DAY(Ventas_Wellpro[[#This Row],[Fecha]])</f>
        <v>4</v>
      </c>
    </row>
    <row r="3089" spans="2:12" x14ac:dyDescent="0.25">
      <c r="B3089" s="70">
        <v>46057</v>
      </c>
      <c r="C3089" s="74" t="s">
        <v>17</v>
      </c>
      <c r="D3089" t="s">
        <v>196</v>
      </c>
      <c r="E3089" s="112">
        <v>498.66</v>
      </c>
      <c r="F3089" s="112">
        <v>42</v>
      </c>
      <c r="G3089" s="48">
        <f>+(Ventas_Wellpro[[#This Row],[Precio de Venta]]*0.16)*Ventas_Wellpro[[#This Row],[Cantidad Vendida]]</f>
        <v>3350.9952000000003</v>
      </c>
      <c r="H3089" s="114">
        <v>20943.72</v>
      </c>
      <c r="I3089" s="17">
        <f>+Ventas_Wellpro[[#This Row],[Total de Venta sin IVA]]+Ventas_Wellpro[[#This Row],[IVA]]</f>
        <v>24294.715200000002</v>
      </c>
      <c r="J3089">
        <f>YEAR(Ventas_Wellpro[[#This Row],[Fecha]])</f>
        <v>2026</v>
      </c>
      <c r="K3089" t="str">
        <f>TEXT(Ventas_Wellpro[[#This Row],[Fecha]],"MMMM")</f>
        <v>febrero</v>
      </c>
      <c r="L3089">
        <f>DAY(Ventas_Wellpro[[#This Row],[Fecha]])</f>
        <v>4</v>
      </c>
    </row>
    <row r="3090" spans="2:12" x14ac:dyDescent="0.25">
      <c r="B3090" s="70">
        <v>46057</v>
      </c>
      <c r="C3090" s="74" t="s">
        <v>17</v>
      </c>
      <c r="D3090" t="s">
        <v>196</v>
      </c>
      <c r="E3090" s="111">
        <v>498.66</v>
      </c>
      <c r="F3090" s="111">
        <v>18</v>
      </c>
      <c r="G3090" s="48">
        <f>+(Ventas_Wellpro[[#This Row],[Precio de Venta]]*0.16)*Ventas_Wellpro[[#This Row],[Cantidad Vendida]]</f>
        <v>1436.1408000000001</v>
      </c>
      <c r="H3090" s="113">
        <v>8975.8799999999992</v>
      </c>
      <c r="I3090" s="17">
        <f>+Ventas_Wellpro[[#This Row],[Total de Venta sin IVA]]+Ventas_Wellpro[[#This Row],[IVA]]</f>
        <v>10412.020799999998</v>
      </c>
      <c r="J3090">
        <f>YEAR(Ventas_Wellpro[[#This Row],[Fecha]])</f>
        <v>2026</v>
      </c>
      <c r="K3090" t="str">
        <f>TEXT(Ventas_Wellpro[[#This Row],[Fecha]],"MMMM")</f>
        <v>febrero</v>
      </c>
      <c r="L3090">
        <f>DAY(Ventas_Wellpro[[#This Row],[Fecha]])</f>
        <v>4</v>
      </c>
    </row>
    <row r="3091" spans="2:12" x14ac:dyDescent="0.25">
      <c r="B3091" s="70">
        <v>46057</v>
      </c>
      <c r="C3091" s="74" t="s">
        <v>17</v>
      </c>
      <c r="D3091" t="s">
        <v>196</v>
      </c>
      <c r="E3091" s="112">
        <v>498.66</v>
      </c>
      <c r="F3091" s="112">
        <v>12</v>
      </c>
      <c r="G3091" s="48">
        <f>+(Ventas_Wellpro[[#This Row],[Precio de Venta]]*0.16)*Ventas_Wellpro[[#This Row],[Cantidad Vendida]]</f>
        <v>957.42720000000008</v>
      </c>
      <c r="H3091" s="114">
        <v>5983.92</v>
      </c>
      <c r="I3091" s="17">
        <f>+Ventas_Wellpro[[#This Row],[Total de Venta sin IVA]]+Ventas_Wellpro[[#This Row],[IVA]]</f>
        <v>6941.3472000000002</v>
      </c>
      <c r="J3091">
        <f>YEAR(Ventas_Wellpro[[#This Row],[Fecha]])</f>
        <v>2026</v>
      </c>
      <c r="K3091" t="str">
        <f>TEXT(Ventas_Wellpro[[#This Row],[Fecha]],"MMMM")</f>
        <v>febrero</v>
      </c>
      <c r="L3091">
        <f>DAY(Ventas_Wellpro[[#This Row],[Fecha]])</f>
        <v>4</v>
      </c>
    </row>
    <row r="3092" spans="2:12" x14ac:dyDescent="0.25">
      <c r="B3092" s="70">
        <v>46057</v>
      </c>
      <c r="C3092" s="74" t="s">
        <v>123</v>
      </c>
      <c r="D3092" s="210" t="s">
        <v>144</v>
      </c>
      <c r="E3092" s="111">
        <v>137.79</v>
      </c>
      <c r="F3092" s="111">
        <v>1</v>
      </c>
      <c r="G3092" s="48">
        <f>+(Ventas_Wellpro[[#This Row],[Precio de Venta]]*0.16)*Ventas_Wellpro[[#This Row],[Cantidad Vendida]]</f>
        <v>22.046399999999998</v>
      </c>
      <c r="H3092" s="113">
        <v>137.79</v>
      </c>
      <c r="I3092" s="17">
        <f>+Ventas_Wellpro[[#This Row],[Total de Venta sin IVA]]+Ventas_Wellpro[[#This Row],[IVA]]</f>
        <v>159.8364</v>
      </c>
      <c r="J3092">
        <f>YEAR(Ventas_Wellpro[[#This Row],[Fecha]])</f>
        <v>2026</v>
      </c>
      <c r="K3092" t="str">
        <f>TEXT(Ventas_Wellpro[[#This Row],[Fecha]],"MMMM")</f>
        <v>febrero</v>
      </c>
      <c r="L3092">
        <f>DAY(Ventas_Wellpro[[#This Row],[Fecha]])</f>
        <v>4</v>
      </c>
    </row>
    <row r="3093" spans="2:12" x14ac:dyDescent="0.25">
      <c r="B3093" s="70">
        <v>46057</v>
      </c>
      <c r="C3093" s="74" t="s">
        <v>123</v>
      </c>
      <c r="D3093" s="211" t="s">
        <v>144</v>
      </c>
      <c r="E3093" s="112">
        <v>137.79</v>
      </c>
      <c r="F3093" s="112">
        <v>1</v>
      </c>
      <c r="G3093" s="48">
        <f>+(Ventas_Wellpro[[#This Row],[Precio de Venta]]*0.16)*Ventas_Wellpro[[#This Row],[Cantidad Vendida]]</f>
        <v>22.046399999999998</v>
      </c>
      <c r="H3093" s="114">
        <v>137.79</v>
      </c>
      <c r="I3093" s="17">
        <f>+Ventas_Wellpro[[#This Row],[Total de Venta sin IVA]]+Ventas_Wellpro[[#This Row],[IVA]]</f>
        <v>159.8364</v>
      </c>
      <c r="J3093">
        <f>YEAR(Ventas_Wellpro[[#This Row],[Fecha]])</f>
        <v>2026</v>
      </c>
      <c r="K3093" t="str">
        <f>TEXT(Ventas_Wellpro[[#This Row],[Fecha]],"MMMM")</f>
        <v>febrero</v>
      </c>
      <c r="L3093">
        <f>DAY(Ventas_Wellpro[[#This Row],[Fecha]])</f>
        <v>4</v>
      </c>
    </row>
    <row r="3094" spans="2:12" x14ac:dyDescent="0.25">
      <c r="B3094" s="70">
        <v>46057</v>
      </c>
      <c r="C3094" s="74" t="s">
        <v>123</v>
      </c>
      <c r="D3094" s="210" t="s">
        <v>144</v>
      </c>
      <c r="E3094" s="111">
        <v>137.79</v>
      </c>
      <c r="F3094" s="111">
        <v>1</v>
      </c>
      <c r="G3094" s="48">
        <f>+(Ventas_Wellpro[[#This Row],[Precio de Venta]]*0.16)*Ventas_Wellpro[[#This Row],[Cantidad Vendida]]</f>
        <v>22.046399999999998</v>
      </c>
      <c r="H3094" s="113">
        <v>137.79</v>
      </c>
      <c r="I3094" s="17">
        <f>+Ventas_Wellpro[[#This Row],[Total de Venta sin IVA]]+Ventas_Wellpro[[#This Row],[IVA]]</f>
        <v>159.8364</v>
      </c>
      <c r="J3094">
        <f>YEAR(Ventas_Wellpro[[#This Row],[Fecha]])</f>
        <v>2026</v>
      </c>
      <c r="K3094" t="str">
        <f>TEXT(Ventas_Wellpro[[#This Row],[Fecha]],"MMMM")</f>
        <v>febrero</v>
      </c>
      <c r="L3094">
        <f>DAY(Ventas_Wellpro[[#This Row],[Fecha]])</f>
        <v>4</v>
      </c>
    </row>
    <row r="3095" spans="2:12" x14ac:dyDescent="0.25">
      <c r="B3095" s="70">
        <v>46057</v>
      </c>
      <c r="C3095" s="74" t="s">
        <v>123</v>
      </c>
      <c r="D3095" s="211" t="s">
        <v>144</v>
      </c>
      <c r="E3095" s="112">
        <v>137.79</v>
      </c>
      <c r="F3095" s="112">
        <v>1</v>
      </c>
      <c r="G3095" s="48">
        <f>+(Ventas_Wellpro[[#This Row],[Precio de Venta]]*0.16)*Ventas_Wellpro[[#This Row],[Cantidad Vendida]]</f>
        <v>22.046399999999998</v>
      </c>
      <c r="H3095" s="114">
        <v>137.79</v>
      </c>
      <c r="I3095" s="17">
        <f>+Ventas_Wellpro[[#This Row],[Total de Venta sin IVA]]+Ventas_Wellpro[[#This Row],[IVA]]</f>
        <v>159.8364</v>
      </c>
      <c r="J3095">
        <f>YEAR(Ventas_Wellpro[[#This Row],[Fecha]])</f>
        <v>2026</v>
      </c>
      <c r="K3095" t="str">
        <f>TEXT(Ventas_Wellpro[[#This Row],[Fecha]],"MMMM")</f>
        <v>febrero</v>
      </c>
      <c r="L3095">
        <f>DAY(Ventas_Wellpro[[#This Row],[Fecha]])</f>
        <v>4</v>
      </c>
    </row>
    <row r="3096" spans="2:12" x14ac:dyDescent="0.25">
      <c r="B3096" s="70">
        <v>46058</v>
      </c>
      <c r="C3096" s="74" t="s">
        <v>22</v>
      </c>
      <c r="D3096" s="210" t="s">
        <v>144</v>
      </c>
      <c r="E3096" s="111">
        <v>137.79</v>
      </c>
      <c r="F3096" s="111">
        <v>1</v>
      </c>
      <c r="G3096" s="48">
        <f>+(Ventas_Wellpro[[#This Row],[Precio de Venta]]*0.16)*Ventas_Wellpro[[#This Row],[Cantidad Vendida]]</f>
        <v>22.046399999999998</v>
      </c>
      <c r="H3096" s="113">
        <v>137.79</v>
      </c>
      <c r="I3096" s="17">
        <f>+Ventas_Wellpro[[#This Row],[Total de Venta sin IVA]]+Ventas_Wellpro[[#This Row],[IVA]]</f>
        <v>159.8364</v>
      </c>
      <c r="J3096">
        <f>YEAR(Ventas_Wellpro[[#This Row],[Fecha]])</f>
        <v>2026</v>
      </c>
      <c r="K3096" t="str">
        <f>TEXT(Ventas_Wellpro[[#This Row],[Fecha]],"MMMM")</f>
        <v>febrero</v>
      </c>
      <c r="L3096">
        <f>DAY(Ventas_Wellpro[[#This Row],[Fecha]])</f>
        <v>5</v>
      </c>
    </row>
    <row r="3097" spans="2:12" x14ac:dyDescent="0.25">
      <c r="B3097" s="70">
        <v>46058</v>
      </c>
      <c r="C3097" s="74" t="s">
        <v>22</v>
      </c>
      <c r="D3097" s="211" t="s">
        <v>144</v>
      </c>
      <c r="E3097" s="112">
        <v>137.79</v>
      </c>
      <c r="F3097" s="112">
        <v>1</v>
      </c>
      <c r="G3097" s="48">
        <f>+(Ventas_Wellpro[[#This Row],[Precio de Venta]]*0.16)*Ventas_Wellpro[[#This Row],[Cantidad Vendida]]</f>
        <v>22.046399999999998</v>
      </c>
      <c r="H3097" s="114">
        <v>137.79</v>
      </c>
      <c r="I3097" s="17">
        <f>+Ventas_Wellpro[[#This Row],[Total de Venta sin IVA]]+Ventas_Wellpro[[#This Row],[IVA]]</f>
        <v>159.8364</v>
      </c>
      <c r="J3097">
        <f>YEAR(Ventas_Wellpro[[#This Row],[Fecha]])</f>
        <v>2026</v>
      </c>
      <c r="K3097" t="str">
        <f>TEXT(Ventas_Wellpro[[#This Row],[Fecha]],"MMMM")</f>
        <v>febrero</v>
      </c>
      <c r="L3097">
        <f>DAY(Ventas_Wellpro[[#This Row],[Fecha]])</f>
        <v>5</v>
      </c>
    </row>
    <row r="3098" spans="2:12" x14ac:dyDescent="0.25">
      <c r="B3098" s="70">
        <v>46058</v>
      </c>
      <c r="C3098" s="74" t="s">
        <v>22</v>
      </c>
      <c r="D3098" s="210" t="s">
        <v>144</v>
      </c>
      <c r="E3098" s="111">
        <v>137.79</v>
      </c>
      <c r="F3098" s="111">
        <v>1</v>
      </c>
      <c r="G3098" s="48">
        <f>+(Ventas_Wellpro[[#This Row],[Precio de Venta]]*0.16)*Ventas_Wellpro[[#This Row],[Cantidad Vendida]]</f>
        <v>22.046399999999998</v>
      </c>
      <c r="H3098" s="113">
        <v>137.79</v>
      </c>
      <c r="I3098" s="17">
        <f>+Ventas_Wellpro[[#This Row],[Total de Venta sin IVA]]+Ventas_Wellpro[[#This Row],[IVA]]</f>
        <v>159.8364</v>
      </c>
      <c r="J3098">
        <f>YEAR(Ventas_Wellpro[[#This Row],[Fecha]])</f>
        <v>2026</v>
      </c>
      <c r="K3098" t="str">
        <f>TEXT(Ventas_Wellpro[[#This Row],[Fecha]],"MMMM")</f>
        <v>febrero</v>
      </c>
      <c r="L3098">
        <f>DAY(Ventas_Wellpro[[#This Row],[Fecha]])</f>
        <v>5</v>
      </c>
    </row>
    <row r="3099" spans="2:12" x14ac:dyDescent="0.25">
      <c r="B3099" s="70">
        <v>46058</v>
      </c>
      <c r="C3099" s="74" t="s">
        <v>21</v>
      </c>
      <c r="D3099" s="211" t="s">
        <v>144</v>
      </c>
      <c r="E3099" s="112">
        <v>137.79</v>
      </c>
      <c r="F3099" s="112">
        <v>1</v>
      </c>
      <c r="G3099" s="48">
        <f>+(Ventas_Wellpro[[#This Row],[Precio de Venta]]*0.16)*Ventas_Wellpro[[#This Row],[Cantidad Vendida]]</f>
        <v>22.046399999999998</v>
      </c>
      <c r="H3099" s="114">
        <v>137.79</v>
      </c>
      <c r="I3099" s="17">
        <f>+Ventas_Wellpro[[#This Row],[Total de Venta sin IVA]]+Ventas_Wellpro[[#This Row],[IVA]]</f>
        <v>159.8364</v>
      </c>
      <c r="J3099">
        <f>YEAR(Ventas_Wellpro[[#This Row],[Fecha]])</f>
        <v>2026</v>
      </c>
      <c r="K3099" t="str">
        <f>TEXT(Ventas_Wellpro[[#This Row],[Fecha]],"MMMM")</f>
        <v>febrero</v>
      </c>
      <c r="L3099">
        <f>DAY(Ventas_Wellpro[[#This Row],[Fecha]])</f>
        <v>5</v>
      </c>
    </row>
    <row r="3100" spans="2:12" x14ac:dyDescent="0.25">
      <c r="B3100" s="70">
        <v>46058</v>
      </c>
      <c r="C3100" s="74" t="s">
        <v>24</v>
      </c>
      <c r="D3100" s="210" t="s">
        <v>144</v>
      </c>
      <c r="E3100" s="111">
        <v>137.79</v>
      </c>
      <c r="F3100" s="111">
        <v>1</v>
      </c>
      <c r="G3100" s="48">
        <f>+(Ventas_Wellpro[[#This Row],[Precio de Venta]]*0.16)*Ventas_Wellpro[[#This Row],[Cantidad Vendida]]</f>
        <v>22.046399999999998</v>
      </c>
      <c r="H3100" s="113">
        <v>137.79</v>
      </c>
      <c r="I3100" s="17">
        <f>+Ventas_Wellpro[[#This Row],[Total de Venta sin IVA]]+Ventas_Wellpro[[#This Row],[IVA]]</f>
        <v>159.8364</v>
      </c>
      <c r="J3100">
        <f>YEAR(Ventas_Wellpro[[#This Row],[Fecha]])</f>
        <v>2026</v>
      </c>
      <c r="K3100" t="str">
        <f>TEXT(Ventas_Wellpro[[#This Row],[Fecha]],"MMMM")</f>
        <v>febrero</v>
      </c>
      <c r="L3100">
        <f>DAY(Ventas_Wellpro[[#This Row],[Fecha]])</f>
        <v>5</v>
      </c>
    </row>
    <row r="3101" spans="2:12" x14ac:dyDescent="0.25">
      <c r="B3101" s="70">
        <v>46058</v>
      </c>
      <c r="C3101" s="74" t="s">
        <v>16</v>
      </c>
      <c r="D3101" s="211" t="s">
        <v>144</v>
      </c>
      <c r="E3101" s="112">
        <v>905.16</v>
      </c>
      <c r="F3101" s="112">
        <v>1</v>
      </c>
      <c r="G3101" s="48">
        <f>+(Ventas_Wellpro[[#This Row],[Precio de Venta]]*0.16)*Ventas_Wellpro[[#This Row],[Cantidad Vendida]]</f>
        <v>144.82560000000001</v>
      </c>
      <c r="H3101" s="114">
        <v>905.16</v>
      </c>
      <c r="I3101" s="17">
        <f>+Ventas_Wellpro[[#This Row],[Total de Venta sin IVA]]+Ventas_Wellpro[[#This Row],[IVA]]</f>
        <v>1049.9856</v>
      </c>
      <c r="J3101">
        <f>YEAR(Ventas_Wellpro[[#This Row],[Fecha]])</f>
        <v>2026</v>
      </c>
      <c r="K3101" t="str">
        <f>TEXT(Ventas_Wellpro[[#This Row],[Fecha]],"MMMM")</f>
        <v>febrero</v>
      </c>
      <c r="L3101">
        <f>DAY(Ventas_Wellpro[[#This Row],[Fecha]])</f>
        <v>5</v>
      </c>
    </row>
    <row r="3102" spans="2:12" x14ac:dyDescent="0.25">
      <c r="B3102" s="70">
        <v>46058</v>
      </c>
      <c r="C3102" s="74" t="s">
        <v>16</v>
      </c>
      <c r="D3102" s="210" t="s">
        <v>144</v>
      </c>
      <c r="E3102" s="111">
        <v>905.16</v>
      </c>
      <c r="F3102" s="111">
        <v>1</v>
      </c>
      <c r="G3102" s="48">
        <f>+(Ventas_Wellpro[[#This Row],[Precio de Venta]]*0.16)*Ventas_Wellpro[[#This Row],[Cantidad Vendida]]</f>
        <v>144.82560000000001</v>
      </c>
      <c r="H3102" s="113">
        <v>905.16</v>
      </c>
      <c r="I3102" s="17">
        <f>+Ventas_Wellpro[[#This Row],[Total de Venta sin IVA]]+Ventas_Wellpro[[#This Row],[IVA]]</f>
        <v>1049.9856</v>
      </c>
      <c r="J3102">
        <f>YEAR(Ventas_Wellpro[[#This Row],[Fecha]])</f>
        <v>2026</v>
      </c>
      <c r="K3102" t="str">
        <f>TEXT(Ventas_Wellpro[[#This Row],[Fecha]],"MMMM")</f>
        <v>febrero</v>
      </c>
      <c r="L3102">
        <f>DAY(Ventas_Wellpro[[#This Row],[Fecha]])</f>
        <v>5</v>
      </c>
    </row>
    <row r="3103" spans="2:12" x14ac:dyDescent="0.25">
      <c r="B3103" s="70">
        <v>46058</v>
      </c>
      <c r="C3103" s="74" t="s">
        <v>16</v>
      </c>
      <c r="D3103" s="209" t="s">
        <v>207</v>
      </c>
      <c r="E3103" s="112">
        <v>905.17</v>
      </c>
      <c r="F3103" s="112">
        <v>1</v>
      </c>
      <c r="G3103" s="48">
        <f>+(Ventas_Wellpro[[#This Row],[Precio de Venta]]*0.16)*Ventas_Wellpro[[#This Row],[Cantidad Vendida]]</f>
        <v>144.8272</v>
      </c>
      <c r="H3103" s="114">
        <v>905.17</v>
      </c>
      <c r="I3103" s="17">
        <f>+Ventas_Wellpro[[#This Row],[Total de Venta sin IVA]]+Ventas_Wellpro[[#This Row],[IVA]]</f>
        <v>1049.9972</v>
      </c>
      <c r="J3103">
        <f>YEAR(Ventas_Wellpro[[#This Row],[Fecha]])</f>
        <v>2026</v>
      </c>
      <c r="K3103" t="str">
        <f>TEXT(Ventas_Wellpro[[#This Row],[Fecha]],"MMMM")</f>
        <v>febrero</v>
      </c>
      <c r="L3103">
        <f>DAY(Ventas_Wellpro[[#This Row],[Fecha]])</f>
        <v>5</v>
      </c>
    </row>
    <row r="3104" spans="2:12" x14ac:dyDescent="0.25">
      <c r="B3104" s="70">
        <v>46058</v>
      </c>
      <c r="C3104" s="74" t="s">
        <v>12</v>
      </c>
      <c r="D3104" s="210" t="s">
        <v>206</v>
      </c>
      <c r="E3104" s="111">
        <v>343.97</v>
      </c>
      <c r="F3104" s="111">
        <v>1</v>
      </c>
      <c r="G3104" s="48">
        <f>+(Ventas_Wellpro[[#This Row],[Precio de Venta]]*0.16)*Ventas_Wellpro[[#This Row],[Cantidad Vendida]]</f>
        <v>55.035200000000003</v>
      </c>
      <c r="H3104" s="113">
        <v>343.97</v>
      </c>
      <c r="I3104" s="17">
        <f>+Ventas_Wellpro[[#This Row],[Total de Venta sin IVA]]+Ventas_Wellpro[[#This Row],[IVA]]</f>
        <v>399.00520000000006</v>
      </c>
      <c r="J3104">
        <f>YEAR(Ventas_Wellpro[[#This Row],[Fecha]])</f>
        <v>2026</v>
      </c>
      <c r="K3104" t="str">
        <f>TEXT(Ventas_Wellpro[[#This Row],[Fecha]],"MMMM")</f>
        <v>febrero</v>
      </c>
      <c r="L3104">
        <f>DAY(Ventas_Wellpro[[#This Row],[Fecha]])</f>
        <v>5</v>
      </c>
    </row>
    <row r="3105" spans="2:12" x14ac:dyDescent="0.25">
      <c r="B3105" s="70">
        <v>46058</v>
      </c>
      <c r="C3105" s="74" t="s">
        <v>123</v>
      </c>
      <c r="D3105" s="211" t="s">
        <v>144</v>
      </c>
      <c r="E3105" s="112">
        <v>137.79</v>
      </c>
      <c r="F3105" s="112">
        <v>1</v>
      </c>
      <c r="G3105" s="48">
        <f>+(Ventas_Wellpro[[#This Row],[Precio de Venta]]*0.16)*Ventas_Wellpro[[#This Row],[Cantidad Vendida]]</f>
        <v>22.046399999999998</v>
      </c>
      <c r="H3105" s="114">
        <v>137.79</v>
      </c>
      <c r="I3105" s="17">
        <f>+Ventas_Wellpro[[#This Row],[Total de Venta sin IVA]]+Ventas_Wellpro[[#This Row],[IVA]]</f>
        <v>159.8364</v>
      </c>
      <c r="J3105">
        <f>YEAR(Ventas_Wellpro[[#This Row],[Fecha]])</f>
        <v>2026</v>
      </c>
      <c r="K3105" t="str">
        <f>TEXT(Ventas_Wellpro[[#This Row],[Fecha]],"MMMM")</f>
        <v>febrero</v>
      </c>
      <c r="L3105">
        <f>DAY(Ventas_Wellpro[[#This Row],[Fecha]])</f>
        <v>5</v>
      </c>
    </row>
    <row r="3106" spans="2:12" x14ac:dyDescent="0.25">
      <c r="B3106" s="70">
        <v>46058</v>
      </c>
      <c r="C3106" s="74" t="s">
        <v>123</v>
      </c>
      <c r="D3106" s="210" t="s">
        <v>144</v>
      </c>
      <c r="E3106" s="111">
        <v>137.79</v>
      </c>
      <c r="F3106" s="111">
        <v>1</v>
      </c>
      <c r="G3106" s="48">
        <f>+(Ventas_Wellpro[[#This Row],[Precio de Venta]]*0.16)*Ventas_Wellpro[[#This Row],[Cantidad Vendida]]</f>
        <v>22.046399999999998</v>
      </c>
      <c r="H3106" s="113">
        <v>137.79</v>
      </c>
      <c r="I3106" s="17">
        <f>+Ventas_Wellpro[[#This Row],[Total de Venta sin IVA]]+Ventas_Wellpro[[#This Row],[IVA]]</f>
        <v>159.8364</v>
      </c>
      <c r="J3106">
        <f>YEAR(Ventas_Wellpro[[#This Row],[Fecha]])</f>
        <v>2026</v>
      </c>
      <c r="K3106" t="str">
        <f>TEXT(Ventas_Wellpro[[#This Row],[Fecha]],"MMMM")</f>
        <v>febrero</v>
      </c>
      <c r="L3106">
        <f>DAY(Ventas_Wellpro[[#This Row],[Fecha]])</f>
        <v>5</v>
      </c>
    </row>
    <row r="3107" spans="2:12" x14ac:dyDescent="0.25">
      <c r="B3107" s="70">
        <v>46058</v>
      </c>
      <c r="C3107" s="74" t="s">
        <v>156</v>
      </c>
      <c r="D3107" s="211" t="s">
        <v>144</v>
      </c>
      <c r="E3107" s="112">
        <v>957.67</v>
      </c>
      <c r="F3107" s="112">
        <v>1</v>
      </c>
      <c r="G3107" s="48">
        <f>+(Ventas_Wellpro[[#This Row],[Precio de Venta]]*0.16)*Ventas_Wellpro[[#This Row],[Cantidad Vendida]]</f>
        <v>153.22720000000001</v>
      </c>
      <c r="H3107" s="114">
        <v>957.67</v>
      </c>
      <c r="I3107" s="17">
        <f>+Ventas_Wellpro[[#This Row],[Total de Venta sin IVA]]+Ventas_Wellpro[[#This Row],[IVA]]</f>
        <v>1110.8971999999999</v>
      </c>
      <c r="J3107">
        <f>YEAR(Ventas_Wellpro[[#This Row],[Fecha]])</f>
        <v>2026</v>
      </c>
      <c r="K3107" t="str">
        <f>TEXT(Ventas_Wellpro[[#This Row],[Fecha]],"MMMM")</f>
        <v>febrero</v>
      </c>
      <c r="L3107">
        <f>DAY(Ventas_Wellpro[[#This Row],[Fecha]])</f>
        <v>5</v>
      </c>
    </row>
    <row r="3108" spans="2:12" x14ac:dyDescent="0.25">
      <c r="B3108" s="70">
        <v>46059</v>
      </c>
      <c r="C3108" s="74" t="s">
        <v>22</v>
      </c>
      <c r="D3108" s="210" t="s">
        <v>144</v>
      </c>
      <c r="E3108" s="111">
        <v>137.79</v>
      </c>
      <c r="F3108" s="111">
        <v>1</v>
      </c>
      <c r="G3108" s="48">
        <f>+(Ventas_Wellpro[[#This Row],[Precio de Venta]]*0.16)*Ventas_Wellpro[[#This Row],[Cantidad Vendida]]</f>
        <v>22.046399999999998</v>
      </c>
      <c r="H3108" s="113">
        <v>137.79</v>
      </c>
      <c r="I3108" s="17">
        <f>+Ventas_Wellpro[[#This Row],[Total de Venta sin IVA]]+Ventas_Wellpro[[#This Row],[IVA]]</f>
        <v>159.8364</v>
      </c>
      <c r="J3108">
        <f>YEAR(Ventas_Wellpro[[#This Row],[Fecha]])</f>
        <v>2026</v>
      </c>
      <c r="K3108" t="str">
        <f>TEXT(Ventas_Wellpro[[#This Row],[Fecha]],"MMMM")</f>
        <v>febrero</v>
      </c>
      <c r="L3108">
        <f>DAY(Ventas_Wellpro[[#This Row],[Fecha]])</f>
        <v>6</v>
      </c>
    </row>
    <row r="3109" spans="2:12" x14ac:dyDescent="0.25">
      <c r="B3109" s="70">
        <v>46059</v>
      </c>
      <c r="C3109" s="74" t="s">
        <v>22</v>
      </c>
      <c r="D3109" s="211" t="s">
        <v>144</v>
      </c>
      <c r="E3109" s="112">
        <v>137.79</v>
      </c>
      <c r="F3109" s="112">
        <v>1</v>
      </c>
      <c r="G3109" s="48">
        <f>+(Ventas_Wellpro[[#This Row],[Precio de Venta]]*0.16)*Ventas_Wellpro[[#This Row],[Cantidad Vendida]]</f>
        <v>22.046399999999998</v>
      </c>
      <c r="H3109" s="114">
        <v>137.79</v>
      </c>
      <c r="I3109" s="17">
        <f>+Ventas_Wellpro[[#This Row],[Total de Venta sin IVA]]+Ventas_Wellpro[[#This Row],[IVA]]</f>
        <v>159.8364</v>
      </c>
      <c r="J3109">
        <f>YEAR(Ventas_Wellpro[[#This Row],[Fecha]])</f>
        <v>2026</v>
      </c>
      <c r="K3109" t="str">
        <f>TEXT(Ventas_Wellpro[[#This Row],[Fecha]],"MMMM")</f>
        <v>febrero</v>
      </c>
      <c r="L3109">
        <f>DAY(Ventas_Wellpro[[#This Row],[Fecha]])</f>
        <v>6</v>
      </c>
    </row>
    <row r="3110" spans="2:12" x14ac:dyDescent="0.25">
      <c r="B3110" s="70">
        <v>46059</v>
      </c>
      <c r="C3110" s="74" t="s">
        <v>21</v>
      </c>
      <c r="D3110" s="210" t="s">
        <v>144</v>
      </c>
      <c r="E3110" s="111">
        <v>137.79</v>
      </c>
      <c r="F3110" s="111">
        <v>1</v>
      </c>
      <c r="G3110" s="48">
        <f>+(Ventas_Wellpro[[#This Row],[Precio de Venta]]*0.16)*Ventas_Wellpro[[#This Row],[Cantidad Vendida]]</f>
        <v>22.046399999999998</v>
      </c>
      <c r="H3110" s="113">
        <v>137.79</v>
      </c>
      <c r="I3110" s="17">
        <f>+Ventas_Wellpro[[#This Row],[Total de Venta sin IVA]]+Ventas_Wellpro[[#This Row],[IVA]]</f>
        <v>159.8364</v>
      </c>
      <c r="J3110">
        <f>YEAR(Ventas_Wellpro[[#This Row],[Fecha]])</f>
        <v>2026</v>
      </c>
      <c r="K3110" t="str">
        <f>TEXT(Ventas_Wellpro[[#This Row],[Fecha]],"MMMM")</f>
        <v>febrero</v>
      </c>
      <c r="L3110">
        <f>DAY(Ventas_Wellpro[[#This Row],[Fecha]])</f>
        <v>6</v>
      </c>
    </row>
    <row r="3111" spans="2:12" x14ac:dyDescent="0.25">
      <c r="B3111" s="70">
        <v>46059</v>
      </c>
      <c r="C3111" s="74" t="s">
        <v>24</v>
      </c>
      <c r="D3111" s="211" t="s">
        <v>144</v>
      </c>
      <c r="E3111" s="112">
        <v>137.79</v>
      </c>
      <c r="F3111" s="112">
        <v>1</v>
      </c>
      <c r="G3111" s="48">
        <f>+(Ventas_Wellpro[[#This Row],[Precio de Venta]]*0.16)*Ventas_Wellpro[[#This Row],[Cantidad Vendida]]</f>
        <v>22.046399999999998</v>
      </c>
      <c r="H3111" s="114">
        <v>137.79</v>
      </c>
      <c r="I3111" s="17">
        <f>+Ventas_Wellpro[[#This Row],[Total de Venta sin IVA]]+Ventas_Wellpro[[#This Row],[IVA]]</f>
        <v>159.8364</v>
      </c>
      <c r="J3111">
        <f>YEAR(Ventas_Wellpro[[#This Row],[Fecha]])</f>
        <v>2026</v>
      </c>
      <c r="K3111" t="str">
        <f>TEXT(Ventas_Wellpro[[#This Row],[Fecha]],"MMMM")</f>
        <v>febrero</v>
      </c>
      <c r="L3111">
        <f>DAY(Ventas_Wellpro[[#This Row],[Fecha]])</f>
        <v>6</v>
      </c>
    </row>
    <row r="3112" spans="2:12" x14ac:dyDescent="0.25">
      <c r="B3112" s="70">
        <v>46059</v>
      </c>
      <c r="C3112" s="74" t="s">
        <v>15</v>
      </c>
      <c r="D3112" s="210" t="s">
        <v>215</v>
      </c>
      <c r="E3112" s="111">
        <v>505.86</v>
      </c>
      <c r="F3112" s="111">
        <v>83</v>
      </c>
      <c r="G3112" s="48">
        <f>+(Ventas_Wellpro[[#This Row],[Precio de Venta]]*0.16)*Ventas_Wellpro[[#This Row],[Cantidad Vendida]]</f>
        <v>6717.8208000000004</v>
      </c>
      <c r="H3112" s="113">
        <v>41986.38</v>
      </c>
      <c r="I3112" s="17">
        <f>+Ventas_Wellpro[[#This Row],[Total de Venta sin IVA]]+Ventas_Wellpro[[#This Row],[IVA]]</f>
        <v>48704.200799999999</v>
      </c>
      <c r="J3112">
        <f>YEAR(Ventas_Wellpro[[#This Row],[Fecha]])</f>
        <v>2026</v>
      </c>
      <c r="K3112" t="str">
        <f>TEXT(Ventas_Wellpro[[#This Row],[Fecha]],"MMMM")</f>
        <v>febrero</v>
      </c>
      <c r="L3112">
        <f>DAY(Ventas_Wellpro[[#This Row],[Fecha]])</f>
        <v>6</v>
      </c>
    </row>
    <row r="3113" spans="2:12" x14ac:dyDescent="0.25">
      <c r="B3113" s="70">
        <v>46059</v>
      </c>
      <c r="C3113" s="74" t="s">
        <v>123</v>
      </c>
      <c r="D3113" s="210" t="s">
        <v>144</v>
      </c>
      <c r="E3113" s="111">
        <v>137.79</v>
      </c>
      <c r="F3113" s="111">
        <v>1</v>
      </c>
      <c r="G3113" s="48">
        <f>+(Ventas_Wellpro[[#This Row],[Precio de Venta]]*0.16)*Ventas_Wellpro[[#This Row],[Cantidad Vendida]]</f>
        <v>22.046399999999998</v>
      </c>
      <c r="H3113" s="113">
        <v>137.79</v>
      </c>
      <c r="I3113" s="17">
        <f>+Ventas_Wellpro[[#This Row],[Total de Venta sin IVA]]+Ventas_Wellpro[[#This Row],[IVA]]</f>
        <v>159.8364</v>
      </c>
      <c r="J3113">
        <f>YEAR(Ventas_Wellpro[[#This Row],[Fecha]])</f>
        <v>2026</v>
      </c>
      <c r="K3113" t="str">
        <f>TEXT(Ventas_Wellpro[[#This Row],[Fecha]],"MMMM")</f>
        <v>febrero</v>
      </c>
      <c r="L3113">
        <f>DAY(Ventas_Wellpro[[#This Row],[Fecha]])</f>
        <v>6</v>
      </c>
    </row>
    <row r="3114" spans="2:12" x14ac:dyDescent="0.25">
      <c r="B3114" s="70">
        <v>46059</v>
      </c>
      <c r="C3114" s="110" t="s">
        <v>187</v>
      </c>
      <c r="D3114" s="211" t="s">
        <v>215</v>
      </c>
      <c r="E3114" s="112">
        <v>547.24</v>
      </c>
      <c r="F3114" s="112">
        <v>36</v>
      </c>
      <c r="G3114" s="48">
        <f>+(Ventas_Wellpro[[#This Row],[Precio de Venta]]*0.16)*Ventas_Wellpro[[#This Row],[Cantidad Vendida]]</f>
        <v>3152.1024000000002</v>
      </c>
      <c r="H3114" s="114">
        <v>19700.64</v>
      </c>
      <c r="I3114" s="17">
        <f>+Ventas_Wellpro[[#This Row],[Total de Venta sin IVA]]+Ventas_Wellpro[[#This Row],[IVA]]</f>
        <v>22852.742399999999</v>
      </c>
      <c r="J3114">
        <f>YEAR(Ventas_Wellpro[[#This Row],[Fecha]])</f>
        <v>2026</v>
      </c>
      <c r="K3114" t="str">
        <f>TEXT(Ventas_Wellpro[[#This Row],[Fecha]],"MMMM")</f>
        <v>febrero</v>
      </c>
      <c r="L3114">
        <f>DAY(Ventas_Wellpro[[#This Row],[Fecha]])</f>
        <v>6</v>
      </c>
    </row>
    <row r="3115" spans="2:12" x14ac:dyDescent="0.25">
      <c r="B3115" s="70">
        <v>46059</v>
      </c>
      <c r="C3115" s="74" t="s">
        <v>156</v>
      </c>
      <c r="D3115" s="210" t="s">
        <v>144</v>
      </c>
      <c r="E3115" s="111">
        <v>957.67</v>
      </c>
      <c r="F3115" s="111">
        <v>1</v>
      </c>
      <c r="G3115" s="48">
        <f>+(Ventas_Wellpro[[#This Row],[Precio de Venta]]*0.16)*Ventas_Wellpro[[#This Row],[Cantidad Vendida]]</f>
        <v>153.22720000000001</v>
      </c>
      <c r="H3115" s="113">
        <v>957.67</v>
      </c>
      <c r="I3115" s="17">
        <f>+Ventas_Wellpro[[#This Row],[Total de Venta sin IVA]]+Ventas_Wellpro[[#This Row],[IVA]]</f>
        <v>1110.8971999999999</v>
      </c>
      <c r="J3115">
        <f>YEAR(Ventas_Wellpro[[#This Row],[Fecha]])</f>
        <v>2026</v>
      </c>
      <c r="K3115" t="str">
        <f>TEXT(Ventas_Wellpro[[#This Row],[Fecha]],"MMMM")</f>
        <v>febrero</v>
      </c>
      <c r="L3115">
        <f>DAY(Ventas_Wellpro[[#This Row],[Fecha]])</f>
        <v>6</v>
      </c>
    </row>
    <row r="3116" spans="2:12" x14ac:dyDescent="0.25">
      <c r="B3116" s="70">
        <v>46062</v>
      </c>
      <c r="C3116" s="74" t="s">
        <v>20</v>
      </c>
      <c r="D3116" s="210" t="s">
        <v>216</v>
      </c>
      <c r="E3116" s="111">
        <v>1810.34</v>
      </c>
      <c r="F3116" s="111">
        <v>1</v>
      </c>
      <c r="G3116" s="48">
        <f>+(Ventas_Wellpro[[#This Row],[Precio de Venta]]*0.16)*Ventas_Wellpro[[#This Row],[Cantidad Vendida]]</f>
        <v>289.65440000000001</v>
      </c>
      <c r="H3116" s="113">
        <v>1810.34</v>
      </c>
      <c r="I3116" s="17">
        <f>+Ventas_Wellpro[[#This Row],[Total de Venta sin IVA]]+Ventas_Wellpro[[#This Row],[IVA]]</f>
        <v>2099.9944</v>
      </c>
      <c r="J3116">
        <f>YEAR(Ventas_Wellpro[[#This Row],[Fecha]])</f>
        <v>2026</v>
      </c>
      <c r="K3116" t="str">
        <f>TEXT(Ventas_Wellpro[[#This Row],[Fecha]],"MMMM")</f>
        <v>febrero</v>
      </c>
      <c r="L3116">
        <f>DAY(Ventas_Wellpro[[#This Row],[Fecha]])</f>
        <v>9</v>
      </c>
    </row>
    <row r="3117" spans="2:12" x14ac:dyDescent="0.25">
      <c r="B3117" s="70">
        <v>46062</v>
      </c>
      <c r="C3117" s="74" t="s">
        <v>22</v>
      </c>
      <c r="D3117" s="211" t="s">
        <v>144</v>
      </c>
      <c r="E3117" s="112">
        <v>137.79</v>
      </c>
      <c r="F3117" s="112">
        <v>1</v>
      </c>
      <c r="G3117" s="48">
        <f>+(Ventas_Wellpro[[#This Row],[Precio de Venta]]*0.16)*Ventas_Wellpro[[#This Row],[Cantidad Vendida]]</f>
        <v>22.046399999999998</v>
      </c>
      <c r="H3117" s="114">
        <v>137.79</v>
      </c>
      <c r="I3117" s="17">
        <f>+Ventas_Wellpro[[#This Row],[Total de Venta sin IVA]]+Ventas_Wellpro[[#This Row],[IVA]]</f>
        <v>159.8364</v>
      </c>
      <c r="J3117">
        <f>YEAR(Ventas_Wellpro[[#This Row],[Fecha]])</f>
        <v>2026</v>
      </c>
      <c r="K3117" t="str">
        <f>TEXT(Ventas_Wellpro[[#This Row],[Fecha]],"MMMM")</f>
        <v>febrero</v>
      </c>
      <c r="L3117">
        <f>DAY(Ventas_Wellpro[[#This Row],[Fecha]])</f>
        <v>9</v>
      </c>
    </row>
    <row r="3118" spans="2:12" x14ac:dyDescent="0.25">
      <c r="B3118" s="70">
        <v>46062</v>
      </c>
      <c r="C3118" s="74" t="s">
        <v>22</v>
      </c>
      <c r="D3118" s="210" t="s">
        <v>144</v>
      </c>
      <c r="E3118" s="111">
        <v>137.79</v>
      </c>
      <c r="F3118" s="111">
        <v>1</v>
      </c>
      <c r="G3118" s="48">
        <f>+(Ventas_Wellpro[[#This Row],[Precio de Venta]]*0.16)*Ventas_Wellpro[[#This Row],[Cantidad Vendida]]</f>
        <v>22.046399999999998</v>
      </c>
      <c r="H3118" s="113">
        <v>137.79</v>
      </c>
      <c r="I3118" s="17">
        <f>+Ventas_Wellpro[[#This Row],[Total de Venta sin IVA]]+Ventas_Wellpro[[#This Row],[IVA]]</f>
        <v>159.8364</v>
      </c>
      <c r="J3118">
        <f>YEAR(Ventas_Wellpro[[#This Row],[Fecha]])</f>
        <v>2026</v>
      </c>
      <c r="K3118" t="str">
        <f>TEXT(Ventas_Wellpro[[#This Row],[Fecha]],"MMMM")</f>
        <v>febrero</v>
      </c>
      <c r="L3118">
        <f>DAY(Ventas_Wellpro[[#This Row],[Fecha]])</f>
        <v>9</v>
      </c>
    </row>
    <row r="3119" spans="2:12" x14ac:dyDescent="0.25">
      <c r="B3119" s="70">
        <v>46062</v>
      </c>
      <c r="C3119" s="74" t="s">
        <v>22</v>
      </c>
      <c r="D3119" s="211" t="s">
        <v>144</v>
      </c>
      <c r="E3119" s="112">
        <v>137.79</v>
      </c>
      <c r="F3119" s="112">
        <v>1</v>
      </c>
      <c r="G3119" s="48">
        <f>+(Ventas_Wellpro[[#This Row],[Precio de Venta]]*0.16)*Ventas_Wellpro[[#This Row],[Cantidad Vendida]]</f>
        <v>22.046399999999998</v>
      </c>
      <c r="H3119" s="114">
        <v>137.79</v>
      </c>
      <c r="I3119" s="17">
        <f>+Ventas_Wellpro[[#This Row],[Total de Venta sin IVA]]+Ventas_Wellpro[[#This Row],[IVA]]</f>
        <v>159.8364</v>
      </c>
      <c r="J3119">
        <f>YEAR(Ventas_Wellpro[[#This Row],[Fecha]])</f>
        <v>2026</v>
      </c>
      <c r="K3119" t="str">
        <f>TEXT(Ventas_Wellpro[[#This Row],[Fecha]],"MMMM")</f>
        <v>febrero</v>
      </c>
      <c r="L3119">
        <f>DAY(Ventas_Wellpro[[#This Row],[Fecha]])</f>
        <v>9</v>
      </c>
    </row>
    <row r="3120" spans="2:12" x14ac:dyDescent="0.25">
      <c r="B3120" s="70">
        <v>46062</v>
      </c>
      <c r="C3120" s="74" t="s">
        <v>22</v>
      </c>
      <c r="D3120" s="210" t="s">
        <v>144</v>
      </c>
      <c r="E3120" s="111">
        <v>137.79</v>
      </c>
      <c r="F3120" s="111">
        <v>1</v>
      </c>
      <c r="G3120" s="48">
        <f>+(Ventas_Wellpro[[#This Row],[Precio de Venta]]*0.16)*Ventas_Wellpro[[#This Row],[Cantidad Vendida]]</f>
        <v>22.046399999999998</v>
      </c>
      <c r="H3120" s="113">
        <v>137.79</v>
      </c>
      <c r="I3120" s="17">
        <f>+Ventas_Wellpro[[#This Row],[Total de Venta sin IVA]]+Ventas_Wellpro[[#This Row],[IVA]]</f>
        <v>159.8364</v>
      </c>
      <c r="J3120">
        <f>YEAR(Ventas_Wellpro[[#This Row],[Fecha]])</f>
        <v>2026</v>
      </c>
      <c r="K3120" t="str">
        <f>TEXT(Ventas_Wellpro[[#This Row],[Fecha]],"MMMM")</f>
        <v>febrero</v>
      </c>
      <c r="L3120">
        <f>DAY(Ventas_Wellpro[[#This Row],[Fecha]])</f>
        <v>9</v>
      </c>
    </row>
    <row r="3121" spans="2:12" x14ac:dyDescent="0.25">
      <c r="B3121" s="70">
        <v>46062</v>
      </c>
      <c r="C3121" s="74" t="s">
        <v>22</v>
      </c>
      <c r="D3121" s="211" t="s">
        <v>144</v>
      </c>
      <c r="E3121" s="112">
        <v>137.79</v>
      </c>
      <c r="F3121" s="112">
        <v>1</v>
      </c>
      <c r="G3121" s="48">
        <f>+(Ventas_Wellpro[[#This Row],[Precio de Venta]]*0.16)*Ventas_Wellpro[[#This Row],[Cantidad Vendida]]</f>
        <v>22.046399999999998</v>
      </c>
      <c r="H3121" s="114">
        <v>137.79</v>
      </c>
      <c r="I3121" s="17">
        <f>+Ventas_Wellpro[[#This Row],[Total de Venta sin IVA]]+Ventas_Wellpro[[#This Row],[IVA]]</f>
        <v>159.8364</v>
      </c>
      <c r="J3121">
        <f>YEAR(Ventas_Wellpro[[#This Row],[Fecha]])</f>
        <v>2026</v>
      </c>
      <c r="K3121" t="str">
        <f>TEXT(Ventas_Wellpro[[#This Row],[Fecha]],"MMMM")</f>
        <v>febrero</v>
      </c>
      <c r="L3121">
        <f>DAY(Ventas_Wellpro[[#This Row],[Fecha]])</f>
        <v>9</v>
      </c>
    </row>
    <row r="3122" spans="2:12" x14ac:dyDescent="0.25">
      <c r="B3122" s="70">
        <v>46062</v>
      </c>
      <c r="C3122" s="74" t="s">
        <v>22</v>
      </c>
      <c r="D3122" s="210" t="s">
        <v>144</v>
      </c>
      <c r="E3122" s="111">
        <v>137.79</v>
      </c>
      <c r="F3122" s="111">
        <v>1</v>
      </c>
      <c r="G3122" s="48">
        <f>+(Ventas_Wellpro[[#This Row],[Precio de Venta]]*0.16)*Ventas_Wellpro[[#This Row],[Cantidad Vendida]]</f>
        <v>22.046399999999998</v>
      </c>
      <c r="H3122" s="113">
        <v>137.79</v>
      </c>
      <c r="I3122" s="17">
        <f>+Ventas_Wellpro[[#This Row],[Total de Venta sin IVA]]+Ventas_Wellpro[[#This Row],[IVA]]</f>
        <v>159.8364</v>
      </c>
      <c r="J3122">
        <f>YEAR(Ventas_Wellpro[[#This Row],[Fecha]])</f>
        <v>2026</v>
      </c>
      <c r="K3122" t="str">
        <f>TEXT(Ventas_Wellpro[[#This Row],[Fecha]],"MMMM")</f>
        <v>febrero</v>
      </c>
      <c r="L3122">
        <f>DAY(Ventas_Wellpro[[#This Row],[Fecha]])</f>
        <v>9</v>
      </c>
    </row>
    <row r="3123" spans="2:12" x14ac:dyDescent="0.25">
      <c r="B3123" s="70">
        <v>46062</v>
      </c>
      <c r="C3123" s="74" t="s">
        <v>21</v>
      </c>
      <c r="D3123" s="211" t="s">
        <v>144</v>
      </c>
      <c r="E3123" s="112">
        <v>137.79</v>
      </c>
      <c r="F3123" s="112">
        <v>1</v>
      </c>
      <c r="G3123" s="48">
        <f>+(Ventas_Wellpro[[#This Row],[Precio de Venta]]*0.16)*Ventas_Wellpro[[#This Row],[Cantidad Vendida]]</f>
        <v>22.046399999999998</v>
      </c>
      <c r="H3123" s="114">
        <v>137.79</v>
      </c>
      <c r="I3123" s="17">
        <f>+Ventas_Wellpro[[#This Row],[Total de Venta sin IVA]]+Ventas_Wellpro[[#This Row],[IVA]]</f>
        <v>159.8364</v>
      </c>
      <c r="J3123">
        <f>YEAR(Ventas_Wellpro[[#This Row],[Fecha]])</f>
        <v>2026</v>
      </c>
      <c r="K3123" t="str">
        <f>TEXT(Ventas_Wellpro[[#This Row],[Fecha]],"MMMM")</f>
        <v>febrero</v>
      </c>
      <c r="L3123">
        <f>DAY(Ventas_Wellpro[[#This Row],[Fecha]])</f>
        <v>9</v>
      </c>
    </row>
    <row r="3124" spans="2:12" x14ac:dyDescent="0.25">
      <c r="B3124" s="70">
        <v>46062</v>
      </c>
      <c r="C3124" s="74" t="s">
        <v>21</v>
      </c>
      <c r="D3124" s="210" t="s">
        <v>144</v>
      </c>
      <c r="E3124" s="111">
        <v>137.79</v>
      </c>
      <c r="F3124" s="111">
        <v>1</v>
      </c>
      <c r="G3124" s="48">
        <f>+(Ventas_Wellpro[[#This Row],[Precio de Venta]]*0.16)*Ventas_Wellpro[[#This Row],[Cantidad Vendida]]</f>
        <v>22.046399999999998</v>
      </c>
      <c r="H3124" s="113">
        <v>137.79</v>
      </c>
      <c r="I3124" s="17">
        <f>+Ventas_Wellpro[[#This Row],[Total de Venta sin IVA]]+Ventas_Wellpro[[#This Row],[IVA]]</f>
        <v>159.8364</v>
      </c>
      <c r="J3124">
        <f>YEAR(Ventas_Wellpro[[#This Row],[Fecha]])</f>
        <v>2026</v>
      </c>
      <c r="K3124" t="str">
        <f>TEXT(Ventas_Wellpro[[#This Row],[Fecha]],"MMMM")</f>
        <v>febrero</v>
      </c>
      <c r="L3124">
        <f>DAY(Ventas_Wellpro[[#This Row],[Fecha]])</f>
        <v>9</v>
      </c>
    </row>
    <row r="3125" spans="2:12" x14ac:dyDescent="0.25">
      <c r="B3125" s="70">
        <v>46062</v>
      </c>
      <c r="C3125" s="74" t="s">
        <v>21</v>
      </c>
      <c r="D3125" t="s">
        <v>197</v>
      </c>
      <c r="E3125" s="112">
        <v>103.34</v>
      </c>
      <c r="F3125" s="112">
        <v>240</v>
      </c>
      <c r="G3125" s="48">
        <f>+(Ventas_Wellpro[[#This Row],[Precio de Venta]]*0.16)*Ventas_Wellpro[[#This Row],[Cantidad Vendida]]</f>
        <v>3968.2560000000003</v>
      </c>
      <c r="H3125" s="114">
        <v>24801.599999999999</v>
      </c>
      <c r="I3125" s="17">
        <f>+Ventas_Wellpro[[#This Row],[Total de Venta sin IVA]]+Ventas_Wellpro[[#This Row],[IVA]]</f>
        <v>28769.856</v>
      </c>
      <c r="J3125">
        <f>YEAR(Ventas_Wellpro[[#This Row],[Fecha]])</f>
        <v>2026</v>
      </c>
      <c r="K3125" t="str">
        <f>TEXT(Ventas_Wellpro[[#This Row],[Fecha]],"MMMM")</f>
        <v>febrero</v>
      </c>
      <c r="L3125">
        <f>DAY(Ventas_Wellpro[[#This Row],[Fecha]])</f>
        <v>9</v>
      </c>
    </row>
    <row r="3126" spans="2:12" x14ac:dyDescent="0.25">
      <c r="B3126" s="70">
        <v>46062</v>
      </c>
      <c r="C3126" s="74" t="s">
        <v>23</v>
      </c>
      <c r="D3126" s="210" t="s">
        <v>144</v>
      </c>
      <c r="E3126" s="111">
        <v>137.79</v>
      </c>
      <c r="F3126" s="111">
        <v>1</v>
      </c>
      <c r="G3126" s="48">
        <f>+(Ventas_Wellpro[[#This Row],[Precio de Venta]]*0.16)*Ventas_Wellpro[[#This Row],[Cantidad Vendida]]</f>
        <v>22.046399999999998</v>
      </c>
      <c r="H3126" s="113">
        <v>137.79</v>
      </c>
      <c r="I3126" s="17">
        <f>+Ventas_Wellpro[[#This Row],[Total de Venta sin IVA]]+Ventas_Wellpro[[#This Row],[IVA]]</f>
        <v>159.8364</v>
      </c>
      <c r="J3126">
        <f>YEAR(Ventas_Wellpro[[#This Row],[Fecha]])</f>
        <v>2026</v>
      </c>
      <c r="K3126" t="str">
        <f>TEXT(Ventas_Wellpro[[#This Row],[Fecha]],"MMMM")</f>
        <v>febrero</v>
      </c>
      <c r="L3126">
        <f>DAY(Ventas_Wellpro[[#This Row],[Fecha]])</f>
        <v>9</v>
      </c>
    </row>
    <row r="3127" spans="2:12" x14ac:dyDescent="0.25">
      <c r="B3127" s="70">
        <v>46062</v>
      </c>
      <c r="C3127" s="74" t="s">
        <v>24</v>
      </c>
      <c r="D3127" s="211" t="s">
        <v>144</v>
      </c>
      <c r="E3127" s="112">
        <v>137.79</v>
      </c>
      <c r="F3127" s="112">
        <v>1</v>
      </c>
      <c r="G3127" s="48">
        <f>+(Ventas_Wellpro[[#This Row],[Precio de Venta]]*0.16)*Ventas_Wellpro[[#This Row],[Cantidad Vendida]]</f>
        <v>22.046399999999998</v>
      </c>
      <c r="H3127" s="114">
        <v>137.79</v>
      </c>
      <c r="I3127" s="17">
        <f>+Ventas_Wellpro[[#This Row],[Total de Venta sin IVA]]+Ventas_Wellpro[[#This Row],[IVA]]</f>
        <v>159.8364</v>
      </c>
      <c r="J3127">
        <f>YEAR(Ventas_Wellpro[[#This Row],[Fecha]])</f>
        <v>2026</v>
      </c>
      <c r="K3127" t="str">
        <f>TEXT(Ventas_Wellpro[[#This Row],[Fecha]],"MMMM")</f>
        <v>febrero</v>
      </c>
      <c r="L3127">
        <f>DAY(Ventas_Wellpro[[#This Row],[Fecha]])</f>
        <v>9</v>
      </c>
    </row>
    <row r="3128" spans="2:12" x14ac:dyDescent="0.25">
      <c r="B3128" s="70">
        <v>46062</v>
      </c>
      <c r="C3128" s="74" t="s">
        <v>24</v>
      </c>
      <c r="D3128" s="210" t="s">
        <v>144</v>
      </c>
      <c r="E3128" s="111">
        <v>137.79</v>
      </c>
      <c r="F3128" s="111">
        <v>1</v>
      </c>
      <c r="G3128" s="48">
        <f>+(Ventas_Wellpro[[#This Row],[Precio de Venta]]*0.16)*Ventas_Wellpro[[#This Row],[Cantidad Vendida]]</f>
        <v>22.046399999999998</v>
      </c>
      <c r="H3128" s="113">
        <v>137.79</v>
      </c>
      <c r="I3128" s="17">
        <f>+Ventas_Wellpro[[#This Row],[Total de Venta sin IVA]]+Ventas_Wellpro[[#This Row],[IVA]]</f>
        <v>159.8364</v>
      </c>
      <c r="J3128">
        <f>YEAR(Ventas_Wellpro[[#This Row],[Fecha]])</f>
        <v>2026</v>
      </c>
      <c r="K3128" t="str">
        <f>TEXT(Ventas_Wellpro[[#This Row],[Fecha]],"MMMM")</f>
        <v>febrero</v>
      </c>
      <c r="L3128">
        <f>DAY(Ventas_Wellpro[[#This Row],[Fecha]])</f>
        <v>9</v>
      </c>
    </row>
    <row r="3129" spans="2:12" x14ac:dyDescent="0.25">
      <c r="B3129" s="70">
        <v>46062</v>
      </c>
      <c r="C3129" s="74" t="s">
        <v>16</v>
      </c>
      <c r="D3129" s="211" t="s">
        <v>144</v>
      </c>
      <c r="E3129" s="112">
        <v>905.16</v>
      </c>
      <c r="F3129" s="112">
        <v>1</v>
      </c>
      <c r="G3129" s="48">
        <f>+(Ventas_Wellpro[[#This Row],[Precio de Venta]]*0.16)*Ventas_Wellpro[[#This Row],[Cantidad Vendida]]</f>
        <v>144.82560000000001</v>
      </c>
      <c r="H3129" s="114">
        <v>905.16</v>
      </c>
      <c r="I3129" s="17">
        <f>+Ventas_Wellpro[[#This Row],[Total de Venta sin IVA]]+Ventas_Wellpro[[#This Row],[IVA]]</f>
        <v>1049.9856</v>
      </c>
      <c r="J3129">
        <f>YEAR(Ventas_Wellpro[[#This Row],[Fecha]])</f>
        <v>2026</v>
      </c>
      <c r="K3129" t="str">
        <f>TEXT(Ventas_Wellpro[[#This Row],[Fecha]],"MMMM")</f>
        <v>febrero</v>
      </c>
      <c r="L3129">
        <f>DAY(Ventas_Wellpro[[#This Row],[Fecha]])</f>
        <v>9</v>
      </c>
    </row>
    <row r="3130" spans="2:12" x14ac:dyDescent="0.25">
      <c r="B3130" s="70">
        <v>46062</v>
      </c>
      <c r="C3130" s="74" t="s">
        <v>16</v>
      </c>
      <c r="D3130" s="210" t="s">
        <v>144</v>
      </c>
      <c r="E3130" s="111">
        <v>905.16</v>
      </c>
      <c r="F3130" s="111">
        <v>1</v>
      </c>
      <c r="G3130" s="48">
        <f>+(Ventas_Wellpro[[#This Row],[Precio de Venta]]*0.16)*Ventas_Wellpro[[#This Row],[Cantidad Vendida]]</f>
        <v>144.82560000000001</v>
      </c>
      <c r="H3130" s="113">
        <v>905.16</v>
      </c>
      <c r="I3130" s="17">
        <f>+Ventas_Wellpro[[#This Row],[Total de Venta sin IVA]]+Ventas_Wellpro[[#This Row],[IVA]]</f>
        <v>1049.9856</v>
      </c>
      <c r="J3130">
        <f>YEAR(Ventas_Wellpro[[#This Row],[Fecha]])</f>
        <v>2026</v>
      </c>
      <c r="K3130" t="str">
        <f>TEXT(Ventas_Wellpro[[#This Row],[Fecha]],"MMMM")</f>
        <v>febrero</v>
      </c>
      <c r="L3130">
        <f>DAY(Ventas_Wellpro[[#This Row],[Fecha]])</f>
        <v>9</v>
      </c>
    </row>
    <row r="3131" spans="2:12" x14ac:dyDescent="0.25">
      <c r="B3131" s="70">
        <v>46062</v>
      </c>
      <c r="C3131" s="74" t="s">
        <v>16</v>
      </c>
      <c r="D3131" s="211" t="s">
        <v>144</v>
      </c>
      <c r="E3131" s="112">
        <v>905.16</v>
      </c>
      <c r="F3131" s="112">
        <v>1</v>
      </c>
      <c r="G3131" s="48">
        <f>+(Ventas_Wellpro[[#This Row],[Precio de Venta]]*0.16)*Ventas_Wellpro[[#This Row],[Cantidad Vendida]]</f>
        <v>144.82560000000001</v>
      </c>
      <c r="H3131" s="114">
        <v>905.16</v>
      </c>
      <c r="I3131" s="17">
        <f>+Ventas_Wellpro[[#This Row],[Total de Venta sin IVA]]+Ventas_Wellpro[[#This Row],[IVA]]</f>
        <v>1049.9856</v>
      </c>
      <c r="J3131">
        <f>YEAR(Ventas_Wellpro[[#This Row],[Fecha]])</f>
        <v>2026</v>
      </c>
      <c r="K3131" t="str">
        <f>TEXT(Ventas_Wellpro[[#This Row],[Fecha]],"MMMM")</f>
        <v>febrero</v>
      </c>
      <c r="L3131">
        <f>DAY(Ventas_Wellpro[[#This Row],[Fecha]])</f>
        <v>9</v>
      </c>
    </row>
    <row r="3132" spans="2:12" x14ac:dyDescent="0.25">
      <c r="B3132" s="70">
        <v>46062</v>
      </c>
      <c r="C3132" s="74" t="s">
        <v>13</v>
      </c>
      <c r="D3132" s="210" t="s">
        <v>216</v>
      </c>
      <c r="E3132" s="111">
        <v>0</v>
      </c>
      <c r="F3132" s="111">
        <v>1</v>
      </c>
      <c r="G3132" s="48">
        <f>+(Ventas_Wellpro[[#This Row],[Precio de Venta]]*0.16)*Ventas_Wellpro[[#This Row],[Cantidad Vendida]]</f>
        <v>0</v>
      </c>
      <c r="H3132" s="113">
        <v>0</v>
      </c>
      <c r="I3132" s="17">
        <f>+Ventas_Wellpro[[#This Row],[Total de Venta sin IVA]]+Ventas_Wellpro[[#This Row],[IVA]]</f>
        <v>0</v>
      </c>
      <c r="J3132">
        <f>YEAR(Ventas_Wellpro[[#This Row],[Fecha]])</f>
        <v>2026</v>
      </c>
      <c r="K3132" t="str">
        <f>TEXT(Ventas_Wellpro[[#This Row],[Fecha]],"MMMM")</f>
        <v>febrero</v>
      </c>
      <c r="L3132">
        <f>DAY(Ventas_Wellpro[[#This Row],[Fecha]])</f>
        <v>9</v>
      </c>
    </row>
    <row r="3133" spans="2:12" x14ac:dyDescent="0.25">
      <c r="B3133" s="70">
        <v>46062</v>
      </c>
      <c r="C3133" s="88" t="s">
        <v>147</v>
      </c>
      <c r="D3133" s="210" t="s">
        <v>144</v>
      </c>
      <c r="E3133" s="111">
        <v>94.82</v>
      </c>
      <c r="F3133" s="111">
        <v>1</v>
      </c>
      <c r="G3133" s="48">
        <f>+(Ventas_Wellpro[[#This Row],[Precio de Venta]]*0.16)*Ventas_Wellpro[[#This Row],[Cantidad Vendida]]</f>
        <v>15.171199999999999</v>
      </c>
      <c r="H3133" s="113">
        <v>94.82</v>
      </c>
      <c r="I3133" s="17">
        <f>+Ventas_Wellpro[[#This Row],[Total de Venta sin IVA]]+Ventas_Wellpro[[#This Row],[IVA]]</f>
        <v>109.99119999999999</v>
      </c>
      <c r="J3133">
        <f>YEAR(Ventas_Wellpro[[#This Row],[Fecha]])</f>
        <v>2026</v>
      </c>
      <c r="K3133" t="str">
        <f>TEXT(Ventas_Wellpro[[#This Row],[Fecha]],"MMMM")</f>
        <v>febrero</v>
      </c>
      <c r="L3133">
        <f>DAY(Ventas_Wellpro[[#This Row],[Fecha]])</f>
        <v>9</v>
      </c>
    </row>
    <row r="3134" spans="2:12" x14ac:dyDescent="0.25">
      <c r="B3134" s="70">
        <v>46062</v>
      </c>
      <c r="C3134" s="74" t="s">
        <v>123</v>
      </c>
      <c r="D3134" s="211" t="s">
        <v>144</v>
      </c>
      <c r="E3134" s="112">
        <v>137.79</v>
      </c>
      <c r="F3134" s="112">
        <v>1</v>
      </c>
      <c r="G3134" s="48">
        <f>+(Ventas_Wellpro[[#This Row],[Precio de Venta]]*0.16)*Ventas_Wellpro[[#This Row],[Cantidad Vendida]]</f>
        <v>22.046399999999998</v>
      </c>
      <c r="H3134" s="114">
        <v>137.79</v>
      </c>
      <c r="I3134" s="17">
        <f>+Ventas_Wellpro[[#This Row],[Total de Venta sin IVA]]+Ventas_Wellpro[[#This Row],[IVA]]</f>
        <v>159.8364</v>
      </c>
      <c r="J3134">
        <f>YEAR(Ventas_Wellpro[[#This Row],[Fecha]])</f>
        <v>2026</v>
      </c>
      <c r="K3134" t="str">
        <f>TEXT(Ventas_Wellpro[[#This Row],[Fecha]],"MMMM")</f>
        <v>febrero</v>
      </c>
      <c r="L3134">
        <f>DAY(Ventas_Wellpro[[#This Row],[Fecha]])</f>
        <v>9</v>
      </c>
    </row>
    <row r="3135" spans="2:12" x14ac:dyDescent="0.25">
      <c r="B3135" s="70">
        <v>46063</v>
      </c>
      <c r="C3135" s="74" t="s">
        <v>22</v>
      </c>
      <c r="D3135" s="210" t="s">
        <v>144</v>
      </c>
      <c r="E3135" s="115">
        <v>137.79</v>
      </c>
      <c r="F3135" s="115">
        <v>1</v>
      </c>
      <c r="G3135" s="48">
        <f>+(Ventas_Wellpro[[#This Row],[Precio de Venta]]*0.16)*Ventas_Wellpro[[#This Row],[Cantidad Vendida]]</f>
        <v>22.046399999999998</v>
      </c>
      <c r="H3135" s="117">
        <v>137.79</v>
      </c>
      <c r="I3135" s="17">
        <f>+Ventas_Wellpro[[#This Row],[Total de Venta sin IVA]]+Ventas_Wellpro[[#This Row],[IVA]]</f>
        <v>159.8364</v>
      </c>
      <c r="J3135">
        <f>YEAR(Ventas_Wellpro[[#This Row],[Fecha]])</f>
        <v>2026</v>
      </c>
      <c r="K3135" t="str">
        <f>TEXT(Ventas_Wellpro[[#This Row],[Fecha]],"MMMM")</f>
        <v>febrero</v>
      </c>
      <c r="L3135">
        <f>DAY(Ventas_Wellpro[[#This Row],[Fecha]])</f>
        <v>10</v>
      </c>
    </row>
    <row r="3136" spans="2:12" x14ac:dyDescent="0.25">
      <c r="B3136" s="70">
        <v>46063</v>
      </c>
      <c r="C3136" s="74" t="s">
        <v>22</v>
      </c>
      <c r="D3136" s="211" t="s">
        <v>144</v>
      </c>
      <c r="E3136" s="116">
        <v>137.79</v>
      </c>
      <c r="F3136" s="116">
        <v>1</v>
      </c>
      <c r="G3136" s="48">
        <f>+(Ventas_Wellpro[[#This Row],[Precio de Venta]]*0.16)*Ventas_Wellpro[[#This Row],[Cantidad Vendida]]</f>
        <v>22.046399999999998</v>
      </c>
      <c r="H3136" s="118">
        <v>137.79</v>
      </c>
      <c r="I3136" s="17">
        <f>+Ventas_Wellpro[[#This Row],[Total de Venta sin IVA]]+Ventas_Wellpro[[#This Row],[IVA]]</f>
        <v>159.8364</v>
      </c>
      <c r="J3136">
        <f>YEAR(Ventas_Wellpro[[#This Row],[Fecha]])</f>
        <v>2026</v>
      </c>
      <c r="K3136" t="str">
        <f>TEXT(Ventas_Wellpro[[#This Row],[Fecha]],"MMMM")</f>
        <v>febrero</v>
      </c>
      <c r="L3136">
        <f>DAY(Ventas_Wellpro[[#This Row],[Fecha]])</f>
        <v>10</v>
      </c>
    </row>
    <row r="3137" spans="2:12" x14ac:dyDescent="0.25">
      <c r="B3137" s="70">
        <v>46063</v>
      </c>
      <c r="C3137" s="74" t="s">
        <v>22</v>
      </c>
      <c r="D3137" s="210" t="s">
        <v>144</v>
      </c>
      <c r="E3137" s="115">
        <v>137.79</v>
      </c>
      <c r="F3137" s="115">
        <v>1</v>
      </c>
      <c r="G3137" s="48">
        <f>+(Ventas_Wellpro[[#This Row],[Precio de Venta]]*0.16)*Ventas_Wellpro[[#This Row],[Cantidad Vendida]]</f>
        <v>22.046399999999998</v>
      </c>
      <c r="H3137" s="117">
        <v>137.79</v>
      </c>
      <c r="I3137" s="17">
        <f>+Ventas_Wellpro[[#This Row],[Total de Venta sin IVA]]+Ventas_Wellpro[[#This Row],[IVA]]</f>
        <v>159.8364</v>
      </c>
      <c r="J3137">
        <f>YEAR(Ventas_Wellpro[[#This Row],[Fecha]])</f>
        <v>2026</v>
      </c>
      <c r="K3137" t="str">
        <f>TEXT(Ventas_Wellpro[[#This Row],[Fecha]],"MMMM")</f>
        <v>febrero</v>
      </c>
      <c r="L3137">
        <f>DAY(Ventas_Wellpro[[#This Row],[Fecha]])</f>
        <v>10</v>
      </c>
    </row>
    <row r="3138" spans="2:12" x14ac:dyDescent="0.25">
      <c r="B3138" s="70">
        <v>46063</v>
      </c>
      <c r="C3138" s="74" t="s">
        <v>21</v>
      </c>
      <c r="D3138" s="211" t="s">
        <v>144</v>
      </c>
      <c r="E3138" s="116">
        <v>137.79</v>
      </c>
      <c r="F3138" s="116">
        <v>1</v>
      </c>
      <c r="G3138" s="48">
        <f>+(Ventas_Wellpro[[#This Row],[Precio de Venta]]*0.16)*Ventas_Wellpro[[#This Row],[Cantidad Vendida]]</f>
        <v>22.046399999999998</v>
      </c>
      <c r="H3138" s="118">
        <v>137.79</v>
      </c>
      <c r="I3138" s="17">
        <f>+Ventas_Wellpro[[#This Row],[Total de Venta sin IVA]]+Ventas_Wellpro[[#This Row],[IVA]]</f>
        <v>159.8364</v>
      </c>
      <c r="J3138">
        <f>YEAR(Ventas_Wellpro[[#This Row],[Fecha]])</f>
        <v>2026</v>
      </c>
      <c r="K3138" t="str">
        <f>TEXT(Ventas_Wellpro[[#This Row],[Fecha]],"MMMM")</f>
        <v>febrero</v>
      </c>
      <c r="L3138">
        <f>DAY(Ventas_Wellpro[[#This Row],[Fecha]])</f>
        <v>10</v>
      </c>
    </row>
    <row r="3139" spans="2:12" x14ac:dyDescent="0.25">
      <c r="B3139" s="70">
        <v>46063</v>
      </c>
      <c r="C3139" s="74" t="s">
        <v>21</v>
      </c>
      <c r="D3139" s="210" t="s">
        <v>144</v>
      </c>
      <c r="E3139" s="115">
        <v>137.79</v>
      </c>
      <c r="F3139" s="115">
        <v>1</v>
      </c>
      <c r="G3139" s="48">
        <f>+(Ventas_Wellpro[[#This Row],[Precio de Venta]]*0.16)*Ventas_Wellpro[[#This Row],[Cantidad Vendida]]</f>
        <v>22.046399999999998</v>
      </c>
      <c r="H3139" s="117">
        <v>137.79</v>
      </c>
      <c r="I3139" s="17">
        <f>+Ventas_Wellpro[[#This Row],[Total de Venta sin IVA]]+Ventas_Wellpro[[#This Row],[IVA]]</f>
        <v>159.8364</v>
      </c>
      <c r="J3139">
        <f>YEAR(Ventas_Wellpro[[#This Row],[Fecha]])</f>
        <v>2026</v>
      </c>
      <c r="K3139" t="str">
        <f>TEXT(Ventas_Wellpro[[#This Row],[Fecha]],"MMMM")</f>
        <v>febrero</v>
      </c>
      <c r="L3139">
        <f>DAY(Ventas_Wellpro[[#This Row],[Fecha]])</f>
        <v>10</v>
      </c>
    </row>
    <row r="3140" spans="2:12" x14ac:dyDescent="0.25">
      <c r="B3140" s="70">
        <v>46063</v>
      </c>
      <c r="C3140" s="74" t="s">
        <v>21</v>
      </c>
      <c r="D3140" s="211" t="s">
        <v>144</v>
      </c>
      <c r="E3140" s="116">
        <v>137.79</v>
      </c>
      <c r="F3140" s="116">
        <v>1</v>
      </c>
      <c r="G3140" s="48">
        <f>+(Ventas_Wellpro[[#This Row],[Precio de Venta]]*0.16)*Ventas_Wellpro[[#This Row],[Cantidad Vendida]]</f>
        <v>22.046399999999998</v>
      </c>
      <c r="H3140" s="118">
        <v>137.79</v>
      </c>
      <c r="I3140" s="17">
        <f>+Ventas_Wellpro[[#This Row],[Total de Venta sin IVA]]+Ventas_Wellpro[[#This Row],[IVA]]</f>
        <v>159.8364</v>
      </c>
      <c r="J3140">
        <f>YEAR(Ventas_Wellpro[[#This Row],[Fecha]])</f>
        <v>2026</v>
      </c>
      <c r="K3140" t="str">
        <f>TEXT(Ventas_Wellpro[[#This Row],[Fecha]],"MMMM")</f>
        <v>febrero</v>
      </c>
      <c r="L3140">
        <f>DAY(Ventas_Wellpro[[#This Row],[Fecha]])</f>
        <v>10</v>
      </c>
    </row>
    <row r="3141" spans="2:12" x14ac:dyDescent="0.25">
      <c r="B3141" s="70">
        <v>46063</v>
      </c>
      <c r="C3141" s="74" t="s">
        <v>23</v>
      </c>
      <c r="D3141" s="210" t="s">
        <v>144</v>
      </c>
      <c r="E3141" s="115">
        <v>137.79</v>
      </c>
      <c r="F3141" s="115">
        <v>1</v>
      </c>
      <c r="G3141" s="48">
        <f>+(Ventas_Wellpro[[#This Row],[Precio de Venta]]*0.16)*Ventas_Wellpro[[#This Row],[Cantidad Vendida]]</f>
        <v>22.046399999999998</v>
      </c>
      <c r="H3141" s="117">
        <v>137.79</v>
      </c>
      <c r="I3141" s="17">
        <f>+Ventas_Wellpro[[#This Row],[Total de Venta sin IVA]]+Ventas_Wellpro[[#This Row],[IVA]]</f>
        <v>159.8364</v>
      </c>
      <c r="J3141">
        <f>YEAR(Ventas_Wellpro[[#This Row],[Fecha]])</f>
        <v>2026</v>
      </c>
      <c r="K3141" t="str">
        <f>TEXT(Ventas_Wellpro[[#This Row],[Fecha]],"MMMM")</f>
        <v>febrero</v>
      </c>
      <c r="L3141">
        <f>DAY(Ventas_Wellpro[[#This Row],[Fecha]])</f>
        <v>10</v>
      </c>
    </row>
    <row r="3142" spans="2:12" x14ac:dyDescent="0.25">
      <c r="B3142" s="70">
        <v>46063</v>
      </c>
      <c r="C3142" s="74" t="s">
        <v>16</v>
      </c>
      <c r="D3142" s="211" t="s">
        <v>144</v>
      </c>
      <c r="E3142" s="116">
        <v>905.16</v>
      </c>
      <c r="F3142" s="116">
        <v>1</v>
      </c>
      <c r="G3142" s="48">
        <f>+(Ventas_Wellpro[[#This Row],[Precio de Venta]]*0.16)*Ventas_Wellpro[[#This Row],[Cantidad Vendida]]</f>
        <v>144.82560000000001</v>
      </c>
      <c r="H3142" s="118">
        <v>905.16</v>
      </c>
      <c r="I3142" s="17">
        <f>+Ventas_Wellpro[[#This Row],[Total de Venta sin IVA]]+Ventas_Wellpro[[#This Row],[IVA]]</f>
        <v>1049.9856</v>
      </c>
      <c r="J3142">
        <f>YEAR(Ventas_Wellpro[[#This Row],[Fecha]])</f>
        <v>2026</v>
      </c>
      <c r="K3142" t="str">
        <f>TEXT(Ventas_Wellpro[[#This Row],[Fecha]],"MMMM")</f>
        <v>febrero</v>
      </c>
      <c r="L3142">
        <f>DAY(Ventas_Wellpro[[#This Row],[Fecha]])</f>
        <v>10</v>
      </c>
    </row>
    <row r="3143" spans="2:12" x14ac:dyDescent="0.25">
      <c r="B3143" s="70">
        <v>46063</v>
      </c>
      <c r="C3143" s="88" t="s">
        <v>147</v>
      </c>
      <c r="D3143" t="s">
        <v>197</v>
      </c>
      <c r="E3143" s="116">
        <v>70.47</v>
      </c>
      <c r="F3143" s="116">
        <v>100</v>
      </c>
      <c r="G3143" s="48">
        <f>+(Ventas_Wellpro[[#This Row],[Precio de Venta]]*0.16)*Ventas_Wellpro[[#This Row],[Cantidad Vendida]]</f>
        <v>1127.52</v>
      </c>
      <c r="H3143" s="118">
        <v>7047</v>
      </c>
      <c r="I3143" s="17">
        <f>+Ventas_Wellpro[[#This Row],[Total de Venta sin IVA]]+Ventas_Wellpro[[#This Row],[IVA]]</f>
        <v>8174.52</v>
      </c>
      <c r="J3143">
        <f>YEAR(Ventas_Wellpro[[#This Row],[Fecha]])</f>
        <v>2026</v>
      </c>
      <c r="K3143" t="str">
        <f>TEXT(Ventas_Wellpro[[#This Row],[Fecha]],"MMMM")</f>
        <v>febrero</v>
      </c>
      <c r="L3143">
        <f>DAY(Ventas_Wellpro[[#This Row],[Fecha]])</f>
        <v>10</v>
      </c>
    </row>
    <row r="3144" spans="2:12" x14ac:dyDescent="0.25">
      <c r="B3144" s="70">
        <v>46063</v>
      </c>
      <c r="C3144" s="88" t="s">
        <v>173</v>
      </c>
      <c r="D3144" s="210" t="s">
        <v>144</v>
      </c>
      <c r="E3144" s="115">
        <v>905.16</v>
      </c>
      <c r="F3144" s="115">
        <v>1</v>
      </c>
      <c r="G3144" s="48">
        <f>+(Ventas_Wellpro[[#This Row],[Precio de Venta]]*0.16)*Ventas_Wellpro[[#This Row],[Cantidad Vendida]]</f>
        <v>144.82560000000001</v>
      </c>
      <c r="H3144" s="117">
        <v>905.16</v>
      </c>
      <c r="I3144" s="17">
        <f>+Ventas_Wellpro[[#This Row],[Total de Venta sin IVA]]+Ventas_Wellpro[[#This Row],[IVA]]</f>
        <v>1049.9856</v>
      </c>
      <c r="J3144">
        <f>YEAR(Ventas_Wellpro[[#This Row],[Fecha]])</f>
        <v>2026</v>
      </c>
      <c r="K3144" t="str">
        <f>TEXT(Ventas_Wellpro[[#This Row],[Fecha]],"MMMM")</f>
        <v>febrero</v>
      </c>
      <c r="L3144">
        <f>DAY(Ventas_Wellpro[[#This Row],[Fecha]])</f>
        <v>10</v>
      </c>
    </row>
    <row r="3145" spans="2:12" x14ac:dyDescent="0.25">
      <c r="B3145" s="70">
        <v>46064</v>
      </c>
      <c r="C3145" s="88" t="s">
        <v>18</v>
      </c>
      <c r="D3145" t="s">
        <v>196</v>
      </c>
      <c r="E3145" s="119">
        <v>525.59</v>
      </c>
      <c r="F3145" s="119">
        <v>6</v>
      </c>
      <c r="G3145" s="48">
        <f>+(Ventas_Wellpro[[#This Row],[Precio de Venta]]*0.16)*Ventas_Wellpro[[#This Row],[Cantidad Vendida]]</f>
        <v>504.56640000000004</v>
      </c>
      <c r="H3145" s="121">
        <v>3153.54</v>
      </c>
      <c r="I3145" s="17">
        <f>+Ventas_Wellpro[[#This Row],[Total de Venta sin IVA]]+Ventas_Wellpro[[#This Row],[IVA]]</f>
        <v>3658.1064000000001</v>
      </c>
      <c r="J3145">
        <f>YEAR(Ventas_Wellpro[[#This Row],[Fecha]])</f>
        <v>2026</v>
      </c>
      <c r="K3145" t="str">
        <f>TEXT(Ventas_Wellpro[[#This Row],[Fecha]],"MMMM")</f>
        <v>febrero</v>
      </c>
      <c r="L3145">
        <f>DAY(Ventas_Wellpro[[#This Row],[Fecha]])</f>
        <v>11</v>
      </c>
    </row>
    <row r="3146" spans="2:12" x14ac:dyDescent="0.25">
      <c r="B3146" s="70">
        <v>46064</v>
      </c>
      <c r="C3146" s="88" t="s">
        <v>18</v>
      </c>
      <c r="D3146" t="s">
        <v>196</v>
      </c>
      <c r="E3146" s="120">
        <v>525.59</v>
      </c>
      <c r="F3146" s="120">
        <v>12</v>
      </c>
      <c r="G3146" s="48">
        <f>+(Ventas_Wellpro[[#This Row],[Precio de Venta]]*0.16)*Ventas_Wellpro[[#This Row],[Cantidad Vendida]]</f>
        <v>1009.1328000000001</v>
      </c>
      <c r="H3146" s="122">
        <v>6307.08</v>
      </c>
      <c r="I3146" s="17">
        <f>+Ventas_Wellpro[[#This Row],[Total de Venta sin IVA]]+Ventas_Wellpro[[#This Row],[IVA]]</f>
        <v>7316.2128000000002</v>
      </c>
      <c r="J3146">
        <f>YEAR(Ventas_Wellpro[[#This Row],[Fecha]])</f>
        <v>2026</v>
      </c>
      <c r="K3146" t="str">
        <f>TEXT(Ventas_Wellpro[[#This Row],[Fecha]],"MMMM")</f>
        <v>febrero</v>
      </c>
      <c r="L3146">
        <f>DAY(Ventas_Wellpro[[#This Row],[Fecha]])</f>
        <v>11</v>
      </c>
    </row>
    <row r="3147" spans="2:12" x14ac:dyDescent="0.25">
      <c r="B3147" s="70">
        <v>46064</v>
      </c>
      <c r="C3147" s="88" t="s">
        <v>18</v>
      </c>
      <c r="D3147" t="s">
        <v>196</v>
      </c>
      <c r="E3147" s="119">
        <v>525.59</v>
      </c>
      <c r="F3147" s="119">
        <v>6</v>
      </c>
      <c r="G3147" s="48">
        <f>+(Ventas_Wellpro[[#This Row],[Precio de Venta]]*0.16)*Ventas_Wellpro[[#This Row],[Cantidad Vendida]]</f>
        <v>504.56640000000004</v>
      </c>
      <c r="H3147" s="121">
        <v>3153.54</v>
      </c>
      <c r="I3147" s="17">
        <f>+Ventas_Wellpro[[#This Row],[Total de Venta sin IVA]]+Ventas_Wellpro[[#This Row],[IVA]]</f>
        <v>3658.1064000000001</v>
      </c>
      <c r="J3147">
        <f>YEAR(Ventas_Wellpro[[#This Row],[Fecha]])</f>
        <v>2026</v>
      </c>
      <c r="K3147" t="str">
        <f>TEXT(Ventas_Wellpro[[#This Row],[Fecha]],"MMMM")</f>
        <v>febrero</v>
      </c>
      <c r="L3147">
        <f>DAY(Ventas_Wellpro[[#This Row],[Fecha]])</f>
        <v>11</v>
      </c>
    </row>
    <row r="3148" spans="2:12" x14ac:dyDescent="0.25">
      <c r="B3148" s="70">
        <v>46064</v>
      </c>
      <c r="C3148" s="88" t="s">
        <v>18</v>
      </c>
      <c r="D3148" t="s">
        <v>196</v>
      </c>
      <c r="E3148" s="120">
        <v>525.59</v>
      </c>
      <c r="F3148" s="120">
        <v>6</v>
      </c>
      <c r="G3148" s="48">
        <f>+(Ventas_Wellpro[[#This Row],[Precio de Venta]]*0.16)*Ventas_Wellpro[[#This Row],[Cantidad Vendida]]</f>
        <v>504.56640000000004</v>
      </c>
      <c r="H3148" s="122">
        <v>3153.54</v>
      </c>
      <c r="I3148" s="17">
        <f>+Ventas_Wellpro[[#This Row],[Total de Venta sin IVA]]+Ventas_Wellpro[[#This Row],[IVA]]</f>
        <v>3658.1064000000001</v>
      </c>
      <c r="J3148">
        <f>YEAR(Ventas_Wellpro[[#This Row],[Fecha]])</f>
        <v>2026</v>
      </c>
      <c r="K3148" t="str">
        <f>TEXT(Ventas_Wellpro[[#This Row],[Fecha]],"MMMM")</f>
        <v>febrero</v>
      </c>
      <c r="L3148">
        <f>DAY(Ventas_Wellpro[[#This Row],[Fecha]])</f>
        <v>11</v>
      </c>
    </row>
    <row r="3149" spans="2:12" x14ac:dyDescent="0.25">
      <c r="B3149" s="70">
        <v>46064</v>
      </c>
      <c r="C3149" s="88" t="s">
        <v>18</v>
      </c>
      <c r="D3149" t="s">
        <v>196</v>
      </c>
      <c r="E3149" s="119">
        <v>525.59</v>
      </c>
      <c r="F3149" s="119">
        <v>12</v>
      </c>
      <c r="G3149" s="48">
        <f>+(Ventas_Wellpro[[#This Row],[Precio de Venta]]*0.16)*Ventas_Wellpro[[#This Row],[Cantidad Vendida]]</f>
        <v>1009.1328000000001</v>
      </c>
      <c r="H3149" s="121">
        <v>6307.08</v>
      </c>
      <c r="I3149" s="17">
        <f>+Ventas_Wellpro[[#This Row],[Total de Venta sin IVA]]+Ventas_Wellpro[[#This Row],[IVA]]</f>
        <v>7316.2128000000002</v>
      </c>
      <c r="J3149">
        <f>YEAR(Ventas_Wellpro[[#This Row],[Fecha]])</f>
        <v>2026</v>
      </c>
      <c r="K3149" t="str">
        <f>TEXT(Ventas_Wellpro[[#This Row],[Fecha]],"MMMM")</f>
        <v>febrero</v>
      </c>
      <c r="L3149">
        <f>DAY(Ventas_Wellpro[[#This Row],[Fecha]])</f>
        <v>11</v>
      </c>
    </row>
    <row r="3150" spans="2:12" x14ac:dyDescent="0.25">
      <c r="B3150" s="70">
        <v>46064</v>
      </c>
      <c r="C3150" s="74" t="s">
        <v>22</v>
      </c>
      <c r="D3150" s="211" t="s">
        <v>144</v>
      </c>
      <c r="E3150" s="120">
        <v>137.79</v>
      </c>
      <c r="F3150" s="120">
        <v>1</v>
      </c>
      <c r="G3150" s="48">
        <f>+(Ventas_Wellpro[[#This Row],[Precio de Venta]]*0.16)*Ventas_Wellpro[[#This Row],[Cantidad Vendida]]</f>
        <v>22.046399999999998</v>
      </c>
      <c r="H3150" s="122">
        <v>137.79</v>
      </c>
      <c r="I3150" s="17">
        <f>+Ventas_Wellpro[[#This Row],[Total de Venta sin IVA]]+Ventas_Wellpro[[#This Row],[IVA]]</f>
        <v>159.8364</v>
      </c>
      <c r="J3150">
        <f>YEAR(Ventas_Wellpro[[#This Row],[Fecha]])</f>
        <v>2026</v>
      </c>
      <c r="K3150" t="str">
        <f>TEXT(Ventas_Wellpro[[#This Row],[Fecha]],"MMMM")</f>
        <v>febrero</v>
      </c>
      <c r="L3150">
        <f>DAY(Ventas_Wellpro[[#This Row],[Fecha]])</f>
        <v>11</v>
      </c>
    </row>
    <row r="3151" spans="2:12" x14ac:dyDescent="0.25">
      <c r="B3151" s="70">
        <v>46064</v>
      </c>
      <c r="C3151" s="74" t="s">
        <v>22</v>
      </c>
      <c r="D3151" s="210" t="s">
        <v>144</v>
      </c>
      <c r="E3151" s="119">
        <v>137.79</v>
      </c>
      <c r="F3151" s="119">
        <v>1</v>
      </c>
      <c r="G3151" s="48">
        <f>+(Ventas_Wellpro[[#This Row],[Precio de Venta]]*0.16)*Ventas_Wellpro[[#This Row],[Cantidad Vendida]]</f>
        <v>22.046399999999998</v>
      </c>
      <c r="H3151" s="121">
        <v>137.79</v>
      </c>
      <c r="I3151" s="17">
        <f>+Ventas_Wellpro[[#This Row],[Total de Venta sin IVA]]+Ventas_Wellpro[[#This Row],[IVA]]</f>
        <v>159.8364</v>
      </c>
      <c r="J3151">
        <f>YEAR(Ventas_Wellpro[[#This Row],[Fecha]])</f>
        <v>2026</v>
      </c>
      <c r="K3151" t="str">
        <f>TEXT(Ventas_Wellpro[[#This Row],[Fecha]],"MMMM")</f>
        <v>febrero</v>
      </c>
      <c r="L3151">
        <f>DAY(Ventas_Wellpro[[#This Row],[Fecha]])</f>
        <v>11</v>
      </c>
    </row>
    <row r="3152" spans="2:12" x14ac:dyDescent="0.25">
      <c r="B3152" s="70">
        <v>46064</v>
      </c>
      <c r="C3152" s="74" t="s">
        <v>22</v>
      </c>
      <c r="D3152" s="211" t="s">
        <v>145</v>
      </c>
      <c r="E3152" s="120">
        <v>90.54</v>
      </c>
      <c r="F3152" s="120">
        <v>6</v>
      </c>
      <c r="G3152" s="48">
        <f>+(Ventas_Wellpro[[#This Row],[Precio de Venta]]*0.16)*Ventas_Wellpro[[#This Row],[Cantidad Vendida]]</f>
        <v>86.918400000000005</v>
      </c>
      <c r="H3152" s="122">
        <v>543.24</v>
      </c>
      <c r="I3152" s="17">
        <f>+Ventas_Wellpro[[#This Row],[Total de Venta sin IVA]]+Ventas_Wellpro[[#This Row],[IVA]]</f>
        <v>630.15840000000003</v>
      </c>
      <c r="J3152">
        <f>YEAR(Ventas_Wellpro[[#This Row],[Fecha]])</f>
        <v>2026</v>
      </c>
      <c r="K3152" t="str">
        <f>TEXT(Ventas_Wellpro[[#This Row],[Fecha]],"MMMM")</f>
        <v>febrero</v>
      </c>
      <c r="L3152">
        <f>DAY(Ventas_Wellpro[[#This Row],[Fecha]])</f>
        <v>11</v>
      </c>
    </row>
    <row r="3153" spans="2:12" x14ac:dyDescent="0.25">
      <c r="B3153" s="70">
        <v>46064</v>
      </c>
      <c r="C3153" s="74" t="s">
        <v>21</v>
      </c>
      <c r="D3153" s="210" t="s">
        <v>144</v>
      </c>
      <c r="E3153" s="119">
        <v>137.79</v>
      </c>
      <c r="F3153" s="119">
        <v>1</v>
      </c>
      <c r="G3153" s="48">
        <f>+(Ventas_Wellpro[[#This Row],[Precio de Venta]]*0.16)*Ventas_Wellpro[[#This Row],[Cantidad Vendida]]</f>
        <v>22.046399999999998</v>
      </c>
      <c r="H3153" s="121">
        <v>137.79</v>
      </c>
      <c r="I3153" s="17">
        <f>+Ventas_Wellpro[[#This Row],[Total de Venta sin IVA]]+Ventas_Wellpro[[#This Row],[IVA]]</f>
        <v>159.8364</v>
      </c>
      <c r="J3153">
        <f>YEAR(Ventas_Wellpro[[#This Row],[Fecha]])</f>
        <v>2026</v>
      </c>
      <c r="K3153" t="str">
        <f>TEXT(Ventas_Wellpro[[#This Row],[Fecha]],"MMMM")</f>
        <v>febrero</v>
      </c>
      <c r="L3153">
        <f>DAY(Ventas_Wellpro[[#This Row],[Fecha]])</f>
        <v>11</v>
      </c>
    </row>
    <row r="3154" spans="2:12" x14ac:dyDescent="0.25">
      <c r="B3154" s="70">
        <v>46064</v>
      </c>
      <c r="C3154" s="74" t="s">
        <v>21</v>
      </c>
      <c r="D3154" s="211" t="s">
        <v>144</v>
      </c>
      <c r="E3154" s="120">
        <v>137.79</v>
      </c>
      <c r="F3154" s="120">
        <v>1</v>
      </c>
      <c r="G3154" s="48">
        <f>+(Ventas_Wellpro[[#This Row],[Precio de Venta]]*0.16)*Ventas_Wellpro[[#This Row],[Cantidad Vendida]]</f>
        <v>22.046399999999998</v>
      </c>
      <c r="H3154" s="122">
        <v>137.79</v>
      </c>
      <c r="I3154" s="17">
        <f>+Ventas_Wellpro[[#This Row],[Total de Venta sin IVA]]+Ventas_Wellpro[[#This Row],[IVA]]</f>
        <v>159.8364</v>
      </c>
      <c r="J3154">
        <f>YEAR(Ventas_Wellpro[[#This Row],[Fecha]])</f>
        <v>2026</v>
      </c>
      <c r="K3154" t="str">
        <f>TEXT(Ventas_Wellpro[[#This Row],[Fecha]],"MMMM")</f>
        <v>febrero</v>
      </c>
      <c r="L3154">
        <f>DAY(Ventas_Wellpro[[#This Row],[Fecha]])</f>
        <v>11</v>
      </c>
    </row>
    <row r="3155" spans="2:12" x14ac:dyDescent="0.25">
      <c r="B3155" s="70">
        <v>46064</v>
      </c>
      <c r="C3155" s="74" t="s">
        <v>24</v>
      </c>
      <c r="D3155" s="210" t="s">
        <v>144</v>
      </c>
      <c r="E3155" s="119">
        <v>137.79</v>
      </c>
      <c r="F3155" s="119">
        <v>1</v>
      </c>
      <c r="G3155" s="48">
        <f>+(Ventas_Wellpro[[#This Row],[Precio de Venta]]*0.16)*Ventas_Wellpro[[#This Row],[Cantidad Vendida]]</f>
        <v>22.046399999999998</v>
      </c>
      <c r="H3155" s="121">
        <v>137.79</v>
      </c>
      <c r="I3155" s="17">
        <f>+Ventas_Wellpro[[#This Row],[Total de Venta sin IVA]]+Ventas_Wellpro[[#This Row],[IVA]]</f>
        <v>159.8364</v>
      </c>
      <c r="J3155">
        <f>YEAR(Ventas_Wellpro[[#This Row],[Fecha]])</f>
        <v>2026</v>
      </c>
      <c r="K3155" t="str">
        <f>TEXT(Ventas_Wellpro[[#This Row],[Fecha]],"MMMM")</f>
        <v>febrero</v>
      </c>
      <c r="L3155">
        <f>DAY(Ventas_Wellpro[[#This Row],[Fecha]])</f>
        <v>11</v>
      </c>
    </row>
    <row r="3156" spans="2:12" x14ac:dyDescent="0.25">
      <c r="B3156" s="70">
        <v>46064</v>
      </c>
      <c r="C3156" s="74" t="s">
        <v>24</v>
      </c>
      <c r="D3156" s="211" t="s">
        <v>144</v>
      </c>
      <c r="E3156" s="120">
        <v>137.79</v>
      </c>
      <c r="F3156" s="120">
        <v>1</v>
      </c>
      <c r="G3156" s="48">
        <f>+(Ventas_Wellpro[[#This Row],[Precio de Venta]]*0.16)*Ventas_Wellpro[[#This Row],[Cantidad Vendida]]</f>
        <v>22.046399999999998</v>
      </c>
      <c r="H3156" s="122">
        <v>137.79</v>
      </c>
      <c r="I3156" s="17">
        <f>+Ventas_Wellpro[[#This Row],[Total de Venta sin IVA]]+Ventas_Wellpro[[#This Row],[IVA]]</f>
        <v>159.8364</v>
      </c>
      <c r="J3156">
        <f>YEAR(Ventas_Wellpro[[#This Row],[Fecha]])</f>
        <v>2026</v>
      </c>
      <c r="K3156" t="str">
        <f>TEXT(Ventas_Wellpro[[#This Row],[Fecha]],"MMMM")</f>
        <v>febrero</v>
      </c>
      <c r="L3156">
        <f>DAY(Ventas_Wellpro[[#This Row],[Fecha]])</f>
        <v>11</v>
      </c>
    </row>
    <row r="3157" spans="2:12" x14ac:dyDescent="0.25">
      <c r="B3157" s="70">
        <v>46064</v>
      </c>
      <c r="C3157" s="74" t="s">
        <v>16</v>
      </c>
      <c r="D3157" s="210" t="s">
        <v>144</v>
      </c>
      <c r="E3157" s="119">
        <v>905.16</v>
      </c>
      <c r="F3157" s="119">
        <v>1</v>
      </c>
      <c r="G3157" s="48">
        <f>+(Ventas_Wellpro[[#This Row],[Precio de Venta]]*0.16)*Ventas_Wellpro[[#This Row],[Cantidad Vendida]]</f>
        <v>144.82560000000001</v>
      </c>
      <c r="H3157" s="121">
        <v>905.16</v>
      </c>
      <c r="I3157" s="17">
        <f>+Ventas_Wellpro[[#This Row],[Total de Venta sin IVA]]+Ventas_Wellpro[[#This Row],[IVA]]</f>
        <v>1049.9856</v>
      </c>
      <c r="J3157">
        <f>YEAR(Ventas_Wellpro[[#This Row],[Fecha]])</f>
        <v>2026</v>
      </c>
      <c r="K3157" t="str">
        <f>TEXT(Ventas_Wellpro[[#This Row],[Fecha]],"MMMM")</f>
        <v>febrero</v>
      </c>
      <c r="L3157">
        <f>DAY(Ventas_Wellpro[[#This Row],[Fecha]])</f>
        <v>11</v>
      </c>
    </row>
    <row r="3158" spans="2:12" x14ac:dyDescent="0.25">
      <c r="B3158" s="70">
        <v>46064</v>
      </c>
      <c r="C3158" s="74" t="s">
        <v>16</v>
      </c>
      <c r="D3158" s="211" t="s">
        <v>144</v>
      </c>
      <c r="E3158" s="120">
        <v>905.16</v>
      </c>
      <c r="F3158" s="120">
        <v>1</v>
      </c>
      <c r="G3158" s="48">
        <f>+(Ventas_Wellpro[[#This Row],[Precio de Venta]]*0.16)*Ventas_Wellpro[[#This Row],[Cantidad Vendida]]</f>
        <v>144.82560000000001</v>
      </c>
      <c r="H3158" s="122">
        <v>905.16</v>
      </c>
      <c r="I3158" s="17">
        <f>+Ventas_Wellpro[[#This Row],[Total de Venta sin IVA]]+Ventas_Wellpro[[#This Row],[IVA]]</f>
        <v>1049.9856</v>
      </c>
      <c r="J3158">
        <f>YEAR(Ventas_Wellpro[[#This Row],[Fecha]])</f>
        <v>2026</v>
      </c>
      <c r="K3158" t="str">
        <f>TEXT(Ventas_Wellpro[[#This Row],[Fecha]],"MMMM")</f>
        <v>febrero</v>
      </c>
      <c r="L3158">
        <f>DAY(Ventas_Wellpro[[#This Row],[Fecha]])</f>
        <v>11</v>
      </c>
    </row>
    <row r="3159" spans="2:12" x14ac:dyDescent="0.25">
      <c r="B3159" s="70">
        <v>46064</v>
      </c>
      <c r="C3159" s="74" t="s">
        <v>17</v>
      </c>
      <c r="D3159" t="s">
        <v>196</v>
      </c>
      <c r="E3159" s="119">
        <v>498.66</v>
      </c>
      <c r="F3159" s="119">
        <v>6</v>
      </c>
      <c r="G3159" s="48">
        <f>+(Ventas_Wellpro[[#This Row],[Precio de Venta]]*0.16)*Ventas_Wellpro[[#This Row],[Cantidad Vendida]]</f>
        <v>478.71360000000004</v>
      </c>
      <c r="H3159" s="121">
        <v>2991.96</v>
      </c>
      <c r="I3159" s="17">
        <f>+Ventas_Wellpro[[#This Row],[Total de Venta sin IVA]]+Ventas_Wellpro[[#This Row],[IVA]]</f>
        <v>3470.6736000000001</v>
      </c>
      <c r="J3159">
        <f>YEAR(Ventas_Wellpro[[#This Row],[Fecha]])</f>
        <v>2026</v>
      </c>
      <c r="K3159" t="str">
        <f>TEXT(Ventas_Wellpro[[#This Row],[Fecha]],"MMMM")</f>
        <v>febrero</v>
      </c>
      <c r="L3159">
        <f>DAY(Ventas_Wellpro[[#This Row],[Fecha]])</f>
        <v>11</v>
      </c>
    </row>
    <row r="3160" spans="2:12" x14ac:dyDescent="0.25">
      <c r="B3160" s="70">
        <v>46064</v>
      </c>
      <c r="C3160" s="74" t="s">
        <v>17</v>
      </c>
      <c r="D3160" t="s">
        <v>196</v>
      </c>
      <c r="E3160" s="120">
        <v>498.66</v>
      </c>
      <c r="F3160" s="120">
        <v>30</v>
      </c>
      <c r="G3160" s="48">
        <f>+(Ventas_Wellpro[[#This Row],[Precio de Venta]]*0.16)*Ventas_Wellpro[[#This Row],[Cantidad Vendida]]</f>
        <v>2393.5680000000002</v>
      </c>
      <c r="H3160" s="122">
        <v>14959.8</v>
      </c>
      <c r="I3160" s="17">
        <f>+Ventas_Wellpro[[#This Row],[Total de Venta sin IVA]]+Ventas_Wellpro[[#This Row],[IVA]]</f>
        <v>17353.367999999999</v>
      </c>
      <c r="J3160">
        <f>YEAR(Ventas_Wellpro[[#This Row],[Fecha]])</f>
        <v>2026</v>
      </c>
      <c r="K3160" t="str">
        <f>TEXT(Ventas_Wellpro[[#This Row],[Fecha]],"MMMM")</f>
        <v>febrero</v>
      </c>
      <c r="L3160">
        <f>DAY(Ventas_Wellpro[[#This Row],[Fecha]])</f>
        <v>11</v>
      </c>
    </row>
    <row r="3161" spans="2:12" x14ac:dyDescent="0.25">
      <c r="B3161" s="70">
        <v>46064</v>
      </c>
      <c r="C3161" s="74" t="s">
        <v>17</v>
      </c>
      <c r="D3161" t="s">
        <v>196</v>
      </c>
      <c r="E3161" s="119">
        <v>498.66</v>
      </c>
      <c r="F3161" s="119">
        <v>12</v>
      </c>
      <c r="G3161" s="48">
        <f>+(Ventas_Wellpro[[#This Row],[Precio de Venta]]*0.16)*Ventas_Wellpro[[#This Row],[Cantidad Vendida]]</f>
        <v>957.42720000000008</v>
      </c>
      <c r="H3161" s="121">
        <v>5983.92</v>
      </c>
      <c r="I3161" s="17">
        <f>+Ventas_Wellpro[[#This Row],[Total de Venta sin IVA]]+Ventas_Wellpro[[#This Row],[IVA]]</f>
        <v>6941.3472000000002</v>
      </c>
      <c r="J3161">
        <f>YEAR(Ventas_Wellpro[[#This Row],[Fecha]])</f>
        <v>2026</v>
      </c>
      <c r="K3161" t="str">
        <f>TEXT(Ventas_Wellpro[[#This Row],[Fecha]],"MMMM")</f>
        <v>febrero</v>
      </c>
      <c r="L3161">
        <f>DAY(Ventas_Wellpro[[#This Row],[Fecha]])</f>
        <v>11</v>
      </c>
    </row>
    <row r="3162" spans="2:12" x14ac:dyDescent="0.25">
      <c r="B3162" s="70">
        <v>46064</v>
      </c>
      <c r="C3162" s="74" t="s">
        <v>17</v>
      </c>
      <c r="D3162" t="s">
        <v>196</v>
      </c>
      <c r="E3162" s="120">
        <v>498.66</v>
      </c>
      <c r="F3162" s="120">
        <v>18</v>
      </c>
      <c r="G3162" s="48">
        <f>+(Ventas_Wellpro[[#This Row],[Precio de Venta]]*0.16)*Ventas_Wellpro[[#This Row],[Cantidad Vendida]]</f>
        <v>1436.1408000000001</v>
      </c>
      <c r="H3162" s="122">
        <v>8975.8799999999992</v>
      </c>
      <c r="I3162" s="17">
        <f>+Ventas_Wellpro[[#This Row],[Total de Venta sin IVA]]+Ventas_Wellpro[[#This Row],[IVA]]</f>
        <v>10412.020799999998</v>
      </c>
      <c r="J3162">
        <f>YEAR(Ventas_Wellpro[[#This Row],[Fecha]])</f>
        <v>2026</v>
      </c>
      <c r="K3162" t="str">
        <f>TEXT(Ventas_Wellpro[[#This Row],[Fecha]],"MMMM")</f>
        <v>febrero</v>
      </c>
      <c r="L3162">
        <f>DAY(Ventas_Wellpro[[#This Row],[Fecha]])</f>
        <v>11</v>
      </c>
    </row>
    <row r="3163" spans="2:12" x14ac:dyDescent="0.25">
      <c r="B3163" s="70">
        <v>46064</v>
      </c>
      <c r="C3163" s="74" t="s">
        <v>17</v>
      </c>
      <c r="D3163" t="s">
        <v>196</v>
      </c>
      <c r="E3163" s="119">
        <v>498.66</v>
      </c>
      <c r="F3163" s="119">
        <v>24</v>
      </c>
      <c r="G3163" s="48">
        <f>+(Ventas_Wellpro[[#This Row],[Precio de Venta]]*0.16)*Ventas_Wellpro[[#This Row],[Cantidad Vendida]]</f>
        <v>1914.8544000000002</v>
      </c>
      <c r="H3163" s="121">
        <v>11967.84</v>
      </c>
      <c r="I3163" s="17">
        <f>+Ventas_Wellpro[[#This Row],[Total de Venta sin IVA]]+Ventas_Wellpro[[#This Row],[IVA]]</f>
        <v>13882.6944</v>
      </c>
      <c r="J3163">
        <f>YEAR(Ventas_Wellpro[[#This Row],[Fecha]])</f>
        <v>2026</v>
      </c>
      <c r="K3163" t="str">
        <f>TEXT(Ventas_Wellpro[[#This Row],[Fecha]],"MMMM")</f>
        <v>febrero</v>
      </c>
      <c r="L3163">
        <f>DAY(Ventas_Wellpro[[#This Row],[Fecha]])</f>
        <v>11</v>
      </c>
    </row>
    <row r="3164" spans="2:12" x14ac:dyDescent="0.25">
      <c r="B3164" s="70">
        <v>46064</v>
      </c>
      <c r="C3164" s="74" t="s">
        <v>123</v>
      </c>
      <c r="D3164" s="210" t="s">
        <v>144</v>
      </c>
      <c r="E3164" s="119">
        <v>137.79</v>
      </c>
      <c r="F3164" s="119">
        <v>1</v>
      </c>
      <c r="G3164" s="48">
        <f>+(Ventas_Wellpro[[#This Row],[Precio de Venta]]*0.16)*Ventas_Wellpro[[#This Row],[Cantidad Vendida]]</f>
        <v>22.046399999999998</v>
      </c>
      <c r="H3164" s="121">
        <v>137.79</v>
      </c>
      <c r="I3164" s="17">
        <f>+Ventas_Wellpro[[#This Row],[Total de Venta sin IVA]]+Ventas_Wellpro[[#This Row],[IVA]]</f>
        <v>159.8364</v>
      </c>
      <c r="J3164">
        <f>YEAR(Ventas_Wellpro[[#This Row],[Fecha]])</f>
        <v>2026</v>
      </c>
      <c r="K3164" t="str">
        <f>TEXT(Ventas_Wellpro[[#This Row],[Fecha]],"MMMM")</f>
        <v>febrero</v>
      </c>
      <c r="L3164">
        <f>DAY(Ventas_Wellpro[[#This Row],[Fecha]])</f>
        <v>11</v>
      </c>
    </row>
    <row r="3165" spans="2:12" x14ac:dyDescent="0.25">
      <c r="B3165" s="70">
        <v>46064</v>
      </c>
      <c r="C3165" s="88" t="s">
        <v>173</v>
      </c>
      <c r="D3165" s="211" t="s">
        <v>144</v>
      </c>
      <c r="E3165" s="120">
        <v>905.16</v>
      </c>
      <c r="F3165" s="120">
        <v>1</v>
      </c>
      <c r="G3165" s="48">
        <f>+(Ventas_Wellpro[[#This Row],[Precio de Venta]]*0.16)*Ventas_Wellpro[[#This Row],[Cantidad Vendida]]</f>
        <v>144.82560000000001</v>
      </c>
      <c r="H3165" s="122">
        <v>905.16</v>
      </c>
      <c r="I3165" s="17">
        <f>+Ventas_Wellpro[[#This Row],[Total de Venta sin IVA]]+Ventas_Wellpro[[#This Row],[IVA]]</f>
        <v>1049.9856</v>
      </c>
      <c r="J3165">
        <f>YEAR(Ventas_Wellpro[[#This Row],[Fecha]])</f>
        <v>2026</v>
      </c>
      <c r="K3165" t="str">
        <f>TEXT(Ventas_Wellpro[[#This Row],[Fecha]],"MMMM")</f>
        <v>febrero</v>
      </c>
      <c r="L3165">
        <f>DAY(Ventas_Wellpro[[#This Row],[Fecha]])</f>
        <v>11</v>
      </c>
    </row>
    <row r="3166" spans="2:12" x14ac:dyDescent="0.25">
      <c r="B3166" s="70">
        <v>46065</v>
      </c>
      <c r="C3166" s="88" t="s">
        <v>18</v>
      </c>
      <c r="D3166" t="s">
        <v>196</v>
      </c>
      <c r="E3166" s="119">
        <v>525.59</v>
      </c>
      <c r="F3166" s="119">
        <v>6</v>
      </c>
      <c r="G3166" s="48">
        <f>+(Ventas_Wellpro[[#This Row],[Precio de Venta]]*0.16)*Ventas_Wellpro[[#This Row],[Cantidad Vendida]]</f>
        <v>504.56640000000004</v>
      </c>
      <c r="H3166" s="121">
        <v>3153.54</v>
      </c>
      <c r="I3166" s="17">
        <f>+Ventas_Wellpro[[#This Row],[Total de Venta sin IVA]]+Ventas_Wellpro[[#This Row],[IVA]]</f>
        <v>3658.1064000000001</v>
      </c>
      <c r="J3166">
        <f>YEAR(Ventas_Wellpro[[#This Row],[Fecha]])</f>
        <v>2026</v>
      </c>
      <c r="K3166" t="str">
        <f>TEXT(Ventas_Wellpro[[#This Row],[Fecha]],"MMMM")</f>
        <v>febrero</v>
      </c>
      <c r="L3166">
        <f>DAY(Ventas_Wellpro[[#This Row],[Fecha]])</f>
        <v>12</v>
      </c>
    </row>
    <row r="3167" spans="2:12" x14ac:dyDescent="0.25">
      <c r="B3167" s="70">
        <v>46065</v>
      </c>
      <c r="C3167" s="88" t="s">
        <v>18</v>
      </c>
      <c r="D3167" t="s">
        <v>196</v>
      </c>
      <c r="E3167" s="120">
        <v>525.59</v>
      </c>
      <c r="F3167" s="120">
        <v>6</v>
      </c>
      <c r="G3167" s="48">
        <f>+(Ventas_Wellpro[[#This Row],[Precio de Venta]]*0.16)*Ventas_Wellpro[[#This Row],[Cantidad Vendida]]</f>
        <v>504.56640000000004</v>
      </c>
      <c r="H3167" s="122">
        <v>3153.54</v>
      </c>
      <c r="I3167" s="17">
        <f>+Ventas_Wellpro[[#This Row],[Total de Venta sin IVA]]+Ventas_Wellpro[[#This Row],[IVA]]</f>
        <v>3658.1064000000001</v>
      </c>
      <c r="J3167">
        <f>YEAR(Ventas_Wellpro[[#This Row],[Fecha]])</f>
        <v>2026</v>
      </c>
      <c r="K3167" t="str">
        <f>TEXT(Ventas_Wellpro[[#This Row],[Fecha]],"MMMM")</f>
        <v>febrero</v>
      </c>
      <c r="L3167">
        <f>DAY(Ventas_Wellpro[[#This Row],[Fecha]])</f>
        <v>12</v>
      </c>
    </row>
    <row r="3168" spans="2:12" x14ac:dyDescent="0.25">
      <c r="B3168" s="70">
        <v>46065</v>
      </c>
      <c r="C3168" s="88" t="s">
        <v>18</v>
      </c>
      <c r="D3168" t="s">
        <v>196</v>
      </c>
      <c r="E3168" s="119">
        <v>525.59</v>
      </c>
      <c r="F3168" s="119">
        <v>6</v>
      </c>
      <c r="G3168" s="48">
        <f>+(Ventas_Wellpro[[#This Row],[Precio de Venta]]*0.16)*Ventas_Wellpro[[#This Row],[Cantidad Vendida]]</f>
        <v>504.56640000000004</v>
      </c>
      <c r="H3168" s="121">
        <v>3153.54</v>
      </c>
      <c r="I3168" s="17">
        <f>+Ventas_Wellpro[[#This Row],[Total de Venta sin IVA]]+Ventas_Wellpro[[#This Row],[IVA]]</f>
        <v>3658.1064000000001</v>
      </c>
      <c r="J3168">
        <f>YEAR(Ventas_Wellpro[[#This Row],[Fecha]])</f>
        <v>2026</v>
      </c>
      <c r="K3168" t="str">
        <f>TEXT(Ventas_Wellpro[[#This Row],[Fecha]],"MMMM")</f>
        <v>febrero</v>
      </c>
      <c r="L3168">
        <f>DAY(Ventas_Wellpro[[#This Row],[Fecha]])</f>
        <v>12</v>
      </c>
    </row>
    <row r="3169" spans="2:12" x14ac:dyDescent="0.25">
      <c r="B3169" s="70">
        <v>46065</v>
      </c>
      <c r="C3169" s="88" t="s">
        <v>18</v>
      </c>
      <c r="D3169" t="s">
        <v>196</v>
      </c>
      <c r="E3169" s="120">
        <v>525.59</v>
      </c>
      <c r="F3169" s="120">
        <v>12</v>
      </c>
      <c r="G3169" s="48">
        <f>+(Ventas_Wellpro[[#This Row],[Precio de Venta]]*0.16)*Ventas_Wellpro[[#This Row],[Cantidad Vendida]]</f>
        <v>1009.1328000000001</v>
      </c>
      <c r="H3169" s="122">
        <v>6307.08</v>
      </c>
      <c r="I3169" s="17">
        <f>+Ventas_Wellpro[[#This Row],[Total de Venta sin IVA]]+Ventas_Wellpro[[#This Row],[IVA]]</f>
        <v>7316.2128000000002</v>
      </c>
      <c r="J3169">
        <f>YEAR(Ventas_Wellpro[[#This Row],[Fecha]])</f>
        <v>2026</v>
      </c>
      <c r="K3169" t="str">
        <f>TEXT(Ventas_Wellpro[[#This Row],[Fecha]],"MMMM")</f>
        <v>febrero</v>
      </c>
      <c r="L3169">
        <f>DAY(Ventas_Wellpro[[#This Row],[Fecha]])</f>
        <v>12</v>
      </c>
    </row>
    <row r="3170" spans="2:12" x14ac:dyDescent="0.25">
      <c r="B3170" s="70">
        <v>46065</v>
      </c>
      <c r="C3170" s="88" t="s">
        <v>18</v>
      </c>
      <c r="D3170" t="s">
        <v>196</v>
      </c>
      <c r="E3170" s="119">
        <v>525.59</v>
      </c>
      <c r="F3170" s="119">
        <v>6</v>
      </c>
      <c r="G3170" s="48">
        <f>+(Ventas_Wellpro[[#This Row],[Precio de Venta]]*0.16)*Ventas_Wellpro[[#This Row],[Cantidad Vendida]]</f>
        <v>504.56640000000004</v>
      </c>
      <c r="H3170" s="121">
        <v>3153.54</v>
      </c>
      <c r="I3170" s="17">
        <f>+Ventas_Wellpro[[#This Row],[Total de Venta sin IVA]]+Ventas_Wellpro[[#This Row],[IVA]]</f>
        <v>3658.1064000000001</v>
      </c>
      <c r="J3170">
        <f>YEAR(Ventas_Wellpro[[#This Row],[Fecha]])</f>
        <v>2026</v>
      </c>
      <c r="K3170" t="str">
        <f>TEXT(Ventas_Wellpro[[#This Row],[Fecha]],"MMMM")</f>
        <v>febrero</v>
      </c>
      <c r="L3170">
        <f>DAY(Ventas_Wellpro[[#This Row],[Fecha]])</f>
        <v>12</v>
      </c>
    </row>
    <row r="3171" spans="2:12" x14ac:dyDescent="0.25">
      <c r="B3171" s="70">
        <v>46065</v>
      </c>
      <c r="C3171" s="88" t="s">
        <v>18</v>
      </c>
      <c r="D3171" t="s">
        <v>196</v>
      </c>
      <c r="E3171" s="120">
        <v>525.59</v>
      </c>
      <c r="F3171" s="120">
        <v>6</v>
      </c>
      <c r="G3171" s="48">
        <f>+(Ventas_Wellpro[[#This Row],[Precio de Venta]]*0.16)*Ventas_Wellpro[[#This Row],[Cantidad Vendida]]</f>
        <v>504.56640000000004</v>
      </c>
      <c r="H3171" s="122">
        <v>3153.54</v>
      </c>
      <c r="I3171" s="17">
        <f>+Ventas_Wellpro[[#This Row],[Total de Venta sin IVA]]+Ventas_Wellpro[[#This Row],[IVA]]</f>
        <v>3658.1064000000001</v>
      </c>
      <c r="J3171">
        <f>YEAR(Ventas_Wellpro[[#This Row],[Fecha]])</f>
        <v>2026</v>
      </c>
      <c r="K3171" t="str">
        <f>TEXT(Ventas_Wellpro[[#This Row],[Fecha]],"MMMM")</f>
        <v>febrero</v>
      </c>
      <c r="L3171">
        <f>DAY(Ventas_Wellpro[[#This Row],[Fecha]])</f>
        <v>12</v>
      </c>
    </row>
    <row r="3172" spans="2:12" x14ac:dyDescent="0.25">
      <c r="B3172" s="70">
        <v>46065</v>
      </c>
      <c r="C3172" s="88" t="s">
        <v>18</v>
      </c>
      <c r="D3172" t="s">
        <v>196</v>
      </c>
      <c r="E3172" s="119">
        <v>525.59</v>
      </c>
      <c r="F3172" s="119">
        <v>6</v>
      </c>
      <c r="G3172" s="48">
        <f>+(Ventas_Wellpro[[#This Row],[Precio de Venta]]*0.16)*Ventas_Wellpro[[#This Row],[Cantidad Vendida]]</f>
        <v>504.56640000000004</v>
      </c>
      <c r="H3172" s="121">
        <v>3153.54</v>
      </c>
      <c r="I3172" s="17">
        <f>+Ventas_Wellpro[[#This Row],[Total de Venta sin IVA]]+Ventas_Wellpro[[#This Row],[IVA]]</f>
        <v>3658.1064000000001</v>
      </c>
      <c r="J3172">
        <f>YEAR(Ventas_Wellpro[[#This Row],[Fecha]])</f>
        <v>2026</v>
      </c>
      <c r="K3172" t="str">
        <f>TEXT(Ventas_Wellpro[[#This Row],[Fecha]],"MMMM")</f>
        <v>febrero</v>
      </c>
      <c r="L3172">
        <f>DAY(Ventas_Wellpro[[#This Row],[Fecha]])</f>
        <v>12</v>
      </c>
    </row>
    <row r="3173" spans="2:12" x14ac:dyDescent="0.25">
      <c r="B3173" s="70">
        <v>46065</v>
      </c>
      <c r="C3173" s="88" t="s">
        <v>18</v>
      </c>
      <c r="D3173" t="s">
        <v>196</v>
      </c>
      <c r="E3173" s="120">
        <v>525.59</v>
      </c>
      <c r="F3173" s="120">
        <v>36</v>
      </c>
      <c r="G3173" s="48">
        <f>+(Ventas_Wellpro[[#This Row],[Precio de Venta]]*0.16)*Ventas_Wellpro[[#This Row],[Cantidad Vendida]]</f>
        <v>3027.3984</v>
      </c>
      <c r="H3173" s="122">
        <v>18921.240000000002</v>
      </c>
      <c r="I3173" s="17">
        <f>+Ventas_Wellpro[[#This Row],[Total de Venta sin IVA]]+Ventas_Wellpro[[#This Row],[IVA]]</f>
        <v>21948.638400000003</v>
      </c>
      <c r="J3173">
        <f>YEAR(Ventas_Wellpro[[#This Row],[Fecha]])</f>
        <v>2026</v>
      </c>
      <c r="K3173" t="str">
        <f>TEXT(Ventas_Wellpro[[#This Row],[Fecha]],"MMMM")</f>
        <v>febrero</v>
      </c>
      <c r="L3173">
        <f>DAY(Ventas_Wellpro[[#This Row],[Fecha]])</f>
        <v>12</v>
      </c>
    </row>
    <row r="3174" spans="2:12" x14ac:dyDescent="0.25">
      <c r="B3174" s="70">
        <v>46065</v>
      </c>
      <c r="C3174" s="74" t="s">
        <v>22</v>
      </c>
      <c r="D3174" s="210" t="s">
        <v>144</v>
      </c>
      <c r="E3174" s="119">
        <v>137.79</v>
      </c>
      <c r="F3174" s="119">
        <v>1</v>
      </c>
      <c r="G3174" s="48">
        <f>+(Ventas_Wellpro[[#This Row],[Precio de Venta]]*0.16)*Ventas_Wellpro[[#This Row],[Cantidad Vendida]]</f>
        <v>22.046399999999998</v>
      </c>
      <c r="H3174" s="121">
        <v>137.79</v>
      </c>
      <c r="I3174" s="17">
        <f>+Ventas_Wellpro[[#This Row],[Total de Venta sin IVA]]+Ventas_Wellpro[[#This Row],[IVA]]</f>
        <v>159.8364</v>
      </c>
      <c r="J3174">
        <f>YEAR(Ventas_Wellpro[[#This Row],[Fecha]])</f>
        <v>2026</v>
      </c>
      <c r="K3174" t="str">
        <f>TEXT(Ventas_Wellpro[[#This Row],[Fecha]],"MMMM")</f>
        <v>febrero</v>
      </c>
      <c r="L3174">
        <f>DAY(Ventas_Wellpro[[#This Row],[Fecha]])</f>
        <v>12</v>
      </c>
    </row>
    <row r="3175" spans="2:12" x14ac:dyDescent="0.25">
      <c r="B3175" s="70">
        <v>46065</v>
      </c>
      <c r="C3175" s="74" t="s">
        <v>21</v>
      </c>
      <c r="D3175" s="211" t="s">
        <v>144</v>
      </c>
      <c r="E3175" s="120">
        <v>137.79</v>
      </c>
      <c r="F3175" s="120">
        <v>1</v>
      </c>
      <c r="G3175" s="48">
        <f>+(Ventas_Wellpro[[#This Row],[Precio de Venta]]*0.16)*Ventas_Wellpro[[#This Row],[Cantidad Vendida]]</f>
        <v>22.046399999999998</v>
      </c>
      <c r="H3175" s="122">
        <v>137.79</v>
      </c>
      <c r="I3175" s="17">
        <f>+Ventas_Wellpro[[#This Row],[Total de Venta sin IVA]]+Ventas_Wellpro[[#This Row],[IVA]]</f>
        <v>159.8364</v>
      </c>
      <c r="J3175">
        <f>YEAR(Ventas_Wellpro[[#This Row],[Fecha]])</f>
        <v>2026</v>
      </c>
      <c r="K3175" t="str">
        <f>TEXT(Ventas_Wellpro[[#This Row],[Fecha]],"MMMM")</f>
        <v>febrero</v>
      </c>
      <c r="L3175">
        <f>DAY(Ventas_Wellpro[[#This Row],[Fecha]])</f>
        <v>12</v>
      </c>
    </row>
    <row r="3176" spans="2:12" x14ac:dyDescent="0.25">
      <c r="B3176" s="70">
        <v>46065</v>
      </c>
      <c r="C3176" s="74" t="s">
        <v>23</v>
      </c>
      <c r="D3176" s="210" t="s">
        <v>144</v>
      </c>
      <c r="E3176" s="119">
        <v>137.79</v>
      </c>
      <c r="F3176" s="119">
        <v>1</v>
      </c>
      <c r="G3176" s="48">
        <f>+(Ventas_Wellpro[[#This Row],[Precio de Venta]]*0.16)*Ventas_Wellpro[[#This Row],[Cantidad Vendida]]</f>
        <v>22.046399999999998</v>
      </c>
      <c r="H3176" s="121">
        <v>137.79</v>
      </c>
      <c r="I3176" s="17">
        <f>+Ventas_Wellpro[[#This Row],[Total de Venta sin IVA]]+Ventas_Wellpro[[#This Row],[IVA]]</f>
        <v>159.8364</v>
      </c>
      <c r="J3176">
        <f>YEAR(Ventas_Wellpro[[#This Row],[Fecha]])</f>
        <v>2026</v>
      </c>
      <c r="K3176" t="str">
        <f>TEXT(Ventas_Wellpro[[#This Row],[Fecha]],"MMMM")</f>
        <v>febrero</v>
      </c>
      <c r="L3176">
        <f>DAY(Ventas_Wellpro[[#This Row],[Fecha]])</f>
        <v>12</v>
      </c>
    </row>
    <row r="3177" spans="2:12" x14ac:dyDescent="0.25">
      <c r="B3177" s="70">
        <v>46065</v>
      </c>
      <c r="C3177" s="74" t="s">
        <v>23</v>
      </c>
      <c r="D3177" s="211" t="s">
        <v>144</v>
      </c>
      <c r="E3177" s="120">
        <v>137.79</v>
      </c>
      <c r="F3177" s="120">
        <v>1</v>
      </c>
      <c r="G3177" s="48">
        <f>+(Ventas_Wellpro[[#This Row],[Precio de Venta]]*0.16)*Ventas_Wellpro[[#This Row],[Cantidad Vendida]]</f>
        <v>22.046399999999998</v>
      </c>
      <c r="H3177" s="122">
        <v>137.79</v>
      </c>
      <c r="I3177" s="17">
        <f>+Ventas_Wellpro[[#This Row],[Total de Venta sin IVA]]+Ventas_Wellpro[[#This Row],[IVA]]</f>
        <v>159.8364</v>
      </c>
      <c r="J3177">
        <f>YEAR(Ventas_Wellpro[[#This Row],[Fecha]])</f>
        <v>2026</v>
      </c>
      <c r="K3177" t="str">
        <f>TEXT(Ventas_Wellpro[[#This Row],[Fecha]],"MMMM")</f>
        <v>febrero</v>
      </c>
      <c r="L3177">
        <f>DAY(Ventas_Wellpro[[#This Row],[Fecha]])</f>
        <v>12</v>
      </c>
    </row>
    <row r="3178" spans="2:12" x14ac:dyDescent="0.25">
      <c r="B3178" s="70">
        <v>46065</v>
      </c>
      <c r="C3178" s="74" t="s">
        <v>23</v>
      </c>
      <c r="D3178" t="s">
        <v>196</v>
      </c>
      <c r="E3178" s="119">
        <v>70.05</v>
      </c>
      <c r="F3178" s="119">
        <v>240</v>
      </c>
      <c r="G3178" s="48">
        <f>+(Ventas_Wellpro[[#This Row],[Precio de Venta]]*0.16)*Ventas_Wellpro[[#This Row],[Cantidad Vendida]]</f>
        <v>2689.92</v>
      </c>
      <c r="H3178" s="121">
        <v>16812</v>
      </c>
      <c r="I3178" s="17">
        <f>+Ventas_Wellpro[[#This Row],[Total de Venta sin IVA]]+Ventas_Wellpro[[#This Row],[IVA]]</f>
        <v>19501.919999999998</v>
      </c>
      <c r="J3178">
        <f>YEAR(Ventas_Wellpro[[#This Row],[Fecha]])</f>
        <v>2026</v>
      </c>
      <c r="K3178" t="str">
        <f>TEXT(Ventas_Wellpro[[#This Row],[Fecha]],"MMMM")</f>
        <v>febrero</v>
      </c>
      <c r="L3178">
        <f>DAY(Ventas_Wellpro[[#This Row],[Fecha]])</f>
        <v>12</v>
      </c>
    </row>
    <row r="3179" spans="2:12" x14ac:dyDescent="0.25">
      <c r="B3179" s="70">
        <v>46065</v>
      </c>
      <c r="C3179" s="74" t="s">
        <v>23</v>
      </c>
      <c r="D3179" t="s">
        <v>196</v>
      </c>
      <c r="E3179" s="120">
        <v>70.05</v>
      </c>
      <c r="F3179" s="120">
        <v>240</v>
      </c>
      <c r="G3179" s="48">
        <f>+(Ventas_Wellpro[[#This Row],[Precio de Venta]]*0.16)*Ventas_Wellpro[[#This Row],[Cantidad Vendida]]</f>
        <v>2689.92</v>
      </c>
      <c r="H3179" s="122">
        <v>16812</v>
      </c>
      <c r="I3179" s="17">
        <f>+Ventas_Wellpro[[#This Row],[Total de Venta sin IVA]]+Ventas_Wellpro[[#This Row],[IVA]]</f>
        <v>19501.919999999998</v>
      </c>
      <c r="J3179">
        <f>YEAR(Ventas_Wellpro[[#This Row],[Fecha]])</f>
        <v>2026</v>
      </c>
      <c r="K3179" t="str">
        <f>TEXT(Ventas_Wellpro[[#This Row],[Fecha]],"MMMM")</f>
        <v>febrero</v>
      </c>
      <c r="L3179">
        <f>DAY(Ventas_Wellpro[[#This Row],[Fecha]])</f>
        <v>12</v>
      </c>
    </row>
    <row r="3180" spans="2:12" x14ac:dyDescent="0.25">
      <c r="B3180" s="70">
        <v>46065</v>
      </c>
      <c r="C3180" s="74" t="s">
        <v>23</v>
      </c>
      <c r="D3180" t="s">
        <v>196</v>
      </c>
      <c r="E3180" s="119">
        <v>70.05</v>
      </c>
      <c r="F3180" s="119">
        <v>240</v>
      </c>
      <c r="G3180" s="48">
        <f>+(Ventas_Wellpro[[#This Row],[Precio de Venta]]*0.16)*Ventas_Wellpro[[#This Row],[Cantidad Vendida]]</f>
        <v>2689.92</v>
      </c>
      <c r="H3180" s="121">
        <v>16812</v>
      </c>
      <c r="I3180" s="17">
        <f>+Ventas_Wellpro[[#This Row],[Total de Venta sin IVA]]+Ventas_Wellpro[[#This Row],[IVA]]</f>
        <v>19501.919999999998</v>
      </c>
      <c r="J3180">
        <f>YEAR(Ventas_Wellpro[[#This Row],[Fecha]])</f>
        <v>2026</v>
      </c>
      <c r="K3180" t="str">
        <f>TEXT(Ventas_Wellpro[[#This Row],[Fecha]],"MMMM")</f>
        <v>febrero</v>
      </c>
      <c r="L3180">
        <f>DAY(Ventas_Wellpro[[#This Row],[Fecha]])</f>
        <v>12</v>
      </c>
    </row>
    <row r="3181" spans="2:12" x14ac:dyDescent="0.25">
      <c r="B3181" s="70">
        <v>46065</v>
      </c>
      <c r="C3181" s="74" t="s">
        <v>17</v>
      </c>
      <c r="D3181" t="s">
        <v>196</v>
      </c>
      <c r="E3181" s="120">
        <v>498.66</v>
      </c>
      <c r="F3181" s="120">
        <v>6</v>
      </c>
      <c r="G3181" s="48">
        <f>+(Ventas_Wellpro[[#This Row],[Precio de Venta]]*0.16)*Ventas_Wellpro[[#This Row],[Cantidad Vendida]]</f>
        <v>478.71360000000004</v>
      </c>
      <c r="H3181" s="122">
        <v>2991.96</v>
      </c>
      <c r="I3181" s="17">
        <f>+Ventas_Wellpro[[#This Row],[Total de Venta sin IVA]]+Ventas_Wellpro[[#This Row],[IVA]]</f>
        <v>3470.6736000000001</v>
      </c>
      <c r="J3181">
        <f>YEAR(Ventas_Wellpro[[#This Row],[Fecha]])</f>
        <v>2026</v>
      </c>
      <c r="K3181" t="str">
        <f>TEXT(Ventas_Wellpro[[#This Row],[Fecha]],"MMMM")</f>
        <v>febrero</v>
      </c>
      <c r="L3181">
        <f>DAY(Ventas_Wellpro[[#This Row],[Fecha]])</f>
        <v>12</v>
      </c>
    </row>
    <row r="3182" spans="2:12" x14ac:dyDescent="0.25">
      <c r="B3182" s="70">
        <v>46065</v>
      </c>
      <c r="C3182" s="74" t="s">
        <v>17</v>
      </c>
      <c r="D3182" t="s">
        <v>196</v>
      </c>
      <c r="E3182" s="119">
        <v>498.66</v>
      </c>
      <c r="F3182" s="119">
        <v>6</v>
      </c>
      <c r="G3182" s="48">
        <f>+(Ventas_Wellpro[[#This Row],[Precio de Venta]]*0.16)*Ventas_Wellpro[[#This Row],[Cantidad Vendida]]</f>
        <v>478.71360000000004</v>
      </c>
      <c r="H3182" s="121">
        <v>2991.96</v>
      </c>
      <c r="I3182" s="17">
        <f>+Ventas_Wellpro[[#This Row],[Total de Venta sin IVA]]+Ventas_Wellpro[[#This Row],[IVA]]</f>
        <v>3470.6736000000001</v>
      </c>
      <c r="J3182">
        <f>YEAR(Ventas_Wellpro[[#This Row],[Fecha]])</f>
        <v>2026</v>
      </c>
      <c r="K3182" t="str">
        <f>TEXT(Ventas_Wellpro[[#This Row],[Fecha]],"MMMM")</f>
        <v>febrero</v>
      </c>
      <c r="L3182">
        <f>DAY(Ventas_Wellpro[[#This Row],[Fecha]])</f>
        <v>12</v>
      </c>
    </row>
    <row r="3183" spans="2:12" x14ac:dyDescent="0.25">
      <c r="B3183" s="70">
        <v>46065</v>
      </c>
      <c r="C3183" s="74" t="s">
        <v>17</v>
      </c>
      <c r="D3183" t="s">
        <v>196</v>
      </c>
      <c r="E3183" s="120">
        <v>498.66</v>
      </c>
      <c r="F3183" s="120">
        <v>12</v>
      </c>
      <c r="G3183" s="48">
        <f>+(Ventas_Wellpro[[#This Row],[Precio de Venta]]*0.16)*Ventas_Wellpro[[#This Row],[Cantidad Vendida]]</f>
        <v>957.42720000000008</v>
      </c>
      <c r="H3183" s="122">
        <v>5983.92</v>
      </c>
      <c r="I3183" s="17">
        <f>+Ventas_Wellpro[[#This Row],[Total de Venta sin IVA]]+Ventas_Wellpro[[#This Row],[IVA]]</f>
        <v>6941.3472000000002</v>
      </c>
      <c r="J3183">
        <f>YEAR(Ventas_Wellpro[[#This Row],[Fecha]])</f>
        <v>2026</v>
      </c>
      <c r="K3183" t="str">
        <f>TEXT(Ventas_Wellpro[[#This Row],[Fecha]],"MMMM")</f>
        <v>febrero</v>
      </c>
      <c r="L3183">
        <f>DAY(Ventas_Wellpro[[#This Row],[Fecha]])</f>
        <v>12</v>
      </c>
    </row>
    <row r="3184" spans="2:12" x14ac:dyDescent="0.25">
      <c r="B3184" s="70">
        <v>46065</v>
      </c>
      <c r="C3184" s="74" t="s">
        <v>17</v>
      </c>
      <c r="D3184" t="s">
        <v>196</v>
      </c>
      <c r="E3184" s="119">
        <v>498.66</v>
      </c>
      <c r="F3184" s="119">
        <v>6</v>
      </c>
      <c r="G3184" s="48">
        <f>+(Ventas_Wellpro[[#This Row],[Precio de Venta]]*0.16)*Ventas_Wellpro[[#This Row],[Cantidad Vendida]]</f>
        <v>478.71360000000004</v>
      </c>
      <c r="H3184" s="121">
        <v>2991.96</v>
      </c>
      <c r="I3184" s="17">
        <f>+Ventas_Wellpro[[#This Row],[Total de Venta sin IVA]]+Ventas_Wellpro[[#This Row],[IVA]]</f>
        <v>3470.6736000000001</v>
      </c>
      <c r="J3184">
        <f>YEAR(Ventas_Wellpro[[#This Row],[Fecha]])</f>
        <v>2026</v>
      </c>
      <c r="K3184" t="str">
        <f>TEXT(Ventas_Wellpro[[#This Row],[Fecha]],"MMMM")</f>
        <v>febrero</v>
      </c>
      <c r="L3184">
        <f>DAY(Ventas_Wellpro[[#This Row],[Fecha]])</f>
        <v>12</v>
      </c>
    </row>
    <row r="3185" spans="2:12" x14ac:dyDescent="0.25">
      <c r="B3185" s="70">
        <v>46065</v>
      </c>
      <c r="C3185" s="74" t="s">
        <v>17</v>
      </c>
      <c r="D3185" t="s">
        <v>196</v>
      </c>
      <c r="E3185" s="120">
        <v>498.66</v>
      </c>
      <c r="F3185" s="120">
        <v>36</v>
      </c>
      <c r="G3185" s="48">
        <f>+(Ventas_Wellpro[[#This Row],[Precio de Venta]]*0.16)*Ventas_Wellpro[[#This Row],[Cantidad Vendida]]</f>
        <v>2872.2816000000003</v>
      </c>
      <c r="H3185" s="122">
        <v>17951.759999999998</v>
      </c>
      <c r="I3185" s="17">
        <f>+Ventas_Wellpro[[#This Row],[Total de Venta sin IVA]]+Ventas_Wellpro[[#This Row],[IVA]]</f>
        <v>20824.041599999997</v>
      </c>
      <c r="J3185">
        <f>YEAR(Ventas_Wellpro[[#This Row],[Fecha]])</f>
        <v>2026</v>
      </c>
      <c r="K3185" t="str">
        <f>TEXT(Ventas_Wellpro[[#This Row],[Fecha]],"MMMM")</f>
        <v>febrero</v>
      </c>
      <c r="L3185">
        <f>DAY(Ventas_Wellpro[[#This Row],[Fecha]])</f>
        <v>12</v>
      </c>
    </row>
    <row r="3186" spans="2:12" x14ac:dyDescent="0.25">
      <c r="B3186" s="70">
        <v>46065</v>
      </c>
      <c r="C3186" s="74" t="s">
        <v>17</v>
      </c>
      <c r="D3186" t="s">
        <v>196</v>
      </c>
      <c r="E3186" s="119">
        <v>498.66</v>
      </c>
      <c r="F3186" s="119">
        <v>24</v>
      </c>
      <c r="G3186" s="48">
        <f>+(Ventas_Wellpro[[#This Row],[Precio de Venta]]*0.16)*Ventas_Wellpro[[#This Row],[Cantidad Vendida]]</f>
        <v>1914.8544000000002</v>
      </c>
      <c r="H3186" s="121">
        <v>11967.84</v>
      </c>
      <c r="I3186" s="17">
        <f>+Ventas_Wellpro[[#This Row],[Total de Venta sin IVA]]+Ventas_Wellpro[[#This Row],[IVA]]</f>
        <v>13882.6944</v>
      </c>
      <c r="J3186">
        <f>YEAR(Ventas_Wellpro[[#This Row],[Fecha]])</f>
        <v>2026</v>
      </c>
      <c r="K3186" t="str">
        <f>TEXT(Ventas_Wellpro[[#This Row],[Fecha]],"MMMM")</f>
        <v>febrero</v>
      </c>
      <c r="L3186">
        <f>DAY(Ventas_Wellpro[[#This Row],[Fecha]])</f>
        <v>12</v>
      </c>
    </row>
    <row r="3187" spans="2:12" x14ac:dyDescent="0.25">
      <c r="B3187" s="70">
        <v>46065</v>
      </c>
      <c r="C3187" s="74" t="s">
        <v>17</v>
      </c>
      <c r="D3187" t="s">
        <v>196</v>
      </c>
      <c r="E3187" s="120">
        <v>498.66</v>
      </c>
      <c r="F3187" s="120">
        <v>6</v>
      </c>
      <c r="G3187" s="48">
        <f>+(Ventas_Wellpro[[#This Row],[Precio de Venta]]*0.16)*Ventas_Wellpro[[#This Row],[Cantidad Vendida]]</f>
        <v>478.71360000000004</v>
      </c>
      <c r="H3187" s="122">
        <v>2991.96</v>
      </c>
      <c r="I3187" s="17">
        <f>+Ventas_Wellpro[[#This Row],[Total de Venta sin IVA]]+Ventas_Wellpro[[#This Row],[IVA]]</f>
        <v>3470.6736000000001</v>
      </c>
      <c r="J3187">
        <f>YEAR(Ventas_Wellpro[[#This Row],[Fecha]])</f>
        <v>2026</v>
      </c>
      <c r="K3187" t="str">
        <f>TEXT(Ventas_Wellpro[[#This Row],[Fecha]],"MMMM")</f>
        <v>febrero</v>
      </c>
      <c r="L3187">
        <f>DAY(Ventas_Wellpro[[#This Row],[Fecha]])</f>
        <v>12</v>
      </c>
    </row>
    <row r="3188" spans="2:12" x14ac:dyDescent="0.25">
      <c r="B3188" s="70">
        <v>46065</v>
      </c>
      <c r="C3188" s="74" t="s">
        <v>17</v>
      </c>
      <c r="D3188" t="s">
        <v>196</v>
      </c>
      <c r="E3188" s="119">
        <v>498.66</v>
      </c>
      <c r="F3188" s="119">
        <v>24</v>
      </c>
      <c r="G3188" s="48">
        <f>+(Ventas_Wellpro[[#This Row],[Precio de Venta]]*0.16)*Ventas_Wellpro[[#This Row],[Cantidad Vendida]]</f>
        <v>1914.8544000000002</v>
      </c>
      <c r="H3188" s="121">
        <v>11967.84</v>
      </c>
      <c r="I3188" s="17">
        <f>+Ventas_Wellpro[[#This Row],[Total de Venta sin IVA]]+Ventas_Wellpro[[#This Row],[IVA]]</f>
        <v>13882.6944</v>
      </c>
      <c r="J3188">
        <f>YEAR(Ventas_Wellpro[[#This Row],[Fecha]])</f>
        <v>2026</v>
      </c>
      <c r="K3188" t="str">
        <f>TEXT(Ventas_Wellpro[[#This Row],[Fecha]],"MMMM")</f>
        <v>febrero</v>
      </c>
      <c r="L3188">
        <f>DAY(Ventas_Wellpro[[#This Row],[Fecha]])</f>
        <v>12</v>
      </c>
    </row>
    <row r="3189" spans="2:12" x14ac:dyDescent="0.25">
      <c r="B3189" s="70">
        <v>46065</v>
      </c>
      <c r="C3189" s="74" t="s">
        <v>123</v>
      </c>
      <c r="D3189" s="211" t="s">
        <v>144</v>
      </c>
      <c r="E3189" s="120">
        <v>137.79</v>
      </c>
      <c r="F3189" s="120">
        <v>1</v>
      </c>
      <c r="G3189" s="48">
        <f>+(Ventas_Wellpro[[#This Row],[Precio de Venta]]*0.16)*Ventas_Wellpro[[#This Row],[Cantidad Vendida]]</f>
        <v>22.046399999999998</v>
      </c>
      <c r="H3189" s="122">
        <v>137.79</v>
      </c>
      <c r="I3189" s="17">
        <f>+Ventas_Wellpro[[#This Row],[Total de Venta sin IVA]]+Ventas_Wellpro[[#This Row],[IVA]]</f>
        <v>159.8364</v>
      </c>
      <c r="J3189">
        <f>YEAR(Ventas_Wellpro[[#This Row],[Fecha]])</f>
        <v>2026</v>
      </c>
      <c r="K3189" t="str">
        <f>TEXT(Ventas_Wellpro[[#This Row],[Fecha]],"MMMM")</f>
        <v>febrero</v>
      </c>
      <c r="L3189">
        <f>DAY(Ventas_Wellpro[[#This Row],[Fecha]])</f>
        <v>12</v>
      </c>
    </row>
    <row r="3190" spans="2:12" x14ac:dyDescent="0.25">
      <c r="B3190" s="70">
        <v>46066</v>
      </c>
      <c r="C3190" s="74" t="s">
        <v>20</v>
      </c>
      <c r="D3190" s="210" t="s">
        <v>216</v>
      </c>
      <c r="E3190" s="119">
        <v>1810.34</v>
      </c>
      <c r="F3190" s="119">
        <v>1</v>
      </c>
      <c r="G3190" s="48">
        <f>+(Ventas_Wellpro[[#This Row],[Precio de Venta]]*0.16)*Ventas_Wellpro[[#This Row],[Cantidad Vendida]]</f>
        <v>289.65440000000001</v>
      </c>
      <c r="H3190" s="121">
        <v>1810.34</v>
      </c>
      <c r="I3190" s="17">
        <f>+Ventas_Wellpro[[#This Row],[Total de Venta sin IVA]]+Ventas_Wellpro[[#This Row],[IVA]]</f>
        <v>2099.9944</v>
      </c>
      <c r="J3190">
        <f>YEAR(Ventas_Wellpro[[#This Row],[Fecha]])</f>
        <v>2026</v>
      </c>
      <c r="K3190" t="str">
        <f>TEXT(Ventas_Wellpro[[#This Row],[Fecha]],"MMMM")</f>
        <v>febrero</v>
      </c>
      <c r="L3190">
        <f>DAY(Ventas_Wellpro[[#This Row],[Fecha]])</f>
        <v>13</v>
      </c>
    </row>
    <row r="3191" spans="2:12" x14ac:dyDescent="0.25">
      <c r="B3191" s="70">
        <v>46066</v>
      </c>
      <c r="C3191" s="74" t="s">
        <v>22</v>
      </c>
      <c r="D3191" s="211" t="s">
        <v>144</v>
      </c>
      <c r="E3191" s="120">
        <v>137.79</v>
      </c>
      <c r="F3191" s="120">
        <v>1</v>
      </c>
      <c r="G3191" s="48">
        <f>+(Ventas_Wellpro[[#This Row],[Precio de Venta]]*0.16)*Ventas_Wellpro[[#This Row],[Cantidad Vendida]]</f>
        <v>22.046399999999998</v>
      </c>
      <c r="H3191" s="122">
        <v>137.79</v>
      </c>
      <c r="I3191" s="17">
        <f>+Ventas_Wellpro[[#This Row],[Total de Venta sin IVA]]+Ventas_Wellpro[[#This Row],[IVA]]</f>
        <v>159.8364</v>
      </c>
      <c r="J3191">
        <f>YEAR(Ventas_Wellpro[[#This Row],[Fecha]])</f>
        <v>2026</v>
      </c>
      <c r="K3191" t="str">
        <f>TEXT(Ventas_Wellpro[[#This Row],[Fecha]],"MMMM")</f>
        <v>febrero</v>
      </c>
      <c r="L3191">
        <f>DAY(Ventas_Wellpro[[#This Row],[Fecha]])</f>
        <v>13</v>
      </c>
    </row>
    <row r="3192" spans="2:12" x14ac:dyDescent="0.25">
      <c r="B3192" s="70">
        <v>46066</v>
      </c>
      <c r="C3192" s="74" t="s">
        <v>22</v>
      </c>
      <c r="D3192" s="210" t="s">
        <v>144</v>
      </c>
      <c r="E3192" s="119">
        <v>137.79</v>
      </c>
      <c r="F3192" s="119">
        <v>1</v>
      </c>
      <c r="G3192" s="48">
        <f>+(Ventas_Wellpro[[#This Row],[Precio de Venta]]*0.16)*Ventas_Wellpro[[#This Row],[Cantidad Vendida]]</f>
        <v>22.046399999999998</v>
      </c>
      <c r="H3192" s="121">
        <v>137.79</v>
      </c>
      <c r="I3192" s="17">
        <f>+Ventas_Wellpro[[#This Row],[Total de Venta sin IVA]]+Ventas_Wellpro[[#This Row],[IVA]]</f>
        <v>159.8364</v>
      </c>
      <c r="J3192">
        <f>YEAR(Ventas_Wellpro[[#This Row],[Fecha]])</f>
        <v>2026</v>
      </c>
      <c r="K3192" t="str">
        <f>TEXT(Ventas_Wellpro[[#This Row],[Fecha]],"MMMM")</f>
        <v>febrero</v>
      </c>
      <c r="L3192">
        <f>DAY(Ventas_Wellpro[[#This Row],[Fecha]])</f>
        <v>13</v>
      </c>
    </row>
    <row r="3193" spans="2:12" x14ac:dyDescent="0.25">
      <c r="B3193" s="70">
        <v>46066</v>
      </c>
      <c r="C3193" s="74" t="s">
        <v>21</v>
      </c>
      <c r="D3193" s="211" t="s">
        <v>144</v>
      </c>
      <c r="E3193" s="120">
        <v>137.79</v>
      </c>
      <c r="F3193" s="120">
        <v>1</v>
      </c>
      <c r="G3193" s="48">
        <f>+(Ventas_Wellpro[[#This Row],[Precio de Venta]]*0.16)*Ventas_Wellpro[[#This Row],[Cantidad Vendida]]</f>
        <v>22.046399999999998</v>
      </c>
      <c r="H3193" s="122">
        <v>137.79</v>
      </c>
      <c r="I3193" s="17">
        <f>+Ventas_Wellpro[[#This Row],[Total de Venta sin IVA]]+Ventas_Wellpro[[#This Row],[IVA]]</f>
        <v>159.8364</v>
      </c>
      <c r="J3193">
        <f>YEAR(Ventas_Wellpro[[#This Row],[Fecha]])</f>
        <v>2026</v>
      </c>
      <c r="K3193" t="str">
        <f>TEXT(Ventas_Wellpro[[#This Row],[Fecha]],"MMMM")</f>
        <v>febrero</v>
      </c>
      <c r="L3193">
        <f>DAY(Ventas_Wellpro[[#This Row],[Fecha]])</f>
        <v>13</v>
      </c>
    </row>
    <row r="3194" spans="2:12" x14ac:dyDescent="0.25">
      <c r="B3194" s="70">
        <v>46066</v>
      </c>
      <c r="C3194" s="74" t="s">
        <v>23</v>
      </c>
      <c r="D3194" s="210" t="s">
        <v>144</v>
      </c>
      <c r="E3194" s="119">
        <v>137.79</v>
      </c>
      <c r="F3194" s="119">
        <v>1</v>
      </c>
      <c r="G3194" s="48">
        <f>+(Ventas_Wellpro[[#This Row],[Precio de Venta]]*0.16)*Ventas_Wellpro[[#This Row],[Cantidad Vendida]]</f>
        <v>22.046399999999998</v>
      </c>
      <c r="H3194" s="121">
        <v>137.79</v>
      </c>
      <c r="I3194" s="17">
        <f>+Ventas_Wellpro[[#This Row],[Total de Venta sin IVA]]+Ventas_Wellpro[[#This Row],[IVA]]</f>
        <v>159.8364</v>
      </c>
      <c r="J3194">
        <f>YEAR(Ventas_Wellpro[[#This Row],[Fecha]])</f>
        <v>2026</v>
      </c>
      <c r="K3194" t="str">
        <f>TEXT(Ventas_Wellpro[[#This Row],[Fecha]],"MMMM")</f>
        <v>febrero</v>
      </c>
      <c r="L3194">
        <f>DAY(Ventas_Wellpro[[#This Row],[Fecha]])</f>
        <v>13</v>
      </c>
    </row>
    <row r="3195" spans="2:12" x14ac:dyDescent="0.25">
      <c r="B3195" s="70">
        <v>46066</v>
      </c>
      <c r="C3195" s="74" t="s">
        <v>23</v>
      </c>
      <c r="D3195" s="211" t="s">
        <v>144</v>
      </c>
      <c r="E3195" s="120">
        <v>137.79</v>
      </c>
      <c r="F3195" s="120">
        <v>1</v>
      </c>
      <c r="G3195" s="48">
        <f>+(Ventas_Wellpro[[#This Row],[Precio de Venta]]*0.16)*Ventas_Wellpro[[#This Row],[Cantidad Vendida]]</f>
        <v>22.046399999999998</v>
      </c>
      <c r="H3195" s="122">
        <v>137.79</v>
      </c>
      <c r="I3195" s="17">
        <f>+Ventas_Wellpro[[#This Row],[Total de Venta sin IVA]]+Ventas_Wellpro[[#This Row],[IVA]]</f>
        <v>159.8364</v>
      </c>
      <c r="J3195">
        <f>YEAR(Ventas_Wellpro[[#This Row],[Fecha]])</f>
        <v>2026</v>
      </c>
      <c r="K3195" t="str">
        <f>TEXT(Ventas_Wellpro[[#This Row],[Fecha]],"MMMM")</f>
        <v>febrero</v>
      </c>
      <c r="L3195">
        <f>DAY(Ventas_Wellpro[[#This Row],[Fecha]])</f>
        <v>13</v>
      </c>
    </row>
    <row r="3196" spans="2:12" x14ac:dyDescent="0.25">
      <c r="B3196" s="70">
        <v>46066</v>
      </c>
      <c r="C3196" s="74" t="s">
        <v>16</v>
      </c>
      <c r="D3196" s="210" t="s">
        <v>144</v>
      </c>
      <c r="E3196" s="119">
        <v>905.16</v>
      </c>
      <c r="F3196" s="119">
        <v>1</v>
      </c>
      <c r="G3196" s="48">
        <f>+(Ventas_Wellpro[[#This Row],[Precio de Venta]]*0.16)*Ventas_Wellpro[[#This Row],[Cantidad Vendida]]</f>
        <v>144.82560000000001</v>
      </c>
      <c r="H3196" s="121">
        <v>905.16</v>
      </c>
      <c r="I3196" s="17">
        <f>+Ventas_Wellpro[[#This Row],[Total de Venta sin IVA]]+Ventas_Wellpro[[#This Row],[IVA]]</f>
        <v>1049.9856</v>
      </c>
      <c r="J3196">
        <f>YEAR(Ventas_Wellpro[[#This Row],[Fecha]])</f>
        <v>2026</v>
      </c>
      <c r="K3196" t="str">
        <f>TEXT(Ventas_Wellpro[[#This Row],[Fecha]],"MMMM")</f>
        <v>febrero</v>
      </c>
      <c r="L3196">
        <f>DAY(Ventas_Wellpro[[#This Row],[Fecha]])</f>
        <v>13</v>
      </c>
    </row>
    <row r="3197" spans="2:12" x14ac:dyDescent="0.25">
      <c r="B3197" s="70">
        <v>46066</v>
      </c>
      <c r="C3197" s="74" t="s">
        <v>13</v>
      </c>
      <c r="D3197" s="211" t="s">
        <v>216</v>
      </c>
      <c r="E3197" s="120">
        <v>0</v>
      </c>
      <c r="F3197" s="120">
        <v>1</v>
      </c>
      <c r="G3197" s="48">
        <f>+(Ventas_Wellpro[[#This Row],[Precio de Venta]]*0.16)*Ventas_Wellpro[[#This Row],[Cantidad Vendida]]</f>
        <v>0</v>
      </c>
      <c r="H3197" s="122">
        <v>0</v>
      </c>
      <c r="I3197" s="17">
        <f>+Ventas_Wellpro[[#This Row],[Total de Venta sin IVA]]+Ventas_Wellpro[[#This Row],[IVA]]</f>
        <v>0</v>
      </c>
      <c r="J3197">
        <f>YEAR(Ventas_Wellpro[[#This Row],[Fecha]])</f>
        <v>2026</v>
      </c>
      <c r="K3197" t="str">
        <f>TEXT(Ventas_Wellpro[[#This Row],[Fecha]],"MMMM")</f>
        <v>febrero</v>
      </c>
      <c r="L3197">
        <f>DAY(Ventas_Wellpro[[#This Row],[Fecha]])</f>
        <v>13</v>
      </c>
    </row>
    <row r="3198" spans="2:12" x14ac:dyDescent="0.25">
      <c r="B3198" s="70">
        <v>46066</v>
      </c>
      <c r="C3198" s="88" t="s">
        <v>147</v>
      </c>
      <c r="D3198" s="211" t="s">
        <v>144</v>
      </c>
      <c r="E3198" s="120">
        <v>77.88</v>
      </c>
      <c r="F3198" s="120">
        <v>1</v>
      </c>
      <c r="G3198" s="48">
        <f>+(Ventas_Wellpro[[#This Row],[Precio de Venta]]*0.16)*Ventas_Wellpro[[#This Row],[Cantidad Vendida]]</f>
        <v>12.460799999999999</v>
      </c>
      <c r="H3198" s="122">
        <v>77.88</v>
      </c>
      <c r="I3198" s="17">
        <f>+Ventas_Wellpro[[#This Row],[Total de Venta sin IVA]]+Ventas_Wellpro[[#This Row],[IVA]]</f>
        <v>90.340800000000002</v>
      </c>
      <c r="J3198">
        <f>YEAR(Ventas_Wellpro[[#This Row],[Fecha]])</f>
        <v>2026</v>
      </c>
      <c r="K3198" t="str">
        <f>TEXT(Ventas_Wellpro[[#This Row],[Fecha]],"MMMM")</f>
        <v>febrero</v>
      </c>
      <c r="L3198">
        <f>DAY(Ventas_Wellpro[[#This Row],[Fecha]])</f>
        <v>13</v>
      </c>
    </row>
    <row r="3199" spans="2:12" x14ac:dyDescent="0.25">
      <c r="B3199" s="70">
        <v>46066</v>
      </c>
      <c r="C3199" s="88" t="s">
        <v>147</v>
      </c>
      <c r="D3199" s="210" t="s">
        <v>144</v>
      </c>
      <c r="E3199" s="119">
        <v>77.88</v>
      </c>
      <c r="F3199" s="119">
        <v>1</v>
      </c>
      <c r="G3199" s="48">
        <f>+(Ventas_Wellpro[[#This Row],[Precio de Venta]]*0.16)*Ventas_Wellpro[[#This Row],[Cantidad Vendida]]</f>
        <v>12.460799999999999</v>
      </c>
      <c r="H3199" s="121">
        <v>77.88</v>
      </c>
      <c r="I3199" s="17">
        <f>+Ventas_Wellpro[[#This Row],[Total de Venta sin IVA]]+Ventas_Wellpro[[#This Row],[IVA]]</f>
        <v>90.340800000000002</v>
      </c>
      <c r="J3199">
        <f>YEAR(Ventas_Wellpro[[#This Row],[Fecha]])</f>
        <v>2026</v>
      </c>
      <c r="K3199" t="str">
        <f>TEXT(Ventas_Wellpro[[#This Row],[Fecha]],"MMMM")</f>
        <v>febrero</v>
      </c>
      <c r="L3199">
        <f>DAY(Ventas_Wellpro[[#This Row],[Fecha]])</f>
        <v>13</v>
      </c>
    </row>
    <row r="3200" spans="2:12" x14ac:dyDescent="0.25">
      <c r="B3200" s="70">
        <v>46066</v>
      </c>
      <c r="C3200" s="88" t="s">
        <v>147</v>
      </c>
      <c r="D3200" s="211" t="s">
        <v>144</v>
      </c>
      <c r="E3200" s="120">
        <v>77.88</v>
      </c>
      <c r="F3200" s="120">
        <v>1</v>
      </c>
      <c r="G3200" s="48">
        <f>+(Ventas_Wellpro[[#This Row],[Precio de Venta]]*0.16)*Ventas_Wellpro[[#This Row],[Cantidad Vendida]]</f>
        <v>12.460799999999999</v>
      </c>
      <c r="H3200" s="122">
        <v>77.88</v>
      </c>
      <c r="I3200" s="17">
        <f>+Ventas_Wellpro[[#This Row],[Total de Venta sin IVA]]+Ventas_Wellpro[[#This Row],[IVA]]</f>
        <v>90.340800000000002</v>
      </c>
      <c r="J3200">
        <f>YEAR(Ventas_Wellpro[[#This Row],[Fecha]])</f>
        <v>2026</v>
      </c>
      <c r="K3200" t="str">
        <f>TEXT(Ventas_Wellpro[[#This Row],[Fecha]],"MMMM")</f>
        <v>febrero</v>
      </c>
      <c r="L3200">
        <f>DAY(Ventas_Wellpro[[#This Row],[Fecha]])</f>
        <v>13</v>
      </c>
    </row>
    <row r="3201" spans="2:12" x14ac:dyDescent="0.25">
      <c r="B3201" s="70">
        <v>46066</v>
      </c>
      <c r="C3201" s="74" t="s">
        <v>123</v>
      </c>
      <c r="D3201" s="210" t="s">
        <v>144</v>
      </c>
      <c r="E3201" s="119">
        <v>137.79</v>
      </c>
      <c r="F3201" s="119">
        <v>1</v>
      </c>
      <c r="G3201" s="48">
        <f>+(Ventas_Wellpro[[#This Row],[Precio de Venta]]*0.16)*Ventas_Wellpro[[#This Row],[Cantidad Vendida]]</f>
        <v>22.046399999999998</v>
      </c>
      <c r="H3201" s="121">
        <v>137.79</v>
      </c>
      <c r="I3201" s="17">
        <f>+Ventas_Wellpro[[#This Row],[Total de Venta sin IVA]]+Ventas_Wellpro[[#This Row],[IVA]]</f>
        <v>159.8364</v>
      </c>
      <c r="J3201">
        <f>YEAR(Ventas_Wellpro[[#This Row],[Fecha]])</f>
        <v>2026</v>
      </c>
      <c r="K3201" t="str">
        <f>TEXT(Ventas_Wellpro[[#This Row],[Fecha]],"MMMM")</f>
        <v>febrero</v>
      </c>
      <c r="L3201">
        <f>DAY(Ventas_Wellpro[[#This Row],[Fecha]])</f>
        <v>13</v>
      </c>
    </row>
    <row r="3202" spans="2:12" x14ac:dyDescent="0.25">
      <c r="B3202" s="70">
        <v>46066</v>
      </c>
      <c r="C3202" s="74" t="s">
        <v>123</v>
      </c>
      <c r="D3202" s="211" t="s">
        <v>144</v>
      </c>
      <c r="E3202" s="120">
        <v>137.79</v>
      </c>
      <c r="F3202" s="120">
        <v>1</v>
      </c>
      <c r="G3202" s="48">
        <f>+(Ventas_Wellpro[[#This Row],[Precio de Venta]]*0.16)*Ventas_Wellpro[[#This Row],[Cantidad Vendida]]</f>
        <v>22.046399999999998</v>
      </c>
      <c r="H3202" s="122">
        <v>137.79</v>
      </c>
      <c r="I3202" s="17">
        <f>+Ventas_Wellpro[[#This Row],[Total de Venta sin IVA]]+Ventas_Wellpro[[#This Row],[IVA]]</f>
        <v>159.8364</v>
      </c>
      <c r="J3202">
        <f>YEAR(Ventas_Wellpro[[#This Row],[Fecha]])</f>
        <v>2026</v>
      </c>
      <c r="K3202" t="str">
        <f>TEXT(Ventas_Wellpro[[#This Row],[Fecha]],"MMMM")</f>
        <v>febrero</v>
      </c>
      <c r="L3202">
        <f>DAY(Ventas_Wellpro[[#This Row],[Fecha]])</f>
        <v>13</v>
      </c>
    </row>
    <row r="3203" spans="2:12" x14ac:dyDescent="0.25">
      <c r="B3203" s="70">
        <v>46066</v>
      </c>
      <c r="C3203" s="88" t="s">
        <v>159</v>
      </c>
      <c r="D3203" s="210" t="s">
        <v>144</v>
      </c>
      <c r="E3203" s="119">
        <v>957.67</v>
      </c>
      <c r="F3203" s="119">
        <v>1</v>
      </c>
      <c r="G3203" s="48">
        <f>+(Ventas_Wellpro[[#This Row],[Precio de Venta]]*0.16)*Ventas_Wellpro[[#This Row],[Cantidad Vendida]]</f>
        <v>153.22720000000001</v>
      </c>
      <c r="H3203" s="121">
        <v>957.67</v>
      </c>
      <c r="I3203" s="17">
        <f>+Ventas_Wellpro[[#This Row],[Total de Venta sin IVA]]+Ventas_Wellpro[[#This Row],[IVA]]</f>
        <v>1110.8971999999999</v>
      </c>
      <c r="J3203">
        <f>YEAR(Ventas_Wellpro[[#This Row],[Fecha]])</f>
        <v>2026</v>
      </c>
      <c r="K3203" t="str">
        <f>TEXT(Ventas_Wellpro[[#This Row],[Fecha]],"MMMM")</f>
        <v>febrero</v>
      </c>
      <c r="L3203">
        <f>DAY(Ventas_Wellpro[[#This Row],[Fecha]])</f>
        <v>13</v>
      </c>
    </row>
    <row r="3204" spans="2:12" x14ac:dyDescent="0.25">
      <c r="B3204" s="70">
        <v>46069</v>
      </c>
      <c r="C3204" s="74" t="s">
        <v>22</v>
      </c>
      <c r="D3204" t="s">
        <v>197</v>
      </c>
      <c r="E3204" s="119">
        <v>103.34</v>
      </c>
      <c r="F3204" s="119">
        <v>240</v>
      </c>
      <c r="G3204" s="48">
        <f>+(Ventas_Wellpro[[#This Row],[Precio de Venta]]*0.16)*Ventas_Wellpro[[#This Row],[Cantidad Vendida]]</f>
        <v>3968.2560000000003</v>
      </c>
      <c r="H3204" s="121">
        <v>24801.599999999999</v>
      </c>
      <c r="I3204" s="17">
        <f>+Ventas_Wellpro[[#This Row],[Total de Venta sin IVA]]+Ventas_Wellpro[[#This Row],[IVA]]</f>
        <v>28769.856</v>
      </c>
      <c r="J3204">
        <f>YEAR(Ventas_Wellpro[[#This Row],[Fecha]])</f>
        <v>2026</v>
      </c>
      <c r="K3204" t="str">
        <f>TEXT(Ventas_Wellpro[[#This Row],[Fecha]],"MMMM")</f>
        <v>febrero</v>
      </c>
      <c r="L3204">
        <f>DAY(Ventas_Wellpro[[#This Row],[Fecha]])</f>
        <v>16</v>
      </c>
    </row>
    <row r="3205" spans="2:12" x14ac:dyDescent="0.25">
      <c r="B3205" s="70">
        <v>46069</v>
      </c>
      <c r="C3205" s="74" t="s">
        <v>22</v>
      </c>
      <c r="D3205" s="211" t="s">
        <v>144</v>
      </c>
      <c r="E3205" s="120">
        <v>137.79</v>
      </c>
      <c r="F3205" s="120">
        <v>1</v>
      </c>
      <c r="G3205" s="48">
        <f>+(Ventas_Wellpro[[#This Row],[Precio de Venta]]*0.16)*Ventas_Wellpro[[#This Row],[Cantidad Vendida]]</f>
        <v>22.046399999999998</v>
      </c>
      <c r="H3205" s="122">
        <v>137.79</v>
      </c>
      <c r="I3205" s="17">
        <f>+Ventas_Wellpro[[#This Row],[Total de Venta sin IVA]]+Ventas_Wellpro[[#This Row],[IVA]]</f>
        <v>159.8364</v>
      </c>
      <c r="J3205">
        <f>YEAR(Ventas_Wellpro[[#This Row],[Fecha]])</f>
        <v>2026</v>
      </c>
      <c r="K3205" t="str">
        <f>TEXT(Ventas_Wellpro[[#This Row],[Fecha]],"MMMM")</f>
        <v>febrero</v>
      </c>
      <c r="L3205">
        <f>DAY(Ventas_Wellpro[[#This Row],[Fecha]])</f>
        <v>16</v>
      </c>
    </row>
    <row r="3206" spans="2:12" x14ac:dyDescent="0.25">
      <c r="B3206" s="70">
        <v>46069</v>
      </c>
      <c r="C3206" s="74" t="s">
        <v>22</v>
      </c>
      <c r="D3206" s="210" t="s">
        <v>144</v>
      </c>
      <c r="E3206" s="119">
        <v>137.79</v>
      </c>
      <c r="F3206" s="119">
        <v>1</v>
      </c>
      <c r="G3206" s="48">
        <f>+(Ventas_Wellpro[[#This Row],[Precio de Venta]]*0.16)*Ventas_Wellpro[[#This Row],[Cantidad Vendida]]</f>
        <v>22.046399999999998</v>
      </c>
      <c r="H3206" s="121">
        <v>137.79</v>
      </c>
      <c r="I3206" s="17">
        <f>+Ventas_Wellpro[[#This Row],[Total de Venta sin IVA]]+Ventas_Wellpro[[#This Row],[IVA]]</f>
        <v>159.8364</v>
      </c>
      <c r="J3206">
        <f>YEAR(Ventas_Wellpro[[#This Row],[Fecha]])</f>
        <v>2026</v>
      </c>
      <c r="K3206" t="str">
        <f>TEXT(Ventas_Wellpro[[#This Row],[Fecha]],"MMMM")</f>
        <v>febrero</v>
      </c>
      <c r="L3206">
        <f>DAY(Ventas_Wellpro[[#This Row],[Fecha]])</f>
        <v>16</v>
      </c>
    </row>
    <row r="3207" spans="2:12" x14ac:dyDescent="0.25">
      <c r="B3207" s="70">
        <v>46069</v>
      </c>
      <c r="C3207" s="74" t="s">
        <v>22</v>
      </c>
      <c r="D3207" s="211" t="s">
        <v>144</v>
      </c>
      <c r="E3207" s="120">
        <v>137.79</v>
      </c>
      <c r="F3207" s="120">
        <v>1</v>
      </c>
      <c r="G3207" s="48">
        <f>+(Ventas_Wellpro[[#This Row],[Precio de Venta]]*0.16)*Ventas_Wellpro[[#This Row],[Cantidad Vendida]]</f>
        <v>22.046399999999998</v>
      </c>
      <c r="H3207" s="122">
        <v>137.79</v>
      </c>
      <c r="I3207" s="17">
        <f>+Ventas_Wellpro[[#This Row],[Total de Venta sin IVA]]+Ventas_Wellpro[[#This Row],[IVA]]</f>
        <v>159.8364</v>
      </c>
      <c r="J3207">
        <f>YEAR(Ventas_Wellpro[[#This Row],[Fecha]])</f>
        <v>2026</v>
      </c>
      <c r="K3207" t="str">
        <f>TEXT(Ventas_Wellpro[[#This Row],[Fecha]],"MMMM")</f>
        <v>febrero</v>
      </c>
      <c r="L3207">
        <f>DAY(Ventas_Wellpro[[#This Row],[Fecha]])</f>
        <v>16</v>
      </c>
    </row>
    <row r="3208" spans="2:12" x14ac:dyDescent="0.25">
      <c r="B3208" s="70">
        <v>46069</v>
      </c>
      <c r="C3208" s="74" t="s">
        <v>22</v>
      </c>
      <c r="D3208" s="210" t="s">
        <v>144</v>
      </c>
      <c r="E3208" s="119">
        <v>137.79</v>
      </c>
      <c r="F3208" s="119">
        <v>1</v>
      </c>
      <c r="G3208" s="48">
        <f>+(Ventas_Wellpro[[#This Row],[Precio de Venta]]*0.16)*Ventas_Wellpro[[#This Row],[Cantidad Vendida]]</f>
        <v>22.046399999999998</v>
      </c>
      <c r="H3208" s="121">
        <v>137.79</v>
      </c>
      <c r="I3208" s="17">
        <f>+Ventas_Wellpro[[#This Row],[Total de Venta sin IVA]]+Ventas_Wellpro[[#This Row],[IVA]]</f>
        <v>159.8364</v>
      </c>
      <c r="J3208">
        <f>YEAR(Ventas_Wellpro[[#This Row],[Fecha]])</f>
        <v>2026</v>
      </c>
      <c r="K3208" t="str">
        <f>TEXT(Ventas_Wellpro[[#This Row],[Fecha]],"MMMM")</f>
        <v>febrero</v>
      </c>
      <c r="L3208">
        <f>DAY(Ventas_Wellpro[[#This Row],[Fecha]])</f>
        <v>16</v>
      </c>
    </row>
    <row r="3209" spans="2:12" x14ac:dyDescent="0.25">
      <c r="B3209" s="70">
        <v>46069</v>
      </c>
      <c r="C3209" s="74" t="s">
        <v>22</v>
      </c>
      <c r="D3209" s="211" t="s">
        <v>144</v>
      </c>
      <c r="E3209" s="120">
        <v>137.79</v>
      </c>
      <c r="F3209" s="120">
        <v>1</v>
      </c>
      <c r="G3209" s="48">
        <f>+(Ventas_Wellpro[[#This Row],[Precio de Venta]]*0.16)*Ventas_Wellpro[[#This Row],[Cantidad Vendida]]</f>
        <v>22.046399999999998</v>
      </c>
      <c r="H3209" s="122">
        <v>137.79</v>
      </c>
      <c r="I3209" s="17">
        <f>+Ventas_Wellpro[[#This Row],[Total de Venta sin IVA]]+Ventas_Wellpro[[#This Row],[IVA]]</f>
        <v>159.8364</v>
      </c>
      <c r="J3209">
        <f>YEAR(Ventas_Wellpro[[#This Row],[Fecha]])</f>
        <v>2026</v>
      </c>
      <c r="K3209" t="str">
        <f>TEXT(Ventas_Wellpro[[#This Row],[Fecha]],"MMMM")</f>
        <v>febrero</v>
      </c>
      <c r="L3209">
        <f>DAY(Ventas_Wellpro[[#This Row],[Fecha]])</f>
        <v>16</v>
      </c>
    </row>
    <row r="3210" spans="2:12" x14ac:dyDescent="0.25">
      <c r="B3210" s="70">
        <v>46069</v>
      </c>
      <c r="C3210" s="74" t="s">
        <v>22</v>
      </c>
      <c r="D3210" s="210" t="s">
        <v>144</v>
      </c>
      <c r="E3210" s="119">
        <v>137.79</v>
      </c>
      <c r="F3210" s="119">
        <v>1</v>
      </c>
      <c r="G3210" s="48">
        <f>+(Ventas_Wellpro[[#This Row],[Precio de Venta]]*0.16)*Ventas_Wellpro[[#This Row],[Cantidad Vendida]]</f>
        <v>22.046399999999998</v>
      </c>
      <c r="H3210" s="121">
        <v>137.79</v>
      </c>
      <c r="I3210" s="17">
        <f>+Ventas_Wellpro[[#This Row],[Total de Venta sin IVA]]+Ventas_Wellpro[[#This Row],[IVA]]</f>
        <v>159.8364</v>
      </c>
      <c r="J3210">
        <f>YEAR(Ventas_Wellpro[[#This Row],[Fecha]])</f>
        <v>2026</v>
      </c>
      <c r="K3210" t="str">
        <f>TEXT(Ventas_Wellpro[[#This Row],[Fecha]],"MMMM")</f>
        <v>febrero</v>
      </c>
      <c r="L3210">
        <f>DAY(Ventas_Wellpro[[#This Row],[Fecha]])</f>
        <v>16</v>
      </c>
    </row>
    <row r="3211" spans="2:12" x14ac:dyDescent="0.25">
      <c r="B3211" s="70">
        <v>46069</v>
      </c>
      <c r="C3211" s="74" t="s">
        <v>22</v>
      </c>
      <c r="D3211" s="211" t="s">
        <v>144</v>
      </c>
      <c r="E3211" s="120">
        <v>137.79</v>
      </c>
      <c r="F3211" s="120">
        <v>1</v>
      </c>
      <c r="G3211" s="48">
        <f>+(Ventas_Wellpro[[#This Row],[Precio de Venta]]*0.16)*Ventas_Wellpro[[#This Row],[Cantidad Vendida]]</f>
        <v>22.046399999999998</v>
      </c>
      <c r="H3211" s="122">
        <v>137.79</v>
      </c>
      <c r="I3211" s="17">
        <f>+Ventas_Wellpro[[#This Row],[Total de Venta sin IVA]]+Ventas_Wellpro[[#This Row],[IVA]]</f>
        <v>159.8364</v>
      </c>
      <c r="J3211">
        <f>YEAR(Ventas_Wellpro[[#This Row],[Fecha]])</f>
        <v>2026</v>
      </c>
      <c r="K3211" t="str">
        <f>TEXT(Ventas_Wellpro[[#This Row],[Fecha]],"MMMM")</f>
        <v>febrero</v>
      </c>
      <c r="L3211">
        <f>DAY(Ventas_Wellpro[[#This Row],[Fecha]])</f>
        <v>16</v>
      </c>
    </row>
    <row r="3212" spans="2:12" x14ac:dyDescent="0.25">
      <c r="B3212" s="70">
        <v>46069</v>
      </c>
      <c r="C3212" s="74" t="s">
        <v>22</v>
      </c>
      <c r="D3212" s="210" t="s">
        <v>144</v>
      </c>
      <c r="E3212" s="119">
        <v>137.79</v>
      </c>
      <c r="F3212" s="119">
        <v>1</v>
      </c>
      <c r="G3212" s="48">
        <f>+(Ventas_Wellpro[[#This Row],[Precio de Venta]]*0.16)*Ventas_Wellpro[[#This Row],[Cantidad Vendida]]</f>
        <v>22.046399999999998</v>
      </c>
      <c r="H3212" s="121">
        <v>137.79</v>
      </c>
      <c r="I3212" s="17">
        <f>+Ventas_Wellpro[[#This Row],[Total de Venta sin IVA]]+Ventas_Wellpro[[#This Row],[IVA]]</f>
        <v>159.8364</v>
      </c>
      <c r="J3212">
        <f>YEAR(Ventas_Wellpro[[#This Row],[Fecha]])</f>
        <v>2026</v>
      </c>
      <c r="K3212" t="str">
        <f>TEXT(Ventas_Wellpro[[#This Row],[Fecha]],"MMMM")</f>
        <v>febrero</v>
      </c>
      <c r="L3212">
        <f>DAY(Ventas_Wellpro[[#This Row],[Fecha]])</f>
        <v>16</v>
      </c>
    </row>
    <row r="3213" spans="2:12" x14ac:dyDescent="0.25">
      <c r="B3213" s="70">
        <v>46069</v>
      </c>
      <c r="C3213" s="74" t="s">
        <v>22</v>
      </c>
      <c r="D3213" s="211" t="s">
        <v>144</v>
      </c>
      <c r="E3213" s="120">
        <v>137.79</v>
      </c>
      <c r="F3213" s="120">
        <v>1</v>
      </c>
      <c r="G3213" s="48">
        <f>+(Ventas_Wellpro[[#This Row],[Precio de Venta]]*0.16)*Ventas_Wellpro[[#This Row],[Cantidad Vendida]]</f>
        <v>22.046399999999998</v>
      </c>
      <c r="H3213" s="122">
        <v>137.79</v>
      </c>
      <c r="I3213" s="17">
        <f>+Ventas_Wellpro[[#This Row],[Total de Venta sin IVA]]+Ventas_Wellpro[[#This Row],[IVA]]</f>
        <v>159.8364</v>
      </c>
      <c r="J3213">
        <f>YEAR(Ventas_Wellpro[[#This Row],[Fecha]])</f>
        <v>2026</v>
      </c>
      <c r="K3213" t="str">
        <f>TEXT(Ventas_Wellpro[[#This Row],[Fecha]],"MMMM")</f>
        <v>febrero</v>
      </c>
      <c r="L3213">
        <f>DAY(Ventas_Wellpro[[#This Row],[Fecha]])</f>
        <v>16</v>
      </c>
    </row>
    <row r="3214" spans="2:12" x14ac:dyDescent="0.25">
      <c r="B3214" s="70">
        <v>46069</v>
      </c>
      <c r="C3214" s="74" t="s">
        <v>22</v>
      </c>
      <c r="D3214" s="210" t="s">
        <v>144</v>
      </c>
      <c r="E3214" s="119">
        <v>137.79</v>
      </c>
      <c r="F3214" s="119">
        <v>1</v>
      </c>
      <c r="G3214" s="48">
        <f>+(Ventas_Wellpro[[#This Row],[Precio de Venta]]*0.16)*Ventas_Wellpro[[#This Row],[Cantidad Vendida]]</f>
        <v>22.046399999999998</v>
      </c>
      <c r="H3214" s="121">
        <v>137.79</v>
      </c>
      <c r="I3214" s="17">
        <f>+Ventas_Wellpro[[#This Row],[Total de Venta sin IVA]]+Ventas_Wellpro[[#This Row],[IVA]]</f>
        <v>159.8364</v>
      </c>
      <c r="J3214">
        <f>YEAR(Ventas_Wellpro[[#This Row],[Fecha]])</f>
        <v>2026</v>
      </c>
      <c r="K3214" t="str">
        <f>TEXT(Ventas_Wellpro[[#This Row],[Fecha]],"MMMM")</f>
        <v>febrero</v>
      </c>
      <c r="L3214">
        <f>DAY(Ventas_Wellpro[[#This Row],[Fecha]])</f>
        <v>16</v>
      </c>
    </row>
    <row r="3215" spans="2:12" x14ac:dyDescent="0.25">
      <c r="B3215" s="70">
        <v>46069</v>
      </c>
      <c r="C3215" s="74" t="s">
        <v>21</v>
      </c>
      <c r="D3215" s="211" t="s">
        <v>144</v>
      </c>
      <c r="E3215" s="120">
        <v>137.79</v>
      </c>
      <c r="F3215" s="120">
        <v>1</v>
      </c>
      <c r="G3215" s="48">
        <f>+(Ventas_Wellpro[[#This Row],[Precio de Venta]]*0.16)*Ventas_Wellpro[[#This Row],[Cantidad Vendida]]</f>
        <v>22.046399999999998</v>
      </c>
      <c r="H3215" s="122">
        <v>137.79</v>
      </c>
      <c r="I3215" s="17">
        <f>+Ventas_Wellpro[[#This Row],[Total de Venta sin IVA]]+Ventas_Wellpro[[#This Row],[IVA]]</f>
        <v>159.8364</v>
      </c>
      <c r="J3215">
        <f>YEAR(Ventas_Wellpro[[#This Row],[Fecha]])</f>
        <v>2026</v>
      </c>
      <c r="K3215" t="str">
        <f>TEXT(Ventas_Wellpro[[#This Row],[Fecha]],"MMMM")</f>
        <v>febrero</v>
      </c>
      <c r="L3215">
        <f>DAY(Ventas_Wellpro[[#This Row],[Fecha]])</f>
        <v>16</v>
      </c>
    </row>
    <row r="3216" spans="2:12" x14ac:dyDescent="0.25">
      <c r="B3216" s="70">
        <v>46069</v>
      </c>
      <c r="C3216" s="74" t="s">
        <v>23</v>
      </c>
      <c r="D3216" s="210" t="s">
        <v>144</v>
      </c>
      <c r="E3216" s="119">
        <v>137.79</v>
      </c>
      <c r="F3216" s="119">
        <v>1</v>
      </c>
      <c r="G3216" s="48">
        <f>+(Ventas_Wellpro[[#This Row],[Precio de Venta]]*0.16)*Ventas_Wellpro[[#This Row],[Cantidad Vendida]]</f>
        <v>22.046399999999998</v>
      </c>
      <c r="H3216" s="121">
        <v>137.79</v>
      </c>
      <c r="I3216" s="17">
        <f>+Ventas_Wellpro[[#This Row],[Total de Venta sin IVA]]+Ventas_Wellpro[[#This Row],[IVA]]</f>
        <v>159.8364</v>
      </c>
      <c r="J3216">
        <f>YEAR(Ventas_Wellpro[[#This Row],[Fecha]])</f>
        <v>2026</v>
      </c>
      <c r="K3216" t="str">
        <f>TEXT(Ventas_Wellpro[[#This Row],[Fecha]],"MMMM")</f>
        <v>febrero</v>
      </c>
      <c r="L3216">
        <f>DAY(Ventas_Wellpro[[#This Row],[Fecha]])</f>
        <v>16</v>
      </c>
    </row>
    <row r="3217" spans="2:12" x14ac:dyDescent="0.25">
      <c r="B3217" s="70">
        <v>46069</v>
      </c>
      <c r="C3217" s="74" t="s">
        <v>24</v>
      </c>
      <c r="D3217" s="211" t="s">
        <v>144</v>
      </c>
      <c r="E3217" s="120">
        <v>137.79</v>
      </c>
      <c r="F3217" s="120">
        <v>1</v>
      </c>
      <c r="G3217" s="48">
        <f>+(Ventas_Wellpro[[#This Row],[Precio de Venta]]*0.16)*Ventas_Wellpro[[#This Row],[Cantidad Vendida]]</f>
        <v>22.046399999999998</v>
      </c>
      <c r="H3217" s="122">
        <v>137.79</v>
      </c>
      <c r="I3217" s="17">
        <f>+Ventas_Wellpro[[#This Row],[Total de Venta sin IVA]]+Ventas_Wellpro[[#This Row],[IVA]]</f>
        <v>159.8364</v>
      </c>
      <c r="J3217">
        <f>YEAR(Ventas_Wellpro[[#This Row],[Fecha]])</f>
        <v>2026</v>
      </c>
      <c r="K3217" t="str">
        <f>TEXT(Ventas_Wellpro[[#This Row],[Fecha]],"MMMM")</f>
        <v>febrero</v>
      </c>
      <c r="L3217">
        <f>DAY(Ventas_Wellpro[[#This Row],[Fecha]])</f>
        <v>16</v>
      </c>
    </row>
    <row r="3218" spans="2:12" x14ac:dyDescent="0.25">
      <c r="B3218" s="70">
        <v>46069</v>
      </c>
      <c r="C3218" s="74" t="s">
        <v>24</v>
      </c>
      <c r="D3218" s="210" t="s">
        <v>144</v>
      </c>
      <c r="E3218" s="119">
        <v>137.79</v>
      </c>
      <c r="F3218" s="119">
        <v>1</v>
      </c>
      <c r="G3218" s="48">
        <f>+(Ventas_Wellpro[[#This Row],[Precio de Venta]]*0.16)*Ventas_Wellpro[[#This Row],[Cantidad Vendida]]</f>
        <v>22.046399999999998</v>
      </c>
      <c r="H3218" s="121">
        <v>137.79</v>
      </c>
      <c r="I3218" s="17">
        <f>+Ventas_Wellpro[[#This Row],[Total de Venta sin IVA]]+Ventas_Wellpro[[#This Row],[IVA]]</f>
        <v>159.8364</v>
      </c>
      <c r="J3218">
        <f>YEAR(Ventas_Wellpro[[#This Row],[Fecha]])</f>
        <v>2026</v>
      </c>
      <c r="K3218" t="str">
        <f>TEXT(Ventas_Wellpro[[#This Row],[Fecha]],"MMMM")</f>
        <v>febrero</v>
      </c>
      <c r="L3218">
        <f>DAY(Ventas_Wellpro[[#This Row],[Fecha]])</f>
        <v>16</v>
      </c>
    </row>
    <row r="3219" spans="2:12" x14ac:dyDescent="0.25">
      <c r="B3219" s="70">
        <v>46069</v>
      </c>
      <c r="C3219" s="74" t="s">
        <v>24</v>
      </c>
      <c r="D3219" s="211" t="s">
        <v>144</v>
      </c>
      <c r="E3219" s="120">
        <v>137.79</v>
      </c>
      <c r="F3219" s="120">
        <v>1</v>
      </c>
      <c r="G3219" s="48">
        <f>+(Ventas_Wellpro[[#This Row],[Precio de Venta]]*0.16)*Ventas_Wellpro[[#This Row],[Cantidad Vendida]]</f>
        <v>22.046399999999998</v>
      </c>
      <c r="H3219" s="122">
        <v>137.79</v>
      </c>
      <c r="I3219" s="17">
        <f>+Ventas_Wellpro[[#This Row],[Total de Venta sin IVA]]+Ventas_Wellpro[[#This Row],[IVA]]</f>
        <v>159.8364</v>
      </c>
      <c r="J3219">
        <f>YEAR(Ventas_Wellpro[[#This Row],[Fecha]])</f>
        <v>2026</v>
      </c>
      <c r="K3219" t="str">
        <f>TEXT(Ventas_Wellpro[[#This Row],[Fecha]],"MMMM")</f>
        <v>febrero</v>
      </c>
      <c r="L3219">
        <f>DAY(Ventas_Wellpro[[#This Row],[Fecha]])</f>
        <v>16</v>
      </c>
    </row>
    <row r="3220" spans="2:12" x14ac:dyDescent="0.25">
      <c r="B3220" s="70">
        <v>46069</v>
      </c>
      <c r="C3220" s="74" t="s">
        <v>24</v>
      </c>
      <c r="D3220" s="210" t="s">
        <v>144</v>
      </c>
      <c r="E3220" s="119">
        <v>137.79</v>
      </c>
      <c r="F3220" s="119">
        <v>1</v>
      </c>
      <c r="G3220" s="48">
        <f>+(Ventas_Wellpro[[#This Row],[Precio de Venta]]*0.16)*Ventas_Wellpro[[#This Row],[Cantidad Vendida]]</f>
        <v>22.046399999999998</v>
      </c>
      <c r="H3220" s="121">
        <v>137.79</v>
      </c>
      <c r="I3220" s="17">
        <f>+Ventas_Wellpro[[#This Row],[Total de Venta sin IVA]]+Ventas_Wellpro[[#This Row],[IVA]]</f>
        <v>159.8364</v>
      </c>
      <c r="J3220">
        <f>YEAR(Ventas_Wellpro[[#This Row],[Fecha]])</f>
        <v>2026</v>
      </c>
      <c r="K3220" t="str">
        <f>TEXT(Ventas_Wellpro[[#This Row],[Fecha]],"MMMM")</f>
        <v>febrero</v>
      </c>
      <c r="L3220">
        <f>DAY(Ventas_Wellpro[[#This Row],[Fecha]])</f>
        <v>16</v>
      </c>
    </row>
    <row r="3221" spans="2:12" x14ac:dyDescent="0.25">
      <c r="B3221" s="70">
        <v>46069</v>
      </c>
      <c r="C3221" s="74" t="s">
        <v>24</v>
      </c>
      <c r="D3221" s="211" t="s">
        <v>144</v>
      </c>
      <c r="E3221" s="120">
        <v>137.79</v>
      </c>
      <c r="F3221" s="120">
        <v>1</v>
      </c>
      <c r="G3221" s="48">
        <f>+(Ventas_Wellpro[[#This Row],[Precio de Venta]]*0.16)*Ventas_Wellpro[[#This Row],[Cantidad Vendida]]</f>
        <v>22.046399999999998</v>
      </c>
      <c r="H3221" s="122">
        <v>137.79</v>
      </c>
      <c r="I3221" s="17">
        <f>+Ventas_Wellpro[[#This Row],[Total de Venta sin IVA]]+Ventas_Wellpro[[#This Row],[IVA]]</f>
        <v>159.8364</v>
      </c>
      <c r="J3221">
        <f>YEAR(Ventas_Wellpro[[#This Row],[Fecha]])</f>
        <v>2026</v>
      </c>
      <c r="K3221" t="str">
        <f>TEXT(Ventas_Wellpro[[#This Row],[Fecha]],"MMMM")</f>
        <v>febrero</v>
      </c>
      <c r="L3221">
        <f>DAY(Ventas_Wellpro[[#This Row],[Fecha]])</f>
        <v>16</v>
      </c>
    </row>
    <row r="3222" spans="2:12" x14ac:dyDescent="0.25">
      <c r="B3222" s="70">
        <v>46069</v>
      </c>
      <c r="C3222" s="74" t="s">
        <v>24</v>
      </c>
      <c r="D3222" s="210" t="s">
        <v>144</v>
      </c>
      <c r="E3222" s="119">
        <v>137.79</v>
      </c>
      <c r="F3222" s="119">
        <v>1</v>
      </c>
      <c r="G3222" s="48">
        <f>+(Ventas_Wellpro[[#This Row],[Precio de Venta]]*0.16)*Ventas_Wellpro[[#This Row],[Cantidad Vendida]]</f>
        <v>22.046399999999998</v>
      </c>
      <c r="H3222" s="121">
        <v>137.79</v>
      </c>
      <c r="I3222" s="17">
        <f>+Ventas_Wellpro[[#This Row],[Total de Venta sin IVA]]+Ventas_Wellpro[[#This Row],[IVA]]</f>
        <v>159.8364</v>
      </c>
      <c r="J3222">
        <f>YEAR(Ventas_Wellpro[[#This Row],[Fecha]])</f>
        <v>2026</v>
      </c>
      <c r="K3222" t="str">
        <f>TEXT(Ventas_Wellpro[[#This Row],[Fecha]],"MMMM")</f>
        <v>febrero</v>
      </c>
      <c r="L3222">
        <f>DAY(Ventas_Wellpro[[#This Row],[Fecha]])</f>
        <v>16</v>
      </c>
    </row>
    <row r="3223" spans="2:12" x14ac:dyDescent="0.25">
      <c r="B3223" s="70">
        <v>46069</v>
      </c>
      <c r="C3223" s="74" t="s">
        <v>24</v>
      </c>
      <c r="D3223" s="211" t="s">
        <v>144</v>
      </c>
      <c r="E3223" s="120">
        <v>137.79</v>
      </c>
      <c r="F3223" s="120">
        <v>1</v>
      </c>
      <c r="G3223" s="48">
        <f>+(Ventas_Wellpro[[#This Row],[Precio de Venta]]*0.16)*Ventas_Wellpro[[#This Row],[Cantidad Vendida]]</f>
        <v>22.046399999999998</v>
      </c>
      <c r="H3223" s="122">
        <v>137.79</v>
      </c>
      <c r="I3223" s="17">
        <f>+Ventas_Wellpro[[#This Row],[Total de Venta sin IVA]]+Ventas_Wellpro[[#This Row],[IVA]]</f>
        <v>159.8364</v>
      </c>
      <c r="J3223">
        <f>YEAR(Ventas_Wellpro[[#This Row],[Fecha]])</f>
        <v>2026</v>
      </c>
      <c r="K3223" t="str">
        <f>TEXT(Ventas_Wellpro[[#This Row],[Fecha]],"MMMM")</f>
        <v>febrero</v>
      </c>
      <c r="L3223">
        <f>DAY(Ventas_Wellpro[[#This Row],[Fecha]])</f>
        <v>16</v>
      </c>
    </row>
    <row r="3224" spans="2:12" x14ac:dyDescent="0.25">
      <c r="B3224" s="70">
        <v>46069</v>
      </c>
      <c r="C3224" s="74" t="s">
        <v>16</v>
      </c>
      <c r="D3224" s="210" t="s">
        <v>144</v>
      </c>
      <c r="E3224" s="119">
        <v>905.16</v>
      </c>
      <c r="F3224" s="119">
        <v>1</v>
      </c>
      <c r="G3224" s="48">
        <f>+(Ventas_Wellpro[[#This Row],[Precio de Venta]]*0.16)*Ventas_Wellpro[[#This Row],[Cantidad Vendida]]</f>
        <v>144.82560000000001</v>
      </c>
      <c r="H3224" s="121">
        <v>905.16</v>
      </c>
      <c r="I3224" s="17">
        <f>+Ventas_Wellpro[[#This Row],[Total de Venta sin IVA]]+Ventas_Wellpro[[#This Row],[IVA]]</f>
        <v>1049.9856</v>
      </c>
      <c r="J3224">
        <f>YEAR(Ventas_Wellpro[[#This Row],[Fecha]])</f>
        <v>2026</v>
      </c>
      <c r="K3224" t="str">
        <f>TEXT(Ventas_Wellpro[[#This Row],[Fecha]],"MMMM")</f>
        <v>febrero</v>
      </c>
      <c r="L3224">
        <f>DAY(Ventas_Wellpro[[#This Row],[Fecha]])</f>
        <v>16</v>
      </c>
    </row>
    <row r="3225" spans="2:12" x14ac:dyDescent="0.25">
      <c r="B3225" s="70">
        <v>46069</v>
      </c>
      <c r="C3225" s="74" t="s">
        <v>16</v>
      </c>
      <c r="D3225" s="211" t="s">
        <v>144</v>
      </c>
      <c r="E3225" s="120">
        <v>905.16499999999996</v>
      </c>
      <c r="F3225" s="120">
        <v>2</v>
      </c>
      <c r="G3225" s="48">
        <f>+(Ventas_Wellpro[[#This Row],[Precio de Venta]]*0.16)*Ventas_Wellpro[[#This Row],[Cantidad Vendida]]</f>
        <v>289.65280000000001</v>
      </c>
      <c r="H3225" s="122">
        <v>1810.33</v>
      </c>
      <c r="I3225" s="17">
        <f>+Ventas_Wellpro[[#This Row],[Total de Venta sin IVA]]+Ventas_Wellpro[[#This Row],[IVA]]</f>
        <v>2099.9827999999998</v>
      </c>
      <c r="J3225">
        <f>YEAR(Ventas_Wellpro[[#This Row],[Fecha]])</f>
        <v>2026</v>
      </c>
      <c r="K3225" t="str">
        <f>TEXT(Ventas_Wellpro[[#This Row],[Fecha]],"MMMM")</f>
        <v>febrero</v>
      </c>
      <c r="L3225">
        <f>DAY(Ventas_Wellpro[[#This Row],[Fecha]])</f>
        <v>16</v>
      </c>
    </row>
    <row r="3226" spans="2:12" x14ac:dyDescent="0.25">
      <c r="B3226" s="70">
        <v>46069</v>
      </c>
      <c r="C3226" s="123" t="s">
        <v>147</v>
      </c>
      <c r="D3226" t="s">
        <v>197</v>
      </c>
      <c r="E3226" s="120">
        <v>70.47</v>
      </c>
      <c r="F3226" s="120">
        <v>100</v>
      </c>
      <c r="G3226" s="48">
        <f>+(Ventas_Wellpro[[#This Row],[Precio de Venta]]*0.16)*Ventas_Wellpro[[#This Row],[Cantidad Vendida]]</f>
        <v>1127.52</v>
      </c>
      <c r="H3226" s="122">
        <v>7047</v>
      </c>
      <c r="I3226" s="17">
        <f>+Ventas_Wellpro[[#This Row],[Total de Venta sin IVA]]+Ventas_Wellpro[[#This Row],[IVA]]</f>
        <v>8174.52</v>
      </c>
      <c r="J3226">
        <f>YEAR(Ventas_Wellpro[[#This Row],[Fecha]])</f>
        <v>2026</v>
      </c>
      <c r="K3226" t="str">
        <f>TEXT(Ventas_Wellpro[[#This Row],[Fecha]],"MMMM")</f>
        <v>febrero</v>
      </c>
      <c r="L3226">
        <f>DAY(Ventas_Wellpro[[#This Row],[Fecha]])</f>
        <v>16</v>
      </c>
    </row>
    <row r="3227" spans="2:12" x14ac:dyDescent="0.25">
      <c r="B3227" s="70">
        <v>46069</v>
      </c>
      <c r="C3227" s="123" t="s">
        <v>147</v>
      </c>
      <c r="D3227" s="210" t="s">
        <v>144</v>
      </c>
      <c r="E3227" s="119">
        <v>77.88</v>
      </c>
      <c r="F3227" s="119">
        <v>1</v>
      </c>
      <c r="G3227" s="48">
        <f>+(Ventas_Wellpro[[#This Row],[Precio de Venta]]*0.16)*Ventas_Wellpro[[#This Row],[Cantidad Vendida]]</f>
        <v>12.460799999999999</v>
      </c>
      <c r="H3227" s="121">
        <v>77.88</v>
      </c>
      <c r="I3227" s="17">
        <f>+Ventas_Wellpro[[#This Row],[Total de Venta sin IVA]]+Ventas_Wellpro[[#This Row],[IVA]]</f>
        <v>90.340800000000002</v>
      </c>
      <c r="J3227">
        <f>YEAR(Ventas_Wellpro[[#This Row],[Fecha]])</f>
        <v>2026</v>
      </c>
      <c r="K3227" t="str">
        <f>TEXT(Ventas_Wellpro[[#This Row],[Fecha]],"MMMM")</f>
        <v>febrero</v>
      </c>
      <c r="L3227">
        <f>DAY(Ventas_Wellpro[[#This Row],[Fecha]])</f>
        <v>16</v>
      </c>
    </row>
    <row r="3228" spans="2:12" x14ac:dyDescent="0.25">
      <c r="B3228" s="70">
        <v>46069</v>
      </c>
      <c r="C3228" s="123" t="s">
        <v>147</v>
      </c>
      <c r="D3228" s="211" t="s">
        <v>144</v>
      </c>
      <c r="E3228" s="120">
        <v>77.88</v>
      </c>
      <c r="F3228" s="120">
        <v>1</v>
      </c>
      <c r="G3228" s="48">
        <f>+(Ventas_Wellpro[[#This Row],[Precio de Venta]]*0.16)*Ventas_Wellpro[[#This Row],[Cantidad Vendida]]</f>
        <v>12.460799999999999</v>
      </c>
      <c r="H3228" s="122">
        <v>77.88</v>
      </c>
      <c r="I3228" s="17">
        <f>+Ventas_Wellpro[[#This Row],[Total de Venta sin IVA]]+Ventas_Wellpro[[#This Row],[IVA]]</f>
        <v>90.340800000000002</v>
      </c>
      <c r="J3228">
        <f>YEAR(Ventas_Wellpro[[#This Row],[Fecha]])</f>
        <v>2026</v>
      </c>
      <c r="K3228" t="str">
        <f>TEXT(Ventas_Wellpro[[#This Row],[Fecha]],"MMMM")</f>
        <v>febrero</v>
      </c>
      <c r="L3228">
        <f>DAY(Ventas_Wellpro[[#This Row],[Fecha]])</f>
        <v>16</v>
      </c>
    </row>
    <row r="3229" spans="2:12" x14ac:dyDescent="0.25">
      <c r="B3229" s="70">
        <v>46069</v>
      </c>
      <c r="C3229" s="123" t="s">
        <v>147</v>
      </c>
      <c r="D3229" s="210" t="s">
        <v>144</v>
      </c>
      <c r="E3229" s="119">
        <v>77.88</v>
      </c>
      <c r="F3229" s="119">
        <v>1</v>
      </c>
      <c r="G3229" s="48">
        <f>+(Ventas_Wellpro[[#This Row],[Precio de Venta]]*0.16)*Ventas_Wellpro[[#This Row],[Cantidad Vendida]]</f>
        <v>12.460799999999999</v>
      </c>
      <c r="H3229" s="121">
        <v>77.88</v>
      </c>
      <c r="I3229" s="17">
        <f>+Ventas_Wellpro[[#This Row],[Total de Venta sin IVA]]+Ventas_Wellpro[[#This Row],[IVA]]</f>
        <v>90.340800000000002</v>
      </c>
      <c r="J3229">
        <f>YEAR(Ventas_Wellpro[[#This Row],[Fecha]])</f>
        <v>2026</v>
      </c>
      <c r="K3229" t="str">
        <f>TEXT(Ventas_Wellpro[[#This Row],[Fecha]],"MMMM")</f>
        <v>febrero</v>
      </c>
      <c r="L3229">
        <f>DAY(Ventas_Wellpro[[#This Row],[Fecha]])</f>
        <v>16</v>
      </c>
    </row>
    <row r="3230" spans="2:12" x14ac:dyDescent="0.25">
      <c r="B3230" s="70">
        <v>46069</v>
      </c>
      <c r="C3230" s="123" t="s">
        <v>147</v>
      </c>
      <c r="D3230" s="211" t="s">
        <v>144</v>
      </c>
      <c r="E3230" s="120">
        <v>77.89</v>
      </c>
      <c r="F3230" s="120">
        <v>1</v>
      </c>
      <c r="G3230" s="48">
        <f>+(Ventas_Wellpro[[#This Row],[Precio de Venta]]*0.16)*Ventas_Wellpro[[#This Row],[Cantidad Vendida]]</f>
        <v>12.462400000000001</v>
      </c>
      <c r="H3230" s="122">
        <v>77.89</v>
      </c>
      <c r="I3230" s="17">
        <f>+Ventas_Wellpro[[#This Row],[Total de Venta sin IVA]]+Ventas_Wellpro[[#This Row],[IVA]]</f>
        <v>90.352400000000003</v>
      </c>
      <c r="J3230">
        <f>YEAR(Ventas_Wellpro[[#This Row],[Fecha]])</f>
        <v>2026</v>
      </c>
      <c r="K3230" t="str">
        <f>TEXT(Ventas_Wellpro[[#This Row],[Fecha]],"MMMM")</f>
        <v>febrero</v>
      </c>
      <c r="L3230">
        <f>DAY(Ventas_Wellpro[[#This Row],[Fecha]])</f>
        <v>16</v>
      </c>
    </row>
    <row r="3231" spans="2:12" x14ac:dyDescent="0.25">
      <c r="B3231" s="70">
        <v>46069</v>
      </c>
      <c r="C3231" s="74" t="s">
        <v>123</v>
      </c>
      <c r="D3231" s="210" t="s">
        <v>144</v>
      </c>
      <c r="E3231" s="119">
        <v>137.79</v>
      </c>
      <c r="F3231" s="119">
        <v>1</v>
      </c>
      <c r="G3231" s="48">
        <f>+(Ventas_Wellpro[[#This Row],[Precio de Venta]]*0.16)*Ventas_Wellpro[[#This Row],[Cantidad Vendida]]</f>
        <v>22.046399999999998</v>
      </c>
      <c r="H3231" s="121">
        <v>137.79</v>
      </c>
      <c r="I3231" s="17">
        <f>+Ventas_Wellpro[[#This Row],[Total de Venta sin IVA]]+Ventas_Wellpro[[#This Row],[IVA]]</f>
        <v>159.8364</v>
      </c>
      <c r="J3231">
        <f>YEAR(Ventas_Wellpro[[#This Row],[Fecha]])</f>
        <v>2026</v>
      </c>
      <c r="K3231" t="str">
        <f>TEXT(Ventas_Wellpro[[#This Row],[Fecha]],"MMMM")</f>
        <v>febrero</v>
      </c>
      <c r="L3231">
        <f>DAY(Ventas_Wellpro[[#This Row],[Fecha]])</f>
        <v>16</v>
      </c>
    </row>
    <row r="3232" spans="2:12" x14ac:dyDescent="0.25">
      <c r="B3232" s="70">
        <v>46069</v>
      </c>
      <c r="C3232" s="74" t="s">
        <v>123</v>
      </c>
      <c r="D3232" s="211" t="s">
        <v>144</v>
      </c>
      <c r="E3232" s="120">
        <v>137.79</v>
      </c>
      <c r="F3232" s="120">
        <v>1</v>
      </c>
      <c r="G3232" s="48">
        <f>+(Ventas_Wellpro[[#This Row],[Precio de Venta]]*0.16)*Ventas_Wellpro[[#This Row],[Cantidad Vendida]]</f>
        <v>22.046399999999998</v>
      </c>
      <c r="H3232" s="122">
        <v>137.79</v>
      </c>
      <c r="I3232" s="17">
        <f>+Ventas_Wellpro[[#This Row],[Total de Venta sin IVA]]+Ventas_Wellpro[[#This Row],[IVA]]</f>
        <v>159.8364</v>
      </c>
      <c r="J3232">
        <f>YEAR(Ventas_Wellpro[[#This Row],[Fecha]])</f>
        <v>2026</v>
      </c>
      <c r="K3232" t="str">
        <f>TEXT(Ventas_Wellpro[[#This Row],[Fecha]],"MMMM")</f>
        <v>febrero</v>
      </c>
      <c r="L3232">
        <f>DAY(Ventas_Wellpro[[#This Row],[Fecha]])</f>
        <v>16</v>
      </c>
    </row>
    <row r="3233" spans="2:12" x14ac:dyDescent="0.25">
      <c r="B3233" s="70">
        <v>46069</v>
      </c>
      <c r="C3233" s="74" t="s">
        <v>123</v>
      </c>
      <c r="D3233" s="210" t="s">
        <v>144</v>
      </c>
      <c r="E3233" s="119">
        <v>137.79</v>
      </c>
      <c r="F3233" s="119">
        <v>1</v>
      </c>
      <c r="G3233" s="48">
        <f>+(Ventas_Wellpro[[#This Row],[Precio de Venta]]*0.16)*Ventas_Wellpro[[#This Row],[Cantidad Vendida]]</f>
        <v>22.046399999999998</v>
      </c>
      <c r="H3233" s="121">
        <v>137.79</v>
      </c>
      <c r="I3233" s="17">
        <f>+Ventas_Wellpro[[#This Row],[Total de Venta sin IVA]]+Ventas_Wellpro[[#This Row],[IVA]]</f>
        <v>159.8364</v>
      </c>
      <c r="J3233">
        <f>YEAR(Ventas_Wellpro[[#This Row],[Fecha]])</f>
        <v>2026</v>
      </c>
      <c r="K3233" t="str">
        <f>TEXT(Ventas_Wellpro[[#This Row],[Fecha]],"MMMM")</f>
        <v>febrero</v>
      </c>
      <c r="L3233">
        <f>DAY(Ventas_Wellpro[[#This Row],[Fecha]])</f>
        <v>16</v>
      </c>
    </row>
    <row r="3234" spans="2:12" x14ac:dyDescent="0.25">
      <c r="B3234" s="70">
        <v>46069</v>
      </c>
      <c r="C3234" s="74" t="s">
        <v>123</v>
      </c>
      <c r="D3234" s="211" t="s">
        <v>144</v>
      </c>
      <c r="E3234" s="120">
        <v>137.79</v>
      </c>
      <c r="F3234" s="120">
        <v>1</v>
      </c>
      <c r="G3234" s="48">
        <f>+(Ventas_Wellpro[[#This Row],[Precio de Venta]]*0.16)*Ventas_Wellpro[[#This Row],[Cantidad Vendida]]</f>
        <v>22.046399999999998</v>
      </c>
      <c r="H3234" s="122">
        <v>137.79</v>
      </c>
      <c r="I3234" s="17">
        <f>+Ventas_Wellpro[[#This Row],[Total de Venta sin IVA]]+Ventas_Wellpro[[#This Row],[IVA]]</f>
        <v>159.8364</v>
      </c>
      <c r="J3234">
        <f>YEAR(Ventas_Wellpro[[#This Row],[Fecha]])</f>
        <v>2026</v>
      </c>
      <c r="K3234" t="str">
        <f>TEXT(Ventas_Wellpro[[#This Row],[Fecha]],"MMMM")</f>
        <v>febrero</v>
      </c>
      <c r="L3234">
        <f>DAY(Ventas_Wellpro[[#This Row],[Fecha]])</f>
        <v>16</v>
      </c>
    </row>
    <row r="3235" spans="2:12" x14ac:dyDescent="0.25">
      <c r="B3235" s="70">
        <v>46069</v>
      </c>
      <c r="C3235" s="88" t="s">
        <v>173</v>
      </c>
      <c r="D3235" s="210" t="s">
        <v>144</v>
      </c>
      <c r="E3235" s="119">
        <v>886.27</v>
      </c>
      <c r="F3235" s="119">
        <v>1</v>
      </c>
      <c r="G3235" s="48">
        <f>+(Ventas_Wellpro[[#This Row],[Precio de Venta]]*0.16)*Ventas_Wellpro[[#This Row],[Cantidad Vendida]]</f>
        <v>141.8032</v>
      </c>
      <c r="H3235" s="121">
        <v>886.27</v>
      </c>
      <c r="I3235" s="17">
        <f>+Ventas_Wellpro[[#This Row],[Total de Venta sin IVA]]+Ventas_Wellpro[[#This Row],[IVA]]</f>
        <v>1028.0732</v>
      </c>
      <c r="J3235">
        <f>YEAR(Ventas_Wellpro[[#This Row],[Fecha]])</f>
        <v>2026</v>
      </c>
      <c r="K3235" t="str">
        <f>TEXT(Ventas_Wellpro[[#This Row],[Fecha]],"MMMM")</f>
        <v>febrero</v>
      </c>
      <c r="L3235">
        <f>DAY(Ventas_Wellpro[[#This Row],[Fecha]])</f>
        <v>16</v>
      </c>
    </row>
    <row r="3236" spans="2:12" x14ac:dyDescent="0.25">
      <c r="B3236" s="70">
        <v>46069</v>
      </c>
      <c r="C3236" s="88" t="s">
        <v>173</v>
      </c>
      <c r="D3236" s="211" t="s">
        <v>144</v>
      </c>
      <c r="E3236" s="120">
        <v>886.27</v>
      </c>
      <c r="F3236" s="120">
        <v>1</v>
      </c>
      <c r="G3236" s="48">
        <f>+(Ventas_Wellpro[[#This Row],[Precio de Venta]]*0.16)*Ventas_Wellpro[[#This Row],[Cantidad Vendida]]</f>
        <v>141.8032</v>
      </c>
      <c r="H3236" s="122">
        <v>886.27</v>
      </c>
      <c r="I3236" s="17">
        <f>+Ventas_Wellpro[[#This Row],[Total de Venta sin IVA]]+Ventas_Wellpro[[#This Row],[IVA]]</f>
        <v>1028.0732</v>
      </c>
      <c r="J3236">
        <f>YEAR(Ventas_Wellpro[[#This Row],[Fecha]])</f>
        <v>2026</v>
      </c>
      <c r="K3236" t="str">
        <f>TEXT(Ventas_Wellpro[[#This Row],[Fecha]],"MMMM")</f>
        <v>febrero</v>
      </c>
      <c r="L3236">
        <f>DAY(Ventas_Wellpro[[#This Row],[Fecha]])</f>
        <v>16</v>
      </c>
    </row>
    <row r="3237" spans="2:12" x14ac:dyDescent="0.25">
      <c r="B3237" s="70">
        <v>46069</v>
      </c>
      <c r="C3237" s="123" t="s">
        <v>156</v>
      </c>
      <c r="D3237" s="210" t="s">
        <v>144</v>
      </c>
      <c r="E3237" s="119">
        <v>957.67</v>
      </c>
      <c r="F3237" s="119">
        <v>1</v>
      </c>
      <c r="G3237" s="48">
        <f>+(Ventas_Wellpro[[#This Row],[Precio de Venta]]*0.16)*Ventas_Wellpro[[#This Row],[Cantidad Vendida]]</f>
        <v>153.22720000000001</v>
      </c>
      <c r="H3237" s="121">
        <v>957.67</v>
      </c>
      <c r="I3237" s="17">
        <f>+Ventas_Wellpro[[#This Row],[Total de Venta sin IVA]]+Ventas_Wellpro[[#This Row],[IVA]]</f>
        <v>1110.8971999999999</v>
      </c>
      <c r="J3237">
        <f>YEAR(Ventas_Wellpro[[#This Row],[Fecha]])</f>
        <v>2026</v>
      </c>
      <c r="K3237" t="str">
        <f>TEXT(Ventas_Wellpro[[#This Row],[Fecha]],"MMMM")</f>
        <v>febrero</v>
      </c>
      <c r="L3237">
        <f>DAY(Ventas_Wellpro[[#This Row],[Fecha]])</f>
        <v>16</v>
      </c>
    </row>
    <row r="3238" spans="2:12" x14ac:dyDescent="0.25">
      <c r="B3238" s="70">
        <v>46069</v>
      </c>
      <c r="C3238" s="123" t="s">
        <v>156</v>
      </c>
      <c r="D3238" s="211" t="s">
        <v>144</v>
      </c>
      <c r="E3238" s="120">
        <v>957.67</v>
      </c>
      <c r="F3238" s="120">
        <v>1</v>
      </c>
      <c r="G3238" s="48">
        <f>+(Ventas_Wellpro[[#This Row],[Precio de Venta]]*0.16)*Ventas_Wellpro[[#This Row],[Cantidad Vendida]]</f>
        <v>153.22720000000001</v>
      </c>
      <c r="H3238" s="122">
        <v>957.67</v>
      </c>
      <c r="I3238" s="17">
        <f>+Ventas_Wellpro[[#This Row],[Total de Venta sin IVA]]+Ventas_Wellpro[[#This Row],[IVA]]</f>
        <v>1110.8971999999999</v>
      </c>
      <c r="J3238">
        <f>YEAR(Ventas_Wellpro[[#This Row],[Fecha]])</f>
        <v>2026</v>
      </c>
      <c r="K3238" t="str">
        <f>TEXT(Ventas_Wellpro[[#This Row],[Fecha]],"MMMM")</f>
        <v>febrero</v>
      </c>
      <c r="L3238">
        <f>DAY(Ventas_Wellpro[[#This Row],[Fecha]])</f>
        <v>16</v>
      </c>
    </row>
    <row r="3239" spans="2:12" x14ac:dyDescent="0.25">
      <c r="B3239" s="70">
        <v>46071</v>
      </c>
      <c r="C3239" s="88" t="s">
        <v>25</v>
      </c>
      <c r="D3239" s="210" t="s">
        <v>145</v>
      </c>
      <c r="E3239" s="119">
        <v>697</v>
      </c>
      <c r="F3239" s="119">
        <v>6</v>
      </c>
      <c r="G3239" s="48">
        <f>+(Ventas_Wellpro[[#This Row],[Precio de Venta]]*0.16)*Ventas_Wellpro[[#This Row],[Cantidad Vendida]]</f>
        <v>669.12</v>
      </c>
      <c r="H3239" s="121">
        <v>4182</v>
      </c>
      <c r="I3239" s="17">
        <f>+Ventas_Wellpro[[#This Row],[Total de Venta sin IVA]]+Ventas_Wellpro[[#This Row],[IVA]]</f>
        <v>4851.12</v>
      </c>
      <c r="J3239">
        <f>YEAR(Ventas_Wellpro[[#This Row],[Fecha]])</f>
        <v>2026</v>
      </c>
      <c r="K3239" t="str">
        <f>TEXT(Ventas_Wellpro[[#This Row],[Fecha]],"MMMM")</f>
        <v>febrero</v>
      </c>
      <c r="L3239">
        <f>DAY(Ventas_Wellpro[[#This Row],[Fecha]])</f>
        <v>18</v>
      </c>
    </row>
    <row r="3240" spans="2:12" x14ac:dyDescent="0.25">
      <c r="B3240" s="70">
        <v>46071</v>
      </c>
      <c r="C3240" s="88" t="s">
        <v>18</v>
      </c>
      <c r="D3240" t="s">
        <v>196</v>
      </c>
      <c r="E3240" s="120">
        <v>525.59</v>
      </c>
      <c r="F3240" s="120">
        <v>12</v>
      </c>
      <c r="G3240" s="48">
        <f>+(Ventas_Wellpro[[#This Row],[Precio de Venta]]*0.16)*Ventas_Wellpro[[#This Row],[Cantidad Vendida]]</f>
        <v>1009.1328000000001</v>
      </c>
      <c r="H3240" s="122">
        <v>6307.08</v>
      </c>
      <c r="I3240" s="17">
        <f>+Ventas_Wellpro[[#This Row],[Total de Venta sin IVA]]+Ventas_Wellpro[[#This Row],[IVA]]</f>
        <v>7316.2128000000002</v>
      </c>
      <c r="J3240">
        <f>YEAR(Ventas_Wellpro[[#This Row],[Fecha]])</f>
        <v>2026</v>
      </c>
      <c r="K3240" t="str">
        <f>TEXT(Ventas_Wellpro[[#This Row],[Fecha]],"MMMM")</f>
        <v>febrero</v>
      </c>
      <c r="L3240">
        <f>DAY(Ventas_Wellpro[[#This Row],[Fecha]])</f>
        <v>18</v>
      </c>
    </row>
    <row r="3241" spans="2:12" x14ac:dyDescent="0.25">
      <c r="B3241" s="70">
        <v>46071</v>
      </c>
      <c r="C3241" s="88" t="s">
        <v>18</v>
      </c>
      <c r="D3241" t="s">
        <v>196</v>
      </c>
      <c r="E3241" s="119">
        <v>525.59</v>
      </c>
      <c r="F3241" s="119">
        <v>6</v>
      </c>
      <c r="G3241" s="48">
        <f>+(Ventas_Wellpro[[#This Row],[Precio de Venta]]*0.16)*Ventas_Wellpro[[#This Row],[Cantidad Vendida]]</f>
        <v>504.56640000000004</v>
      </c>
      <c r="H3241" s="121">
        <v>3153.54</v>
      </c>
      <c r="I3241" s="17">
        <f>+Ventas_Wellpro[[#This Row],[Total de Venta sin IVA]]+Ventas_Wellpro[[#This Row],[IVA]]</f>
        <v>3658.1064000000001</v>
      </c>
      <c r="J3241">
        <f>YEAR(Ventas_Wellpro[[#This Row],[Fecha]])</f>
        <v>2026</v>
      </c>
      <c r="K3241" t="str">
        <f>TEXT(Ventas_Wellpro[[#This Row],[Fecha]],"MMMM")</f>
        <v>febrero</v>
      </c>
      <c r="L3241">
        <f>DAY(Ventas_Wellpro[[#This Row],[Fecha]])</f>
        <v>18</v>
      </c>
    </row>
    <row r="3242" spans="2:12" x14ac:dyDescent="0.25">
      <c r="B3242" s="70">
        <v>46071</v>
      </c>
      <c r="C3242" s="88" t="s">
        <v>18</v>
      </c>
      <c r="D3242" t="s">
        <v>196</v>
      </c>
      <c r="E3242" s="120">
        <v>525.59</v>
      </c>
      <c r="F3242" s="120">
        <v>6</v>
      </c>
      <c r="G3242" s="48">
        <f>+(Ventas_Wellpro[[#This Row],[Precio de Venta]]*0.16)*Ventas_Wellpro[[#This Row],[Cantidad Vendida]]</f>
        <v>504.56640000000004</v>
      </c>
      <c r="H3242" s="122">
        <v>3153.54</v>
      </c>
      <c r="I3242" s="17">
        <f>+Ventas_Wellpro[[#This Row],[Total de Venta sin IVA]]+Ventas_Wellpro[[#This Row],[IVA]]</f>
        <v>3658.1064000000001</v>
      </c>
      <c r="J3242">
        <f>YEAR(Ventas_Wellpro[[#This Row],[Fecha]])</f>
        <v>2026</v>
      </c>
      <c r="K3242" t="str">
        <f>TEXT(Ventas_Wellpro[[#This Row],[Fecha]],"MMMM")</f>
        <v>febrero</v>
      </c>
      <c r="L3242">
        <f>DAY(Ventas_Wellpro[[#This Row],[Fecha]])</f>
        <v>18</v>
      </c>
    </row>
    <row r="3243" spans="2:12" x14ac:dyDescent="0.25">
      <c r="B3243" s="70">
        <v>46071</v>
      </c>
      <c r="C3243" s="88" t="s">
        <v>18</v>
      </c>
      <c r="D3243" t="s">
        <v>196</v>
      </c>
      <c r="E3243" s="119">
        <v>525.59</v>
      </c>
      <c r="F3243" s="119">
        <v>6</v>
      </c>
      <c r="G3243" s="48">
        <f>+(Ventas_Wellpro[[#This Row],[Precio de Venta]]*0.16)*Ventas_Wellpro[[#This Row],[Cantidad Vendida]]</f>
        <v>504.56640000000004</v>
      </c>
      <c r="H3243" s="121">
        <v>3153.54</v>
      </c>
      <c r="I3243" s="17">
        <f>+Ventas_Wellpro[[#This Row],[Total de Venta sin IVA]]+Ventas_Wellpro[[#This Row],[IVA]]</f>
        <v>3658.1064000000001</v>
      </c>
      <c r="J3243">
        <f>YEAR(Ventas_Wellpro[[#This Row],[Fecha]])</f>
        <v>2026</v>
      </c>
      <c r="K3243" t="str">
        <f>TEXT(Ventas_Wellpro[[#This Row],[Fecha]],"MMMM")</f>
        <v>febrero</v>
      </c>
      <c r="L3243">
        <f>DAY(Ventas_Wellpro[[#This Row],[Fecha]])</f>
        <v>18</v>
      </c>
    </row>
    <row r="3244" spans="2:12" x14ac:dyDescent="0.25">
      <c r="B3244" s="70">
        <v>46071</v>
      </c>
      <c r="C3244" s="88" t="s">
        <v>18</v>
      </c>
      <c r="D3244" t="s">
        <v>196</v>
      </c>
      <c r="E3244" s="120">
        <v>525.59</v>
      </c>
      <c r="F3244" s="120">
        <v>6</v>
      </c>
      <c r="G3244" s="48">
        <f>+(Ventas_Wellpro[[#This Row],[Precio de Venta]]*0.16)*Ventas_Wellpro[[#This Row],[Cantidad Vendida]]</f>
        <v>504.56640000000004</v>
      </c>
      <c r="H3244" s="122">
        <v>3153.54</v>
      </c>
      <c r="I3244" s="17">
        <f>+Ventas_Wellpro[[#This Row],[Total de Venta sin IVA]]+Ventas_Wellpro[[#This Row],[IVA]]</f>
        <v>3658.1064000000001</v>
      </c>
      <c r="J3244">
        <f>YEAR(Ventas_Wellpro[[#This Row],[Fecha]])</f>
        <v>2026</v>
      </c>
      <c r="K3244" t="str">
        <f>TEXT(Ventas_Wellpro[[#This Row],[Fecha]],"MMMM")</f>
        <v>febrero</v>
      </c>
      <c r="L3244">
        <f>DAY(Ventas_Wellpro[[#This Row],[Fecha]])</f>
        <v>18</v>
      </c>
    </row>
    <row r="3245" spans="2:12" x14ac:dyDescent="0.25">
      <c r="B3245" s="70">
        <v>46071</v>
      </c>
      <c r="C3245" s="88" t="s">
        <v>18</v>
      </c>
      <c r="D3245" t="s">
        <v>196</v>
      </c>
      <c r="E3245" s="119">
        <v>525.59</v>
      </c>
      <c r="F3245" s="119">
        <v>6</v>
      </c>
      <c r="G3245" s="48">
        <f>+(Ventas_Wellpro[[#This Row],[Precio de Venta]]*0.16)*Ventas_Wellpro[[#This Row],[Cantidad Vendida]]</f>
        <v>504.56640000000004</v>
      </c>
      <c r="H3245" s="121">
        <v>3153.54</v>
      </c>
      <c r="I3245" s="17">
        <f>+Ventas_Wellpro[[#This Row],[Total de Venta sin IVA]]+Ventas_Wellpro[[#This Row],[IVA]]</f>
        <v>3658.1064000000001</v>
      </c>
      <c r="J3245">
        <f>YEAR(Ventas_Wellpro[[#This Row],[Fecha]])</f>
        <v>2026</v>
      </c>
      <c r="K3245" t="str">
        <f>TEXT(Ventas_Wellpro[[#This Row],[Fecha]],"MMMM")</f>
        <v>febrero</v>
      </c>
      <c r="L3245">
        <f>DAY(Ventas_Wellpro[[#This Row],[Fecha]])</f>
        <v>18</v>
      </c>
    </row>
    <row r="3246" spans="2:12" x14ac:dyDescent="0.25">
      <c r="B3246" s="70">
        <v>46071</v>
      </c>
      <c r="C3246" s="88" t="s">
        <v>18</v>
      </c>
      <c r="D3246" t="s">
        <v>196</v>
      </c>
      <c r="E3246" s="120">
        <v>525.59</v>
      </c>
      <c r="F3246" s="120">
        <v>6</v>
      </c>
      <c r="G3246" s="48">
        <f>+(Ventas_Wellpro[[#This Row],[Precio de Venta]]*0.16)*Ventas_Wellpro[[#This Row],[Cantidad Vendida]]</f>
        <v>504.56640000000004</v>
      </c>
      <c r="H3246" s="122">
        <v>3153.54</v>
      </c>
      <c r="I3246" s="17">
        <f>+Ventas_Wellpro[[#This Row],[Total de Venta sin IVA]]+Ventas_Wellpro[[#This Row],[IVA]]</f>
        <v>3658.1064000000001</v>
      </c>
      <c r="J3246">
        <f>YEAR(Ventas_Wellpro[[#This Row],[Fecha]])</f>
        <v>2026</v>
      </c>
      <c r="K3246" t="str">
        <f>TEXT(Ventas_Wellpro[[#This Row],[Fecha]],"MMMM")</f>
        <v>febrero</v>
      </c>
      <c r="L3246">
        <f>DAY(Ventas_Wellpro[[#This Row],[Fecha]])</f>
        <v>18</v>
      </c>
    </row>
    <row r="3247" spans="2:12" x14ac:dyDescent="0.25">
      <c r="B3247" s="70">
        <v>46071</v>
      </c>
      <c r="C3247" s="88" t="s">
        <v>18</v>
      </c>
      <c r="D3247" t="s">
        <v>196</v>
      </c>
      <c r="E3247" s="119">
        <v>525.59</v>
      </c>
      <c r="F3247" s="119">
        <v>6</v>
      </c>
      <c r="G3247" s="48">
        <f>+(Ventas_Wellpro[[#This Row],[Precio de Venta]]*0.16)*Ventas_Wellpro[[#This Row],[Cantidad Vendida]]</f>
        <v>504.56640000000004</v>
      </c>
      <c r="H3247" s="121">
        <v>3153.54</v>
      </c>
      <c r="I3247" s="17">
        <f>+Ventas_Wellpro[[#This Row],[Total de Venta sin IVA]]+Ventas_Wellpro[[#This Row],[IVA]]</f>
        <v>3658.1064000000001</v>
      </c>
      <c r="J3247">
        <f>YEAR(Ventas_Wellpro[[#This Row],[Fecha]])</f>
        <v>2026</v>
      </c>
      <c r="K3247" t="str">
        <f>TEXT(Ventas_Wellpro[[#This Row],[Fecha]],"MMMM")</f>
        <v>febrero</v>
      </c>
      <c r="L3247">
        <f>DAY(Ventas_Wellpro[[#This Row],[Fecha]])</f>
        <v>18</v>
      </c>
    </row>
    <row r="3248" spans="2:12" x14ac:dyDescent="0.25">
      <c r="B3248" s="70">
        <v>46071</v>
      </c>
      <c r="C3248" s="88" t="s">
        <v>18</v>
      </c>
      <c r="D3248" t="s">
        <v>196</v>
      </c>
      <c r="E3248" s="120">
        <v>525.59</v>
      </c>
      <c r="F3248" s="120">
        <v>6</v>
      </c>
      <c r="G3248" s="48">
        <f>+(Ventas_Wellpro[[#This Row],[Precio de Venta]]*0.16)*Ventas_Wellpro[[#This Row],[Cantidad Vendida]]</f>
        <v>504.56640000000004</v>
      </c>
      <c r="H3248" s="122">
        <v>3153.54</v>
      </c>
      <c r="I3248" s="17">
        <f>+Ventas_Wellpro[[#This Row],[Total de Venta sin IVA]]+Ventas_Wellpro[[#This Row],[IVA]]</f>
        <v>3658.1064000000001</v>
      </c>
      <c r="J3248">
        <f>YEAR(Ventas_Wellpro[[#This Row],[Fecha]])</f>
        <v>2026</v>
      </c>
      <c r="K3248" t="str">
        <f>TEXT(Ventas_Wellpro[[#This Row],[Fecha]],"MMMM")</f>
        <v>febrero</v>
      </c>
      <c r="L3248">
        <f>DAY(Ventas_Wellpro[[#This Row],[Fecha]])</f>
        <v>18</v>
      </c>
    </row>
    <row r="3249" spans="2:12" x14ac:dyDescent="0.25">
      <c r="B3249" s="70">
        <v>46071</v>
      </c>
      <c r="C3249" s="88" t="s">
        <v>18</v>
      </c>
      <c r="D3249" s="210" t="s">
        <v>145</v>
      </c>
      <c r="E3249" s="119">
        <v>697</v>
      </c>
      <c r="F3249" s="119">
        <v>6</v>
      </c>
      <c r="G3249" s="48">
        <f>+(Ventas_Wellpro[[#This Row],[Precio de Venta]]*0.16)*Ventas_Wellpro[[#This Row],[Cantidad Vendida]]</f>
        <v>669.12</v>
      </c>
      <c r="H3249" s="121">
        <v>4182</v>
      </c>
      <c r="I3249" s="17">
        <f>+Ventas_Wellpro[[#This Row],[Total de Venta sin IVA]]+Ventas_Wellpro[[#This Row],[IVA]]</f>
        <v>4851.12</v>
      </c>
      <c r="J3249">
        <f>YEAR(Ventas_Wellpro[[#This Row],[Fecha]])</f>
        <v>2026</v>
      </c>
      <c r="K3249" t="str">
        <f>TEXT(Ventas_Wellpro[[#This Row],[Fecha]],"MMMM")</f>
        <v>febrero</v>
      </c>
      <c r="L3249">
        <f>DAY(Ventas_Wellpro[[#This Row],[Fecha]])</f>
        <v>18</v>
      </c>
    </row>
    <row r="3250" spans="2:12" x14ac:dyDescent="0.25">
      <c r="B3250" s="70">
        <v>46070</v>
      </c>
      <c r="C3250" s="74" t="s">
        <v>22</v>
      </c>
      <c r="D3250" s="211" t="s">
        <v>144</v>
      </c>
      <c r="E3250" s="120">
        <v>137.79</v>
      </c>
      <c r="F3250" s="120">
        <v>1</v>
      </c>
      <c r="G3250" s="48">
        <f>+(Ventas_Wellpro[[#This Row],[Precio de Venta]]*0.16)*Ventas_Wellpro[[#This Row],[Cantidad Vendida]]</f>
        <v>22.046399999999998</v>
      </c>
      <c r="H3250" s="122">
        <v>137.79</v>
      </c>
      <c r="I3250" s="17">
        <f>+Ventas_Wellpro[[#This Row],[Total de Venta sin IVA]]+Ventas_Wellpro[[#This Row],[IVA]]</f>
        <v>159.8364</v>
      </c>
      <c r="J3250">
        <f>YEAR(Ventas_Wellpro[[#This Row],[Fecha]])</f>
        <v>2026</v>
      </c>
      <c r="K3250" t="str">
        <f>TEXT(Ventas_Wellpro[[#This Row],[Fecha]],"MMMM")</f>
        <v>febrero</v>
      </c>
      <c r="L3250">
        <f>DAY(Ventas_Wellpro[[#This Row],[Fecha]])</f>
        <v>17</v>
      </c>
    </row>
    <row r="3251" spans="2:12" x14ac:dyDescent="0.25">
      <c r="B3251" s="70">
        <v>46070</v>
      </c>
      <c r="C3251" s="74" t="s">
        <v>22</v>
      </c>
      <c r="D3251" s="210" t="s">
        <v>144</v>
      </c>
      <c r="E3251" s="119">
        <v>137.79</v>
      </c>
      <c r="F3251" s="119">
        <v>1</v>
      </c>
      <c r="G3251" s="48">
        <f>+(Ventas_Wellpro[[#This Row],[Precio de Venta]]*0.16)*Ventas_Wellpro[[#This Row],[Cantidad Vendida]]</f>
        <v>22.046399999999998</v>
      </c>
      <c r="H3251" s="121">
        <v>137.79</v>
      </c>
      <c r="I3251" s="17">
        <f>+Ventas_Wellpro[[#This Row],[Total de Venta sin IVA]]+Ventas_Wellpro[[#This Row],[IVA]]</f>
        <v>159.8364</v>
      </c>
      <c r="J3251">
        <f>YEAR(Ventas_Wellpro[[#This Row],[Fecha]])</f>
        <v>2026</v>
      </c>
      <c r="K3251" t="str">
        <f>TEXT(Ventas_Wellpro[[#This Row],[Fecha]],"MMMM")</f>
        <v>febrero</v>
      </c>
      <c r="L3251">
        <f>DAY(Ventas_Wellpro[[#This Row],[Fecha]])</f>
        <v>17</v>
      </c>
    </row>
    <row r="3252" spans="2:12" x14ac:dyDescent="0.25">
      <c r="B3252" s="70">
        <v>46070</v>
      </c>
      <c r="C3252" s="74" t="s">
        <v>22</v>
      </c>
      <c r="D3252" s="211" t="s">
        <v>144</v>
      </c>
      <c r="E3252" s="120">
        <v>137.79</v>
      </c>
      <c r="F3252" s="120">
        <v>1</v>
      </c>
      <c r="G3252" s="48">
        <f>+(Ventas_Wellpro[[#This Row],[Precio de Venta]]*0.16)*Ventas_Wellpro[[#This Row],[Cantidad Vendida]]</f>
        <v>22.046399999999998</v>
      </c>
      <c r="H3252" s="122">
        <v>137.79</v>
      </c>
      <c r="I3252" s="17">
        <f>+Ventas_Wellpro[[#This Row],[Total de Venta sin IVA]]+Ventas_Wellpro[[#This Row],[IVA]]</f>
        <v>159.8364</v>
      </c>
      <c r="J3252">
        <f>YEAR(Ventas_Wellpro[[#This Row],[Fecha]])</f>
        <v>2026</v>
      </c>
      <c r="K3252" t="str">
        <f>TEXT(Ventas_Wellpro[[#This Row],[Fecha]],"MMMM")</f>
        <v>febrero</v>
      </c>
      <c r="L3252">
        <f>DAY(Ventas_Wellpro[[#This Row],[Fecha]])</f>
        <v>17</v>
      </c>
    </row>
    <row r="3253" spans="2:12" x14ac:dyDescent="0.25">
      <c r="B3253" s="70">
        <v>46071</v>
      </c>
      <c r="C3253" s="74" t="s">
        <v>22</v>
      </c>
      <c r="D3253" s="210" t="s">
        <v>144</v>
      </c>
      <c r="E3253" s="119">
        <v>137.79</v>
      </c>
      <c r="F3253" s="119">
        <v>1</v>
      </c>
      <c r="G3253" s="48">
        <f>+(Ventas_Wellpro[[#This Row],[Precio de Venta]]*0.16)*Ventas_Wellpro[[#This Row],[Cantidad Vendida]]</f>
        <v>22.046399999999998</v>
      </c>
      <c r="H3253" s="121">
        <v>137.79</v>
      </c>
      <c r="I3253" s="17">
        <f>+Ventas_Wellpro[[#This Row],[Total de Venta sin IVA]]+Ventas_Wellpro[[#This Row],[IVA]]</f>
        <v>159.8364</v>
      </c>
      <c r="J3253">
        <f>YEAR(Ventas_Wellpro[[#This Row],[Fecha]])</f>
        <v>2026</v>
      </c>
      <c r="K3253" t="str">
        <f>TEXT(Ventas_Wellpro[[#This Row],[Fecha]],"MMMM")</f>
        <v>febrero</v>
      </c>
      <c r="L3253">
        <f>DAY(Ventas_Wellpro[[#This Row],[Fecha]])</f>
        <v>18</v>
      </c>
    </row>
    <row r="3254" spans="2:12" x14ac:dyDescent="0.25">
      <c r="B3254" s="70">
        <v>46071</v>
      </c>
      <c r="C3254" s="74" t="s">
        <v>22</v>
      </c>
      <c r="D3254" s="211" t="s">
        <v>145</v>
      </c>
      <c r="E3254" s="120">
        <v>90.54</v>
      </c>
      <c r="F3254" s="120">
        <v>20</v>
      </c>
      <c r="G3254" s="48">
        <f>+(Ventas_Wellpro[[#This Row],[Precio de Venta]]*0.16)*Ventas_Wellpro[[#This Row],[Cantidad Vendida]]</f>
        <v>289.72800000000001</v>
      </c>
      <c r="H3254" s="122">
        <v>1810.8</v>
      </c>
      <c r="I3254" s="17">
        <f>+Ventas_Wellpro[[#This Row],[Total de Venta sin IVA]]+Ventas_Wellpro[[#This Row],[IVA]]</f>
        <v>2100.5279999999998</v>
      </c>
      <c r="J3254">
        <f>YEAR(Ventas_Wellpro[[#This Row],[Fecha]])</f>
        <v>2026</v>
      </c>
      <c r="K3254" t="str">
        <f>TEXT(Ventas_Wellpro[[#This Row],[Fecha]],"MMMM")</f>
        <v>febrero</v>
      </c>
      <c r="L3254">
        <f>DAY(Ventas_Wellpro[[#This Row],[Fecha]])</f>
        <v>18</v>
      </c>
    </row>
    <row r="3255" spans="2:12" x14ac:dyDescent="0.25">
      <c r="B3255" s="70">
        <v>46070</v>
      </c>
      <c r="C3255" s="74" t="s">
        <v>21</v>
      </c>
      <c r="D3255" s="210" t="s">
        <v>144</v>
      </c>
      <c r="E3255" s="119">
        <v>137.79</v>
      </c>
      <c r="F3255" s="119">
        <v>1</v>
      </c>
      <c r="G3255" s="48">
        <f>+(Ventas_Wellpro[[#This Row],[Precio de Venta]]*0.16)*Ventas_Wellpro[[#This Row],[Cantidad Vendida]]</f>
        <v>22.046399999999998</v>
      </c>
      <c r="H3255" s="121">
        <v>137.79</v>
      </c>
      <c r="I3255" s="17">
        <f>+Ventas_Wellpro[[#This Row],[Total de Venta sin IVA]]+Ventas_Wellpro[[#This Row],[IVA]]</f>
        <v>159.8364</v>
      </c>
      <c r="J3255">
        <f>YEAR(Ventas_Wellpro[[#This Row],[Fecha]])</f>
        <v>2026</v>
      </c>
      <c r="K3255" t="str">
        <f>TEXT(Ventas_Wellpro[[#This Row],[Fecha]],"MMMM")</f>
        <v>febrero</v>
      </c>
      <c r="L3255">
        <f>DAY(Ventas_Wellpro[[#This Row],[Fecha]])</f>
        <v>17</v>
      </c>
    </row>
    <row r="3256" spans="2:12" x14ac:dyDescent="0.25">
      <c r="B3256" s="70">
        <v>46070</v>
      </c>
      <c r="C3256" s="74" t="s">
        <v>21</v>
      </c>
      <c r="D3256" s="211" t="s">
        <v>144</v>
      </c>
      <c r="E3256" s="120">
        <v>137.79</v>
      </c>
      <c r="F3256" s="120">
        <v>1</v>
      </c>
      <c r="G3256" s="48">
        <f>+(Ventas_Wellpro[[#This Row],[Precio de Venta]]*0.16)*Ventas_Wellpro[[#This Row],[Cantidad Vendida]]</f>
        <v>22.046399999999998</v>
      </c>
      <c r="H3256" s="122">
        <v>137.79</v>
      </c>
      <c r="I3256" s="17">
        <f>+Ventas_Wellpro[[#This Row],[Total de Venta sin IVA]]+Ventas_Wellpro[[#This Row],[IVA]]</f>
        <v>159.8364</v>
      </c>
      <c r="J3256">
        <f>YEAR(Ventas_Wellpro[[#This Row],[Fecha]])</f>
        <v>2026</v>
      </c>
      <c r="K3256" t="str">
        <f>TEXT(Ventas_Wellpro[[#This Row],[Fecha]],"MMMM")</f>
        <v>febrero</v>
      </c>
      <c r="L3256">
        <f>DAY(Ventas_Wellpro[[#This Row],[Fecha]])</f>
        <v>17</v>
      </c>
    </row>
    <row r="3257" spans="2:12" x14ac:dyDescent="0.25">
      <c r="B3257" s="70">
        <v>46071</v>
      </c>
      <c r="C3257" s="74" t="s">
        <v>21</v>
      </c>
      <c r="D3257" s="210" t="s">
        <v>144</v>
      </c>
      <c r="E3257" s="119">
        <v>137.79499999999999</v>
      </c>
      <c r="F3257" s="119">
        <v>2</v>
      </c>
      <c r="G3257" s="48">
        <f>+(Ventas_Wellpro[[#This Row],[Precio de Venta]]*0.16)*Ventas_Wellpro[[#This Row],[Cantidad Vendida]]</f>
        <v>44.0944</v>
      </c>
      <c r="H3257" s="121">
        <v>275.58999999999997</v>
      </c>
      <c r="I3257" s="17">
        <f>+Ventas_Wellpro[[#This Row],[Total de Venta sin IVA]]+Ventas_Wellpro[[#This Row],[IVA]]</f>
        <v>319.68439999999998</v>
      </c>
      <c r="J3257">
        <f>YEAR(Ventas_Wellpro[[#This Row],[Fecha]])</f>
        <v>2026</v>
      </c>
      <c r="K3257" t="str">
        <f>TEXT(Ventas_Wellpro[[#This Row],[Fecha]],"MMMM")</f>
        <v>febrero</v>
      </c>
      <c r="L3257">
        <f>DAY(Ventas_Wellpro[[#This Row],[Fecha]])</f>
        <v>18</v>
      </c>
    </row>
    <row r="3258" spans="2:12" x14ac:dyDescent="0.25">
      <c r="B3258" s="70">
        <v>46071</v>
      </c>
      <c r="C3258" s="74" t="s">
        <v>21</v>
      </c>
      <c r="D3258" s="211" t="s">
        <v>145</v>
      </c>
      <c r="E3258" s="120">
        <v>90.54</v>
      </c>
      <c r="F3258" s="120">
        <v>20</v>
      </c>
      <c r="G3258" s="48">
        <f>+(Ventas_Wellpro[[#This Row],[Precio de Venta]]*0.16)*Ventas_Wellpro[[#This Row],[Cantidad Vendida]]</f>
        <v>289.72800000000001</v>
      </c>
      <c r="H3258" s="122">
        <v>1810.8</v>
      </c>
      <c r="I3258" s="17">
        <f>+Ventas_Wellpro[[#This Row],[Total de Venta sin IVA]]+Ventas_Wellpro[[#This Row],[IVA]]</f>
        <v>2100.5279999999998</v>
      </c>
      <c r="J3258">
        <f>YEAR(Ventas_Wellpro[[#This Row],[Fecha]])</f>
        <v>2026</v>
      </c>
      <c r="K3258" t="str">
        <f>TEXT(Ventas_Wellpro[[#This Row],[Fecha]],"MMMM")</f>
        <v>febrero</v>
      </c>
      <c r="L3258">
        <f>DAY(Ventas_Wellpro[[#This Row],[Fecha]])</f>
        <v>18</v>
      </c>
    </row>
    <row r="3259" spans="2:12" x14ac:dyDescent="0.25">
      <c r="B3259" s="70">
        <v>46071</v>
      </c>
      <c r="C3259" s="74" t="s">
        <v>23</v>
      </c>
      <c r="D3259" s="210" t="s">
        <v>144</v>
      </c>
      <c r="E3259" s="119">
        <v>137.79</v>
      </c>
      <c r="F3259" s="119">
        <v>1</v>
      </c>
      <c r="G3259" s="48">
        <f>+(Ventas_Wellpro[[#This Row],[Precio de Venta]]*0.16)*Ventas_Wellpro[[#This Row],[Cantidad Vendida]]</f>
        <v>22.046399999999998</v>
      </c>
      <c r="H3259" s="121">
        <v>137.79</v>
      </c>
      <c r="I3259" s="17">
        <f>+Ventas_Wellpro[[#This Row],[Total de Venta sin IVA]]+Ventas_Wellpro[[#This Row],[IVA]]</f>
        <v>159.8364</v>
      </c>
      <c r="J3259">
        <f>YEAR(Ventas_Wellpro[[#This Row],[Fecha]])</f>
        <v>2026</v>
      </c>
      <c r="K3259" t="str">
        <f>TEXT(Ventas_Wellpro[[#This Row],[Fecha]],"MMMM")</f>
        <v>febrero</v>
      </c>
      <c r="L3259">
        <f>DAY(Ventas_Wellpro[[#This Row],[Fecha]])</f>
        <v>18</v>
      </c>
    </row>
    <row r="3260" spans="2:12" x14ac:dyDescent="0.25">
      <c r="B3260" s="70">
        <v>46071</v>
      </c>
      <c r="C3260" s="74" t="s">
        <v>23</v>
      </c>
      <c r="D3260" s="211" t="s">
        <v>144</v>
      </c>
      <c r="E3260" s="120">
        <v>137.79</v>
      </c>
      <c r="F3260" s="120">
        <v>1</v>
      </c>
      <c r="G3260" s="48">
        <f>+(Ventas_Wellpro[[#This Row],[Precio de Venta]]*0.16)*Ventas_Wellpro[[#This Row],[Cantidad Vendida]]</f>
        <v>22.046399999999998</v>
      </c>
      <c r="H3260" s="122">
        <v>137.79</v>
      </c>
      <c r="I3260" s="17">
        <f>+Ventas_Wellpro[[#This Row],[Total de Venta sin IVA]]+Ventas_Wellpro[[#This Row],[IVA]]</f>
        <v>159.8364</v>
      </c>
      <c r="J3260">
        <f>YEAR(Ventas_Wellpro[[#This Row],[Fecha]])</f>
        <v>2026</v>
      </c>
      <c r="K3260" t="str">
        <f>TEXT(Ventas_Wellpro[[#This Row],[Fecha]],"MMMM")</f>
        <v>febrero</v>
      </c>
      <c r="L3260">
        <f>DAY(Ventas_Wellpro[[#This Row],[Fecha]])</f>
        <v>18</v>
      </c>
    </row>
    <row r="3261" spans="2:12" x14ac:dyDescent="0.25">
      <c r="B3261" s="70">
        <v>46071</v>
      </c>
      <c r="C3261" s="74" t="s">
        <v>23</v>
      </c>
      <c r="D3261" t="s">
        <v>196</v>
      </c>
      <c r="E3261" s="119">
        <v>70.05</v>
      </c>
      <c r="F3261" s="119">
        <v>240</v>
      </c>
      <c r="G3261" s="48">
        <f>+(Ventas_Wellpro[[#This Row],[Precio de Venta]]*0.16)*Ventas_Wellpro[[#This Row],[Cantidad Vendida]]</f>
        <v>2689.92</v>
      </c>
      <c r="H3261" s="121">
        <v>16812</v>
      </c>
      <c r="I3261" s="17">
        <f>+Ventas_Wellpro[[#This Row],[Total de Venta sin IVA]]+Ventas_Wellpro[[#This Row],[IVA]]</f>
        <v>19501.919999999998</v>
      </c>
      <c r="J3261">
        <f>YEAR(Ventas_Wellpro[[#This Row],[Fecha]])</f>
        <v>2026</v>
      </c>
      <c r="K3261" t="str">
        <f>TEXT(Ventas_Wellpro[[#This Row],[Fecha]],"MMMM")</f>
        <v>febrero</v>
      </c>
      <c r="L3261">
        <f>DAY(Ventas_Wellpro[[#This Row],[Fecha]])</f>
        <v>18</v>
      </c>
    </row>
    <row r="3262" spans="2:12" x14ac:dyDescent="0.25">
      <c r="B3262" s="70">
        <v>46070</v>
      </c>
      <c r="C3262" s="74" t="s">
        <v>24</v>
      </c>
      <c r="D3262" s="211" t="s">
        <v>144</v>
      </c>
      <c r="E3262" s="120">
        <v>137.79</v>
      </c>
      <c r="F3262" s="120">
        <v>1</v>
      </c>
      <c r="G3262" s="48">
        <f>+(Ventas_Wellpro[[#This Row],[Precio de Venta]]*0.16)*Ventas_Wellpro[[#This Row],[Cantidad Vendida]]</f>
        <v>22.046399999999998</v>
      </c>
      <c r="H3262" s="122">
        <v>137.79</v>
      </c>
      <c r="I3262" s="17">
        <f>+Ventas_Wellpro[[#This Row],[Total de Venta sin IVA]]+Ventas_Wellpro[[#This Row],[IVA]]</f>
        <v>159.8364</v>
      </c>
      <c r="J3262">
        <f>YEAR(Ventas_Wellpro[[#This Row],[Fecha]])</f>
        <v>2026</v>
      </c>
      <c r="K3262" t="str">
        <f>TEXT(Ventas_Wellpro[[#This Row],[Fecha]],"MMMM")</f>
        <v>febrero</v>
      </c>
      <c r="L3262">
        <f>DAY(Ventas_Wellpro[[#This Row],[Fecha]])</f>
        <v>17</v>
      </c>
    </row>
    <row r="3263" spans="2:12" x14ac:dyDescent="0.25">
      <c r="B3263" s="70">
        <v>46070</v>
      </c>
      <c r="C3263" s="74" t="s">
        <v>24</v>
      </c>
      <c r="D3263" s="210" t="s">
        <v>144</v>
      </c>
      <c r="E3263" s="119">
        <v>137.79</v>
      </c>
      <c r="F3263" s="119">
        <v>1</v>
      </c>
      <c r="G3263" s="48">
        <f>+(Ventas_Wellpro[[#This Row],[Precio de Venta]]*0.16)*Ventas_Wellpro[[#This Row],[Cantidad Vendida]]</f>
        <v>22.046399999999998</v>
      </c>
      <c r="H3263" s="121">
        <v>137.79</v>
      </c>
      <c r="I3263" s="17">
        <f>+Ventas_Wellpro[[#This Row],[Total de Venta sin IVA]]+Ventas_Wellpro[[#This Row],[IVA]]</f>
        <v>159.8364</v>
      </c>
      <c r="J3263">
        <f>YEAR(Ventas_Wellpro[[#This Row],[Fecha]])</f>
        <v>2026</v>
      </c>
      <c r="K3263" t="str">
        <f>TEXT(Ventas_Wellpro[[#This Row],[Fecha]],"MMMM")</f>
        <v>febrero</v>
      </c>
      <c r="L3263">
        <f>DAY(Ventas_Wellpro[[#This Row],[Fecha]])</f>
        <v>17</v>
      </c>
    </row>
    <row r="3264" spans="2:12" x14ac:dyDescent="0.25">
      <c r="B3264" s="70">
        <v>46071</v>
      </c>
      <c r="C3264" s="74" t="s">
        <v>24</v>
      </c>
      <c r="D3264" s="211" t="s">
        <v>144</v>
      </c>
      <c r="E3264" s="120">
        <v>137.79</v>
      </c>
      <c r="F3264" s="120">
        <v>1</v>
      </c>
      <c r="G3264" s="48">
        <f>+(Ventas_Wellpro[[#This Row],[Precio de Venta]]*0.16)*Ventas_Wellpro[[#This Row],[Cantidad Vendida]]</f>
        <v>22.046399999999998</v>
      </c>
      <c r="H3264" s="122">
        <v>137.79</v>
      </c>
      <c r="I3264" s="17">
        <f>+Ventas_Wellpro[[#This Row],[Total de Venta sin IVA]]+Ventas_Wellpro[[#This Row],[IVA]]</f>
        <v>159.8364</v>
      </c>
      <c r="J3264">
        <f>YEAR(Ventas_Wellpro[[#This Row],[Fecha]])</f>
        <v>2026</v>
      </c>
      <c r="K3264" t="str">
        <f>TEXT(Ventas_Wellpro[[#This Row],[Fecha]],"MMMM")</f>
        <v>febrero</v>
      </c>
      <c r="L3264">
        <f>DAY(Ventas_Wellpro[[#This Row],[Fecha]])</f>
        <v>18</v>
      </c>
    </row>
    <row r="3265" spans="2:12" x14ac:dyDescent="0.25">
      <c r="B3265" s="70">
        <v>46071</v>
      </c>
      <c r="C3265" s="74" t="s">
        <v>24</v>
      </c>
      <c r="D3265" s="210" t="s">
        <v>144</v>
      </c>
      <c r="E3265" s="119">
        <v>137.79</v>
      </c>
      <c r="F3265" s="119">
        <v>1</v>
      </c>
      <c r="G3265" s="48">
        <f>+(Ventas_Wellpro[[#This Row],[Precio de Venta]]*0.16)*Ventas_Wellpro[[#This Row],[Cantidad Vendida]]</f>
        <v>22.046399999999998</v>
      </c>
      <c r="H3265" s="121">
        <v>137.79</v>
      </c>
      <c r="I3265" s="17">
        <f>+Ventas_Wellpro[[#This Row],[Total de Venta sin IVA]]+Ventas_Wellpro[[#This Row],[IVA]]</f>
        <v>159.8364</v>
      </c>
      <c r="J3265">
        <f>YEAR(Ventas_Wellpro[[#This Row],[Fecha]])</f>
        <v>2026</v>
      </c>
      <c r="K3265" t="str">
        <f>TEXT(Ventas_Wellpro[[#This Row],[Fecha]],"MMMM")</f>
        <v>febrero</v>
      </c>
      <c r="L3265">
        <f>DAY(Ventas_Wellpro[[#This Row],[Fecha]])</f>
        <v>18</v>
      </c>
    </row>
    <row r="3266" spans="2:12" x14ac:dyDescent="0.25">
      <c r="B3266" s="70">
        <v>46070</v>
      </c>
      <c r="C3266" s="74" t="s">
        <v>16</v>
      </c>
      <c r="D3266" s="211" t="s">
        <v>144</v>
      </c>
      <c r="E3266" s="120">
        <v>905.16</v>
      </c>
      <c r="F3266" s="120">
        <v>1</v>
      </c>
      <c r="G3266" s="48">
        <f>+(Ventas_Wellpro[[#This Row],[Precio de Venta]]*0.16)*Ventas_Wellpro[[#This Row],[Cantidad Vendida]]</f>
        <v>144.82560000000001</v>
      </c>
      <c r="H3266" s="122">
        <v>905.16</v>
      </c>
      <c r="I3266" s="17">
        <f>+Ventas_Wellpro[[#This Row],[Total de Venta sin IVA]]+Ventas_Wellpro[[#This Row],[IVA]]</f>
        <v>1049.9856</v>
      </c>
      <c r="J3266">
        <f>YEAR(Ventas_Wellpro[[#This Row],[Fecha]])</f>
        <v>2026</v>
      </c>
      <c r="K3266" t="str">
        <f>TEXT(Ventas_Wellpro[[#This Row],[Fecha]],"MMMM")</f>
        <v>febrero</v>
      </c>
      <c r="L3266">
        <f>DAY(Ventas_Wellpro[[#This Row],[Fecha]])</f>
        <v>17</v>
      </c>
    </row>
    <row r="3267" spans="2:12" x14ac:dyDescent="0.25">
      <c r="B3267" s="70">
        <v>46070</v>
      </c>
      <c r="C3267" s="74" t="s">
        <v>16</v>
      </c>
      <c r="D3267" s="210" t="s">
        <v>144</v>
      </c>
      <c r="E3267" s="119">
        <v>905.16</v>
      </c>
      <c r="F3267" s="119">
        <v>1</v>
      </c>
      <c r="G3267" s="48">
        <f>+(Ventas_Wellpro[[#This Row],[Precio de Venta]]*0.16)*Ventas_Wellpro[[#This Row],[Cantidad Vendida]]</f>
        <v>144.82560000000001</v>
      </c>
      <c r="H3267" s="121">
        <v>905.16</v>
      </c>
      <c r="I3267" s="17">
        <f>+Ventas_Wellpro[[#This Row],[Total de Venta sin IVA]]+Ventas_Wellpro[[#This Row],[IVA]]</f>
        <v>1049.9856</v>
      </c>
      <c r="J3267">
        <f>YEAR(Ventas_Wellpro[[#This Row],[Fecha]])</f>
        <v>2026</v>
      </c>
      <c r="K3267" t="str">
        <f>TEXT(Ventas_Wellpro[[#This Row],[Fecha]],"MMMM")</f>
        <v>febrero</v>
      </c>
      <c r="L3267">
        <f>DAY(Ventas_Wellpro[[#This Row],[Fecha]])</f>
        <v>17</v>
      </c>
    </row>
    <row r="3268" spans="2:12" x14ac:dyDescent="0.25">
      <c r="B3268" s="70">
        <v>46071</v>
      </c>
      <c r="C3268" s="74" t="s">
        <v>16</v>
      </c>
      <c r="D3268" s="211" t="s">
        <v>144</v>
      </c>
      <c r="E3268" s="120">
        <v>905.16</v>
      </c>
      <c r="F3268" s="120">
        <v>1</v>
      </c>
      <c r="G3268" s="48">
        <f>+(Ventas_Wellpro[[#This Row],[Precio de Venta]]*0.16)*Ventas_Wellpro[[#This Row],[Cantidad Vendida]]</f>
        <v>144.82560000000001</v>
      </c>
      <c r="H3268" s="122">
        <v>905.16</v>
      </c>
      <c r="I3268" s="17">
        <f>+Ventas_Wellpro[[#This Row],[Total de Venta sin IVA]]+Ventas_Wellpro[[#This Row],[IVA]]</f>
        <v>1049.9856</v>
      </c>
      <c r="J3268">
        <f>YEAR(Ventas_Wellpro[[#This Row],[Fecha]])</f>
        <v>2026</v>
      </c>
      <c r="K3268" t="str">
        <f>TEXT(Ventas_Wellpro[[#This Row],[Fecha]],"MMMM")</f>
        <v>febrero</v>
      </c>
      <c r="L3268">
        <f>DAY(Ventas_Wellpro[[#This Row],[Fecha]])</f>
        <v>18</v>
      </c>
    </row>
    <row r="3269" spans="2:12" x14ac:dyDescent="0.25">
      <c r="B3269" s="70">
        <v>46071</v>
      </c>
      <c r="C3269" s="74" t="s">
        <v>16</v>
      </c>
      <c r="D3269" s="210" t="s">
        <v>144</v>
      </c>
      <c r="E3269" s="119">
        <v>905.16</v>
      </c>
      <c r="F3269" s="119">
        <v>1</v>
      </c>
      <c r="G3269" s="48">
        <f>+(Ventas_Wellpro[[#This Row],[Precio de Venta]]*0.16)*Ventas_Wellpro[[#This Row],[Cantidad Vendida]]</f>
        <v>144.82560000000001</v>
      </c>
      <c r="H3269" s="121">
        <v>905.16</v>
      </c>
      <c r="I3269" s="17">
        <f>+Ventas_Wellpro[[#This Row],[Total de Venta sin IVA]]+Ventas_Wellpro[[#This Row],[IVA]]</f>
        <v>1049.9856</v>
      </c>
      <c r="J3269">
        <f>YEAR(Ventas_Wellpro[[#This Row],[Fecha]])</f>
        <v>2026</v>
      </c>
      <c r="K3269" t="str">
        <f>TEXT(Ventas_Wellpro[[#This Row],[Fecha]],"MMMM")</f>
        <v>febrero</v>
      </c>
      <c r="L3269">
        <f>DAY(Ventas_Wellpro[[#This Row],[Fecha]])</f>
        <v>18</v>
      </c>
    </row>
    <row r="3270" spans="2:12" x14ac:dyDescent="0.25">
      <c r="B3270" s="70">
        <v>46071</v>
      </c>
      <c r="C3270" s="74" t="s">
        <v>16</v>
      </c>
      <c r="D3270" s="211" t="s">
        <v>144</v>
      </c>
      <c r="E3270" s="120">
        <v>905.16</v>
      </c>
      <c r="F3270" s="120">
        <v>1</v>
      </c>
      <c r="G3270" s="48">
        <f>+(Ventas_Wellpro[[#This Row],[Precio de Venta]]*0.16)*Ventas_Wellpro[[#This Row],[Cantidad Vendida]]</f>
        <v>144.82560000000001</v>
      </c>
      <c r="H3270" s="122">
        <v>905.16</v>
      </c>
      <c r="I3270" s="17">
        <f>+Ventas_Wellpro[[#This Row],[Total de Venta sin IVA]]+Ventas_Wellpro[[#This Row],[IVA]]</f>
        <v>1049.9856</v>
      </c>
      <c r="J3270">
        <f>YEAR(Ventas_Wellpro[[#This Row],[Fecha]])</f>
        <v>2026</v>
      </c>
      <c r="K3270" t="str">
        <f>TEXT(Ventas_Wellpro[[#This Row],[Fecha]],"MMMM")</f>
        <v>febrero</v>
      </c>
      <c r="L3270">
        <f>DAY(Ventas_Wellpro[[#This Row],[Fecha]])</f>
        <v>18</v>
      </c>
    </row>
    <row r="3271" spans="2:12" x14ac:dyDescent="0.25">
      <c r="B3271" s="70">
        <v>46071</v>
      </c>
      <c r="C3271" s="74" t="s">
        <v>16</v>
      </c>
      <c r="D3271" s="210" t="s">
        <v>144</v>
      </c>
      <c r="E3271" s="119">
        <v>905.16</v>
      </c>
      <c r="F3271" s="119">
        <v>1</v>
      </c>
      <c r="G3271" s="48">
        <f>+(Ventas_Wellpro[[#This Row],[Precio de Venta]]*0.16)*Ventas_Wellpro[[#This Row],[Cantidad Vendida]]</f>
        <v>144.82560000000001</v>
      </c>
      <c r="H3271" s="121">
        <v>905.16</v>
      </c>
      <c r="I3271" s="17">
        <f>+Ventas_Wellpro[[#This Row],[Total de Venta sin IVA]]+Ventas_Wellpro[[#This Row],[IVA]]</f>
        <v>1049.9856</v>
      </c>
      <c r="J3271">
        <f>YEAR(Ventas_Wellpro[[#This Row],[Fecha]])</f>
        <v>2026</v>
      </c>
      <c r="K3271" t="str">
        <f>TEXT(Ventas_Wellpro[[#This Row],[Fecha]],"MMMM")</f>
        <v>febrero</v>
      </c>
      <c r="L3271">
        <f>DAY(Ventas_Wellpro[[#This Row],[Fecha]])</f>
        <v>18</v>
      </c>
    </row>
    <row r="3272" spans="2:12" x14ac:dyDescent="0.25">
      <c r="B3272" s="70">
        <v>46071</v>
      </c>
      <c r="C3272" s="74" t="s">
        <v>17</v>
      </c>
      <c r="D3272" t="s">
        <v>196</v>
      </c>
      <c r="E3272" s="120">
        <v>498.66</v>
      </c>
      <c r="F3272" s="120">
        <v>6</v>
      </c>
      <c r="G3272" s="48">
        <f>+(Ventas_Wellpro[[#This Row],[Precio de Venta]]*0.16)*Ventas_Wellpro[[#This Row],[Cantidad Vendida]]</f>
        <v>478.71360000000004</v>
      </c>
      <c r="H3272" s="122">
        <v>2991.96</v>
      </c>
      <c r="I3272" s="17">
        <f>+Ventas_Wellpro[[#This Row],[Total de Venta sin IVA]]+Ventas_Wellpro[[#This Row],[IVA]]</f>
        <v>3470.6736000000001</v>
      </c>
      <c r="J3272">
        <f>YEAR(Ventas_Wellpro[[#This Row],[Fecha]])</f>
        <v>2026</v>
      </c>
      <c r="K3272" t="str">
        <f>TEXT(Ventas_Wellpro[[#This Row],[Fecha]],"MMMM")</f>
        <v>febrero</v>
      </c>
      <c r="L3272">
        <f>DAY(Ventas_Wellpro[[#This Row],[Fecha]])</f>
        <v>18</v>
      </c>
    </row>
    <row r="3273" spans="2:12" x14ac:dyDescent="0.25">
      <c r="B3273" s="70">
        <v>46071</v>
      </c>
      <c r="C3273" s="74" t="s">
        <v>17</v>
      </c>
      <c r="D3273" t="s">
        <v>196</v>
      </c>
      <c r="E3273" s="119">
        <v>498.66</v>
      </c>
      <c r="F3273" s="119">
        <v>12</v>
      </c>
      <c r="G3273" s="48">
        <f>+(Ventas_Wellpro[[#This Row],[Precio de Venta]]*0.16)*Ventas_Wellpro[[#This Row],[Cantidad Vendida]]</f>
        <v>957.42720000000008</v>
      </c>
      <c r="H3273" s="121">
        <v>5983.92</v>
      </c>
      <c r="I3273" s="17">
        <f>+Ventas_Wellpro[[#This Row],[Total de Venta sin IVA]]+Ventas_Wellpro[[#This Row],[IVA]]</f>
        <v>6941.3472000000002</v>
      </c>
      <c r="J3273">
        <f>YEAR(Ventas_Wellpro[[#This Row],[Fecha]])</f>
        <v>2026</v>
      </c>
      <c r="K3273" t="str">
        <f>TEXT(Ventas_Wellpro[[#This Row],[Fecha]],"MMMM")</f>
        <v>febrero</v>
      </c>
      <c r="L3273">
        <f>DAY(Ventas_Wellpro[[#This Row],[Fecha]])</f>
        <v>18</v>
      </c>
    </row>
    <row r="3274" spans="2:12" x14ac:dyDescent="0.25">
      <c r="B3274" s="70">
        <v>46071</v>
      </c>
      <c r="C3274" s="74" t="s">
        <v>17</v>
      </c>
      <c r="D3274" t="s">
        <v>196</v>
      </c>
      <c r="E3274" s="120">
        <v>498.66</v>
      </c>
      <c r="F3274" s="120">
        <v>24</v>
      </c>
      <c r="G3274" s="48">
        <f>+(Ventas_Wellpro[[#This Row],[Precio de Venta]]*0.16)*Ventas_Wellpro[[#This Row],[Cantidad Vendida]]</f>
        <v>1914.8544000000002</v>
      </c>
      <c r="H3274" s="122">
        <v>11967.84</v>
      </c>
      <c r="I3274" s="17">
        <f>+Ventas_Wellpro[[#This Row],[Total de Venta sin IVA]]+Ventas_Wellpro[[#This Row],[IVA]]</f>
        <v>13882.6944</v>
      </c>
      <c r="J3274">
        <f>YEAR(Ventas_Wellpro[[#This Row],[Fecha]])</f>
        <v>2026</v>
      </c>
      <c r="K3274" t="str">
        <f>TEXT(Ventas_Wellpro[[#This Row],[Fecha]],"MMMM")</f>
        <v>febrero</v>
      </c>
      <c r="L3274">
        <f>DAY(Ventas_Wellpro[[#This Row],[Fecha]])</f>
        <v>18</v>
      </c>
    </row>
    <row r="3275" spans="2:12" x14ac:dyDescent="0.25">
      <c r="B3275" s="70">
        <v>46071</v>
      </c>
      <c r="C3275" s="74" t="s">
        <v>17</v>
      </c>
      <c r="D3275" t="s">
        <v>196</v>
      </c>
      <c r="E3275" s="119">
        <v>498.66</v>
      </c>
      <c r="F3275" s="119">
        <v>6</v>
      </c>
      <c r="G3275" s="48">
        <f>+(Ventas_Wellpro[[#This Row],[Precio de Venta]]*0.16)*Ventas_Wellpro[[#This Row],[Cantidad Vendida]]</f>
        <v>478.71360000000004</v>
      </c>
      <c r="H3275" s="121">
        <v>2991.96</v>
      </c>
      <c r="I3275" s="17">
        <f>+Ventas_Wellpro[[#This Row],[Total de Venta sin IVA]]+Ventas_Wellpro[[#This Row],[IVA]]</f>
        <v>3470.6736000000001</v>
      </c>
      <c r="J3275">
        <f>YEAR(Ventas_Wellpro[[#This Row],[Fecha]])</f>
        <v>2026</v>
      </c>
      <c r="K3275" t="str">
        <f>TEXT(Ventas_Wellpro[[#This Row],[Fecha]],"MMMM")</f>
        <v>febrero</v>
      </c>
      <c r="L3275">
        <f>DAY(Ventas_Wellpro[[#This Row],[Fecha]])</f>
        <v>18</v>
      </c>
    </row>
    <row r="3276" spans="2:12" x14ac:dyDescent="0.25">
      <c r="B3276" s="70">
        <v>46071</v>
      </c>
      <c r="C3276" s="74" t="s">
        <v>17</v>
      </c>
      <c r="D3276" t="s">
        <v>196</v>
      </c>
      <c r="E3276" s="120">
        <v>498.66</v>
      </c>
      <c r="F3276" s="120">
        <v>6</v>
      </c>
      <c r="G3276" s="48">
        <f>+(Ventas_Wellpro[[#This Row],[Precio de Venta]]*0.16)*Ventas_Wellpro[[#This Row],[Cantidad Vendida]]</f>
        <v>478.71360000000004</v>
      </c>
      <c r="H3276" s="122">
        <v>2991.96</v>
      </c>
      <c r="I3276" s="17">
        <f>+Ventas_Wellpro[[#This Row],[Total de Venta sin IVA]]+Ventas_Wellpro[[#This Row],[IVA]]</f>
        <v>3470.6736000000001</v>
      </c>
      <c r="J3276">
        <f>YEAR(Ventas_Wellpro[[#This Row],[Fecha]])</f>
        <v>2026</v>
      </c>
      <c r="K3276" t="str">
        <f>TEXT(Ventas_Wellpro[[#This Row],[Fecha]],"MMMM")</f>
        <v>febrero</v>
      </c>
      <c r="L3276">
        <f>DAY(Ventas_Wellpro[[#This Row],[Fecha]])</f>
        <v>18</v>
      </c>
    </row>
    <row r="3277" spans="2:12" x14ac:dyDescent="0.25">
      <c r="B3277" s="70">
        <v>46071</v>
      </c>
      <c r="C3277" s="74" t="s">
        <v>17</v>
      </c>
      <c r="D3277" t="s">
        <v>196</v>
      </c>
      <c r="E3277" s="119">
        <v>498.66</v>
      </c>
      <c r="F3277" s="119">
        <v>6</v>
      </c>
      <c r="G3277" s="48">
        <f>+(Ventas_Wellpro[[#This Row],[Precio de Venta]]*0.16)*Ventas_Wellpro[[#This Row],[Cantidad Vendida]]</f>
        <v>478.71360000000004</v>
      </c>
      <c r="H3277" s="121">
        <v>2991.96</v>
      </c>
      <c r="I3277" s="17">
        <f>+Ventas_Wellpro[[#This Row],[Total de Venta sin IVA]]+Ventas_Wellpro[[#This Row],[IVA]]</f>
        <v>3470.6736000000001</v>
      </c>
      <c r="J3277">
        <f>YEAR(Ventas_Wellpro[[#This Row],[Fecha]])</f>
        <v>2026</v>
      </c>
      <c r="K3277" t="str">
        <f>TEXT(Ventas_Wellpro[[#This Row],[Fecha]],"MMMM")</f>
        <v>febrero</v>
      </c>
      <c r="L3277">
        <f>DAY(Ventas_Wellpro[[#This Row],[Fecha]])</f>
        <v>18</v>
      </c>
    </row>
    <row r="3278" spans="2:12" x14ac:dyDescent="0.25">
      <c r="B3278" s="70">
        <v>46071</v>
      </c>
      <c r="C3278" s="74" t="s">
        <v>17</v>
      </c>
      <c r="D3278" t="s">
        <v>196</v>
      </c>
      <c r="E3278" s="120">
        <v>498.66</v>
      </c>
      <c r="F3278" s="120">
        <v>6</v>
      </c>
      <c r="G3278" s="48">
        <f>+(Ventas_Wellpro[[#This Row],[Precio de Venta]]*0.16)*Ventas_Wellpro[[#This Row],[Cantidad Vendida]]</f>
        <v>478.71360000000004</v>
      </c>
      <c r="H3278" s="122">
        <v>2991.96</v>
      </c>
      <c r="I3278" s="17">
        <f>+Ventas_Wellpro[[#This Row],[Total de Venta sin IVA]]+Ventas_Wellpro[[#This Row],[IVA]]</f>
        <v>3470.6736000000001</v>
      </c>
      <c r="J3278">
        <f>YEAR(Ventas_Wellpro[[#This Row],[Fecha]])</f>
        <v>2026</v>
      </c>
      <c r="K3278" t="str">
        <f>TEXT(Ventas_Wellpro[[#This Row],[Fecha]],"MMMM")</f>
        <v>febrero</v>
      </c>
      <c r="L3278">
        <f>DAY(Ventas_Wellpro[[#This Row],[Fecha]])</f>
        <v>18</v>
      </c>
    </row>
    <row r="3279" spans="2:12" x14ac:dyDescent="0.25">
      <c r="B3279" s="70">
        <v>46071</v>
      </c>
      <c r="C3279" s="74" t="s">
        <v>17</v>
      </c>
      <c r="D3279" t="s">
        <v>196</v>
      </c>
      <c r="E3279" s="119">
        <v>498.66</v>
      </c>
      <c r="F3279" s="119">
        <v>6</v>
      </c>
      <c r="G3279" s="48">
        <f>+(Ventas_Wellpro[[#This Row],[Precio de Venta]]*0.16)*Ventas_Wellpro[[#This Row],[Cantidad Vendida]]</f>
        <v>478.71360000000004</v>
      </c>
      <c r="H3279" s="121">
        <v>2991.96</v>
      </c>
      <c r="I3279" s="17">
        <f>+Ventas_Wellpro[[#This Row],[Total de Venta sin IVA]]+Ventas_Wellpro[[#This Row],[IVA]]</f>
        <v>3470.6736000000001</v>
      </c>
      <c r="J3279">
        <f>YEAR(Ventas_Wellpro[[#This Row],[Fecha]])</f>
        <v>2026</v>
      </c>
      <c r="K3279" t="str">
        <f>TEXT(Ventas_Wellpro[[#This Row],[Fecha]],"MMMM")</f>
        <v>febrero</v>
      </c>
      <c r="L3279">
        <f>DAY(Ventas_Wellpro[[#This Row],[Fecha]])</f>
        <v>18</v>
      </c>
    </row>
    <row r="3280" spans="2:12" x14ac:dyDescent="0.25">
      <c r="B3280" s="70">
        <v>46071</v>
      </c>
      <c r="C3280" s="74" t="s">
        <v>17</v>
      </c>
      <c r="D3280" t="s">
        <v>196</v>
      </c>
      <c r="E3280" s="120">
        <v>498.66</v>
      </c>
      <c r="F3280" s="120">
        <v>6</v>
      </c>
      <c r="G3280" s="48">
        <f>+(Ventas_Wellpro[[#This Row],[Precio de Venta]]*0.16)*Ventas_Wellpro[[#This Row],[Cantidad Vendida]]</f>
        <v>478.71360000000004</v>
      </c>
      <c r="H3280" s="122">
        <v>2991.96</v>
      </c>
      <c r="I3280" s="17">
        <f>+Ventas_Wellpro[[#This Row],[Total de Venta sin IVA]]+Ventas_Wellpro[[#This Row],[IVA]]</f>
        <v>3470.6736000000001</v>
      </c>
      <c r="J3280">
        <f>YEAR(Ventas_Wellpro[[#This Row],[Fecha]])</f>
        <v>2026</v>
      </c>
      <c r="K3280" t="str">
        <f>TEXT(Ventas_Wellpro[[#This Row],[Fecha]],"MMMM")</f>
        <v>febrero</v>
      </c>
      <c r="L3280">
        <f>DAY(Ventas_Wellpro[[#This Row],[Fecha]])</f>
        <v>18</v>
      </c>
    </row>
    <row r="3281" spans="2:12" x14ac:dyDescent="0.25">
      <c r="B3281" s="70">
        <v>46071</v>
      </c>
      <c r="C3281" s="74" t="s">
        <v>17</v>
      </c>
      <c r="D3281" t="s">
        <v>196</v>
      </c>
      <c r="E3281" s="119">
        <v>498.66</v>
      </c>
      <c r="F3281" s="119">
        <v>12</v>
      </c>
      <c r="G3281" s="48">
        <f>+(Ventas_Wellpro[[#This Row],[Precio de Venta]]*0.16)*Ventas_Wellpro[[#This Row],[Cantidad Vendida]]</f>
        <v>957.42720000000008</v>
      </c>
      <c r="H3281" s="121">
        <v>5983.92</v>
      </c>
      <c r="I3281" s="17">
        <f>+Ventas_Wellpro[[#This Row],[Total de Venta sin IVA]]+Ventas_Wellpro[[#This Row],[IVA]]</f>
        <v>6941.3472000000002</v>
      </c>
      <c r="J3281">
        <f>YEAR(Ventas_Wellpro[[#This Row],[Fecha]])</f>
        <v>2026</v>
      </c>
      <c r="K3281" t="str">
        <f>TEXT(Ventas_Wellpro[[#This Row],[Fecha]],"MMMM")</f>
        <v>febrero</v>
      </c>
      <c r="L3281">
        <f>DAY(Ventas_Wellpro[[#This Row],[Fecha]])</f>
        <v>18</v>
      </c>
    </row>
    <row r="3282" spans="2:12" x14ac:dyDescent="0.25">
      <c r="B3282" s="70">
        <v>46071</v>
      </c>
      <c r="C3282" s="74" t="s">
        <v>17</v>
      </c>
      <c r="D3282" t="s">
        <v>196</v>
      </c>
      <c r="E3282" s="120">
        <v>498.66</v>
      </c>
      <c r="F3282" s="120">
        <v>12</v>
      </c>
      <c r="G3282" s="48">
        <f>+(Ventas_Wellpro[[#This Row],[Precio de Venta]]*0.16)*Ventas_Wellpro[[#This Row],[Cantidad Vendida]]</f>
        <v>957.42720000000008</v>
      </c>
      <c r="H3282" s="122">
        <v>5983.92</v>
      </c>
      <c r="I3282" s="17">
        <f>+Ventas_Wellpro[[#This Row],[Total de Venta sin IVA]]+Ventas_Wellpro[[#This Row],[IVA]]</f>
        <v>6941.3472000000002</v>
      </c>
      <c r="J3282">
        <f>YEAR(Ventas_Wellpro[[#This Row],[Fecha]])</f>
        <v>2026</v>
      </c>
      <c r="K3282" t="str">
        <f>TEXT(Ventas_Wellpro[[#This Row],[Fecha]],"MMMM")</f>
        <v>febrero</v>
      </c>
      <c r="L3282">
        <f>DAY(Ventas_Wellpro[[#This Row],[Fecha]])</f>
        <v>18</v>
      </c>
    </row>
    <row r="3283" spans="2:12" x14ac:dyDescent="0.25">
      <c r="B3283" s="70">
        <v>46071</v>
      </c>
      <c r="C3283" s="74" t="s">
        <v>15</v>
      </c>
      <c r="D3283" s="210" t="s">
        <v>145</v>
      </c>
      <c r="E3283" s="119">
        <v>632.99</v>
      </c>
      <c r="F3283" s="119">
        <v>32</v>
      </c>
      <c r="G3283" s="48">
        <f>+(Ventas_Wellpro[[#This Row],[Precio de Venta]]*0.16)*Ventas_Wellpro[[#This Row],[Cantidad Vendida]]</f>
        <v>3240.9088000000002</v>
      </c>
      <c r="H3283" s="121">
        <v>20255.68</v>
      </c>
      <c r="I3283" s="17">
        <f>+Ventas_Wellpro[[#This Row],[Total de Venta sin IVA]]+Ventas_Wellpro[[#This Row],[IVA]]</f>
        <v>23496.588800000001</v>
      </c>
      <c r="J3283">
        <f>YEAR(Ventas_Wellpro[[#This Row],[Fecha]])</f>
        <v>2026</v>
      </c>
      <c r="K3283" t="str">
        <f>TEXT(Ventas_Wellpro[[#This Row],[Fecha]],"MMMM")</f>
        <v>febrero</v>
      </c>
      <c r="L3283">
        <f>DAY(Ventas_Wellpro[[#This Row],[Fecha]])</f>
        <v>18</v>
      </c>
    </row>
    <row r="3284" spans="2:12" x14ac:dyDescent="0.25">
      <c r="B3284" s="70">
        <v>46070</v>
      </c>
      <c r="C3284" s="74" t="s">
        <v>123</v>
      </c>
      <c r="D3284" s="211" t="s">
        <v>144</v>
      </c>
      <c r="E3284" s="120">
        <v>137.79</v>
      </c>
      <c r="F3284" s="120">
        <v>1</v>
      </c>
      <c r="G3284" s="48">
        <f>+(Ventas_Wellpro[[#This Row],[Precio de Venta]]*0.16)*Ventas_Wellpro[[#This Row],[Cantidad Vendida]]</f>
        <v>22.046399999999998</v>
      </c>
      <c r="H3284" s="122">
        <v>137.79</v>
      </c>
      <c r="I3284" s="17">
        <f>+Ventas_Wellpro[[#This Row],[Total de Venta sin IVA]]+Ventas_Wellpro[[#This Row],[IVA]]</f>
        <v>159.8364</v>
      </c>
      <c r="J3284">
        <f>YEAR(Ventas_Wellpro[[#This Row],[Fecha]])</f>
        <v>2026</v>
      </c>
      <c r="K3284" t="str">
        <f>TEXT(Ventas_Wellpro[[#This Row],[Fecha]],"MMMM")</f>
        <v>febrero</v>
      </c>
      <c r="L3284">
        <f>DAY(Ventas_Wellpro[[#This Row],[Fecha]])</f>
        <v>17</v>
      </c>
    </row>
    <row r="3285" spans="2:12" x14ac:dyDescent="0.25">
      <c r="B3285" s="70">
        <v>46070</v>
      </c>
      <c r="C3285" s="74" t="s">
        <v>123</v>
      </c>
      <c r="D3285" s="210" t="s">
        <v>144</v>
      </c>
      <c r="E3285" s="119">
        <v>137.79</v>
      </c>
      <c r="F3285" s="119">
        <v>1</v>
      </c>
      <c r="G3285" s="48">
        <f>+(Ventas_Wellpro[[#This Row],[Precio de Venta]]*0.16)*Ventas_Wellpro[[#This Row],[Cantidad Vendida]]</f>
        <v>22.046399999999998</v>
      </c>
      <c r="H3285" s="121">
        <v>137.79</v>
      </c>
      <c r="I3285" s="17">
        <f>+Ventas_Wellpro[[#This Row],[Total de Venta sin IVA]]+Ventas_Wellpro[[#This Row],[IVA]]</f>
        <v>159.8364</v>
      </c>
      <c r="J3285">
        <f>YEAR(Ventas_Wellpro[[#This Row],[Fecha]])</f>
        <v>2026</v>
      </c>
      <c r="K3285" t="str">
        <f>TEXT(Ventas_Wellpro[[#This Row],[Fecha]],"MMMM")</f>
        <v>febrero</v>
      </c>
      <c r="L3285">
        <f>DAY(Ventas_Wellpro[[#This Row],[Fecha]])</f>
        <v>17</v>
      </c>
    </row>
    <row r="3286" spans="2:12" x14ac:dyDescent="0.25">
      <c r="B3286" s="70">
        <v>46070</v>
      </c>
      <c r="C3286" s="74" t="s">
        <v>123</v>
      </c>
      <c r="D3286" s="211" t="s">
        <v>144</v>
      </c>
      <c r="E3286" s="120">
        <v>137.79</v>
      </c>
      <c r="F3286" s="120">
        <v>1</v>
      </c>
      <c r="G3286" s="48">
        <f>+(Ventas_Wellpro[[#This Row],[Precio de Venta]]*0.16)*Ventas_Wellpro[[#This Row],[Cantidad Vendida]]</f>
        <v>22.046399999999998</v>
      </c>
      <c r="H3286" s="122">
        <v>137.79</v>
      </c>
      <c r="I3286" s="17">
        <f>+Ventas_Wellpro[[#This Row],[Total de Venta sin IVA]]+Ventas_Wellpro[[#This Row],[IVA]]</f>
        <v>159.8364</v>
      </c>
      <c r="J3286">
        <f>YEAR(Ventas_Wellpro[[#This Row],[Fecha]])</f>
        <v>2026</v>
      </c>
      <c r="K3286" t="str">
        <f>TEXT(Ventas_Wellpro[[#This Row],[Fecha]],"MMMM")</f>
        <v>febrero</v>
      </c>
      <c r="L3286">
        <f>DAY(Ventas_Wellpro[[#This Row],[Fecha]])</f>
        <v>17</v>
      </c>
    </row>
    <row r="3287" spans="2:12" x14ac:dyDescent="0.25">
      <c r="B3287" s="70">
        <v>46071</v>
      </c>
      <c r="C3287" s="74" t="s">
        <v>123</v>
      </c>
      <c r="D3287" s="210" t="s">
        <v>144</v>
      </c>
      <c r="E3287" s="119">
        <v>137.79</v>
      </c>
      <c r="F3287" s="119">
        <v>1</v>
      </c>
      <c r="G3287" s="48">
        <f>+(Ventas_Wellpro[[#This Row],[Precio de Venta]]*0.16)*Ventas_Wellpro[[#This Row],[Cantidad Vendida]]</f>
        <v>22.046399999999998</v>
      </c>
      <c r="H3287" s="121">
        <v>137.79</v>
      </c>
      <c r="I3287" s="17">
        <f>+Ventas_Wellpro[[#This Row],[Total de Venta sin IVA]]+Ventas_Wellpro[[#This Row],[IVA]]</f>
        <v>159.8364</v>
      </c>
      <c r="J3287">
        <f>YEAR(Ventas_Wellpro[[#This Row],[Fecha]])</f>
        <v>2026</v>
      </c>
      <c r="K3287" t="str">
        <f>TEXT(Ventas_Wellpro[[#This Row],[Fecha]],"MMMM")</f>
        <v>febrero</v>
      </c>
      <c r="L3287">
        <f>DAY(Ventas_Wellpro[[#This Row],[Fecha]])</f>
        <v>18</v>
      </c>
    </row>
    <row r="3288" spans="2:12" x14ac:dyDescent="0.25">
      <c r="B3288" s="70">
        <v>46071</v>
      </c>
      <c r="C3288" s="74" t="s">
        <v>123</v>
      </c>
      <c r="D3288" s="211" t="s">
        <v>144</v>
      </c>
      <c r="E3288" s="120">
        <v>137.79</v>
      </c>
      <c r="F3288" s="120">
        <v>1</v>
      </c>
      <c r="G3288" s="48">
        <f>+(Ventas_Wellpro[[#This Row],[Precio de Venta]]*0.16)*Ventas_Wellpro[[#This Row],[Cantidad Vendida]]</f>
        <v>22.046399999999998</v>
      </c>
      <c r="H3288" s="122">
        <v>137.79</v>
      </c>
      <c r="I3288" s="17">
        <f>+Ventas_Wellpro[[#This Row],[Total de Venta sin IVA]]+Ventas_Wellpro[[#This Row],[IVA]]</f>
        <v>159.8364</v>
      </c>
      <c r="J3288">
        <f>YEAR(Ventas_Wellpro[[#This Row],[Fecha]])</f>
        <v>2026</v>
      </c>
      <c r="K3288" t="str">
        <f>TEXT(Ventas_Wellpro[[#This Row],[Fecha]],"MMMM")</f>
        <v>febrero</v>
      </c>
      <c r="L3288">
        <f>DAY(Ventas_Wellpro[[#This Row],[Fecha]])</f>
        <v>18</v>
      </c>
    </row>
    <row r="3289" spans="2:12" x14ac:dyDescent="0.25">
      <c r="B3289" s="70">
        <v>46071</v>
      </c>
      <c r="C3289" s="74" t="s">
        <v>123</v>
      </c>
      <c r="D3289" s="210" t="s">
        <v>144</v>
      </c>
      <c r="E3289" s="119">
        <v>137.79</v>
      </c>
      <c r="F3289" s="119">
        <v>1</v>
      </c>
      <c r="G3289" s="48">
        <f>+(Ventas_Wellpro[[#This Row],[Precio de Venta]]*0.16)*Ventas_Wellpro[[#This Row],[Cantidad Vendida]]</f>
        <v>22.046399999999998</v>
      </c>
      <c r="H3289" s="121">
        <v>137.79</v>
      </c>
      <c r="I3289" s="17">
        <f>+Ventas_Wellpro[[#This Row],[Total de Venta sin IVA]]+Ventas_Wellpro[[#This Row],[IVA]]</f>
        <v>159.8364</v>
      </c>
      <c r="J3289">
        <f>YEAR(Ventas_Wellpro[[#This Row],[Fecha]])</f>
        <v>2026</v>
      </c>
      <c r="K3289" t="str">
        <f>TEXT(Ventas_Wellpro[[#This Row],[Fecha]],"MMMM")</f>
        <v>febrero</v>
      </c>
      <c r="L3289">
        <f>DAY(Ventas_Wellpro[[#This Row],[Fecha]])</f>
        <v>18</v>
      </c>
    </row>
    <row r="3290" spans="2:12" x14ac:dyDescent="0.25">
      <c r="B3290" s="70">
        <v>46070</v>
      </c>
      <c r="C3290" s="88" t="s">
        <v>173</v>
      </c>
      <c r="D3290" s="211" t="s">
        <v>144</v>
      </c>
      <c r="E3290" s="120">
        <v>886.27</v>
      </c>
      <c r="F3290" s="120">
        <v>1</v>
      </c>
      <c r="G3290" s="48">
        <f>+(Ventas_Wellpro[[#This Row],[Precio de Venta]]*0.16)*Ventas_Wellpro[[#This Row],[Cantidad Vendida]]</f>
        <v>141.8032</v>
      </c>
      <c r="H3290" s="122">
        <v>886.27</v>
      </c>
      <c r="I3290" s="17">
        <f>+Ventas_Wellpro[[#This Row],[Total de Venta sin IVA]]+Ventas_Wellpro[[#This Row],[IVA]]</f>
        <v>1028.0732</v>
      </c>
      <c r="J3290">
        <f>YEAR(Ventas_Wellpro[[#This Row],[Fecha]])</f>
        <v>2026</v>
      </c>
      <c r="K3290" t="str">
        <f>TEXT(Ventas_Wellpro[[#This Row],[Fecha]],"MMMM")</f>
        <v>febrero</v>
      </c>
      <c r="L3290">
        <f>DAY(Ventas_Wellpro[[#This Row],[Fecha]])</f>
        <v>17</v>
      </c>
    </row>
    <row r="3291" spans="2:12" x14ac:dyDescent="0.25">
      <c r="B3291" s="70">
        <v>46070</v>
      </c>
      <c r="C3291" s="123" t="s">
        <v>156</v>
      </c>
      <c r="D3291" s="210" t="s">
        <v>144</v>
      </c>
      <c r="E3291" s="119">
        <v>957.67</v>
      </c>
      <c r="F3291" s="119">
        <v>1</v>
      </c>
      <c r="G3291" s="48">
        <f>+(Ventas_Wellpro[[#This Row],[Precio de Venta]]*0.16)*Ventas_Wellpro[[#This Row],[Cantidad Vendida]]</f>
        <v>153.22720000000001</v>
      </c>
      <c r="H3291" s="121">
        <v>957.67</v>
      </c>
      <c r="I3291" s="17">
        <f>+Ventas_Wellpro[[#This Row],[Total de Venta sin IVA]]+Ventas_Wellpro[[#This Row],[IVA]]</f>
        <v>1110.8971999999999</v>
      </c>
      <c r="J3291">
        <f>YEAR(Ventas_Wellpro[[#This Row],[Fecha]])</f>
        <v>2026</v>
      </c>
      <c r="K3291" t="str">
        <f>TEXT(Ventas_Wellpro[[#This Row],[Fecha]],"MMMM")</f>
        <v>febrero</v>
      </c>
      <c r="L3291">
        <f>DAY(Ventas_Wellpro[[#This Row],[Fecha]])</f>
        <v>17</v>
      </c>
    </row>
    <row r="3292" spans="2:12" x14ac:dyDescent="0.25">
      <c r="B3292" s="70">
        <v>46071</v>
      </c>
      <c r="C3292" s="123" t="s">
        <v>156</v>
      </c>
      <c r="D3292" s="211" t="s">
        <v>144</v>
      </c>
      <c r="E3292" s="120">
        <v>957.67</v>
      </c>
      <c r="F3292" s="120">
        <v>1</v>
      </c>
      <c r="G3292" s="48">
        <f>+(Ventas_Wellpro[[#This Row],[Precio de Venta]]*0.16)*Ventas_Wellpro[[#This Row],[Cantidad Vendida]]</f>
        <v>153.22720000000001</v>
      </c>
      <c r="H3292" s="122">
        <v>957.67</v>
      </c>
      <c r="I3292" s="17">
        <f>+Ventas_Wellpro[[#This Row],[Total de Venta sin IVA]]+Ventas_Wellpro[[#This Row],[IVA]]</f>
        <v>1110.8971999999999</v>
      </c>
      <c r="J3292">
        <f>YEAR(Ventas_Wellpro[[#This Row],[Fecha]])</f>
        <v>2026</v>
      </c>
      <c r="K3292" t="str">
        <f>TEXT(Ventas_Wellpro[[#This Row],[Fecha]],"MMMM")</f>
        <v>febrero</v>
      </c>
      <c r="L3292">
        <f>DAY(Ventas_Wellpro[[#This Row],[Fecha]])</f>
        <v>18</v>
      </c>
    </row>
    <row r="3293" spans="2:12" x14ac:dyDescent="0.25">
      <c r="B3293" s="70">
        <v>46072</v>
      </c>
      <c r="C3293" s="74" t="s">
        <v>22</v>
      </c>
      <c r="D3293" s="210" t="s">
        <v>144</v>
      </c>
      <c r="E3293" s="119">
        <v>137.79</v>
      </c>
      <c r="F3293" s="119">
        <v>1</v>
      </c>
      <c r="G3293" s="48">
        <f>+(Ventas_Wellpro[[#This Row],[Precio de Venta]]*0.16)*Ventas_Wellpro[[#This Row],[Cantidad Vendida]]</f>
        <v>22.046399999999998</v>
      </c>
      <c r="H3293" s="121">
        <v>137.79</v>
      </c>
      <c r="I3293" s="17">
        <f>+Ventas_Wellpro[[#This Row],[Total de Venta sin IVA]]+Ventas_Wellpro[[#This Row],[IVA]]</f>
        <v>159.8364</v>
      </c>
      <c r="J3293">
        <f>YEAR(Ventas_Wellpro[[#This Row],[Fecha]])</f>
        <v>2026</v>
      </c>
      <c r="K3293" t="str">
        <f>TEXT(Ventas_Wellpro[[#This Row],[Fecha]],"MMMM")</f>
        <v>febrero</v>
      </c>
      <c r="L3293">
        <f>DAY(Ventas_Wellpro[[#This Row],[Fecha]])</f>
        <v>19</v>
      </c>
    </row>
    <row r="3294" spans="2:12" x14ac:dyDescent="0.25">
      <c r="B3294" s="70">
        <v>46072</v>
      </c>
      <c r="C3294" s="74" t="s">
        <v>22</v>
      </c>
      <c r="D3294" s="211" t="s">
        <v>144</v>
      </c>
      <c r="E3294" s="120">
        <v>137.79</v>
      </c>
      <c r="F3294" s="120">
        <v>1</v>
      </c>
      <c r="G3294" s="48">
        <f>+(Ventas_Wellpro[[#This Row],[Precio de Venta]]*0.16)*Ventas_Wellpro[[#This Row],[Cantidad Vendida]]</f>
        <v>22.046399999999998</v>
      </c>
      <c r="H3294" s="122">
        <v>137.79</v>
      </c>
      <c r="I3294" s="17">
        <f>+Ventas_Wellpro[[#This Row],[Total de Venta sin IVA]]+Ventas_Wellpro[[#This Row],[IVA]]</f>
        <v>159.8364</v>
      </c>
      <c r="J3294">
        <f>YEAR(Ventas_Wellpro[[#This Row],[Fecha]])</f>
        <v>2026</v>
      </c>
      <c r="K3294" t="str">
        <f>TEXT(Ventas_Wellpro[[#This Row],[Fecha]],"MMMM")</f>
        <v>febrero</v>
      </c>
      <c r="L3294">
        <f>DAY(Ventas_Wellpro[[#This Row],[Fecha]])</f>
        <v>19</v>
      </c>
    </row>
    <row r="3295" spans="2:12" x14ac:dyDescent="0.25">
      <c r="B3295" s="70">
        <v>46072</v>
      </c>
      <c r="C3295" s="74" t="s">
        <v>22</v>
      </c>
      <c r="D3295" s="210" t="s">
        <v>144</v>
      </c>
      <c r="E3295" s="119">
        <v>137.79</v>
      </c>
      <c r="F3295" s="119">
        <v>1</v>
      </c>
      <c r="G3295" s="48">
        <f>+(Ventas_Wellpro[[#This Row],[Precio de Venta]]*0.16)*Ventas_Wellpro[[#This Row],[Cantidad Vendida]]</f>
        <v>22.046399999999998</v>
      </c>
      <c r="H3295" s="121">
        <v>137.79</v>
      </c>
      <c r="I3295" s="17">
        <f>+Ventas_Wellpro[[#This Row],[Total de Venta sin IVA]]+Ventas_Wellpro[[#This Row],[IVA]]</f>
        <v>159.8364</v>
      </c>
      <c r="J3295">
        <f>YEAR(Ventas_Wellpro[[#This Row],[Fecha]])</f>
        <v>2026</v>
      </c>
      <c r="K3295" t="str">
        <f>TEXT(Ventas_Wellpro[[#This Row],[Fecha]],"MMMM")</f>
        <v>febrero</v>
      </c>
      <c r="L3295">
        <f>DAY(Ventas_Wellpro[[#This Row],[Fecha]])</f>
        <v>19</v>
      </c>
    </row>
    <row r="3296" spans="2:12" x14ac:dyDescent="0.25">
      <c r="B3296" s="70">
        <v>46072</v>
      </c>
      <c r="C3296" s="74" t="s">
        <v>22</v>
      </c>
      <c r="D3296" s="211" t="s">
        <v>144</v>
      </c>
      <c r="E3296" s="120">
        <v>137.79</v>
      </c>
      <c r="F3296" s="120">
        <v>1</v>
      </c>
      <c r="G3296" s="48">
        <f>+(Ventas_Wellpro[[#This Row],[Precio de Venta]]*0.16)*Ventas_Wellpro[[#This Row],[Cantidad Vendida]]</f>
        <v>22.046399999999998</v>
      </c>
      <c r="H3296" s="122">
        <v>137.79</v>
      </c>
      <c r="I3296" s="17">
        <f>+Ventas_Wellpro[[#This Row],[Total de Venta sin IVA]]+Ventas_Wellpro[[#This Row],[IVA]]</f>
        <v>159.8364</v>
      </c>
      <c r="J3296">
        <f>YEAR(Ventas_Wellpro[[#This Row],[Fecha]])</f>
        <v>2026</v>
      </c>
      <c r="K3296" t="str">
        <f>TEXT(Ventas_Wellpro[[#This Row],[Fecha]],"MMMM")</f>
        <v>febrero</v>
      </c>
      <c r="L3296">
        <f>DAY(Ventas_Wellpro[[#This Row],[Fecha]])</f>
        <v>19</v>
      </c>
    </row>
    <row r="3297" spans="2:12" x14ac:dyDescent="0.25">
      <c r="B3297" s="70">
        <v>46072</v>
      </c>
      <c r="C3297" s="74" t="s">
        <v>21</v>
      </c>
      <c r="D3297" s="210" t="s">
        <v>144</v>
      </c>
      <c r="E3297" s="119">
        <v>137.79</v>
      </c>
      <c r="F3297" s="119">
        <v>1</v>
      </c>
      <c r="G3297" s="48">
        <f>+(Ventas_Wellpro[[#This Row],[Precio de Venta]]*0.16)*Ventas_Wellpro[[#This Row],[Cantidad Vendida]]</f>
        <v>22.046399999999998</v>
      </c>
      <c r="H3297" s="121">
        <v>137.79</v>
      </c>
      <c r="I3297" s="17">
        <f>+Ventas_Wellpro[[#This Row],[Total de Venta sin IVA]]+Ventas_Wellpro[[#This Row],[IVA]]</f>
        <v>159.8364</v>
      </c>
      <c r="J3297">
        <f>YEAR(Ventas_Wellpro[[#This Row],[Fecha]])</f>
        <v>2026</v>
      </c>
      <c r="K3297" t="str">
        <f>TEXT(Ventas_Wellpro[[#This Row],[Fecha]],"MMMM")</f>
        <v>febrero</v>
      </c>
      <c r="L3297">
        <f>DAY(Ventas_Wellpro[[#This Row],[Fecha]])</f>
        <v>19</v>
      </c>
    </row>
    <row r="3298" spans="2:12" x14ac:dyDescent="0.25">
      <c r="B3298" s="70">
        <v>46072</v>
      </c>
      <c r="C3298" s="74" t="s">
        <v>24</v>
      </c>
      <c r="D3298" s="211" t="s">
        <v>144</v>
      </c>
      <c r="E3298" s="120">
        <v>137.79</v>
      </c>
      <c r="F3298" s="120">
        <v>1</v>
      </c>
      <c r="G3298" s="48">
        <f>+(Ventas_Wellpro[[#This Row],[Precio de Venta]]*0.16)*Ventas_Wellpro[[#This Row],[Cantidad Vendida]]</f>
        <v>22.046399999999998</v>
      </c>
      <c r="H3298" s="122">
        <v>137.79</v>
      </c>
      <c r="I3298" s="17">
        <f>+Ventas_Wellpro[[#This Row],[Total de Venta sin IVA]]+Ventas_Wellpro[[#This Row],[IVA]]</f>
        <v>159.8364</v>
      </c>
      <c r="J3298">
        <f>YEAR(Ventas_Wellpro[[#This Row],[Fecha]])</f>
        <v>2026</v>
      </c>
      <c r="K3298" t="str">
        <f>TEXT(Ventas_Wellpro[[#This Row],[Fecha]],"MMMM")</f>
        <v>febrero</v>
      </c>
      <c r="L3298">
        <f>DAY(Ventas_Wellpro[[#This Row],[Fecha]])</f>
        <v>19</v>
      </c>
    </row>
    <row r="3299" spans="2:12" x14ac:dyDescent="0.25">
      <c r="B3299" s="70">
        <v>46072</v>
      </c>
      <c r="C3299" s="74" t="s">
        <v>24</v>
      </c>
      <c r="D3299" s="210" t="s">
        <v>144</v>
      </c>
      <c r="E3299" s="119">
        <v>137.79</v>
      </c>
      <c r="F3299" s="119">
        <v>1</v>
      </c>
      <c r="G3299" s="48">
        <f>+(Ventas_Wellpro[[#This Row],[Precio de Venta]]*0.16)*Ventas_Wellpro[[#This Row],[Cantidad Vendida]]</f>
        <v>22.046399999999998</v>
      </c>
      <c r="H3299" s="121">
        <v>137.79</v>
      </c>
      <c r="I3299" s="17">
        <f>+Ventas_Wellpro[[#This Row],[Total de Venta sin IVA]]+Ventas_Wellpro[[#This Row],[IVA]]</f>
        <v>159.8364</v>
      </c>
      <c r="J3299">
        <f>YEAR(Ventas_Wellpro[[#This Row],[Fecha]])</f>
        <v>2026</v>
      </c>
      <c r="K3299" t="str">
        <f>TEXT(Ventas_Wellpro[[#This Row],[Fecha]],"MMMM")</f>
        <v>febrero</v>
      </c>
      <c r="L3299">
        <f>DAY(Ventas_Wellpro[[#This Row],[Fecha]])</f>
        <v>19</v>
      </c>
    </row>
    <row r="3300" spans="2:12" x14ac:dyDescent="0.25">
      <c r="B3300" s="70">
        <v>46072</v>
      </c>
      <c r="C3300" s="74" t="s">
        <v>16</v>
      </c>
      <c r="D3300" s="211" t="s">
        <v>144</v>
      </c>
      <c r="E3300" s="120">
        <v>905.16</v>
      </c>
      <c r="F3300" s="120">
        <v>1</v>
      </c>
      <c r="G3300" s="48">
        <f>+(Ventas_Wellpro[[#This Row],[Precio de Venta]]*0.16)*Ventas_Wellpro[[#This Row],[Cantidad Vendida]]</f>
        <v>144.82560000000001</v>
      </c>
      <c r="H3300" s="122">
        <v>905.16</v>
      </c>
      <c r="I3300" s="17">
        <f>+Ventas_Wellpro[[#This Row],[Total de Venta sin IVA]]+Ventas_Wellpro[[#This Row],[IVA]]</f>
        <v>1049.9856</v>
      </c>
      <c r="J3300">
        <f>YEAR(Ventas_Wellpro[[#This Row],[Fecha]])</f>
        <v>2026</v>
      </c>
      <c r="K3300" t="str">
        <f>TEXT(Ventas_Wellpro[[#This Row],[Fecha]],"MMMM")</f>
        <v>febrero</v>
      </c>
      <c r="L3300">
        <f>DAY(Ventas_Wellpro[[#This Row],[Fecha]])</f>
        <v>19</v>
      </c>
    </row>
    <row r="3301" spans="2:12" x14ac:dyDescent="0.25">
      <c r="B3301" s="70">
        <v>46072</v>
      </c>
      <c r="C3301" s="74" t="s">
        <v>123</v>
      </c>
      <c r="D3301" s="210" t="s">
        <v>144</v>
      </c>
      <c r="E3301" s="119">
        <v>137.79</v>
      </c>
      <c r="F3301" s="119">
        <v>1</v>
      </c>
      <c r="G3301" s="48">
        <f>+(Ventas_Wellpro[[#This Row],[Precio de Venta]]*0.16)*Ventas_Wellpro[[#This Row],[Cantidad Vendida]]</f>
        <v>22.046399999999998</v>
      </c>
      <c r="H3301" s="121">
        <v>137.79</v>
      </c>
      <c r="I3301" s="17">
        <f>+Ventas_Wellpro[[#This Row],[Total de Venta sin IVA]]+Ventas_Wellpro[[#This Row],[IVA]]</f>
        <v>159.8364</v>
      </c>
      <c r="J3301">
        <f>YEAR(Ventas_Wellpro[[#This Row],[Fecha]])</f>
        <v>2026</v>
      </c>
      <c r="K3301" t="str">
        <f>TEXT(Ventas_Wellpro[[#This Row],[Fecha]],"MMMM")</f>
        <v>febrero</v>
      </c>
      <c r="L3301">
        <f>DAY(Ventas_Wellpro[[#This Row],[Fecha]])</f>
        <v>19</v>
      </c>
    </row>
    <row r="3302" spans="2:12" x14ac:dyDescent="0.25">
      <c r="B3302" s="70">
        <v>46072</v>
      </c>
      <c r="C3302" s="74" t="s">
        <v>123</v>
      </c>
      <c r="D3302" s="211" t="s">
        <v>144</v>
      </c>
      <c r="E3302" s="120">
        <v>137.79</v>
      </c>
      <c r="F3302" s="120">
        <v>1</v>
      </c>
      <c r="G3302" s="48">
        <f>+(Ventas_Wellpro[[#This Row],[Precio de Venta]]*0.16)*Ventas_Wellpro[[#This Row],[Cantidad Vendida]]</f>
        <v>22.046399999999998</v>
      </c>
      <c r="H3302" s="122">
        <v>137.79</v>
      </c>
      <c r="I3302" s="17">
        <f>+Ventas_Wellpro[[#This Row],[Total de Venta sin IVA]]+Ventas_Wellpro[[#This Row],[IVA]]</f>
        <v>159.8364</v>
      </c>
      <c r="J3302">
        <f>YEAR(Ventas_Wellpro[[#This Row],[Fecha]])</f>
        <v>2026</v>
      </c>
      <c r="K3302" t="str">
        <f>TEXT(Ventas_Wellpro[[#This Row],[Fecha]],"MMMM")</f>
        <v>febrero</v>
      </c>
      <c r="L3302">
        <f>DAY(Ventas_Wellpro[[#This Row],[Fecha]])</f>
        <v>19</v>
      </c>
    </row>
    <row r="3303" spans="2:12" x14ac:dyDescent="0.25">
      <c r="B3303" s="70">
        <v>46073</v>
      </c>
      <c r="C3303" s="74" t="s">
        <v>22</v>
      </c>
      <c r="D3303" s="210" t="s">
        <v>144</v>
      </c>
      <c r="E3303" s="63">
        <v>137.79</v>
      </c>
      <c r="F3303" s="63">
        <v>1</v>
      </c>
      <c r="G3303" s="48">
        <f>+(Ventas_Wellpro[[#This Row],[Precio de Venta]]*0.16)*Ventas_Wellpro[[#This Row],[Cantidad Vendida]]</f>
        <v>22.046399999999998</v>
      </c>
      <c r="H3303" s="48">
        <v>137.79</v>
      </c>
      <c r="I3303" s="17">
        <f>+Ventas_Wellpro[[#This Row],[Total de Venta sin IVA]]+Ventas_Wellpro[[#This Row],[IVA]]</f>
        <v>159.8364</v>
      </c>
      <c r="J3303">
        <f>YEAR(Ventas_Wellpro[[#This Row],[Fecha]])</f>
        <v>2026</v>
      </c>
      <c r="K3303" t="str">
        <f>TEXT(Ventas_Wellpro[[#This Row],[Fecha]],"MMMM")</f>
        <v>febrero</v>
      </c>
      <c r="L3303">
        <f>DAY(Ventas_Wellpro[[#This Row],[Fecha]])</f>
        <v>20</v>
      </c>
    </row>
    <row r="3304" spans="2:12" x14ac:dyDescent="0.25">
      <c r="B3304" s="70">
        <v>46073</v>
      </c>
      <c r="C3304" s="74" t="s">
        <v>22</v>
      </c>
      <c r="D3304" s="211" t="s">
        <v>144</v>
      </c>
      <c r="E3304" s="64">
        <v>137.79</v>
      </c>
      <c r="F3304" s="64">
        <v>1</v>
      </c>
      <c r="G3304" s="48">
        <f>+(Ventas_Wellpro[[#This Row],[Precio de Venta]]*0.16)*Ventas_Wellpro[[#This Row],[Cantidad Vendida]]</f>
        <v>22.046399999999998</v>
      </c>
      <c r="H3304" s="65">
        <v>137.79</v>
      </c>
      <c r="I3304" s="17">
        <f>+Ventas_Wellpro[[#This Row],[Total de Venta sin IVA]]+Ventas_Wellpro[[#This Row],[IVA]]</f>
        <v>159.8364</v>
      </c>
      <c r="J3304">
        <f>YEAR(Ventas_Wellpro[[#This Row],[Fecha]])</f>
        <v>2026</v>
      </c>
      <c r="K3304" t="str">
        <f>TEXT(Ventas_Wellpro[[#This Row],[Fecha]],"MMMM")</f>
        <v>febrero</v>
      </c>
      <c r="L3304">
        <f>DAY(Ventas_Wellpro[[#This Row],[Fecha]])</f>
        <v>20</v>
      </c>
    </row>
    <row r="3305" spans="2:12" x14ac:dyDescent="0.25">
      <c r="B3305" s="70">
        <v>46073</v>
      </c>
      <c r="C3305" s="74" t="s">
        <v>22</v>
      </c>
      <c r="D3305" s="210" t="s">
        <v>144</v>
      </c>
      <c r="E3305" s="63">
        <v>137.79</v>
      </c>
      <c r="F3305" s="63">
        <v>1</v>
      </c>
      <c r="G3305" s="48">
        <f>+(Ventas_Wellpro[[#This Row],[Precio de Venta]]*0.16)*Ventas_Wellpro[[#This Row],[Cantidad Vendida]]</f>
        <v>22.046399999999998</v>
      </c>
      <c r="H3305" s="48">
        <v>137.79</v>
      </c>
      <c r="I3305" s="17">
        <f>+Ventas_Wellpro[[#This Row],[Total de Venta sin IVA]]+Ventas_Wellpro[[#This Row],[IVA]]</f>
        <v>159.8364</v>
      </c>
      <c r="J3305">
        <f>YEAR(Ventas_Wellpro[[#This Row],[Fecha]])</f>
        <v>2026</v>
      </c>
      <c r="K3305" t="str">
        <f>TEXT(Ventas_Wellpro[[#This Row],[Fecha]],"MMMM")</f>
        <v>febrero</v>
      </c>
      <c r="L3305">
        <f>DAY(Ventas_Wellpro[[#This Row],[Fecha]])</f>
        <v>20</v>
      </c>
    </row>
    <row r="3306" spans="2:12" x14ac:dyDescent="0.25">
      <c r="B3306" s="70">
        <v>46073</v>
      </c>
      <c r="C3306" s="74" t="s">
        <v>22</v>
      </c>
      <c r="D3306" s="211" t="s">
        <v>144</v>
      </c>
      <c r="E3306" s="64">
        <v>137.79</v>
      </c>
      <c r="F3306" s="64">
        <v>1</v>
      </c>
      <c r="G3306" s="48">
        <f>+(Ventas_Wellpro[[#This Row],[Precio de Venta]]*0.16)*Ventas_Wellpro[[#This Row],[Cantidad Vendida]]</f>
        <v>22.046399999999998</v>
      </c>
      <c r="H3306" s="65">
        <v>137.79</v>
      </c>
      <c r="I3306" s="17">
        <f>+Ventas_Wellpro[[#This Row],[Total de Venta sin IVA]]+Ventas_Wellpro[[#This Row],[IVA]]</f>
        <v>159.8364</v>
      </c>
      <c r="J3306">
        <f>YEAR(Ventas_Wellpro[[#This Row],[Fecha]])</f>
        <v>2026</v>
      </c>
      <c r="K3306" t="str">
        <f>TEXT(Ventas_Wellpro[[#This Row],[Fecha]],"MMMM")</f>
        <v>febrero</v>
      </c>
      <c r="L3306">
        <f>DAY(Ventas_Wellpro[[#This Row],[Fecha]])</f>
        <v>20</v>
      </c>
    </row>
    <row r="3307" spans="2:12" x14ac:dyDescent="0.25">
      <c r="B3307" s="70">
        <v>46073</v>
      </c>
      <c r="C3307" s="74" t="s">
        <v>22</v>
      </c>
      <c r="D3307" s="210" t="s">
        <v>144</v>
      </c>
      <c r="E3307" s="63">
        <v>137.79</v>
      </c>
      <c r="F3307" s="63">
        <v>1</v>
      </c>
      <c r="G3307" s="48">
        <f>+(Ventas_Wellpro[[#This Row],[Precio de Venta]]*0.16)*Ventas_Wellpro[[#This Row],[Cantidad Vendida]]</f>
        <v>22.046399999999998</v>
      </c>
      <c r="H3307" s="48">
        <v>137.79</v>
      </c>
      <c r="I3307" s="17">
        <f>+Ventas_Wellpro[[#This Row],[Total de Venta sin IVA]]+Ventas_Wellpro[[#This Row],[IVA]]</f>
        <v>159.8364</v>
      </c>
      <c r="J3307">
        <f>YEAR(Ventas_Wellpro[[#This Row],[Fecha]])</f>
        <v>2026</v>
      </c>
      <c r="K3307" t="str">
        <f>TEXT(Ventas_Wellpro[[#This Row],[Fecha]],"MMMM")</f>
        <v>febrero</v>
      </c>
      <c r="L3307">
        <f>DAY(Ventas_Wellpro[[#This Row],[Fecha]])</f>
        <v>20</v>
      </c>
    </row>
    <row r="3308" spans="2:12" x14ac:dyDescent="0.25">
      <c r="B3308" s="70">
        <v>46073</v>
      </c>
      <c r="C3308" s="74" t="s">
        <v>22</v>
      </c>
      <c r="D3308" s="211" t="s">
        <v>144</v>
      </c>
      <c r="E3308" s="64">
        <v>137.79</v>
      </c>
      <c r="F3308" s="64">
        <v>1</v>
      </c>
      <c r="G3308" s="48">
        <f>+(Ventas_Wellpro[[#This Row],[Precio de Venta]]*0.16)*Ventas_Wellpro[[#This Row],[Cantidad Vendida]]</f>
        <v>22.046399999999998</v>
      </c>
      <c r="H3308" s="65">
        <v>137.79</v>
      </c>
      <c r="I3308" s="17">
        <f>+Ventas_Wellpro[[#This Row],[Total de Venta sin IVA]]+Ventas_Wellpro[[#This Row],[IVA]]</f>
        <v>159.8364</v>
      </c>
      <c r="J3308">
        <f>YEAR(Ventas_Wellpro[[#This Row],[Fecha]])</f>
        <v>2026</v>
      </c>
      <c r="K3308" t="str">
        <f>TEXT(Ventas_Wellpro[[#This Row],[Fecha]],"MMMM")</f>
        <v>febrero</v>
      </c>
      <c r="L3308">
        <f>DAY(Ventas_Wellpro[[#This Row],[Fecha]])</f>
        <v>20</v>
      </c>
    </row>
    <row r="3309" spans="2:12" x14ac:dyDescent="0.25">
      <c r="B3309" s="70">
        <v>46073</v>
      </c>
      <c r="C3309" s="74" t="s">
        <v>21</v>
      </c>
      <c r="D3309" s="210" t="s">
        <v>144</v>
      </c>
      <c r="E3309" s="63">
        <v>137.79</v>
      </c>
      <c r="F3309" s="63">
        <v>1</v>
      </c>
      <c r="G3309" s="48">
        <f>+(Ventas_Wellpro[[#This Row],[Precio de Venta]]*0.16)*Ventas_Wellpro[[#This Row],[Cantidad Vendida]]</f>
        <v>22.046399999999998</v>
      </c>
      <c r="H3309" s="48">
        <v>137.79</v>
      </c>
      <c r="I3309" s="17">
        <f>+Ventas_Wellpro[[#This Row],[Total de Venta sin IVA]]+Ventas_Wellpro[[#This Row],[IVA]]</f>
        <v>159.8364</v>
      </c>
      <c r="J3309">
        <f>YEAR(Ventas_Wellpro[[#This Row],[Fecha]])</f>
        <v>2026</v>
      </c>
      <c r="K3309" t="str">
        <f>TEXT(Ventas_Wellpro[[#This Row],[Fecha]],"MMMM")</f>
        <v>febrero</v>
      </c>
      <c r="L3309">
        <f>DAY(Ventas_Wellpro[[#This Row],[Fecha]])</f>
        <v>20</v>
      </c>
    </row>
    <row r="3310" spans="2:12" x14ac:dyDescent="0.25">
      <c r="B3310" s="70">
        <v>46073</v>
      </c>
      <c r="C3310" s="74" t="s">
        <v>21</v>
      </c>
      <c r="D3310" s="211" t="s">
        <v>144</v>
      </c>
      <c r="E3310" s="64">
        <v>137.79</v>
      </c>
      <c r="F3310" s="64">
        <v>1</v>
      </c>
      <c r="G3310" s="48">
        <f>+(Ventas_Wellpro[[#This Row],[Precio de Venta]]*0.16)*Ventas_Wellpro[[#This Row],[Cantidad Vendida]]</f>
        <v>22.046399999999998</v>
      </c>
      <c r="H3310" s="65">
        <v>137.79</v>
      </c>
      <c r="I3310" s="17">
        <f>+Ventas_Wellpro[[#This Row],[Total de Venta sin IVA]]+Ventas_Wellpro[[#This Row],[IVA]]</f>
        <v>159.8364</v>
      </c>
      <c r="J3310">
        <f>YEAR(Ventas_Wellpro[[#This Row],[Fecha]])</f>
        <v>2026</v>
      </c>
      <c r="K3310" t="str">
        <f>TEXT(Ventas_Wellpro[[#This Row],[Fecha]],"MMMM")</f>
        <v>febrero</v>
      </c>
      <c r="L3310">
        <f>DAY(Ventas_Wellpro[[#This Row],[Fecha]])</f>
        <v>20</v>
      </c>
    </row>
    <row r="3311" spans="2:12" x14ac:dyDescent="0.25">
      <c r="B3311" s="70">
        <v>46073</v>
      </c>
      <c r="C3311" s="74" t="s">
        <v>16</v>
      </c>
      <c r="D3311" s="210" t="s">
        <v>144</v>
      </c>
      <c r="E3311" s="63">
        <v>905.16</v>
      </c>
      <c r="F3311" s="63">
        <v>1</v>
      </c>
      <c r="G3311" s="48">
        <f>+(Ventas_Wellpro[[#This Row],[Precio de Venta]]*0.16)*Ventas_Wellpro[[#This Row],[Cantidad Vendida]]</f>
        <v>144.82560000000001</v>
      </c>
      <c r="H3311" s="48">
        <v>905.16</v>
      </c>
      <c r="I3311" s="17">
        <f>+Ventas_Wellpro[[#This Row],[Total de Venta sin IVA]]+Ventas_Wellpro[[#This Row],[IVA]]</f>
        <v>1049.9856</v>
      </c>
      <c r="J3311">
        <f>YEAR(Ventas_Wellpro[[#This Row],[Fecha]])</f>
        <v>2026</v>
      </c>
      <c r="K3311" t="str">
        <f>TEXT(Ventas_Wellpro[[#This Row],[Fecha]],"MMMM")</f>
        <v>febrero</v>
      </c>
      <c r="L3311">
        <f>DAY(Ventas_Wellpro[[#This Row],[Fecha]])</f>
        <v>20</v>
      </c>
    </row>
    <row r="3312" spans="2:12" x14ac:dyDescent="0.25">
      <c r="B3312" s="70">
        <v>46073</v>
      </c>
      <c r="C3312" s="74" t="s">
        <v>16</v>
      </c>
      <c r="D3312" s="211" t="s">
        <v>144</v>
      </c>
      <c r="E3312" s="64">
        <v>905.16</v>
      </c>
      <c r="F3312" s="64">
        <v>1</v>
      </c>
      <c r="G3312" s="48">
        <f>+(Ventas_Wellpro[[#This Row],[Precio de Venta]]*0.16)*Ventas_Wellpro[[#This Row],[Cantidad Vendida]]</f>
        <v>144.82560000000001</v>
      </c>
      <c r="H3312" s="65">
        <v>905.16</v>
      </c>
      <c r="I3312" s="17">
        <f>+Ventas_Wellpro[[#This Row],[Total de Venta sin IVA]]+Ventas_Wellpro[[#This Row],[IVA]]</f>
        <v>1049.9856</v>
      </c>
      <c r="J3312">
        <f>YEAR(Ventas_Wellpro[[#This Row],[Fecha]])</f>
        <v>2026</v>
      </c>
      <c r="K3312" t="str">
        <f>TEXT(Ventas_Wellpro[[#This Row],[Fecha]],"MMMM")</f>
        <v>febrero</v>
      </c>
      <c r="L3312">
        <f>DAY(Ventas_Wellpro[[#This Row],[Fecha]])</f>
        <v>20</v>
      </c>
    </row>
    <row r="3313" spans="2:12" x14ac:dyDescent="0.25">
      <c r="B3313" s="70">
        <v>46073</v>
      </c>
      <c r="C3313" s="123" t="s">
        <v>147</v>
      </c>
      <c r="D3313" s="210" t="s">
        <v>144</v>
      </c>
      <c r="E3313" s="63">
        <v>77.89</v>
      </c>
      <c r="F3313" s="63">
        <v>1</v>
      </c>
      <c r="G3313" s="48">
        <f>+(Ventas_Wellpro[[#This Row],[Precio de Venta]]*0.16)*Ventas_Wellpro[[#This Row],[Cantidad Vendida]]</f>
        <v>12.462400000000001</v>
      </c>
      <c r="H3313" s="48">
        <v>77.89</v>
      </c>
      <c r="I3313" s="17">
        <f>+Ventas_Wellpro[[#This Row],[Total de Venta sin IVA]]+Ventas_Wellpro[[#This Row],[IVA]]</f>
        <v>90.352400000000003</v>
      </c>
      <c r="J3313">
        <f>YEAR(Ventas_Wellpro[[#This Row],[Fecha]])</f>
        <v>2026</v>
      </c>
      <c r="K3313" t="str">
        <f>TEXT(Ventas_Wellpro[[#This Row],[Fecha]],"MMMM")</f>
        <v>febrero</v>
      </c>
      <c r="L3313">
        <f>DAY(Ventas_Wellpro[[#This Row],[Fecha]])</f>
        <v>20</v>
      </c>
    </row>
    <row r="3314" spans="2:12" x14ac:dyDescent="0.25">
      <c r="B3314" s="70">
        <v>46073</v>
      </c>
      <c r="C3314" s="74" t="s">
        <v>123</v>
      </c>
      <c r="D3314" s="211" t="s">
        <v>144</v>
      </c>
      <c r="E3314" s="64">
        <v>137.79</v>
      </c>
      <c r="F3314" s="64">
        <v>1</v>
      </c>
      <c r="G3314" s="48">
        <f>+(Ventas_Wellpro[[#This Row],[Precio de Venta]]*0.16)*Ventas_Wellpro[[#This Row],[Cantidad Vendida]]</f>
        <v>22.046399999999998</v>
      </c>
      <c r="H3314" s="65">
        <v>137.79</v>
      </c>
      <c r="I3314" s="17">
        <f>+Ventas_Wellpro[[#This Row],[Total de Venta sin IVA]]+Ventas_Wellpro[[#This Row],[IVA]]</f>
        <v>159.8364</v>
      </c>
      <c r="J3314">
        <f>YEAR(Ventas_Wellpro[[#This Row],[Fecha]])</f>
        <v>2026</v>
      </c>
      <c r="K3314" t="str">
        <f>TEXT(Ventas_Wellpro[[#This Row],[Fecha]],"MMMM")</f>
        <v>febrero</v>
      </c>
      <c r="L3314">
        <f>DAY(Ventas_Wellpro[[#This Row],[Fecha]])</f>
        <v>20</v>
      </c>
    </row>
    <row r="3315" spans="2:12" x14ac:dyDescent="0.25">
      <c r="B3315" s="70">
        <v>46073</v>
      </c>
      <c r="C3315" s="74" t="s">
        <v>123</v>
      </c>
      <c r="D3315" s="210" t="s">
        <v>144</v>
      </c>
      <c r="E3315" s="63">
        <v>137.79</v>
      </c>
      <c r="F3315" s="63">
        <v>1</v>
      </c>
      <c r="G3315" s="48">
        <f>+(Ventas_Wellpro[[#This Row],[Precio de Venta]]*0.16)*Ventas_Wellpro[[#This Row],[Cantidad Vendida]]</f>
        <v>22.046399999999998</v>
      </c>
      <c r="H3315" s="48">
        <v>137.79</v>
      </c>
      <c r="I3315" s="17">
        <f>+Ventas_Wellpro[[#This Row],[Total de Venta sin IVA]]+Ventas_Wellpro[[#This Row],[IVA]]</f>
        <v>159.8364</v>
      </c>
      <c r="J3315">
        <f>YEAR(Ventas_Wellpro[[#This Row],[Fecha]])</f>
        <v>2026</v>
      </c>
      <c r="K3315" t="str">
        <f>TEXT(Ventas_Wellpro[[#This Row],[Fecha]],"MMMM")</f>
        <v>febrero</v>
      </c>
      <c r="L3315">
        <f>DAY(Ventas_Wellpro[[#This Row],[Fecha]])</f>
        <v>20</v>
      </c>
    </row>
    <row r="3316" spans="2:12" x14ac:dyDescent="0.25">
      <c r="B3316" s="70">
        <v>46073</v>
      </c>
      <c r="C3316" s="74" t="s">
        <v>123</v>
      </c>
      <c r="D3316" s="211" t="s">
        <v>144</v>
      </c>
      <c r="E3316" s="64">
        <v>137.79</v>
      </c>
      <c r="F3316" s="64">
        <v>1</v>
      </c>
      <c r="G3316" s="48">
        <f>+(Ventas_Wellpro[[#This Row],[Precio de Venta]]*0.16)*Ventas_Wellpro[[#This Row],[Cantidad Vendida]]</f>
        <v>22.046399999999998</v>
      </c>
      <c r="H3316" s="65">
        <v>137.79</v>
      </c>
      <c r="I3316" s="17">
        <f>+Ventas_Wellpro[[#This Row],[Total de Venta sin IVA]]+Ventas_Wellpro[[#This Row],[IVA]]</f>
        <v>159.8364</v>
      </c>
      <c r="J3316">
        <f>YEAR(Ventas_Wellpro[[#This Row],[Fecha]])</f>
        <v>2026</v>
      </c>
      <c r="K3316" t="str">
        <f>TEXT(Ventas_Wellpro[[#This Row],[Fecha]],"MMMM")</f>
        <v>febrero</v>
      </c>
      <c r="L3316">
        <f>DAY(Ventas_Wellpro[[#This Row],[Fecha]])</f>
        <v>20</v>
      </c>
    </row>
    <row r="3317" spans="2:12" x14ac:dyDescent="0.25">
      <c r="B3317" s="70">
        <v>46073</v>
      </c>
      <c r="C3317" s="88" t="s">
        <v>159</v>
      </c>
      <c r="D3317" s="210" t="s">
        <v>144</v>
      </c>
      <c r="E3317" s="63">
        <v>957.67</v>
      </c>
      <c r="F3317" s="63">
        <v>2</v>
      </c>
      <c r="G3317" s="48">
        <f>+(Ventas_Wellpro[[#This Row],[Precio de Venta]]*0.16)*Ventas_Wellpro[[#This Row],[Cantidad Vendida]]</f>
        <v>306.45440000000002</v>
      </c>
      <c r="H3317" s="48">
        <v>1915.34</v>
      </c>
      <c r="I3317" s="17">
        <f>+Ventas_Wellpro[[#This Row],[Total de Venta sin IVA]]+Ventas_Wellpro[[#This Row],[IVA]]</f>
        <v>2221.7943999999998</v>
      </c>
      <c r="J3317">
        <f>YEAR(Ventas_Wellpro[[#This Row],[Fecha]])</f>
        <v>2026</v>
      </c>
      <c r="K3317" t="str">
        <f>TEXT(Ventas_Wellpro[[#This Row],[Fecha]],"MMMM")</f>
        <v>febrero</v>
      </c>
      <c r="L3317">
        <f>DAY(Ventas_Wellpro[[#This Row],[Fecha]])</f>
        <v>20</v>
      </c>
    </row>
    <row r="3318" spans="2:12" x14ac:dyDescent="0.25">
      <c r="B3318" s="70">
        <v>46076</v>
      </c>
      <c r="C3318" s="74" t="s">
        <v>21</v>
      </c>
      <c r="D3318" s="210" t="s">
        <v>144</v>
      </c>
      <c r="E3318" s="124">
        <v>137.79</v>
      </c>
      <c r="F3318" s="124">
        <v>1</v>
      </c>
      <c r="G3318" s="48">
        <f>+(Ventas_Wellpro[[#This Row],[Precio de Venta]]*0.16)*Ventas_Wellpro[[#This Row],[Cantidad Vendida]]</f>
        <v>22.046399999999998</v>
      </c>
      <c r="H3318" s="126">
        <v>137.79</v>
      </c>
      <c r="I3318" s="17">
        <f>+Ventas_Wellpro[[#This Row],[Total de Venta sin IVA]]+Ventas_Wellpro[[#This Row],[IVA]]</f>
        <v>159.8364</v>
      </c>
      <c r="J3318">
        <f>YEAR(Ventas_Wellpro[[#This Row],[Fecha]])</f>
        <v>2026</v>
      </c>
      <c r="K3318" t="str">
        <f>TEXT(Ventas_Wellpro[[#This Row],[Fecha]],"MMMM")</f>
        <v>febrero</v>
      </c>
      <c r="L3318">
        <f>DAY(Ventas_Wellpro[[#This Row],[Fecha]])</f>
        <v>23</v>
      </c>
    </row>
    <row r="3319" spans="2:12" x14ac:dyDescent="0.25">
      <c r="B3319" s="70">
        <v>46076</v>
      </c>
      <c r="C3319" s="74" t="s">
        <v>21</v>
      </c>
      <c r="D3319" s="211" t="s">
        <v>144</v>
      </c>
      <c r="E3319" s="125">
        <v>137.79</v>
      </c>
      <c r="F3319" s="125">
        <v>1</v>
      </c>
      <c r="G3319" s="48">
        <f>+(Ventas_Wellpro[[#This Row],[Precio de Venta]]*0.16)*Ventas_Wellpro[[#This Row],[Cantidad Vendida]]</f>
        <v>22.046399999999998</v>
      </c>
      <c r="H3319" s="127">
        <v>137.79</v>
      </c>
      <c r="I3319" s="17">
        <f>+Ventas_Wellpro[[#This Row],[Total de Venta sin IVA]]+Ventas_Wellpro[[#This Row],[IVA]]</f>
        <v>159.8364</v>
      </c>
      <c r="J3319">
        <f>YEAR(Ventas_Wellpro[[#This Row],[Fecha]])</f>
        <v>2026</v>
      </c>
      <c r="K3319" t="str">
        <f>TEXT(Ventas_Wellpro[[#This Row],[Fecha]],"MMMM")</f>
        <v>febrero</v>
      </c>
      <c r="L3319">
        <f>DAY(Ventas_Wellpro[[#This Row],[Fecha]])</f>
        <v>23</v>
      </c>
    </row>
    <row r="3320" spans="2:12" x14ac:dyDescent="0.25">
      <c r="B3320" s="70">
        <v>46076</v>
      </c>
      <c r="C3320" s="74" t="s">
        <v>21</v>
      </c>
      <c r="D3320" s="210" t="s">
        <v>144</v>
      </c>
      <c r="E3320" s="124">
        <v>137.79</v>
      </c>
      <c r="F3320" s="124">
        <v>1</v>
      </c>
      <c r="G3320" s="48">
        <f>+(Ventas_Wellpro[[#This Row],[Precio de Venta]]*0.16)*Ventas_Wellpro[[#This Row],[Cantidad Vendida]]</f>
        <v>22.046399999999998</v>
      </c>
      <c r="H3320" s="126">
        <v>137.79</v>
      </c>
      <c r="I3320" s="17">
        <f>+Ventas_Wellpro[[#This Row],[Total de Venta sin IVA]]+Ventas_Wellpro[[#This Row],[IVA]]</f>
        <v>159.8364</v>
      </c>
      <c r="J3320">
        <f>YEAR(Ventas_Wellpro[[#This Row],[Fecha]])</f>
        <v>2026</v>
      </c>
      <c r="K3320" t="str">
        <f>TEXT(Ventas_Wellpro[[#This Row],[Fecha]],"MMMM")</f>
        <v>febrero</v>
      </c>
      <c r="L3320">
        <f>DAY(Ventas_Wellpro[[#This Row],[Fecha]])</f>
        <v>23</v>
      </c>
    </row>
    <row r="3321" spans="2:12" x14ac:dyDescent="0.25">
      <c r="B3321" s="70">
        <v>46076</v>
      </c>
      <c r="C3321" s="74" t="s">
        <v>21</v>
      </c>
      <c r="D3321" s="211" t="s">
        <v>144</v>
      </c>
      <c r="E3321" s="125">
        <v>137.79</v>
      </c>
      <c r="F3321" s="125">
        <v>1</v>
      </c>
      <c r="G3321" s="48">
        <f>+(Ventas_Wellpro[[#This Row],[Precio de Venta]]*0.16)*Ventas_Wellpro[[#This Row],[Cantidad Vendida]]</f>
        <v>22.046399999999998</v>
      </c>
      <c r="H3321" s="127">
        <v>137.79</v>
      </c>
      <c r="I3321" s="17">
        <f>+Ventas_Wellpro[[#This Row],[Total de Venta sin IVA]]+Ventas_Wellpro[[#This Row],[IVA]]</f>
        <v>159.8364</v>
      </c>
      <c r="J3321">
        <f>YEAR(Ventas_Wellpro[[#This Row],[Fecha]])</f>
        <v>2026</v>
      </c>
      <c r="K3321" t="str">
        <f>TEXT(Ventas_Wellpro[[#This Row],[Fecha]],"MMMM")</f>
        <v>febrero</v>
      </c>
      <c r="L3321">
        <f>DAY(Ventas_Wellpro[[#This Row],[Fecha]])</f>
        <v>23</v>
      </c>
    </row>
    <row r="3322" spans="2:12" x14ac:dyDescent="0.25">
      <c r="B3322" s="70">
        <v>46076</v>
      </c>
      <c r="C3322" s="74" t="s">
        <v>21</v>
      </c>
      <c r="D3322" s="210" t="s">
        <v>144</v>
      </c>
      <c r="E3322" s="124">
        <v>137.79</v>
      </c>
      <c r="F3322" s="124">
        <v>1</v>
      </c>
      <c r="G3322" s="48">
        <f>+(Ventas_Wellpro[[#This Row],[Precio de Venta]]*0.16)*Ventas_Wellpro[[#This Row],[Cantidad Vendida]]</f>
        <v>22.046399999999998</v>
      </c>
      <c r="H3322" s="126">
        <v>137.79</v>
      </c>
      <c r="I3322" s="17">
        <f>+Ventas_Wellpro[[#This Row],[Total de Venta sin IVA]]+Ventas_Wellpro[[#This Row],[IVA]]</f>
        <v>159.8364</v>
      </c>
      <c r="J3322">
        <f>YEAR(Ventas_Wellpro[[#This Row],[Fecha]])</f>
        <v>2026</v>
      </c>
      <c r="K3322" t="str">
        <f>TEXT(Ventas_Wellpro[[#This Row],[Fecha]],"MMMM")</f>
        <v>febrero</v>
      </c>
      <c r="L3322">
        <f>DAY(Ventas_Wellpro[[#This Row],[Fecha]])</f>
        <v>23</v>
      </c>
    </row>
    <row r="3323" spans="2:12" x14ac:dyDescent="0.25">
      <c r="B3323" s="70">
        <v>46076</v>
      </c>
      <c r="C3323" s="74" t="s">
        <v>21</v>
      </c>
      <c r="D3323" s="211" t="s">
        <v>144</v>
      </c>
      <c r="E3323" s="125">
        <v>137.79</v>
      </c>
      <c r="F3323" s="125">
        <v>1</v>
      </c>
      <c r="G3323" s="48">
        <f>+(Ventas_Wellpro[[#This Row],[Precio de Venta]]*0.16)*Ventas_Wellpro[[#This Row],[Cantidad Vendida]]</f>
        <v>22.046399999999998</v>
      </c>
      <c r="H3323" s="127">
        <v>137.79</v>
      </c>
      <c r="I3323" s="17">
        <f>+Ventas_Wellpro[[#This Row],[Total de Venta sin IVA]]+Ventas_Wellpro[[#This Row],[IVA]]</f>
        <v>159.8364</v>
      </c>
      <c r="J3323">
        <f>YEAR(Ventas_Wellpro[[#This Row],[Fecha]])</f>
        <v>2026</v>
      </c>
      <c r="K3323" t="str">
        <f>TEXT(Ventas_Wellpro[[#This Row],[Fecha]],"MMMM")</f>
        <v>febrero</v>
      </c>
      <c r="L3323">
        <f>DAY(Ventas_Wellpro[[#This Row],[Fecha]])</f>
        <v>23</v>
      </c>
    </row>
    <row r="3324" spans="2:12" x14ac:dyDescent="0.25">
      <c r="B3324" s="70">
        <v>46076</v>
      </c>
      <c r="C3324" s="74" t="s">
        <v>21</v>
      </c>
      <c r="D3324" s="210" t="s">
        <v>144</v>
      </c>
      <c r="E3324" s="124">
        <v>137.79</v>
      </c>
      <c r="F3324" s="124">
        <v>1</v>
      </c>
      <c r="G3324" s="48">
        <f>+(Ventas_Wellpro[[#This Row],[Precio de Venta]]*0.16)*Ventas_Wellpro[[#This Row],[Cantidad Vendida]]</f>
        <v>22.046399999999998</v>
      </c>
      <c r="H3324" s="126">
        <v>137.79</v>
      </c>
      <c r="I3324" s="17">
        <f>+Ventas_Wellpro[[#This Row],[Total de Venta sin IVA]]+Ventas_Wellpro[[#This Row],[IVA]]</f>
        <v>159.8364</v>
      </c>
      <c r="J3324">
        <f>YEAR(Ventas_Wellpro[[#This Row],[Fecha]])</f>
        <v>2026</v>
      </c>
      <c r="K3324" t="str">
        <f>TEXT(Ventas_Wellpro[[#This Row],[Fecha]],"MMMM")</f>
        <v>febrero</v>
      </c>
      <c r="L3324">
        <f>DAY(Ventas_Wellpro[[#This Row],[Fecha]])</f>
        <v>23</v>
      </c>
    </row>
    <row r="3325" spans="2:12" x14ac:dyDescent="0.25">
      <c r="B3325" s="70">
        <v>46076</v>
      </c>
      <c r="C3325" s="74" t="s">
        <v>23</v>
      </c>
      <c r="D3325" s="211" t="s">
        <v>144</v>
      </c>
      <c r="E3325" s="125">
        <v>137.79</v>
      </c>
      <c r="F3325" s="125">
        <v>1</v>
      </c>
      <c r="G3325" s="48">
        <f>+(Ventas_Wellpro[[#This Row],[Precio de Venta]]*0.16)*Ventas_Wellpro[[#This Row],[Cantidad Vendida]]</f>
        <v>22.046399999999998</v>
      </c>
      <c r="H3325" s="127">
        <v>137.79</v>
      </c>
      <c r="I3325" s="17">
        <f>+Ventas_Wellpro[[#This Row],[Total de Venta sin IVA]]+Ventas_Wellpro[[#This Row],[IVA]]</f>
        <v>159.8364</v>
      </c>
      <c r="J3325">
        <f>YEAR(Ventas_Wellpro[[#This Row],[Fecha]])</f>
        <v>2026</v>
      </c>
      <c r="K3325" t="str">
        <f>TEXT(Ventas_Wellpro[[#This Row],[Fecha]],"MMMM")</f>
        <v>febrero</v>
      </c>
      <c r="L3325">
        <f>DAY(Ventas_Wellpro[[#This Row],[Fecha]])</f>
        <v>23</v>
      </c>
    </row>
    <row r="3326" spans="2:12" x14ac:dyDescent="0.25">
      <c r="B3326" s="70">
        <v>46076</v>
      </c>
      <c r="C3326" s="74" t="s">
        <v>24</v>
      </c>
      <c r="D3326" s="210" t="s">
        <v>144</v>
      </c>
      <c r="E3326" s="124">
        <v>137.79</v>
      </c>
      <c r="F3326" s="124">
        <v>1</v>
      </c>
      <c r="G3326" s="48">
        <f>+(Ventas_Wellpro[[#This Row],[Precio de Venta]]*0.16)*Ventas_Wellpro[[#This Row],[Cantidad Vendida]]</f>
        <v>22.046399999999998</v>
      </c>
      <c r="H3326" s="126">
        <v>137.79</v>
      </c>
      <c r="I3326" s="17">
        <f>+Ventas_Wellpro[[#This Row],[Total de Venta sin IVA]]+Ventas_Wellpro[[#This Row],[IVA]]</f>
        <v>159.8364</v>
      </c>
      <c r="J3326">
        <f>YEAR(Ventas_Wellpro[[#This Row],[Fecha]])</f>
        <v>2026</v>
      </c>
      <c r="K3326" t="str">
        <f>TEXT(Ventas_Wellpro[[#This Row],[Fecha]],"MMMM")</f>
        <v>febrero</v>
      </c>
      <c r="L3326">
        <f>DAY(Ventas_Wellpro[[#This Row],[Fecha]])</f>
        <v>23</v>
      </c>
    </row>
    <row r="3327" spans="2:12" x14ac:dyDescent="0.25">
      <c r="B3327" s="70">
        <v>46076</v>
      </c>
      <c r="C3327" s="74" t="s">
        <v>24</v>
      </c>
      <c r="D3327" s="211" t="s">
        <v>144</v>
      </c>
      <c r="E3327" s="125">
        <v>137.79</v>
      </c>
      <c r="F3327" s="125">
        <v>1</v>
      </c>
      <c r="G3327" s="48">
        <f>+(Ventas_Wellpro[[#This Row],[Precio de Venta]]*0.16)*Ventas_Wellpro[[#This Row],[Cantidad Vendida]]</f>
        <v>22.046399999999998</v>
      </c>
      <c r="H3327" s="127">
        <v>137.79</v>
      </c>
      <c r="I3327" s="17">
        <f>+Ventas_Wellpro[[#This Row],[Total de Venta sin IVA]]+Ventas_Wellpro[[#This Row],[IVA]]</f>
        <v>159.8364</v>
      </c>
      <c r="J3327">
        <f>YEAR(Ventas_Wellpro[[#This Row],[Fecha]])</f>
        <v>2026</v>
      </c>
      <c r="K3327" t="str">
        <f>TEXT(Ventas_Wellpro[[#This Row],[Fecha]],"MMMM")</f>
        <v>febrero</v>
      </c>
      <c r="L3327">
        <f>DAY(Ventas_Wellpro[[#This Row],[Fecha]])</f>
        <v>23</v>
      </c>
    </row>
    <row r="3328" spans="2:12" x14ac:dyDescent="0.25">
      <c r="B3328" s="70">
        <v>46077</v>
      </c>
      <c r="C3328" s="74" t="s">
        <v>24</v>
      </c>
      <c r="D3328" s="210" t="s">
        <v>144</v>
      </c>
      <c r="E3328" s="124">
        <v>137.79</v>
      </c>
      <c r="F3328" s="124">
        <v>1</v>
      </c>
      <c r="G3328" s="48">
        <f>+(Ventas_Wellpro[[#This Row],[Precio de Venta]]*0.16)*Ventas_Wellpro[[#This Row],[Cantidad Vendida]]</f>
        <v>22.046399999999998</v>
      </c>
      <c r="H3328" s="126">
        <v>137.79</v>
      </c>
      <c r="I3328" s="17">
        <f>+Ventas_Wellpro[[#This Row],[Total de Venta sin IVA]]+Ventas_Wellpro[[#This Row],[IVA]]</f>
        <v>159.8364</v>
      </c>
      <c r="J3328">
        <f>YEAR(Ventas_Wellpro[[#This Row],[Fecha]])</f>
        <v>2026</v>
      </c>
      <c r="K3328" t="str">
        <f>TEXT(Ventas_Wellpro[[#This Row],[Fecha]],"MMMM")</f>
        <v>febrero</v>
      </c>
      <c r="L3328">
        <f>DAY(Ventas_Wellpro[[#This Row],[Fecha]])</f>
        <v>24</v>
      </c>
    </row>
    <row r="3329" spans="2:12" x14ac:dyDescent="0.25">
      <c r="B3329" s="70">
        <v>46076</v>
      </c>
      <c r="C3329" s="123" t="s">
        <v>147</v>
      </c>
      <c r="D3329" s="210" t="s">
        <v>144</v>
      </c>
      <c r="E3329" s="124">
        <v>77.89</v>
      </c>
      <c r="F3329" s="124">
        <v>1</v>
      </c>
      <c r="G3329" s="48">
        <f>+(Ventas_Wellpro[[#This Row],[Precio de Venta]]*0.16)*Ventas_Wellpro[[#This Row],[Cantidad Vendida]]</f>
        <v>12.462400000000001</v>
      </c>
      <c r="H3329" s="126">
        <v>77.89</v>
      </c>
      <c r="I3329" s="17">
        <f>+Ventas_Wellpro[[#This Row],[Total de Venta sin IVA]]+Ventas_Wellpro[[#This Row],[IVA]]</f>
        <v>90.352400000000003</v>
      </c>
      <c r="J3329">
        <f>YEAR(Ventas_Wellpro[[#This Row],[Fecha]])</f>
        <v>2026</v>
      </c>
      <c r="K3329" t="str">
        <f>TEXT(Ventas_Wellpro[[#This Row],[Fecha]],"MMMM")</f>
        <v>febrero</v>
      </c>
      <c r="L3329">
        <f>DAY(Ventas_Wellpro[[#This Row],[Fecha]])</f>
        <v>23</v>
      </c>
    </row>
    <row r="3330" spans="2:12" x14ac:dyDescent="0.25">
      <c r="B3330" s="70">
        <v>46076</v>
      </c>
      <c r="C3330" s="123" t="s">
        <v>147</v>
      </c>
      <c r="D3330" s="211" t="s">
        <v>144</v>
      </c>
      <c r="E3330" s="125">
        <v>77.89</v>
      </c>
      <c r="F3330" s="125">
        <v>1</v>
      </c>
      <c r="G3330" s="48">
        <f>+(Ventas_Wellpro[[#This Row],[Precio de Venta]]*0.16)*Ventas_Wellpro[[#This Row],[Cantidad Vendida]]</f>
        <v>12.462400000000001</v>
      </c>
      <c r="H3330" s="127">
        <v>77.89</v>
      </c>
      <c r="I3330" s="17">
        <f>+Ventas_Wellpro[[#This Row],[Total de Venta sin IVA]]+Ventas_Wellpro[[#This Row],[IVA]]</f>
        <v>90.352400000000003</v>
      </c>
      <c r="J3330">
        <f>YEAR(Ventas_Wellpro[[#This Row],[Fecha]])</f>
        <v>2026</v>
      </c>
      <c r="K3330" t="str">
        <f>TEXT(Ventas_Wellpro[[#This Row],[Fecha]],"MMMM")</f>
        <v>febrero</v>
      </c>
      <c r="L3330">
        <f>DAY(Ventas_Wellpro[[#This Row],[Fecha]])</f>
        <v>23</v>
      </c>
    </row>
    <row r="3331" spans="2:12" x14ac:dyDescent="0.25">
      <c r="B3331" s="70">
        <v>46076</v>
      </c>
      <c r="C3331" s="123" t="s">
        <v>147</v>
      </c>
      <c r="D3331" s="210" t="s">
        <v>144</v>
      </c>
      <c r="E3331" s="124">
        <v>77.89</v>
      </c>
      <c r="F3331" s="124">
        <v>1</v>
      </c>
      <c r="G3331" s="48">
        <f>+(Ventas_Wellpro[[#This Row],[Precio de Venta]]*0.16)*Ventas_Wellpro[[#This Row],[Cantidad Vendida]]</f>
        <v>12.462400000000001</v>
      </c>
      <c r="H3331" s="126">
        <v>77.89</v>
      </c>
      <c r="I3331" s="17">
        <f>+Ventas_Wellpro[[#This Row],[Total de Venta sin IVA]]+Ventas_Wellpro[[#This Row],[IVA]]</f>
        <v>90.352400000000003</v>
      </c>
      <c r="J3331">
        <f>YEAR(Ventas_Wellpro[[#This Row],[Fecha]])</f>
        <v>2026</v>
      </c>
      <c r="K3331" t="str">
        <f>TEXT(Ventas_Wellpro[[#This Row],[Fecha]],"MMMM")</f>
        <v>febrero</v>
      </c>
      <c r="L3331">
        <f>DAY(Ventas_Wellpro[[#This Row],[Fecha]])</f>
        <v>23</v>
      </c>
    </row>
    <row r="3332" spans="2:12" x14ac:dyDescent="0.25">
      <c r="B3332" s="70">
        <v>46076</v>
      </c>
      <c r="C3332" s="123" t="s">
        <v>147</v>
      </c>
      <c r="D3332" s="211" t="s">
        <v>144</v>
      </c>
      <c r="E3332" s="125">
        <v>77.89</v>
      </c>
      <c r="F3332" s="125">
        <v>1</v>
      </c>
      <c r="G3332" s="48">
        <f>+(Ventas_Wellpro[[#This Row],[Precio de Venta]]*0.16)*Ventas_Wellpro[[#This Row],[Cantidad Vendida]]</f>
        <v>12.462400000000001</v>
      </c>
      <c r="H3332" s="127">
        <v>77.89</v>
      </c>
      <c r="I3332" s="17">
        <f>+Ventas_Wellpro[[#This Row],[Total de Venta sin IVA]]+Ventas_Wellpro[[#This Row],[IVA]]</f>
        <v>90.352400000000003</v>
      </c>
      <c r="J3332">
        <f>YEAR(Ventas_Wellpro[[#This Row],[Fecha]])</f>
        <v>2026</v>
      </c>
      <c r="K3332" t="str">
        <f>TEXT(Ventas_Wellpro[[#This Row],[Fecha]],"MMMM")</f>
        <v>febrero</v>
      </c>
      <c r="L3332">
        <f>DAY(Ventas_Wellpro[[#This Row],[Fecha]])</f>
        <v>23</v>
      </c>
    </row>
    <row r="3333" spans="2:12" x14ac:dyDescent="0.25">
      <c r="B3333" s="70">
        <v>46076</v>
      </c>
      <c r="C3333" s="123" t="s">
        <v>147</v>
      </c>
      <c r="D3333" s="210" t="s">
        <v>144</v>
      </c>
      <c r="E3333" s="124">
        <v>77.89</v>
      </c>
      <c r="F3333" s="124">
        <v>1</v>
      </c>
      <c r="G3333" s="48">
        <f>+(Ventas_Wellpro[[#This Row],[Precio de Venta]]*0.16)*Ventas_Wellpro[[#This Row],[Cantidad Vendida]]</f>
        <v>12.462400000000001</v>
      </c>
      <c r="H3333" s="126">
        <v>77.89</v>
      </c>
      <c r="I3333" s="17">
        <f>+Ventas_Wellpro[[#This Row],[Total de Venta sin IVA]]+Ventas_Wellpro[[#This Row],[IVA]]</f>
        <v>90.352400000000003</v>
      </c>
      <c r="J3333">
        <f>YEAR(Ventas_Wellpro[[#This Row],[Fecha]])</f>
        <v>2026</v>
      </c>
      <c r="K3333" t="str">
        <f>TEXT(Ventas_Wellpro[[#This Row],[Fecha]],"MMMM")</f>
        <v>febrero</v>
      </c>
      <c r="L3333">
        <f>DAY(Ventas_Wellpro[[#This Row],[Fecha]])</f>
        <v>23</v>
      </c>
    </row>
    <row r="3334" spans="2:12" x14ac:dyDescent="0.25">
      <c r="B3334" s="70">
        <v>46077</v>
      </c>
      <c r="C3334" s="123" t="s">
        <v>147</v>
      </c>
      <c r="D3334" s="211" t="s">
        <v>144</v>
      </c>
      <c r="E3334" s="125">
        <v>77.89</v>
      </c>
      <c r="F3334" s="125">
        <v>1</v>
      </c>
      <c r="G3334" s="48">
        <f>+(Ventas_Wellpro[[#This Row],[Precio de Venta]]*0.16)*Ventas_Wellpro[[#This Row],[Cantidad Vendida]]</f>
        <v>12.462400000000001</v>
      </c>
      <c r="H3334" s="127">
        <v>77.89</v>
      </c>
      <c r="I3334" s="17">
        <f>+Ventas_Wellpro[[#This Row],[Total de Venta sin IVA]]+Ventas_Wellpro[[#This Row],[IVA]]</f>
        <v>90.352400000000003</v>
      </c>
      <c r="J3334">
        <f>YEAR(Ventas_Wellpro[[#This Row],[Fecha]])</f>
        <v>2026</v>
      </c>
      <c r="K3334" t="str">
        <f>TEXT(Ventas_Wellpro[[#This Row],[Fecha]],"MMMM")</f>
        <v>febrero</v>
      </c>
      <c r="L3334">
        <f>DAY(Ventas_Wellpro[[#This Row],[Fecha]])</f>
        <v>24</v>
      </c>
    </row>
    <row r="3335" spans="2:12" x14ac:dyDescent="0.25">
      <c r="B3335" s="70">
        <v>46076</v>
      </c>
      <c r="C3335" s="74" t="s">
        <v>123</v>
      </c>
      <c r="D3335" s="210" t="s">
        <v>144</v>
      </c>
      <c r="E3335" s="124">
        <v>137.79</v>
      </c>
      <c r="F3335" s="124">
        <v>1</v>
      </c>
      <c r="G3335" s="48">
        <f>+(Ventas_Wellpro[[#This Row],[Precio de Venta]]*0.16)*Ventas_Wellpro[[#This Row],[Cantidad Vendida]]</f>
        <v>22.046399999999998</v>
      </c>
      <c r="H3335" s="126">
        <v>137.79</v>
      </c>
      <c r="I3335" s="17">
        <f>+Ventas_Wellpro[[#This Row],[Total de Venta sin IVA]]+Ventas_Wellpro[[#This Row],[IVA]]</f>
        <v>159.8364</v>
      </c>
      <c r="J3335">
        <f>YEAR(Ventas_Wellpro[[#This Row],[Fecha]])</f>
        <v>2026</v>
      </c>
      <c r="K3335" t="str">
        <f>TEXT(Ventas_Wellpro[[#This Row],[Fecha]],"MMMM")</f>
        <v>febrero</v>
      </c>
      <c r="L3335">
        <f>DAY(Ventas_Wellpro[[#This Row],[Fecha]])</f>
        <v>23</v>
      </c>
    </row>
    <row r="3336" spans="2:12" x14ac:dyDescent="0.25">
      <c r="B3336" s="70">
        <v>46076</v>
      </c>
      <c r="C3336" s="74" t="s">
        <v>123</v>
      </c>
      <c r="D3336" s="211" t="s">
        <v>144</v>
      </c>
      <c r="E3336" s="125">
        <v>137.79</v>
      </c>
      <c r="F3336" s="125">
        <v>1</v>
      </c>
      <c r="G3336" s="48">
        <f>+(Ventas_Wellpro[[#This Row],[Precio de Venta]]*0.16)*Ventas_Wellpro[[#This Row],[Cantidad Vendida]]</f>
        <v>22.046399999999998</v>
      </c>
      <c r="H3336" s="127">
        <v>137.79</v>
      </c>
      <c r="I3336" s="17">
        <f>+Ventas_Wellpro[[#This Row],[Total de Venta sin IVA]]+Ventas_Wellpro[[#This Row],[IVA]]</f>
        <v>159.8364</v>
      </c>
      <c r="J3336">
        <f>YEAR(Ventas_Wellpro[[#This Row],[Fecha]])</f>
        <v>2026</v>
      </c>
      <c r="K3336" t="str">
        <f>TEXT(Ventas_Wellpro[[#This Row],[Fecha]],"MMMM")</f>
        <v>febrero</v>
      </c>
      <c r="L3336">
        <f>DAY(Ventas_Wellpro[[#This Row],[Fecha]])</f>
        <v>23</v>
      </c>
    </row>
    <row r="3337" spans="2:12" x14ac:dyDescent="0.25">
      <c r="B3337" s="70">
        <v>46077</v>
      </c>
      <c r="C3337" s="74" t="s">
        <v>123</v>
      </c>
      <c r="D3337" s="210" t="s">
        <v>144</v>
      </c>
      <c r="E3337" s="124">
        <v>137.79</v>
      </c>
      <c r="F3337" s="124">
        <v>1</v>
      </c>
      <c r="G3337" s="48">
        <f>+(Ventas_Wellpro[[#This Row],[Precio de Venta]]*0.16)*Ventas_Wellpro[[#This Row],[Cantidad Vendida]]</f>
        <v>22.046399999999998</v>
      </c>
      <c r="H3337" s="126">
        <v>137.79</v>
      </c>
      <c r="I3337" s="17">
        <f>+Ventas_Wellpro[[#This Row],[Total de Venta sin IVA]]+Ventas_Wellpro[[#This Row],[IVA]]</f>
        <v>159.8364</v>
      </c>
      <c r="J3337">
        <f>YEAR(Ventas_Wellpro[[#This Row],[Fecha]])</f>
        <v>2026</v>
      </c>
      <c r="K3337" t="str">
        <f>TEXT(Ventas_Wellpro[[#This Row],[Fecha]],"MMMM")</f>
        <v>febrero</v>
      </c>
      <c r="L3337">
        <f>DAY(Ventas_Wellpro[[#This Row],[Fecha]])</f>
        <v>24</v>
      </c>
    </row>
    <row r="3338" spans="2:12" x14ac:dyDescent="0.25">
      <c r="B3338" s="70">
        <v>46076</v>
      </c>
      <c r="C3338" s="74" t="s">
        <v>16</v>
      </c>
      <c r="D3338" s="211" t="s">
        <v>144</v>
      </c>
      <c r="E3338" s="125">
        <v>886.24</v>
      </c>
      <c r="F3338" s="125">
        <v>1</v>
      </c>
      <c r="G3338" s="48">
        <f>+(Ventas_Wellpro[[#This Row],[Precio de Venta]]*0.16)*Ventas_Wellpro[[#This Row],[Cantidad Vendida]]</f>
        <v>141.79840000000002</v>
      </c>
      <c r="H3338" s="127">
        <v>886.24</v>
      </c>
      <c r="I3338" s="17">
        <f>+Ventas_Wellpro[[#This Row],[Total de Venta sin IVA]]+Ventas_Wellpro[[#This Row],[IVA]]</f>
        <v>1028.0383999999999</v>
      </c>
      <c r="J3338">
        <f>YEAR(Ventas_Wellpro[[#This Row],[Fecha]])</f>
        <v>2026</v>
      </c>
      <c r="K3338" t="str">
        <f>TEXT(Ventas_Wellpro[[#This Row],[Fecha]],"MMMM")</f>
        <v>febrero</v>
      </c>
      <c r="L3338">
        <f>DAY(Ventas_Wellpro[[#This Row],[Fecha]])</f>
        <v>23</v>
      </c>
    </row>
    <row r="3339" spans="2:12" x14ac:dyDescent="0.25">
      <c r="B3339" s="70">
        <v>46076</v>
      </c>
      <c r="C3339" s="88" t="s">
        <v>159</v>
      </c>
      <c r="D3339" s="210" t="s">
        <v>144</v>
      </c>
      <c r="E3339" s="124">
        <v>957.67</v>
      </c>
      <c r="F3339" s="124">
        <v>1</v>
      </c>
      <c r="G3339" s="48">
        <f>+(Ventas_Wellpro[[#This Row],[Precio de Venta]]*0.16)*Ventas_Wellpro[[#This Row],[Cantidad Vendida]]</f>
        <v>153.22720000000001</v>
      </c>
      <c r="H3339" s="126">
        <v>957.67</v>
      </c>
      <c r="I3339" s="17">
        <f>+Ventas_Wellpro[[#This Row],[Total de Venta sin IVA]]+Ventas_Wellpro[[#This Row],[IVA]]</f>
        <v>1110.8971999999999</v>
      </c>
      <c r="J3339">
        <f>YEAR(Ventas_Wellpro[[#This Row],[Fecha]])</f>
        <v>2026</v>
      </c>
      <c r="K3339" t="str">
        <f>TEXT(Ventas_Wellpro[[#This Row],[Fecha]],"MMMM")</f>
        <v>febrero</v>
      </c>
      <c r="L3339">
        <f>DAY(Ventas_Wellpro[[#This Row],[Fecha]])</f>
        <v>23</v>
      </c>
    </row>
    <row r="3340" spans="2:12" x14ac:dyDescent="0.25">
      <c r="B3340" s="70">
        <v>46078</v>
      </c>
      <c r="C3340" s="88" t="s">
        <v>18</v>
      </c>
      <c r="D3340" t="s">
        <v>196</v>
      </c>
      <c r="E3340" s="124">
        <v>525.59</v>
      </c>
      <c r="F3340" s="124">
        <v>6</v>
      </c>
      <c r="G3340" s="48">
        <f>+(Ventas_Wellpro[[#This Row],[Precio de Venta]]*0.16)*Ventas_Wellpro[[#This Row],[Cantidad Vendida]]</f>
        <v>504.56640000000004</v>
      </c>
      <c r="H3340" s="126">
        <v>3153.54</v>
      </c>
      <c r="I3340" s="17">
        <f>+Ventas_Wellpro[[#This Row],[Total de Venta sin IVA]]+Ventas_Wellpro[[#This Row],[IVA]]</f>
        <v>3658.1064000000001</v>
      </c>
      <c r="J3340">
        <f>YEAR(Ventas_Wellpro[[#This Row],[Fecha]])</f>
        <v>2026</v>
      </c>
      <c r="K3340" t="str">
        <f>TEXT(Ventas_Wellpro[[#This Row],[Fecha]],"MMMM")</f>
        <v>febrero</v>
      </c>
      <c r="L3340">
        <f>DAY(Ventas_Wellpro[[#This Row],[Fecha]])</f>
        <v>25</v>
      </c>
    </row>
    <row r="3341" spans="2:12" x14ac:dyDescent="0.25">
      <c r="B3341" s="70">
        <v>46078</v>
      </c>
      <c r="C3341" s="88" t="s">
        <v>18</v>
      </c>
      <c r="D3341" t="s">
        <v>196</v>
      </c>
      <c r="E3341" s="125">
        <v>525.59</v>
      </c>
      <c r="F3341" s="125">
        <v>6</v>
      </c>
      <c r="G3341" s="48">
        <f>+(Ventas_Wellpro[[#This Row],[Precio de Venta]]*0.16)*Ventas_Wellpro[[#This Row],[Cantidad Vendida]]</f>
        <v>504.56640000000004</v>
      </c>
      <c r="H3341" s="127">
        <v>3153.54</v>
      </c>
      <c r="I3341" s="17">
        <f>+Ventas_Wellpro[[#This Row],[Total de Venta sin IVA]]+Ventas_Wellpro[[#This Row],[IVA]]</f>
        <v>3658.1064000000001</v>
      </c>
      <c r="J3341">
        <f>YEAR(Ventas_Wellpro[[#This Row],[Fecha]])</f>
        <v>2026</v>
      </c>
      <c r="K3341" t="str">
        <f>TEXT(Ventas_Wellpro[[#This Row],[Fecha]],"MMMM")</f>
        <v>febrero</v>
      </c>
      <c r="L3341">
        <f>DAY(Ventas_Wellpro[[#This Row],[Fecha]])</f>
        <v>25</v>
      </c>
    </row>
    <row r="3342" spans="2:12" x14ac:dyDescent="0.25">
      <c r="B3342" s="70">
        <v>46078</v>
      </c>
      <c r="C3342" s="88" t="s">
        <v>18</v>
      </c>
      <c r="D3342" t="s">
        <v>196</v>
      </c>
      <c r="E3342" s="124">
        <v>525.59</v>
      </c>
      <c r="F3342" s="124">
        <v>6</v>
      </c>
      <c r="G3342" s="48">
        <f>+(Ventas_Wellpro[[#This Row],[Precio de Venta]]*0.16)*Ventas_Wellpro[[#This Row],[Cantidad Vendida]]</f>
        <v>504.56640000000004</v>
      </c>
      <c r="H3342" s="126">
        <v>3153.54</v>
      </c>
      <c r="I3342" s="17">
        <f>+Ventas_Wellpro[[#This Row],[Total de Venta sin IVA]]+Ventas_Wellpro[[#This Row],[IVA]]</f>
        <v>3658.1064000000001</v>
      </c>
      <c r="J3342">
        <f>YEAR(Ventas_Wellpro[[#This Row],[Fecha]])</f>
        <v>2026</v>
      </c>
      <c r="K3342" t="str">
        <f>TEXT(Ventas_Wellpro[[#This Row],[Fecha]],"MMMM")</f>
        <v>febrero</v>
      </c>
      <c r="L3342">
        <f>DAY(Ventas_Wellpro[[#This Row],[Fecha]])</f>
        <v>25</v>
      </c>
    </row>
    <row r="3343" spans="2:12" x14ac:dyDescent="0.25">
      <c r="B3343" s="70">
        <v>46078</v>
      </c>
      <c r="C3343" s="88" t="s">
        <v>18</v>
      </c>
      <c r="D3343" t="s">
        <v>196</v>
      </c>
      <c r="E3343" s="125">
        <v>525.59</v>
      </c>
      <c r="F3343" s="125">
        <v>6</v>
      </c>
      <c r="G3343" s="48">
        <f>+(Ventas_Wellpro[[#This Row],[Precio de Venta]]*0.16)*Ventas_Wellpro[[#This Row],[Cantidad Vendida]]</f>
        <v>504.56640000000004</v>
      </c>
      <c r="H3343" s="127">
        <v>3153.54</v>
      </c>
      <c r="I3343" s="17">
        <f>+Ventas_Wellpro[[#This Row],[Total de Venta sin IVA]]+Ventas_Wellpro[[#This Row],[IVA]]</f>
        <v>3658.1064000000001</v>
      </c>
      <c r="J3343">
        <f>YEAR(Ventas_Wellpro[[#This Row],[Fecha]])</f>
        <v>2026</v>
      </c>
      <c r="K3343" t="str">
        <f>TEXT(Ventas_Wellpro[[#This Row],[Fecha]],"MMMM")</f>
        <v>febrero</v>
      </c>
      <c r="L3343">
        <f>DAY(Ventas_Wellpro[[#This Row],[Fecha]])</f>
        <v>25</v>
      </c>
    </row>
    <row r="3344" spans="2:12" x14ac:dyDescent="0.25">
      <c r="B3344" s="70">
        <v>46078</v>
      </c>
      <c r="C3344" s="88" t="s">
        <v>18</v>
      </c>
      <c r="D3344" t="s">
        <v>196</v>
      </c>
      <c r="E3344" s="124">
        <v>525.59</v>
      </c>
      <c r="F3344" s="124">
        <v>6</v>
      </c>
      <c r="G3344" s="48">
        <f>+(Ventas_Wellpro[[#This Row],[Precio de Venta]]*0.16)*Ventas_Wellpro[[#This Row],[Cantidad Vendida]]</f>
        <v>504.56640000000004</v>
      </c>
      <c r="H3344" s="126">
        <v>3153.54</v>
      </c>
      <c r="I3344" s="17">
        <f>+Ventas_Wellpro[[#This Row],[Total de Venta sin IVA]]+Ventas_Wellpro[[#This Row],[IVA]]</f>
        <v>3658.1064000000001</v>
      </c>
      <c r="J3344">
        <f>YEAR(Ventas_Wellpro[[#This Row],[Fecha]])</f>
        <v>2026</v>
      </c>
      <c r="K3344" t="str">
        <f>TEXT(Ventas_Wellpro[[#This Row],[Fecha]],"MMMM")</f>
        <v>febrero</v>
      </c>
      <c r="L3344">
        <f>DAY(Ventas_Wellpro[[#This Row],[Fecha]])</f>
        <v>25</v>
      </c>
    </row>
    <row r="3345" spans="2:12" x14ac:dyDescent="0.25">
      <c r="B3345" s="70">
        <v>46078</v>
      </c>
      <c r="C3345" s="88" t="s">
        <v>18</v>
      </c>
      <c r="D3345" t="s">
        <v>196</v>
      </c>
      <c r="E3345" s="125">
        <v>525.59</v>
      </c>
      <c r="F3345" s="125">
        <v>6</v>
      </c>
      <c r="G3345" s="48">
        <f>+(Ventas_Wellpro[[#This Row],[Precio de Venta]]*0.16)*Ventas_Wellpro[[#This Row],[Cantidad Vendida]]</f>
        <v>504.56640000000004</v>
      </c>
      <c r="H3345" s="127">
        <v>3153.54</v>
      </c>
      <c r="I3345" s="17">
        <f>+Ventas_Wellpro[[#This Row],[Total de Venta sin IVA]]+Ventas_Wellpro[[#This Row],[IVA]]</f>
        <v>3658.1064000000001</v>
      </c>
      <c r="J3345">
        <f>YEAR(Ventas_Wellpro[[#This Row],[Fecha]])</f>
        <v>2026</v>
      </c>
      <c r="K3345" t="str">
        <f>TEXT(Ventas_Wellpro[[#This Row],[Fecha]],"MMMM")</f>
        <v>febrero</v>
      </c>
      <c r="L3345">
        <f>DAY(Ventas_Wellpro[[#This Row],[Fecha]])</f>
        <v>25</v>
      </c>
    </row>
    <row r="3346" spans="2:12" x14ac:dyDescent="0.25">
      <c r="B3346" s="70">
        <v>46078</v>
      </c>
      <c r="C3346" s="88" t="s">
        <v>18</v>
      </c>
      <c r="D3346" t="s">
        <v>196</v>
      </c>
      <c r="E3346" s="124">
        <v>525.59</v>
      </c>
      <c r="F3346" s="124">
        <v>6</v>
      </c>
      <c r="G3346" s="48">
        <f>+(Ventas_Wellpro[[#This Row],[Precio de Venta]]*0.16)*Ventas_Wellpro[[#This Row],[Cantidad Vendida]]</f>
        <v>504.56640000000004</v>
      </c>
      <c r="H3346" s="126">
        <v>3153.54</v>
      </c>
      <c r="I3346" s="17">
        <f>+Ventas_Wellpro[[#This Row],[Total de Venta sin IVA]]+Ventas_Wellpro[[#This Row],[IVA]]</f>
        <v>3658.1064000000001</v>
      </c>
      <c r="J3346">
        <f>YEAR(Ventas_Wellpro[[#This Row],[Fecha]])</f>
        <v>2026</v>
      </c>
      <c r="K3346" t="str">
        <f>TEXT(Ventas_Wellpro[[#This Row],[Fecha]],"MMMM")</f>
        <v>febrero</v>
      </c>
      <c r="L3346">
        <f>DAY(Ventas_Wellpro[[#This Row],[Fecha]])</f>
        <v>25</v>
      </c>
    </row>
    <row r="3347" spans="2:12" x14ac:dyDescent="0.25">
      <c r="B3347" s="70">
        <v>46078</v>
      </c>
      <c r="C3347" s="74" t="s">
        <v>22</v>
      </c>
      <c r="D3347" s="211" t="s">
        <v>144</v>
      </c>
      <c r="E3347" s="125">
        <v>137.79</v>
      </c>
      <c r="F3347" s="125">
        <v>1</v>
      </c>
      <c r="G3347" s="48">
        <f>+(Ventas_Wellpro[[#This Row],[Precio de Venta]]*0.16)*Ventas_Wellpro[[#This Row],[Cantidad Vendida]]</f>
        <v>22.046399999999998</v>
      </c>
      <c r="H3347" s="127">
        <v>137.79</v>
      </c>
      <c r="I3347" s="17">
        <f>+Ventas_Wellpro[[#This Row],[Total de Venta sin IVA]]+Ventas_Wellpro[[#This Row],[IVA]]</f>
        <v>159.8364</v>
      </c>
      <c r="J3347">
        <f>YEAR(Ventas_Wellpro[[#This Row],[Fecha]])</f>
        <v>2026</v>
      </c>
      <c r="K3347" t="str">
        <f>TEXT(Ventas_Wellpro[[#This Row],[Fecha]],"MMMM")</f>
        <v>febrero</v>
      </c>
      <c r="L3347">
        <f>DAY(Ventas_Wellpro[[#This Row],[Fecha]])</f>
        <v>25</v>
      </c>
    </row>
    <row r="3348" spans="2:12" x14ac:dyDescent="0.25">
      <c r="B3348" s="70">
        <v>46078</v>
      </c>
      <c r="C3348" s="74" t="s">
        <v>22</v>
      </c>
      <c r="D3348" s="210" t="s">
        <v>144</v>
      </c>
      <c r="E3348" s="124">
        <v>137.79</v>
      </c>
      <c r="F3348" s="124">
        <v>1</v>
      </c>
      <c r="G3348" s="48">
        <f>+(Ventas_Wellpro[[#This Row],[Precio de Venta]]*0.16)*Ventas_Wellpro[[#This Row],[Cantidad Vendida]]</f>
        <v>22.046399999999998</v>
      </c>
      <c r="H3348" s="126">
        <v>137.79</v>
      </c>
      <c r="I3348" s="17">
        <f>+Ventas_Wellpro[[#This Row],[Total de Venta sin IVA]]+Ventas_Wellpro[[#This Row],[IVA]]</f>
        <v>159.8364</v>
      </c>
      <c r="J3348">
        <f>YEAR(Ventas_Wellpro[[#This Row],[Fecha]])</f>
        <v>2026</v>
      </c>
      <c r="K3348" t="str">
        <f>TEXT(Ventas_Wellpro[[#This Row],[Fecha]],"MMMM")</f>
        <v>febrero</v>
      </c>
      <c r="L3348">
        <f>DAY(Ventas_Wellpro[[#This Row],[Fecha]])</f>
        <v>25</v>
      </c>
    </row>
    <row r="3349" spans="2:12" x14ac:dyDescent="0.25">
      <c r="B3349" s="70">
        <v>46078</v>
      </c>
      <c r="C3349" s="74" t="s">
        <v>22</v>
      </c>
      <c r="D3349" s="211" t="s">
        <v>144</v>
      </c>
      <c r="E3349" s="125">
        <v>137.79</v>
      </c>
      <c r="F3349" s="125">
        <v>1</v>
      </c>
      <c r="G3349" s="48">
        <f>+(Ventas_Wellpro[[#This Row],[Precio de Venta]]*0.16)*Ventas_Wellpro[[#This Row],[Cantidad Vendida]]</f>
        <v>22.046399999999998</v>
      </c>
      <c r="H3349" s="127">
        <v>137.79</v>
      </c>
      <c r="I3349" s="17">
        <f>+Ventas_Wellpro[[#This Row],[Total de Venta sin IVA]]+Ventas_Wellpro[[#This Row],[IVA]]</f>
        <v>159.8364</v>
      </c>
      <c r="J3349">
        <f>YEAR(Ventas_Wellpro[[#This Row],[Fecha]])</f>
        <v>2026</v>
      </c>
      <c r="K3349" t="str">
        <f>TEXT(Ventas_Wellpro[[#This Row],[Fecha]],"MMMM")</f>
        <v>febrero</v>
      </c>
      <c r="L3349">
        <f>DAY(Ventas_Wellpro[[#This Row],[Fecha]])</f>
        <v>25</v>
      </c>
    </row>
    <row r="3350" spans="2:12" x14ac:dyDescent="0.25">
      <c r="B3350" s="70">
        <v>46078</v>
      </c>
      <c r="C3350" s="74" t="s">
        <v>22</v>
      </c>
      <c r="D3350" s="210" t="s">
        <v>145</v>
      </c>
      <c r="E3350" s="124">
        <v>90.54</v>
      </c>
      <c r="F3350" s="124">
        <v>20</v>
      </c>
      <c r="G3350" s="48">
        <f>+(Ventas_Wellpro[[#This Row],[Precio de Venta]]*0.16)*Ventas_Wellpro[[#This Row],[Cantidad Vendida]]</f>
        <v>289.72800000000001</v>
      </c>
      <c r="H3350" s="126">
        <v>1810.8</v>
      </c>
      <c r="I3350" s="17">
        <f>+Ventas_Wellpro[[#This Row],[Total de Venta sin IVA]]+Ventas_Wellpro[[#This Row],[IVA]]</f>
        <v>2100.5279999999998</v>
      </c>
      <c r="J3350">
        <f>YEAR(Ventas_Wellpro[[#This Row],[Fecha]])</f>
        <v>2026</v>
      </c>
      <c r="K3350" t="str">
        <f>TEXT(Ventas_Wellpro[[#This Row],[Fecha]],"MMMM")</f>
        <v>febrero</v>
      </c>
      <c r="L3350">
        <f>DAY(Ventas_Wellpro[[#This Row],[Fecha]])</f>
        <v>25</v>
      </c>
    </row>
    <row r="3351" spans="2:12" x14ac:dyDescent="0.25">
      <c r="B3351" s="70">
        <v>46078</v>
      </c>
      <c r="C3351" s="74" t="s">
        <v>21</v>
      </c>
      <c r="D3351" s="211" t="s">
        <v>144</v>
      </c>
      <c r="E3351" s="125">
        <v>137.79</v>
      </c>
      <c r="F3351" s="125">
        <v>1</v>
      </c>
      <c r="G3351" s="48">
        <f>+(Ventas_Wellpro[[#This Row],[Precio de Venta]]*0.16)*Ventas_Wellpro[[#This Row],[Cantidad Vendida]]</f>
        <v>22.046399999999998</v>
      </c>
      <c r="H3351" s="127">
        <v>137.79</v>
      </c>
      <c r="I3351" s="17">
        <f>+Ventas_Wellpro[[#This Row],[Total de Venta sin IVA]]+Ventas_Wellpro[[#This Row],[IVA]]</f>
        <v>159.8364</v>
      </c>
      <c r="J3351">
        <f>YEAR(Ventas_Wellpro[[#This Row],[Fecha]])</f>
        <v>2026</v>
      </c>
      <c r="K3351" t="str">
        <f>TEXT(Ventas_Wellpro[[#This Row],[Fecha]],"MMMM")</f>
        <v>febrero</v>
      </c>
      <c r="L3351">
        <f>DAY(Ventas_Wellpro[[#This Row],[Fecha]])</f>
        <v>25</v>
      </c>
    </row>
    <row r="3352" spans="2:12" x14ac:dyDescent="0.25">
      <c r="B3352" s="70">
        <v>46078</v>
      </c>
      <c r="C3352" s="74" t="s">
        <v>21</v>
      </c>
      <c r="D3352" s="210" t="s">
        <v>144</v>
      </c>
      <c r="E3352" s="124">
        <v>137.79</v>
      </c>
      <c r="F3352" s="124">
        <v>1</v>
      </c>
      <c r="G3352" s="48">
        <f>+(Ventas_Wellpro[[#This Row],[Precio de Venta]]*0.16)*Ventas_Wellpro[[#This Row],[Cantidad Vendida]]</f>
        <v>22.046399999999998</v>
      </c>
      <c r="H3352" s="126">
        <v>137.79</v>
      </c>
      <c r="I3352" s="17">
        <f>+Ventas_Wellpro[[#This Row],[Total de Venta sin IVA]]+Ventas_Wellpro[[#This Row],[IVA]]</f>
        <v>159.8364</v>
      </c>
      <c r="J3352">
        <f>YEAR(Ventas_Wellpro[[#This Row],[Fecha]])</f>
        <v>2026</v>
      </c>
      <c r="K3352" t="str">
        <f>TEXT(Ventas_Wellpro[[#This Row],[Fecha]],"MMMM")</f>
        <v>febrero</v>
      </c>
      <c r="L3352">
        <f>DAY(Ventas_Wellpro[[#This Row],[Fecha]])</f>
        <v>25</v>
      </c>
    </row>
    <row r="3353" spans="2:12" x14ac:dyDescent="0.25">
      <c r="B3353" s="70">
        <v>46078</v>
      </c>
      <c r="C3353" s="74" t="s">
        <v>23</v>
      </c>
      <c r="D3353" s="211" t="s">
        <v>144</v>
      </c>
      <c r="E3353" s="125">
        <v>137.79</v>
      </c>
      <c r="F3353" s="125">
        <v>1</v>
      </c>
      <c r="G3353" s="48">
        <f>+(Ventas_Wellpro[[#This Row],[Precio de Venta]]*0.16)*Ventas_Wellpro[[#This Row],[Cantidad Vendida]]</f>
        <v>22.046399999999998</v>
      </c>
      <c r="H3353" s="127">
        <v>137.79</v>
      </c>
      <c r="I3353" s="17">
        <f>+Ventas_Wellpro[[#This Row],[Total de Venta sin IVA]]+Ventas_Wellpro[[#This Row],[IVA]]</f>
        <v>159.8364</v>
      </c>
      <c r="J3353">
        <f>YEAR(Ventas_Wellpro[[#This Row],[Fecha]])</f>
        <v>2026</v>
      </c>
      <c r="K3353" t="str">
        <f>TEXT(Ventas_Wellpro[[#This Row],[Fecha]],"MMMM")</f>
        <v>febrero</v>
      </c>
      <c r="L3353">
        <f>DAY(Ventas_Wellpro[[#This Row],[Fecha]])</f>
        <v>25</v>
      </c>
    </row>
    <row r="3354" spans="2:12" x14ac:dyDescent="0.25">
      <c r="B3354" s="70">
        <v>46078</v>
      </c>
      <c r="C3354" s="74" t="s">
        <v>23</v>
      </c>
      <c r="D3354" s="210" t="s">
        <v>144</v>
      </c>
      <c r="E3354" s="124">
        <v>137.79</v>
      </c>
      <c r="F3354" s="124">
        <v>1</v>
      </c>
      <c r="G3354" s="48">
        <f>+(Ventas_Wellpro[[#This Row],[Precio de Venta]]*0.16)*Ventas_Wellpro[[#This Row],[Cantidad Vendida]]</f>
        <v>22.046399999999998</v>
      </c>
      <c r="H3354" s="126">
        <v>137.79</v>
      </c>
      <c r="I3354" s="17">
        <f>+Ventas_Wellpro[[#This Row],[Total de Venta sin IVA]]+Ventas_Wellpro[[#This Row],[IVA]]</f>
        <v>159.8364</v>
      </c>
      <c r="J3354">
        <f>YEAR(Ventas_Wellpro[[#This Row],[Fecha]])</f>
        <v>2026</v>
      </c>
      <c r="K3354" t="str">
        <f>TEXT(Ventas_Wellpro[[#This Row],[Fecha]],"MMMM")</f>
        <v>febrero</v>
      </c>
      <c r="L3354">
        <f>DAY(Ventas_Wellpro[[#This Row],[Fecha]])</f>
        <v>25</v>
      </c>
    </row>
    <row r="3355" spans="2:12" x14ac:dyDescent="0.25">
      <c r="B3355" s="70">
        <v>46078</v>
      </c>
      <c r="C3355" s="74" t="s">
        <v>23</v>
      </c>
      <c r="D3355" t="s">
        <v>196</v>
      </c>
      <c r="E3355" s="125">
        <v>70.05</v>
      </c>
      <c r="F3355" s="125">
        <v>240</v>
      </c>
      <c r="G3355" s="48">
        <f>+(Ventas_Wellpro[[#This Row],[Precio de Venta]]*0.16)*Ventas_Wellpro[[#This Row],[Cantidad Vendida]]</f>
        <v>2689.92</v>
      </c>
      <c r="H3355" s="127">
        <v>16812</v>
      </c>
      <c r="I3355" s="17">
        <f>+Ventas_Wellpro[[#This Row],[Total de Venta sin IVA]]+Ventas_Wellpro[[#This Row],[IVA]]</f>
        <v>19501.919999999998</v>
      </c>
      <c r="J3355">
        <f>YEAR(Ventas_Wellpro[[#This Row],[Fecha]])</f>
        <v>2026</v>
      </c>
      <c r="K3355" t="str">
        <f>TEXT(Ventas_Wellpro[[#This Row],[Fecha]],"MMMM")</f>
        <v>febrero</v>
      </c>
      <c r="L3355">
        <f>DAY(Ventas_Wellpro[[#This Row],[Fecha]])</f>
        <v>25</v>
      </c>
    </row>
    <row r="3356" spans="2:12" x14ac:dyDescent="0.25">
      <c r="B3356" s="70">
        <v>46078</v>
      </c>
      <c r="C3356" s="74" t="s">
        <v>24</v>
      </c>
      <c r="D3356" s="210" t="s">
        <v>144</v>
      </c>
      <c r="E3356" s="124">
        <v>137.79</v>
      </c>
      <c r="F3356" s="124">
        <v>1</v>
      </c>
      <c r="G3356" s="48">
        <f>+(Ventas_Wellpro[[#This Row],[Precio de Venta]]*0.16)*Ventas_Wellpro[[#This Row],[Cantidad Vendida]]</f>
        <v>22.046399999999998</v>
      </c>
      <c r="H3356" s="126">
        <v>137.79</v>
      </c>
      <c r="I3356" s="17">
        <f>+Ventas_Wellpro[[#This Row],[Total de Venta sin IVA]]+Ventas_Wellpro[[#This Row],[IVA]]</f>
        <v>159.8364</v>
      </c>
      <c r="J3356">
        <f>YEAR(Ventas_Wellpro[[#This Row],[Fecha]])</f>
        <v>2026</v>
      </c>
      <c r="K3356" t="str">
        <f>TEXT(Ventas_Wellpro[[#This Row],[Fecha]],"MMMM")</f>
        <v>febrero</v>
      </c>
      <c r="L3356">
        <f>DAY(Ventas_Wellpro[[#This Row],[Fecha]])</f>
        <v>25</v>
      </c>
    </row>
    <row r="3357" spans="2:12" x14ac:dyDescent="0.25">
      <c r="B3357" s="70">
        <v>46078</v>
      </c>
      <c r="C3357" s="74" t="s">
        <v>16</v>
      </c>
      <c r="D3357" s="211" t="s">
        <v>144</v>
      </c>
      <c r="E3357" s="125">
        <v>905.16</v>
      </c>
      <c r="F3357" s="125">
        <v>1</v>
      </c>
      <c r="G3357" s="48">
        <f>+(Ventas_Wellpro[[#This Row],[Precio de Venta]]*0.16)*Ventas_Wellpro[[#This Row],[Cantidad Vendida]]</f>
        <v>144.82560000000001</v>
      </c>
      <c r="H3357" s="127">
        <v>905.16</v>
      </c>
      <c r="I3357" s="17">
        <f>+Ventas_Wellpro[[#This Row],[Total de Venta sin IVA]]+Ventas_Wellpro[[#This Row],[IVA]]</f>
        <v>1049.9856</v>
      </c>
      <c r="J3357">
        <f>YEAR(Ventas_Wellpro[[#This Row],[Fecha]])</f>
        <v>2026</v>
      </c>
      <c r="K3357" t="str">
        <f>TEXT(Ventas_Wellpro[[#This Row],[Fecha]],"MMMM")</f>
        <v>febrero</v>
      </c>
      <c r="L3357">
        <f>DAY(Ventas_Wellpro[[#This Row],[Fecha]])</f>
        <v>25</v>
      </c>
    </row>
    <row r="3358" spans="2:12" x14ac:dyDescent="0.25">
      <c r="B3358" s="70">
        <v>46078</v>
      </c>
      <c r="C3358" s="74" t="s">
        <v>17</v>
      </c>
      <c r="D3358" t="s">
        <v>196</v>
      </c>
      <c r="E3358" s="124">
        <v>498.66</v>
      </c>
      <c r="F3358" s="124">
        <v>24</v>
      </c>
      <c r="G3358" s="48">
        <f>+(Ventas_Wellpro[[#This Row],[Precio de Venta]]*0.16)*Ventas_Wellpro[[#This Row],[Cantidad Vendida]]</f>
        <v>1914.8544000000002</v>
      </c>
      <c r="H3358" s="126">
        <v>11967.84</v>
      </c>
      <c r="I3358" s="17">
        <f>+Ventas_Wellpro[[#This Row],[Total de Venta sin IVA]]+Ventas_Wellpro[[#This Row],[IVA]]</f>
        <v>13882.6944</v>
      </c>
      <c r="J3358">
        <f>YEAR(Ventas_Wellpro[[#This Row],[Fecha]])</f>
        <v>2026</v>
      </c>
      <c r="K3358" t="str">
        <f>TEXT(Ventas_Wellpro[[#This Row],[Fecha]],"MMMM")</f>
        <v>febrero</v>
      </c>
      <c r="L3358">
        <f>DAY(Ventas_Wellpro[[#This Row],[Fecha]])</f>
        <v>25</v>
      </c>
    </row>
    <row r="3359" spans="2:12" x14ac:dyDescent="0.25">
      <c r="B3359" s="70">
        <v>46078</v>
      </c>
      <c r="C3359" s="74" t="s">
        <v>17</v>
      </c>
      <c r="D3359" t="s">
        <v>196</v>
      </c>
      <c r="E3359" s="125">
        <v>498.66</v>
      </c>
      <c r="F3359" s="125">
        <v>6</v>
      </c>
      <c r="G3359" s="48">
        <f>+(Ventas_Wellpro[[#This Row],[Precio de Venta]]*0.16)*Ventas_Wellpro[[#This Row],[Cantidad Vendida]]</f>
        <v>478.71360000000004</v>
      </c>
      <c r="H3359" s="127">
        <v>2991.96</v>
      </c>
      <c r="I3359" s="17">
        <f>+Ventas_Wellpro[[#This Row],[Total de Venta sin IVA]]+Ventas_Wellpro[[#This Row],[IVA]]</f>
        <v>3470.6736000000001</v>
      </c>
      <c r="J3359">
        <f>YEAR(Ventas_Wellpro[[#This Row],[Fecha]])</f>
        <v>2026</v>
      </c>
      <c r="K3359" t="str">
        <f>TEXT(Ventas_Wellpro[[#This Row],[Fecha]],"MMMM")</f>
        <v>febrero</v>
      </c>
      <c r="L3359">
        <f>DAY(Ventas_Wellpro[[#This Row],[Fecha]])</f>
        <v>25</v>
      </c>
    </row>
    <row r="3360" spans="2:12" x14ac:dyDescent="0.25">
      <c r="B3360" s="70">
        <v>46078</v>
      </c>
      <c r="C3360" s="74" t="s">
        <v>17</v>
      </c>
      <c r="D3360" t="s">
        <v>196</v>
      </c>
      <c r="E3360" s="124">
        <v>498.66</v>
      </c>
      <c r="F3360" s="124">
        <v>12</v>
      </c>
      <c r="G3360" s="48">
        <f>+(Ventas_Wellpro[[#This Row],[Precio de Venta]]*0.16)*Ventas_Wellpro[[#This Row],[Cantidad Vendida]]</f>
        <v>957.42720000000008</v>
      </c>
      <c r="H3360" s="126">
        <v>5983.92</v>
      </c>
      <c r="I3360" s="17">
        <f>+Ventas_Wellpro[[#This Row],[Total de Venta sin IVA]]+Ventas_Wellpro[[#This Row],[IVA]]</f>
        <v>6941.3472000000002</v>
      </c>
      <c r="J3360">
        <f>YEAR(Ventas_Wellpro[[#This Row],[Fecha]])</f>
        <v>2026</v>
      </c>
      <c r="K3360" t="str">
        <f>TEXT(Ventas_Wellpro[[#This Row],[Fecha]],"MMMM")</f>
        <v>febrero</v>
      </c>
      <c r="L3360">
        <f>DAY(Ventas_Wellpro[[#This Row],[Fecha]])</f>
        <v>25</v>
      </c>
    </row>
    <row r="3361" spans="2:12" x14ac:dyDescent="0.25">
      <c r="B3361" s="70">
        <v>46078</v>
      </c>
      <c r="C3361" s="74" t="s">
        <v>17</v>
      </c>
      <c r="D3361" t="s">
        <v>196</v>
      </c>
      <c r="E3361" s="125">
        <v>498.66</v>
      </c>
      <c r="F3361" s="125">
        <v>6</v>
      </c>
      <c r="G3361" s="48">
        <f>+(Ventas_Wellpro[[#This Row],[Precio de Venta]]*0.16)*Ventas_Wellpro[[#This Row],[Cantidad Vendida]]</f>
        <v>478.71360000000004</v>
      </c>
      <c r="H3361" s="127">
        <v>2991.96</v>
      </c>
      <c r="I3361" s="17">
        <f>+Ventas_Wellpro[[#This Row],[Total de Venta sin IVA]]+Ventas_Wellpro[[#This Row],[IVA]]</f>
        <v>3470.6736000000001</v>
      </c>
      <c r="J3361">
        <f>YEAR(Ventas_Wellpro[[#This Row],[Fecha]])</f>
        <v>2026</v>
      </c>
      <c r="K3361" t="str">
        <f>TEXT(Ventas_Wellpro[[#This Row],[Fecha]],"MMMM")</f>
        <v>febrero</v>
      </c>
      <c r="L3361">
        <f>DAY(Ventas_Wellpro[[#This Row],[Fecha]])</f>
        <v>25</v>
      </c>
    </row>
    <row r="3362" spans="2:12" x14ac:dyDescent="0.25">
      <c r="B3362" s="70">
        <v>46078</v>
      </c>
      <c r="C3362" s="74" t="s">
        <v>17</v>
      </c>
      <c r="D3362" t="s">
        <v>196</v>
      </c>
      <c r="E3362" s="124">
        <v>498.66</v>
      </c>
      <c r="F3362" s="124">
        <v>6</v>
      </c>
      <c r="G3362" s="48">
        <f>+(Ventas_Wellpro[[#This Row],[Precio de Venta]]*0.16)*Ventas_Wellpro[[#This Row],[Cantidad Vendida]]</f>
        <v>478.71360000000004</v>
      </c>
      <c r="H3362" s="126">
        <v>2991.96</v>
      </c>
      <c r="I3362" s="17">
        <f>+Ventas_Wellpro[[#This Row],[Total de Venta sin IVA]]+Ventas_Wellpro[[#This Row],[IVA]]</f>
        <v>3470.6736000000001</v>
      </c>
      <c r="J3362">
        <f>YEAR(Ventas_Wellpro[[#This Row],[Fecha]])</f>
        <v>2026</v>
      </c>
      <c r="K3362" t="str">
        <f>TEXT(Ventas_Wellpro[[#This Row],[Fecha]],"MMMM")</f>
        <v>febrero</v>
      </c>
      <c r="L3362">
        <f>DAY(Ventas_Wellpro[[#This Row],[Fecha]])</f>
        <v>25</v>
      </c>
    </row>
    <row r="3363" spans="2:12" x14ac:dyDescent="0.25">
      <c r="B3363" s="70">
        <v>46078</v>
      </c>
      <c r="C3363" s="74" t="s">
        <v>17</v>
      </c>
      <c r="D3363" t="s">
        <v>196</v>
      </c>
      <c r="E3363" s="125">
        <v>498.66</v>
      </c>
      <c r="F3363" s="125">
        <v>6</v>
      </c>
      <c r="G3363" s="48">
        <f>+(Ventas_Wellpro[[#This Row],[Precio de Venta]]*0.16)*Ventas_Wellpro[[#This Row],[Cantidad Vendida]]</f>
        <v>478.71360000000004</v>
      </c>
      <c r="H3363" s="127">
        <v>2991.96</v>
      </c>
      <c r="I3363" s="17">
        <f>+Ventas_Wellpro[[#This Row],[Total de Venta sin IVA]]+Ventas_Wellpro[[#This Row],[IVA]]</f>
        <v>3470.6736000000001</v>
      </c>
      <c r="J3363">
        <f>YEAR(Ventas_Wellpro[[#This Row],[Fecha]])</f>
        <v>2026</v>
      </c>
      <c r="K3363" t="str">
        <f>TEXT(Ventas_Wellpro[[#This Row],[Fecha]],"MMMM")</f>
        <v>febrero</v>
      </c>
      <c r="L3363">
        <f>DAY(Ventas_Wellpro[[#This Row],[Fecha]])</f>
        <v>25</v>
      </c>
    </row>
    <row r="3364" spans="2:12" x14ac:dyDescent="0.25">
      <c r="B3364" s="70">
        <v>46078</v>
      </c>
      <c r="C3364" s="74" t="s">
        <v>17</v>
      </c>
      <c r="D3364" t="s">
        <v>196</v>
      </c>
      <c r="E3364" s="124">
        <v>498.66</v>
      </c>
      <c r="F3364" s="124">
        <v>6</v>
      </c>
      <c r="G3364" s="48">
        <f>+(Ventas_Wellpro[[#This Row],[Precio de Venta]]*0.16)*Ventas_Wellpro[[#This Row],[Cantidad Vendida]]</f>
        <v>478.71360000000004</v>
      </c>
      <c r="H3364" s="126">
        <v>2991.96</v>
      </c>
      <c r="I3364" s="17">
        <f>+Ventas_Wellpro[[#This Row],[Total de Venta sin IVA]]+Ventas_Wellpro[[#This Row],[IVA]]</f>
        <v>3470.6736000000001</v>
      </c>
      <c r="J3364">
        <f>YEAR(Ventas_Wellpro[[#This Row],[Fecha]])</f>
        <v>2026</v>
      </c>
      <c r="K3364" t="str">
        <f>TEXT(Ventas_Wellpro[[#This Row],[Fecha]],"MMMM")</f>
        <v>febrero</v>
      </c>
      <c r="L3364">
        <f>DAY(Ventas_Wellpro[[#This Row],[Fecha]])</f>
        <v>25</v>
      </c>
    </row>
    <row r="3365" spans="2:12" x14ac:dyDescent="0.25">
      <c r="B3365" s="70">
        <v>46078</v>
      </c>
      <c r="C3365" s="74" t="s">
        <v>17</v>
      </c>
      <c r="D3365" t="s">
        <v>196</v>
      </c>
      <c r="E3365" s="125">
        <v>498.66</v>
      </c>
      <c r="F3365" s="125">
        <v>6</v>
      </c>
      <c r="G3365" s="48">
        <f>+(Ventas_Wellpro[[#This Row],[Precio de Venta]]*0.16)*Ventas_Wellpro[[#This Row],[Cantidad Vendida]]</f>
        <v>478.71360000000004</v>
      </c>
      <c r="H3365" s="127">
        <v>2991.96</v>
      </c>
      <c r="I3365" s="17">
        <f>+Ventas_Wellpro[[#This Row],[Total de Venta sin IVA]]+Ventas_Wellpro[[#This Row],[IVA]]</f>
        <v>3470.6736000000001</v>
      </c>
      <c r="J3365">
        <f>YEAR(Ventas_Wellpro[[#This Row],[Fecha]])</f>
        <v>2026</v>
      </c>
      <c r="K3365" t="str">
        <f>TEXT(Ventas_Wellpro[[#This Row],[Fecha]],"MMMM")</f>
        <v>febrero</v>
      </c>
      <c r="L3365">
        <f>DAY(Ventas_Wellpro[[#This Row],[Fecha]])</f>
        <v>25</v>
      </c>
    </row>
    <row r="3366" spans="2:12" x14ac:dyDescent="0.25">
      <c r="B3366" s="70">
        <v>46078</v>
      </c>
      <c r="C3366" s="74" t="s">
        <v>17</v>
      </c>
      <c r="D3366" s="210" t="s">
        <v>145</v>
      </c>
      <c r="E3366" s="124">
        <v>632.99</v>
      </c>
      <c r="F3366" s="124">
        <v>8</v>
      </c>
      <c r="G3366" s="48">
        <f>+(Ventas_Wellpro[[#This Row],[Precio de Venta]]*0.16)*Ventas_Wellpro[[#This Row],[Cantidad Vendida]]</f>
        <v>810.22720000000004</v>
      </c>
      <c r="H3366" s="126">
        <v>5063.92</v>
      </c>
      <c r="I3366" s="17">
        <f>+Ventas_Wellpro[[#This Row],[Total de Venta sin IVA]]+Ventas_Wellpro[[#This Row],[IVA]]</f>
        <v>5874.1472000000003</v>
      </c>
      <c r="J3366">
        <f>YEAR(Ventas_Wellpro[[#This Row],[Fecha]])</f>
        <v>2026</v>
      </c>
      <c r="K3366" t="str">
        <f>TEXT(Ventas_Wellpro[[#This Row],[Fecha]],"MMMM")</f>
        <v>febrero</v>
      </c>
      <c r="L3366">
        <f>DAY(Ventas_Wellpro[[#This Row],[Fecha]])</f>
        <v>25</v>
      </c>
    </row>
    <row r="3367" spans="2:12" x14ac:dyDescent="0.25">
      <c r="B3367" s="70">
        <v>46078</v>
      </c>
      <c r="C3367" s="123" t="s">
        <v>147</v>
      </c>
      <c r="D3367" s="211" t="s">
        <v>144</v>
      </c>
      <c r="E3367" s="125">
        <v>77.89</v>
      </c>
      <c r="F3367" s="125">
        <v>1</v>
      </c>
      <c r="G3367" s="48">
        <f>+(Ventas_Wellpro[[#This Row],[Precio de Venta]]*0.16)*Ventas_Wellpro[[#This Row],[Cantidad Vendida]]</f>
        <v>12.462400000000001</v>
      </c>
      <c r="H3367" s="127">
        <v>77.89</v>
      </c>
      <c r="I3367" s="17">
        <f>+Ventas_Wellpro[[#This Row],[Total de Venta sin IVA]]+Ventas_Wellpro[[#This Row],[IVA]]</f>
        <v>90.352400000000003</v>
      </c>
      <c r="J3367">
        <f>YEAR(Ventas_Wellpro[[#This Row],[Fecha]])</f>
        <v>2026</v>
      </c>
      <c r="K3367" t="str">
        <f>TEXT(Ventas_Wellpro[[#This Row],[Fecha]],"MMMM")</f>
        <v>febrero</v>
      </c>
      <c r="L3367">
        <f>DAY(Ventas_Wellpro[[#This Row],[Fecha]])</f>
        <v>25</v>
      </c>
    </row>
    <row r="3368" spans="2:12" x14ac:dyDescent="0.25">
      <c r="B3368" s="70">
        <v>46078</v>
      </c>
      <c r="C3368" s="123" t="s">
        <v>147</v>
      </c>
      <c r="D3368" s="210" t="s">
        <v>144</v>
      </c>
      <c r="E3368" s="124">
        <v>77.89</v>
      </c>
      <c r="F3368" s="124">
        <v>1</v>
      </c>
      <c r="G3368" s="48">
        <f>+(Ventas_Wellpro[[#This Row],[Precio de Venta]]*0.16)*Ventas_Wellpro[[#This Row],[Cantidad Vendida]]</f>
        <v>12.462400000000001</v>
      </c>
      <c r="H3368" s="126">
        <v>77.89</v>
      </c>
      <c r="I3368" s="17">
        <f>+Ventas_Wellpro[[#This Row],[Total de Venta sin IVA]]+Ventas_Wellpro[[#This Row],[IVA]]</f>
        <v>90.352400000000003</v>
      </c>
      <c r="J3368">
        <f>YEAR(Ventas_Wellpro[[#This Row],[Fecha]])</f>
        <v>2026</v>
      </c>
      <c r="K3368" t="str">
        <f>TEXT(Ventas_Wellpro[[#This Row],[Fecha]],"MMMM")</f>
        <v>febrero</v>
      </c>
      <c r="L3368">
        <f>DAY(Ventas_Wellpro[[#This Row],[Fecha]])</f>
        <v>25</v>
      </c>
    </row>
    <row r="3369" spans="2:12" x14ac:dyDescent="0.25">
      <c r="B3369" s="70">
        <v>46078</v>
      </c>
      <c r="C3369" s="74" t="s">
        <v>123</v>
      </c>
      <c r="D3369" s="211" t="s">
        <v>144</v>
      </c>
      <c r="E3369" s="125">
        <v>137.79</v>
      </c>
      <c r="F3369" s="125">
        <v>1</v>
      </c>
      <c r="G3369" s="48">
        <f>+(Ventas_Wellpro[[#This Row],[Precio de Venta]]*0.16)*Ventas_Wellpro[[#This Row],[Cantidad Vendida]]</f>
        <v>22.046399999999998</v>
      </c>
      <c r="H3369" s="127">
        <v>137.79</v>
      </c>
      <c r="I3369" s="17">
        <f>+Ventas_Wellpro[[#This Row],[Total de Venta sin IVA]]+Ventas_Wellpro[[#This Row],[IVA]]</f>
        <v>159.8364</v>
      </c>
      <c r="J3369">
        <f>YEAR(Ventas_Wellpro[[#This Row],[Fecha]])</f>
        <v>2026</v>
      </c>
      <c r="K3369" t="str">
        <f>TEXT(Ventas_Wellpro[[#This Row],[Fecha]],"MMMM")</f>
        <v>febrero</v>
      </c>
      <c r="L3369">
        <f>DAY(Ventas_Wellpro[[#This Row],[Fecha]])</f>
        <v>25</v>
      </c>
    </row>
    <row r="3370" spans="2:12" x14ac:dyDescent="0.25">
      <c r="B3370" s="70">
        <v>46078</v>
      </c>
      <c r="C3370" s="74" t="s">
        <v>123</v>
      </c>
      <c r="D3370" s="210" t="s">
        <v>144</v>
      </c>
      <c r="E3370" s="124">
        <v>137.79</v>
      </c>
      <c r="F3370" s="124">
        <v>1</v>
      </c>
      <c r="G3370" s="48">
        <f>+(Ventas_Wellpro[[#This Row],[Precio de Venta]]*0.16)*Ventas_Wellpro[[#This Row],[Cantidad Vendida]]</f>
        <v>22.046399999999998</v>
      </c>
      <c r="H3370" s="126">
        <v>137.79</v>
      </c>
      <c r="I3370" s="17">
        <f>+Ventas_Wellpro[[#This Row],[Total de Venta sin IVA]]+Ventas_Wellpro[[#This Row],[IVA]]</f>
        <v>159.8364</v>
      </c>
      <c r="J3370">
        <f>YEAR(Ventas_Wellpro[[#This Row],[Fecha]])</f>
        <v>2026</v>
      </c>
      <c r="K3370" t="str">
        <f>TEXT(Ventas_Wellpro[[#This Row],[Fecha]],"MMMM")</f>
        <v>febrero</v>
      </c>
      <c r="L3370">
        <f>DAY(Ventas_Wellpro[[#This Row],[Fecha]])</f>
        <v>25</v>
      </c>
    </row>
    <row r="3371" spans="2:12" x14ac:dyDescent="0.25">
      <c r="B3371" s="70">
        <v>46079</v>
      </c>
      <c r="C3371" s="88" t="s">
        <v>25</v>
      </c>
      <c r="D3371" t="s">
        <v>197</v>
      </c>
      <c r="E3371" s="124">
        <v>718.25</v>
      </c>
      <c r="F3371" s="124">
        <v>6</v>
      </c>
      <c r="G3371" s="48">
        <f>+(Ventas_Wellpro[[#This Row],[Precio de Venta]]*0.16)*Ventas_Wellpro[[#This Row],[Cantidad Vendida]]</f>
        <v>689.52</v>
      </c>
      <c r="H3371" s="126">
        <v>4309.5</v>
      </c>
      <c r="I3371" s="17">
        <f>+Ventas_Wellpro[[#This Row],[Total de Venta sin IVA]]+Ventas_Wellpro[[#This Row],[IVA]]</f>
        <v>4999.0200000000004</v>
      </c>
      <c r="J3371">
        <f>YEAR(Ventas_Wellpro[[#This Row],[Fecha]])</f>
        <v>2026</v>
      </c>
      <c r="K3371" t="str">
        <f>TEXT(Ventas_Wellpro[[#This Row],[Fecha]],"MMMM")</f>
        <v>febrero</v>
      </c>
      <c r="L3371">
        <f>DAY(Ventas_Wellpro[[#This Row],[Fecha]])</f>
        <v>26</v>
      </c>
    </row>
    <row r="3372" spans="2:12" x14ac:dyDescent="0.25">
      <c r="B3372" s="70">
        <v>46079</v>
      </c>
      <c r="C3372" s="74" t="s">
        <v>22</v>
      </c>
      <c r="D3372" s="211" t="s">
        <v>144</v>
      </c>
      <c r="E3372" s="125">
        <v>137.79</v>
      </c>
      <c r="F3372" s="125">
        <v>1</v>
      </c>
      <c r="G3372" s="48">
        <f>+(Ventas_Wellpro[[#This Row],[Precio de Venta]]*0.16)*Ventas_Wellpro[[#This Row],[Cantidad Vendida]]</f>
        <v>22.046399999999998</v>
      </c>
      <c r="H3372" s="127">
        <v>137.79</v>
      </c>
      <c r="I3372" s="17">
        <f>+Ventas_Wellpro[[#This Row],[Total de Venta sin IVA]]+Ventas_Wellpro[[#This Row],[IVA]]</f>
        <v>159.8364</v>
      </c>
      <c r="J3372">
        <f>YEAR(Ventas_Wellpro[[#This Row],[Fecha]])</f>
        <v>2026</v>
      </c>
      <c r="K3372" t="str">
        <f>TEXT(Ventas_Wellpro[[#This Row],[Fecha]],"MMMM")</f>
        <v>febrero</v>
      </c>
      <c r="L3372">
        <f>DAY(Ventas_Wellpro[[#This Row],[Fecha]])</f>
        <v>26</v>
      </c>
    </row>
    <row r="3373" spans="2:12" x14ac:dyDescent="0.25">
      <c r="B3373" s="70">
        <v>46079</v>
      </c>
      <c r="C3373" s="74" t="s">
        <v>22</v>
      </c>
      <c r="D3373" s="210" t="s">
        <v>144</v>
      </c>
      <c r="E3373" s="124">
        <v>137.79</v>
      </c>
      <c r="F3373" s="124">
        <v>1</v>
      </c>
      <c r="G3373" s="48">
        <f>+(Ventas_Wellpro[[#This Row],[Precio de Venta]]*0.16)*Ventas_Wellpro[[#This Row],[Cantidad Vendida]]</f>
        <v>22.046399999999998</v>
      </c>
      <c r="H3373" s="126">
        <v>137.79</v>
      </c>
      <c r="I3373" s="17">
        <f>+Ventas_Wellpro[[#This Row],[Total de Venta sin IVA]]+Ventas_Wellpro[[#This Row],[IVA]]</f>
        <v>159.8364</v>
      </c>
      <c r="J3373">
        <f>YEAR(Ventas_Wellpro[[#This Row],[Fecha]])</f>
        <v>2026</v>
      </c>
      <c r="K3373" t="str">
        <f>TEXT(Ventas_Wellpro[[#This Row],[Fecha]],"MMMM")</f>
        <v>febrero</v>
      </c>
      <c r="L3373">
        <f>DAY(Ventas_Wellpro[[#This Row],[Fecha]])</f>
        <v>26</v>
      </c>
    </row>
    <row r="3374" spans="2:12" x14ac:dyDescent="0.25">
      <c r="B3374" s="70">
        <v>46079</v>
      </c>
      <c r="C3374" s="74" t="s">
        <v>22</v>
      </c>
      <c r="D3374" s="211" t="s">
        <v>144</v>
      </c>
      <c r="E3374" s="125">
        <v>137.79</v>
      </c>
      <c r="F3374" s="125">
        <v>1</v>
      </c>
      <c r="G3374" s="48">
        <f>+(Ventas_Wellpro[[#This Row],[Precio de Venta]]*0.16)*Ventas_Wellpro[[#This Row],[Cantidad Vendida]]</f>
        <v>22.046399999999998</v>
      </c>
      <c r="H3374" s="127">
        <v>137.79</v>
      </c>
      <c r="I3374" s="17">
        <f>+Ventas_Wellpro[[#This Row],[Total de Venta sin IVA]]+Ventas_Wellpro[[#This Row],[IVA]]</f>
        <v>159.8364</v>
      </c>
      <c r="J3374">
        <f>YEAR(Ventas_Wellpro[[#This Row],[Fecha]])</f>
        <v>2026</v>
      </c>
      <c r="K3374" t="str">
        <f>TEXT(Ventas_Wellpro[[#This Row],[Fecha]],"MMMM")</f>
        <v>febrero</v>
      </c>
      <c r="L3374">
        <f>DAY(Ventas_Wellpro[[#This Row],[Fecha]])</f>
        <v>26</v>
      </c>
    </row>
    <row r="3375" spans="2:12" x14ac:dyDescent="0.25">
      <c r="B3375" s="70">
        <v>46080</v>
      </c>
      <c r="C3375" s="74" t="s">
        <v>22</v>
      </c>
      <c r="D3375" s="210" t="s">
        <v>144</v>
      </c>
      <c r="E3375" s="124">
        <v>137.79</v>
      </c>
      <c r="F3375" s="124">
        <v>1</v>
      </c>
      <c r="G3375" s="48">
        <f>+(Ventas_Wellpro[[#This Row],[Precio de Venta]]*0.16)*Ventas_Wellpro[[#This Row],[Cantidad Vendida]]</f>
        <v>22.046399999999998</v>
      </c>
      <c r="H3375" s="126">
        <v>137.79</v>
      </c>
      <c r="I3375" s="17">
        <f>+Ventas_Wellpro[[#This Row],[Total de Venta sin IVA]]+Ventas_Wellpro[[#This Row],[IVA]]</f>
        <v>159.8364</v>
      </c>
      <c r="J3375">
        <f>YEAR(Ventas_Wellpro[[#This Row],[Fecha]])</f>
        <v>2026</v>
      </c>
      <c r="K3375" t="str">
        <f>TEXT(Ventas_Wellpro[[#This Row],[Fecha]],"MMMM")</f>
        <v>febrero</v>
      </c>
      <c r="L3375">
        <f>DAY(Ventas_Wellpro[[#This Row],[Fecha]])</f>
        <v>27</v>
      </c>
    </row>
    <row r="3376" spans="2:12" x14ac:dyDescent="0.25">
      <c r="B3376" s="70">
        <v>46080</v>
      </c>
      <c r="C3376" s="74" t="s">
        <v>22</v>
      </c>
      <c r="D3376" s="211" t="s">
        <v>144</v>
      </c>
      <c r="E3376" s="125">
        <v>137.79</v>
      </c>
      <c r="F3376" s="125">
        <v>1</v>
      </c>
      <c r="G3376" s="48">
        <f>+(Ventas_Wellpro[[#This Row],[Precio de Venta]]*0.16)*Ventas_Wellpro[[#This Row],[Cantidad Vendida]]</f>
        <v>22.046399999999998</v>
      </c>
      <c r="H3376" s="127">
        <v>137.79</v>
      </c>
      <c r="I3376" s="17">
        <f>+Ventas_Wellpro[[#This Row],[Total de Venta sin IVA]]+Ventas_Wellpro[[#This Row],[IVA]]</f>
        <v>159.8364</v>
      </c>
      <c r="J3376">
        <f>YEAR(Ventas_Wellpro[[#This Row],[Fecha]])</f>
        <v>2026</v>
      </c>
      <c r="K3376" t="str">
        <f>TEXT(Ventas_Wellpro[[#This Row],[Fecha]],"MMMM")</f>
        <v>febrero</v>
      </c>
      <c r="L3376">
        <f>DAY(Ventas_Wellpro[[#This Row],[Fecha]])</f>
        <v>27</v>
      </c>
    </row>
    <row r="3377" spans="2:12" x14ac:dyDescent="0.25">
      <c r="B3377" s="70">
        <v>46080</v>
      </c>
      <c r="C3377" s="74" t="s">
        <v>22</v>
      </c>
      <c r="D3377" s="210" t="s">
        <v>144</v>
      </c>
      <c r="E3377" s="124">
        <v>137.79</v>
      </c>
      <c r="F3377" s="124">
        <v>1</v>
      </c>
      <c r="G3377" s="48">
        <f>+(Ventas_Wellpro[[#This Row],[Precio de Venta]]*0.16)*Ventas_Wellpro[[#This Row],[Cantidad Vendida]]</f>
        <v>22.046399999999998</v>
      </c>
      <c r="H3377" s="126">
        <v>137.79</v>
      </c>
      <c r="I3377" s="17">
        <f>+Ventas_Wellpro[[#This Row],[Total de Venta sin IVA]]+Ventas_Wellpro[[#This Row],[IVA]]</f>
        <v>159.8364</v>
      </c>
      <c r="J3377">
        <f>YEAR(Ventas_Wellpro[[#This Row],[Fecha]])</f>
        <v>2026</v>
      </c>
      <c r="K3377" t="str">
        <f>TEXT(Ventas_Wellpro[[#This Row],[Fecha]],"MMMM")</f>
        <v>febrero</v>
      </c>
      <c r="L3377">
        <f>DAY(Ventas_Wellpro[[#This Row],[Fecha]])</f>
        <v>27</v>
      </c>
    </row>
    <row r="3378" spans="2:12" x14ac:dyDescent="0.25">
      <c r="B3378" s="70">
        <v>46080</v>
      </c>
      <c r="C3378" s="74" t="s">
        <v>22</v>
      </c>
      <c r="D3378" s="211" t="s">
        <v>144</v>
      </c>
      <c r="E3378" s="125">
        <v>137.79</v>
      </c>
      <c r="F3378" s="125">
        <v>1</v>
      </c>
      <c r="G3378" s="48">
        <f>+(Ventas_Wellpro[[#This Row],[Precio de Venta]]*0.16)*Ventas_Wellpro[[#This Row],[Cantidad Vendida]]</f>
        <v>22.046399999999998</v>
      </c>
      <c r="H3378" s="127">
        <v>137.79</v>
      </c>
      <c r="I3378" s="17">
        <f>+Ventas_Wellpro[[#This Row],[Total de Venta sin IVA]]+Ventas_Wellpro[[#This Row],[IVA]]</f>
        <v>159.8364</v>
      </c>
      <c r="J3378">
        <f>YEAR(Ventas_Wellpro[[#This Row],[Fecha]])</f>
        <v>2026</v>
      </c>
      <c r="K3378" t="str">
        <f>TEXT(Ventas_Wellpro[[#This Row],[Fecha]],"MMMM")</f>
        <v>febrero</v>
      </c>
      <c r="L3378">
        <f>DAY(Ventas_Wellpro[[#This Row],[Fecha]])</f>
        <v>27</v>
      </c>
    </row>
    <row r="3379" spans="2:12" x14ac:dyDescent="0.25">
      <c r="B3379" s="70">
        <v>46079</v>
      </c>
      <c r="C3379" s="74" t="s">
        <v>21</v>
      </c>
      <c r="D3379" s="210" t="s">
        <v>144</v>
      </c>
      <c r="E3379" s="124">
        <v>137.79</v>
      </c>
      <c r="F3379" s="124">
        <v>1</v>
      </c>
      <c r="G3379" s="48">
        <f>+(Ventas_Wellpro[[#This Row],[Precio de Venta]]*0.16)*Ventas_Wellpro[[#This Row],[Cantidad Vendida]]</f>
        <v>22.046399999999998</v>
      </c>
      <c r="H3379" s="126">
        <v>137.79</v>
      </c>
      <c r="I3379" s="17">
        <f>+Ventas_Wellpro[[#This Row],[Total de Venta sin IVA]]+Ventas_Wellpro[[#This Row],[IVA]]</f>
        <v>159.8364</v>
      </c>
      <c r="J3379">
        <f>YEAR(Ventas_Wellpro[[#This Row],[Fecha]])</f>
        <v>2026</v>
      </c>
      <c r="K3379" t="str">
        <f>TEXT(Ventas_Wellpro[[#This Row],[Fecha]],"MMMM")</f>
        <v>febrero</v>
      </c>
      <c r="L3379">
        <f>DAY(Ventas_Wellpro[[#This Row],[Fecha]])</f>
        <v>26</v>
      </c>
    </row>
    <row r="3380" spans="2:12" x14ac:dyDescent="0.25">
      <c r="B3380" s="70">
        <v>46079</v>
      </c>
      <c r="C3380" s="74" t="s">
        <v>21</v>
      </c>
      <c r="D3380" s="211" t="s">
        <v>144</v>
      </c>
      <c r="E3380" s="125">
        <v>137.79</v>
      </c>
      <c r="F3380" s="125">
        <v>1</v>
      </c>
      <c r="G3380" s="48">
        <f>+(Ventas_Wellpro[[#This Row],[Precio de Venta]]*0.16)*Ventas_Wellpro[[#This Row],[Cantidad Vendida]]</f>
        <v>22.046399999999998</v>
      </c>
      <c r="H3380" s="127">
        <v>137.79</v>
      </c>
      <c r="I3380" s="17">
        <f>+Ventas_Wellpro[[#This Row],[Total de Venta sin IVA]]+Ventas_Wellpro[[#This Row],[IVA]]</f>
        <v>159.8364</v>
      </c>
      <c r="J3380">
        <f>YEAR(Ventas_Wellpro[[#This Row],[Fecha]])</f>
        <v>2026</v>
      </c>
      <c r="K3380" t="str">
        <f>TEXT(Ventas_Wellpro[[#This Row],[Fecha]],"MMMM")</f>
        <v>febrero</v>
      </c>
      <c r="L3380">
        <f>DAY(Ventas_Wellpro[[#This Row],[Fecha]])</f>
        <v>26</v>
      </c>
    </row>
    <row r="3381" spans="2:12" x14ac:dyDescent="0.25">
      <c r="B3381" s="70">
        <v>46079</v>
      </c>
      <c r="C3381" s="74" t="s">
        <v>21</v>
      </c>
      <c r="D3381" s="210" t="s">
        <v>144</v>
      </c>
      <c r="E3381" s="124">
        <v>137.79</v>
      </c>
      <c r="F3381" s="124">
        <v>1</v>
      </c>
      <c r="G3381" s="48">
        <f>+(Ventas_Wellpro[[#This Row],[Precio de Venta]]*0.16)*Ventas_Wellpro[[#This Row],[Cantidad Vendida]]</f>
        <v>22.046399999999998</v>
      </c>
      <c r="H3381" s="126">
        <v>137.79</v>
      </c>
      <c r="I3381" s="17">
        <f>+Ventas_Wellpro[[#This Row],[Total de Venta sin IVA]]+Ventas_Wellpro[[#This Row],[IVA]]</f>
        <v>159.8364</v>
      </c>
      <c r="J3381">
        <f>YEAR(Ventas_Wellpro[[#This Row],[Fecha]])</f>
        <v>2026</v>
      </c>
      <c r="K3381" t="str">
        <f>TEXT(Ventas_Wellpro[[#This Row],[Fecha]],"MMMM")</f>
        <v>febrero</v>
      </c>
      <c r="L3381">
        <f>DAY(Ventas_Wellpro[[#This Row],[Fecha]])</f>
        <v>26</v>
      </c>
    </row>
    <row r="3382" spans="2:12" x14ac:dyDescent="0.25">
      <c r="B3382" s="70">
        <v>46079</v>
      </c>
      <c r="C3382" s="74" t="s">
        <v>21</v>
      </c>
      <c r="D3382" s="211" t="s">
        <v>144</v>
      </c>
      <c r="E3382" s="125">
        <v>137.79</v>
      </c>
      <c r="F3382" s="125">
        <v>1</v>
      </c>
      <c r="G3382" s="48">
        <f>+(Ventas_Wellpro[[#This Row],[Precio de Venta]]*0.16)*Ventas_Wellpro[[#This Row],[Cantidad Vendida]]</f>
        <v>22.046399999999998</v>
      </c>
      <c r="H3382" s="127">
        <v>137.79</v>
      </c>
      <c r="I3382" s="17">
        <f>+Ventas_Wellpro[[#This Row],[Total de Venta sin IVA]]+Ventas_Wellpro[[#This Row],[IVA]]</f>
        <v>159.8364</v>
      </c>
      <c r="J3382">
        <f>YEAR(Ventas_Wellpro[[#This Row],[Fecha]])</f>
        <v>2026</v>
      </c>
      <c r="K3382" t="str">
        <f>TEXT(Ventas_Wellpro[[#This Row],[Fecha]],"MMMM")</f>
        <v>febrero</v>
      </c>
      <c r="L3382">
        <f>DAY(Ventas_Wellpro[[#This Row],[Fecha]])</f>
        <v>26</v>
      </c>
    </row>
    <row r="3383" spans="2:12" x14ac:dyDescent="0.25">
      <c r="B3383" s="70">
        <v>46079</v>
      </c>
      <c r="C3383" s="74" t="s">
        <v>23</v>
      </c>
      <c r="D3383" s="210" t="s">
        <v>144</v>
      </c>
      <c r="E3383" s="124">
        <v>137.79</v>
      </c>
      <c r="F3383" s="124">
        <v>1</v>
      </c>
      <c r="G3383" s="48">
        <f>+(Ventas_Wellpro[[#This Row],[Precio de Venta]]*0.16)*Ventas_Wellpro[[#This Row],[Cantidad Vendida]]</f>
        <v>22.046399999999998</v>
      </c>
      <c r="H3383" s="126">
        <v>137.79</v>
      </c>
      <c r="I3383" s="17">
        <f>+Ventas_Wellpro[[#This Row],[Total de Venta sin IVA]]+Ventas_Wellpro[[#This Row],[IVA]]</f>
        <v>159.8364</v>
      </c>
      <c r="J3383">
        <f>YEAR(Ventas_Wellpro[[#This Row],[Fecha]])</f>
        <v>2026</v>
      </c>
      <c r="K3383" t="str">
        <f>TEXT(Ventas_Wellpro[[#This Row],[Fecha]],"MMMM")</f>
        <v>febrero</v>
      </c>
      <c r="L3383">
        <f>DAY(Ventas_Wellpro[[#This Row],[Fecha]])</f>
        <v>26</v>
      </c>
    </row>
    <row r="3384" spans="2:12" x14ac:dyDescent="0.25">
      <c r="B3384" s="70">
        <v>46079</v>
      </c>
      <c r="C3384" s="74" t="s">
        <v>23</v>
      </c>
      <c r="D3384" s="211" t="s">
        <v>144</v>
      </c>
      <c r="E3384" s="125">
        <v>137.79</v>
      </c>
      <c r="F3384" s="125">
        <v>1</v>
      </c>
      <c r="G3384" s="48">
        <f>+(Ventas_Wellpro[[#This Row],[Precio de Venta]]*0.16)*Ventas_Wellpro[[#This Row],[Cantidad Vendida]]</f>
        <v>22.046399999999998</v>
      </c>
      <c r="H3384" s="127">
        <v>137.79</v>
      </c>
      <c r="I3384" s="17">
        <f>+Ventas_Wellpro[[#This Row],[Total de Venta sin IVA]]+Ventas_Wellpro[[#This Row],[IVA]]</f>
        <v>159.8364</v>
      </c>
      <c r="J3384">
        <f>YEAR(Ventas_Wellpro[[#This Row],[Fecha]])</f>
        <v>2026</v>
      </c>
      <c r="K3384" t="str">
        <f>TEXT(Ventas_Wellpro[[#This Row],[Fecha]],"MMMM")</f>
        <v>febrero</v>
      </c>
      <c r="L3384">
        <f>DAY(Ventas_Wellpro[[#This Row],[Fecha]])</f>
        <v>26</v>
      </c>
    </row>
    <row r="3385" spans="2:12" x14ac:dyDescent="0.25">
      <c r="B3385" s="70">
        <v>46079</v>
      </c>
      <c r="C3385" s="74" t="s">
        <v>24</v>
      </c>
      <c r="D3385" s="210" t="s">
        <v>144</v>
      </c>
      <c r="E3385" s="124">
        <v>137.79</v>
      </c>
      <c r="F3385" s="124">
        <v>1</v>
      </c>
      <c r="G3385" s="48">
        <f>+(Ventas_Wellpro[[#This Row],[Precio de Venta]]*0.16)*Ventas_Wellpro[[#This Row],[Cantidad Vendida]]</f>
        <v>22.046399999999998</v>
      </c>
      <c r="H3385" s="126">
        <v>137.79</v>
      </c>
      <c r="I3385" s="17">
        <f>+Ventas_Wellpro[[#This Row],[Total de Venta sin IVA]]+Ventas_Wellpro[[#This Row],[IVA]]</f>
        <v>159.8364</v>
      </c>
      <c r="J3385">
        <f>YEAR(Ventas_Wellpro[[#This Row],[Fecha]])</f>
        <v>2026</v>
      </c>
      <c r="K3385" t="str">
        <f>TEXT(Ventas_Wellpro[[#This Row],[Fecha]],"MMMM")</f>
        <v>febrero</v>
      </c>
      <c r="L3385">
        <f>DAY(Ventas_Wellpro[[#This Row],[Fecha]])</f>
        <v>26</v>
      </c>
    </row>
    <row r="3386" spans="2:12" x14ac:dyDescent="0.25">
      <c r="B3386" s="70">
        <v>46079</v>
      </c>
      <c r="C3386" s="74" t="s">
        <v>24</v>
      </c>
      <c r="D3386" s="211" t="s">
        <v>144</v>
      </c>
      <c r="E3386" s="125">
        <v>137.79</v>
      </c>
      <c r="F3386" s="125">
        <v>1</v>
      </c>
      <c r="G3386" s="48">
        <f>+(Ventas_Wellpro[[#This Row],[Precio de Venta]]*0.16)*Ventas_Wellpro[[#This Row],[Cantidad Vendida]]</f>
        <v>22.046399999999998</v>
      </c>
      <c r="H3386" s="127">
        <v>137.79</v>
      </c>
      <c r="I3386" s="17">
        <f>+Ventas_Wellpro[[#This Row],[Total de Venta sin IVA]]+Ventas_Wellpro[[#This Row],[IVA]]</f>
        <v>159.8364</v>
      </c>
      <c r="J3386">
        <f>YEAR(Ventas_Wellpro[[#This Row],[Fecha]])</f>
        <v>2026</v>
      </c>
      <c r="K3386" t="str">
        <f>TEXT(Ventas_Wellpro[[#This Row],[Fecha]],"MMMM")</f>
        <v>febrero</v>
      </c>
      <c r="L3386">
        <f>DAY(Ventas_Wellpro[[#This Row],[Fecha]])</f>
        <v>26</v>
      </c>
    </row>
    <row r="3387" spans="2:12" x14ac:dyDescent="0.25">
      <c r="B3387" s="70">
        <v>46079</v>
      </c>
      <c r="C3387" s="74" t="s">
        <v>24</v>
      </c>
      <c r="D3387" s="210" t="s">
        <v>144</v>
      </c>
      <c r="E3387" s="124">
        <v>137.79</v>
      </c>
      <c r="F3387" s="124">
        <v>1</v>
      </c>
      <c r="G3387" s="48">
        <f>+(Ventas_Wellpro[[#This Row],[Precio de Venta]]*0.16)*Ventas_Wellpro[[#This Row],[Cantidad Vendida]]</f>
        <v>22.046399999999998</v>
      </c>
      <c r="H3387" s="126">
        <v>137.79</v>
      </c>
      <c r="I3387" s="17">
        <f>+Ventas_Wellpro[[#This Row],[Total de Venta sin IVA]]+Ventas_Wellpro[[#This Row],[IVA]]</f>
        <v>159.8364</v>
      </c>
      <c r="J3387">
        <f>YEAR(Ventas_Wellpro[[#This Row],[Fecha]])</f>
        <v>2026</v>
      </c>
      <c r="K3387" t="str">
        <f>TEXT(Ventas_Wellpro[[#This Row],[Fecha]],"MMMM")</f>
        <v>febrero</v>
      </c>
      <c r="L3387">
        <f>DAY(Ventas_Wellpro[[#This Row],[Fecha]])</f>
        <v>26</v>
      </c>
    </row>
    <row r="3388" spans="2:12" x14ac:dyDescent="0.25">
      <c r="B3388" s="70">
        <v>46079</v>
      </c>
      <c r="C3388" s="74" t="s">
        <v>24</v>
      </c>
      <c r="D3388" s="211" t="s">
        <v>144</v>
      </c>
      <c r="E3388" s="125">
        <v>137.79</v>
      </c>
      <c r="F3388" s="125">
        <v>1</v>
      </c>
      <c r="G3388" s="48">
        <f>+(Ventas_Wellpro[[#This Row],[Precio de Venta]]*0.16)*Ventas_Wellpro[[#This Row],[Cantidad Vendida]]</f>
        <v>22.046399999999998</v>
      </c>
      <c r="H3388" s="127">
        <v>137.79</v>
      </c>
      <c r="I3388" s="17">
        <f>+Ventas_Wellpro[[#This Row],[Total de Venta sin IVA]]+Ventas_Wellpro[[#This Row],[IVA]]</f>
        <v>159.8364</v>
      </c>
      <c r="J3388">
        <f>YEAR(Ventas_Wellpro[[#This Row],[Fecha]])</f>
        <v>2026</v>
      </c>
      <c r="K3388" t="str">
        <f>TEXT(Ventas_Wellpro[[#This Row],[Fecha]],"MMMM")</f>
        <v>febrero</v>
      </c>
      <c r="L3388">
        <f>DAY(Ventas_Wellpro[[#This Row],[Fecha]])</f>
        <v>26</v>
      </c>
    </row>
    <row r="3389" spans="2:12" x14ac:dyDescent="0.25">
      <c r="B3389" s="70">
        <v>46079</v>
      </c>
      <c r="C3389" s="74" t="s">
        <v>24</v>
      </c>
      <c r="D3389" s="210" t="s">
        <v>144</v>
      </c>
      <c r="E3389" s="124">
        <v>137.79</v>
      </c>
      <c r="F3389" s="124">
        <v>1</v>
      </c>
      <c r="G3389" s="48">
        <f>+(Ventas_Wellpro[[#This Row],[Precio de Venta]]*0.16)*Ventas_Wellpro[[#This Row],[Cantidad Vendida]]</f>
        <v>22.046399999999998</v>
      </c>
      <c r="H3389" s="126">
        <v>137.79</v>
      </c>
      <c r="I3389" s="17">
        <f>+Ventas_Wellpro[[#This Row],[Total de Venta sin IVA]]+Ventas_Wellpro[[#This Row],[IVA]]</f>
        <v>159.8364</v>
      </c>
      <c r="J3389">
        <f>YEAR(Ventas_Wellpro[[#This Row],[Fecha]])</f>
        <v>2026</v>
      </c>
      <c r="K3389" t="str">
        <f>TEXT(Ventas_Wellpro[[#This Row],[Fecha]],"MMMM")</f>
        <v>febrero</v>
      </c>
      <c r="L3389">
        <f>DAY(Ventas_Wellpro[[#This Row],[Fecha]])</f>
        <v>26</v>
      </c>
    </row>
    <row r="3390" spans="2:12" x14ac:dyDescent="0.25">
      <c r="B3390" s="70">
        <v>46079</v>
      </c>
      <c r="C3390" s="74" t="s">
        <v>16</v>
      </c>
      <c r="D3390" s="211" t="s">
        <v>144</v>
      </c>
      <c r="E3390" s="125">
        <v>905.16</v>
      </c>
      <c r="F3390" s="125">
        <v>1</v>
      </c>
      <c r="G3390" s="48">
        <f>+(Ventas_Wellpro[[#This Row],[Precio de Venta]]*0.16)*Ventas_Wellpro[[#This Row],[Cantidad Vendida]]</f>
        <v>144.82560000000001</v>
      </c>
      <c r="H3390" s="127">
        <v>905.16</v>
      </c>
      <c r="I3390" s="17">
        <f>+Ventas_Wellpro[[#This Row],[Total de Venta sin IVA]]+Ventas_Wellpro[[#This Row],[IVA]]</f>
        <v>1049.9856</v>
      </c>
      <c r="J3390">
        <f>YEAR(Ventas_Wellpro[[#This Row],[Fecha]])</f>
        <v>2026</v>
      </c>
      <c r="K3390" t="str">
        <f>TEXT(Ventas_Wellpro[[#This Row],[Fecha]],"MMMM")</f>
        <v>febrero</v>
      </c>
      <c r="L3390">
        <f>DAY(Ventas_Wellpro[[#This Row],[Fecha]])</f>
        <v>26</v>
      </c>
    </row>
    <row r="3391" spans="2:12" x14ac:dyDescent="0.25">
      <c r="B3391" s="70">
        <v>46080</v>
      </c>
      <c r="C3391" s="74" t="s">
        <v>16</v>
      </c>
      <c r="D3391" s="210" t="s">
        <v>144</v>
      </c>
      <c r="E3391" s="124">
        <v>905.16</v>
      </c>
      <c r="F3391" s="124">
        <v>1</v>
      </c>
      <c r="G3391" s="48">
        <f>+(Ventas_Wellpro[[#This Row],[Precio de Venta]]*0.16)*Ventas_Wellpro[[#This Row],[Cantidad Vendida]]</f>
        <v>144.82560000000001</v>
      </c>
      <c r="H3391" s="126">
        <v>905.16</v>
      </c>
      <c r="I3391" s="17">
        <f>+Ventas_Wellpro[[#This Row],[Total de Venta sin IVA]]+Ventas_Wellpro[[#This Row],[IVA]]</f>
        <v>1049.9856</v>
      </c>
      <c r="J3391">
        <f>YEAR(Ventas_Wellpro[[#This Row],[Fecha]])</f>
        <v>2026</v>
      </c>
      <c r="K3391" t="str">
        <f>TEXT(Ventas_Wellpro[[#This Row],[Fecha]],"MMMM")</f>
        <v>febrero</v>
      </c>
      <c r="L3391">
        <f>DAY(Ventas_Wellpro[[#This Row],[Fecha]])</f>
        <v>27</v>
      </c>
    </row>
    <row r="3392" spans="2:12" x14ac:dyDescent="0.25">
      <c r="B3392" s="70">
        <v>46079</v>
      </c>
      <c r="C3392" s="74" t="s">
        <v>11</v>
      </c>
      <c r="D3392" t="s">
        <v>197</v>
      </c>
      <c r="E3392" s="125">
        <v>211.23</v>
      </c>
      <c r="F3392" s="125">
        <v>6</v>
      </c>
      <c r="G3392" s="48">
        <f>+(Ventas_Wellpro[[#This Row],[Precio de Venta]]*0.16)*Ventas_Wellpro[[#This Row],[Cantidad Vendida]]</f>
        <v>202.7808</v>
      </c>
      <c r="H3392" s="127">
        <v>1267.3800000000001</v>
      </c>
      <c r="I3392" s="17">
        <f>+Ventas_Wellpro[[#This Row],[Total de Venta sin IVA]]+Ventas_Wellpro[[#This Row],[IVA]]</f>
        <v>1470.1608000000001</v>
      </c>
      <c r="J3392">
        <f>YEAR(Ventas_Wellpro[[#This Row],[Fecha]])</f>
        <v>2026</v>
      </c>
      <c r="K3392" t="str">
        <f>TEXT(Ventas_Wellpro[[#This Row],[Fecha]],"MMMM")</f>
        <v>febrero</v>
      </c>
      <c r="L3392">
        <f>DAY(Ventas_Wellpro[[#This Row],[Fecha]])</f>
        <v>26</v>
      </c>
    </row>
    <row r="3393" spans="2:12" x14ac:dyDescent="0.25">
      <c r="B3393" s="70">
        <v>46079</v>
      </c>
      <c r="C3393" s="74" t="s">
        <v>12</v>
      </c>
      <c r="D3393" t="s">
        <v>197</v>
      </c>
      <c r="E3393" s="124">
        <v>211.23</v>
      </c>
      <c r="F3393" s="124">
        <v>6</v>
      </c>
      <c r="G3393" s="48">
        <f>+(Ventas_Wellpro[[#This Row],[Precio de Venta]]*0.16)*Ventas_Wellpro[[#This Row],[Cantidad Vendida]]</f>
        <v>202.7808</v>
      </c>
      <c r="H3393" s="126">
        <v>1267.3800000000001</v>
      </c>
      <c r="I3393" s="17">
        <f>+Ventas_Wellpro[[#This Row],[Total de Venta sin IVA]]+Ventas_Wellpro[[#This Row],[IVA]]</f>
        <v>1470.1608000000001</v>
      </c>
      <c r="J3393">
        <f>YEAR(Ventas_Wellpro[[#This Row],[Fecha]])</f>
        <v>2026</v>
      </c>
      <c r="K3393" t="str">
        <f>TEXT(Ventas_Wellpro[[#This Row],[Fecha]],"MMMM")</f>
        <v>febrero</v>
      </c>
      <c r="L3393">
        <f>DAY(Ventas_Wellpro[[#This Row],[Fecha]])</f>
        <v>26</v>
      </c>
    </row>
    <row r="3394" spans="2:12" x14ac:dyDescent="0.25">
      <c r="B3394" s="70">
        <v>46079</v>
      </c>
      <c r="C3394" s="123" t="s">
        <v>147</v>
      </c>
      <c r="D3394" s="211" t="s">
        <v>144</v>
      </c>
      <c r="E3394" s="125">
        <v>77.89</v>
      </c>
      <c r="F3394" s="125">
        <v>1</v>
      </c>
      <c r="G3394" s="48">
        <f>+(Ventas_Wellpro[[#This Row],[Precio de Venta]]*0.16)*Ventas_Wellpro[[#This Row],[Cantidad Vendida]]</f>
        <v>12.462400000000001</v>
      </c>
      <c r="H3394" s="127">
        <v>77.89</v>
      </c>
      <c r="I3394" s="17">
        <f>+Ventas_Wellpro[[#This Row],[Total de Venta sin IVA]]+Ventas_Wellpro[[#This Row],[IVA]]</f>
        <v>90.352400000000003</v>
      </c>
      <c r="J3394">
        <f>YEAR(Ventas_Wellpro[[#This Row],[Fecha]])</f>
        <v>2026</v>
      </c>
      <c r="K3394" t="str">
        <f>TEXT(Ventas_Wellpro[[#This Row],[Fecha]],"MMMM")</f>
        <v>febrero</v>
      </c>
      <c r="L3394">
        <f>DAY(Ventas_Wellpro[[#This Row],[Fecha]])</f>
        <v>26</v>
      </c>
    </row>
    <row r="3395" spans="2:12" x14ac:dyDescent="0.25">
      <c r="B3395" s="70">
        <v>46079</v>
      </c>
      <c r="C3395" s="123" t="s">
        <v>147</v>
      </c>
      <c r="D3395" s="210" t="s">
        <v>144</v>
      </c>
      <c r="E3395" s="124">
        <v>77.89</v>
      </c>
      <c r="F3395" s="124">
        <v>1</v>
      </c>
      <c r="G3395" s="48">
        <f>+(Ventas_Wellpro[[#This Row],[Precio de Venta]]*0.16)*Ventas_Wellpro[[#This Row],[Cantidad Vendida]]</f>
        <v>12.462400000000001</v>
      </c>
      <c r="H3395" s="126">
        <v>77.89</v>
      </c>
      <c r="I3395" s="17">
        <f>+Ventas_Wellpro[[#This Row],[Total de Venta sin IVA]]+Ventas_Wellpro[[#This Row],[IVA]]</f>
        <v>90.352400000000003</v>
      </c>
      <c r="J3395">
        <f>YEAR(Ventas_Wellpro[[#This Row],[Fecha]])</f>
        <v>2026</v>
      </c>
      <c r="K3395" t="str">
        <f>TEXT(Ventas_Wellpro[[#This Row],[Fecha]],"MMMM")</f>
        <v>febrero</v>
      </c>
      <c r="L3395">
        <f>DAY(Ventas_Wellpro[[#This Row],[Fecha]])</f>
        <v>26</v>
      </c>
    </row>
    <row r="3396" spans="2:12" x14ac:dyDescent="0.25">
      <c r="B3396" s="70">
        <v>46080</v>
      </c>
      <c r="C3396" s="123" t="s">
        <v>147</v>
      </c>
      <c r="D3396" s="211" t="s">
        <v>144</v>
      </c>
      <c r="E3396" s="125">
        <v>77.89</v>
      </c>
      <c r="F3396" s="125">
        <v>1</v>
      </c>
      <c r="G3396" s="48">
        <f>+(Ventas_Wellpro[[#This Row],[Precio de Venta]]*0.16)*Ventas_Wellpro[[#This Row],[Cantidad Vendida]]</f>
        <v>12.462400000000001</v>
      </c>
      <c r="H3396" s="127">
        <v>77.89</v>
      </c>
      <c r="I3396" s="17">
        <f>+Ventas_Wellpro[[#This Row],[Total de Venta sin IVA]]+Ventas_Wellpro[[#This Row],[IVA]]</f>
        <v>90.352400000000003</v>
      </c>
      <c r="J3396">
        <f>YEAR(Ventas_Wellpro[[#This Row],[Fecha]])</f>
        <v>2026</v>
      </c>
      <c r="K3396" t="str">
        <f>TEXT(Ventas_Wellpro[[#This Row],[Fecha]],"MMMM")</f>
        <v>febrero</v>
      </c>
      <c r="L3396">
        <f>DAY(Ventas_Wellpro[[#This Row],[Fecha]])</f>
        <v>27</v>
      </c>
    </row>
    <row r="3397" spans="2:12" x14ac:dyDescent="0.25">
      <c r="B3397" s="70">
        <v>46079</v>
      </c>
      <c r="C3397" s="74" t="s">
        <v>123</v>
      </c>
      <c r="D3397" s="210" t="s">
        <v>144</v>
      </c>
      <c r="E3397" s="124">
        <v>137.79</v>
      </c>
      <c r="F3397" s="124">
        <v>1</v>
      </c>
      <c r="G3397" s="48">
        <f>+(Ventas_Wellpro[[#This Row],[Precio de Venta]]*0.16)*Ventas_Wellpro[[#This Row],[Cantidad Vendida]]</f>
        <v>22.046399999999998</v>
      </c>
      <c r="H3397" s="126">
        <v>137.79</v>
      </c>
      <c r="I3397" s="17">
        <f>+Ventas_Wellpro[[#This Row],[Total de Venta sin IVA]]+Ventas_Wellpro[[#This Row],[IVA]]</f>
        <v>159.8364</v>
      </c>
      <c r="J3397">
        <f>YEAR(Ventas_Wellpro[[#This Row],[Fecha]])</f>
        <v>2026</v>
      </c>
      <c r="K3397" t="str">
        <f>TEXT(Ventas_Wellpro[[#This Row],[Fecha]],"MMMM")</f>
        <v>febrero</v>
      </c>
      <c r="L3397">
        <f>DAY(Ventas_Wellpro[[#This Row],[Fecha]])</f>
        <v>26</v>
      </c>
    </row>
    <row r="3398" spans="2:12" x14ac:dyDescent="0.25">
      <c r="B3398" s="70">
        <v>46080</v>
      </c>
      <c r="C3398" s="89" t="s">
        <v>187</v>
      </c>
      <c r="D3398" s="211" t="s">
        <v>215</v>
      </c>
      <c r="E3398" s="125">
        <v>547.24</v>
      </c>
      <c r="F3398" s="125">
        <v>12</v>
      </c>
      <c r="G3398" s="48">
        <f>+(Ventas_Wellpro[[#This Row],[Precio de Venta]]*0.16)*Ventas_Wellpro[[#This Row],[Cantidad Vendida]]</f>
        <v>1050.7008000000001</v>
      </c>
      <c r="H3398" s="127">
        <v>6566.88</v>
      </c>
      <c r="I3398" s="17">
        <f>+Ventas_Wellpro[[#This Row],[Total de Venta sin IVA]]+Ventas_Wellpro[[#This Row],[IVA]]</f>
        <v>7617.5807999999997</v>
      </c>
      <c r="J3398">
        <f>YEAR(Ventas_Wellpro[[#This Row],[Fecha]])</f>
        <v>2026</v>
      </c>
      <c r="K3398" t="str">
        <f>TEXT(Ventas_Wellpro[[#This Row],[Fecha]],"MMMM")</f>
        <v>febrero</v>
      </c>
      <c r="L3398">
        <f>DAY(Ventas_Wellpro[[#This Row],[Fecha]])</f>
        <v>27</v>
      </c>
    </row>
    <row r="3399" spans="2:12" x14ac:dyDescent="0.25">
      <c r="B3399" s="70">
        <v>46084</v>
      </c>
      <c r="C3399" s="88" t="s">
        <v>18</v>
      </c>
      <c r="D3399" t="s">
        <v>196</v>
      </c>
      <c r="E3399" s="129">
        <v>525.59</v>
      </c>
      <c r="F3399" s="129">
        <v>12</v>
      </c>
      <c r="G3399" s="48">
        <f>+(Ventas_Wellpro[[#This Row],[Precio de Venta]]*0.16)*Ventas_Wellpro[[#This Row],[Cantidad Vendida]]</f>
        <v>1009.1328000000001</v>
      </c>
      <c r="H3399" s="131">
        <v>6307.08</v>
      </c>
      <c r="I3399" s="17">
        <f>+Ventas_Wellpro[[#This Row],[Total de Venta sin IVA]]+Ventas_Wellpro[[#This Row],[IVA]]</f>
        <v>7316.2128000000002</v>
      </c>
      <c r="J3399">
        <f>YEAR(Ventas_Wellpro[[#This Row],[Fecha]])</f>
        <v>2026</v>
      </c>
      <c r="K3399" t="str">
        <f>TEXT(Ventas_Wellpro[[#This Row],[Fecha]],"MMMM")</f>
        <v>marzo</v>
      </c>
      <c r="L3399">
        <f>DAY(Ventas_Wellpro[[#This Row],[Fecha]])</f>
        <v>3</v>
      </c>
    </row>
    <row r="3400" spans="2:12" x14ac:dyDescent="0.25">
      <c r="B3400" s="70">
        <v>46084</v>
      </c>
      <c r="C3400" s="88" t="s">
        <v>18</v>
      </c>
      <c r="D3400" t="s">
        <v>196</v>
      </c>
      <c r="E3400" s="130">
        <v>525.59</v>
      </c>
      <c r="F3400" s="130">
        <v>6</v>
      </c>
      <c r="G3400" s="48">
        <f>+(Ventas_Wellpro[[#This Row],[Precio de Venta]]*0.16)*Ventas_Wellpro[[#This Row],[Cantidad Vendida]]</f>
        <v>504.56640000000004</v>
      </c>
      <c r="H3400" s="132">
        <v>3153.54</v>
      </c>
      <c r="I3400" s="17">
        <f>+Ventas_Wellpro[[#This Row],[Total de Venta sin IVA]]+Ventas_Wellpro[[#This Row],[IVA]]</f>
        <v>3658.1064000000001</v>
      </c>
      <c r="J3400">
        <f>YEAR(Ventas_Wellpro[[#This Row],[Fecha]])</f>
        <v>2026</v>
      </c>
      <c r="K3400" t="str">
        <f>TEXT(Ventas_Wellpro[[#This Row],[Fecha]],"MMMM")</f>
        <v>marzo</v>
      </c>
      <c r="L3400">
        <f>DAY(Ventas_Wellpro[[#This Row],[Fecha]])</f>
        <v>3</v>
      </c>
    </row>
    <row r="3401" spans="2:12" x14ac:dyDescent="0.25">
      <c r="B3401" s="70">
        <v>46083</v>
      </c>
      <c r="C3401" s="74" t="s">
        <v>22</v>
      </c>
      <c r="D3401" s="210" t="s">
        <v>144</v>
      </c>
      <c r="E3401" s="129">
        <v>137.79310000000001</v>
      </c>
      <c r="F3401" s="129">
        <v>1</v>
      </c>
      <c r="G3401" s="48">
        <f>+(Ventas_Wellpro[[#This Row],[Precio de Venta]]*0.16)*Ventas_Wellpro[[#This Row],[Cantidad Vendida]]</f>
        <v>22.046896</v>
      </c>
      <c r="H3401" s="131">
        <v>137.79</v>
      </c>
      <c r="I3401" s="17">
        <f>+Ventas_Wellpro[[#This Row],[Total de Venta sin IVA]]+Ventas_Wellpro[[#This Row],[IVA]]</f>
        <v>159.836896</v>
      </c>
      <c r="J3401">
        <f>YEAR(Ventas_Wellpro[[#This Row],[Fecha]])</f>
        <v>2026</v>
      </c>
      <c r="K3401" t="str">
        <f>TEXT(Ventas_Wellpro[[#This Row],[Fecha]],"MMMM")</f>
        <v>marzo</v>
      </c>
      <c r="L3401">
        <f>DAY(Ventas_Wellpro[[#This Row],[Fecha]])</f>
        <v>2</v>
      </c>
    </row>
    <row r="3402" spans="2:12" x14ac:dyDescent="0.25">
      <c r="B3402" s="70">
        <v>46083</v>
      </c>
      <c r="C3402" s="74" t="s">
        <v>22</v>
      </c>
      <c r="D3402" s="211" t="s">
        <v>144</v>
      </c>
      <c r="E3402" s="130">
        <v>137.79310000000001</v>
      </c>
      <c r="F3402" s="130">
        <v>1</v>
      </c>
      <c r="G3402" s="48">
        <f>+(Ventas_Wellpro[[#This Row],[Precio de Venta]]*0.16)*Ventas_Wellpro[[#This Row],[Cantidad Vendida]]</f>
        <v>22.046896</v>
      </c>
      <c r="H3402" s="132">
        <v>137.79</v>
      </c>
      <c r="I3402" s="17">
        <f>+Ventas_Wellpro[[#This Row],[Total de Venta sin IVA]]+Ventas_Wellpro[[#This Row],[IVA]]</f>
        <v>159.836896</v>
      </c>
      <c r="J3402">
        <f>YEAR(Ventas_Wellpro[[#This Row],[Fecha]])</f>
        <v>2026</v>
      </c>
      <c r="K3402" t="str">
        <f>TEXT(Ventas_Wellpro[[#This Row],[Fecha]],"MMMM")</f>
        <v>marzo</v>
      </c>
      <c r="L3402">
        <f>DAY(Ventas_Wellpro[[#This Row],[Fecha]])</f>
        <v>2</v>
      </c>
    </row>
    <row r="3403" spans="2:12" x14ac:dyDescent="0.25">
      <c r="B3403" s="70">
        <v>46083</v>
      </c>
      <c r="C3403" s="74" t="s">
        <v>22</v>
      </c>
      <c r="D3403" s="210" t="s">
        <v>144</v>
      </c>
      <c r="E3403" s="129">
        <v>137.79310000000001</v>
      </c>
      <c r="F3403" s="129">
        <v>1</v>
      </c>
      <c r="G3403" s="48">
        <f>+(Ventas_Wellpro[[#This Row],[Precio de Venta]]*0.16)*Ventas_Wellpro[[#This Row],[Cantidad Vendida]]</f>
        <v>22.046896</v>
      </c>
      <c r="H3403" s="131">
        <v>137.79</v>
      </c>
      <c r="I3403" s="17">
        <f>+Ventas_Wellpro[[#This Row],[Total de Venta sin IVA]]+Ventas_Wellpro[[#This Row],[IVA]]</f>
        <v>159.836896</v>
      </c>
      <c r="J3403">
        <f>YEAR(Ventas_Wellpro[[#This Row],[Fecha]])</f>
        <v>2026</v>
      </c>
      <c r="K3403" t="str">
        <f>TEXT(Ventas_Wellpro[[#This Row],[Fecha]],"MMMM")</f>
        <v>marzo</v>
      </c>
      <c r="L3403">
        <f>DAY(Ventas_Wellpro[[#This Row],[Fecha]])</f>
        <v>2</v>
      </c>
    </row>
    <row r="3404" spans="2:12" x14ac:dyDescent="0.25">
      <c r="B3404" s="70">
        <v>46083</v>
      </c>
      <c r="C3404" s="74" t="s">
        <v>22</v>
      </c>
      <c r="D3404" s="211" t="s">
        <v>144</v>
      </c>
      <c r="E3404" s="130">
        <v>137.79310000000001</v>
      </c>
      <c r="F3404" s="130">
        <v>1</v>
      </c>
      <c r="G3404" s="48">
        <f>+(Ventas_Wellpro[[#This Row],[Precio de Venta]]*0.16)*Ventas_Wellpro[[#This Row],[Cantidad Vendida]]</f>
        <v>22.046896</v>
      </c>
      <c r="H3404" s="132">
        <v>137.79</v>
      </c>
      <c r="I3404" s="17">
        <f>+Ventas_Wellpro[[#This Row],[Total de Venta sin IVA]]+Ventas_Wellpro[[#This Row],[IVA]]</f>
        <v>159.836896</v>
      </c>
      <c r="J3404">
        <f>YEAR(Ventas_Wellpro[[#This Row],[Fecha]])</f>
        <v>2026</v>
      </c>
      <c r="K3404" t="str">
        <f>TEXT(Ventas_Wellpro[[#This Row],[Fecha]],"MMMM")</f>
        <v>marzo</v>
      </c>
      <c r="L3404">
        <f>DAY(Ventas_Wellpro[[#This Row],[Fecha]])</f>
        <v>2</v>
      </c>
    </row>
    <row r="3405" spans="2:12" x14ac:dyDescent="0.25">
      <c r="B3405" s="70">
        <v>46083</v>
      </c>
      <c r="C3405" s="74" t="s">
        <v>22</v>
      </c>
      <c r="D3405" s="210" t="s">
        <v>144</v>
      </c>
      <c r="E3405" s="129">
        <v>137.79310000000001</v>
      </c>
      <c r="F3405" s="129">
        <v>1</v>
      </c>
      <c r="G3405" s="48">
        <f>+(Ventas_Wellpro[[#This Row],[Precio de Venta]]*0.16)*Ventas_Wellpro[[#This Row],[Cantidad Vendida]]</f>
        <v>22.046896</v>
      </c>
      <c r="H3405" s="131">
        <v>137.79</v>
      </c>
      <c r="I3405" s="17">
        <f>+Ventas_Wellpro[[#This Row],[Total de Venta sin IVA]]+Ventas_Wellpro[[#This Row],[IVA]]</f>
        <v>159.836896</v>
      </c>
      <c r="J3405">
        <f>YEAR(Ventas_Wellpro[[#This Row],[Fecha]])</f>
        <v>2026</v>
      </c>
      <c r="K3405" t="str">
        <f>TEXT(Ventas_Wellpro[[#This Row],[Fecha]],"MMMM")</f>
        <v>marzo</v>
      </c>
      <c r="L3405">
        <f>DAY(Ventas_Wellpro[[#This Row],[Fecha]])</f>
        <v>2</v>
      </c>
    </row>
    <row r="3406" spans="2:12" x14ac:dyDescent="0.25">
      <c r="B3406" s="70">
        <v>46083</v>
      </c>
      <c r="C3406" s="74" t="s">
        <v>22</v>
      </c>
      <c r="D3406" s="211" t="s">
        <v>144</v>
      </c>
      <c r="E3406" s="130">
        <v>137.79310000000001</v>
      </c>
      <c r="F3406" s="130">
        <v>1</v>
      </c>
      <c r="G3406" s="48">
        <f>+(Ventas_Wellpro[[#This Row],[Precio de Venta]]*0.16)*Ventas_Wellpro[[#This Row],[Cantidad Vendida]]</f>
        <v>22.046896</v>
      </c>
      <c r="H3406" s="132">
        <v>137.79</v>
      </c>
      <c r="I3406" s="17">
        <f>+Ventas_Wellpro[[#This Row],[Total de Venta sin IVA]]+Ventas_Wellpro[[#This Row],[IVA]]</f>
        <v>159.836896</v>
      </c>
      <c r="J3406">
        <f>YEAR(Ventas_Wellpro[[#This Row],[Fecha]])</f>
        <v>2026</v>
      </c>
      <c r="K3406" t="str">
        <f>TEXT(Ventas_Wellpro[[#This Row],[Fecha]],"MMMM")</f>
        <v>marzo</v>
      </c>
      <c r="L3406">
        <f>DAY(Ventas_Wellpro[[#This Row],[Fecha]])</f>
        <v>2</v>
      </c>
    </row>
    <row r="3407" spans="2:12" x14ac:dyDescent="0.25">
      <c r="B3407" s="70">
        <v>46083</v>
      </c>
      <c r="C3407" s="74" t="s">
        <v>22</v>
      </c>
      <c r="D3407" s="210" t="s">
        <v>144</v>
      </c>
      <c r="E3407" s="129">
        <v>137.79310000000001</v>
      </c>
      <c r="F3407" s="129">
        <v>1</v>
      </c>
      <c r="G3407" s="48">
        <f>+(Ventas_Wellpro[[#This Row],[Precio de Venta]]*0.16)*Ventas_Wellpro[[#This Row],[Cantidad Vendida]]</f>
        <v>22.046896</v>
      </c>
      <c r="H3407" s="131">
        <v>137.79</v>
      </c>
      <c r="I3407" s="17">
        <f>+Ventas_Wellpro[[#This Row],[Total de Venta sin IVA]]+Ventas_Wellpro[[#This Row],[IVA]]</f>
        <v>159.836896</v>
      </c>
      <c r="J3407">
        <f>YEAR(Ventas_Wellpro[[#This Row],[Fecha]])</f>
        <v>2026</v>
      </c>
      <c r="K3407" t="str">
        <f>TEXT(Ventas_Wellpro[[#This Row],[Fecha]],"MMMM")</f>
        <v>marzo</v>
      </c>
      <c r="L3407">
        <f>DAY(Ventas_Wellpro[[#This Row],[Fecha]])</f>
        <v>2</v>
      </c>
    </row>
    <row r="3408" spans="2:12" x14ac:dyDescent="0.25">
      <c r="B3408" s="70">
        <v>46083</v>
      </c>
      <c r="C3408" s="74" t="s">
        <v>22</v>
      </c>
      <c r="D3408" s="211" t="s">
        <v>144</v>
      </c>
      <c r="E3408" s="130">
        <v>137.79310000000001</v>
      </c>
      <c r="F3408" s="130">
        <v>1</v>
      </c>
      <c r="G3408" s="48">
        <f>+(Ventas_Wellpro[[#This Row],[Precio de Venta]]*0.16)*Ventas_Wellpro[[#This Row],[Cantidad Vendida]]</f>
        <v>22.046896</v>
      </c>
      <c r="H3408" s="132">
        <v>137.79</v>
      </c>
      <c r="I3408" s="17">
        <f>+Ventas_Wellpro[[#This Row],[Total de Venta sin IVA]]+Ventas_Wellpro[[#This Row],[IVA]]</f>
        <v>159.836896</v>
      </c>
      <c r="J3408">
        <f>YEAR(Ventas_Wellpro[[#This Row],[Fecha]])</f>
        <v>2026</v>
      </c>
      <c r="K3408" t="str">
        <f>TEXT(Ventas_Wellpro[[#This Row],[Fecha]],"MMMM")</f>
        <v>marzo</v>
      </c>
      <c r="L3408">
        <f>DAY(Ventas_Wellpro[[#This Row],[Fecha]])</f>
        <v>2</v>
      </c>
    </row>
    <row r="3409" spans="2:12" x14ac:dyDescent="0.25">
      <c r="B3409" s="70">
        <v>46083</v>
      </c>
      <c r="C3409" s="74" t="s">
        <v>22</v>
      </c>
      <c r="D3409" s="210" t="s">
        <v>144</v>
      </c>
      <c r="E3409" s="129">
        <v>137.79310000000001</v>
      </c>
      <c r="F3409" s="129">
        <v>2</v>
      </c>
      <c r="G3409" s="48">
        <f>+(Ventas_Wellpro[[#This Row],[Precio de Venta]]*0.16)*Ventas_Wellpro[[#This Row],[Cantidad Vendida]]</f>
        <v>44.093792000000001</v>
      </c>
      <c r="H3409" s="131">
        <v>275.58999999999997</v>
      </c>
      <c r="I3409" s="17">
        <f>+Ventas_Wellpro[[#This Row],[Total de Venta sin IVA]]+Ventas_Wellpro[[#This Row],[IVA]]</f>
        <v>319.68379199999998</v>
      </c>
      <c r="J3409">
        <f>YEAR(Ventas_Wellpro[[#This Row],[Fecha]])</f>
        <v>2026</v>
      </c>
      <c r="K3409" t="str">
        <f>TEXT(Ventas_Wellpro[[#This Row],[Fecha]],"MMMM")</f>
        <v>marzo</v>
      </c>
      <c r="L3409">
        <f>DAY(Ventas_Wellpro[[#This Row],[Fecha]])</f>
        <v>2</v>
      </c>
    </row>
    <row r="3410" spans="2:12" x14ac:dyDescent="0.25">
      <c r="B3410" s="70">
        <v>46083</v>
      </c>
      <c r="C3410" s="74" t="s">
        <v>21</v>
      </c>
      <c r="D3410" s="211" t="s">
        <v>144</v>
      </c>
      <c r="E3410" s="130">
        <v>137.79310000000001</v>
      </c>
      <c r="F3410" s="130">
        <v>1</v>
      </c>
      <c r="G3410" s="48">
        <f>+(Ventas_Wellpro[[#This Row],[Precio de Venta]]*0.16)*Ventas_Wellpro[[#This Row],[Cantidad Vendida]]</f>
        <v>22.046896</v>
      </c>
      <c r="H3410" s="132">
        <v>137.79</v>
      </c>
      <c r="I3410" s="17">
        <f>+Ventas_Wellpro[[#This Row],[Total de Venta sin IVA]]+Ventas_Wellpro[[#This Row],[IVA]]</f>
        <v>159.836896</v>
      </c>
      <c r="J3410">
        <f>YEAR(Ventas_Wellpro[[#This Row],[Fecha]])</f>
        <v>2026</v>
      </c>
      <c r="K3410" t="str">
        <f>TEXT(Ventas_Wellpro[[#This Row],[Fecha]],"MMMM")</f>
        <v>marzo</v>
      </c>
      <c r="L3410">
        <f>DAY(Ventas_Wellpro[[#This Row],[Fecha]])</f>
        <v>2</v>
      </c>
    </row>
    <row r="3411" spans="2:12" x14ac:dyDescent="0.25">
      <c r="B3411" s="70">
        <v>46083</v>
      </c>
      <c r="C3411" s="74" t="s">
        <v>21</v>
      </c>
      <c r="D3411" s="210" t="s">
        <v>144</v>
      </c>
      <c r="E3411" s="129">
        <v>137.79310000000001</v>
      </c>
      <c r="F3411" s="129">
        <v>1</v>
      </c>
      <c r="G3411" s="48">
        <f>+(Ventas_Wellpro[[#This Row],[Precio de Venta]]*0.16)*Ventas_Wellpro[[#This Row],[Cantidad Vendida]]</f>
        <v>22.046896</v>
      </c>
      <c r="H3411" s="131">
        <v>137.79</v>
      </c>
      <c r="I3411" s="17">
        <f>+Ventas_Wellpro[[#This Row],[Total de Venta sin IVA]]+Ventas_Wellpro[[#This Row],[IVA]]</f>
        <v>159.836896</v>
      </c>
      <c r="J3411">
        <f>YEAR(Ventas_Wellpro[[#This Row],[Fecha]])</f>
        <v>2026</v>
      </c>
      <c r="K3411" t="str">
        <f>TEXT(Ventas_Wellpro[[#This Row],[Fecha]],"MMMM")</f>
        <v>marzo</v>
      </c>
      <c r="L3411">
        <f>DAY(Ventas_Wellpro[[#This Row],[Fecha]])</f>
        <v>2</v>
      </c>
    </row>
    <row r="3412" spans="2:12" x14ac:dyDescent="0.25">
      <c r="B3412" s="70">
        <v>46083</v>
      </c>
      <c r="C3412" s="74" t="s">
        <v>21</v>
      </c>
      <c r="D3412" s="211" t="s">
        <v>144</v>
      </c>
      <c r="E3412" s="130">
        <v>137.79310000000001</v>
      </c>
      <c r="F3412" s="130">
        <v>1</v>
      </c>
      <c r="G3412" s="48">
        <f>+(Ventas_Wellpro[[#This Row],[Precio de Venta]]*0.16)*Ventas_Wellpro[[#This Row],[Cantidad Vendida]]</f>
        <v>22.046896</v>
      </c>
      <c r="H3412" s="132">
        <v>137.79</v>
      </c>
      <c r="I3412" s="17">
        <f>+Ventas_Wellpro[[#This Row],[Total de Venta sin IVA]]+Ventas_Wellpro[[#This Row],[IVA]]</f>
        <v>159.836896</v>
      </c>
      <c r="J3412">
        <f>YEAR(Ventas_Wellpro[[#This Row],[Fecha]])</f>
        <v>2026</v>
      </c>
      <c r="K3412" t="str">
        <f>TEXT(Ventas_Wellpro[[#This Row],[Fecha]],"MMMM")</f>
        <v>marzo</v>
      </c>
      <c r="L3412">
        <f>DAY(Ventas_Wellpro[[#This Row],[Fecha]])</f>
        <v>2</v>
      </c>
    </row>
    <row r="3413" spans="2:12" x14ac:dyDescent="0.25">
      <c r="B3413" s="70">
        <v>46083</v>
      </c>
      <c r="C3413" s="74" t="s">
        <v>21</v>
      </c>
      <c r="D3413" s="210" t="s">
        <v>144</v>
      </c>
      <c r="E3413" s="129">
        <v>137.79310000000001</v>
      </c>
      <c r="F3413" s="129">
        <v>1</v>
      </c>
      <c r="G3413" s="48">
        <f>+(Ventas_Wellpro[[#This Row],[Precio de Venta]]*0.16)*Ventas_Wellpro[[#This Row],[Cantidad Vendida]]</f>
        <v>22.046896</v>
      </c>
      <c r="H3413" s="131">
        <v>137.79</v>
      </c>
      <c r="I3413" s="17">
        <f>+Ventas_Wellpro[[#This Row],[Total de Venta sin IVA]]+Ventas_Wellpro[[#This Row],[IVA]]</f>
        <v>159.836896</v>
      </c>
      <c r="J3413">
        <f>YEAR(Ventas_Wellpro[[#This Row],[Fecha]])</f>
        <v>2026</v>
      </c>
      <c r="K3413" t="str">
        <f>TEXT(Ventas_Wellpro[[#This Row],[Fecha]],"MMMM")</f>
        <v>marzo</v>
      </c>
      <c r="L3413">
        <f>DAY(Ventas_Wellpro[[#This Row],[Fecha]])</f>
        <v>2</v>
      </c>
    </row>
    <row r="3414" spans="2:12" x14ac:dyDescent="0.25">
      <c r="B3414" s="70">
        <v>46083</v>
      </c>
      <c r="C3414" s="74" t="s">
        <v>21</v>
      </c>
      <c r="D3414" s="211" t="s">
        <v>144</v>
      </c>
      <c r="E3414" s="130">
        <v>137.79310000000001</v>
      </c>
      <c r="F3414" s="130">
        <v>1</v>
      </c>
      <c r="G3414" s="48">
        <f>+(Ventas_Wellpro[[#This Row],[Precio de Venta]]*0.16)*Ventas_Wellpro[[#This Row],[Cantidad Vendida]]</f>
        <v>22.046896</v>
      </c>
      <c r="H3414" s="132">
        <v>137.79</v>
      </c>
      <c r="I3414" s="17">
        <f>+Ventas_Wellpro[[#This Row],[Total de Venta sin IVA]]+Ventas_Wellpro[[#This Row],[IVA]]</f>
        <v>159.836896</v>
      </c>
      <c r="J3414">
        <f>YEAR(Ventas_Wellpro[[#This Row],[Fecha]])</f>
        <v>2026</v>
      </c>
      <c r="K3414" t="str">
        <f>TEXT(Ventas_Wellpro[[#This Row],[Fecha]],"MMMM")</f>
        <v>marzo</v>
      </c>
      <c r="L3414">
        <f>DAY(Ventas_Wellpro[[#This Row],[Fecha]])</f>
        <v>2</v>
      </c>
    </row>
    <row r="3415" spans="2:12" x14ac:dyDescent="0.25">
      <c r="B3415" s="70">
        <v>46083</v>
      </c>
      <c r="C3415" s="74" t="s">
        <v>21</v>
      </c>
      <c r="D3415" s="210" t="s">
        <v>144</v>
      </c>
      <c r="E3415" s="129">
        <v>137.79310000000001</v>
      </c>
      <c r="F3415" s="129">
        <v>1</v>
      </c>
      <c r="G3415" s="48">
        <f>+(Ventas_Wellpro[[#This Row],[Precio de Venta]]*0.16)*Ventas_Wellpro[[#This Row],[Cantidad Vendida]]</f>
        <v>22.046896</v>
      </c>
      <c r="H3415" s="131">
        <v>137.79</v>
      </c>
      <c r="I3415" s="17">
        <f>+Ventas_Wellpro[[#This Row],[Total de Venta sin IVA]]+Ventas_Wellpro[[#This Row],[IVA]]</f>
        <v>159.836896</v>
      </c>
      <c r="J3415">
        <f>YEAR(Ventas_Wellpro[[#This Row],[Fecha]])</f>
        <v>2026</v>
      </c>
      <c r="K3415" t="str">
        <f>TEXT(Ventas_Wellpro[[#This Row],[Fecha]],"MMMM")</f>
        <v>marzo</v>
      </c>
      <c r="L3415">
        <f>DAY(Ventas_Wellpro[[#This Row],[Fecha]])</f>
        <v>2</v>
      </c>
    </row>
    <row r="3416" spans="2:12" x14ac:dyDescent="0.25">
      <c r="B3416" s="70">
        <v>46083</v>
      </c>
      <c r="C3416" s="74" t="s">
        <v>21</v>
      </c>
      <c r="D3416" s="211" t="s">
        <v>144</v>
      </c>
      <c r="E3416" s="130">
        <v>137.79310000000001</v>
      </c>
      <c r="F3416" s="130">
        <v>1</v>
      </c>
      <c r="G3416" s="48">
        <f>+(Ventas_Wellpro[[#This Row],[Precio de Venta]]*0.16)*Ventas_Wellpro[[#This Row],[Cantidad Vendida]]</f>
        <v>22.046896</v>
      </c>
      <c r="H3416" s="132">
        <v>137.79</v>
      </c>
      <c r="I3416" s="17">
        <f>+Ventas_Wellpro[[#This Row],[Total de Venta sin IVA]]+Ventas_Wellpro[[#This Row],[IVA]]</f>
        <v>159.836896</v>
      </c>
      <c r="J3416">
        <f>YEAR(Ventas_Wellpro[[#This Row],[Fecha]])</f>
        <v>2026</v>
      </c>
      <c r="K3416" t="str">
        <f>TEXT(Ventas_Wellpro[[#This Row],[Fecha]],"MMMM")</f>
        <v>marzo</v>
      </c>
      <c r="L3416">
        <f>DAY(Ventas_Wellpro[[#This Row],[Fecha]])</f>
        <v>2</v>
      </c>
    </row>
    <row r="3417" spans="2:12" x14ac:dyDescent="0.25">
      <c r="B3417" s="70">
        <v>46083</v>
      </c>
      <c r="C3417" s="74" t="s">
        <v>21</v>
      </c>
      <c r="D3417" s="210" t="s">
        <v>144</v>
      </c>
      <c r="E3417" s="129">
        <v>137.79310000000001</v>
      </c>
      <c r="F3417" s="129">
        <v>1</v>
      </c>
      <c r="G3417" s="48">
        <f>+(Ventas_Wellpro[[#This Row],[Precio de Venta]]*0.16)*Ventas_Wellpro[[#This Row],[Cantidad Vendida]]</f>
        <v>22.046896</v>
      </c>
      <c r="H3417" s="131">
        <v>137.79</v>
      </c>
      <c r="I3417" s="17">
        <f>+Ventas_Wellpro[[#This Row],[Total de Venta sin IVA]]+Ventas_Wellpro[[#This Row],[IVA]]</f>
        <v>159.836896</v>
      </c>
      <c r="J3417">
        <f>YEAR(Ventas_Wellpro[[#This Row],[Fecha]])</f>
        <v>2026</v>
      </c>
      <c r="K3417" t="str">
        <f>TEXT(Ventas_Wellpro[[#This Row],[Fecha]],"MMMM")</f>
        <v>marzo</v>
      </c>
      <c r="L3417">
        <f>DAY(Ventas_Wellpro[[#This Row],[Fecha]])</f>
        <v>2</v>
      </c>
    </row>
    <row r="3418" spans="2:12" x14ac:dyDescent="0.25">
      <c r="B3418" s="70">
        <v>46083</v>
      </c>
      <c r="C3418" s="74" t="s">
        <v>23</v>
      </c>
      <c r="D3418" s="211" t="s">
        <v>144</v>
      </c>
      <c r="E3418" s="130">
        <v>137.79310000000001</v>
      </c>
      <c r="F3418" s="130">
        <v>1</v>
      </c>
      <c r="G3418" s="48">
        <f>+(Ventas_Wellpro[[#This Row],[Precio de Venta]]*0.16)*Ventas_Wellpro[[#This Row],[Cantidad Vendida]]</f>
        <v>22.046896</v>
      </c>
      <c r="H3418" s="132">
        <v>137.79</v>
      </c>
      <c r="I3418" s="17">
        <f>+Ventas_Wellpro[[#This Row],[Total de Venta sin IVA]]+Ventas_Wellpro[[#This Row],[IVA]]</f>
        <v>159.836896</v>
      </c>
      <c r="J3418">
        <f>YEAR(Ventas_Wellpro[[#This Row],[Fecha]])</f>
        <v>2026</v>
      </c>
      <c r="K3418" t="str">
        <f>TEXT(Ventas_Wellpro[[#This Row],[Fecha]],"MMMM")</f>
        <v>marzo</v>
      </c>
      <c r="L3418">
        <f>DAY(Ventas_Wellpro[[#This Row],[Fecha]])</f>
        <v>2</v>
      </c>
    </row>
    <row r="3419" spans="2:12" x14ac:dyDescent="0.25">
      <c r="B3419" s="70">
        <v>46083</v>
      </c>
      <c r="C3419" s="74" t="s">
        <v>23</v>
      </c>
      <c r="D3419" s="210" t="s">
        <v>144</v>
      </c>
      <c r="E3419" s="129">
        <v>137.79310000000001</v>
      </c>
      <c r="F3419" s="129">
        <v>1</v>
      </c>
      <c r="G3419" s="48">
        <f>+(Ventas_Wellpro[[#This Row],[Precio de Venta]]*0.16)*Ventas_Wellpro[[#This Row],[Cantidad Vendida]]</f>
        <v>22.046896</v>
      </c>
      <c r="H3419" s="131">
        <v>137.79</v>
      </c>
      <c r="I3419" s="17">
        <f>+Ventas_Wellpro[[#This Row],[Total de Venta sin IVA]]+Ventas_Wellpro[[#This Row],[IVA]]</f>
        <v>159.836896</v>
      </c>
      <c r="J3419">
        <f>YEAR(Ventas_Wellpro[[#This Row],[Fecha]])</f>
        <v>2026</v>
      </c>
      <c r="K3419" t="str">
        <f>TEXT(Ventas_Wellpro[[#This Row],[Fecha]],"MMMM")</f>
        <v>marzo</v>
      </c>
      <c r="L3419">
        <f>DAY(Ventas_Wellpro[[#This Row],[Fecha]])</f>
        <v>2</v>
      </c>
    </row>
    <row r="3420" spans="2:12" x14ac:dyDescent="0.25">
      <c r="B3420" s="70">
        <v>46083</v>
      </c>
      <c r="C3420" s="74" t="s">
        <v>23</v>
      </c>
      <c r="D3420" s="211" t="s">
        <v>144</v>
      </c>
      <c r="E3420" s="130">
        <v>137.79310000000001</v>
      </c>
      <c r="F3420" s="130">
        <v>1</v>
      </c>
      <c r="G3420" s="48">
        <f>+(Ventas_Wellpro[[#This Row],[Precio de Venta]]*0.16)*Ventas_Wellpro[[#This Row],[Cantidad Vendida]]</f>
        <v>22.046896</v>
      </c>
      <c r="H3420" s="132">
        <v>137.79</v>
      </c>
      <c r="I3420" s="17">
        <f>+Ventas_Wellpro[[#This Row],[Total de Venta sin IVA]]+Ventas_Wellpro[[#This Row],[IVA]]</f>
        <v>159.836896</v>
      </c>
      <c r="J3420">
        <f>YEAR(Ventas_Wellpro[[#This Row],[Fecha]])</f>
        <v>2026</v>
      </c>
      <c r="K3420" t="str">
        <f>TEXT(Ventas_Wellpro[[#This Row],[Fecha]],"MMMM")</f>
        <v>marzo</v>
      </c>
      <c r="L3420">
        <f>DAY(Ventas_Wellpro[[#This Row],[Fecha]])</f>
        <v>2</v>
      </c>
    </row>
    <row r="3421" spans="2:12" x14ac:dyDescent="0.25">
      <c r="B3421" s="70">
        <v>46083</v>
      </c>
      <c r="C3421" s="74" t="s">
        <v>23</v>
      </c>
      <c r="D3421" s="210" t="s">
        <v>144</v>
      </c>
      <c r="E3421" s="129">
        <v>137.79310000000001</v>
      </c>
      <c r="F3421" s="129">
        <v>1</v>
      </c>
      <c r="G3421" s="48">
        <f>+(Ventas_Wellpro[[#This Row],[Precio de Venta]]*0.16)*Ventas_Wellpro[[#This Row],[Cantidad Vendida]]</f>
        <v>22.046896</v>
      </c>
      <c r="H3421" s="131">
        <v>137.79</v>
      </c>
      <c r="I3421" s="17">
        <f>+Ventas_Wellpro[[#This Row],[Total de Venta sin IVA]]+Ventas_Wellpro[[#This Row],[IVA]]</f>
        <v>159.836896</v>
      </c>
      <c r="J3421">
        <f>YEAR(Ventas_Wellpro[[#This Row],[Fecha]])</f>
        <v>2026</v>
      </c>
      <c r="K3421" t="str">
        <f>TEXT(Ventas_Wellpro[[#This Row],[Fecha]],"MMMM")</f>
        <v>marzo</v>
      </c>
      <c r="L3421">
        <f>DAY(Ventas_Wellpro[[#This Row],[Fecha]])</f>
        <v>2</v>
      </c>
    </row>
    <row r="3422" spans="2:12" x14ac:dyDescent="0.25">
      <c r="B3422" s="70">
        <v>46084</v>
      </c>
      <c r="C3422" s="74" t="s">
        <v>23</v>
      </c>
      <c r="D3422" s="211" t="s">
        <v>144</v>
      </c>
      <c r="E3422" s="130">
        <v>137.79310000000001</v>
      </c>
      <c r="F3422" s="130">
        <v>1</v>
      </c>
      <c r="G3422" s="48">
        <f>+(Ventas_Wellpro[[#This Row],[Precio de Venta]]*0.16)*Ventas_Wellpro[[#This Row],[Cantidad Vendida]]</f>
        <v>22.046896</v>
      </c>
      <c r="H3422" s="132">
        <v>137.79</v>
      </c>
      <c r="I3422" s="17">
        <f>+Ventas_Wellpro[[#This Row],[Total de Venta sin IVA]]+Ventas_Wellpro[[#This Row],[IVA]]</f>
        <v>159.836896</v>
      </c>
      <c r="J3422">
        <f>YEAR(Ventas_Wellpro[[#This Row],[Fecha]])</f>
        <v>2026</v>
      </c>
      <c r="K3422" t="str">
        <f>TEXT(Ventas_Wellpro[[#This Row],[Fecha]],"MMMM")</f>
        <v>marzo</v>
      </c>
      <c r="L3422">
        <f>DAY(Ventas_Wellpro[[#This Row],[Fecha]])</f>
        <v>3</v>
      </c>
    </row>
    <row r="3423" spans="2:12" x14ac:dyDescent="0.25">
      <c r="B3423" s="70">
        <v>46084</v>
      </c>
      <c r="C3423" s="74" t="s">
        <v>23</v>
      </c>
      <c r="D3423" s="210" t="s">
        <v>144</v>
      </c>
      <c r="E3423" s="129">
        <v>137.79310000000001</v>
      </c>
      <c r="F3423" s="129">
        <v>1</v>
      </c>
      <c r="G3423" s="48">
        <f>+(Ventas_Wellpro[[#This Row],[Precio de Venta]]*0.16)*Ventas_Wellpro[[#This Row],[Cantidad Vendida]]</f>
        <v>22.046896</v>
      </c>
      <c r="H3423" s="131">
        <v>137.79</v>
      </c>
      <c r="I3423" s="17">
        <f>+Ventas_Wellpro[[#This Row],[Total de Venta sin IVA]]+Ventas_Wellpro[[#This Row],[IVA]]</f>
        <v>159.836896</v>
      </c>
      <c r="J3423">
        <f>YEAR(Ventas_Wellpro[[#This Row],[Fecha]])</f>
        <v>2026</v>
      </c>
      <c r="K3423" t="str">
        <f>TEXT(Ventas_Wellpro[[#This Row],[Fecha]],"MMMM")</f>
        <v>marzo</v>
      </c>
      <c r="L3423">
        <f>DAY(Ventas_Wellpro[[#This Row],[Fecha]])</f>
        <v>3</v>
      </c>
    </row>
    <row r="3424" spans="2:12" x14ac:dyDescent="0.25">
      <c r="B3424" s="70">
        <v>46083</v>
      </c>
      <c r="C3424" s="74" t="s">
        <v>24</v>
      </c>
      <c r="D3424" s="211" t="s">
        <v>144</v>
      </c>
      <c r="E3424" s="130">
        <v>137.79310000000001</v>
      </c>
      <c r="F3424" s="130">
        <v>1</v>
      </c>
      <c r="G3424" s="48">
        <f>+(Ventas_Wellpro[[#This Row],[Precio de Venta]]*0.16)*Ventas_Wellpro[[#This Row],[Cantidad Vendida]]</f>
        <v>22.046896</v>
      </c>
      <c r="H3424" s="132">
        <v>137.79</v>
      </c>
      <c r="I3424" s="17">
        <f>+Ventas_Wellpro[[#This Row],[Total de Venta sin IVA]]+Ventas_Wellpro[[#This Row],[IVA]]</f>
        <v>159.836896</v>
      </c>
      <c r="J3424">
        <f>YEAR(Ventas_Wellpro[[#This Row],[Fecha]])</f>
        <v>2026</v>
      </c>
      <c r="K3424" t="str">
        <f>TEXT(Ventas_Wellpro[[#This Row],[Fecha]],"MMMM")</f>
        <v>marzo</v>
      </c>
      <c r="L3424">
        <f>DAY(Ventas_Wellpro[[#This Row],[Fecha]])</f>
        <v>2</v>
      </c>
    </row>
    <row r="3425" spans="2:12" x14ac:dyDescent="0.25">
      <c r="B3425" s="70">
        <v>46083</v>
      </c>
      <c r="C3425" s="74" t="s">
        <v>24</v>
      </c>
      <c r="D3425" s="210" t="s">
        <v>144</v>
      </c>
      <c r="E3425" s="129">
        <v>137.79310000000001</v>
      </c>
      <c r="F3425" s="129">
        <v>2</v>
      </c>
      <c r="G3425" s="48">
        <f>+(Ventas_Wellpro[[#This Row],[Precio de Venta]]*0.16)*Ventas_Wellpro[[#This Row],[Cantidad Vendida]]</f>
        <v>44.093792000000001</v>
      </c>
      <c r="H3425" s="131">
        <v>275.58999999999997</v>
      </c>
      <c r="I3425" s="17">
        <f>+Ventas_Wellpro[[#This Row],[Total de Venta sin IVA]]+Ventas_Wellpro[[#This Row],[IVA]]</f>
        <v>319.68379199999998</v>
      </c>
      <c r="J3425">
        <f>YEAR(Ventas_Wellpro[[#This Row],[Fecha]])</f>
        <v>2026</v>
      </c>
      <c r="K3425" t="str">
        <f>TEXT(Ventas_Wellpro[[#This Row],[Fecha]],"MMMM")</f>
        <v>marzo</v>
      </c>
      <c r="L3425">
        <f>DAY(Ventas_Wellpro[[#This Row],[Fecha]])</f>
        <v>2</v>
      </c>
    </row>
    <row r="3426" spans="2:12" x14ac:dyDescent="0.25">
      <c r="B3426" s="70">
        <v>46083</v>
      </c>
      <c r="C3426" s="74" t="s">
        <v>24</v>
      </c>
      <c r="D3426" s="211" t="s">
        <v>144</v>
      </c>
      <c r="E3426" s="130">
        <v>137.79310000000001</v>
      </c>
      <c r="F3426" s="130">
        <v>1</v>
      </c>
      <c r="G3426" s="48">
        <f>+(Ventas_Wellpro[[#This Row],[Precio de Venta]]*0.16)*Ventas_Wellpro[[#This Row],[Cantidad Vendida]]</f>
        <v>22.046896</v>
      </c>
      <c r="H3426" s="132">
        <v>137.79</v>
      </c>
      <c r="I3426" s="17">
        <f>+Ventas_Wellpro[[#This Row],[Total de Venta sin IVA]]+Ventas_Wellpro[[#This Row],[IVA]]</f>
        <v>159.836896</v>
      </c>
      <c r="J3426">
        <f>YEAR(Ventas_Wellpro[[#This Row],[Fecha]])</f>
        <v>2026</v>
      </c>
      <c r="K3426" t="str">
        <f>TEXT(Ventas_Wellpro[[#This Row],[Fecha]],"MMMM")</f>
        <v>marzo</v>
      </c>
      <c r="L3426">
        <f>DAY(Ventas_Wellpro[[#This Row],[Fecha]])</f>
        <v>2</v>
      </c>
    </row>
    <row r="3427" spans="2:12" x14ac:dyDescent="0.25">
      <c r="B3427" s="70">
        <v>46083</v>
      </c>
      <c r="C3427" s="74" t="s">
        <v>16</v>
      </c>
      <c r="D3427" s="210" t="s">
        <v>144</v>
      </c>
      <c r="E3427" s="129">
        <v>905.16369999999995</v>
      </c>
      <c r="F3427" s="129">
        <v>1</v>
      </c>
      <c r="G3427" s="48">
        <f>+(Ventas_Wellpro[[#This Row],[Precio de Venta]]*0.16)*Ventas_Wellpro[[#This Row],[Cantidad Vendida]]</f>
        <v>144.82619199999999</v>
      </c>
      <c r="H3427" s="131">
        <v>905.16</v>
      </c>
      <c r="I3427" s="17">
        <f>+Ventas_Wellpro[[#This Row],[Total de Venta sin IVA]]+Ventas_Wellpro[[#This Row],[IVA]]</f>
        <v>1049.9861919999998</v>
      </c>
      <c r="J3427">
        <f>YEAR(Ventas_Wellpro[[#This Row],[Fecha]])</f>
        <v>2026</v>
      </c>
      <c r="K3427" t="str">
        <f>TEXT(Ventas_Wellpro[[#This Row],[Fecha]],"MMMM")</f>
        <v>marzo</v>
      </c>
      <c r="L3427">
        <f>DAY(Ventas_Wellpro[[#This Row],[Fecha]])</f>
        <v>2</v>
      </c>
    </row>
    <row r="3428" spans="2:12" x14ac:dyDescent="0.25">
      <c r="B3428" s="70">
        <v>46083</v>
      </c>
      <c r="C3428" s="74" t="s">
        <v>16</v>
      </c>
      <c r="D3428" s="211" t="s">
        <v>144</v>
      </c>
      <c r="E3428" s="130">
        <v>905.16369999999995</v>
      </c>
      <c r="F3428" s="130">
        <v>2</v>
      </c>
      <c r="G3428" s="48">
        <f>+(Ventas_Wellpro[[#This Row],[Precio de Venta]]*0.16)*Ventas_Wellpro[[#This Row],[Cantidad Vendida]]</f>
        <v>289.65238399999998</v>
      </c>
      <c r="H3428" s="132">
        <v>1810.33</v>
      </c>
      <c r="I3428" s="17">
        <f>+Ventas_Wellpro[[#This Row],[Total de Venta sin IVA]]+Ventas_Wellpro[[#This Row],[IVA]]</f>
        <v>2099.9823839999999</v>
      </c>
      <c r="J3428">
        <f>YEAR(Ventas_Wellpro[[#This Row],[Fecha]])</f>
        <v>2026</v>
      </c>
      <c r="K3428" t="str">
        <f>TEXT(Ventas_Wellpro[[#This Row],[Fecha]],"MMMM")</f>
        <v>marzo</v>
      </c>
      <c r="L3428">
        <f>DAY(Ventas_Wellpro[[#This Row],[Fecha]])</f>
        <v>2</v>
      </c>
    </row>
    <row r="3429" spans="2:12" x14ac:dyDescent="0.25">
      <c r="B3429" s="70">
        <v>46083</v>
      </c>
      <c r="C3429" s="74" t="s">
        <v>16</v>
      </c>
      <c r="D3429" s="210" t="s">
        <v>144</v>
      </c>
      <c r="E3429" s="129">
        <v>905.16369999999995</v>
      </c>
      <c r="F3429" s="129">
        <v>1</v>
      </c>
      <c r="G3429" s="48">
        <f>+(Ventas_Wellpro[[#This Row],[Precio de Venta]]*0.16)*Ventas_Wellpro[[#This Row],[Cantidad Vendida]]</f>
        <v>144.82619199999999</v>
      </c>
      <c r="H3429" s="131">
        <v>905.16</v>
      </c>
      <c r="I3429" s="17">
        <f>+Ventas_Wellpro[[#This Row],[Total de Venta sin IVA]]+Ventas_Wellpro[[#This Row],[IVA]]</f>
        <v>1049.9861919999998</v>
      </c>
      <c r="J3429">
        <f>YEAR(Ventas_Wellpro[[#This Row],[Fecha]])</f>
        <v>2026</v>
      </c>
      <c r="K3429" t="str">
        <f>TEXT(Ventas_Wellpro[[#This Row],[Fecha]],"MMMM")</f>
        <v>marzo</v>
      </c>
      <c r="L3429">
        <f>DAY(Ventas_Wellpro[[#This Row],[Fecha]])</f>
        <v>2</v>
      </c>
    </row>
    <row r="3430" spans="2:12" x14ac:dyDescent="0.25">
      <c r="B3430" s="70">
        <v>46084</v>
      </c>
      <c r="C3430" s="74" t="s">
        <v>16</v>
      </c>
      <c r="D3430" t="s">
        <v>217</v>
      </c>
      <c r="E3430" s="130">
        <v>549.02</v>
      </c>
      <c r="F3430" s="130">
        <v>45</v>
      </c>
      <c r="G3430" s="48">
        <f>+(Ventas_Wellpro[[#This Row],[Precio de Venta]]*0.16)*Ventas_Wellpro[[#This Row],[Cantidad Vendida]]</f>
        <v>3952.944</v>
      </c>
      <c r="H3430" s="132">
        <v>24705.9</v>
      </c>
      <c r="I3430" s="17">
        <f>+Ventas_Wellpro[[#This Row],[Total de Venta sin IVA]]+Ventas_Wellpro[[#This Row],[IVA]]</f>
        <v>28658.844000000001</v>
      </c>
      <c r="J3430">
        <f>YEAR(Ventas_Wellpro[[#This Row],[Fecha]])</f>
        <v>2026</v>
      </c>
      <c r="K3430" t="str">
        <f>TEXT(Ventas_Wellpro[[#This Row],[Fecha]],"MMMM")</f>
        <v>marzo</v>
      </c>
      <c r="L3430">
        <f>DAY(Ventas_Wellpro[[#This Row],[Fecha]])</f>
        <v>3</v>
      </c>
    </row>
    <row r="3431" spans="2:12" x14ac:dyDescent="0.25">
      <c r="B3431" s="70">
        <v>46084</v>
      </c>
      <c r="C3431" s="74" t="s">
        <v>16</v>
      </c>
      <c r="D3431" t="s">
        <v>217</v>
      </c>
      <c r="E3431" s="129">
        <v>549.02</v>
      </c>
      <c r="F3431" s="129">
        <v>5</v>
      </c>
      <c r="G3431" s="48">
        <f>+(Ventas_Wellpro[[#This Row],[Precio de Venta]]*0.16)*Ventas_Wellpro[[#This Row],[Cantidad Vendida]]</f>
        <v>439.21600000000001</v>
      </c>
      <c r="H3431" s="131">
        <v>2745.1</v>
      </c>
      <c r="I3431" s="17">
        <f>+Ventas_Wellpro[[#This Row],[Total de Venta sin IVA]]+Ventas_Wellpro[[#This Row],[IVA]]</f>
        <v>3184.3159999999998</v>
      </c>
      <c r="J3431">
        <f>YEAR(Ventas_Wellpro[[#This Row],[Fecha]])</f>
        <v>2026</v>
      </c>
      <c r="K3431" t="str">
        <f>TEXT(Ventas_Wellpro[[#This Row],[Fecha]],"MMMM")</f>
        <v>marzo</v>
      </c>
      <c r="L3431">
        <f>DAY(Ventas_Wellpro[[#This Row],[Fecha]])</f>
        <v>3</v>
      </c>
    </row>
    <row r="3432" spans="2:12" x14ac:dyDescent="0.25">
      <c r="B3432" s="70">
        <v>46084</v>
      </c>
      <c r="C3432" s="74" t="s">
        <v>16</v>
      </c>
      <c r="D3432" s="211" t="s">
        <v>144</v>
      </c>
      <c r="E3432" s="130">
        <v>905.16369999999995</v>
      </c>
      <c r="F3432" s="130">
        <v>1</v>
      </c>
      <c r="G3432" s="48">
        <f>+(Ventas_Wellpro[[#This Row],[Precio de Venta]]*0.16)*Ventas_Wellpro[[#This Row],[Cantidad Vendida]]</f>
        <v>144.82619199999999</v>
      </c>
      <c r="H3432" s="132">
        <v>905.16</v>
      </c>
      <c r="I3432" s="17">
        <f>+Ventas_Wellpro[[#This Row],[Total de Venta sin IVA]]+Ventas_Wellpro[[#This Row],[IVA]]</f>
        <v>1049.9861919999998</v>
      </c>
      <c r="J3432">
        <f>YEAR(Ventas_Wellpro[[#This Row],[Fecha]])</f>
        <v>2026</v>
      </c>
      <c r="K3432" t="str">
        <f>TEXT(Ventas_Wellpro[[#This Row],[Fecha]],"MMMM")</f>
        <v>marzo</v>
      </c>
      <c r="L3432">
        <f>DAY(Ventas_Wellpro[[#This Row],[Fecha]])</f>
        <v>3</v>
      </c>
    </row>
    <row r="3433" spans="2:12" x14ac:dyDescent="0.25">
      <c r="B3433" s="70">
        <v>46084</v>
      </c>
      <c r="C3433" s="74" t="s">
        <v>16</v>
      </c>
      <c r="D3433" s="210" t="s">
        <v>144</v>
      </c>
      <c r="E3433" s="129">
        <v>905.16369999999995</v>
      </c>
      <c r="F3433" s="129">
        <v>1</v>
      </c>
      <c r="G3433" s="48">
        <f>+(Ventas_Wellpro[[#This Row],[Precio de Venta]]*0.16)*Ventas_Wellpro[[#This Row],[Cantidad Vendida]]</f>
        <v>144.82619199999999</v>
      </c>
      <c r="H3433" s="131">
        <v>905.16</v>
      </c>
      <c r="I3433" s="17">
        <f>+Ventas_Wellpro[[#This Row],[Total de Venta sin IVA]]+Ventas_Wellpro[[#This Row],[IVA]]</f>
        <v>1049.9861919999998</v>
      </c>
      <c r="J3433">
        <f>YEAR(Ventas_Wellpro[[#This Row],[Fecha]])</f>
        <v>2026</v>
      </c>
      <c r="K3433" t="str">
        <f>TEXT(Ventas_Wellpro[[#This Row],[Fecha]],"MMMM")</f>
        <v>marzo</v>
      </c>
      <c r="L3433">
        <f>DAY(Ventas_Wellpro[[#This Row],[Fecha]])</f>
        <v>3</v>
      </c>
    </row>
    <row r="3434" spans="2:12" x14ac:dyDescent="0.25">
      <c r="B3434" s="70">
        <v>46084</v>
      </c>
      <c r="C3434" s="74" t="s">
        <v>17</v>
      </c>
      <c r="D3434" t="s">
        <v>196</v>
      </c>
      <c r="E3434" s="130">
        <v>498.66</v>
      </c>
      <c r="F3434" s="130">
        <v>18</v>
      </c>
      <c r="G3434" s="48">
        <f>+(Ventas_Wellpro[[#This Row],[Precio de Venta]]*0.16)*Ventas_Wellpro[[#This Row],[Cantidad Vendida]]</f>
        <v>1436.1408000000001</v>
      </c>
      <c r="H3434" s="132">
        <v>8975.8799999999992</v>
      </c>
      <c r="I3434" s="17">
        <f>+Ventas_Wellpro[[#This Row],[Total de Venta sin IVA]]+Ventas_Wellpro[[#This Row],[IVA]]</f>
        <v>10412.020799999998</v>
      </c>
      <c r="J3434">
        <f>YEAR(Ventas_Wellpro[[#This Row],[Fecha]])</f>
        <v>2026</v>
      </c>
      <c r="K3434" t="str">
        <f>TEXT(Ventas_Wellpro[[#This Row],[Fecha]],"MMMM")</f>
        <v>marzo</v>
      </c>
      <c r="L3434">
        <f>DAY(Ventas_Wellpro[[#This Row],[Fecha]])</f>
        <v>3</v>
      </c>
    </row>
    <row r="3435" spans="2:12" x14ac:dyDescent="0.25">
      <c r="B3435" s="70">
        <v>46084</v>
      </c>
      <c r="C3435" s="74" t="s">
        <v>17</v>
      </c>
      <c r="D3435" t="s">
        <v>196</v>
      </c>
      <c r="E3435" s="129">
        <v>498.66</v>
      </c>
      <c r="F3435" s="129">
        <v>6</v>
      </c>
      <c r="G3435" s="48">
        <f>+(Ventas_Wellpro[[#This Row],[Precio de Venta]]*0.16)*Ventas_Wellpro[[#This Row],[Cantidad Vendida]]</f>
        <v>478.71360000000004</v>
      </c>
      <c r="H3435" s="131">
        <v>2991.96</v>
      </c>
      <c r="I3435" s="17">
        <f>+Ventas_Wellpro[[#This Row],[Total de Venta sin IVA]]+Ventas_Wellpro[[#This Row],[IVA]]</f>
        <v>3470.6736000000001</v>
      </c>
      <c r="J3435">
        <f>YEAR(Ventas_Wellpro[[#This Row],[Fecha]])</f>
        <v>2026</v>
      </c>
      <c r="K3435" t="str">
        <f>TEXT(Ventas_Wellpro[[#This Row],[Fecha]],"MMMM")</f>
        <v>marzo</v>
      </c>
      <c r="L3435">
        <f>DAY(Ventas_Wellpro[[#This Row],[Fecha]])</f>
        <v>3</v>
      </c>
    </row>
    <row r="3436" spans="2:12" x14ac:dyDescent="0.25">
      <c r="B3436" s="70">
        <v>46084</v>
      </c>
      <c r="C3436" s="74" t="s">
        <v>17</v>
      </c>
      <c r="D3436" t="s">
        <v>196</v>
      </c>
      <c r="E3436" s="130">
        <v>498.66</v>
      </c>
      <c r="F3436" s="130">
        <v>6</v>
      </c>
      <c r="G3436" s="48">
        <f>+(Ventas_Wellpro[[#This Row],[Precio de Venta]]*0.16)*Ventas_Wellpro[[#This Row],[Cantidad Vendida]]</f>
        <v>478.71360000000004</v>
      </c>
      <c r="H3436" s="132">
        <v>2991.96</v>
      </c>
      <c r="I3436" s="17">
        <f>+Ventas_Wellpro[[#This Row],[Total de Venta sin IVA]]+Ventas_Wellpro[[#This Row],[IVA]]</f>
        <v>3470.6736000000001</v>
      </c>
      <c r="J3436">
        <f>YEAR(Ventas_Wellpro[[#This Row],[Fecha]])</f>
        <v>2026</v>
      </c>
      <c r="K3436" t="str">
        <f>TEXT(Ventas_Wellpro[[#This Row],[Fecha]],"MMMM")</f>
        <v>marzo</v>
      </c>
      <c r="L3436">
        <f>DAY(Ventas_Wellpro[[#This Row],[Fecha]])</f>
        <v>3</v>
      </c>
    </row>
    <row r="3437" spans="2:12" x14ac:dyDescent="0.25">
      <c r="B3437" s="70">
        <v>46084</v>
      </c>
      <c r="C3437" s="74" t="s">
        <v>17</v>
      </c>
      <c r="D3437" t="s">
        <v>196</v>
      </c>
      <c r="E3437" s="129">
        <v>498.66</v>
      </c>
      <c r="F3437" s="129">
        <v>12</v>
      </c>
      <c r="G3437" s="48">
        <f>+(Ventas_Wellpro[[#This Row],[Precio de Venta]]*0.16)*Ventas_Wellpro[[#This Row],[Cantidad Vendida]]</f>
        <v>957.42720000000008</v>
      </c>
      <c r="H3437" s="131">
        <v>5983.92</v>
      </c>
      <c r="I3437" s="17">
        <f>+Ventas_Wellpro[[#This Row],[Total de Venta sin IVA]]+Ventas_Wellpro[[#This Row],[IVA]]</f>
        <v>6941.3472000000002</v>
      </c>
      <c r="J3437">
        <f>YEAR(Ventas_Wellpro[[#This Row],[Fecha]])</f>
        <v>2026</v>
      </c>
      <c r="K3437" t="str">
        <f>TEXT(Ventas_Wellpro[[#This Row],[Fecha]],"MMMM")</f>
        <v>marzo</v>
      </c>
      <c r="L3437">
        <f>DAY(Ventas_Wellpro[[#This Row],[Fecha]])</f>
        <v>3</v>
      </c>
    </row>
    <row r="3438" spans="2:12" x14ac:dyDescent="0.25">
      <c r="B3438" s="70">
        <v>46084</v>
      </c>
      <c r="C3438" s="74" t="s">
        <v>17</v>
      </c>
      <c r="D3438" t="s">
        <v>196</v>
      </c>
      <c r="E3438" s="130">
        <v>498.66</v>
      </c>
      <c r="F3438" s="130">
        <v>6</v>
      </c>
      <c r="G3438" s="48">
        <f>+(Ventas_Wellpro[[#This Row],[Precio de Venta]]*0.16)*Ventas_Wellpro[[#This Row],[Cantidad Vendida]]</f>
        <v>478.71360000000004</v>
      </c>
      <c r="H3438" s="132">
        <v>2991.96</v>
      </c>
      <c r="I3438" s="17">
        <f>+Ventas_Wellpro[[#This Row],[Total de Venta sin IVA]]+Ventas_Wellpro[[#This Row],[IVA]]</f>
        <v>3470.6736000000001</v>
      </c>
      <c r="J3438">
        <f>YEAR(Ventas_Wellpro[[#This Row],[Fecha]])</f>
        <v>2026</v>
      </c>
      <c r="K3438" t="str">
        <f>TEXT(Ventas_Wellpro[[#This Row],[Fecha]],"MMMM")</f>
        <v>marzo</v>
      </c>
      <c r="L3438">
        <f>DAY(Ventas_Wellpro[[#This Row],[Fecha]])</f>
        <v>3</v>
      </c>
    </row>
    <row r="3439" spans="2:12" x14ac:dyDescent="0.25">
      <c r="B3439" s="70">
        <v>46084</v>
      </c>
      <c r="C3439" s="74" t="s">
        <v>15</v>
      </c>
      <c r="D3439" t="s">
        <v>217</v>
      </c>
      <c r="E3439" s="129">
        <v>538.03</v>
      </c>
      <c r="F3439" s="129">
        <v>45</v>
      </c>
      <c r="G3439" s="48">
        <f>+(Ventas_Wellpro[[#This Row],[Precio de Venta]]*0.16)*Ventas_Wellpro[[#This Row],[Cantidad Vendida]]</f>
        <v>3873.8160000000003</v>
      </c>
      <c r="H3439" s="131">
        <v>24211.35</v>
      </c>
      <c r="I3439" s="17">
        <f>+Ventas_Wellpro[[#This Row],[Total de Venta sin IVA]]+Ventas_Wellpro[[#This Row],[IVA]]</f>
        <v>28085.165999999997</v>
      </c>
      <c r="J3439">
        <f>YEAR(Ventas_Wellpro[[#This Row],[Fecha]])</f>
        <v>2026</v>
      </c>
      <c r="K3439" t="str">
        <f>TEXT(Ventas_Wellpro[[#This Row],[Fecha]],"MMMM")</f>
        <v>marzo</v>
      </c>
      <c r="L3439">
        <f>DAY(Ventas_Wellpro[[#This Row],[Fecha]])</f>
        <v>3</v>
      </c>
    </row>
    <row r="3440" spans="2:12" x14ac:dyDescent="0.25">
      <c r="B3440" s="70">
        <v>46084</v>
      </c>
      <c r="C3440" s="74" t="s">
        <v>15</v>
      </c>
      <c r="D3440" t="s">
        <v>217</v>
      </c>
      <c r="E3440" s="130">
        <v>538.03</v>
      </c>
      <c r="F3440" s="130">
        <v>5</v>
      </c>
      <c r="G3440" s="48">
        <f>+(Ventas_Wellpro[[#This Row],[Precio de Venta]]*0.16)*Ventas_Wellpro[[#This Row],[Cantidad Vendida]]</f>
        <v>430.42399999999998</v>
      </c>
      <c r="H3440" s="132">
        <v>2690.15</v>
      </c>
      <c r="I3440" s="17">
        <f>+Ventas_Wellpro[[#This Row],[Total de Venta sin IVA]]+Ventas_Wellpro[[#This Row],[IVA]]</f>
        <v>3120.5740000000001</v>
      </c>
      <c r="J3440">
        <f>YEAR(Ventas_Wellpro[[#This Row],[Fecha]])</f>
        <v>2026</v>
      </c>
      <c r="K3440" t="str">
        <f>TEXT(Ventas_Wellpro[[#This Row],[Fecha]],"MMMM")</f>
        <v>marzo</v>
      </c>
      <c r="L3440">
        <f>DAY(Ventas_Wellpro[[#This Row],[Fecha]])</f>
        <v>3</v>
      </c>
    </row>
    <row r="3441" spans="2:12" x14ac:dyDescent="0.25">
      <c r="B3441" s="70">
        <v>46083</v>
      </c>
      <c r="C3441" s="123" t="s">
        <v>147</v>
      </c>
      <c r="D3441" s="210" t="s">
        <v>144</v>
      </c>
      <c r="E3441" s="129">
        <v>77.893726349999994</v>
      </c>
      <c r="F3441" s="129">
        <v>1</v>
      </c>
      <c r="G3441" s="48">
        <f>+(Ventas_Wellpro[[#This Row],[Precio de Venta]]*0.16)*Ventas_Wellpro[[#This Row],[Cantidad Vendida]]</f>
        <v>12.462996215999999</v>
      </c>
      <c r="H3441" s="131">
        <v>77.89</v>
      </c>
      <c r="I3441" s="17">
        <f>+Ventas_Wellpro[[#This Row],[Total de Venta sin IVA]]+Ventas_Wellpro[[#This Row],[IVA]]</f>
        <v>90.352996215999994</v>
      </c>
      <c r="J3441">
        <f>YEAR(Ventas_Wellpro[[#This Row],[Fecha]])</f>
        <v>2026</v>
      </c>
      <c r="K3441" t="str">
        <f>TEXT(Ventas_Wellpro[[#This Row],[Fecha]],"MMMM")</f>
        <v>marzo</v>
      </c>
      <c r="L3441">
        <f>DAY(Ventas_Wellpro[[#This Row],[Fecha]])</f>
        <v>2</v>
      </c>
    </row>
    <row r="3442" spans="2:12" x14ac:dyDescent="0.25">
      <c r="B3442" s="70">
        <v>46083</v>
      </c>
      <c r="C3442" s="123" t="s">
        <v>147</v>
      </c>
      <c r="D3442" s="211" t="s">
        <v>144</v>
      </c>
      <c r="E3442" s="130">
        <v>77.893726349999994</v>
      </c>
      <c r="F3442" s="130">
        <v>1</v>
      </c>
      <c r="G3442" s="48">
        <f>+(Ventas_Wellpro[[#This Row],[Precio de Venta]]*0.16)*Ventas_Wellpro[[#This Row],[Cantidad Vendida]]</f>
        <v>12.462996215999999</v>
      </c>
      <c r="H3442" s="132">
        <v>77.89</v>
      </c>
      <c r="I3442" s="17">
        <f>+Ventas_Wellpro[[#This Row],[Total de Venta sin IVA]]+Ventas_Wellpro[[#This Row],[IVA]]</f>
        <v>90.352996215999994</v>
      </c>
      <c r="J3442">
        <f>YEAR(Ventas_Wellpro[[#This Row],[Fecha]])</f>
        <v>2026</v>
      </c>
      <c r="K3442" t="str">
        <f>TEXT(Ventas_Wellpro[[#This Row],[Fecha]],"MMMM")</f>
        <v>marzo</v>
      </c>
      <c r="L3442">
        <f>DAY(Ventas_Wellpro[[#This Row],[Fecha]])</f>
        <v>2</v>
      </c>
    </row>
    <row r="3443" spans="2:12" x14ac:dyDescent="0.25">
      <c r="B3443" s="70">
        <v>46083</v>
      </c>
      <c r="C3443" s="123" t="s">
        <v>147</v>
      </c>
      <c r="D3443" s="210" t="s">
        <v>144</v>
      </c>
      <c r="E3443" s="129">
        <v>77.893726349999994</v>
      </c>
      <c r="F3443" s="129">
        <v>1</v>
      </c>
      <c r="G3443" s="48">
        <f>+(Ventas_Wellpro[[#This Row],[Precio de Venta]]*0.16)*Ventas_Wellpro[[#This Row],[Cantidad Vendida]]</f>
        <v>12.462996215999999</v>
      </c>
      <c r="H3443" s="131">
        <v>77.89</v>
      </c>
      <c r="I3443" s="17">
        <f>+Ventas_Wellpro[[#This Row],[Total de Venta sin IVA]]+Ventas_Wellpro[[#This Row],[IVA]]</f>
        <v>90.352996215999994</v>
      </c>
      <c r="J3443">
        <f>YEAR(Ventas_Wellpro[[#This Row],[Fecha]])</f>
        <v>2026</v>
      </c>
      <c r="K3443" t="str">
        <f>TEXT(Ventas_Wellpro[[#This Row],[Fecha]],"MMMM")</f>
        <v>marzo</v>
      </c>
      <c r="L3443">
        <f>DAY(Ventas_Wellpro[[#This Row],[Fecha]])</f>
        <v>2</v>
      </c>
    </row>
    <row r="3444" spans="2:12" x14ac:dyDescent="0.25">
      <c r="B3444" s="70">
        <v>46083</v>
      </c>
      <c r="C3444" s="123" t="s">
        <v>147</v>
      </c>
      <c r="D3444" s="211" t="s">
        <v>144</v>
      </c>
      <c r="E3444" s="130">
        <v>77.893726349999994</v>
      </c>
      <c r="F3444" s="130">
        <v>1</v>
      </c>
      <c r="G3444" s="48">
        <f>+(Ventas_Wellpro[[#This Row],[Precio de Venta]]*0.16)*Ventas_Wellpro[[#This Row],[Cantidad Vendida]]</f>
        <v>12.462996215999999</v>
      </c>
      <c r="H3444" s="132">
        <v>77.89</v>
      </c>
      <c r="I3444" s="17">
        <f>+Ventas_Wellpro[[#This Row],[Total de Venta sin IVA]]+Ventas_Wellpro[[#This Row],[IVA]]</f>
        <v>90.352996215999994</v>
      </c>
      <c r="J3444">
        <f>YEAR(Ventas_Wellpro[[#This Row],[Fecha]])</f>
        <v>2026</v>
      </c>
      <c r="K3444" t="str">
        <f>TEXT(Ventas_Wellpro[[#This Row],[Fecha]],"MMMM")</f>
        <v>marzo</v>
      </c>
      <c r="L3444">
        <f>DAY(Ventas_Wellpro[[#This Row],[Fecha]])</f>
        <v>2</v>
      </c>
    </row>
    <row r="3445" spans="2:12" x14ac:dyDescent="0.25">
      <c r="B3445" s="70">
        <v>46083</v>
      </c>
      <c r="C3445" s="123" t="s">
        <v>147</v>
      </c>
      <c r="D3445" s="210" t="s">
        <v>144</v>
      </c>
      <c r="E3445" s="129">
        <v>77.893726349999994</v>
      </c>
      <c r="F3445" s="129">
        <v>1</v>
      </c>
      <c r="G3445" s="48">
        <f>+(Ventas_Wellpro[[#This Row],[Precio de Venta]]*0.16)*Ventas_Wellpro[[#This Row],[Cantidad Vendida]]</f>
        <v>12.462996215999999</v>
      </c>
      <c r="H3445" s="131">
        <v>77.89</v>
      </c>
      <c r="I3445" s="17">
        <f>+Ventas_Wellpro[[#This Row],[Total de Venta sin IVA]]+Ventas_Wellpro[[#This Row],[IVA]]</f>
        <v>90.352996215999994</v>
      </c>
      <c r="J3445">
        <f>YEAR(Ventas_Wellpro[[#This Row],[Fecha]])</f>
        <v>2026</v>
      </c>
      <c r="K3445" t="str">
        <f>TEXT(Ventas_Wellpro[[#This Row],[Fecha]],"MMMM")</f>
        <v>marzo</v>
      </c>
      <c r="L3445">
        <f>DAY(Ventas_Wellpro[[#This Row],[Fecha]])</f>
        <v>2</v>
      </c>
    </row>
    <row r="3446" spans="2:12" x14ac:dyDescent="0.25">
      <c r="B3446" s="70">
        <v>46084</v>
      </c>
      <c r="C3446" s="123" t="s">
        <v>147</v>
      </c>
      <c r="D3446" s="211" t="s">
        <v>144</v>
      </c>
      <c r="E3446" s="130">
        <v>77.893726349999994</v>
      </c>
      <c r="F3446" s="130">
        <v>1</v>
      </c>
      <c r="G3446" s="48">
        <f>+(Ventas_Wellpro[[#This Row],[Precio de Venta]]*0.16)*Ventas_Wellpro[[#This Row],[Cantidad Vendida]]</f>
        <v>12.462996215999999</v>
      </c>
      <c r="H3446" s="132">
        <v>77.89</v>
      </c>
      <c r="I3446" s="17">
        <f>+Ventas_Wellpro[[#This Row],[Total de Venta sin IVA]]+Ventas_Wellpro[[#This Row],[IVA]]</f>
        <v>90.352996215999994</v>
      </c>
      <c r="J3446">
        <f>YEAR(Ventas_Wellpro[[#This Row],[Fecha]])</f>
        <v>2026</v>
      </c>
      <c r="K3446" t="str">
        <f>TEXT(Ventas_Wellpro[[#This Row],[Fecha]],"MMMM")</f>
        <v>marzo</v>
      </c>
      <c r="L3446">
        <f>DAY(Ventas_Wellpro[[#This Row],[Fecha]])</f>
        <v>3</v>
      </c>
    </row>
    <row r="3447" spans="2:12" x14ac:dyDescent="0.25">
      <c r="B3447" s="70">
        <v>46084</v>
      </c>
      <c r="C3447" s="123" t="s">
        <v>147</v>
      </c>
      <c r="D3447" s="210" t="s">
        <v>144</v>
      </c>
      <c r="E3447" s="129">
        <v>77.893726349999994</v>
      </c>
      <c r="F3447" s="129">
        <v>1</v>
      </c>
      <c r="G3447" s="48">
        <f>+(Ventas_Wellpro[[#This Row],[Precio de Venta]]*0.16)*Ventas_Wellpro[[#This Row],[Cantidad Vendida]]</f>
        <v>12.462996215999999</v>
      </c>
      <c r="H3447" s="131">
        <v>77.89</v>
      </c>
      <c r="I3447" s="17">
        <f>+Ventas_Wellpro[[#This Row],[Total de Venta sin IVA]]+Ventas_Wellpro[[#This Row],[IVA]]</f>
        <v>90.352996215999994</v>
      </c>
      <c r="J3447">
        <f>YEAR(Ventas_Wellpro[[#This Row],[Fecha]])</f>
        <v>2026</v>
      </c>
      <c r="K3447" t="str">
        <f>TEXT(Ventas_Wellpro[[#This Row],[Fecha]],"MMMM")</f>
        <v>marzo</v>
      </c>
      <c r="L3447">
        <f>DAY(Ventas_Wellpro[[#This Row],[Fecha]])</f>
        <v>3</v>
      </c>
    </row>
    <row r="3448" spans="2:12" x14ac:dyDescent="0.25">
      <c r="B3448" s="70">
        <v>46083</v>
      </c>
      <c r="C3448" s="74" t="s">
        <v>123</v>
      </c>
      <c r="D3448" s="211" t="s">
        <v>144</v>
      </c>
      <c r="E3448" s="130">
        <v>137.79310000000001</v>
      </c>
      <c r="F3448" s="130">
        <v>1</v>
      </c>
      <c r="G3448" s="48">
        <f>+(Ventas_Wellpro[[#This Row],[Precio de Venta]]*0.16)*Ventas_Wellpro[[#This Row],[Cantidad Vendida]]</f>
        <v>22.046896</v>
      </c>
      <c r="H3448" s="132">
        <v>137.79</v>
      </c>
      <c r="I3448" s="17">
        <f>+Ventas_Wellpro[[#This Row],[Total de Venta sin IVA]]+Ventas_Wellpro[[#This Row],[IVA]]</f>
        <v>159.836896</v>
      </c>
      <c r="J3448">
        <f>YEAR(Ventas_Wellpro[[#This Row],[Fecha]])</f>
        <v>2026</v>
      </c>
      <c r="K3448" t="str">
        <f>TEXT(Ventas_Wellpro[[#This Row],[Fecha]],"MMMM")</f>
        <v>marzo</v>
      </c>
      <c r="L3448">
        <f>DAY(Ventas_Wellpro[[#This Row],[Fecha]])</f>
        <v>2</v>
      </c>
    </row>
    <row r="3449" spans="2:12" x14ac:dyDescent="0.25">
      <c r="B3449" s="70">
        <v>46083</v>
      </c>
      <c r="C3449" s="74" t="s">
        <v>123</v>
      </c>
      <c r="D3449" s="210" t="s">
        <v>144</v>
      </c>
      <c r="E3449" s="129">
        <v>137.79310000000001</v>
      </c>
      <c r="F3449" s="129">
        <v>1</v>
      </c>
      <c r="G3449" s="48">
        <f>+(Ventas_Wellpro[[#This Row],[Precio de Venta]]*0.16)*Ventas_Wellpro[[#This Row],[Cantidad Vendida]]</f>
        <v>22.046896</v>
      </c>
      <c r="H3449" s="131">
        <v>137.79</v>
      </c>
      <c r="I3449" s="17">
        <f>+Ventas_Wellpro[[#This Row],[Total de Venta sin IVA]]+Ventas_Wellpro[[#This Row],[IVA]]</f>
        <v>159.836896</v>
      </c>
      <c r="J3449">
        <f>YEAR(Ventas_Wellpro[[#This Row],[Fecha]])</f>
        <v>2026</v>
      </c>
      <c r="K3449" t="str">
        <f>TEXT(Ventas_Wellpro[[#This Row],[Fecha]],"MMMM")</f>
        <v>marzo</v>
      </c>
      <c r="L3449">
        <f>DAY(Ventas_Wellpro[[#This Row],[Fecha]])</f>
        <v>2</v>
      </c>
    </row>
    <row r="3450" spans="2:12" x14ac:dyDescent="0.25">
      <c r="B3450" s="70">
        <v>46083</v>
      </c>
      <c r="C3450" s="74" t="s">
        <v>123</v>
      </c>
      <c r="D3450" s="211" t="s">
        <v>144</v>
      </c>
      <c r="E3450" s="130">
        <v>137.79310000000001</v>
      </c>
      <c r="F3450" s="130">
        <v>1</v>
      </c>
      <c r="G3450" s="48">
        <f>+(Ventas_Wellpro[[#This Row],[Precio de Venta]]*0.16)*Ventas_Wellpro[[#This Row],[Cantidad Vendida]]</f>
        <v>22.046896</v>
      </c>
      <c r="H3450" s="132">
        <v>137.79</v>
      </c>
      <c r="I3450" s="17">
        <f>+Ventas_Wellpro[[#This Row],[Total de Venta sin IVA]]+Ventas_Wellpro[[#This Row],[IVA]]</f>
        <v>159.836896</v>
      </c>
      <c r="J3450">
        <f>YEAR(Ventas_Wellpro[[#This Row],[Fecha]])</f>
        <v>2026</v>
      </c>
      <c r="K3450" t="str">
        <f>TEXT(Ventas_Wellpro[[#This Row],[Fecha]],"MMMM")</f>
        <v>marzo</v>
      </c>
      <c r="L3450">
        <f>DAY(Ventas_Wellpro[[#This Row],[Fecha]])</f>
        <v>2</v>
      </c>
    </row>
    <row r="3451" spans="2:12" x14ac:dyDescent="0.25">
      <c r="B3451" s="70">
        <v>46083</v>
      </c>
      <c r="C3451" s="74" t="s">
        <v>123</v>
      </c>
      <c r="D3451" s="210" t="s">
        <v>144</v>
      </c>
      <c r="E3451" s="129">
        <v>137.79310000000001</v>
      </c>
      <c r="F3451" s="129">
        <v>1</v>
      </c>
      <c r="G3451" s="48">
        <f>+(Ventas_Wellpro[[#This Row],[Precio de Venta]]*0.16)*Ventas_Wellpro[[#This Row],[Cantidad Vendida]]</f>
        <v>22.046896</v>
      </c>
      <c r="H3451" s="131">
        <v>137.79</v>
      </c>
      <c r="I3451" s="17">
        <f>+Ventas_Wellpro[[#This Row],[Total de Venta sin IVA]]+Ventas_Wellpro[[#This Row],[IVA]]</f>
        <v>159.836896</v>
      </c>
      <c r="J3451">
        <f>YEAR(Ventas_Wellpro[[#This Row],[Fecha]])</f>
        <v>2026</v>
      </c>
      <c r="K3451" t="str">
        <f>TEXT(Ventas_Wellpro[[#This Row],[Fecha]],"MMMM")</f>
        <v>marzo</v>
      </c>
      <c r="L3451">
        <f>DAY(Ventas_Wellpro[[#This Row],[Fecha]])</f>
        <v>2</v>
      </c>
    </row>
    <row r="3452" spans="2:12" x14ac:dyDescent="0.25">
      <c r="B3452" s="70">
        <v>46083</v>
      </c>
      <c r="C3452" s="74" t="s">
        <v>123</v>
      </c>
      <c r="D3452" s="211" t="s">
        <v>144</v>
      </c>
      <c r="E3452" s="130">
        <v>137.79310000000001</v>
      </c>
      <c r="F3452" s="130">
        <v>1</v>
      </c>
      <c r="G3452" s="48">
        <f>+(Ventas_Wellpro[[#This Row],[Precio de Venta]]*0.16)*Ventas_Wellpro[[#This Row],[Cantidad Vendida]]</f>
        <v>22.046896</v>
      </c>
      <c r="H3452" s="132">
        <v>137.79</v>
      </c>
      <c r="I3452" s="17">
        <f>+Ventas_Wellpro[[#This Row],[Total de Venta sin IVA]]+Ventas_Wellpro[[#This Row],[IVA]]</f>
        <v>159.836896</v>
      </c>
      <c r="J3452">
        <f>YEAR(Ventas_Wellpro[[#This Row],[Fecha]])</f>
        <v>2026</v>
      </c>
      <c r="K3452" t="str">
        <f>TEXT(Ventas_Wellpro[[#This Row],[Fecha]],"MMMM")</f>
        <v>marzo</v>
      </c>
      <c r="L3452">
        <f>DAY(Ventas_Wellpro[[#This Row],[Fecha]])</f>
        <v>2</v>
      </c>
    </row>
    <row r="3453" spans="2:12" x14ac:dyDescent="0.25">
      <c r="B3453" s="70">
        <v>46084</v>
      </c>
      <c r="C3453" s="74" t="s">
        <v>123</v>
      </c>
      <c r="D3453" s="210" t="s">
        <v>144</v>
      </c>
      <c r="E3453" s="129">
        <v>137.79310000000001</v>
      </c>
      <c r="F3453" s="129">
        <v>1</v>
      </c>
      <c r="G3453" s="48">
        <f>+(Ventas_Wellpro[[#This Row],[Precio de Venta]]*0.16)*Ventas_Wellpro[[#This Row],[Cantidad Vendida]]</f>
        <v>22.046896</v>
      </c>
      <c r="H3453" s="131">
        <v>137.79</v>
      </c>
      <c r="I3453" s="17">
        <f>+Ventas_Wellpro[[#This Row],[Total de Venta sin IVA]]+Ventas_Wellpro[[#This Row],[IVA]]</f>
        <v>159.836896</v>
      </c>
      <c r="J3453">
        <f>YEAR(Ventas_Wellpro[[#This Row],[Fecha]])</f>
        <v>2026</v>
      </c>
      <c r="K3453" t="str">
        <f>TEXT(Ventas_Wellpro[[#This Row],[Fecha]],"MMMM")</f>
        <v>marzo</v>
      </c>
      <c r="L3453">
        <f>DAY(Ventas_Wellpro[[#This Row],[Fecha]])</f>
        <v>3</v>
      </c>
    </row>
    <row r="3454" spans="2:12" x14ac:dyDescent="0.25">
      <c r="B3454" s="70">
        <v>46084</v>
      </c>
      <c r="C3454" s="74" t="s">
        <v>123</v>
      </c>
      <c r="D3454" s="211" t="s">
        <v>144</v>
      </c>
      <c r="E3454" s="130">
        <v>137.79310000000001</v>
      </c>
      <c r="F3454" s="130">
        <v>1</v>
      </c>
      <c r="G3454" s="48">
        <f>+(Ventas_Wellpro[[#This Row],[Precio de Venta]]*0.16)*Ventas_Wellpro[[#This Row],[Cantidad Vendida]]</f>
        <v>22.046896</v>
      </c>
      <c r="H3454" s="132">
        <v>137.79</v>
      </c>
      <c r="I3454" s="17">
        <f>+Ventas_Wellpro[[#This Row],[Total de Venta sin IVA]]+Ventas_Wellpro[[#This Row],[IVA]]</f>
        <v>159.836896</v>
      </c>
      <c r="J3454">
        <f>YEAR(Ventas_Wellpro[[#This Row],[Fecha]])</f>
        <v>2026</v>
      </c>
      <c r="K3454" t="str">
        <f>TEXT(Ventas_Wellpro[[#This Row],[Fecha]],"MMMM")</f>
        <v>marzo</v>
      </c>
      <c r="L3454">
        <f>DAY(Ventas_Wellpro[[#This Row],[Fecha]])</f>
        <v>3</v>
      </c>
    </row>
    <row r="3455" spans="2:12" x14ac:dyDescent="0.25">
      <c r="B3455" s="70">
        <v>46084</v>
      </c>
      <c r="C3455" s="74" t="s">
        <v>123</v>
      </c>
      <c r="D3455" s="210" t="s">
        <v>144</v>
      </c>
      <c r="E3455" s="129">
        <v>130.13180363999999</v>
      </c>
      <c r="F3455" s="129">
        <v>1</v>
      </c>
      <c r="G3455" s="48">
        <f>+(Ventas_Wellpro[[#This Row],[Precio de Venta]]*0.16)*Ventas_Wellpro[[#This Row],[Cantidad Vendida]]</f>
        <v>20.821088582399998</v>
      </c>
      <c r="H3455" s="131">
        <v>130.13</v>
      </c>
      <c r="I3455" s="17">
        <f>+Ventas_Wellpro[[#This Row],[Total de Venta sin IVA]]+Ventas_Wellpro[[#This Row],[IVA]]</f>
        <v>150.95108858239999</v>
      </c>
      <c r="J3455">
        <f>YEAR(Ventas_Wellpro[[#This Row],[Fecha]])</f>
        <v>2026</v>
      </c>
      <c r="K3455" t="str">
        <f>TEXT(Ventas_Wellpro[[#This Row],[Fecha]],"MMMM")</f>
        <v>marzo</v>
      </c>
      <c r="L3455">
        <f>DAY(Ventas_Wellpro[[#This Row],[Fecha]])</f>
        <v>3</v>
      </c>
    </row>
    <row r="3456" spans="2:12" x14ac:dyDescent="0.25">
      <c r="B3456" s="70">
        <v>46083</v>
      </c>
      <c r="C3456" s="88" t="s">
        <v>173</v>
      </c>
      <c r="D3456" s="211" t="s">
        <v>144</v>
      </c>
      <c r="E3456" s="130">
        <v>905.16369999999995</v>
      </c>
      <c r="F3456" s="130">
        <v>1</v>
      </c>
      <c r="G3456" s="48">
        <f>+(Ventas_Wellpro[[#This Row],[Precio de Venta]]*0.16)*Ventas_Wellpro[[#This Row],[Cantidad Vendida]]</f>
        <v>144.82619199999999</v>
      </c>
      <c r="H3456" s="132">
        <v>905.16</v>
      </c>
      <c r="I3456" s="17">
        <f>+Ventas_Wellpro[[#This Row],[Total de Venta sin IVA]]+Ventas_Wellpro[[#This Row],[IVA]]</f>
        <v>1049.9861919999998</v>
      </c>
      <c r="J3456">
        <f>YEAR(Ventas_Wellpro[[#This Row],[Fecha]])</f>
        <v>2026</v>
      </c>
      <c r="K3456" t="str">
        <f>TEXT(Ventas_Wellpro[[#This Row],[Fecha]],"MMMM")</f>
        <v>marzo</v>
      </c>
      <c r="L3456">
        <f>DAY(Ventas_Wellpro[[#This Row],[Fecha]])</f>
        <v>2</v>
      </c>
    </row>
    <row r="3457" spans="2:12" x14ac:dyDescent="0.25">
      <c r="B3457" s="70">
        <v>46084</v>
      </c>
      <c r="C3457" s="88" t="s">
        <v>173</v>
      </c>
      <c r="D3457" s="210" t="s">
        <v>144</v>
      </c>
      <c r="E3457" s="129">
        <v>885.46174900000005</v>
      </c>
      <c r="F3457" s="129">
        <v>1</v>
      </c>
      <c r="G3457" s="48">
        <f>+(Ventas_Wellpro[[#This Row],[Precio de Venta]]*0.16)*Ventas_Wellpro[[#This Row],[Cantidad Vendida]]</f>
        <v>141.67387984000001</v>
      </c>
      <c r="H3457" s="131">
        <v>885.47</v>
      </c>
      <c r="I3457" s="17">
        <f>+Ventas_Wellpro[[#This Row],[Total de Venta sin IVA]]+Ventas_Wellpro[[#This Row],[IVA]]</f>
        <v>1027.14387984</v>
      </c>
      <c r="J3457">
        <f>YEAR(Ventas_Wellpro[[#This Row],[Fecha]])</f>
        <v>2026</v>
      </c>
      <c r="K3457" t="str">
        <f>TEXT(Ventas_Wellpro[[#This Row],[Fecha]],"MMMM")</f>
        <v>marzo</v>
      </c>
      <c r="L3457">
        <f>DAY(Ventas_Wellpro[[#This Row],[Fecha]])</f>
        <v>3</v>
      </c>
    </row>
    <row r="3458" spans="2:12" x14ac:dyDescent="0.25">
      <c r="B3458" s="70">
        <v>46084</v>
      </c>
      <c r="C3458" s="88" t="s">
        <v>159</v>
      </c>
      <c r="D3458" s="211" t="s">
        <v>144</v>
      </c>
      <c r="E3458" s="130">
        <v>904.34666700000002</v>
      </c>
      <c r="F3458" s="130">
        <v>1</v>
      </c>
      <c r="G3458" s="48">
        <f>+(Ventas_Wellpro[[#This Row],[Precio de Venta]]*0.16)*Ventas_Wellpro[[#This Row],[Cantidad Vendida]]</f>
        <v>144.69546672000001</v>
      </c>
      <c r="H3458" s="132">
        <v>904.35</v>
      </c>
      <c r="I3458" s="17">
        <f>+Ventas_Wellpro[[#This Row],[Total de Venta sin IVA]]+Ventas_Wellpro[[#This Row],[IVA]]</f>
        <v>1049.0454667200001</v>
      </c>
      <c r="J3458">
        <f>YEAR(Ventas_Wellpro[[#This Row],[Fecha]])</f>
        <v>2026</v>
      </c>
      <c r="K3458" t="str">
        <f>TEXT(Ventas_Wellpro[[#This Row],[Fecha]],"MMMM")</f>
        <v>marzo</v>
      </c>
      <c r="L3458">
        <f>DAY(Ventas_Wellpro[[#This Row],[Fecha]])</f>
        <v>3</v>
      </c>
    </row>
    <row r="3459" spans="2:12" x14ac:dyDescent="0.25">
      <c r="B3459" s="70">
        <v>46086</v>
      </c>
      <c r="C3459" s="88" t="s">
        <v>18</v>
      </c>
      <c r="D3459" t="s">
        <v>196</v>
      </c>
      <c r="E3459" s="63">
        <v>525.59</v>
      </c>
      <c r="F3459" s="63">
        <v>6</v>
      </c>
      <c r="G3459" s="48">
        <f>+(Ventas_Wellpro[[#This Row],[Precio de Venta]]*0.16)*Ventas_Wellpro[[#This Row],[Cantidad Vendida]]</f>
        <v>504.56640000000004</v>
      </c>
      <c r="H3459" s="48">
        <v>3153.54</v>
      </c>
      <c r="I3459" s="17">
        <f>+Ventas_Wellpro[[#This Row],[Total de Venta sin IVA]]+Ventas_Wellpro[[#This Row],[IVA]]</f>
        <v>3658.1064000000001</v>
      </c>
      <c r="J3459">
        <f>YEAR(Ventas_Wellpro[[#This Row],[Fecha]])</f>
        <v>2026</v>
      </c>
      <c r="K3459" t="str">
        <f>TEXT(Ventas_Wellpro[[#This Row],[Fecha]],"MMMM")</f>
        <v>marzo</v>
      </c>
      <c r="L3459">
        <f>DAY(Ventas_Wellpro[[#This Row],[Fecha]])</f>
        <v>5</v>
      </c>
    </row>
    <row r="3460" spans="2:12" x14ac:dyDescent="0.25">
      <c r="B3460" s="70">
        <v>46086</v>
      </c>
      <c r="C3460" s="88" t="s">
        <v>18</v>
      </c>
      <c r="D3460" t="s">
        <v>196</v>
      </c>
      <c r="E3460" s="64">
        <v>525.59</v>
      </c>
      <c r="F3460" s="64">
        <v>6</v>
      </c>
      <c r="G3460" s="48">
        <f>+(Ventas_Wellpro[[#This Row],[Precio de Venta]]*0.16)*Ventas_Wellpro[[#This Row],[Cantidad Vendida]]</f>
        <v>504.56640000000004</v>
      </c>
      <c r="H3460" s="65">
        <v>3153.54</v>
      </c>
      <c r="I3460" s="17">
        <f>+Ventas_Wellpro[[#This Row],[Total de Venta sin IVA]]+Ventas_Wellpro[[#This Row],[IVA]]</f>
        <v>3658.1064000000001</v>
      </c>
      <c r="J3460">
        <f>YEAR(Ventas_Wellpro[[#This Row],[Fecha]])</f>
        <v>2026</v>
      </c>
      <c r="K3460" t="str">
        <f>TEXT(Ventas_Wellpro[[#This Row],[Fecha]],"MMMM")</f>
        <v>marzo</v>
      </c>
      <c r="L3460">
        <f>DAY(Ventas_Wellpro[[#This Row],[Fecha]])</f>
        <v>5</v>
      </c>
    </row>
    <row r="3461" spans="2:12" x14ac:dyDescent="0.25">
      <c r="B3461" s="70">
        <v>46086</v>
      </c>
      <c r="C3461" s="88" t="s">
        <v>18</v>
      </c>
      <c r="D3461" t="s">
        <v>196</v>
      </c>
      <c r="E3461" s="63">
        <v>525.59</v>
      </c>
      <c r="F3461" s="63">
        <v>6</v>
      </c>
      <c r="G3461" s="48">
        <f>+(Ventas_Wellpro[[#This Row],[Precio de Venta]]*0.16)*Ventas_Wellpro[[#This Row],[Cantidad Vendida]]</f>
        <v>504.56640000000004</v>
      </c>
      <c r="H3461" s="48">
        <v>3153.54</v>
      </c>
      <c r="I3461" s="17">
        <f>+Ventas_Wellpro[[#This Row],[Total de Venta sin IVA]]+Ventas_Wellpro[[#This Row],[IVA]]</f>
        <v>3658.1064000000001</v>
      </c>
      <c r="J3461">
        <f>YEAR(Ventas_Wellpro[[#This Row],[Fecha]])</f>
        <v>2026</v>
      </c>
      <c r="K3461" t="str">
        <f>TEXT(Ventas_Wellpro[[#This Row],[Fecha]],"MMMM")</f>
        <v>marzo</v>
      </c>
      <c r="L3461">
        <f>DAY(Ventas_Wellpro[[#This Row],[Fecha]])</f>
        <v>5</v>
      </c>
    </row>
    <row r="3462" spans="2:12" x14ac:dyDescent="0.25">
      <c r="B3462" s="70">
        <v>46086</v>
      </c>
      <c r="C3462" s="88" t="s">
        <v>18</v>
      </c>
      <c r="D3462" t="s">
        <v>196</v>
      </c>
      <c r="E3462" s="64">
        <v>525.59</v>
      </c>
      <c r="F3462" s="64">
        <v>6</v>
      </c>
      <c r="G3462" s="48">
        <f>+(Ventas_Wellpro[[#This Row],[Precio de Venta]]*0.16)*Ventas_Wellpro[[#This Row],[Cantidad Vendida]]</f>
        <v>504.56640000000004</v>
      </c>
      <c r="H3462" s="65">
        <v>3153.54</v>
      </c>
      <c r="I3462" s="17">
        <f>+Ventas_Wellpro[[#This Row],[Total de Venta sin IVA]]+Ventas_Wellpro[[#This Row],[IVA]]</f>
        <v>3658.1064000000001</v>
      </c>
      <c r="J3462">
        <f>YEAR(Ventas_Wellpro[[#This Row],[Fecha]])</f>
        <v>2026</v>
      </c>
      <c r="K3462" t="str">
        <f>TEXT(Ventas_Wellpro[[#This Row],[Fecha]],"MMMM")</f>
        <v>marzo</v>
      </c>
      <c r="L3462">
        <f>DAY(Ventas_Wellpro[[#This Row],[Fecha]])</f>
        <v>5</v>
      </c>
    </row>
    <row r="3463" spans="2:12" x14ac:dyDescent="0.25">
      <c r="B3463" s="70">
        <v>46086</v>
      </c>
      <c r="C3463" s="88" t="s">
        <v>18</v>
      </c>
      <c r="D3463" t="s">
        <v>196</v>
      </c>
      <c r="E3463" s="63">
        <v>525.59</v>
      </c>
      <c r="F3463" s="63">
        <v>6</v>
      </c>
      <c r="G3463" s="48">
        <f>+(Ventas_Wellpro[[#This Row],[Precio de Venta]]*0.16)*Ventas_Wellpro[[#This Row],[Cantidad Vendida]]</f>
        <v>504.56640000000004</v>
      </c>
      <c r="H3463" s="48">
        <v>3153.54</v>
      </c>
      <c r="I3463" s="17">
        <f>+Ventas_Wellpro[[#This Row],[Total de Venta sin IVA]]+Ventas_Wellpro[[#This Row],[IVA]]</f>
        <v>3658.1064000000001</v>
      </c>
      <c r="J3463">
        <f>YEAR(Ventas_Wellpro[[#This Row],[Fecha]])</f>
        <v>2026</v>
      </c>
      <c r="K3463" t="str">
        <f>TEXT(Ventas_Wellpro[[#This Row],[Fecha]],"MMMM")</f>
        <v>marzo</v>
      </c>
      <c r="L3463">
        <f>DAY(Ventas_Wellpro[[#This Row],[Fecha]])</f>
        <v>5</v>
      </c>
    </row>
    <row r="3464" spans="2:12" x14ac:dyDescent="0.25">
      <c r="B3464" s="70">
        <v>46086</v>
      </c>
      <c r="C3464" s="88" t="s">
        <v>18</v>
      </c>
      <c r="D3464" t="s">
        <v>196</v>
      </c>
      <c r="E3464" s="64">
        <v>525.59</v>
      </c>
      <c r="F3464" s="64">
        <v>6</v>
      </c>
      <c r="G3464" s="48">
        <f>+(Ventas_Wellpro[[#This Row],[Precio de Venta]]*0.16)*Ventas_Wellpro[[#This Row],[Cantidad Vendida]]</f>
        <v>504.56640000000004</v>
      </c>
      <c r="H3464" s="65">
        <v>3153.54</v>
      </c>
      <c r="I3464" s="17">
        <f>+Ventas_Wellpro[[#This Row],[Total de Venta sin IVA]]+Ventas_Wellpro[[#This Row],[IVA]]</f>
        <v>3658.1064000000001</v>
      </c>
      <c r="J3464">
        <f>YEAR(Ventas_Wellpro[[#This Row],[Fecha]])</f>
        <v>2026</v>
      </c>
      <c r="K3464" t="str">
        <f>TEXT(Ventas_Wellpro[[#This Row],[Fecha]],"MMMM")</f>
        <v>marzo</v>
      </c>
      <c r="L3464">
        <f>DAY(Ventas_Wellpro[[#This Row],[Fecha]])</f>
        <v>5</v>
      </c>
    </row>
    <row r="3465" spans="2:12" x14ac:dyDescent="0.25">
      <c r="B3465" s="70">
        <v>46086</v>
      </c>
      <c r="C3465" s="88" t="s">
        <v>18</v>
      </c>
      <c r="D3465" t="s">
        <v>196</v>
      </c>
      <c r="E3465" s="63">
        <v>525.59</v>
      </c>
      <c r="F3465" s="63">
        <v>6</v>
      </c>
      <c r="G3465" s="48">
        <f>+(Ventas_Wellpro[[#This Row],[Precio de Venta]]*0.16)*Ventas_Wellpro[[#This Row],[Cantidad Vendida]]</f>
        <v>504.56640000000004</v>
      </c>
      <c r="H3465" s="48">
        <v>3153.54</v>
      </c>
      <c r="I3465" s="17">
        <f>+Ventas_Wellpro[[#This Row],[Total de Venta sin IVA]]+Ventas_Wellpro[[#This Row],[IVA]]</f>
        <v>3658.1064000000001</v>
      </c>
      <c r="J3465">
        <f>YEAR(Ventas_Wellpro[[#This Row],[Fecha]])</f>
        <v>2026</v>
      </c>
      <c r="K3465" t="str">
        <f>TEXT(Ventas_Wellpro[[#This Row],[Fecha]],"MMMM")</f>
        <v>marzo</v>
      </c>
      <c r="L3465">
        <f>DAY(Ventas_Wellpro[[#This Row],[Fecha]])</f>
        <v>5</v>
      </c>
    </row>
    <row r="3466" spans="2:12" x14ac:dyDescent="0.25">
      <c r="B3466" s="70">
        <v>46087</v>
      </c>
      <c r="C3466" s="74" t="s">
        <v>22</v>
      </c>
      <c r="D3466" s="211" t="s">
        <v>144</v>
      </c>
      <c r="E3466" s="64">
        <v>137.79</v>
      </c>
      <c r="F3466" s="64">
        <v>1</v>
      </c>
      <c r="G3466" s="48">
        <f>+(Ventas_Wellpro[[#This Row],[Precio de Venta]]*0.16)*Ventas_Wellpro[[#This Row],[Cantidad Vendida]]</f>
        <v>22.046399999999998</v>
      </c>
      <c r="H3466" s="65">
        <v>137.79</v>
      </c>
      <c r="I3466" s="17">
        <f>+Ventas_Wellpro[[#This Row],[Total de Venta sin IVA]]+Ventas_Wellpro[[#This Row],[IVA]]</f>
        <v>159.8364</v>
      </c>
      <c r="J3466">
        <f>YEAR(Ventas_Wellpro[[#This Row],[Fecha]])</f>
        <v>2026</v>
      </c>
      <c r="K3466" t="str">
        <f>TEXT(Ventas_Wellpro[[#This Row],[Fecha]],"MMMM")</f>
        <v>marzo</v>
      </c>
      <c r="L3466">
        <f>DAY(Ventas_Wellpro[[#This Row],[Fecha]])</f>
        <v>6</v>
      </c>
    </row>
    <row r="3467" spans="2:12" x14ac:dyDescent="0.25">
      <c r="B3467" s="70">
        <v>46087</v>
      </c>
      <c r="C3467" s="74" t="s">
        <v>22</v>
      </c>
      <c r="D3467" s="210" t="s">
        <v>144</v>
      </c>
      <c r="E3467" s="63">
        <v>137.79</v>
      </c>
      <c r="F3467" s="63">
        <v>1</v>
      </c>
      <c r="G3467" s="48">
        <f>+(Ventas_Wellpro[[#This Row],[Precio de Venta]]*0.16)*Ventas_Wellpro[[#This Row],[Cantidad Vendida]]</f>
        <v>22.046399999999998</v>
      </c>
      <c r="H3467" s="48">
        <v>137.79</v>
      </c>
      <c r="I3467" s="17">
        <f>+Ventas_Wellpro[[#This Row],[Total de Venta sin IVA]]+Ventas_Wellpro[[#This Row],[IVA]]</f>
        <v>159.8364</v>
      </c>
      <c r="J3467">
        <f>YEAR(Ventas_Wellpro[[#This Row],[Fecha]])</f>
        <v>2026</v>
      </c>
      <c r="K3467" t="str">
        <f>TEXT(Ventas_Wellpro[[#This Row],[Fecha]],"MMMM")</f>
        <v>marzo</v>
      </c>
      <c r="L3467">
        <f>DAY(Ventas_Wellpro[[#This Row],[Fecha]])</f>
        <v>6</v>
      </c>
    </row>
    <row r="3468" spans="2:12" x14ac:dyDescent="0.25">
      <c r="B3468" s="70">
        <v>46087</v>
      </c>
      <c r="C3468" s="74" t="s">
        <v>22</v>
      </c>
      <c r="D3468" s="211" t="s">
        <v>144</v>
      </c>
      <c r="E3468" s="64">
        <v>137.79</v>
      </c>
      <c r="F3468" s="64">
        <v>1</v>
      </c>
      <c r="G3468" s="48">
        <f>+(Ventas_Wellpro[[#This Row],[Precio de Venta]]*0.16)*Ventas_Wellpro[[#This Row],[Cantidad Vendida]]</f>
        <v>22.046399999999998</v>
      </c>
      <c r="H3468" s="65">
        <v>137.79</v>
      </c>
      <c r="I3468" s="17">
        <f>+Ventas_Wellpro[[#This Row],[Total de Venta sin IVA]]+Ventas_Wellpro[[#This Row],[IVA]]</f>
        <v>159.8364</v>
      </c>
      <c r="J3468">
        <f>YEAR(Ventas_Wellpro[[#This Row],[Fecha]])</f>
        <v>2026</v>
      </c>
      <c r="K3468" t="str">
        <f>TEXT(Ventas_Wellpro[[#This Row],[Fecha]],"MMMM")</f>
        <v>marzo</v>
      </c>
      <c r="L3468">
        <f>DAY(Ventas_Wellpro[[#This Row],[Fecha]])</f>
        <v>6</v>
      </c>
    </row>
    <row r="3469" spans="2:12" x14ac:dyDescent="0.25">
      <c r="B3469" s="70">
        <v>46087</v>
      </c>
      <c r="C3469" s="74" t="s">
        <v>22</v>
      </c>
      <c r="D3469" s="210" t="s">
        <v>144</v>
      </c>
      <c r="E3469" s="63">
        <v>137.79</v>
      </c>
      <c r="F3469" s="63">
        <v>1</v>
      </c>
      <c r="G3469" s="48">
        <f>+(Ventas_Wellpro[[#This Row],[Precio de Venta]]*0.16)*Ventas_Wellpro[[#This Row],[Cantidad Vendida]]</f>
        <v>22.046399999999998</v>
      </c>
      <c r="H3469" s="48">
        <v>137.79</v>
      </c>
      <c r="I3469" s="17">
        <f>+Ventas_Wellpro[[#This Row],[Total de Venta sin IVA]]+Ventas_Wellpro[[#This Row],[IVA]]</f>
        <v>159.8364</v>
      </c>
      <c r="J3469">
        <f>YEAR(Ventas_Wellpro[[#This Row],[Fecha]])</f>
        <v>2026</v>
      </c>
      <c r="K3469" t="str">
        <f>TEXT(Ventas_Wellpro[[#This Row],[Fecha]],"MMMM")</f>
        <v>marzo</v>
      </c>
      <c r="L3469">
        <f>DAY(Ventas_Wellpro[[#This Row],[Fecha]])</f>
        <v>6</v>
      </c>
    </row>
    <row r="3470" spans="2:12" x14ac:dyDescent="0.25">
      <c r="B3470" s="70">
        <v>46087</v>
      </c>
      <c r="C3470" s="74" t="s">
        <v>22</v>
      </c>
      <c r="D3470" s="211" t="s">
        <v>144</v>
      </c>
      <c r="E3470" s="64">
        <v>137.79</v>
      </c>
      <c r="F3470" s="64">
        <v>1</v>
      </c>
      <c r="G3470" s="48">
        <f>+(Ventas_Wellpro[[#This Row],[Precio de Venta]]*0.16)*Ventas_Wellpro[[#This Row],[Cantidad Vendida]]</f>
        <v>22.046399999999998</v>
      </c>
      <c r="H3470" s="65">
        <v>137.79</v>
      </c>
      <c r="I3470" s="17">
        <f>+Ventas_Wellpro[[#This Row],[Total de Venta sin IVA]]+Ventas_Wellpro[[#This Row],[IVA]]</f>
        <v>159.8364</v>
      </c>
      <c r="J3470">
        <f>YEAR(Ventas_Wellpro[[#This Row],[Fecha]])</f>
        <v>2026</v>
      </c>
      <c r="K3470" t="str">
        <f>TEXT(Ventas_Wellpro[[#This Row],[Fecha]],"MMMM")</f>
        <v>marzo</v>
      </c>
      <c r="L3470">
        <f>DAY(Ventas_Wellpro[[#This Row],[Fecha]])</f>
        <v>6</v>
      </c>
    </row>
    <row r="3471" spans="2:12" x14ac:dyDescent="0.25">
      <c r="B3471" s="70">
        <v>46087</v>
      </c>
      <c r="C3471" s="74" t="s">
        <v>22</v>
      </c>
      <c r="D3471" s="210" t="s">
        <v>144</v>
      </c>
      <c r="E3471" s="63">
        <v>137.79</v>
      </c>
      <c r="F3471" s="63">
        <v>1</v>
      </c>
      <c r="G3471" s="48">
        <f>+(Ventas_Wellpro[[#This Row],[Precio de Venta]]*0.16)*Ventas_Wellpro[[#This Row],[Cantidad Vendida]]</f>
        <v>22.046399999999998</v>
      </c>
      <c r="H3471" s="48">
        <v>137.79</v>
      </c>
      <c r="I3471" s="17">
        <f>+Ventas_Wellpro[[#This Row],[Total de Venta sin IVA]]+Ventas_Wellpro[[#This Row],[IVA]]</f>
        <v>159.8364</v>
      </c>
      <c r="J3471">
        <f>YEAR(Ventas_Wellpro[[#This Row],[Fecha]])</f>
        <v>2026</v>
      </c>
      <c r="K3471" t="str">
        <f>TEXT(Ventas_Wellpro[[#This Row],[Fecha]],"MMMM")</f>
        <v>marzo</v>
      </c>
      <c r="L3471">
        <f>DAY(Ventas_Wellpro[[#This Row],[Fecha]])</f>
        <v>6</v>
      </c>
    </row>
    <row r="3472" spans="2:12" x14ac:dyDescent="0.25">
      <c r="B3472" s="70">
        <v>46087</v>
      </c>
      <c r="C3472" s="74" t="s">
        <v>21</v>
      </c>
      <c r="D3472" s="211" t="s">
        <v>144</v>
      </c>
      <c r="E3472" s="64">
        <v>137.79</v>
      </c>
      <c r="F3472" s="64">
        <v>1</v>
      </c>
      <c r="G3472" s="48">
        <f>+(Ventas_Wellpro[[#This Row],[Precio de Venta]]*0.16)*Ventas_Wellpro[[#This Row],[Cantidad Vendida]]</f>
        <v>22.046399999999998</v>
      </c>
      <c r="H3472" s="65">
        <v>137.79</v>
      </c>
      <c r="I3472" s="17">
        <f>+Ventas_Wellpro[[#This Row],[Total de Venta sin IVA]]+Ventas_Wellpro[[#This Row],[IVA]]</f>
        <v>159.8364</v>
      </c>
      <c r="J3472">
        <f>YEAR(Ventas_Wellpro[[#This Row],[Fecha]])</f>
        <v>2026</v>
      </c>
      <c r="K3472" t="str">
        <f>TEXT(Ventas_Wellpro[[#This Row],[Fecha]],"MMMM")</f>
        <v>marzo</v>
      </c>
      <c r="L3472">
        <f>DAY(Ventas_Wellpro[[#This Row],[Fecha]])</f>
        <v>6</v>
      </c>
    </row>
    <row r="3473" spans="2:12" x14ac:dyDescent="0.25">
      <c r="B3473" s="70">
        <v>46087</v>
      </c>
      <c r="C3473" s="74" t="s">
        <v>21</v>
      </c>
      <c r="D3473" s="210" t="s">
        <v>144</v>
      </c>
      <c r="E3473" s="63">
        <v>137.79</v>
      </c>
      <c r="F3473" s="63">
        <v>1</v>
      </c>
      <c r="G3473" s="48">
        <f>+(Ventas_Wellpro[[#This Row],[Precio de Venta]]*0.16)*Ventas_Wellpro[[#This Row],[Cantidad Vendida]]</f>
        <v>22.046399999999998</v>
      </c>
      <c r="H3473" s="48">
        <v>137.79</v>
      </c>
      <c r="I3473" s="17">
        <f>+Ventas_Wellpro[[#This Row],[Total de Venta sin IVA]]+Ventas_Wellpro[[#This Row],[IVA]]</f>
        <v>159.8364</v>
      </c>
      <c r="J3473">
        <f>YEAR(Ventas_Wellpro[[#This Row],[Fecha]])</f>
        <v>2026</v>
      </c>
      <c r="K3473" t="str">
        <f>TEXT(Ventas_Wellpro[[#This Row],[Fecha]],"MMMM")</f>
        <v>marzo</v>
      </c>
      <c r="L3473">
        <f>DAY(Ventas_Wellpro[[#This Row],[Fecha]])</f>
        <v>6</v>
      </c>
    </row>
    <row r="3474" spans="2:12" x14ac:dyDescent="0.25">
      <c r="B3474" s="70">
        <v>46085</v>
      </c>
      <c r="C3474" s="74" t="s">
        <v>23</v>
      </c>
      <c r="D3474" s="211" t="s">
        <v>144</v>
      </c>
      <c r="E3474" s="64">
        <v>137.79</v>
      </c>
      <c r="F3474" s="64">
        <v>1</v>
      </c>
      <c r="G3474" s="48">
        <f>+(Ventas_Wellpro[[#This Row],[Precio de Venta]]*0.16)*Ventas_Wellpro[[#This Row],[Cantidad Vendida]]</f>
        <v>22.046399999999998</v>
      </c>
      <c r="H3474" s="65">
        <v>137.79</v>
      </c>
      <c r="I3474" s="17">
        <f>+Ventas_Wellpro[[#This Row],[Total de Venta sin IVA]]+Ventas_Wellpro[[#This Row],[IVA]]</f>
        <v>159.8364</v>
      </c>
      <c r="J3474">
        <f>YEAR(Ventas_Wellpro[[#This Row],[Fecha]])</f>
        <v>2026</v>
      </c>
      <c r="K3474" t="str">
        <f>TEXT(Ventas_Wellpro[[#This Row],[Fecha]],"MMMM")</f>
        <v>marzo</v>
      </c>
      <c r="L3474">
        <f>DAY(Ventas_Wellpro[[#This Row],[Fecha]])</f>
        <v>4</v>
      </c>
    </row>
    <row r="3475" spans="2:12" x14ac:dyDescent="0.25">
      <c r="B3475" s="70">
        <v>46085</v>
      </c>
      <c r="C3475" s="74" t="s">
        <v>23</v>
      </c>
      <c r="D3475" s="210" t="s">
        <v>144</v>
      </c>
      <c r="E3475" s="63">
        <v>137.79</v>
      </c>
      <c r="F3475" s="63">
        <v>1</v>
      </c>
      <c r="G3475" s="48">
        <f>+(Ventas_Wellpro[[#This Row],[Precio de Venta]]*0.16)*Ventas_Wellpro[[#This Row],[Cantidad Vendida]]</f>
        <v>22.046399999999998</v>
      </c>
      <c r="H3475" s="48">
        <v>137.79</v>
      </c>
      <c r="I3475" s="17">
        <f>+Ventas_Wellpro[[#This Row],[Total de Venta sin IVA]]+Ventas_Wellpro[[#This Row],[IVA]]</f>
        <v>159.8364</v>
      </c>
      <c r="J3475">
        <f>YEAR(Ventas_Wellpro[[#This Row],[Fecha]])</f>
        <v>2026</v>
      </c>
      <c r="K3475" t="str">
        <f>TEXT(Ventas_Wellpro[[#This Row],[Fecha]],"MMMM")</f>
        <v>marzo</v>
      </c>
      <c r="L3475">
        <f>DAY(Ventas_Wellpro[[#This Row],[Fecha]])</f>
        <v>4</v>
      </c>
    </row>
    <row r="3476" spans="2:12" x14ac:dyDescent="0.25">
      <c r="B3476" s="70">
        <v>46085</v>
      </c>
      <c r="C3476" s="74" t="s">
        <v>23</v>
      </c>
      <c r="D3476" s="211" t="s">
        <v>144</v>
      </c>
      <c r="E3476" s="64">
        <v>137.79</v>
      </c>
      <c r="F3476" s="64">
        <v>1</v>
      </c>
      <c r="G3476" s="48">
        <f>+(Ventas_Wellpro[[#This Row],[Precio de Venta]]*0.16)*Ventas_Wellpro[[#This Row],[Cantidad Vendida]]</f>
        <v>22.046399999999998</v>
      </c>
      <c r="H3476" s="65">
        <v>137.79</v>
      </c>
      <c r="I3476" s="17">
        <f>+Ventas_Wellpro[[#This Row],[Total de Venta sin IVA]]+Ventas_Wellpro[[#This Row],[IVA]]</f>
        <v>159.8364</v>
      </c>
      <c r="J3476">
        <f>YEAR(Ventas_Wellpro[[#This Row],[Fecha]])</f>
        <v>2026</v>
      </c>
      <c r="K3476" t="str">
        <f>TEXT(Ventas_Wellpro[[#This Row],[Fecha]],"MMMM")</f>
        <v>marzo</v>
      </c>
      <c r="L3476">
        <f>DAY(Ventas_Wellpro[[#This Row],[Fecha]])</f>
        <v>4</v>
      </c>
    </row>
    <row r="3477" spans="2:12" x14ac:dyDescent="0.25">
      <c r="B3477" s="70">
        <v>46085</v>
      </c>
      <c r="C3477" s="74" t="s">
        <v>23</v>
      </c>
      <c r="D3477" s="210" t="s">
        <v>144</v>
      </c>
      <c r="E3477" s="63">
        <v>137.79</v>
      </c>
      <c r="F3477" s="63">
        <v>1</v>
      </c>
      <c r="G3477" s="48">
        <f>+(Ventas_Wellpro[[#This Row],[Precio de Venta]]*0.16)*Ventas_Wellpro[[#This Row],[Cantidad Vendida]]</f>
        <v>22.046399999999998</v>
      </c>
      <c r="H3477" s="48">
        <v>137.79</v>
      </c>
      <c r="I3477" s="17">
        <f>+Ventas_Wellpro[[#This Row],[Total de Venta sin IVA]]+Ventas_Wellpro[[#This Row],[IVA]]</f>
        <v>159.8364</v>
      </c>
      <c r="J3477">
        <f>YEAR(Ventas_Wellpro[[#This Row],[Fecha]])</f>
        <v>2026</v>
      </c>
      <c r="K3477" t="str">
        <f>TEXT(Ventas_Wellpro[[#This Row],[Fecha]],"MMMM")</f>
        <v>marzo</v>
      </c>
      <c r="L3477">
        <f>DAY(Ventas_Wellpro[[#This Row],[Fecha]])</f>
        <v>4</v>
      </c>
    </row>
    <row r="3478" spans="2:12" x14ac:dyDescent="0.25">
      <c r="B3478" s="70">
        <v>46086</v>
      </c>
      <c r="C3478" s="74" t="s">
        <v>23</v>
      </c>
      <c r="D3478" s="211" t="s">
        <v>144</v>
      </c>
      <c r="E3478" s="64">
        <v>137.79</v>
      </c>
      <c r="F3478" s="64">
        <v>1</v>
      </c>
      <c r="G3478" s="48">
        <f>+(Ventas_Wellpro[[#This Row],[Precio de Venta]]*0.16)*Ventas_Wellpro[[#This Row],[Cantidad Vendida]]</f>
        <v>22.046399999999998</v>
      </c>
      <c r="H3478" s="65">
        <v>137.79</v>
      </c>
      <c r="I3478" s="17">
        <f>+Ventas_Wellpro[[#This Row],[Total de Venta sin IVA]]+Ventas_Wellpro[[#This Row],[IVA]]</f>
        <v>159.8364</v>
      </c>
      <c r="J3478">
        <f>YEAR(Ventas_Wellpro[[#This Row],[Fecha]])</f>
        <v>2026</v>
      </c>
      <c r="K3478" t="str">
        <f>TEXT(Ventas_Wellpro[[#This Row],[Fecha]],"MMMM")</f>
        <v>marzo</v>
      </c>
      <c r="L3478">
        <f>DAY(Ventas_Wellpro[[#This Row],[Fecha]])</f>
        <v>5</v>
      </c>
    </row>
    <row r="3479" spans="2:12" x14ac:dyDescent="0.25">
      <c r="B3479" s="70">
        <v>46086</v>
      </c>
      <c r="C3479" s="74" t="s">
        <v>23</v>
      </c>
      <c r="D3479" s="210" t="s">
        <v>144</v>
      </c>
      <c r="E3479" s="63">
        <v>137.79</v>
      </c>
      <c r="F3479" s="63">
        <v>1</v>
      </c>
      <c r="G3479" s="48">
        <f>+(Ventas_Wellpro[[#This Row],[Precio de Venta]]*0.16)*Ventas_Wellpro[[#This Row],[Cantidad Vendida]]</f>
        <v>22.046399999999998</v>
      </c>
      <c r="H3479" s="48">
        <v>137.79</v>
      </c>
      <c r="I3479" s="17">
        <f>+Ventas_Wellpro[[#This Row],[Total de Venta sin IVA]]+Ventas_Wellpro[[#This Row],[IVA]]</f>
        <v>159.8364</v>
      </c>
      <c r="J3479">
        <f>YEAR(Ventas_Wellpro[[#This Row],[Fecha]])</f>
        <v>2026</v>
      </c>
      <c r="K3479" t="str">
        <f>TEXT(Ventas_Wellpro[[#This Row],[Fecha]],"MMMM")</f>
        <v>marzo</v>
      </c>
      <c r="L3479">
        <f>DAY(Ventas_Wellpro[[#This Row],[Fecha]])</f>
        <v>5</v>
      </c>
    </row>
    <row r="3480" spans="2:12" x14ac:dyDescent="0.25">
      <c r="B3480" s="70">
        <v>46086</v>
      </c>
      <c r="C3480" s="74" t="s">
        <v>23</v>
      </c>
      <c r="D3480" t="s">
        <v>196</v>
      </c>
      <c r="E3480" s="64">
        <v>70.05</v>
      </c>
      <c r="F3480" s="64">
        <v>240</v>
      </c>
      <c r="G3480" s="48">
        <f>+(Ventas_Wellpro[[#This Row],[Precio de Venta]]*0.16)*Ventas_Wellpro[[#This Row],[Cantidad Vendida]]</f>
        <v>2689.92</v>
      </c>
      <c r="H3480" s="65">
        <v>16812</v>
      </c>
      <c r="I3480" s="17">
        <f>+Ventas_Wellpro[[#This Row],[Total de Venta sin IVA]]+Ventas_Wellpro[[#This Row],[IVA]]</f>
        <v>19501.919999999998</v>
      </c>
      <c r="J3480">
        <f>YEAR(Ventas_Wellpro[[#This Row],[Fecha]])</f>
        <v>2026</v>
      </c>
      <c r="K3480" t="str">
        <f>TEXT(Ventas_Wellpro[[#This Row],[Fecha]],"MMMM")</f>
        <v>marzo</v>
      </c>
      <c r="L3480">
        <f>DAY(Ventas_Wellpro[[#This Row],[Fecha]])</f>
        <v>5</v>
      </c>
    </row>
    <row r="3481" spans="2:12" x14ac:dyDescent="0.25">
      <c r="B3481" s="70">
        <v>46087</v>
      </c>
      <c r="C3481" s="74" t="s">
        <v>23</v>
      </c>
      <c r="D3481" s="210" t="s">
        <v>144</v>
      </c>
      <c r="E3481" s="63">
        <v>137.79</v>
      </c>
      <c r="F3481" s="63">
        <v>1</v>
      </c>
      <c r="G3481" s="48">
        <f>+(Ventas_Wellpro[[#This Row],[Precio de Venta]]*0.16)*Ventas_Wellpro[[#This Row],[Cantidad Vendida]]</f>
        <v>22.046399999999998</v>
      </c>
      <c r="H3481" s="48">
        <v>137.79</v>
      </c>
      <c r="I3481" s="17">
        <f>+Ventas_Wellpro[[#This Row],[Total de Venta sin IVA]]+Ventas_Wellpro[[#This Row],[IVA]]</f>
        <v>159.8364</v>
      </c>
      <c r="J3481">
        <f>YEAR(Ventas_Wellpro[[#This Row],[Fecha]])</f>
        <v>2026</v>
      </c>
      <c r="K3481" t="str">
        <f>TEXT(Ventas_Wellpro[[#This Row],[Fecha]],"MMMM")</f>
        <v>marzo</v>
      </c>
      <c r="L3481">
        <f>DAY(Ventas_Wellpro[[#This Row],[Fecha]])</f>
        <v>6</v>
      </c>
    </row>
    <row r="3482" spans="2:12" x14ac:dyDescent="0.25">
      <c r="B3482" s="70">
        <v>46086</v>
      </c>
      <c r="C3482" s="74" t="s">
        <v>24</v>
      </c>
      <c r="D3482" s="211" t="s">
        <v>144</v>
      </c>
      <c r="E3482" s="64">
        <v>137.79</v>
      </c>
      <c r="F3482" s="64">
        <v>1</v>
      </c>
      <c r="G3482" s="48">
        <f>+(Ventas_Wellpro[[#This Row],[Precio de Venta]]*0.16)*Ventas_Wellpro[[#This Row],[Cantidad Vendida]]</f>
        <v>22.046399999999998</v>
      </c>
      <c r="H3482" s="65">
        <v>137.79</v>
      </c>
      <c r="I3482" s="17">
        <f>+Ventas_Wellpro[[#This Row],[Total de Venta sin IVA]]+Ventas_Wellpro[[#This Row],[IVA]]</f>
        <v>159.8364</v>
      </c>
      <c r="J3482">
        <f>YEAR(Ventas_Wellpro[[#This Row],[Fecha]])</f>
        <v>2026</v>
      </c>
      <c r="K3482" t="str">
        <f>TEXT(Ventas_Wellpro[[#This Row],[Fecha]],"MMMM")</f>
        <v>marzo</v>
      </c>
      <c r="L3482">
        <f>DAY(Ventas_Wellpro[[#This Row],[Fecha]])</f>
        <v>5</v>
      </c>
    </row>
    <row r="3483" spans="2:12" x14ac:dyDescent="0.25">
      <c r="B3483" s="70">
        <v>46087</v>
      </c>
      <c r="C3483" s="74" t="s">
        <v>24</v>
      </c>
      <c r="D3483" s="210" t="s">
        <v>144</v>
      </c>
      <c r="E3483" s="63">
        <v>137.79</v>
      </c>
      <c r="F3483" s="63">
        <v>1</v>
      </c>
      <c r="G3483" s="48">
        <f>+(Ventas_Wellpro[[#This Row],[Precio de Venta]]*0.16)*Ventas_Wellpro[[#This Row],[Cantidad Vendida]]</f>
        <v>22.046399999999998</v>
      </c>
      <c r="H3483" s="48">
        <v>137.79</v>
      </c>
      <c r="I3483" s="17">
        <f>+Ventas_Wellpro[[#This Row],[Total de Venta sin IVA]]+Ventas_Wellpro[[#This Row],[IVA]]</f>
        <v>159.8364</v>
      </c>
      <c r="J3483">
        <f>YEAR(Ventas_Wellpro[[#This Row],[Fecha]])</f>
        <v>2026</v>
      </c>
      <c r="K3483" t="str">
        <f>TEXT(Ventas_Wellpro[[#This Row],[Fecha]],"MMMM")</f>
        <v>marzo</v>
      </c>
      <c r="L3483">
        <f>DAY(Ventas_Wellpro[[#This Row],[Fecha]])</f>
        <v>6</v>
      </c>
    </row>
    <row r="3484" spans="2:12" x14ac:dyDescent="0.25">
      <c r="B3484" s="70">
        <v>46087</v>
      </c>
      <c r="C3484" s="74" t="s">
        <v>24</v>
      </c>
      <c r="D3484" s="211" t="s">
        <v>144</v>
      </c>
      <c r="E3484" s="64">
        <v>137.79</v>
      </c>
      <c r="F3484" s="64">
        <v>1</v>
      </c>
      <c r="G3484" s="48">
        <f>+(Ventas_Wellpro[[#This Row],[Precio de Venta]]*0.16)*Ventas_Wellpro[[#This Row],[Cantidad Vendida]]</f>
        <v>22.046399999999998</v>
      </c>
      <c r="H3484" s="65">
        <v>137.79</v>
      </c>
      <c r="I3484" s="17">
        <f>+Ventas_Wellpro[[#This Row],[Total de Venta sin IVA]]+Ventas_Wellpro[[#This Row],[IVA]]</f>
        <v>159.8364</v>
      </c>
      <c r="J3484">
        <f>YEAR(Ventas_Wellpro[[#This Row],[Fecha]])</f>
        <v>2026</v>
      </c>
      <c r="K3484" t="str">
        <f>TEXT(Ventas_Wellpro[[#This Row],[Fecha]],"MMMM")</f>
        <v>marzo</v>
      </c>
      <c r="L3484">
        <f>DAY(Ventas_Wellpro[[#This Row],[Fecha]])</f>
        <v>6</v>
      </c>
    </row>
    <row r="3485" spans="2:12" x14ac:dyDescent="0.25">
      <c r="B3485" s="70">
        <v>46087</v>
      </c>
      <c r="C3485" s="74" t="s">
        <v>24</v>
      </c>
      <c r="D3485" s="210" t="s">
        <v>144</v>
      </c>
      <c r="E3485" s="63">
        <v>137.79</v>
      </c>
      <c r="F3485" s="63">
        <v>1</v>
      </c>
      <c r="G3485" s="48">
        <f>+(Ventas_Wellpro[[#This Row],[Precio de Venta]]*0.16)*Ventas_Wellpro[[#This Row],[Cantidad Vendida]]</f>
        <v>22.046399999999998</v>
      </c>
      <c r="H3485" s="48">
        <v>137.79</v>
      </c>
      <c r="I3485" s="17">
        <f>+Ventas_Wellpro[[#This Row],[Total de Venta sin IVA]]+Ventas_Wellpro[[#This Row],[IVA]]</f>
        <v>159.8364</v>
      </c>
      <c r="J3485">
        <f>YEAR(Ventas_Wellpro[[#This Row],[Fecha]])</f>
        <v>2026</v>
      </c>
      <c r="K3485" t="str">
        <f>TEXT(Ventas_Wellpro[[#This Row],[Fecha]],"MMMM")</f>
        <v>marzo</v>
      </c>
      <c r="L3485">
        <f>DAY(Ventas_Wellpro[[#This Row],[Fecha]])</f>
        <v>6</v>
      </c>
    </row>
    <row r="3486" spans="2:12" x14ac:dyDescent="0.25">
      <c r="B3486" s="70">
        <v>46087</v>
      </c>
      <c r="C3486" s="74" t="s">
        <v>16</v>
      </c>
      <c r="D3486" s="211" t="s">
        <v>144</v>
      </c>
      <c r="E3486" s="64">
        <v>905.16499999999996</v>
      </c>
      <c r="F3486" s="64">
        <v>2</v>
      </c>
      <c r="G3486" s="48">
        <f>+(Ventas_Wellpro[[#This Row],[Precio de Venta]]*0.16)*Ventas_Wellpro[[#This Row],[Cantidad Vendida]]</f>
        <v>289.65280000000001</v>
      </c>
      <c r="H3486" s="65">
        <v>1810.33</v>
      </c>
      <c r="I3486" s="17">
        <f>+Ventas_Wellpro[[#This Row],[Total de Venta sin IVA]]+Ventas_Wellpro[[#This Row],[IVA]]</f>
        <v>2099.9827999999998</v>
      </c>
      <c r="J3486">
        <f>YEAR(Ventas_Wellpro[[#This Row],[Fecha]])</f>
        <v>2026</v>
      </c>
      <c r="K3486" t="str">
        <f>TEXT(Ventas_Wellpro[[#This Row],[Fecha]],"MMMM")</f>
        <v>marzo</v>
      </c>
      <c r="L3486">
        <f>DAY(Ventas_Wellpro[[#This Row],[Fecha]])</f>
        <v>6</v>
      </c>
    </row>
    <row r="3487" spans="2:12" x14ac:dyDescent="0.25">
      <c r="B3487" s="70">
        <v>46087</v>
      </c>
      <c r="C3487" s="74" t="s">
        <v>16</v>
      </c>
      <c r="D3487" s="210" t="s">
        <v>144</v>
      </c>
      <c r="E3487" s="63">
        <v>905.16</v>
      </c>
      <c r="F3487" s="63">
        <v>1</v>
      </c>
      <c r="G3487" s="48">
        <f>+(Ventas_Wellpro[[#This Row],[Precio de Venta]]*0.16)*Ventas_Wellpro[[#This Row],[Cantidad Vendida]]</f>
        <v>144.82560000000001</v>
      </c>
      <c r="H3487" s="48">
        <v>905.16</v>
      </c>
      <c r="I3487" s="17">
        <f>+Ventas_Wellpro[[#This Row],[Total de Venta sin IVA]]+Ventas_Wellpro[[#This Row],[IVA]]</f>
        <v>1049.9856</v>
      </c>
      <c r="J3487">
        <f>YEAR(Ventas_Wellpro[[#This Row],[Fecha]])</f>
        <v>2026</v>
      </c>
      <c r="K3487" t="str">
        <f>TEXT(Ventas_Wellpro[[#This Row],[Fecha]],"MMMM")</f>
        <v>marzo</v>
      </c>
      <c r="L3487">
        <f>DAY(Ventas_Wellpro[[#This Row],[Fecha]])</f>
        <v>6</v>
      </c>
    </row>
    <row r="3488" spans="2:12" x14ac:dyDescent="0.25">
      <c r="B3488" s="70">
        <v>46086</v>
      </c>
      <c r="C3488" s="74" t="s">
        <v>17</v>
      </c>
      <c r="D3488" t="s">
        <v>196</v>
      </c>
      <c r="E3488" s="64">
        <v>498.66</v>
      </c>
      <c r="F3488" s="64">
        <v>6</v>
      </c>
      <c r="G3488" s="48">
        <f>+(Ventas_Wellpro[[#This Row],[Precio de Venta]]*0.16)*Ventas_Wellpro[[#This Row],[Cantidad Vendida]]</f>
        <v>478.71360000000004</v>
      </c>
      <c r="H3488" s="65">
        <v>2991.96</v>
      </c>
      <c r="I3488" s="17">
        <f>+Ventas_Wellpro[[#This Row],[Total de Venta sin IVA]]+Ventas_Wellpro[[#This Row],[IVA]]</f>
        <v>3470.6736000000001</v>
      </c>
      <c r="J3488">
        <f>YEAR(Ventas_Wellpro[[#This Row],[Fecha]])</f>
        <v>2026</v>
      </c>
      <c r="K3488" t="str">
        <f>TEXT(Ventas_Wellpro[[#This Row],[Fecha]],"MMMM")</f>
        <v>marzo</v>
      </c>
      <c r="L3488">
        <f>DAY(Ventas_Wellpro[[#This Row],[Fecha]])</f>
        <v>5</v>
      </c>
    </row>
    <row r="3489" spans="2:12" x14ac:dyDescent="0.25">
      <c r="B3489" s="70">
        <v>46086</v>
      </c>
      <c r="C3489" s="74" t="s">
        <v>17</v>
      </c>
      <c r="D3489" t="s">
        <v>196</v>
      </c>
      <c r="E3489" s="63">
        <v>498.66</v>
      </c>
      <c r="F3489" s="63">
        <v>6</v>
      </c>
      <c r="G3489" s="48">
        <f>+(Ventas_Wellpro[[#This Row],[Precio de Venta]]*0.16)*Ventas_Wellpro[[#This Row],[Cantidad Vendida]]</f>
        <v>478.71360000000004</v>
      </c>
      <c r="H3489" s="48">
        <v>2991.96</v>
      </c>
      <c r="I3489" s="17">
        <f>+Ventas_Wellpro[[#This Row],[Total de Venta sin IVA]]+Ventas_Wellpro[[#This Row],[IVA]]</f>
        <v>3470.6736000000001</v>
      </c>
      <c r="J3489">
        <f>YEAR(Ventas_Wellpro[[#This Row],[Fecha]])</f>
        <v>2026</v>
      </c>
      <c r="K3489" t="str">
        <f>TEXT(Ventas_Wellpro[[#This Row],[Fecha]],"MMMM")</f>
        <v>marzo</v>
      </c>
      <c r="L3489">
        <f>DAY(Ventas_Wellpro[[#This Row],[Fecha]])</f>
        <v>5</v>
      </c>
    </row>
    <row r="3490" spans="2:12" x14ac:dyDescent="0.25">
      <c r="B3490" s="70">
        <v>46086</v>
      </c>
      <c r="C3490" s="74" t="s">
        <v>17</v>
      </c>
      <c r="D3490" t="s">
        <v>196</v>
      </c>
      <c r="E3490" s="64">
        <v>498.66</v>
      </c>
      <c r="F3490" s="64">
        <v>6</v>
      </c>
      <c r="G3490" s="48">
        <f>+(Ventas_Wellpro[[#This Row],[Precio de Venta]]*0.16)*Ventas_Wellpro[[#This Row],[Cantidad Vendida]]</f>
        <v>478.71360000000004</v>
      </c>
      <c r="H3490" s="65">
        <v>2991.96</v>
      </c>
      <c r="I3490" s="17">
        <f>+Ventas_Wellpro[[#This Row],[Total de Venta sin IVA]]+Ventas_Wellpro[[#This Row],[IVA]]</f>
        <v>3470.6736000000001</v>
      </c>
      <c r="J3490">
        <f>YEAR(Ventas_Wellpro[[#This Row],[Fecha]])</f>
        <v>2026</v>
      </c>
      <c r="K3490" t="str">
        <f>TEXT(Ventas_Wellpro[[#This Row],[Fecha]],"MMMM")</f>
        <v>marzo</v>
      </c>
      <c r="L3490">
        <f>DAY(Ventas_Wellpro[[#This Row],[Fecha]])</f>
        <v>5</v>
      </c>
    </row>
    <row r="3491" spans="2:12" x14ac:dyDescent="0.25">
      <c r="B3491" s="70">
        <v>46086</v>
      </c>
      <c r="C3491" s="74" t="s">
        <v>17</v>
      </c>
      <c r="D3491" t="s">
        <v>196</v>
      </c>
      <c r="E3491" s="63">
        <v>498.66</v>
      </c>
      <c r="F3491" s="63">
        <v>6</v>
      </c>
      <c r="G3491" s="48">
        <f>+(Ventas_Wellpro[[#This Row],[Precio de Venta]]*0.16)*Ventas_Wellpro[[#This Row],[Cantidad Vendida]]</f>
        <v>478.71360000000004</v>
      </c>
      <c r="H3491" s="48">
        <v>2991.96</v>
      </c>
      <c r="I3491" s="17">
        <f>+Ventas_Wellpro[[#This Row],[Total de Venta sin IVA]]+Ventas_Wellpro[[#This Row],[IVA]]</f>
        <v>3470.6736000000001</v>
      </c>
      <c r="J3491">
        <f>YEAR(Ventas_Wellpro[[#This Row],[Fecha]])</f>
        <v>2026</v>
      </c>
      <c r="K3491" t="str">
        <f>TEXT(Ventas_Wellpro[[#This Row],[Fecha]],"MMMM")</f>
        <v>marzo</v>
      </c>
      <c r="L3491">
        <f>DAY(Ventas_Wellpro[[#This Row],[Fecha]])</f>
        <v>5</v>
      </c>
    </row>
    <row r="3492" spans="2:12" x14ac:dyDescent="0.25">
      <c r="B3492" s="70">
        <v>46086</v>
      </c>
      <c r="C3492" s="74" t="s">
        <v>17</v>
      </c>
      <c r="D3492" t="s">
        <v>196</v>
      </c>
      <c r="E3492" s="64">
        <v>498.66</v>
      </c>
      <c r="F3492" s="64">
        <v>24</v>
      </c>
      <c r="G3492" s="48">
        <f>+(Ventas_Wellpro[[#This Row],[Precio de Venta]]*0.16)*Ventas_Wellpro[[#This Row],[Cantidad Vendida]]</f>
        <v>1914.8544000000002</v>
      </c>
      <c r="H3492" s="65">
        <v>11967.84</v>
      </c>
      <c r="I3492" s="17">
        <f>+Ventas_Wellpro[[#This Row],[Total de Venta sin IVA]]+Ventas_Wellpro[[#This Row],[IVA]]</f>
        <v>13882.6944</v>
      </c>
      <c r="J3492">
        <f>YEAR(Ventas_Wellpro[[#This Row],[Fecha]])</f>
        <v>2026</v>
      </c>
      <c r="K3492" t="str">
        <f>TEXT(Ventas_Wellpro[[#This Row],[Fecha]],"MMMM")</f>
        <v>marzo</v>
      </c>
      <c r="L3492">
        <f>DAY(Ventas_Wellpro[[#This Row],[Fecha]])</f>
        <v>5</v>
      </c>
    </row>
    <row r="3493" spans="2:12" x14ac:dyDescent="0.25">
      <c r="B3493" s="70">
        <v>46086</v>
      </c>
      <c r="C3493" s="74" t="s">
        <v>17</v>
      </c>
      <c r="D3493" t="s">
        <v>196</v>
      </c>
      <c r="E3493" s="63">
        <v>498.66</v>
      </c>
      <c r="F3493" s="63">
        <v>12</v>
      </c>
      <c r="G3493" s="48">
        <f>+(Ventas_Wellpro[[#This Row],[Precio de Venta]]*0.16)*Ventas_Wellpro[[#This Row],[Cantidad Vendida]]</f>
        <v>957.42720000000008</v>
      </c>
      <c r="H3493" s="48">
        <v>5983.92</v>
      </c>
      <c r="I3493" s="17">
        <f>+Ventas_Wellpro[[#This Row],[Total de Venta sin IVA]]+Ventas_Wellpro[[#This Row],[IVA]]</f>
        <v>6941.3472000000002</v>
      </c>
      <c r="J3493">
        <f>YEAR(Ventas_Wellpro[[#This Row],[Fecha]])</f>
        <v>2026</v>
      </c>
      <c r="K3493" t="str">
        <f>TEXT(Ventas_Wellpro[[#This Row],[Fecha]],"MMMM")</f>
        <v>marzo</v>
      </c>
      <c r="L3493">
        <f>DAY(Ventas_Wellpro[[#This Row],[Fecha]])</f>
        <v>5</v>
      </c>
    </row>
    <row r="3494" spans="2:12" x14ac:dyDescent="0.25">
      <c r="B3494" s="70">
        <v>46086</v>
      </c>
      <c r="C3494" s="74" t="s">
        <v>17</v>
      </c>
      <c r="D3494" t="s">
        <v>196</v>
      </c>
      <c r="E3494" s="64">
        <v>498.66</v>
      </c>
      <c r="F3494" s="64">
        <v>12</v>
      </c>
      <c r="G3494" s="48">
        <f>+(Ventas_Wellpro[[#This Row],[Precio de Venta]]*0.16)*Ventas_Wellpro[[#This Row],[Cantidad Vendida]]</f>
        <v>957.42720000000008</v>
      </c>
      <c r="H3494" s="65">
        <v>5983.92</v>
      </c>
      <c r="I3494" s="17">
        <f>+Ventas_Wellpro[[#This Row],[Total de Venta sin IVA]]+Ventas_Wellpro[[#This Row],[IVA]]</f>
        <v>6941.3472000000002</v>
      </c>
      <c r="J3494">
        <f>YEAR(Ventas_Wellpro[[#This Row],[Fecha]])</f>
        <v>2026</v>
      </c>
      <c r="K3494" t="str">
        <f>TEXT(Ventas_Wellpro[[#This Row],[Fecha]],"MMMM")</f>
        <v>marzo</v>
      </c>
      <c r="L3494">
        <f>DAY(Ventas_Wellpro[[#This Row],[Fecha]])</f>
        <v>5</v>
      </c>
    </row>
    <row r="3495" spans="2:12" x14ac:dyDescent="0.25">
      <c r="B3495" s="70">
        <v>46085</v>
      </c>
      <c r="C3495" s="123" t="s">
        <v>147</v>
      </c>
      <c r="D3495" s="211" t="s">
        <v>144</v>
      </c>
      <c r="E3495" s="64">
        <v>77.89</v>
      </c>
      <c r="F3495" s="64">
        <v>1</v>
      </c>
      <c r="G3495" s="48">
        <f>+(Ventas_Wellpro[[#This Row],[Precio de Venta]]*0.16)*Ventas_Wellpro[[#This Row],[Cantidad Vendida]]</f>
        <v>12.462400000000001</v>
      </c>
      <c r="H3495" s="65">
        <v>77.89</v>
      </c>
      <c r="I3495" s="17">
        <f>+Ventas_Wellpro[[#This Row],[Total de Venta sin IVA]]+Ventas_Wellpro[[#This Row],[IVA]]</f>
        <v>90.352400000000003</v>
      </c>
      <c r="J3495">
        <f>YEAR(Ventas_Wellpro[[#This Row],[Fecha]])</f>
        <v>2026</v>
      </c>
      <c r="K3495" t="str">
        <f>TEXT(Ventas_Wellpro[[#This Row],[Fecha]],"MMMM")</f>
        <v>marzo</v>
      </c>
      <c r="L3495">
        <f>DAY(Ventas_Wellpro[[#This Row],[Fecha]])</f>
        <v>4</v>
      </c>
    </row>
    <row r="3496" spans="2:12" x14ac:dyDescent="0.25">
      <c r="B3496" s="70">
        <v>46087</v>
      </c>
      <c r="C3496" s="123" t="s">
        <v>147</v>
      </c>
      <c r="D3496" s="210" t="s">
        <v>144</v>
      </c>
      <c r="E3496" s="63">
        <v>77.89</v>
      </c>
      <c r="F3496" s="63">
        <v>1</v>
      </c>
      <c r="G3496" s="48">
        <f>+(Ventas_Wellpro[[#This Row],[Precio de Venta]]*0.16)*Ventas_Wellpro[[#This Row],[Cantidad Vendida]]</f>
        <v>12.462400000000001</v>
      </c>
      <c r="H3496" s="48">
        <v>77.89</v>
      </c>
      <c r="I3496" s="17">
        <f>+Ventas_Wellpro[[#This Row],[Total de Venta sin IVA]]+Ventas_Wellpro[[#This Row],[IVA]]</f>
        <v>90.352400000000003</v>
      </c>
      <c r="J3496">
        <f>YEAR(Ventas_Wellpro[[#This Row],[Fecha]])</f>
        <v>2026</v>
      </c>
      <c r="K3496" t="str">
        <f>TEXT(Ventas_Wellpro[[#This Row],[Fecha]],"MMMM")</f>
        <v>marzo</v>
      </c>
      <c r="L3496">
        <f>DAY(Ventas_Wellpro[[#This Row],[Fecha]])</f>
        <v>6</v>
      </c>
    </row>
    <row r="3497" spans="2:12" x14ac:dyDescent="0.25">
      <c r="B3497" s="70">
        <v>46085</v>
      </c>
      <c r="C3497" s="74" t="s">
        <v>123</v>
      </c>
      <c r="D3497" s="211" t="s">
        <v>144</v>
      </c>
      <c r="E3497" s="64">
        <v>137.79</v>
      </c>
      <c r="F3497" s="64">
        <v>1</v>
      </c>
      <c r="G3497" s="48">
        <f>+(Ventas_Wellpro[[#This Row],[Precio de Venta]]*0.16)*Ventas_Wellpro[[#This Row],[Cantidad Vendida]]</f>
        <v>22.046399999999998</v>
      </c>
      <c r="H3497" s="65">
        <v>137.79</v>
      </c>
      <c r="I3497" s="17">
        <f>+Ventas_Wellpro[[#This Row],[Total de Venta sin IVA]]+Ventas_Wellpro[[#This Row],[IVA]]</f>
        <v>159.8364</v>
      </c>
      <c r="J3497">
        <f>YEAR(Ventas_Wellpro[[#This Row],[Fecha]])</f>
        <v>2026</v>
      </c>
      <c r="K3497" t="str">
        <f>TEXT(Ventas_Wellpro[[#This Row],[Fecha]],"MMMM")</f>
        <v>marzo</v>
      </c>
      <c r="L3497">
        <f>DAY(Ventas_Wellpro[[#This Row],[Fecha]])</f>
        <v>4</v>
      </c>
    </row>
    <row r="3498" spans="2:12" x14ac:dyDescent="0.25">
      <c r="B3498" s="70">
        <v>46085</v>
      </c>
      <c r="C3498" s="74" t="s">
        <v>123</v>
      </c>
      <c r="D3498" s="210" t="s">
        <v>144</v>
      </c>
      <c r="E3498" s="63">
        <v>137.79</v>
      </c>
      <c r="F3498" s="63">
        <v>1</v>
      </c>
      <c r="G3498" s="48">
        <f>+(Ventas_Wellpro[[#This Row],[Precio de Venta]]*0.16)*Ventas_Wellpro[[#This Row],[Cantidad Vendida]]</f>
        <v>22.046399999999998</v>
      </c>
      <c r="H3498" s="48">
        <v>137.79</v>
      </c>
      <c r="I3498" s="17">
        <f>+Ventas_Wellpro[[#This Row],[Total de Venta sin IVA]]+Ventas_Wellpro[[#This Row],[IVA]]</f>
        <v>159.8364</v>
      </c>
      <c r="J3498">
        <f>YEAR(Ventas_Wellpro[[#This Row],[Fecha]])</f>
        <v>2026</v>
      </c>
      <c r="K3498" t="str">
        <f>TEXT(Ventas_Wellpro[[#This Row],[Fecha]],"MMMM")</f>
        <v>marzo</v>
      </c>
      <c r="L3498">
        <f>DAY(Ventas_Wellpro[[#This Row],[Fecha]])</f>
        <v>4</v>
      </c>
    </row>
    <row r="3499" spans="2:12" x14ac:dyDescent="0.25">
      <c r="B3499" s="70">
        <v>46086</v>
      </c>
      <c r="C3499" s="74" t="s">
        <v>123</v>
      </c>
      <c r="D3499" s="211" t="s">
        <v>144</v>
      </c>
      <c r="E3499" s="64">
        <v>137.79</v>
      </c>
      <c r="F3499" s="64">
        <v>1</v>
      </c>
      <c r="G3499" s="48">
        <f>+(Ventas_Wellpro[[#This Row],[Precio de Venta]]*0.16)*Ventas_Wellpro[[#This Row],[Cantidad Vendida]]</f>
        <v>22.046399999999998</v>
      </c>
      <c r="H3499" s="65">
        <v>137.79</v>
      </c>
      <c r="I3499" s="17">
        <f>+Ventas_Wellpro[[#This Row],[Total de Venta sin IVA]]+Ventas_Wellpro[[#This Row],[IVA]]</f>
        <v>159.8364</v>
      </c>
      <c r="J3499">
        <f>YEAR(Ventas_Wellpro[[#This Row],[Fecha]])</f>
        <v>2026</v>
      </c>
      <c r="K3499" t="str">
        <f>TEXT(Ventas_Wellpro[[#This Row],[Fecha]],"MMMM")</f>
        <v>marzo</v>
      </c>
      <c r="L3499">
        <f>DAY(Ventas_Wellpro[[#This Row],[Fecha]])</f>
        <v>5</v>
      </c>
    </row>
    <row r="3500" spans="2:12" x14ac:dyDescent="0.25">
      <c r="B3500" s="70">
        <v>46086</v>
      </c>
      <c r="C3500" s="74" t="s">
        <v>123</v>
      </c>
      <c r="D3500" s="210" t="s">
        <v>144</v>
      </c>
      <c r="E3500" s="63">
        <v>137.79</v>
      </c>
      <c r="F3500" s="63">
        <v>1</v>
      </c>
      <c r="G3500" s="48">
        <f>+(Ventas_Wellpro[[#This Row],[Precio de Venta]]*0.16)*Ventas_Wellpro[[#This Row],[Cantidad Vendida]]</f>
        <v>22.046399999999998</v>
      </c>
      <c r="H3500" s="48">
        <v>137.79</v>
      </c>
      <c r="I3500" s="17">
        <f>+Ventas_Wellpro[[#This Row],[Total de Venta sin IVA]]+Ventas_Wellpro[[#This Row],[IVA]]</f>
        <v>159.8364</v>
      </c>
      <c r="J3500">
        <f>YEAR(Ventas_Wellpro[[#This Row],[Fecha]])</f>
        <v>2026</v>
      </c>
      <c r="K3500" t="str">
        <f>TEXT(Ventas_Wellpro[[#This Row],[Fecha]],"MMMM")</f>
        <v>marzo</v>
      </c>
      <c r="L3500">
        <f>DAY(Ventas_Wellpro[[#This Row],[Fecha]])</f>
        <v>5</v>
      </c>
    </row>
    <row r="3501" spans="2:12" x14ac:dyDescent="0.25">
      <c r="B3501" s="70">
        <v>46087</v>
      </c>
      <c r="C3501" s="74" t="s">
        <v>123</v>
      </c>
      <c r="D3501" s="211" t="s">
        <v>144</v>
      </c>
      <c r="E3501" s="64">
        <v>137.79</v>
      </c>
      <c r="F3501" s="64">
        <v>1</v>
      </c>
      <c r="G3501" s="48">
        <f>+(Ventas_Wellpro[[#This Row],[Precio de Venta]]*0.16)*Ventas_Wellpro[[#This Row],[Cantidad Vendida]]</f>
        <v>22.046399999999998</v>
      </c>
      <c r="H3501" s="65">
        <v>137.79</v>
      </c>
      <c r="I3501" s="17">
        <f>+Ventas_Wellpro[[#This Row],[Total de Venta sin IVA]]+Ventas_Wellpro[[#This Row],[IVA]]</f>
        <v>159.8364</v>
      </c>
      <c r="J3501">
        <f>YEAR(Ventas_Wellpro[[#This Row],[Fecha]])</f>
        <v>2026</v>
      </c>
      <c r="K3501" t="str">
        <f>TEXT(Ventas_Wellpro[[#This Row],[Fecha]],"MMMM")</f>
        <v>marzo</v>
      </c>
      <c r="L3501">
        <f>DAY(Ventas_Wellpro[[#This Row],[Fecha]])</f>
        <v>6</v>
      </c>
    </row>
    <row r="3502" spans="2:12" x14ac:dyDescent="0.25">
      <c r="B3502" s="70">
        <v>46087</v>
      </c>
      <c r="C3502" s="74" t="s">
        <v>123</v>
      </c>
      <c r="D3502" s="210" t="s">
        <v>144</v>
      </c>
      <c r="E3502" s="63">
        <v>137.79</v>
      </c>
      <c r="F3502" s="63">
        <v>1</v>
      </c>
      <c r="G3502" s="48">
        <f>+(Ventas_Wellpro[[#This Row],[Precio de Venta]]*0.16)*Ventas_Wellpro[[#This Row],[Cantidad Vendida]]</f>
        <v>22.046399999999998</v>
      </c>
      <c r="H3502" s="48">
        <v>137.79</v>
      </c>
      <c r="I3502" s="17">
        <f>+Ventas_Wellpro[[#This Row],[Total de Venta sin IVA]]+Ventas_Wellpro[[#This Row],[IVA]]</f>
        <v>159.8364</v>
      </c>
      <c r="J3502">
        <f>YEAR(Ventas_Wellpro[[#This Row],[Fecha]])</f>
        <v>2026</v>
      </c>
      <c r="K3502" t="str">
        <f>TEXT(Ventas_Wellpro[[#This Row],[Fecha]],"MMMM")</f>
        <v>marzo</v>
      </c>
      <c r="L3502">
        <f>DAY(Ventas_Wellpro[[#This Row],[Fecha]])</f>
        <v>6</v>
      </c>
    </row>
    <row r="3503" spans="2:12" x14ac:dyDescent="0.25">
      <c r="B3503" s="70">
        <v>46087</v>
      </c>
      <c r="C3503" s="74" t="s">
        <v>123</v>
      </c>
      <c r="D3503" s="211" t="s">
        <v>144</v>
      </c>
      <c r="E3503" s="64">
        <v>137.79</v>
      </c>
      <c r="F3503" s="64">
        <v>1</v>
      </c>
      <c r="G3503" s="48">
        <f>+(Ventas_Wellpro[[#This Row],[Precio de Venta]]*0.16)*Ventas_Wellpro[[#This Row],[Cantidad Vendida]]</f>
        <v>22.046399999999998</v>
      </c>
      <c r="H3503" s="65">
        <v>137.79</v>
      </c>
      <c r="I3503" s="17">
        <f>+Ventas_Wellpro[[#This Row],[Total de Venta sin IVA]]+Ventas_Wellpro[[#This Row],[IVA]]</f>
        <v>159.8364</v>
      </c>
      <c r="J3503">
        <f>YEAR(Ventas_Wellpro[[#This Row],[Fecha]])</f>
        <v>2026</v>
      </c>
      <c r="K3503" t="str">
        <f>TEXT(Ventas_Wellpro[[#This Row],[Fecha]],"MMMM")</f>
        <v>marzo</v>
      </c>
      <c r="L3503">
        <f>DAY(Ventas_Wellpro[[#This Row],[Fecha]])</f>
        <v>6</v>
      </c>
    </row>
    <row r="3504" spans="2:12" x14ac:dyDescent="0.25">
      <c r="B3504" s="70">
        <v>46085</v>
      </c>
      <c r="C3504" s="88" t="s">
        <v>173</v>
      </c>
      <c r="D3504" s="210" t="s">
        <v>144</v>
      </c>
      <c r="E3504" s="63">
        <v>885.46500000000003</v>
      </c>
      <c r="F3504" s="63">
        <v>2</v>
      </c>
      <c r="G3504" s="48">
        <f>+(Ventas_Wellpro[[#This Row],[Precio de Venta]]*0.16)*Ventas_Wellpro[[#This Row],[Cantidad Vendida]]</f>
        <v>283.34880000000004</v>
      </c>
      <c r="H3504" s="48">
        <v>1770.93</v>
      </c>
      <c r="I3504" s="17">
        <f>+Ventas_Wellpro[[#This Row],[Total de Venta sin IVA]]+Ventas_Wellpro[[#This Row],[IVA]]</f>
        <v>2054.2788</v>
      </c>
      <c r="J3504">
        <f>YEAR(Ventas_Wellpro[[#This Row],[Fecha]])</f>
        <v>2026</v>
      </c>
      <c r="K3504" t="str">
        <f>TEXT(Ventas_Wellpro[[#This Row],[Fecha]],"MMMM")</f>
        <v>marzo</v>
      </c>
      <c r="L3504">
        <f>DAY(Ventas_Wellpro[[#This Row],[Fecha]])</f>
        <v>4</v>
      </c>
    </row>
    <row r="3505" spans="2:12" x14ac:dyDescent="0.25">
      <c r="B3505" s="70">
        <v>46086</v>
      </c>
      <c r="C3505" s="88" t="s">
        <v>173</v>
      </c>
      <c r="D3505" s="211" t="s">
        <v>144</v>
      </c>
      <c r="E3505" s="64">
        <v>885.46500000000003</v>
      </c>
      <c r="F3505" s="64">
        <v>2</v>
      </c>
      <c r="G3505" s="48">
        <f>+(Ventas_Wellpro[[#This Row],[Precio de Venta]]*0.16)*Ventas_Wellpro[[#This Row],[Cantidad Vendida]]</f>
        <v>283.34880000000004</v>
      </c>
      <c r="H3505" s="65">
        <v>1770.93</v>
      </c>
      <c r="I3505" s="17">
        <f>+Ventas_Wellpro[[#This Row],[Total de Venta sin IVA]]+Ventas_Wellpro[[#This Row],[IVA]]</f>
        <v>2054.2788</v>
      </c>
      <c r="J3505">
        <f>YEAR(Ventas_Wellpro[[#This Row],[Fecha]])</f>
        <v>2026</v>
      </c>
      <c r="K3505" t="str">
        <f>TEXT(Ventas_Wellpro[[#This Row],[Fecha]],"MMMM")</f>
        <v>marzo</v>
      </c>
      <c r="L3505">
        <f>DAY(Ventas_Wellpro[[#This Row],[Fecha]])</f>
        <v>5</v>
      </c>
    </row>
    <row r="3506" spans="2:12" x14ac:dyDescent="0.25">
      <c r="B3506" s="70">
        <v>46092</v>
      </c>
      <c r="C3506" s="88" t="s">
        <v>18</v>
      </c>
      <c r="D3506" t="s">
        <v>196</v>
      </c>
      <c r="E3506" s="133">
        <v>525.59</v>
      </c>
      <c r="F3506" s="133">
        <v>6</v>
      </c>
      <c r="G3506" s="48">
        <f>+(Ventas_Wellpro[[#This Row],[Precio de Venta]]*0.16)*Ventas_Wellpro[[#This Row],[Cantidad Vendida]]</f>
        <v>504.56640000000004</v>
      </c>
      <c r="H3506" s="135">
        <v>3153.54</v>
      </c>
      <c r="I3506" s="17">
        <f>+Ventas_Wellpro[[#This Row],[Total de Venta sin IVA]]+Ventas_Wellpro[[#This Row],[IVA]]</f>
        <v>3658.1064000000001</v>
      </c>
      <c r="J3506">
        <f>YEAR(Ventas_Wellpro[[#This Row],[Fecha]])</f>
        <v>2026</v>
      </c>
      <c r="K3506" t="str">
        <f>TEXT(Ventas_Wellpro[[#This Row],[Fecha]],"MMMM")</f>
        <v>marzo</v>
      </c>
      <c r="L3506">
        <f>DAY(Ventas_Wellpro[[#This Row],[Fecha]])</f>
        <v>11</v>
      </c>
    </row>
    <row r="3507" spans="2:12" x14ac:dyDescent="0.25">
      <c r="B3507" s="70">
        <v>46092</v>
      </c>
      <c r="C3507" s="88" t="s">
        <v>18</v>
      </c>
      <c r="D3507" t="s">
        <v>196</v>
      </c>
      <c r="E3507" s="134">
        <v>525.59</v>
      </c>
      <c r="F3507" s="134">
        <v>6</v>
      </c>
      <c r="G3507" s="48">
        <f>+(Ventas_Wellpro[[#This Row],[Precio de Venta]]*0.16)*Ventas_Wellpro[[#This Row],[Cantidad Vendida]]</f>
        <v>504.56640000000004</v>
      </c>
      <c r="H3507" s="136">
        <v>3153.54</v>
      </c>
      <c r="I3507" s="17">
        <f>+Ventas_Wellpro[[#This Row],[Total de Venta sin IVA]]+Ventas_Wellpro[[#This Row],[IVA]]</f>
        <v>3658.1064000000001</v>
      </c>
      <c r="J3507">
        <f>YEAR(Ventas_Wellpro[[#This Row],[Fecha]])</f>
        <v>2026</v>
      </c>
      <c r="K3507" t="str">
        <f>TEXT(Ventas_Wellpro[[#This Row],[Fecha]],"MMMM")</f>
        <v>marzo</v>
      </c>
      <c r="L3507">
        <f>DAY(Ventas_Wellpro[[#This Row],[Fecha]])</f>
        <v>11</v>
      </c>
    </row>
    <row r="3508" spans="2:12" x14ac:dyDescent="0.25">
      <c r="B3508" s="70">
        <v>46092</v>
      </c>
      <c r="C3508" s="88" t="s">
        <v>18</v>
      </c>
      <c r="D3508" t="s">
        <v>196</v>
      </c>
      <c r="E3508" s="133">
        <v>525.59</v>
      </c>
      <c r="F3508" s="133">
        <v>6</v>
      </c>
      <c r="G3508" s="48">
        <f>+(Ventas_Wellpro[[#This Row],[Precio de Venta]]*0.16)*Ventas_Wellpro[[#This Row],[Cantidad Vendida]]</f>
        <v>504.56640000000004</v>
      </c>
      <c r="H3508" s="135">
        <v>3153.54</v>
      </c>
      <c r="I3508" s="17">
        <f>+Ventas_Wellpro[[#This Row],[Total de Venta sin IVA]]+Ventas_Wellpro[[#This Row],[IVA]]</f>
        <v>3658.1064000000001</v>
      </c>
      <c r="J3508">
        <f>YEAR(Ventas_Wellpro[[#This Row],[Fecha]])</f>
        <v>2026</v>
      </c>
      <c r="K3508" t="str">
        <f>TEXT(Ventas_Wellpro[[#This Row],[Fecha]],"MMMM")</f>
        <v>marzo</v>
      </c>
      <c r="L3508">
        <f>DAY(Ventas_Wellpro[[#This Row],[Fecha]])</f>
        <v>11</v>
      </c>
    </row>
    <row r="3509" spans="2:12" x14ac:dyDescent="0.25">
      <c r="B3509" s="70">
        <v>46092</v>
      </c>
      <c r="C3509" s="88" t="s">
        <v>18</v>
      </c>
      <c r="D3509" t="s">
        <v>196</v>
      </c>
      <c r="E3509" s="134">
        <v>525.59</v>
      </c>
      <c r="F3509" s="134">
        <v>12</v>
      </c>
      <c r="G3509" s="48">
        <f>+(Ventas_Wellpro[[#This Row],[Precio de Venta]]*0.16)*Ventas_Wellpro[[#This Row],[Cantidad Vendida]]</f>
        <v>1009.1328000000001</v>
      </c>
      <c r="H3509" s="136">
        <v>6307.08</v>
      </c>
      <c r="I3509" s="17">
        <f>+Ventas_Wellpro[[#This Row],[Total de Venta sin IVA]]+Ventas_Wellpro[[#This Row],[IVA]]</f>
        <v>7316.2128000000002</v>
      </c>
      <c r="J3509">
        <f>YEAR(Ventas_Wellpro[[#This Row],[Fecha]])</f>
        <v>2026</v>
      </c>
      <c r="K3509" t="str">
        <f>TEXT(Ventas_Wellpro[[#This Row],[Fecha]],"MMMM")</f>
        <v>marzo</v>
      </c>
      <c r="L3509">
        <f>DAY(Ventas_Wellpro[[#This Row],[Fecha]])</f>
        <v>11</v>
      </c>
    </row>
    <row r="3510" spans="2:12" x14ac:dyDescent="0.25">
      <c r="B3510" s="70">
        <v>46092</v>
      </c>
      <c r="C3510" s="88" t="s">
        <v>18</v>
      </c>
      <c r="D3510" t="s">
        <v>196</v>
      </c>
      <c r="E3510" s="133">
        <v>525.59</v>
      </c>
      <c r="F3510" s="133">
        <v>6</v>
      </c>
      <c r="G3510" s="48">
        <f>+(Ventas_Wellpro[[#This Row],[Precio de Venta]]*0.16)*Ventas_Wellpro[[#This Row],[Cantidad Vendida]]</f>
        <v>504.56640000000004</v>
      </c>
      <c r="H3510" s="135">
        <v>3153.54</v>
      </c>
      <c r="I3510" s="17">
        <f>+Ventas_Wellpro[[#This Row],[Total de Venta sin IVA]]+Ventas_Wellpro[[#This Row],[IVA]]</f>
        <v>3658.1064000000001</v>
      </c>
      <c r="J3510">
        <f>YEAR(Ventas_Wellpro[[#This Row],[Fecha]])</f>
        <v>2026</v>
      </c>
      <c r="K3510" t="str">
        <f>TEXT(Ventas_Wellpro[[#This Row],[Fecha]],"MMMM")</f>
        <v>marzo</v>
      </c>
      <c r="L3510">
        <f>DAY(Ventas_Wellpro[[#This Row],[Fecha]])</f>
        <v>11</v>
      </c>
    </row>
    <row r="3511" spans="2:12" x14ac:dyDescent="0.25">
      <c r="B3511" s="70">
        <v>46092</v>
      </c>
      <c r="C3511" s="88" t="s">
        <v>18</v>
      </c>
      <c r="D3511" t="s">
        <v>196</v>
      </c>
      <c r="E3511" s="134">
        <v>525.59</v>
      </c>
      <c r="F3511" s="134">
        <v>12</v>
      </c>
      <c r="G3511" s="48">
        <f>+(Ventas_Wellpro[[#This Row],[Precio de Venta]]*0.16)*Ventas_Wellpro[[#This Row],[Cantidad Vendida]]</f>
        <v>1009.1328000000001</v>
      </c>
      <c r="H3511" s="136">
        <v>6307.08</v>
      </c>
      <c r="I3511" s="17">
        <f>+Ventas_Wellpro[[#This Row],[Total de Venta sin IVA]]+Ventas_Wellpro[[#This Row],[IVA]]</f>
        <v>7316.2128000000002</v>
      </c>
      <c r="J3511">
        <f>YEAR(Ventas_Wellpro[[#This Row],[Fecha]])</f>
        <v>2026</v>
      </c>
      <c r="K3511" t="str">
        <f>TEXT(Ventas_Wellpro[[#This Row],[Fecha]],"MMMM")</f>
        <v>marzo</v>
      </c>
      <c r="L3511">
        <f>DAY(Ventas_Wellpro[[#This Row],[Fecha]])</f>
        <v>11</v>
      </c>
    </row>
    <row r="3512" spans="2:12" x14ac:dyDescent="0.25">
      <c r="B3512" s="70">
        <v>46092</v>
      </c>
      <c r="C3512" s="88" t="s">
        <v>18</v>
      </c>
      <c r="D3512" t="s">
        <v>196</v>
      </c>
      <c r="E3512" s="133">
        <v>525.59</v>
      </c>
      <c r="F3512" s="133">
        <v>6</v>
      </c>
      <c r="G3512" s="48">
        <f>+(Ventas_Wellpro[[#This Row],[Precio de Venta]]*0.16)*Ventas_Wellpro[[#This Row],[Cantidad Vendida]]</f>
        <v>504.56640000000004</v>
      </c>
      <c r="H3512" s="135">
        <v>3153.54</v>
      </c>
      <c r="I3512" s="17">
        <f>+Ventas_Wellpro[[#This Row],[Total de Venta sin IVA]]+Ventas_Wellpro[[#This Row],[IVA]]</f>
        <v>3658.1064000000001</v>
      </c>
      <c r="J3512">
        <f>YEAR(Ventas_Wellpro[[#This Row],[Fecha]])</f>
        <v>2026</v>
      </c>
      <c r="K3512" t="str">
        <f>TEXT(Ventas_Wellpro[[#This Row],[Fecha]],"MMMM")</f>
        <v>marzo</v>
      </c>
      <c r="L3512">
        <f>DAY(Ventas_Wellpro[[#This Row],[Fecha]])</f>
        <v>11</v>
      </c>
    </row>
    <row r="3513" spans="2:12" x14ac:dyDescent="0.25">
      <c r="B3513" s="70">
        <v>46092</v>
      </c>
      <c r="C3513" s="88" t="s">
        <v>18</v>
      </c>
      <c r="D3513" t="s">
        <v>196</v>
      </c>
      <c r="E3513" s="134">
        <v>525.59</v>
      </c>
      <c r="F3513" s="134">
        <v>6</v>
      </c>
      <c r="G3513" s="48">
        <f>+(Ventas_Wellpro[[#This Row],[Precio de Venta]]*0.16)*Ventas_Wellpro[[#This Row],[Cantidad Vendida]]</f>
        <v>504.56640000000004</v>
      </c>
      <c r="H3513" s="136">
        <v>3153.54</v>
      </c>
      <c r="I3513" s="17">
        <f>+Ventas_Wellpro[[#This Row],[Total de Venta sin IVA]]+Ventas_Wellpro[[#This Row],[IVA]]</f>
        <v>3658.1064000000001</v>
      </c>
      <c r="J3513">
        <f>YEAR(Ventas_Wellpro[[#This Row],[Fecha]])</f>
        <v>2026</v>
      </c>
      <c r="K3513" t="str">
        <f>TEXT(Ventas_Wellpro[[#This Row],[Fecha]],"MMMM")</f>
        <v>marzo</v>
      </c>
      <c r="L3513">
        <f>DAY(Ventas_Wellpro[[#This Row],[Fecha]])</f>
        <v>11</v>
      </c>
    </row>
    <row r="3514" spans="2:12" x14ac:dyDescent="0.25">
      <c r="B3514" s="70">
        <v>46090</v>
      </c>
      <c r="C3514" s="74" t="s">
        <v>22</v>
      </c>
      <c r="D3514" s="210" t="s">
        <v>144</v>
      </c>
      <c r="E3514" s="133">
        <v>137.79310000000001</v>
      </c>
      <c r="F3514" s="133">
        <v>1</v>
      </c>
      <c r="G3514" s="48">
        <f>+(Ventas_Wellpro[[#This Row],[Precio de Venta]]*0.16)*Ventas_Wellpro[[#This Row],[Cantidad Vendida]]</f>
        <v>22.046896</v>
      </c>
      <c r="H3514" s="135">
        <v>137.79</v>
      </c>
      <c r="I3514" s="17">
        <f>+Ventas_Wellpro[[#This Row],[Total de Venta sin IVA]]+Ventas_Wellpro[[#This Row],[IVA]]</f>
        <v>159.836896</v>
      </c>
      <c r="J3514">
        <f>YEAR(Ventas_Wellpro[[#This Row],[Fecha]])</f>
        <v>2026</v>
      </c>
      <c r="K3514" t="str">
        <f>TEXT(Ventas_Wellpro[[#This Row],[Fecha]],"MMMM")</f>
        <v>marzo</v>
      </c>
      <c r="L3514">
        <f>DAY(Ventas_Wellpro[[#This Row],[Fecha]])</f>
        <v>9</v>
      </c>
    </row>
    <row r="3515" spans="2:12" x14ac:dyDescent="0.25">
      <c r="B3515" s="70">
        <v>46090</v>
      </c>
      <c r="C3515" s="74" t="s">
        <v>22</v>
      </c>
      <c r="D3515" s="211" t="s">
        <v>144</v>
      </c>
      <c r="E3515" s="134">
        <v>137.79310000000001</v>
      </c>
      <c r="F3515" s="134">
        <v>1</v>
      </c>
      <c r="G3515" s="48">
        <f>+(Ventas_Wellpro[[#This Row],[Precio de Venta]]*0.16)*Ventas_Wellpro[[#This Row],[Cantidad Vendida]]</f>
        <v>22.046896</v>
      </c>
      <c r="H3515" s="136">
        <v>137.79</v>
      </c>
      <c r="I3515" s="17">
        <f>+Ventas_Wellpro[[#This Row],[Total de Venta sin IVA]]+Ventas_Wellpro[[#This Row],[IVA]]</f>
        <v>159.836896</v>
      </c>
      <c r="J3515">
        <f>YEAR(Ventas_Wellpro[[#This Row],[Fecha]])</f>
        <v>2026</v>
      </c>
      <c r="K3515" t="str">
        <f>TEXT(Ventas_Wellpro[[#This Row],[Fecha]],"MMMM")</f>
        <v>marzo</v>
      </c>
      <c r="L3515">
        <f>DAY(Ventas_Wellpro[[#This Row],[Fecha]])</f>
        <v>9</v>
      </c>
    </row>
    <row r="3516" spans="2:12" x14ac:dyDescent="0.25">
      <c r="B3516" s="70">
        <v>46090</v>
      </c>
      <c r="C3516" s="74" t="s">
        <v>22</v>
      </c>
      <c r="D3516" s="210" t="s">
        <v>144</v>
      </c>
      <c r="E3516" s="133">
        <v>137.79310000000001</v>
      </c>
      <c r="F3516" s="133">
        <v>1</v>
      </c>
      <c r="G3516" s="48">
        <f>+(Ventas_Wellpro[[#This Row],[Precio de Venta]]*0.16)*Ventas_Wellpro[[#This Row],[Cantidad Vendida]]</f>
        <v>22.046896</v>
      </c>
      <c r="H3516" s="135">
        <v>137.79</v>
      </c>
      <c r="I3516" s="17">
        <f>+Ventas_Wellpro[[#This Row],[Total de Venta sin IVA]]+Ventas_Wellpro[[#This Row],[IVA]]</f>
        <v>159.836896</v>
      </c>
      <c r="J3516">
        <f>YEAR(Ventas_Wellpro[[#This Row],[Fecha]])</f>
        <v>2026</v>
      </c>
      <c r="K3516" t="str">
        <f>TEXT(Ventas_Wellpro[[#This Row],[Fecha]],"MMMM")</f>
        <v>marzo</v>
      </c>
      <c r="L3516">
        <f>DAY(Ventas_Wellpro[[#This Row],[Fecha]])</f>
        <v>9</v>
      </c>
    </row>
    <row r="3517" spans="2:12" x14ac:dyDescent="0.25">
      <c r="B3517" s="70">
        <v>46090</v>
      </c>
      <c r="C3517" s="74" t="s">
        <v>22</v>
      </c>
      <c r="D3517" s="211" t="s">
        <v>144</v>
      </c>
      <c r="E3517" s="134">
        <v>137.79310000000001</v>
      </c>
      <c r="F3517" s="134">
        <v>1</v>
      </c>
      <c r="G3517" s="48">
        <f>+(Ventas_Wellpro[[#This Row],[Precio de Venta]]*0.16)*Ventas_Wellpro[[#This Row],[Cantidad Vendida]]</f>
        <v>22.046896</v>
      </c>
      <c r="H3517" s="136">
        <v>137.79</v>
      </c>
      <c r="I3517" s="17">
        <f>+Ventas_Wellpro[[#This Row],[Total de Venta sin IVA]]+Ventas_Wellpro[[#This Row],[IVA]]</f>
        <v>159.836896</v>
      </c>
      <c r="J3517">
        <f>YEAR(Ventas_Wellpro[[#This Row],[Fecha]])</f>
        <v>2026</v>
      </c>
      <c r="K3517" t="str">
        <f>TEXT(Ventas_Wellpro[[#This Row],[Fecha]],"MMMM")</f>
        <v>marzo</v>
      </c>
      <c r="L3517">
        <f>DAY(Ventas_Wellpro[[#This Row],[Fecha]])</f>
        <v>9</v>
      </c>
    </row>
    <row r="3518" spans="2:12" x14ac:dyDescent="0.25">
      <c r="B3518" s="70">
        <v>46090</v>
      </c>
      <c r="C3518" s="74" t="s">
        <v>22</v>
      </c>
      <c r="D3518" s="210" t="s">
        <v>144</v>
      </c>
      <c r="E3518" s="133">
        <v>137.79310000000001</v>
      </c>
      <c r="F3518" s="133">
        <v>1</v>
      </c>
      <c r="G3518" s="48">
        <f>+(Ventas_Wellpro[[#This Row],[Precio de Venta]]*0.16)*Ventas_Wellpro[[#This Row],[Cantidad Vendida]]</f>
        <v>22.046896</v>
      </c>
      <c r="H3518" s="135">
        <v>137.79</v>
      </c>
      <c r="I3518" s="17">
        <f>+Ventas_Wellpro[[#This Row],[Total de Venta sin IVA]]+Ventas_Wellpro[[#This Row],[IVA]]</f>
        <v>159.836896</v>
      </c>
      <c r="J3518">
        <f>YEAR(Ventas_Wellpro[[#This Row],[Fecha]])</f>
        <v>2026</v>
      </c>
      <c r="K3518" t="str">
        <f>TEXT(Ventas_Wellpro[[#This Row],[Fecha]],"MMMM")</f>
        <v>marzo</v>
      </c>
      <c r="L3518">
        <f>DAY(Ventas_Wellpro[[#This Row],[Fecha]])</f>
        <v>9</v>
      </c>
    </row>
    <row r="3519" spans="2:12" x14ac:dyDescent="0.25">
      <c r="B3519" s="70">
        <v>46090</v>
      </c>
      <c r="C3519" s="74" t="s">
        <v>22</v>
      </c>
      <c r="D3519" s="211" t="s">
        <v>144</v>
      </c>
      <c r="E3519" s="134">
        <v>137.79310000000001</v>
      </c>
      <c r="F3519" s="134">
        <v>1</v>
      </c>
      <c r="G3519" s="48">
        <f>+(Ventas_Wellpro[[#This Row],[Precio de Venta]]*0.16)*Ventas_Wellpro[[#This Row],[Cantidad Vendida]]</f>
        <v>22.046896</v>
      </c>
      <c r="H3519" s="136">
        <v>137.79</v>
      </c>
      <c r="I3519" s="17">
        <f>+Ventas_Wellpro[[#This Row],[Total de Venta sin IVA]]+Ventas_Wellpro[[#This Row],[IVA]]</f>
        <v>159.836896</v>
      </c>
      <c r="J3519">
        <f>YEAR(Ventas_Wellpro[[#This Row],[Fecha]])</f>
        <v>2026</v>
      </c>
      <c r="K3519" t="str">
        <f>TEXT(Ventas_Wellpro[[#This Row],[Fecha]],"MMMM")</f>
        <v>marzo</v>
      </c>
      <c r="L3519">
        <f>DAY(Ventas_Wellpro[[#This Row],[Fecha]])</f>
        <v>9</v>
      </c>
    </row>
    <row r="3520" spans="2:12" x14ac:dyDescent="0.25">
      <c r="B3520" s="70">
        <v>46091</v>
      </c>
      <c r="C3520" s="74" t="s">
        <v>22</v>
      </c>
      <c r="D3520" s="210" t="s">
        <v>145</v>
      </c>
      <c r="E3520" s="133">
        <v>90.54</v>
      </c>
      <c r="F3520" s="133">
        <v>20</v>
      </c>
      <c r="G3520" s="48">
        <f>+(Ventas_Wellpro[[#This Row],[Precio de Venta]]*0.16)*Ventas_Wellpro[[#This Row],[Cantidad Vendida]]</f>
        <v>289.72800000000001</v>
      </c>
      <c r="H3520" s="135">
        <v>1810.8</v>
      </c>
      <c r="I3520" s="17">
        <f>+Ventas_Wellpro[[#This Row],[Total de Venta sin IVA]]+Ventas_Wellpro[[#This Row],[IVA]]</f>
        <v>2100.5279999999998</v>
      </c>
      <c r="J3520">
        <f>YEAR(Ventas_Wellpro[[#This Row],[Fecha]])</f>
        <v>2026</v>
      </c>
      <c r="K3520" t="str">
        <f>TEXT(Ventas_Wellpro[[#This Row],[Fecha]],"MMMM")</f>
        <v>marzo</v>
      </c>
      <c r="L3520">
        <f>DAY(Ventas_Wellpro[[#This Row],[Fecha]])</f>
        <v>10</v>
      </c>
    </row>
    <row r="3521" spans="2:12" x14ac:dyDescent="0.25">
      <c r="B3521" s="70">
        <v>46091</v>
      </c>
      <c r="C3521" s="74" t="s">
        <v>22</v>
      </c>
      <c r="D3521" s="211" t="s">
        <v>144</v>
      </c>
      <c r="E3521" s="134">
        <v>137.79310000000001</v>
      </c>
      <c r="F3521" s="134">
        <v>1</v>
      </c>
      <c r="G3521" s="48">
        <f>+(Ventas_Wellpro[[#This Row],[Precio de Venta]]*0.16)*Ventas_Wellpro[[#This Row],[Cantidad Vendida]]</f>
        <v>22.046896</v>
      </c>
      <c r="H3521" s="136">
        <v>137.79</v>
      </c>
      <c r="I3521" s="17">
        <f>+Ventas_Wellpro[[#This Row],[Total de Venta sin IVA]]+Ventas_Wellpro[[#This Row],[IVA]]</f>
        <v>159.836896</v>
      </c>
      <c r="J3521">
        <f>YEAR(Ventas_Wellpro[[#This Row],[Fecha]])</f>
        <v>2026</v>
      </c>
      <c r="K3521" t="str">
        <f>TEXT(Ventas_Wellpro[[#This Row],[Fecha]],"MMMM")</f>
        <v>marzo</v>
      </c>
      <c r="L3521">
        <f>DAY(Ventas_Wellpro[[#This Row],[Fecha]])</f>
        <v>10</v>
      </c>
    </row>
    <row r="3522" spans="2:12" x14ac:dyDescent="0.25">
      <c r="B3522" s="70">
        <v>46091</v>
      </c>
      <c r="C3522" s="74" t="s">
        <v>22</v>
      </c>
      <c r="D3522" s="210" t="s">
        <v>144</v>
      </c>
      <c r="E3522" s="133">
        <v>137.79310000000001</v>
      </c>
      <c r="F3522" s="133">
        <v>1</v>
      </c>
      <c r="G3522" s="48">
        <f>+(Ventas_Wellpro[[#This Row],[Precio de Venta]]*0.16)*Ventas_Wellpro[[#This Row],[Cantidad Vendida]]</f>
        <v>22.046896</v>
      </c>
      <c r="H3522" s="135">
        <v>137.79</v>
      </c>
      <c r="I3522" s="17">
        <f>+Ventas_Wellpro[[#This Row],[Total de Venta sin IVA]]+Ventas_Wellpro[[#This Row],[IVA]]</f>
        <v>159.836896</v>
      </c>
      <c r="J3522">
        <f>YEAR(Ventas_Wellpro[[#This Row],[Fecha]])</f>
        <v>2026</v>
      </c>
      <c r="K3522" t="str">
        <f>TEXT(Ventas_Wellpro[[#This Row],[Fecha]],"MMMM")</f>
        <v>marzo</v>
      </c>
      <c r="L3522">
        <f>DAY(Ventas_Wellpro[[#This Row],[Fecha]])</f>
        <v>10</v>
      </c>
    </row>
    <row r="3523" spans="2:12" x14ac:dyDescent="0.25">
      <c r="B3523" s="70">
        <v>46091</v>
      </c>
      <c r="C3523" s="74" t="s">
        <v>22</v>
      </c>
      <c r="D3523" s="211" t="s">
        <v>144</v>
      </c>
      <c r="E3523" s="134">
        <v>137.79310000000001</v>
      </c>
      <c r="F3523" s="134">
        <v>1</v>
      </c>
      <c r="G3523" s="48">
        <f>+(Ventas_Wellpro[[#This Row],[Precio de Venta]]*0.16)*Ventas_Wellpro[[#This Row],[Cantidad Vendida]]</f>
        <v>22.046896</v>
      </c>
      <c r="H3523" s="136">
        <v>137.79</v>
      </c>
      <c r="I3523" s="17">
        <f>+Ventas_Wellpro[[#This Row],[Total de Venta sin IVA]]+Ventas_Wellpro[[#This Row],[IVA]]</f>
        <v>159.836896</v>
      </c>
      <c r="J3523">
        <f>YEAR(Ventas_Wellpro[[#This Row],[Fecha]])</f>
        <v>2026</v>
      </c>
      <c r="K3523" t="str">
        <f>TEXT(Ventas_Wellpro[[#This Row],[Fecha]],"MMMM")</f>
        <v>marzo</v>
      </c>
      <c r="L3523">
        <f>DAY(Ventas_Wellpro[[#This Row],[Fecha]])</f>
        <v>10</v>
      </c>
    </row>
    <row r="3524" spans="2:12" x14ac:dyDescent="0.25">
      <c r="B3524" s="70">
        <v>46091</v>
      </c>
      <c r="C3524" s="74" t="s">
        <v>22</v>
      </c>
      <c r="D3524" s="210" t="s">
        <v>144</v>
      </c>
      <c r="E3524" s="133">
        <v>137.79310000000001</v>
      </c>
      <c r="F3524" s="133">
        <v>1</v>
      </c>
      <c r="G3524" s="48">
        <f>+(Ventas_Wellpro[[#This Row],[Precio de Venta]]*0.16)*Ventas_Wellpro[[#This Row],[Cantidad Vendida]]</f>
        <v>22.046896</v>
      </c>
      <c r="H3524" s="135">
        <v>137.79</v>
      </c>
      <c r="I3524" s="17">
        <f>+Ventas_Wellpro[[#This Row],[Total de Venta sin IVA]]+Ventas_Wellpro[[#This Row],[IVA]]</f>
        <v>159.836896</v>
      </c>
      <c r="J3524">
        <f>YEAR(Ventas_Wellpro[[#This Row],[Fecha]])</f>
        <v>2026</v>
      </c>
      <c r="K3524" t="str">
        <f>TEXT(Ventas_Wellpro[[#This Row],[Fecha]],"MMMM")</f>
        <v>marzo</v>
      </c>
      <c r="L3524">
        <f>DAY(Ventas_Wellpro[[#This Row],[Fecha]])</f>
        <v>10</v>
      </c>
    </row>
    <row r="3525" spans="2:12" x14ac:dyDescent="0.25">
      <c r="B3525" s="70">
        <v>46091</v>
      </c>
      <c r="C3525" s="74" t="s">
        <v>22</v>
      </c>
      <c r="D3525" s="211" t="s">
        <v>144</v>
      </c>
      <c r="E3525" s="134">
        <v>137.79310000000001</v>
      </c>
      <c r="F3525" s="134">
        <v>1</v>
      </c>
      <c r="G3525" s="48">
        <f>+(Ventas_Wellpro[[#This Row],[Precio de Venta]]*0.16)*Ventas_Wellpro[[#This Row],[Cantidad Vendida]]</f>
        <v>22.046896</v>
      </c>
      <c r="H3525" s="136">
        <v>137.79</v>
      </c>
      <c r="I3525" s="17">
        <f>+Ventas_Wellpro[[#This Row],[Total de Venta sin IVA]]+Ventas_Wellpro[[#This Row],[IVA]]</f>
        <v>159.836896</v>
      </c>
      <c r="J3525">
        <f>YEAR(Ventas_Wellpro[[#This Row],[Fecha]])</f>
        <v>2026</v>
      </c>
      <c r="K3525" t="str">
        <f>TEXT(Ventas_Wellpro[[#This Row],[Fecha]],"MMMM")</f>
        <v>marzo</v>
      </c>
      <c r="L3525">
        <f>DAY(Ventas_Wellpro[[#This Row],[Fecha]])</f>
        <v>10</v>
      </c>
    </row>
    <row r="3526" spans="2:12" x14ac:dyDescent="0.25">
      <c r="B3526" s="70">
        <v>46091</v>
      </c>
      <c r="C3526" s="74" t="s">
        <v>22</v>
      </c>
      <c r="D3526" s="210" t="s">
        <v>144</v>
      </c>
      <c r="E3526" s="133">
        <v>137.79310000000001</v>
      </c>
      <c r="F3526" s="133">
        <v>1</v>
      </c>
      <c r="G3526" s="48">
        <f>+(Ventas_Wellpro[[#This Row],[Precio de Venta]]*0.16)*Ventas_Wellpro[[#This Row],[Cantidad Vendida]]</f>
        <v>22.046896</v>
      </c>
      <c r="H3526" s="135">
        <v>137.79</v>
      </c>
      <c r="I3526" s="17">
        <f>+Ventas_Wellpro[[#This Row],[Total de Venta sin IVA]]+Ventas_Wellpro[[#This Row],[IVA]]</f>
        <v>159.836896</v>
      </c>
      <c r="J3526">
        <f>YEAR(Ventas_Wellpro[[#This Row],[Fecha]])</f>
        <v>2026</v>
      </c>
      <c r="K3526" t="str">
        <f>TEXT(Ventas_Wellpro[[#This Row],[Fecha]],"MMMM")</f>
        <v>marzo</v>
      </c>
      <c r="L3526">
        <f>DAY(Ventas_Wellpro[[#This Row],[Fecha]])</f>
        <v>10</v>
      </c>
    </row>
    <row r="3527" spans="2:12" x14ac:dyDescent="0.25">
      <c r="B3527" s="70">
        <v>46091</v>
      </c>
      <c r="C3527" s="74" t="s">
        <v>22</v>
      </c>
      <c r="D3527" s="211" t="s">
        <v>144</v>
      </c>
      <c r="E3527" s="134">
        <v>137.79310000000001</v>
      </c>
      <c r="F3527" s="134">
        <v>1</v>
      </c>
      <c r="G3527" s="48">
        <f>+(Ventas_Wellpro[[#This Row],[Precio de Venta]]*0.16)*Ventas_Wellpro[[#This Row],[Cantidad Vendida]]</f>
        <v>22.046896</v>
      </c>
      <c r="H3527" s="136">
        <v>137.79</v>
      </c>
      <c r="I3527" s="17">
        <f>+Ventas_Wellpro[[#This Row],[Total de Venta sin IVA]]+Ventas_Wellpro[[#This Row],[IVA]]</f>
        <v>159.836896</v>
      </c>
      <c r="J3527">
        <f>YEAR(Ventas_Wellpro[[#This Row],[Fecha]])</f>
        <v>2026</v>
      </c>
      <c r="K3527" t="str">
        <f>TEXT(Ventas_Wellpro[[#This Row],[Fecha]],"MMMM")</f>
        <v>marzo</v>
      </c>
      <c r="L3527">
        <f>DAY(Ventas_Wellpro[[#This Row],[Fecha]])</f>
        <v>10</v>
      </c>
    </row>
    <row r="3528" spans="2:12" x14ac:dyDescent="0.25">
      <c r="B3528" s="70">
        <v>46092</v>
      </c>
      <c r="C3528" s="74" t="s">
        <v>22</v>
      </c>
      <c r="D3528" s="210" t="s">
        <v>144</v>
      </c>
      <c r="E3528" s="133">
        <v>137.79310000000001</v>
      </c>
      <c r="F3528" s="133">
        <v>1</v>
      </c>
      <c r="G3528" s="48">
        <f>+(Ventas_Wellpro[[#This Row],[Precio de Venta]]*0.16)*Ventas_Wellpro[[#This Row],[Cantidad Vendida]]</f>
        <v>22.046896</v>
      </c>
      <c r="H3528" s="135">
        <v>137.79</v>
      </c>
      <c r="I3528" s="17">
        <f>+Ventas_Wellpro[[#This Row],[Total de Venta sin IVA]]+Ventas_Wellpro[[#This Row],[IVA]]</f>
        <v>159.836896</v>
      </c>
      <c r="J3528">
        <f>YEAR(Ventas_Wellpro[[#This Row],[Fecha]])</f>
        <v>2026</v>
      </c>
      <c r="K3528" t="str">
        <f>TEXT(Ventas_Wellpro[[#This Row],[Fecha]],"MMMM")</f>
        <v>marzo</v>
      </c>
      <c r="L3528">
        <f>DAY(Ventas_Wellpro[[#This Row],[Fecha]])</f>
        <v>11</v>
      </c>
    </row>
    <row r="3529" spans="2:12" x14ac:dyDescent="0.25">
      <c r="B3529" s="70">
        <v>46092</v>
      </c>
      <c r="C3529" s="74" t="s">
        <v>22</v>
      </c>
      <c r="D3529" s="211" t="s">
        <v>144</v>
      </c>
      <c r="E3529" s="134">
        <v>137.79310000000001</v>
      </c>
      <c r="F3529" s="134">
        <v>1</v>
      </c>
      <c r="G3529" s="48">
        <f>+(Ventas_Wellpro[[#This Row],[Precio de Venta]]*0.16)*Ventas_Wellpro[[#This Row],[Cantidad Vendida]]</f>
        <v>22.046896</v>
      </c>
      <c r="H3529" s="136">
        <v>137.79</v>
      </c>
      <c r="I3529" s="17">
        <f>+Ventas_Wellpro[[#This Row],[Total de Venta sin IVA]]+Ventas_Wellpro[[#This Row],[IVA]]</f>
        <v>159.836896</v>
      </c>
      <c r="J3529">
        <f>YEAR(Ventas_Wellpro[[#This Row],[Fecha]])</f>
        <v>2026</v>
      </c>
      <c r="K3529" t="str">
        <f>TEXT(Ventas_Wellpro[[#This Row],[Fecha]],"MMMM")</f>
        <v>marzo</v>
      </c>
      <c r="L3529">
        <f>DAY(Ventas_Wellpro[[#This Row],[Fecha]])</f>
        <v>11</v>
      </c>
    </row>
    <row r="3530" spans="2:12" x14ac:dyDescent="0.25">
      <c r="B3530" s="70">
        <v>46092</v>
      </c>
      <c r="C3530" s="74" t="s">
        <v>22</v>
      </c>
      <c r="D3530" s="210" t="s">
        <v>144</v>
      </c>
      <c r="E3530" s="133">
        <v>137.79310000000001</v>
      </c>
      <c r="F3530" s="133">
        <v>1</v>
      </c>
      <c r="G3530" s="48">
        <f>+(Ventas_Wellpro[[#This Row],[Precio de Venta]]*0.16)*Ventas_Wellpro[[#This Row],[Cantidad Vendida]]</f>
        <v>22.046896</v>
      </c>
      <c r="H3530" s="135">
        <v>137.79</v>
      </c>
      <c r="I3530" s="17">
        <f>+Ventas_Wellpro[[#This Row],[Total de Venta sin IVA]]+Ventas_Wellpro[[#This Row],[IVA]]</f>
        <v>159.836896</v>
      </c>
      <c r="J3530">
        <f>YEAR(Ventas_Wellpro[[#This Row],[Fecha]])</f>
        <v>2026</v>
      </c>
      <c r="K3530" t="str">
        <f>TEXT(Ventas_Wellpro[[#This Row],[Fecha]],"MMMM")</f>
        <v>marzo</v>
      </c>
      <c r="L3530">
        <f>DAY(Ventas_Wellpro[[#This Row],[Fecha]])</f>
        <v>11</v>
      </c>
    </row>
    <row r="3531" spans="2:12" x14ac:dyDescent="0.25">
      <c r="B3531" s="70">
        <v>46092</v>
      </c>
      <c r="C3531" s="74" t="s">
        <v>22</v>
      </c>
      <c r="D3531" s="211" t="s">
        <v>144</v>
      </c>
      <c r="E3531" s="134">
        <v>137.79310000000001</v>
      </c>
      <c r="F3531" s="134">
        <v>1</v>
      </c>
      <c r="G3531" s="48">
        <f>+(Ventas_Wellpro[[#This Row],[Precio de Venta]]*0.16)*Ventas_Wellpro[[#This Row],[Cantidad Vendida]]</f>
        <v>22.046896</v>
      </c>
      <c r="H3531" s="136">
        <v>137.79</v>
      </c>
      <c r="I3531" s="17">
        <f>+Ventas_Wellpro[[#This Row],[Total de Venta sin IVA]]+Ventas_Wellpro[[#This Row],[IVA]]</f>
        <v>159.836896</v>
      </c>
      <c r="J3531">
        <f>YEAR(Ventas_Wellpro[[#This Row],[Fecha]])</f>
        <v>2026</v>
      </c>
      <c r="K3531" t="str">
        <f>TEXT(Ventas_Wellpro[[#This Row],[Fecha]],"MMMM")</f>
        <v>marzo</v>
      </c>
      <c r="L3531">
        <f>DAY(Ventas_Wellpro[[#This Row],[Fecha]])</f>
        <v>11</v>
      </c>
    </row>
    <row r="3532" spans="2:12" x14ac:dyDescent="0.25">
      <c r="B3532" s="70">
        <v>46092</v>
      </c>
      <c r="C3532" s="74" t="s">
        <v>22</v>
      </c>
      <c r="D3532" s="210" t="s">
        <v>144</v>
      </c>
      <c r="E3532" s="133">
        <v>137.79310000000001</v>
      </c>
      <c r="F3532" s="133">
        <v>1</v>
      </c>
      <c r="G3532" s="48">
        <f>+(Ventas_Wellpro[[#This Row],[Precio de Venta]]*0.16)*Ventas_Wellpro[[#This Row],[Cantidad Vendida]]</f>
        <v>22.046896</v>
      </c>
      <c r="H3532" s="135">
        <v>137.79</v>
      </c>
      <c r="I3532" s="17">
        <f>+Ventas_Wellpro[[#This Row],[Total de Venta sin IVA]]+Ventas_Wellpro[[#This Row],[IVA]]</f>
        <v>159.836896</v>
      </c>
      <c r="J3532">
        <f>YEAR(Ventas_Wellpro[[#This Row],[Fecha]])</f>
        <v>2026</v>
      </c>
      <c r="K3532" t="str">
        <f>TEXT(Ventas_Wellpro[[#This Row],[Fecha]],"MMMM")</f>
        <v>marzo</v>
      </c>
      <c r="L3532">
        <f>DAY(Ventas_Wellpro[[#This Row],[Fecha]])</f>
        <v>11</v>
      </c>
    </row>
    <row r="3533" spans="2:12" x14ac:dyDescent="0.25">
      <c r="B3533" s="70">
        <v>46090</v>
      </c>
      <c r="C3533" s="74" t="s">
        <v>21</v>
      </c>
      <c r="D3533" s="211" t="s">
        <v>144</v>
      </c>
      <c r="E3533" s="134">
        <v>137.79310000000001</v>
      </c>
      <c r="F3533" s="134">
        <v>1</v>
      </c>
      <c r="G3533" s="48">
        <f>+(Ventas_Wellpro[[#This Row],[Precio de Venta]]*0.16)*Ventas_Wellpro[[#This Row],[Cantidad Vendida]]</f>
        <v>22.046896</v>
      </c>
      <c r="H3533" s="136">
        <v>137.79</v>
      </c>
      <c r="I3533" s="17">
        <f>+Ventas_Wellpro[[#This Row],[Total de Venta sin IVA]]+Ventas_Wellpro[[#This Row],[IVA]]</f>
        <v>159.836896</v>
      </c>
      <c r="J3533">
        <f>YEAR(Ventas_Wellpro[[#This Row],[Fecha]])</f>
        <v>2026</v>
      </c>
      <c r="K3533" t="str">
        <f>TEXT(Ventas_Wellpro[[#This Row],[Fecha]],"MMMM")</f>
        <v>marzo</v>
      </c>
      <c r="L3533">
        <f>DAY(Ventas_Wellpro[[#This Row],[Fecha]])</f>
        <v>9</v>
      </c>
    </row>
    <row r="3534" spans="2:12" x14ac:dyDescent="0.25">
      <c r="B3534" s="70">
        <v>46090</v>
      </c>
      <c r="C3534" s="74" t="s">
        <v>21</v>
      </c>
      <c r="D3534" s="210" t="s">
        <v>144</v>
      </c>
      <c r="E3534" s="133">
        <v>137.79310000000001</v>
      </c>
      <c r="F3534" s="133">
        <v>1</v>
      </c>
      <c r="G3534" s="48">
        <f>+(Ventas_Wellpro[[#This Row],[Precio de Venta]]*0.16)*Ventas_Wellpro[[#This Row],[Cantidad Vendida]]</f>
        <v>22.046896</v>
      </c>
      <c r="H3534" s="135">
        <v>137.79</v>
      </c>
      <c r="I3534" s="17">
        <f>+Ventas_Wellpro[[#This Row],[Total de Venta sin IVA]]+Ventas_Wellpro[[#This Row],[IVA]]</f>
        <v>159.836896</v>
      </c>
      <c r="J3534">
        <f>YEAR(Ventas_Wellpro[[#This Row],[Fecha]])</f>
        <v>2026</v>
      </c>
      <c r="K3534" t="str">
        <f>TEXT(Ventas_Wellpro[[#This Row],[Fecha]],"MMMM")</f>
        <v>marzo</v>
      </c>
      <c r="L3534">
        <f>DAY(Ventas_Wellpro[[#This Row],[Fecha]])</f>
        <v>9</v>
      </c>
    </row>
    <row r="3535" spans="2:12" x14ac:dyDescent="0.25">
      <c r="B3535" s="70">
        <v>46090</v>
      </c>
      <c r="C3535" s="74" t="s">
        <v>21</v>
      </c>
      <c r="D3535" s="211" t="s">
        <v>144</v>
      </c>
      <c r="E3535" s="134">
        <v>137.79310000000001</v>
      </c>
      <c r="F3535" s="134">
        <v>1</v>
      </c>
      <c r="G3535" s="48">
        <f>+(Ventas_Wellpro[[#This Row],[Precio de Venta]]*0.16)*Ventas_Wellpro[[#This Row],[Cantidad Vendida]]</f>
        <v>22.046896</v>
      </c>
      <c r="H3535" s="136">
        <v>137.79</v>
      </c>
      <c r="I3535" s="17">
        <f>+Ventas_Wellpro[[#This Row],[Total de Venta sin IVA]]+Ventas_Wellpro[[#This Row],[IVA]]</f>
        <v>159.836896</v>
      </c>
      <c r="J3535">
        <f>YEAR(Ventas_Wellpro[[#This Row],[Fecha]])</f>
        <v>2026</v>
      </c>
      <c r="K3535" t="str">
        <f>TEXT(Ventas_Wellpro[[#This Row],[Fecha]],"MMMM")</f>
        <v>marzo</v>
      </c>
      <c r="L3535">
        <f>DAY(Ventas_Wellpro[[#This Row],[Fecha]])</f>
        <v>9</v>
      </c>
    </row>
    <row r="3536" spans="2:12" x14ac:dyDescent="0.25">
      <c r="B3536" s="70">
        <v>46090</v>
      </c>
      <c r="C3536" s="74" t="s">
        <v>21</v>
      </c>
      <c r="D3536" s="210" t="s">
        <v>144</v>
      </c>
      <c r="E3536" s="133">
        <v>137.79310000000001</v>
      </c>
      <c r="F3536" s="133">
        <v>1</v>
      </c>
      <c r="G3536" s="48">
        <f>+(Ventas_Wellpro[[#This Row],[Precio de Venta]]*0.16)*Ventas_Wellpro[[#This Row],[Cantidad Vendida]]</f>
        <v>22.046896</v>
      </c>
      <c r="H3536" s="135">
        <v>137.79</v>
      </c>
      <c r="I3536" s="17">
        <f>+Ventas_Wellpro[[#This Row],[Total de Venta sin IVA]]+Ventas_Wellpro[[#This Row],[IVA]]</f>
        <v>159.836896</v>
      </c>
      <c r="J3536">
        <f>YEAR(Ventas_Wellpro[[#This Row],[Fecha]])</f>
        <v>2026</v>
      </c>
      <c r="K3536" t="str">
        <f>TEXT(Ventas_Wellpro[[#This Row],[Fecha]],"MMMM")</f>
        <v>marzo</v>
      </c>
      <c r="L3536">
        <f>DAY(Ventas_Wellpro[[#This Row],[Fecha]])</f>
        <v>9</v>
      </c>
    </row>
    <row r="3537" spans="2:12" x14ac:dyDescent="0.25">
      <c r="B3537" s="70">
        <v>46090</v>
      </c>
      <c r="C3537" s="74" t="s">
        <v>21</v>
      </c>
      <c r="D3537" s="211" t="s">
        <v>144</v>
      </c>
      <c r="E3537" s="134">
        <v>137.79310000000001</v>
      </c>
      <c r="F3537" s="134">
        <v>1</v>
      </c>
      <c r="G3537" s="48">
        <f>+(Ventas_Wellpro[[#This Row],[Precio de Venta]]*0.16)*Ventas_Wellpro[[#This Row],[Cantidad Vendida]]</f>
        <v>22.046896</v>
      </c>
      <c r="H3537" s="136">
        <v>137.79</v>
      </c>
      <c r="I3537" s="17">
        <f>+Ventas_Wellpro[[#This Row],[Total de Venta sin IVA]]+Ventas_Wellpro[[#This Row],[IVA]]</f>
        <v>159.836896</v>
      </c>
      <c r="J3537">
        <f>YEAR(Ventas_Wellpro[[#This Row],[Fecha]])</f>
        <v>2026</v>
      </c>
      <c r="K3537" t="str">
        <f>TEXT(Ventas_Wellpro[[#This Row],[Fecha]],"MMMM")</f>
        <v>marzo</v>
      </c>
      <c r="L3537">
        <f>DAY(Ventas_Wellpro[[#This Row],[Fecha]])</f>
        <v>9</v>
      </c>
    </row>
    <row r="3538" spans="2:12" x14ac:dyDescent="0.25">
      <c r="B3538" s="70">
        <v>46090</v>
      </c>
      <c r="C3538" s="74" t="s">
        <v>21</v>
      </c>
      <c r="D3538" s="210" t="s">
        <v>144</v>
      </c>
      <c r="E3538" s="133">
        <v>137.79340999999999</v>
      </c>
      <c r="F3538" s="133">
        <v>1</v>
      </c>
      <c r="G3538" s="48">
        <f>+(Ventas_Wellpro[[#This Row],[Precio de Venta]]*0.16)*Ventas_Wellpro[[#This Row],[Cantidad Vendida]]</f>
        <v>22.046945600000001</v>
      </c>
      <c r="H3538" s="135">
        <v>137.79</v>
      </c>
      <c r="I3538" s="17">
        <f>+Ventas_Wellpro[[#This Row],[Total de Venta sin IVA]]+Ventas_Wellpro[[#This Row],[IVA]]</f>
        <v>159.83694559999998</v>
      </c>
      <c r="J3538">
        <f>YEAR(Ventas_Wellpro[[#This Row],[Fecha]])</f>
        <v>2026</v>
      </c>
      <c r="K3538" t="str">
        <f>TEXT(Ventas_Wellpro[[#This Row],[Fecha]],"MMMM")</f>
        <v>marzo</v>
      </c>
      <c r="L3538">
        <f>DAY(Ventas_Wellpro[[#This Row],[Fecha]])</f>
        <v>9</v>
      </c>
    </row>
    <row r="3539" spans="2:12" x14ac:dyDescent="0.25">
      <c r="B3539" s="70">
        <v>46091</v>
      </c>
      <c r="C3539" s="74" t="s">
        <v>21</v>
      </c>
      <c r="D3539" s="211" t="s">
        <v>145</v>
      </c>
      <c r="E3539" s="134">
        <v>90.54</v>
      </c>
      <c r="F3539" s="134">
        <v>20</v>
      </c>
      <c r="G3539" s="48">
        <f>+(Ventas_Wellpro[[#This Row],[Precio de Venta]]*0.16)*Ventas_Wellpro[[#This Row],[Cantidad Vendida]]</f>
        <v>289.72800000000001</v>
      </c>
      <c r="H3539" s="136">
        <v>1810.8</v>
      </c>
      <c r="I3539" s="17">
        <f>+Ventas_Wellpro[[#This Row],[Total de Venta sin IVA]]+Ventas_Wellpro[[#This Row],[IVA]]</f>
        <v>2100.5279999999998</v>
      </c>
      <c r="J3539">
        <f>YEAR(Ventas_Wellpro[[#This Row],[Fecha]])</f>
        <v>2026</v>
      </c>
      <c r="K3539" t="str">
        <f>TEXT(Ventas_Wellpro[[#This Row],[Fecha]],"MMMM")</f>
        <v>marzo</v>
      </c>
      <c r="L3539">
        <f>DAY(Ventas_Wellpro[[#This Row],[Fecha]])</f>
        <v>10</v>
      </c>
    </row>
    <row r="3540" spans="2:12" x14ac:dyDescent="0.25">
      <c r="B3540" s="70">
        <v>46091</v>
      </c>
      <c r="C3540" s="74" t="s">
        <v>21</v>
      </c>
      <c r="D3540" s="210" t="s">
        <v>144</v>
      </c>
      <c r="E3540" s="133">
        <v>137.79310000000001</v>
      </c>
      <c r="F3540" s="133">
        <v>1</v>
      </c>
      <c r="G3540" s="48">
        <f>+(Ventas_Wellpro[[#This Row],[Precio de Venta]]*0.16)*Ventas_Wellpro[[#This Row],[Cantidad Vendida]]</f>
        <v>22.046896</v>
      </c>
      <c r="H3540" s="135">
        <v>137.79</v>
      </c>
      <c r="I3540" s="17">
        <f>+Ventas_Wellpro[[#This Row],[Total de Venta sin IVA]]+Ventas_Wellpro[[#This Row],[IVA]]</f>
        <v>159.836896</v>
      </c>
      <c r="J3540">
        <f>YEAR(Ventas_Wellpro[[#This Row],[Fecha]])</f>
        <v>2026</v>
      </c>
      <c r="K3540" t="str">
        <f>TEXT(Ventas_Wellpro[[#This Row],[Fecha]],"MMMM")</f>
        <v>marzo</v>
      </c>
      <c r="L3540">
        <f>DAY(Ventas_Wellpro[[#This Row],[Fecha]])</f>
        <v>10</v>
      </c>
    </row>
    <row r="3541" spans="2:12" x14ac:dyDescent="0.25">
      <c r="B3541" s="70">
        <v>46090</v>
      </c>
      <c r="C3541" s="74" t="s">
        <v>24</v>
      </c>
      <c r="D3541" s="211" t="s">
        <v>144</v>
      </c>
      <c r="E3541" s="134">
        <v>137.79310000000001</v>
      </c>
      <c r="F3541" s="134">
        <v>1</v>
      </c>
      <c r="G3541" s="48">
        <f>+(Ventas_Wellpro[[#This Row],[Precio de Venta]]*0.16)*Ventas_Wellpro[[#This Row],[Cantidad Vendida]]</f>
        <v>22.046896</v>
      </c>
      <c r="H3541" s="136">
        <v>137.79</v>
      </c>
      <c r="I3541" s="17">
        <f>+Ventas_Wellpro[[#This Row],[Total de Venta sin IVA]]+Ventas_Wellpro[[#This Row],[IVA]]</f>
        <v>159.836896</v>
      </c>
      <c r="J3541">
        <f>YEAR(Ventas_Wellpro[[#This Row],[Fecha]])</f>
        <v>2026</v>
      </c>
      <c r="K3541" t="str">
        <f>TEXT(Ventas_Wellpro[[#This Row],[Fecha]],"MMMM")</f>
        <v>marzo</v>
      </c>
      <c r="L3541">
        <f>DAY(Ventas_Wellpro[[#This Row],[Fecha]])</f>
        <v>9</v>
      </c>
    </row>
    <row r="3542" spans="2:12" x14ac:dyDescent="0.25">
      <c r="B3542" s="70">
        <v>46090</v>
      </c>
      <c r="C3542" s="74" t="s">
        <v>24</v>
      </c>
      <c r="D3542" s="210" t="s">
        <v>144</v>
      </c>
      <c r="E3542" s="133">
        <v>137.79310000000001</v>
      </c>
      <c r="F3542" s="133">
        <v>1</v>
      </c>
      <c r="G3542" s="48">
        <f>+(Ventas_Wellpro[[#This Row],[Precio de Venta]]*0.16)*Ventas_Wellpro[[#This Row],[Cantidad Vendida]]</f>
        <v>22.046896</v>
      </c>
      <c r="H3542" s="135">
        <v>137.79</v>
      </c>
      <c r="I3542" s="17">
        <f>+Ventas_Wellpro[[#This Row],[Total de Venta sin IVA]]+Ventas_Wellpro[[#This Row],[IVA]]</f>
        <v>159.836896</v>
      </c>
      <c r="J3542">
        <f>YEAR(Ventas_Wellpro[[#This Row],[Fecha]])</f>
        <v>2026</v>
      </c>
      <c r="K3542" t="str">
        <f>TEXT(Ventas_Wellpro[[#This Row],[Fecha]],"MMMM")</f>
        <v>marzo</v>
      </c>
      <c r="L3542">
        <f>DAY(Ventas_Wellpro[[#This Row],[Fecha]])</f>
        <v>9</v>
      </c>
    </row>
    <row r="3543" spans="2:12" x14ac:dyDescent="0.25">
      <c r="B3543" s="70">
        <v>46090</v>
      </c>
      <c r="C3543" s="74" t="s">
        <v>24</v>
      </c>
      <c r="D3543" s="211" t="s">
        <v>144</v>
      </c>
      <c r="E3543" s="134">
        <v>137.79310000000001</v>
      </c>
      <c r="F3543" s="134">
        <v>1</v>
      </c>
      <c r="G3543" s="48">
        <f>+(Ventas_Wellpro[[#This Row],[Precio de Venta]]*0.16)*Ventas_Wellpro[[#This Row],[Cantidad Vendida]]</f>
        <v>22.046896</v>
      </c>
      <c r="H3543" s="136">
        <v>137.79</v>
      </c>
      <c r="I3543" s="17">
        <f>+Ventas_Wellpro[[#This Row],[Total de Venta sin IVA]]+Ventas_Wellpro[[#This Row],[IVA]]</f>
        <v>159.836896</v>
      </c>
      <c r="J3543">
        <f>YEAR(Ventas_Wellpro[[#This Row],[Fecha]])</f>
        <v>2026</v>
      </c>
      <c r="K3543" t="str">
        <f>TEXT(Ventas_Wellpro[[#This Row],[Fecha]],"MMMM")</f>
        <v>marzo</v>
      </c>
      <c r="L3543">
        <f>DAY(Ventas_Wellpro[[#This Row],[Fecha]])</f>
        <v>9</v>
      </c>
    </row>
    <row r="3544" spans="2:12" x14ac:dyDescent="0.25">
      <c r="B3544" s="70">
        <v>46090</v>
      </c>
      <c r="C3544" s="74" t="s">
        <v>24</v>
      </c>
      <c r="D3544" s="210" t="s">
        <v>144</v>
      </c>
      <c r="E3544" s="133">
        <v>137.79310000000001</v>
      </c>
      <c r="F3544" s="133">
        <v>1</v>
      </c>
      <c r="G3544" s="48">
        <f>+(Ventas_Wellpro[[#This Row],[Precio de Venta]]*0.16)*Ventas_Wellpro[[#This Row],[Cantidad Vendida]]</f>
        <v>22.046896</v>
      </c>
      <c r="H3544" s="135">
        <v>137.79</v>
      </c>
      <c r="I3544" s="17">
        <f>+Ventas_Wellpro[[#This Row],[Total de Venta sin IVA]]+Ventas_Wellpro[[#This Row],[IVA]]</f>
        <v>159.836896</v>
      </c>
      <c r="J3544">
        <f>YEAR(Ventas_Wellpro[[#This Row],[Fecha]])</f>
        <v>2026</v>
      </c>
      <c r="K3544" t="str">
        <f>TEXT(Ventas_Wellpro[[#This Row],[Fecha]],"MMMM")</f>
        <v>marzo</v>
      </c>
      <c r="L3544">
        <f>DAY(Ventas_Wellpro[[#This Row],[Fecha]])</f>
        <v>9</v>
      </c>
    </row>
    <row r="3545" spans="2:12" x14ac:dyDescent="0.25">
      <c r="B3545" s="70">
        <v>46091</v>
      </c>
      <c r="C3545" s="74" t="s">
        <v>24</v>
      </c>
      <c r="D3545" s="211" t="s">
        <v>144</v>
      </c>
      <c r="E3545" s="134">
        <v>137.79310000000001</v>
      </c>
      <c r="F3545" s="134">
        <v>1</v>
      </c>
      <c r="G3545" s="48">
        <f>+(Ventas_Wellpro[[#This Row],[Precio de Venta]]*0.16)*Ventas_Wellpro[[#This Row],[Cantidad Vendida]]</f>
        <v>22.046896</v>
      </c>
      <c r="H3545" s="136">
        <v>137.79</v>
      </c>
      <c r="I3545" s="17">
        <f>+Ventas_Wellpro[[#This Row],[Total de Venta sin IVA]]+Ventas_Wellpro[[#This Row],[IVA]]</f>
        <v>159.836896</v>
      </c>
      <c r="J3545">
        <f>YEAR(Ventas_Wellpro[[#This Row],[Fecha]])</f>
        <v>2026</v>
      </c>
      <c r="K3545" t="str">
        <f>TEXT(Ventas_Wellpro[[#This Row],[Fecha]],"MMMM")</f>
        <v>marzo</v>
      </c>
      <c r="L3545">
        <f>DAY(Ventas_Wellpro[[#This Row],[Fecha]])</f>
        <v>10</v>
      </c>
    </row>
    <row r="3546" spans="2:12" x14ac:dyDescent="0.25">
      <c r="B3546" s="70">
        <v>46091</v>
      </c>
      <c r="C3546" s="74" t="s">
        <v>24</v>
      </c>
      <c r="D3546" s="210" t="s">
        <v>144</v>
      </c>
      <c r="E3546" s="133">
        <v>137.79310000000001</v>
      </c>
      <c r="F3546" s="133">
        <v>1</v>
      </c>
      <c r="G3546" s="48">
        <f>+(Ventas_Wellpro[[#This Row],[Precio de Venta]]*0.16)*Ventas_Wellpro[[#This Row],[Cantidad Vendida]]</f>
        <v>22.046896</v>
      </c>
      <c r="H3546" s="135">
        <v>137.79</v>
      </c>
      <c r="I3546" s="17">
        <f>+Ventas_Wellpro[[#This Row],[Total de Venta sin IVA]]+Ventas_Wellpro[[#This Row],[IVA]]</f>
        <v>159.836896</v>
      </c>
      <c r="J3546">
        <f>YEAR(Ventas_Wellpro[[#This Row],[Fecha]])</f>
        <v>2026</v>
      </c>
      <c r="K3546" t="str">
        <f>TEXT(Ventas_Wellpro[[#This Row],[Fecha]],"MMMM")</f>
        <v>marzo</v>
      </c>
      <c r="L3546">
        <f>DAY(Ventas_Wellpro[[#This Row],[Fecha]])</f>
        <v>10</v>
      </c>
    </row>
    <row r="3547" spans="2:12" x14ac:dyDescent="0.25">
      <c r="B3547" s="70">
        <v>46090</v>
      </c>
      <c r="C3547" s="74" t="s">
        <v>16</v>
      </c>
      <c r="D3547" s="211" t="s">
        <v>144</v>
      </c>
      <c r="E3547" s="134">
        <v>905.16369999999995</v>
      </c>
      <c r="F3547" s="134">
        <v>1</v>
      </c>
      <c r="G3547" s="48">
        <f>+(Ventas_Wellpro[[#This Row],[Precio de Venta]]*0.16)*Ventas_Wellpro[[#This Row],[Cantidad Vendida]]</f>
        <v>144.82619199999999</v>
      </c>
      <c r="H3547" s="136">
        <v>905.16</v>
      </c>
      <c r="I3547" s="17">
        <f>+Ventas_Wellpro[[#This Row],[Total de Venta sin IVA]]+Ventas_Wellpro[[#This Row],[IVA]]</f>
        <v>1049.9861919999998</v>
      </c>
      <c r="J3547">
        <f>YEAR(Ventas_Wellpro[[#This Row],[Fecha]])</f>
        <v>2026</v>
      </c>
      <c r="K3547" t="str">
        <f>TEXT(Ventas_Wellpro[[#This Row],[Fecha]],"MMMM")</f>
        <v>marzo</v>
      </c>
      <c r="L3547">
        <f>DAY(Ventas_Wellpro[[#This Row],[Fecha]])</f>
        <v>9</v>
      </c>
    </row>
    <row r="3548" spans="2:12" x14ac:dyDescent="0.25">
      <c r="B3548" s="70">
        <v>46090</v>
      </c>
      <c r="C3548" s="74" t="s">
        <v>16</v>
      </c>
      <c r="D3548" s="210" t="s">
        <v>144</v>
      </c>
      <c r="E3548" s="133">
        <v>905.16369999999995</v>
      </c>
      <c r="F3548" s="133">
        <v>1</v>
      </c>
      <c r="G3548" s="48">
        <f>+(Ventas_Wellpro[[#This Row],[Precio de Venta]]*0.16)*Ventas_Wellpro[[#This Row],[Cantidad Vendida]]</f>
        <v>144.82619199999999</v>
      </c>
      <c r="H3548" s="135">
        <v>905.16</v>
      </c>
      <c r="I3548" s="17">
        <f>+Ventas_Wellpro[[#This Row],[Total de Venta sin IVA]]+Ventas_Wellpro[[#This Row],[IVA]]</f>
        <v>1049.9861919999998</v>
      </c>
      <c r="J3548">
        <f>YEAR(Ventas_Wellpro[[#This Row],[Fecha]])</f>
        <v>2026</v>
      </c>
      <c r="K3548" t="str">
        <f>TEXT(Ventas_Wellpro[[#This Row],[Fecha]],"MMMM")</f>
        <v>marzo</v>
      </c>
      <c r="L3548">
        <f>DAY(Ventas_Wellpro[[#This Row],[Fecha]])</f>
        <v>9</v>
      </c>
    </row>
    <row r="3549" spans="2:12" x14ac:dyDescent="0.25">
      <c r="B3549" s="70">
        <v>46090</v>
      </c>
      <c r="C3549" s="74" t="s">
        <v>16</v>
      </c>
      <c r="D3549" s="211" t="s">
        <v>144</v>
      </c>
      <c r="E3549" s="134">
        <v>905.16369999999995</v>
      </c>
      <c r="F3549" s="134">
        <v>1</v>
      </c>
      <c r="G3549" s="48">
        <f>+(Ventas_Wellpro[[#This Row],[Precio de Venta]]*0.16)*Ventas_Wellpro[[#This Row],[Cantidad Vendida]]</f>
        <v>144.82619199999999</v>
      </c>
      <c r="H3549" s="136">
        <v>905.16</v>
      </c>
      <c r="I3549" s="17">
        <f>+Ventas_Wellpro[[#This Row],[Total de Venta sin IVA]]+Ventas_Wellpro[[#This Row],[IVA]]</f>
        <v>1049.9861919999998</v>
      </c>
      <c r="J3549">
        <f>YEAR(Ventas_Wellpro[[#This Row],[Fecha]])</f>
        <v>2026</v>
      </c>
      <c r="K3549" t="str">
        <f>TEXT(Ventas_Wellpro[[#This Row],[Fecha]],"MMMM")</f>
        <v>marzo</v>
      </c>
      <c r="L3549">
        <f>DAY(Ventas_Wellpro[[#This Row],[Fecha]])</f>
        <v>9</v>
      </c>
    </row>
    <row r="3550" spans="2:12" x14ac:dyDescent="0.25">
      <c r="B3550" s="70">
        <v>46091</v>
      </c>
      <c r="C3550" s="74" t="s">
        <v>16</v>
      </c>
      <c r="D3550" s="210" t="s">
        <v>145</v>
      </c>
      <c r="E3550" s="133">
        <v>697</v>
      </c>
      <c r="F3550" s="133">
        <v>6</v>
      </c>
      <c r="G3550" s="48">
        <f>+(Ventas_Wellpro[[#This Row],[Precio de Venta]]*0.16)*Ventas_Wellpro[[#This Row],[Cantidad Vendida]]</f>
        <v>669.12</v>
      </c>
      <c r="H3550" s="135">
        <v>4182</v>
      </c>
      <c r="I3550" s="17">
        <f>+Ventas_Wellpro[[#This Row],[Total de Venta sin IVA]]+Ventas_Wellpro[[#This Row],[IVA]]</f>
        <v>4851.12</v>
      </c>
      <c r="J3550">
        <f>YEAR(Ventas_Wellpro[[#This Row],[Fecha]])</f>
        <v>2026</v>
      </c>
      <c r="K3550" t="str">
        <f>TEXT(Ventas_Wellpro[[#This Row],[Fecha]],"MMMM")</f>
        <v>marzo</v>
      </c>
      <c r="L3550">
        <f>DAY(Ventas_Wellpro[[#This Row],[Fecha]])</f>
        <v>10</v>
      </c>
    </row>
    <row r="3551" spans="2:12" x14ac:dyDescent="0.25">
      <c r="B3551" s="70">
        <v>46091</v>
      </c>
      <c r="C3551" s="74" t="s">
        <v>16</v>
      </c>
      <c r="D3551" s="211" t="s">
        <v>145</v>
      </c>
      <c r="E3551" s="134">
        <v>697</v>
      </c>
      <c r="F3551" s="134">
        <v>6</v>
      </c>
      <c r="G3551" s="48">
        <f>+(Ventas_Wellpro[[#This Row],[Precio de Venta]]*0.16)*Ventas_Wellpro[[#This Row],[Cantidad Vendida]]</f>
        <v>669.12</v>
      </c>
      <c r="H3551" s="136">
        <v>4182</v>
      </c>
      <c r="I3551" s="17">
        <f>+Ventas_Wellpro[[#This Row],[Total de Venta sin IVA]]+Ventas_Wellpro[[#This Row],[IVA]]</f>
        <v>4851.12</v>
      </c>
      <c r="J3551">
        <f>YEAR(Ventas_Wellpro[[#This Row],[Fecha]])</f>
        <v>2026</v>
      </c>
      <c r="K3551" t="str">
        <f>TEXT(Ventas_Wellpro[[#This Row],[Fecha]],"MMMM")</f>
        <v>marzo</v>
      </c>
      <c r="L3551">
        <f>DAY(Ventas_Wellpro[[#This Row],[Fecha]])</f>
        <v>10</v>
      </c>
    </row>
    <row r="3552" spans="2:12" x14ac:dyDescent="0.25">
      <c r="B3552" s="70">
        <v>46091</v>
      </c>
      <c r="C3552" s="74" t="s">
        <v>16</v>
      </c>
      <c r="D3552" s="210" t="s">
        <v>144</v>
      </c>
      <c r="E3552" s="133">
        <v>905.16369999999995</v>
      </c>
      <c r="F3552" s="133">
        <v>1</v>
      </c>
      <c r="G3552" s="48">
        <f>+(Ventas_Wellpro[[#This Row],[Precio de Venta]]*0.16)*Ventas_Wellpro[[#This Row],[Cantidad Vendida]]</f>
        <v>144.82619199999999</v>
      </c>
      <c r="H3552" s="135">
        <v>905.16</v>
      </c>
      <c r="I3552" s="17">
        <f>+Ventas_Wellpro[[#This Row],[Total de Venta sin IVA]]+Ventas_Wellpro[[#This Row],[IVA]]</f>
        <v>1049.9861919999998</v>
      </c>
      <c r="J3552">
        <f>YEAR(Ventas_Wellpro[[#This Row],[Fecha]])</f>
        <v>2026</v>
      </c>
      <c r="K3552" t="str">
        <f>TEXT(Ventas_Wellpro[[#This Row],[Fecha]],"MMMM")</f>
        <v>marzo</v>
      </c>
      <c r="L3552">
        <f>DAY(Ventas_Wellpro[[#This Row],[Fecha]])</f>
        <v>10</v>
      </c>
    </row>
    <row r="3553" spans="2:12" x14ac:dyDescent="0.25">
      <c r="B3553" s="70">
        <v>46091</v>
      </c>
      <c r="C3553" s="74" t="s">
        <v>16</v>
      </c>
      <c r="D3553" s="211" t="s">
        <v>144</v>
      </c>
      <c r="E3553" s="134">
        <v>905.16369999999995</v>
      </c>
      <c r="F3553" s="134">
        <v>1</v>
      </c>
      <c r="G3553" s="48">
        <f>+(Ventas_Wellpro[[#This Row],[Precio de Venta]]*0.16)*Ventas_Wellpro[[#This Row],[Cantidad Vendida]]</f>
        <v>144.82619199999999</v>
      </c>
      <c r="H3553" s="136">
        <v>905.16</v>
      </c>
      <c r="I3553" s="17">
        <f>+Ventas_Wellpro[[#This Row],[Total de Venta sin IVA]]+Ventas_Wellpro[[#This Row],[IVA]]</f>
        <v>1049.9861919999998</v>
      </c>
      <c r="J3553">
        <f>YEAR(Ventas_Wellpro[[#This Row],[Fecha]])</f>
        <v>2026</v>
      </c>
      <c r="K3553" t="str">
        <f>TEXT(Ventas_Wellpro[[#This Row],[Fecha]],"MMMM")</f>
        <v>marzo</v>
      </c>
      <c r="L3553">
        <f>DAY(Ventas_Wellpro[[#This Row],[Fecha]])</f>
        <v>10</v>
      </c>
    </row>
    <row r="3554" spans="2:12" x14ac:dyDescent="0.25">
      <c r="B3554" s="70">
        <v>46091</v>
      </c>
      <c r="C3554" s="74" t="s">
        <v>16</v>
      </c>
      <c r="D3554" s="210" t="s">
        <v>144</v>
      </c>
      <c r="E3554" s="133">
        <v>905.16369999999995</v>
      </c>
      <c r="F3554" s="133">
        <v>1</v>
      </c>
      <c r="G3554" s="48">
        <f>+(Ventas_Wellpro[[#This Row],[Precio de Venta]]*0.16)*Ventas_Wellpro[[#This Row],[Cantidad Vendida]]</f>
        <v>144.82619199999999</v>
      </c>
      <c r="H3554" s="135">
        <v>905.16</v>
      </c>
      <c r="I3554" s="17">
        <f>+Ventas_Wellpro[[#This Row],[Total de Venta sin IVA]]+Ventas_Wellpro[[#This Row],[IVA]]</f>
        <v>1049.9861919999998</v>
      </c>
      <c r="J3554">
        <f>YEAR(Ventas_Wellpro[[#This Row],[Fecha]])</f>
        <v>2026</v>
      </c>
      <c r="K3554" t="str">
        <f>TEXT(Ventas_Wellpro[[#This Row],[Fecha]],"MMMM")</f>
        <v>marzo</v>
      </c>
      <c r="L3554">
        <f>DAY(Ventas_Wellpro[[#This Row],[Fecha]])</f>
        <v>10</v>
      </c>
    </row>
    <row r="3555" spans="2:12" x14ac:dyDescent="0.25">
      <c r="B3555" s="70">
        <v>46091</v>
      </c>
      <c r="C3555" s="74" t="s">
        <v>16</v>
      </c>
      <c r="D3555" s="211" t="s">
        <v>144</v>
      </c>
      <c r="E3555" s="134">
        <v>905.16369999999995</v>
      </c>
      <c r="F3555" s="134">
        <v>1</v>
      </c>
      <c r="G3555" s="48">
        <f>+(Ventas_Wellpro[[#This Row],[Precio de Venta]]*0.16)*Ventas_Wellpro[[#This Row],[Cantidad Vendida]]</f>
        <v>144.82619199999999</v>
      </c>
      <c r="H3555" s="136">
        <v>905.16</v>
      </c>
      <c r="I3555" s="17">
        <f>+Ventas_Wellpro[[#This Row],[Total de Venta sin IVA]]+Ventas_Wellpro[[#This Row],[IVA]]</f>
        <v>1049.9861919999998</v>
      </c>
      <c r="J3555">
        <f>YEAR(Ventas_Wellpro[[#This Row],[Fecha]])</f>
        <v>2026</v>
      </c>
      <c r="K3555" t="str">
        <f>TEXT(Ventas_Wellpro[[#This Row],[Fecha]],"MMMM")</f>
        <v>marzo</v>
      </c>
      <c r="L3555">
        <f>DAY(Ventas_Wellpro[[#This Row],[Fecha]])</f>
        <v>10</v>
      </c>
    </row>
    <row r="3556" spans="2:12" x14ac:dyDescent="0.25">
      <c r="B3556" s="70">
        <v>46092</v>
      </c>
      <c r="C3556" s="74" t="s">
        <v>16</v>
      </c>
      <c r="D3556" s="210" t="s">
        <v>144</v>
      </c>
      <c r="E3556" s="133">
        <v>905.16369999999995</v>
      </c>
      <c r="F3556" s="133">
        <v>1</v>
      </c>
      <c r="G3556" s="48">
        <f>+(Ventas_Wellpro[[#This Row],[Precio de Venta]]*0.16)*Ventas_Wellpro[[#This Row],[Cantidad Vendida]]</f>
        <v>144.82619199999999</v>
      </c>
      <c r="H3556" s="135">
        <v>905.16</v>
      </c>
      <c r="I3556" s="17">
        <f>+Ventas_Wellpro[[#This Row],[Total de Venta sin IVA]]+Ventas_Wellpro[[#This Row],[IVA]]</f>
        <v>1049.9861919999998</v>
      </c>
      <c r="J3556">
        <f>YEAR(Ventas_Wellpro[[#This Row],[Fecha]])</f>
        <v>2026</v>
      </c>
      <c r="K3556" t="str">
        <f>TEXT(Ventas_Wellpro[[#This Row],[Fecha]],"MMMM")</f>
        <v>marzo</v>
      </c>
      <c r="L3556">
        <f>DAY(Ventas_Wellpro[[#This Row],[Fecha]])</f>
        <v>11</v>
      </c>
    </row>
    <row r="3557" spans="2:12" x14ac:dyDescent="0.25">
      <c r="B3557" s="70">
        <v>46090</v>
      </c>
      <c r="C3557" s="74" t="s">
        <v>12</v>
      </c>
      <c r="D3557" s="211" t="s">
        <v>144</v>
      </c>
      <c r="E3557" s="134">
        <v>309.56894999999997</v>
      </c>
      <c r="F3557" s="134">
        <v>1</v>
      </c>
      <c r="G3557" s="48">
        <f>+(Ventas_Wellpro[[#This Row],[Precio de Venta]]*0.16)*Ventas_Wellpro[[#This Row],[Cantidad Vendida]]</f>
        <v>49.531031999999996</v>
      </c>
      <c r="H3557" s="136">
        <v>309.57</v>
      </c>
      <c r="I3557" s="17">
        <f>+Ventas_Wellpro[[#This Row],[Total de Venta sin IVA]]+Ventas_Wellpro[[#This Row],[IVA]]</f>
        <v>359.10103199999998</v>
      </c>
      <c r="J3557">
        <f>YEAR(Ventas_Wellpro[[#This Row],[Fecha]])</f>
        <v>2026</v>
      </c>
      <c r="K3557" t="str">
        <f>TEXT(Ventas_Wellpro[[#This Row],[Fecha]],"MMMM")</f>
        <v>marzo</v>
      </c>
      <c r="L3557">
        <f>DAY(Ventas_Wellpro[[#This Row],[Fecha]])</f>
        <v>9</v>
      </c>
    </row>
    <row r="3558" spans="2:12" x14ac:dyDescent="0.25">
      <c r="B3558" s="70">
        <v>46090</v>
      </c>
      <c r="C3558" s="74" t="s">
        <v>12</v>
      </c>
      <c r="D3558" s="208" t="s">
        <v>206</v>
      </c>
      <c r="E3558" s="133">
        <v>343.96550000000002</v>
      </c>
      <c r="F3558" s="133">
        <v>1</v>
      </c>
      <c r="G3558" s="48">
        <f>+(Ventas_Wellpro[[#This Row],[Precio de Venta]]*0.16)*Ventas_Wellpro[[#This Row],[Cantidad Vendida]]</f>
        <v>55.034480000000002</v>
      </c>
      <c r="H3558" s="135">
        <v>343.97</v>
      </c>
      <c r="I3558" s="17">
        <f>+Ventas_Wellpro[[#This Row],[Total de Venta sin IVA]]+Ventas_Wellpro[[#This Row],[IVA]]</f>
        <v>399.00448000000006</v>
      </c>
      <c r="J3558">
        <f>YEAR(Ventas_Wellpro[[#This Row],[Fecha]])</f>
        <v>2026</v>
      </c>
      <c r="K3558" t="str">
        <f>TEXT(Ventas_Wellpro[[#This Row],[Fecha]],"MMMM")</f>
        <v>marzo</v>
      </c>
      <c r="L3558">
        <f>DAY(Ventas_Wellpro[[#This Row],[Fecha]])</f>
        <v>9</v>
      </c>
    </row>
    <row r="3559" spans="2:12" x14ac:dyDescent="0.25">
      <c r="B3559" s="70">
        <v>46092</v>
      </c>
      <c r="C3559" s="74" t="s">
        <v>15</v>
      </c>
      <c r="D3559" t="s">
        <v>196</v>
      </c>
      <c r="E3559" s="134">
        <v>498.66</v>
      </c>
      <c r="F3559" s="134">
        <v>6</v>
      </c>
      <c r="G3559" s="48">
        <f>+(Ventas_Wellpro[[#This Row],[Precio de Venta]]*0.16)*Ventas_Wellpro[[#This Row],[Cantidad Vendida]]</f>
        <v>478.71360000000004</v>
      </c>
      <c r="H3559" s="136">
        <v>2991.96</v>
      </c>
      <c r="I3559" s="17">
        <f>+Ventas_Wellpro[[#This Row],[Total de Venta sin IVA]]+Ventas_Wellpro[[#This Row],[IVA]]</f>
        <v>3470.6736000000001</v>
      </c>
      <c r="J3559">
        <f>YEAR(Ventas_Wellpro[[#This Row],[Fecha]])</f>
        <v>2026</v>
      </c>
      <c r="K3559" t="str">
        <f>TEXT(Ventas_Wellpro[[#This Row],[Fecha]],"MMMM")</f>
        <v>marzo</v>
      </c>
      <c r="L3559">
        <f>DAY(Ventas_Wellpro[[#This Row],[Fecha]])</f>
        <v>11</v>
      </c>
    </row>
    <row r="3560" spans="2:12" x14ac:dyDescent="0.25">
      <c r="B3560" s="70">
        <v>46092</v>
      </c>
      <c r="C3560" s="74" t="s">
        <v>15</v>
      </c>
      <c r="D3560" t="s">
        <v>196</v>
      </c>
      <c r="E3560" s="133">
        <v>498.66</v>
      </c>
      <c r="F3560" s="133">
        <v>6</v>
      </c>
      <c r="G3560" s="48">
        <f>+(Ventas_Wellpro[[#This Row],[Precio de Venta]]*0.16)*Ventas_Wellpro[[#This Row],[Cantidad Vendida]]</f>
        <v>478.71360000000004</v>
      </c>
      <c r="H3560" s="135">
        <v>2991.96</v>
      </c>
      <c r="I3560" s="17">
        <f>+Ventas_Wellpro[[#This Row],[Total de Venta sin IVA]]+Ventas_Wellpro[[#This Row],[IVA]]</f>
        <v>3470.6736000000001</v>
      </c>
      <c r="J3560">
        <f>YEAR(Ventas_Wellpro[[#This Row],[Fecha]])</f>
        <v>2026</v>
      </c>
      <c r="K3560" t="str">
        <f>TEXT(Ventas_Wellpro[[#This Row],[Fecha]],"MMMM")</f>
        <v>marzo</v>
      </c>
      <c r="L3560">
        <f>DAY(Ventas_Wellpro[[#This Row],[Fecha]])</f>
        <v>11</v>
      </c>
    </row>
    <row r="3561" spans="2:12" x14ac:dyDescent="0.25">
      <c r="B3561" s="70">
        <v>46092</v>
      </c>
      <c r="C3561" s="74" t="s">
        <v>15</v>
      </c>
      <c r="D3561" t="s">
        <v>196</v>
      </c>
      <c r="E3561" s="134">
        <v>498.66</v>
      </c>
      <c r="F3561" s="134">
        <v>12</v>
      </c>
      <c r="G3561" s="48">
        <f>+(Ventas_Wellpro[[#This Row],[Precio de Venta]]*0.16)*Ventas_Wellpro[[#This Row],[Cantidad Vendida]]</f>
        <v>957.42720000000008</v>
      </c>
      <c r="H3561" s="136">
        <v>5983.92</v>
      </c>
      <c r="I3561" s="17">
        <f>+Ventas_Wellpro[[#This Row],[Total de Venta sin IVA]]+Ventas_Wellpro[[#This Row],[IVA]]</f>
        <v>6941.3472000000002</v>
      </c>
      <c r="J3561">
        <f>YEAR(Ventas_Wellpro[[#This Row],[Fecha]])</f>
        <v>2026</v>
      </c>
      <c r="K3561" t="str">
        <f>TEXT(Ventas_Wellpro[[#This Row],[Fecha]],"MMMM")</f>
        <v>marzo</v>
      </c>
      <c r="L3561">
        <f>DAY(Ventas_Wellpro[[#This Row],[Fecha]])</f>
        <v>11</v>
      </c>
    </row>
    <row r="3562" spans="2:12" x14ac:dyDescent="0.25">
      <c r="B3562" s="70">
        <v>46092</v>
      </c>
      <c r="C3562" s="74" t="s">
        <v>15</v>
      </c>
      <c r="D3562" t="s">
        <v>196</v>
      </c>
      <c r="E3562" s="133">
        <v>498.66</v>
      </c>
      <c r="F3562" s="133">
        <v>18</v>
      </c>
      <c r="G3562" s="48">
        <f>+(Ventas_Wellpro[[#This Row],[Precio de Venta]]*0.16)*Ventas_Wellpro[[#This Row],[Cantidad Vendida]]</f>
        <v>1436.1408000000001</v>
      </c>
      <c r="H3562" s="135">
        <v>8975.8799999999992</v>
      </c>
      <c r="I3562" s="17">
        <f>+Ventas_Wellpro[[#This Row],[Total de Venta sin IVA]]+Ventas_Wellpro[[#This Row],[IVA]]</f>
        <v>10412.020799999998</v>
      </c>
      <c r="J3562">
        <f>YEAR(Ventas_Wellpro[[#This Row],[Fecha]])</f>
        <v>2026</v>
      </c>
      <c r="K3562" t="str">
        <f>TEXT(Ventas_Wellpro[[#This Row],[Fecha]],"MMMM")</f>
        <v>marzo</v>
      </c>
      <c r="L3562">
        <f>DAY(Ventas_Wellpro[[#This Row],[Fecha]])</f>
        <v>11</v>
      </c>
    </row>
    <row r="3563" spans="2:12" x14ac:dyDescent="0.25">
      <c r="B3563" s="70">
        <v>46092</v>
      </c>
      <c r="C3563" s="74" t="s">
        <v>15</v>
      </c>
      <c r="D3563" t="s">
        <v>196</v>
      </c>
      <c r="E3563" s="134">
        <v>498.66</v>
      </c>
      <c r="F3563" s="134">
        <v>12</v>
      </c>
      <c r="G3563" s="48">
        <f>+(Ventas_Wellpro[[#This Row],[Precio de Venta]]*0.16)*Ventas_Wellpro[[#This Row],[Cantidad Vendida]]</f>
        <v>957.42720000000008</v>
      </c>
      <c r="H3563" s="136">
        <v>5983.92</v>
      </c>
      <c r="I3563" s="17">
        <f>+Ventas_Wellpro[[#This Row],[Total de Venta sin IVA]]+Ventas_Wellpro[[#This Row],[IVA]]</f>
        <v>6941.3472000000002</v>
      </c>
      <c r="J3563">
        <f>YEAR(Ventas_Wellpro[[#This Row],[Fecha]])</f>
        <v>2026</v>
      </c>
      <c r="K3563" t="str">
        <f>TEXT(Ventas_Wellpro[[#This Row],[Fecha]],"MMMM")</f>
        <v>marzo</v>
      </c>
      <c r="L3563">
        <f>DAY(Ventas_Wellpro[[#This Row],[Fecha]])</f>
        <v>11</v>
      </c>
    </row>
    <row r="3564" spans="2:12" x14ac:dyDescent="0.25">
      <c r="B3564" s="70">
        <v>46092</v>
      </c>
      <c r="C3564" s="74" t="s">
        <v>15</v>
      </c>
      <c r="D3564" t="s">
        <v>196</v>
      </c>
      <c r="E3564" s="133">
        <v>498.66</v>
      </c>
      <c r="F3564" s="133">
        <v>6</v>
      </c>
      <c r="G3564" s="48">
        <f>+(Ventas_Wellpro[[#This Row],[Precio de Venta]]*0.16)*Ventas_Wellpro[[#This Row],[Cantidad Vendida]]</f>
        <v>478.71360000000004</v>
      </c>
      <c r="H3564" s="135">
        <v>2991.96</v>
      </c>
      <c r="I3564" s="17">
        <f>+Ventas_Wellpro[[#This Row],[Total de Venta sin IVA]]+Ventas_Wellpro[[#This Row],[IVA]]</f>
        <v>3470.6736000000001</v>
      </c>
      <c r="J3564">
        <f>YEAR(Ventas_Wellpro[[#This Row],[Fecha]])</f>
        <v>2026</v>
      </c>
      <c r="K3564" t="str">
        <f>TEXT(Ventas_Wellpro[[#This Row],[Fecha]],"MMMM")</f>
        <v>marzo</v>
      </c>
      <c r="L3564">
        <f>DAY(Ventas_Wellpro[[#This Row],[Fecha]])</f>
        <v>11</v>
      </c>
    </row>
    <row r="3565" spans="2:12" x14ac:dyDescent="0.25">
      <c r="B3565" s="70">
        <v>46092</v>
      </c>
      <c r="C3565" s="74" t="s">
        <v>15</v>
      </c>
      <c r="D3565" t="s">
        <v>196</v>
      </c>
      <c r="E3565" s="134">
        <v>498.66</v>
      </c>
      <c r="F3565" s="134">
        <v>6</v>
      </c>
      <c r="G3565" s="48">
        <f>+(Ventas_Wellpro[[#This Row],[Precio de Venta]]*0.16)*Ventas_Wellpro[[#This Row],[Cantidad Vendida]]</f>
        <v>478.71360000000004</v>
      </c>
      <c r="H3565" s="136">
        <v>2991.96</v>
      </c>
      <c r="I3565" s="17">
        <f>+Ventas_Wellpro[[#This Row],[Total de Venta sin IVA]]+Ventas_Wellpro[[#This Row],[IVA]]</f>
        <v>3470.6736000000001</v>
      </c>
      <c r="J3565">
        <f>YEAR(Ventas_Wellpro[[#This Row],[Fecha]])</f>
        <v>2026</v>
      </c>
      <c r="K3565" t="str">
        <f>TEXT(Ventas_Wellpro[[#This Row],[Fecha]],"MMMM")</f>
        <v>marzo</v>
      </c>
      <c r="L3565">
        <f>DAY(Ventas_Wellpro[[#This Row],[Fecha]])</f>
        <v>11</v>
      </c>
    </row>
    <row r="3566" spans="2:12" x14ac:dyDescent="0.25">
      <c r="B3566" s="70">
        <v>46092</v>
      </c>
      <c r="C3566" s="74" t="s">
        <v>15</v>
      </c>
      <c r="D3566" t="s">
        <v>196</v>
      </c>
      <c r="E3566" s="133">
        <v>498.66</v>
      </c>
      <c r="F3566" s="133">
        <v>12</v>
      </c>
      <c r="G3566" s="48">
        <f>+(Ventas_Wellpro[[#This Row],[Precio de Venta]]*0.16)*Ventas_Wellpro[[#This Row],[Cantidad Vendida]]</f>
        <v>957.42720000000008</v>
      </c>
      <c r="H3566" s="135">
        <v>5983.92</v>
      </c>
      <c r="I3566" s="17">
        <f>+Ventas_Wellpro[[#This Row],[Total de Venta sin IVA]]+Ventas_Wellpro[[#This Row],[IVA]]</f>
        <v>6941.3472000000002</v>
      </c>
      <c r="J3566">
        <f>YEAR(Ventas_Wellpro[[#This Row],[Fecha]])</f>
        <v>2026</v>
      </c>
      <c r="K3566" t="str">
        <f>TEXT(Ventas_Wellpro[[#This Row],[Fecha]],"MMMM")</f>
        <v>marzo</v>
      </c>
      <c r="L3566">
        <f>DAY(Ventas_Wellpro[[#This Row],[Fecha]])</f>
        <v>11</v>
      </c>
    </row>
    <row r="3567" spans="2:12" x14ac:dyDescent="0.25">
      <c r="B3567" s="70">
        <v>46092</v>
      </c>
      <c r="C3567" s="74" t="s">
        <v>15</v>
      </c>
      <c r="D3567" t="s">
        <v>196</v>
      </c>
      <c r="E3567" s="134">
        <v>498.66</v>
      </c>
      <c r="F3567" s="134">
        <v>12</v>
      </c>
      <c r="G3567" s="48">
        <f>+(Ventas_Wellpro[[#This Row],[Precio de Venta]]*0.16)*Ventas_Wellpro[[#This Row],[Cantidad Vendida]]</f>
        <v>957.42720000000008</v>
      </c>
      <c r="H3567" s="136">
        <v>5983.92</v>
      </c>
      <c r="I3567" s="17">
        <f>+Ventas_Wellpro[[#This Row],[Total de Venta sin IVA]]+Ventas_Wellpro[[#This Row],[IVA]]</f>
        <v>6941.3472000000002</v>
      </c>
      <c r="J3567">
        <f>YEAR(Ventas_Wellpro[[#This Row],[Fecha]])</f>
        <v>2026</v>
      </c>
      <c r="K3567" t="str">
        <f>TEXT(Ventas_Wellpro[[#This Row],[Fecha]],"MMMM")</f>
        <v>marzo</v>
      </c>
      <c r="L3567">
        <f>DAY(Ventas_Wellpro[[#This Row],[Fecha]])</f>
        <v>11</v>
      </c>
    </row>
    <row r="3568" spans="2:12" x14ac:dyDescent="0.25">
      <c r="B3568" s="70">
        <v>46092</v>
      </c>
      <c r="C3568" s="74" t="s">
        <v>15</v>
      </c>
      <c r="D3568" t="s">
        <v>196</v>
      </c>
      <c r="E3568" s="133">
        <v>498.66</v>
      </c>
      <c r="F3568" s="133">
        <v>18</v>
      </c>
      <c r="G3568" s="48">
        <f>+(Ventas_Wellpro[[#This Row],[Precio de Venta]]*0.16)*Ventas_Wellpro[[#This Row],[Cantidad Vendida]]</f>
        <v>1436.1408000000001</v>
      </c>
      <c r="H3568" s="135">
        <v>8975.8799999999992</v>
      </c>
      <c r="I3568" s="17">
        <f>+Ventas_Wellpro[[#This Row],[Total de Venta sin IVA]]+Ventas_Wellpro[[#This Row],[IVA]]</f>
        <v>10412.020799999998</v>
      </c>
      <c r="J3568">
        <f>YEAR(Ventas_Wellpro[[#This Row],[Fecha]])</f>
        <v>2026</v>
      </c>
      <c r="K3568" t="str">
        <f>TEXT(Ventas_Wellpro[[#This Row],[Fecha]],"MMMM")</f>
        <v>marzo</v>
      </c>
      <c r="L3568">
        <f>DAY(Ventas_Wellpro[[#This Row],[Fecha]])</f>
        <v>11</v>
      </c>
    </row>
    <row r="3569" spans="2:12" x14ac:dyDescent="0.25">
      <c r="B3569" s="70">
        <v>46091</v>
      </c>
      <c r="C3569" s="74" t="s">
        <v>15</v>
      </c>
      <c r="D3569" s="211" t="s">
        <v>145</v>
      </c>
      <c r="E3569" s="134">
        <v>632.99</v>
      </c>
      <c r="F3569" s="134">
        <v>8</v>
      </c>
      <c r="G3569" s="48">
        <f>+(Ventas_Wellpro[[#This Row],[Precio de Venta]]*0.16)*Ventas_Wellpro[[#This Row],[Cantidad Vendida]]</f>
        <v>810.22720000000004</v>
      </c>
      <c r="H3569" s="136">
        <v>5063.92</v>
      </c>
      <c r="I3569" s="17">
        <f>+Ventas_Wellpro[[#This Row],[Total de Venta sin IVA]]+Ventas_Wellpro[[#This Row],[IVA]]</f>
        <v>5874.1472000000003</v>
      </c>
      <c r="J3569">
        <f>YEAR(Ventas_Wellpro[[#This Row],[Fecha]])</f>
        <v>2026</v>
      </c>
      <c r="K3569" t="str">
        <f>TEXT(Ventas_Wellpro[[#This Row],[Fecha]],"MMMM")</f>
        <v>marzo</v>
      </c>
      <c r="L3569">
        <f>DAY(Ventas_Wellpro[[#This Row],[Fecha]])</f>
        <v>10</v>
      </c>
    </row>
    <row r="3570" spans="2:12" x14ac:dyDescent="0.25">
      <c r="B3570" s="70">
        <v>46091</v>
      </c>
      <c r="C3570" s="74" t="s">
        <v>15</v>
      </c>
      <c r="D3570" s="210" t="s">
        <v>145</v>
      </c>
      <c r="E3570" s="133">
        <v>632.99</v>
      </c>
      <c r="F3570" s="133">
        <v>8</v>
      </c>
      <c r="G3570" s="48">
        <f>+(Ventas_Wellpro[[#This Row],[Precio de Venta]]*0.16)*Ventas_Wellpro[[#This Row],[Cantidad Vendida]]</f>
        <v>810.22720000000004</v>
      </c>
      <c r="H3570" s="135">
        <v>5063.92</v>
      </c>
      <c r="I3570" s="17">
        <f>+Ventas_Wellpro[[#This Row],[Total de Venta sin IVA]]+Ventas_Wellpro[[#This Row],[IVA]]</f>
        <v>5874.1472000000003</v>
      </c>
      <c r="J3570">
        <f>YEAR(Ventas_Wellpro[[#This Row],[Fecha]])</f>
        <v>2026</v>
      </c>
      <c r="K3570" t="str">
        <f>TEXT(Ventas_Wellpro[[#This Row],[Fecha]],"MMMM")</f>
        <v>marzo</v>
      </c>
      <c r="L3570">
        <f>DAY(Ventas_Wellpro[[#This Row],[Fecha]])</f>
        <v>10</v>
      </c>
    </row>
    <row r="3571" spans="2:12" x14ac:dyDescent="0.25">
      <c r="B3571" s="70">
        <v>46090</v>
      </c>
      <c r="C3571" s="74" t="s">
        <v>123</v>
      </c>
      <c r="D3571" s="211" t="s">
        <v>144</v>
      </c>
      <c r="E3571" s="134">
        <v>137.79310000000001</v>
      </c>
      <c r="F3571" s="134">
        <v>1</v>
      </c>
      <c r="G3571" s="48">
        <f>+(Ventas_Wellpro[[#This Row],[Precio de Venta]]*0.16)*Ventas_Wellpro[[#This Row],[Cantidad Vendida]]</f>
        <v>22.046896</v>
      </c>
      <c r="H3571" s="136">
        <v>137.79</v>
      </c>
      <c r="I3571" s="17">
        <f>+Ventas_Wellpro[[#This Row],[Total de Venta sin IVA]]+Ventas_Wellpro[[#This Row],[IVA]]</f>
        <v>159.836896</v>
      </c>
      <c r="J3571">
        <f>YEAR(Ventas_Wellpro[[#This Row],[Fecha]])</f>
        <v>2026</v>
      </c>
      <c r="K3571" t="str">
        <f>TEXT(Ventas_Wellpro[[#This Row],[Fecha]],"MMMM")</f>
        <v>marzo</v>
      </c>
      <c r="L3571">
        <f>DAY(Ventas_Wellpro[[#This Row],[Fecha]])</f>
        <v>9</v>
      </c>
    </row>
    <row r="3572" spans="2:12" x14ac:dyDescent="0.25">
      <c r="B3572" s="70">
        <v>46092</v>
      </c>
      <c r="C3572" s="88" t="s">
        <v>173</v>
      </c>
      <c r="D3572" s="210" t="s">
        <v>144</v>
      </c>
      <c r="E3572" s="133">
        <v>885.46174900000005</v>
      </c>
      <c r="F3572" s="133">
        <v>1</v>
      </c>
      <c r="G3572" s="48">
        <f>+(Ventas_Wellpro[[#This Row],[Precio de Venta]]*0.16)*Ventas_Wellpro[[#This Row],[Cantidad Vendida]]</f>
        <v>141.67387984000001</v>
      </c>
      <c r="H3572" s="135">
        <v>885.47</v>
      </c>
      <c r="I3572" s="17">
        <f>+Ventas_Wellpro[[#This Row],[Total de Venta sin IVA]]+Ventas_Wellpro[[#This Row],[IVA]]</f>
        <v>1027.14387984</v>
      </c>
      <c r="J3572">
        <f>YEAR(Ventas_Wellpro[[#This Row],[Fecha]])</f>
        <v>2026</v>
      </c>
      <c r="K3572" t="str">
        <f>TEXT(Ventas_Wellpro[[#This Row],[Fecha]],"MMMM")</f>
        <v>marzo</v>
      </c>
      <c r="L3572">
        <f>DAY(Ventas_Wellpro[[#This Row],[Fecha]])</f>
        <v>11</v>
      </c>
    </row>
    <row r="3573" spans="2:12" x14ac:dyDescent="0.25">
      <c r="B3573" s="70">
        <v>46092</v>
      </c>
      <c r="C3573" s="88" t="s">
        <v>159</v>
      </c>
      <c r="D3573" s="211" t="s">
        <v>144</v>
      </c>
      <c r="E3573" s="134">
        <v>931.336409</v>
      </c>
      <c r="F3573" s="134">
        <v>1</v>
      </c>
      <c r="G3573" s="48">
        <f>+(Ventas_Wellpro[[#This Row],[Precio de Venta]]*0.16)*Ventas_Wellpro[[#This Row],[Cantidad Vendida]]</f>
        <v>149.01382544000001</v>
      </c>
      <c r="H3573" s="136">
        <v>931.33</v>
      </c>
      <c r="I3573" s="17">
        <f>+Ventas_Wellpro[[#This Row],[Total de Venta sin IVA]]+Ventas_Wellpro[[#This Row],[IVA]]</f>
        <v>1080.34382544</v>
      </c>
      <c r="J3573">
        <f>YEAR(Ventas_Wellpro[[#This Row],[Fecha]])</f>
        <v>2026</v>
      </c>
      <c r="K3573" t="str">
        <f>TEXT(Ventas_Wellpro[[#This Row],[Fecha]],"MMMM")</f>
        <v>marzo</v>
      </c>
      <c r="L3573">
        <f>DAY(Ventas_Wellpro[[#This Row],[Fecha]])</f>
        <v>11</v>
      </c>
    </row>
    <row r="3574" spans="2:12" x14ac:dyDescent="0.25">
      <c r="B3574" s="70">
        <v>46091</v>
      </c>
      <c r="C3574" s="123" t="s">
        <v>156</v>
      </c>
      <c r="D3574" s="210" t="s">
        <v>144</v>
      </c>
      <c r="E3574" s="133">
        <v>922.23852120000004</v>
      </c>
      <c r="F3574" s="133">
        <v>1</v>
      </c>
      <c r="G3574" s="48">
        <f>+(Ventas_Wellpro[[#This Row],[Precio de Venta]]*0.16)*Ventas_Wellpro[[#This Row],[Cantidad Vendida]]</f>
        <v>147.55816339200001</v>
      </c>
      <c r="H3574" s="135">
        <v>922.24</v>
      </c>
      <c r="I3574" s="17">
        <f>+Ventas_Wellpro[[#This Row],[Total de Venta sin IVA]]+Ventas_Wellpro[[#This Row],[IVA]]</f>
        <v>1069.7981633920001</v>
      </c>
      <c r="J3574">
        <f>YEAR(Ventas_Wellpro[[#This Row],[Fecha]])</f>
        <v>2026</v>
      </c>
      <c r="K3574" t="str">
        <f>TEXT(Ventas_Wellpro[[#This Row],[Fecha]],"MMMM")</f>
        <v>marzo</v>
      </c>
      <c r="L3574">
        <f>DAY(Ventas_Wellpro[[#This Row],[Fecha]])</f>
        <v>10</v>
      </c>
    </row>
    <row r="3575" spans="2:12" x14ac:dyDescent="0.25">
      <c r="B3575" s="70">
        <v>46093</v>
      </c>
      <c r="C3575" s="74" t="s">
        <v>22</v>
      </c>
      <c r="D3575" s="210" t="s">
        <v>144</v>
      </c>
      <c r="E3575" s="133">
        <v>137.79310000000001</v>
      </c>
      <c r="F3575" s="133">
        <v>1</v>
      </c>
      <c r="G3575" s="48">
        <f>+(Ventas_Wellpro[[#This Row],[Precio de Venta]]*0.16)*Ventas_Wellpro[[#This Row],[Cantidad Vendida]]</f>
        <v>22.046896</v>
      </c>
      <c r="H3575" s="135">
        <v>137.79</v>
      </c>
      <c r="I3575" s="17">
        <f>+Ventas_Wellpro[[#This Row],[Total de Venta sin IVA]]+Ventas_Wellpro[[#This Row],[IVA]]</f>
        <v>159.836896</v>
      </c>
      <c r="J3575">
        <f>YEAR(Ventas_Wellpro[[#This Row],[Fecha]])</f>
        <v>2026</v>
      </c>
      <c r="K3575" t="str">
        <f>TEXT(Ventas_Wellpro[[#This Row],[Fecha]],"MMMM")</f>
        <v>marzo</v>
      </c>
      <c r="L3575">
        <f>DAY(Ventas_Wellpro[[#This Row],[Fecha]])</f>
        <v>12</v>
      </c>
    </row>
    <row r="3576" spans="2:12" x14ac:dyDescent="0.25">
      <c r="B3576" s="70">
        <v>46093</v>
      </c>
      <c r="C3576" s="74" t="s">
        <v>22</v>
      </c>
      <c r="D3576" s="211" t="s">
        <v>144</v>
      </c>
      <c r="E3576" s="134">
        <v>137.79310000000001</v>
      </c>
      <c r="F3576" s="134">
        <v>1</v>
      </c>
      <c r="G3576" s="48">
        <f>+(Ventas_Wellpro[[#This Row],[Precio de Venta]]*0.16)*Ventas_Wellpro[[#This Row],[Cantidad Vendida]]</f>
        <v>22.046896</v>
      </c>
      <c r="H3576" s="136">
        <v>137.79</v>
      </c>
      <c r="I3576" s="17">
        <f>+Ventas_Wellpro[[#This Row],[Total de Venta sin IVA]]+Ventas_Wellpro[[#This Row],[IVA]]</f>
        <v>159.836896</v>
      </c>
      <c r="J3576">
        <f>YEAR(Ventas_Wellpro[[#This Row],[Fecha]])</f>
        <v>2026</v>
      </c>
      <c r="K3576" t="str">
        <f>TEXT(Ventas_Wellpro[[#This Row],[Fecha]],"MMMM")</f>
        <v>marzo</v>
      </c>
      <c r="L3576">
        <f>DAY(Ventas_Wellpro[[#This Row],[Fecha]])</f>
        <v>12</v>
      </c>
    </row>
    <row r="3577" spans="2:12" x14ac:dyDescent="0.25">
      <c r="B3577" s="70">
        <v>46093</v>
      </c>
      <c r="C3577" s="74" t="s">
        <v>22</v>
      </c>
      <c r="D3577" s="210" t="s">
        <v>144</v>
      </c>
      <c r="E3577" s="133">
        <v>137.79310000000001</v>
      </c>
      <c r="F3577" s="133">
        <v>1</v>
      </c>
      <c r="G3577" s="48">
        <f>+(Ventas_Wellpro[[#This Row],[Precio de Venta]]*0.16)*Ventas_Wellpro[[#This Row],[Cantidad Vendida]]</f>
        <v>22.046896</v>
      </c>
      <c r="H3577" s="135">
        <v>137.79</v>
      </c>
      <c r="I3577" s="17">
        <f>+Ventas_Wellpro[[#This Row],[Total de Venta sin IVA]]+Ventas_Wellpro[[#This Row],[IVA]]</f>
        <v>159.836896</v>
      </c>
      <c r="J3577">
        <f>YEAR(Ventas_Wellpro[[#This Row],[Fecha]])</f>
        <v>2026</v>
      </c>
      <c r="K3577" t="str">
        <f>TEXT(Ventas_Wellpro[[#This Row],[Fecha]],"MMMM")</f>
        <v>marzo</v>
      </c>
      <c r="L3577">
        <f>DAY(Ventas_Wellpro[[#This Row],[Fecha]])</f>
        <v>12</v>
      </c>
    </row>
    <row r="3578" spans="2:12" x14ac:dyDescent="0.25">
      <c r="B3578" s="70">
        <v>46093</v>
      </c>
      <c r="C3578" s="74" t="s">
        <v>22</v>
      </c>
      <c r="D3578" s="211" t="s">
        <v>144</v>
      </c>
      <c r="E3578" s="134">
        <v>137.79310000000001</v>
      </c>
      <c r="F3578" s="134">
        <v>1</v>
      </c>
      <c r="G3578" s="48">
        <f>+(Ventas_Wellpro[[#This Row],[Precio de Venta]]*0.16)*Ventas_Wellpro[[#This Row],[Cantidad Vendida]]</f>
        <v>22.046896</v>
      </c>
      <c r="H3578" s="136">
        <v>137.79</v>
      </c>
      <c r="I3578" s="17">
        <f>+Ventas_Wellpro[[#This Row],[Total de Venta sin IVA]]+Ventas_Wellpro[[#This Row],[IVA]]</f>
        <v>159.836896</v>
      </c>
      <c r="J3578">
        <f>YEAR(Ventas_Wellpro[[#This Row],[Fecha]])</f>
        <v>2026</v>
      </c>
      <c r="K3578" t="str">
        <f>TEXT(Ventas_Wellpro[[#This Row],[Fecha]],"MMMM")</f>
        <v>marzo</v>
      </c>
      <c r="L3578">
        <f>DAY(Ventas_Wellpro[[#This Row],[Fecha]])</f>
        <v>12</v>
      </c>
    </row>
    <row r="3579" spans="2:12" x14ac:dyDescent="0.25">
      <c r="B3579" s="70">
        <v>46093</v>
      </c>
      <c r="C3579" s="74" t="s">
        <v>22</v>
      </c>
      <c r="D3579" s="210" t="s">
        <v>144</v>
      </c>
      <c r="E3579" s="133">
        <v>137.79310000000001</v>
      </c>
      <c r="F3579" s="133">
        <v>1</v>
      </c>
      <c r="G3579" s="48">
        <f>+(Ventas_Wellpro[[#This Row],[Precio de Venta]]*0.16)*Ventas_Wellpro[[#This Row],[Cantidad Vendida]]</f>
        <v>22.046896</v>
      </c>
      <c r="H3579" s="135">
        <v>137.79</v>
      </c>
      <c r="I3579" s="17">
        <f>+Ventas_Wellpro[[#This Row],[Total de Venta sin IVA]]+Ventas_Wellpro[[#This Row],[IVA]]</f>
        <v>159.836896</v>
      </c>
      <c r="J3579">
        <f>YEAR(Ventas_Wellpro[[#This Row],[Fecha]])</f>
        <v>2026</v>
      </c>
      <c r="K3579" t="str">
        <f>TEXT(Ventas_Wellpro[[#This Row],[Fecha]],"MMMM")</f>
        <v>marzo</v>
      </c>
      <c r="L3579">
        <f>DAY(Ventas_Wellpro[[#This Row],[Fecha]])</f>
        <v>12</v>
      </c>
    </row>
    <row r="3580" spans="2:12" x14ac:dyDescent="0.25">
      <c r="B3580" s="70">
        <v>46093</v>
      </c>
      <c r="C3580" s="74" t="s">
        <v>22</v>
      </c>
      <c r="D3580" s="211" t="s">
        <v>144</v>
      </c>
      <c r="E3580" s="134">
        <v>137.79310000000001</v>
      </c>
      <c r="F3580" s="134">
        <v>1</v>
      </c>
      <c r="G3580" s="48">
        <f>+(Ventas_Wellpro[[#This Row],[Precio de Venta]]*0.16)*Ventas_Wellpro[[#This Row],[Cantidad Vendida]]</f>
        <v>22.046896</v>
      </c>
      <c r="H3580" s="136">
        <v>137.79</v>
      </c>
      <c r="I3580" s="17">
        <f>+Ventas_Wellpro[[#This Row],[Total de Venta sin IVA]]+Ventas_Wellpro[[#This Row],[IVA]]</f>
        <v>159.836896</v>
      </c>
      <c r="J3580">
        <f>YEAR(Ventas_Wellpro[[#This Row],[Fecha]])</f>
        <v>2026</v>
      </c>
      <c r="K3580" t="str">
        <f>TEXT(Ventas_Wellpro[[#This Row],[Fecha]],"MMMM")</f>
        <v>marzo</v>
      </c>
      <c r="L3580">
        <f>DAY(Ventas_Wellpro[[#This Row],[Fecha]])</f>
        <v>12</v>
      </c>
    </row>
    <row r="3581" spans="2:12" x14ac:dyDescent="0.25">
      <c r="B3581" s="70">
        <v>46094</v>
      </c>
      <c r="C3581" s="74" t="s">
        <v>22</v>
      </c>
      <c r="D3581" s="210" t="s">
        <v>144</v>
      </c>
      <c r="E3581" s="133">
        <v>137.79310000000001</v>
      </c>
      <c r="F3581" s="133">
        <v>1</v>
      </c>
      <c r="G3581" s="48">
        <f>+(Ventas_Wellpro[[#This Row],[Precio de Venta]]*0.16)*Ventas_Wellpro[[#This Row],[Cantidad Vendida]]</f>
        <v>22.046896</v>
      </c>
      <c r="H3581" s="135">
        <v>137.79</v>
      </c>
      <c r="I3581" s="17">
        <f>+Ventas_Wellpro[[#This Row],[Total de Venta sin IVA]]+Ventas_Wellpro[[#This Row],[IVA]]</f>
        <v>159.836896</v>
      </c>
      <c r="J3581">
        <f>YEAR(Ventas_Wellpro[[#This Row],[Fecha]])</f>
        <v>2026</v>
      </c>
      <c r="K3581" t="str">
        <f>TEXT(Ventas_Wellpro[[#This Row],[Fecha]],"MMMM")</f>
        <v>marzo</v>
      </c>
      <c r="L3581">
        <f>DAY(Ventas_Wellpro[[#This Row],[Fecha]])</f>
        <v>13</v>
      </c>
    </row>
    <row r="3582" spans="2:12" x14ac:dyDescent="0.25">
      <c r="B3582" s="70">
        <v>46094</v>
      </c>
      <c r="C3582" s="74" t="s">
        <v>22</v>
      </c>
      <c r="D3582" s="211" t="s">
        <v>144</v>
      </c>
      <c r="E3582" s="134">
        <v>137.79310000000001</v>
      </c>
      <c r="F3582" s="134">
        <v>1</v>
      </c>
      <c r="G3582" s="48">
        <f>+(Ventas_Wellpro[[#This Row],[Precio de Venta]]*0.16)*Ventas_Wellpro[[#This Row],[Cantidad Vendida]]</f>
        <v>22.046896</v>
      </c>
      <c r="H3582" s="136">
        <v>137.79</v>
      </c>
      <c r="I3582" s="17">
        <f>+Ventas_Wellpro[[#This Row],[Total de Venta sin IVA]]+Ventas_Wellpro[[#This Row],[IVA]]</f>
        <v>159.836896</v>
      </c>
      <c r="J3582">
        <f>YEAR(Ventas_Wellpro[[#This Row],[Fecha]])</f>
        <v>2026</v>
      </c>
      <c r="K3582" t="str">
        <f>TEXT(Ventas_Wellpro[[#This Row],[Fecha]],"MMMM")</f>
        <v>marzo</v>
      </c>
      <c r="L3582">
        <f>DAY(Ventas_Wellpro[[#This Row],[Fecha]])</f>
        <v>13</v>
      </c>
    </row>
    <row r="3583" spans="2:12" x14ac:dyDescent="0.25">
      <c r="B3583" s="70">
        <v>46093</v>
      </c>
      <c r="C3583" s="74" t="s">
        <v>21</v>
      </c>
      <c r="D3583" s="210" t="s">
        <v>144</v>
      </c>
      <c r="E3583" s="133">
        <v>137.79310000000001</v>
      </c>
      <c r="F3583" s="133">
        <v>1</v>
      </c>
      <c r="G3583" s="48">
        <f>+(Ventas_Wellpro[[#This Row],[Precio de Venta]]*0.16)*Ventas_Wellpro[[#This Row],[Cantidad Vendida]]</f>
        <v>22.046896</v>
      </c>
      <c r="H3583" s="135">
        <v>137.79</v>
      </c>
      <c r="I3583" s="17">
        <f>+Ventas_Wellpro[[#This Row],[Total de Venta sin IVA]]+Ventas_Wellpro[[#This Row],[IVA]]</f>
        <v>159.836896</v>
      </c>
      <c r="J3583">
        <f>YEAR(Ventas_Wellpro[[#This Row],[Fecha]])</f>
        <v>2026</v>
      </c>
      <c r="K3583" t="str">
        <f>TEXT(Ventas_Wellpro[[#This Row],[Fecha]],"MMMM")</f>
        <v>marzo</v>
      </c>
      <c r="L3583">
        <f>DAY(Ventas_Wellpro[[#This Row],[Fecha]])</f>
        <v>12</v>
      </c>
    </row>
    <row r="3584" spans="2:12" x14ac:dyDescent="0.25">
      <c r="B3584" s="70">
        <v>46094</v>
      </c>
      <c r="C3584" s="74" t="s">
        <v>21</v>
      </c>
      <c r="D3584" s="211" t="s">
        <v>144</v>
      </c>
      <c r="E3584" s="134">
        <v>137.79310000000001</v>
      </c>
      <c r="F3584" s="134">
        <v>1</v>
      </c>
      <c r="G3584" s="48">
        <f>+(Ventas_Wellpro[[#This Row],[Precio de Venta]]*0.16)*Ventas_Wellpro[[#This Row],[Cantidad Vendida]]</f>
        <v>22.046896</v>
      </c>
      <c r="H3584" s="136">
        <v>137.79</v>
      </c>
      <c r="I3584" s="17">
        <f>+Ventas_Wellpro[[#This Row],[Total de Venta sin IVA]]+Ventas_Wellpro[[#This Row],[IVA]]</f>
        <v>159.836896</v>
      </c>
      <c r="J3584">
        <f>YEAR(Ventas_Wellpro[[#This Row],[Fecha]])</f>
        <v>2026</v>
      </c>
      <c r="K3584" t="str">
        <f>TEXT(Ventas_Wellpro[[#This Row],[Fecha]],"MMMM")</f>
        <v>marzo</v>
      </c>
      <c r="L3584">
        <f>DAY(Ventas_Wellpro[[#This Row],[Fecha]])</f>
        <v>13</v>
      </c>
    </row>
    <row r="3585" spans="2:12" x14ac:dyDescent="0.25">
      <c r="B3585" s="70">
        <v>46093</v>
      </c>
      <c r="C3585" s="74" t="s">
        <v>16</v>
      </c>
      <c r="D3585" s="210" t="s">
        <v>144</v>
      </c>
      <c r="E3585" s="133">
        <v>905.16369999999995</v>
      </c>
      <c r="F3585" s="133">
        <v>1</v>
      </c>
      <c r="G3585" s="48">
        <f>+(Ventas_Wellpro[[#This Row],[Precio de Venta]]*0.16)*Ventas_Wellpro[[#This Row],[Cantidad Vendida]]</f>
        <v>144.82619199999999</v>
      </c>
      <c r="H3585" s="135">
        <v>905.16</v>
      </c>
      <c r="I3585" s="17">
        <f>+Ventas_Wellpro[[#This Row],[Total de Venta sin IVA]]+Ventas_Wellpro[[#This Row],[IVA]]</f>
        <v>1049.9861919999998</v>
      </c>
      <c r="J3585">
        <f>YEAR(Ventas_Wellpro[[#This Row],[Fecha]])</f>
        <v>2026</v>
      </c>
      <c r="K3585" t="str">
        <f>TEXT(Ventas_Wellpro[[#This Row],[Fecha]],"MMMM")</f>
        <v>marzo</v>
      </c>
      <c r="L3585">
        <f>DAY(Ventas_Wellpro[[#This Row],[Fecha]])</f>
        <v>12</v>
      </c>
    </row>
    <row r="3586" spans="2:12" x14ac:dyDescent="0.25">
      <c r="B3586" s="70">
        <v>46093</v>
      </c>
      <c r="C3586" s="74" t="s">
        <v>11</v>
      </c>
      <c r="D3586" t="s">
        <v>197</v>
      </c>
      <c r="E3586" s="134">
        <v>211.23</v>
      </c>
      <c r="F3586" s="134">
        <v>6</v>
      </c>
      <c r="G3586" s="48">
        <f>+(Ventas_Wellpro[[#This Row],[Precio de Venta]]*0.16)*Ventas_Wellpro[[#This Row],[Cantidad Vendida]]</f>
        <v>202.7808</v>
      </c>
      <c r="H3586" s="136">
        <v>1267.3800000000001</v>
      </c>
      <c r="I3586" s="17">
        <f>+Ventas_Wellpro[[#This Row],[Total de Venta sin IVA]]+Ventas_Wellpro[[#This Row],[IVA]]</f>
        <v>1470.1608000000001</v>
      </c>
      <c r="J3586">
        <f>YEAR(Ventas_Wellpro[[#This Row],[Fecha]])</f>
        <v>2026</v>
      </c>
      <c r="K3586" t="str">
        <f>TEXT(Ventas_Wellpro[[#This Row],[Fecha]],"MMMM")</f>
        <v>marzo</v>
      </c>
      <c r="L3586">
        <f>DAY(Ventas_Wellpro[[#This Row],[Fecha]])</f>
        <v>12</v>
      </c>
    </row>
    <row r="3587" spans="2:12" x14ac:dyDescent="0.25">
      <c r="B3587" s="70">
        <v>46094</v>
      </c>
      <c r="C3587" s="74" t="s">
        <v>123</v>
      </c>
      <c r="D3587" s="210" t="s">
        <v>144</v>
      </c>
      <c r="E3587" s="133">
        <v>137.79310000000001</v>
      </c>
      <c r="F3587" s="133">
        <v>1</v>
      </c>
      <c r="G3587" s="48">
        <f>+(Ventas_Wellpro[[#This Row],[Precio de Venta]]*0.16)*Ventas_Wellpro[[#This Row],[Cantidad Vendida]]</f>
        <v>22.046896</v>
      </c>
      <c r="H3587" s="135">
        <v>137.79</v>
      </c>
      <c r="I3587" s="17">
        <f>+Ventas_Wellpro[[#This Row],[Total de Venta sin IVA]]+Ventas_Wellpro[[#This Row],[IVA]]</f>
        <v>159.836896</v>
      </c>
      <c r="J3587">
        <f>YEAR(Ventas_Wellpro[[#This Row],[Fecha]])</f>
        <v>2026</v>
      </c>
      <c r="K3587" t="str">
        <f>TEXT(Ventas_Wellpro[[#This Row],[Fecha]],"MMMM")</f>
        <v>marzo</v>
      </c>
      <c r="L3587">
        <f>DAY(Ventas_Wellpro[[#This Row],[Fecha]])</f>
        <v>13</v>
      </c>
    </row>
    <row r="3588" spans="2:12" x14ac:dyDescent="0.25">
      <c r="B3588" s="70">
        <v>46093</v>
      </c>
      <c r="C3588" s="88" t="s">
        <v>173</v>
      </c>
      <c r="D3588" s="211" t="s">
        <v>144</v>
      </c>
      <c r="E3588" s="134">
        <v>885.46174900000005</v>
      </c>
      <c r="F3588" s="134">
        <v>1</v>
      </c>
      <c r="G3588" s="48">
        <f>+(Ventas_Wellpro[[#This Row],[Precio de Venta]]*0.16)*Ventas_Wellpro[[#This Row],[Cantidad Vendida]]</f>
        <v>141.67387984000001</v>
      </c>
      <c r="H3588" s="136">
        <v>885.47</v>
      </c>
      <c r="I3588" s="17">
        <f>+Ventas_Wellpro[[#This Row],[Total de Venta sin IVA]]+Ventas_Wellpro[[#This Row],[IVA]]</f>
        <v>1027.14387984</v>
      </c>
      <c r="J3588">
        <f>YEAR(Ventas_Wellpro[[#This Row],[Fecha]])</f>
        <v>2026</v>
      </c>
      <c r="K3588" t="str">
        <f>TEXT(Ventas_Wellpro[[#This Row],[Fecha]],"MMMM")</f>
        <v>marzo</v>
      </c>
      <c r="L3588">
        <f>DAY(Ventas_Wellpro[[#This Row],[Fecha]])</f>
        <v>12</v>
      </c>
    </row>
    <row r="3589" spans="2:12" x14ac:dyDescent="0.25">
      <c r="B3589" s="70">
        <v>46093</v>
      </c>
      <c r="C3589" s="88" t="s">
        <v>159</v>
      </c>
      <c r="D3589" s="210" t="s">
        <v>144</v>
      </c>
      <c r="E3589" s="133">
        <v>931.336409</v>
      </c>
      <c r="F3589" s="133">
        <v>1</v>
      </c>
      <c r="G3589" s="48">
        <f>+(Ventas_Wellpro[[#This Row],[Precio de Venta]]*0.16)*Ventas_Wellpro[[#This Row],[Cantidad Vendida]]</f>
        <v>149.01382544000001</v>
      </c>
      <c r="H3589" s="135">
        <v>931.33</v>
      </c>
      <c r="I3589" s="17">
        <f>+Ventas_Wellpro[[#This Row],[Total de Venta sin IVA]]+Ventas_Wellpro[[#This Row],[IVA]]</f>
        <v>1080.34382544</v>
      </c>
      <c r="J3589">
        <f>YEAR(Ventas_Wellpro[[#This Row],[Fecha]])</f>
        <v>2026</v>
      </c>
      <c r="K3589" t="str">
        <f>TEXT(Ventas_Wellpro[[#This Row],[Fecha]],"MMMM")</f>
        <v>marzo</v>
      </c>
      <c r="L3589">
        <f>DAY(Ventas_Wellpro[[#This Row],[Fecha]])</f>
        <v>12</v>
      </c>
    </row>
    <row r="3590" spans="2:12" x14ac:dyDescent="0.25">
      <c r="B3590" s="70">
        <v>46099</v>
      </c>
      <c r="C3590" s="88" t="s">
        <v>20</v>
      </c>
      <c r="D3590" s="210" t="s">
        <v>216</v>
      </c>
      <c r="E3590" s="63">
        <v>724.14</v>
      </c>
      <c r="F3590" s="63">
        <v>1</v>
      </c>
      <c r="G3590" s="48">
        <f>+(Ventas_Wellpro[[#This Row],[Precio de Venta]]*0.16)*Ventas_Wellpro[[#This Row],[Cantidad Vendida]]</f>
        <v>115.86239999999999</v>
      </c>
      <c r="H3590" s="48">
        <v>724.14</v>
      </c>
      <c r="I3590" s="17">
        <f>+Ventas_Wellpro[[#This Row],[Total de Venta sin IVA]]+Ventas_Wellpro[[#This Row],[IVA]]</f>
        <v>840.00239999999997</v>
      </c>
      <c r="J3590">
        <f>YEAR(Ventas_Wellpro[[#This Row],[Fecha]])</f>
        <v>2026</v>
      </c>
      <c r="K3590" t="str">
        <f>TEXT(Ventas_Wellpro[[#This Row],[Fecha]],"MMMM")</f>
        <v>marzo</v>
      </c>
      <c r="L3590">
        <f>DAY(Ventas_Wellpro[[#This Row],[Fecha]])</f>
        <v>18</v>
      </c>
    </row>
    <row r="3591" spans="2:12" x14ac:dyDescent="0.25">
      <c r="B3591" s="70">
        <v>46099</v>
      </c>
      <c r="C3591" s="88" t="s">
        <v>25</v>
      </c>
      <c r="D3591" s="211" t="s">
        <v>145</v>
      </c>
      <c r="E3591" s="64">
        <v>697</v>
      </c>
      <c r="F3591" s="64">
        <v>18</v>
      </c>
      <c r="G3591" s="48">
        <f>+(Ventas_Wellpro[[#This Row],[Precio de Venta]]*0.16)*Ventas_Wellpro[[#This Row],[Cantidad Vendida]]</f>
        <v>2007.36</v>
      </c>
      <c r="H3591" s="65">
        <v>12546</v>
      </c>
      <c r="I3591" s="17">
        <f>+Ventas_Wellpro[[#This Row],[Total de Venta sin IVA]]+Ventas_Wellpro[[#This Row],[IVA]]</f>
        <v>14553.36</v>
      </c>
      <c r="J3591">
        <f>YEAR(Ventas_Wellpro[[#This Row],[Fecha]])</f>
        <v>2026</v>
      </c>
      <c r="K3591" t="str">
        <f>TEXT(Ventas_Wellpro[[#This Row],[Fecha]],"MMMM")</f>
        <v>marzo</v>
      </c>
      <c r="L3591">
        <f>DAY(Ventas_Wellpro[[#This Row],[Fecha]])</f>
        <v>18</v>
      </c>
    </row>
    <row r="3592" spans="2:12" x14ac:dyDescent="0.25">
      <c r="B3592" s="70">
        <v>46099</v>
      </c>
      <c r="C3592" s="88" t="s">
        <v>25</v>
      </c>
      <c r="D3592" s="210" t="s">
        <v>145</v>
      </c>
      <c r="E3592" s="63">
        <v>697</v>
      </c>
      <c r="F3592" s="63">
        <v>48</v>
      </c>
      <c r="G3592" s="48">
        <f>+(Ventas_Wellpro[[#This Row],[Precio de Venta]]*0.16)*Ventas_Wellpro[[#This Row],[Cantidad Vendida]]</f>
        <v>5352.96</v>
      </c>
      <c r="H3592" s="48">
        <v>33456</v>
      </c>
      <c r="I3592" s="17">
        <f>+Ventas_Wellpro[[#This Row],[Total de Venta sin IVA]]+Ventas_Wellpro[[#This Row],[IVA]]</f>
        <v>38808.959999999999</v>
      </c>
      <c r="J3592">
        <f>YEAR(Ventas_Wellpro[[#This Row],[Fecha]])</f>
        <v>2026</v>
      </c>
      <c r="K3592" t="str">
        <f>TEXT(Ventas_Wellpro[[#This Row],[Fecha]],"MMMM")</f>
        <v>marzo</v>
      </c>
      <c r="L3592">
        <f>DAY(Ventas_Wellpro[[#This Row],[Fecha]])</f>
        <v>18</v>
      </c>
    </row>
    <row r="3593" spans="2:12" x14ac:dyDescent="0.25">
      <c r="B3593" s="70">
        <v>46098</v>
      </c>
      <c r="C3593" s="88" t="s">
        <v>18</v>
      </c>
      <c r="D3593" t="s">
        <v>196</v>
      </c>
      <c r="E3593" s="64">
        <v>525.59</v>
      </c>
      <c r="F3593" s="64">
        <v>6</v>
      </c>
      <c r="G3593" s="48">
        <f>+(Ventas_Wellpro[[#This Row],[Precio de Venta]]*0.16)*Ventas_Wellpro[[#This Row],[Cantidad Vendida]]</f>
        <v>504.56640000000004</v>
      </c>
      <c r="H3593" s="65">
        <v>3153.54</v>
      </c>
      <c r="I3593" s="17">
        <f>+Ventas_Wellpro[[#This Row],[Total de Venta sin IVA]]+Ventas_Wellpro[[#This Row],[IVA]]</f>
        <v>3658.1064000000001</v>
      </c>
      <c r="J3593">
        <f>YEAR(Ventas_Wellpro[[#This Row],[Fecha]])</f>
        <v>2026</v>
      </c>
      <c r="K3593" t="str">
        <f>TEXT(Ventas_Wellpro[[#This Row],[Fecha]],"MMMM")</f>
        <v>marzo</v>
      </c>
      <c r="L3593">
        <f>DAY(Ventas_Wellpro[[#This Row],[Fecha]])</f>
        <v>17</v>
      </c>
    </row>
    <row r="3594" spans="2:12" x14ac:dyDescent="0.25">
      <c r="B3594" s="70">
        <v>46098</v>
      </c>
      <c r="C3594" s="88" t="s">
        <v>18</v>
      </c>
      <c r="D3594" t="s">
        <v>196</v>
      </c>
      <c r="E3594" s="63">
        <v>525.59</v>
      </c>
      <c r="F3594" s="63">
        <v>6</v>
      </c>
      <c r="G3594" s="48">
        <f>+(Ventas_Wellpro[[#This Row],[Precio de Venta]]*0.16)*Ventas_Wellpro[[#This Row],[Cantidad Vendida]]</f>
        <v>504.56640000000004</v>
      </c>
      <c r="H3594" s="48">
        <v>3153.54</v>
      </c>
      <c r="I3594" s="17">
        <f>+Ventas_Wellpro[[#This Row],[Total de Venta sin IVA]]+Ventas_Wellpro[[#This Row],[IVA]]</f>
        <v>3658.1064000000001</v>
      </c>
      <c r="J3594">
        <f>YEAR(Ventas_Wellpro[[#This Row],[Fecha]])</f>
        <v>2026</v>
      </c>
      <c r="K3594" t="str">
        <f>TEXT(Ventas_Wellpro[[#This Row],[Fecha]],"MMMM")</f>
        <v>marzo</v>
      </c>
      <c r="L3594">
        <f>DAY(Ventas_Wellpro[[#This Row],[Fecha]])</f>
        <v>17</v>
      </c>
    </row>
    <row r="3595" spans="2:12" x14ac:dyDescent="0.25">
      <c r="B3595" s="70">
        <v>46098</v>
      </c>
      <c r="C3595" s="88" t="s">
        <v>18</v>
      </c>
      <c r="D3595" t="s">
        <v>196</v>
      </c>
      <c r="E3595" s="64">
        <v>525.59</v>
      </c>
      <c r="F3595" s="64">
        <v>12</v>
      </c>
      <c r="G3595" s="48">
        <f>+(Ventas_Wellpro[[#This Row],[Precio de Venta]]*0.16)*Ventas_Wellpro[[#This Row],[Cantidad Vendida]]</f>
        <v>1009.1328000000001</v>
      </c>
      <c r="H3595" s="65">
        <v>6307.08</v>
      </c>
      <c r="I3595" s="17">
        <f>+Ventas_Wellpro[[#This Row],[Total de Venta sin IVA]]+Ventas_Wellpro[[#This Row],[IVA]]</f>
        <v>7316.2128000000002</v>
      </c>
      <c r="J3595">
        <f>YEAR(Ventas_Wellpro[[#This Row],[Fecha]])</f>
        <v>2026</v>
      </c>
      <c r="K3595" t="str">
        <f>TEXT(Ventas_Wellpro[[#This Row],[Fecha]],"MMMM")</f>
        <v>marzo</v>
      </c>
      <c r="L3595">
        <f>DAY(Ventas_Wellpro[[#This Row],[Fecha]])</f>
        <v>17</v>
      </c>
    </row>
    <row r="3596" spans="2:12" x14ac:dyDescent="0.25">
      <c r="B3596" s="70">
        <v>46098</v>
      </c>
      <c r="C3596" s="88" t="s">
        <v>18</v>
      </c>
      <c r="D3596" t="s">
        <v>196</v>
      </c>
      <c r="E3596" s="63">
        <v>525.59</v>
      </c>
      <c r="F3596" s="63">
        <v>6</v>
      </c>
      <c r="G3596" s="48">
        <f>+(Ventas_Wellpro[[#This Row],[Precio de Venta]]*0.16)*Ventas_Wellpro[[#This Row],[Cantidad Vendida]]</f>
        <v>504.56640000000004</v>
      </c>
      <c r="H3596" s="48">
        <v>3153.54</v>
      </c>
      <c r="I3596" s="17">
        <f>+Ventas_Wellpro[[#This Row],[Total de Venta sin IVA]]+Ventas_Wellpro[[#This Row],[IVA]]</f>
        <v>3658.1064000000001</v>
      </c>
      <c r="J3596">
        <f>YEAR(Ventas_Wellpro[[#This Row],[Fecha]])</f>
        <v>2026</v>
      </c>
      <c r="K3596" t="str">
        <f>TEXT(Ventas_Wellpro[[#This Row],[Fecha]],"MMMM")</f>
        <v>marzo</v>
      </c>
      <c r="L3596">
        <f>DAY(Ventas_Wellpro[[#This Row],[Fecha]])</f>
        <v>17</v>
      </c>
    </row>
    <row r="3597" spans="2:12" x14ac:dyDescent="0.25">
      <c r="B3597" s="70">
        <v>46098</v>
      </c>
      <c r="C3597" s="88" t="s">
        <v>18</v>
      </c>
      <c r="D3597" t="s">
        <v>196</v>
      </c>
      <c r="E3597" s="64">
        <v>525.59</v>
      </c>
      <c r="F3597" s="64">
        <v>12</v>
      </c>
      <c r="G3597" s="48">
        <f>+(Ventas_Wellpro[[#This Row],[Precio de Venta]]*0.16)*Ventas_Wellpro[[#This Row],[Cantidad Vendida]]</f>
        <v>1009.1328000000001</v>
      </c>
      <c r="H3597" s="65">
        <v>6307.08</v>
      </c>
      <c r="I3597" s="17">
        <f>+Ventas_Wellpro[[#This Row],[Total de Venta sin IVA]]+Ventas_Wellpro[[#This Row],[IVA]]</f>
        <v>7316.2128000000002</v>
      </c>
      <c r="J3597">
        <f>YEAR(Ventas_Wellpro[[#This Row],[Fecha]])</f>
        <v>2026</v>
      </c>
      <c r="K3597" t="str">
        <f>TEXT(Ventas_Wellpro[[#This Row],[Fecha]],"MMMM")</f>
        <v>marzo</v>
      </c>
      <c r="L3597">
        <f>DAY(Ventas_Wellpro[[#This Row],[Fecha]])</f>
        <v>17</v>
      </c>
    </row>
    <row r="3598" spans="2:12" x14ac:dyDescent="0.25">
      <c r="B3598" s="70">
        <v>46099</v>
      </c>
      <c r="C3598" s="88" t="s">
        <v>18</v>
      </c>
      <c r="D3598" s="210" t="s">
        <v>145</v>
      </c>
      <c r="E3598" s="63">
        <v>697</v>
      </c>
      <c r="F3598" s="63">
        <v>18</v>
      </c>
      <c r="G3598" s="48">
        <f>+(Ventas_Wellpro[[#This Row],[Precio de Venta]]*0.16)*Ventas_Wellpro[[#This Row],[Cantidad Vendida]]</f>
        <v>2007.36</v>
      </c>
      <c r="H3598" s="48">
        <v>12546</v>
      </c>
      <c r="I3598" s="17">
        <f>+Ventas_Wellpro[[#This Row],[Total de Venta sin IVA]]+Ventas_Wellpro[[#This Row],[IVA]]</f>
        <v>14553.36</v>
      </c>
      <c r="J3598">
        <f>YEAR(Ventas_Wellpro[[#This Row],[Fecha]])</f>
        <v>2026</v>
      </c>
      <c r="K3598" t="str">
        <f>TEXT(Ventas_Wellpro[[#This Row],[Fecha]],"MMMM")</f>
        <v>marzo</v>
      </c>
      <c r="L3598">
        <f>DAY(Ventas_Wellpro[[#This Row],[Fecha]])</f>
        <v>18</v>
      </c>
    </row>
    <row r="3599" spans="2:12" x14ac:dyDescent="0.25">
      <c r="B3599" s="70">
        <v>46099</v>
      </c>
      <c r="C3599" s="88" t="s">
        <v>18</v>
      </c>
      <c r="D3599" s="211" t="s">
        <v>145</v>
      </c>
      <c r="E3599" s="64">
        <v>697</v>
      </c>
      <c r="F3599" s="64">
        <v>48</v>
      </c>
      <c r="G3599" s="48">
        <f>+(Ventas_Wellpro[[#This Row],[Precio de Venta]]*0.16)*Ventas_Wellpro[[#This Row],[Cantidad Vendida]]</f>
        <v>5352.96</v>
      </c>
      <c r="H3599" s="65">
        <v>33456</v>
      </c>
      <c r="I3599" s="17">
        <f>+Ventas_Wellpro[[#This Row],[Total de Venta sin IVA]]+Ventas_Wellpro[[#This Row],[IVA]]</f>
        <v>38808.959999999999</v>
      </c>
      <c r="J3599">
        <f>YEAR(Ventas_Wellpro[[#This Row],[Fecha]])</f>
        <v>2026</v>
      </c>
      <c r="K3599" t="str">
        <f>TEXT(Ventas_Wellpro[[#This Row],[Fecha]],"MMMM")</f>
        <v>marzo</v>
      </c>
      <c r="L3599">
        <f>DAY(Ventas_Wellpro[[#This Row],[Fecha]])</f>
        <v>18</v>
      </c>
    </row>
    <row r="3600" spans="2:12" x14ac:dyDescent="0.25">
      <c r="B3600" s="70">
        <v>46100</v>
      </c>
      <c r="C3600" s="88" t="s">
        <v>18</v>
      </c>
      <c r="D3600" t="s">
        <v>196</v>
      </c>
      <c r="E3600" s="63">
        <v>525.59</v>
      </c>
      <c r="F3600" s="63">
        <v>12</v>
      </c>
      <c r="G3600" s="48">
        <f>+(Ventas_Wellpro[[#This Row],[Precio de Venta]]*0.16)*Ventas_Wellpro[[#This Row],[Cantidad Vendida]]</f>
        <v>1009.1328000000001</v>
      </c>
      <c r="H3600" s="48">
        <v>6307.08</v>
      </c>
      <c r="I3600" s="17">
        <f>+Ventas_Wellpro[[#This Row],[Total de Venta sin IVA]]+Ventas_Wellpro[[#This Row],[IVA]]</f>
        <v>7316.2128000000002</v>
      </c>
      <c r="J3600">
        <f>YEAR(Ventas_Wellpro[[#This Row],[Fecha]])</f>
        <v>2026</v>
      </c>
      <c r="K3600" t="str">
        <f>TEXT(Ventas_Wellpro[[#This Row],[Fecha]],"MMMM")</f>
        <v>marzo</v>
      </c>
      <c r="L3600">
        <f>DAY(Ventas_Wellpro[[#This Row],[Fecha]])</f>
        <v>19</v>
      </c>
    </row>
    <row r="3601" spans="2:12" x14ac:dyDescent="0.25">
      <c r="B3601" s="70">
        <v>46100</v>
      </c>
      <c r="C3601" s="88" t="s">
        <v>18</v>
      </c>
      <c r="D3601" t="s">
        <v>196</v>
      </c>
      <c r="E3601" s="64">
        <v>525.59</v>
      </c>
      <c r="F3601" s="64">
        <v>6</v>
      </c>
      <c r="G3601" s="48">
        <f>+(Ventas_Wellpro[[#This Row],[Precio de Venta]]*0.16)*Ventas_Wellpro[[#This Row],[Cantidad Vendida]]</f>
        <v>504.56640000000004</v>
      </c>
      <c r="H3601" s="65">
        <v>3153.54</v>
      </c>
      <c r="I3601" s="17">
        <f>+Ventas_Wellpro[[#This Row],[Total de Venta sin IVA]]+Ventas_Wellpro[[#This Row],[IVA]]</f>
        <v>3658.1064000000001</v>
      </c>
      <c r="J3601">
        <f>YEAR(Ventas_Wellpro[[#This Row],[Fecha]])</f>
        <v>2026</v>
      </c>
      <c r="K3601" t="str">
        <f>TEXT(Ventas_Wellpro[[#This Row],[Fecha]],"MMMM")</f>
        <v>marzo</v>
      </c>
      <c r="L3601">
        <f>DAY(Ventas_Wellpro[[#This Row],[Fecha]])</f>
        <v>19</v>
      </c>
    </row>
    <row r="3602" spans="2:12" x14ac:dyDescent="0.25">
      <c r="B3602" s="70">
        <v>46100</v>
      </c>
      <c r="C3602" s="88" t="s">
        <v>18</v>
      </c>
      <c r="D3602" t="s">
        <v>196</v>
      </c>
      <c r="E3602" s="63">
        <v>525.59</v>
      </c>
      <c r="F3602" s="63">
        <v>6</v>
      </c>
      <c r="G3602" s="48">
        <f>+(Ventas_Wellpro[[#This Row],[Precio de Venta]]*0.16)*Ventas_Wellpro[[#This Row],[Cantidad Vendida]]</f>
        <v>504.56640000000004</v>
      </c>
      <c r="H3602" s="48">
        <v>3153.54</v>
      </c>
      <c r="I3602" s="17">
        <f>+Ventas_Wellpro[[#This Row],[Total de Venta sin IVA]]+Ventas_Wellpro[[#This Row],[IVA]]</f>
        <v>3658.1064000000001</v>
      </c>
      <c r="J3602">
        <f>YEAR(Ventas_Wellpro[[#This Row],[Fecha]])</f>
        <v>2026</v>
      </c>
      <c r="K3602" t="str">
        <f>TEXT(Ventas_Wellpro[[#This Row],[Fecha]],"MMMM")</f>
        <v>marzo</v>
      </c>
      <c r="L3602">
        <f>DAY(Ventas_Wellpro[[#This Row],[Fecha]])</f>
        <v>19</v>
      </c>
    </row>
    <row r="3603" spans="2:12" x14ac:dyDescent="0.25">
      <c r="B3603" s="70">
        <v>46100</v>
      </c>
      <c r="C3603" s="88" t="s">
        <v>18</v>
      </c>
      <c r="D3603" t="s">
        <v>196</v>
      </c>
      <c r="E3603" s="64">
        <v>525.59</v>
      </c>
      <c r="F3603" s="64">
        <v>6</v>
      </c>
      <c r="G3603" s="48">
        <f>+(Ventas_Wellpro[[#This Row],[Precio de Venta]]*0.16)*Ventas_Wellpro[[#This Row],[Cantidad Vendida]]</f>
        <v>504.56640000000004</v>
      </c>
      <c r="H3603" s="65">
        <v>3153.54</v>
      </c>
      <c r="I3603" s="17">
        <f>+Ventas_Wellpro[[#This Row],[Total de Venta sin IVA]]+Ventas_Wellpro[[#This Row],[IVA]]</f>
        <v>3658.1064000000001</v>
      </c>
      <c r="J3603">
        <f>YEAR(Ventas_Wellpro[[#This Row],[Fecha]])</f>
        <v>2026</v>
      </c>
      <c r="K3603" t="str">
        <f>TEXT(Ventas_Wellpro[[#This Row],[Fecha]],"MMMM")</f>
        <v>marzo</v>
      </c>
      <c r="L3603">
        <f>DAY(Ventas_Wellpro[[#This Row],[Fecha]])</f>
        <v>19</v>
      </c>
    </row>
    <row r="3604" spans="2:12" x14ac:dyDescent="0.25">
      <c r="B3604" s="70">
        <v>46098</v>
      </c>
      <c r="C3604" s="74" t="s">
        <v>22</v>
      </c>
      <c r="D3604" s="210" t="s">
        <v>144</v>
      </c>
      <c r="E3604" s="63">
        <v>137.79</v>
      </c>
      <c r="F3604" s="63">
        <v>1</v>
      </c>
      <c r="G3604" s="48">
        <f>+(Ventas_Wellpro[[#This Row],[Precio de Venta]]*0.16)*Ventas_Wellpro[[#This Row],[Cantidad Vendida]]</f>
        <v>22.046399999999998</v>
      </c>
      <c r="H3604" s="48">
        <v>137.79</v>
      </c>
      <c r="I3604" s="17">
        <f>+Ventas_Wellpro[[#This Row],[Total de Venta sin IVA]]+Ventas_Wellpro[[#This Row],[IVA]]</f>
        <v>159.8364</v>
      </c>
      <c r="J3604">
        <f>YEAR(Ventas_Wellpro[[#This Row],[Fecha]])</f>
        <v>2026</v>
      </c>
      <c r="K3604" t="str">
        <f>TEXT(Ventas_Wellpro[[#This Row],[Fecha]],"MMMM")</f>
        <v>marzo</v>
      </c>
      <c r="L3604">
        <f>DAY(Ventas_Wellpro[[#This Row],[Fecha]])</f>
        <v>17</v>
      </c>
    </row>
    <row r="3605" spans="2:12" x14ac:dyDescent="0.25">
      <c r="B3605" s="70">
        <v>46098</v>
      </c>
      <c r="C3605" s="74" t="s">
        <v>22</v>
      </c>
      <c r="D3605" s="211" t="s">
        <v>144</v>
      </c>
      <c r="E3605" s="64">
        <v>137.79</v>
      </c>
      <c r="F3605" s="64">
        <v>1</v>
      </c>
      <c r="G3605" s="48">
        <f>+(Ventas_Wellpro[[#This Row],[Precio de Venta]]*0.16)*Ventas_Wellpro[[#This Row],[Cantidad Vendida]]</f>
        <v>22.046399999999998</v>
      </c>
      <c r="H3605" s="65">
        <v>137.79</v>
      </c>
      <c r="I3605" s="17">
        <f>+Ventas_Wellpro[[#This Row],[Total de Venta sin IVA]]+Ventas_Wellpro[[#This Row],[IVA]]</f>
        <v>159.8364</v>
      </c>
      <c r="J3605">
        <f>YEAR(Ventas_Wellpro[[#This Row],[Fecha]])</f>
        <v>2026</v>
      </c>
      <c r="K3605" t="str">
        <f>TEXT(Ventas_Wellpro[[#This Row],[Fecha]],"MMMM")</f>
        <v>marzo</v>
      </c>
      <c r="L3605">
        <f>DAY(Ventas_Wellpro[[#This Row],[Fecha]])</f>
        <v>17</v>
      </c>
    </row>
    <row r="3606" spans="2:12" x14ac:dyDescent="0.25">
      <c r="B3606" s="70">
        <v>46098</v>
      </c>
      <c r="C3606" s="74" t="s">
        <v>22</v>
      </c>
      <c r="D3606" s="210" t="s">
        <v>144</v>
      </c>
      <c r="E3606" s="63">
        <v>137.79</v>
      </c>
      <c r="F3606" s="63">
        <v>1</v>
      </c>
      <c r="G3606" s="48">
        <f>+(Ventas_Wellpro[[#This Row],[Precio de Venta]]*0.16)*Ventas_Wellpro[[#This Row],[Cantidad Vendida]]</f>
        <v>22.046399999999998</v>
      </c>
      <c r="H3606" s="48">
        <v>137.79</v>
      </c>
      <c r="I3606" s="17">
        <f>+Ventas_Wellpro[[#This Row],[Total de Venta sin IVA]]+Ventas_Wellpro[[#This Row],[IVA]]</f>
        <v>159.8364</v>
      </c>
      <c r="J3606">
        <f>YEAR(Ventas_Wellpro[[#This Row],[Fecha]])</f>
        <v>2026</v>
      </c>
      <c r="K3606" t="str">
        <f>TEXT(Ventas_Wellpro[[#This Row],[Fecha]],"MMMM")</f>
        <v>marzo</v>
      </c>
      <c r="L3606">
        <f>DAY(Ventas_Wellpro[[#This Row],[Fecha]])</f>
        <v>17</v>
      </c>
    </row>
    <row r="3607" spans="2:12" x14ac:dyDescent="0.25">
      <c r="B3607" s="70">
        <v>46098</v>
      </c>
      <c r="C3607" s="74" t="s">
        <v>22</v>
      </c>
      <c r="D3607" s="211" t="s">
        <v>144</v>
      </c>
      <c r="E3607" s="64">
        <v>137.79</v>
      </c>
      <c r="F3607" s="64">
        <v>1</v>
      </c>
      <c r="G3607" s="48">
        <f>+(Ventas_Wellpro[[#This Row],[Precio de Venta]]*0.16)*Ventas_Wellpro[[#This Row],[Cantidad Vendida]]</f>
        <v>22.046399999999998</v>
      </c>
      <c r="H3607" s="65">
        <v>137.79</v>
      </c>
      <c r="I3607" s="17">
        <f>+Ventas_Wellpro[[#This Row],[Total de Venta sin IVA]]+Ventas_Wellpro[[#This Row],[IVA]]</f>
        <v>159.8364</v>
      </c>
      <c r="J3607">
        <f>YEAR(Ventas_Wellpro[[#This Row],[Fecha]])</f>
        <v>2026</v>
      </c>
      <c r="K3607" t="str">
        <f>TEXT(Ventas_Wellpro[[#This Row],[Fecha]],"MMMM")</f>
        <v>marzo</v>
      </c>
      <c r="L3607">
        <f>DAY(Ventas_Wellpro[[#This Row],[Fecha]])</f>
        <v>17</v>
      </c>
    </row>
    <row r="3608" spans="2:12" x14ac:dyDescent="0.25">
      <c r="B3608" s="70">
        <v>46098</v>
      </c>
      <c r="C3608" s="74" t="s">
        <v>22</v>
      </c>
      <c r="D3608" s="210" t="s">
        <v>144</v>
      </c>
      <c r="E3608" s="63">
        <v>137.79</v>
      </c>
      <c r="F3608" s="63">
        <v>1</v>
      </c>
      <c r="G3608" s="48">
        <f>+(Ventas_Wellpro[[#This Row],[Precio de Venta]]*0.16)*Ventas_Wellpro[[#This Row],[Cantidad Vendida]]</f>
        <v>22.046399999999998</v>
      </c>
      <c r="H3608" s="48">
        <v>137.79</v>
      </c>
      <c r="I3608" s="17">
        <f>+Ventas_Wellpro[[#This Row],[Total de Venta sin IVA]]+Ventas_Wellpro[[#This Row],[IVA]]</f>
        <v>159.8364</v>
      </c>
      <c r="J3608">
        <f>YEAR(Ventas_Wellpro[[#This Row],[Fecha]])</f>
        <v>2026</v>
      </c>
      <c r="K3608" t="str">
        <f>TEXT(Ventas_Wellpro[[#This Row],[Fecha]],"MMMM")</f>
        <v>marzo</v>
      </c>
      <c r="L3608">
        <f>DAY(Ventas_Wellpro[[#This Row],[Fecha]])</f>
        <v>17</v>
      </c>
    </row>
    <row r="3609" spans="2:12" x14ac:dyDescent="0.25">
      <c r="B3609" s="70">
        <v>46098</v>
      </c>
      <c r="C3609" s="74" t="s">
        <v>22</v>
      </c>
      <c r="D3609" s="211" t="s">
        <v>144</v>
      </c>
      <c r="E3609" s="64">
        <v>137.79</v>
      </c>
      <c r="F3609" s="64">
        <v>1</v>
      </c>
      <c r="G3609" s="48">
        <f>+(Ventas_Wellpro[[#This Row],[Precio de Venta]]*0.16)*Ventas_Wellpro[[#This Row],[Cantidad Vendida]]</f>
        <v>22.046399999999998</v>
      </c>
      <c r="H3609" s="65">
        <v>137.79</v>
      </c>
      <c r="I3609" s="17">
        <f>+Ventas_Wellpro[[#This Row],[Total de Venta sin IVA]]+Ventas_Wellpro[[#This Row],[IVA]]</f>
        <v>159.8364</v>
      </c>
      <c r="J3609">
        <f>YEAR(Ventas_Wellpro[[#This Row],[Fecha]])</f>
        <v>2026</v>
      </c>
      <c r="K3609" t="str">
        <f>TEXT(Ventas_Wellpro[[#This Row],[Fecha]],"MMMM")</f>
        <v>marzo</v>
      </c>
      <c r="L3609">
        <f>DAY(Ventas_Wellpro[[#This Row],[Fecha]])</f>
        <v>17</v>
      </c>
    </row>
    <row r="3610" spans="2:12" x14ac:dyDescent="0.25">
      <c r="B3610" s="70">
        <v>46098</v>
      </c>
      <c r="C3610" s="74" t="s">
        <v>22</v>
      </c>
      <c r="D3610" s="210" t="s">
        <v>144</v>
      </c>
      <c r="E3610" s="63">
        <v>137.79</v>
      </c>
      <c r="F3610" s="63">
        <v>1</v>
      </c>
      <c r="G3610" s="48">
        <f>+(Ventas_Wellpro[[#This Row],[Precio de Venta]]*0.16)*Ventas_Wellpro[[#This Row],[Cantidad Vendida]]</f>
        <v>22.046399999999998</v>
      </c>
      <c r="H3610" s="48">
        <v>137.79</v>
      </c>
      <c r="I3610" s="17">
        <f>+Ventas_Wellpro[[#This Row],[Total de Venta sin IVA]]+Ventas_Wellpro[[#This Row],[IVA]]</f>
        <v>159.8364</v>
      </c>
      <c r="J3610">
        <f>YEAR(Ventas_Wellpro[[#This Row],[Fecha]])</f>
        <v>2026</v>
      </c>
      <c r="K3610" t="str">
        <f>TEXT(Ventas_Wellpro[[#This Row],[Fecha]],"MMMM")</f>
        <v>marzo</v>
      </c>
      <c r="L3610">
        <f>DAY(Ventas_Wellpro[[#This Row],[Fecha]])</f>
        <v>17</v>
      </c>
    </row>
    <row r="3611" spans="2:12" x14ac:dyDescent="0.25">
      <c r="B3611" s="70">
        <v>46098</v>
      </c>
      <c r="C3611" s="74" t="s">
        <v>22</v>
      </c>
      <c r="D3611" s="211" t="s">
        <v>144</v>
      </c>
      <c r="E3611" s="64">
        <v>137.79</v>
      </c>
      <c r="F3611" s="64">
        <v>1</v>
      </c>
      <c r="G3611" s="48">
        <f>+(Ventas_Wellpro[[#This Row],[Precio de Venta]]*0.16)*Ventas_Wellpro[[#This Row],[Cantidad Vendida]]</f>
        <v>22.046399999999998</v>
      </c>
      <c r="H3611" s="65">
        <v>137.79</v>
      </c>
      <c r="I3611" s="17">
        <f>+Ventas_Wellpro[[#This Row],[Total de Venta sin IVA]]+Ventas_Wellpro[[#This Row],[IVA]]</f>
        <v>159.8364</v>
      </c>
      <c r="J3611">
        <f>YEAR(Ventas_Wellpro[[#This Row],[Fecha]])</f>
        <v>2026</v>
      </c>
      <c r="K3611" t="str">
        <f>TEXT(Ventas_Wellpro[[#This Row],[Fecha]],"MMMM")</f>
        <v>marzo</v>
      </c>
      <c r="L3611">
        <f>DAY(Ventas_Wellpro[[#This Row],[Fecha]])</f>
        <v>17</v>
      </c>
    </row>
    <row r="3612" spans="2:12" x14ac:dyDescent="0.25">
      <c r="B3612" s="70">
        <v>46098</v>
      </c>
      <c r="C3612" s="74" t="s">
        <v>22</v>
      </c>
      <c r="D3612" s="210" t="s">
        <v>144</v>
      </c>
      <c r="E3612" s="63">
        <v>137.79</v>
      </c>
      <c r="F3612" s="63">
        <v>1</v>
      </c>
      <c r="G3612" s="48">
        <f>+(Ventas_Wellpro[[#This Row],[Precio de Venta]]*0.16)*Ventas_Wellpro[[#This Row],[Cantidad Vendida]]</f>
        <v>22.046399999999998</v>
      </c>
      <c r="H3612" s="48">
        <v>137.79</v>
      </c>
      <c r="I3612" s="17">
        <f>+Ventas_Wellpro[[#This Row],[Total de Venta sin IVA]]+Ventas_Wellpro[[#This Row],[IVA]]</f>
        <v>159.8364</v>
      </c>
      <c r="J3612">
        <f>YEAR(Ventas_Wellpro[[#This Row],[Fecha]])</f>
        <v>2026</v>
      </c>
      <c r="K3612" t="str">
        <f>TEXT(Ventas_Wellpro[[#This Row],[Fecha]],"MMMM")</f>
        <v>marzo</v>
      </c>
      <c r="L3612">
        <f>DAY(Ventas_Wellpro[[#This Row],[Fecha]])</f>
        <v>17</v>
      </c>
    </row>
    <row r="3613" spans="2:12" x14ac:dyDescent="0.25">
      <c r="B3613" s="70">
        <v>46098</v>
      </c>
      <c r="C3613" s="74" t="s">
        <v>22</v>
      </c>
      <c r="D3613" s="211" t="s">
        <v>144</v>
      </c>
      <c r="E3613" s="64">
        <v>137.79</v>
      </c>
      <c r="F3613" s="64">
        <v>1</v>
      </c>
      <c r="G3613" s="48">
        <f>+(Ventas_Wellpro[[#This Row],[Precio de Venta]]*0.16)*Ventas_Wellpro[[#This Row],[Cantidad Vendida]]</f>
        <v>22.046399999999998</v>
      </c>
      <c r="H3613" s="65">
        <v>137.79</v>
      </c>
      <c r="I3613" s="17">
        <f>+Ventas_Wellpro[[#This Row],[Total de Venta sin IVA]]+Ventas_Wellpro[[#This Row],[IVA]]</f>
        <v>159.8364</v>
      </c>
      <c r="J3613">
        <f>YEAR(Ventas_Wellpro[[#This Row],[Fecha]])</f>
        <v>2026</v>
      </c>
      <c r="K3613" t="str">
        <f>TEXT(Ventas_Wellpro[[#This Row],[Fecha]],"MMMM")</f>
        <v>marzo</v>
      </c>
      <c r="L3613">
        <f>DAY(Ventas_Wellpro[[#This Row],[Fecha]])</f>
        <v>17</v>
      </c>
    </row>
    <row r="3614" spans="2:12" x14ac:dyDescent="0.25">
      <c r="B3614" s="70">
        <v>46098</v>
      </c>
      <c r="C3614" s="74" t="s">
        <v>22</v>
      </c>
      <c r="D3614" s="210" t="s">
        <v>144</v>
      </c>
      <c r="E3614" s="63">
        <v>137.79</v>
      </c>
      <c r="F3614" s="63">
        <v>1</v>
      </c>
      <c r="G3614" s="48">
        <f>+(Ventas_Wellpro[[#This Row],[Precio de Venta]]*0.16)*Ventas_Wellpro[[#This Row],[Cantidad Vendida]]</f>
        <v>22.046399999999998</v>
      </c>
      <c r="H3614" s="48">
        <v>137.79</v>
      </c>
      <c r="I3614" s="17">
        <f>+Ventas_Wellpro[[#This Row],[Total de Venta sin IVA]]+Ventas_Wellpro[[#This Row],[IVA]]</f>
        <v>159.8364</v>
      </c>
      <c r="J3614">
        <f>YEAR(Ventas_Wellpro[[#This Row],[Fecha]])</f>
        <v>2026</v>
      </c>
      <c r="K3614" t="str">
        <f>TEXT(Ventas_Wellpro[[#This Row],[Fecha]],"MMMM")</f>
        <v>marzo</v>
      </c>
      <c r="L3614">
        <f>DAY(Ventas_Wellpro[[#This Row],[Fecha]])</f>
        <v>17</v>
      </c>
    </row>
    <row r="3615" spans="2:12" x14ac:dyDescent="0.25">
      <c r="B3615" s="70">
        <v>46098</v>
      </c>
      <c r="C3615" s="74" t="s">
        <v>22</v>
      </c>
      <c r="D3615" s="211" t="s">
        <v>144</v>
      </c>
      <c r="E3615" s="64">
        <v>137.79</v>
      </c>
      <c r="F3615" s="64">
        <v>1</v>
      </c>
      <c r="G3615" s="48">
        <f>+(Ventas_Wellpro[[#This Row],[Precio de Venta]]*0.16)*Ventas_Wellpro[[#This Row],[Cantidad Vendida]]</f>
        <v>22.046399999999998</v>
      </c>
      <c r="H3615" s="65">
        <v>137.79</v>
      </c>
      <c r="I3615" s="17">
        <f>+Ventas_Wellpro[[#This Row],[Total de Venta sin IVA]]+Ventas_Wellpro[[#This Row],[IVA]]</f>
        <v>159.8364</v>
      </c>
      <c r="J3615">
        <f>YEAR(Ventas_Wellpro[[#This Row],[Fecha]])</f>
        <v>2026</v>
      </c>
      <c r="K3615" t="str">
        <f>TEXT(Ventas_Wellpro[[#This Row],[Fecha]],"MMMM")</f>
        <v>marzo</v>
      </c>
      <c r="L3615">
        <f>DAY(Ventas_Wellpro[[#This Row],[Fecha]])</f>
        <v>17</v>
      </c>
    </row>
    <row r="3616" spans="2:12" x14ac:dyDescent="0.25">
      <c r="B3616" s="70">
        <v>46099</v>
      </c>
      <c r="C3616" s="74" t="s">
        <v>22</v>
      </c>
      <c r="D3616" s="210" t="s">
        <v>145</v>
      </c>
      <c r="E3616" s="63">
        <v>90.54</v>
      </c>
      <c r="F3616" s="63">
        <v>20</v>
      </c>
      <c r="G3616" s="48">
        <f>+(Ventas_Wellpro[[#This Row],[Precio de Venta]]*0.16)*Ventas_Wellpro[[#This Row],[Cantidad Vendida]]</f>
        <v>289.72800000000001</v>
      </c>
      <c r="H3616" s="48">
        <v>1810.8</v>
      </c>
      <c r="I3616" s="17">
        <f>+Ventas_Wellpro[[#This Row],[Total de Venta sin IVA]]+Ventas_Wellpro[[#This Row],[IVA]]</f>
        <v>2100.5279999999998</v>
      </c>
      <c r="J3616">
        <f>YEAR(Ventas_Wellpro[[#This Row],[Fecha]])</f>
        <v>2026</v>
      </c>
      <c r="K3616" t="str">
        <f>TEXT(Ventas_Wellpro[[#This Row],[Fecha]],"MMMM")</f>
        <v>marzo</v>
      </c>
      <c r="L3616">
        <f>DAY(Ventas_Wellpro[[#This Row],[Fecha]])</f>
        <v>18</v>
      </c>
    </row>
    <row r="3617" spans="2:12" x14ac:dyDescent="0.25">
      <c r="B3617" s="70">
        <v>46099</v>
      </c>
      <c r="C3617" s="74" t="s">
        <v>22</v>
      </c>
      <c r="D3617" s="211" t="s">
        <v>145</v>
      </c>
      <c r="E3617" s="64">
        <v>90.54</v>
      </c>
      <c r="F3617" s="64">
        <v>100</v>
      </c>
      <c r="G3617" s="48">
        <f>+(Ventas_Wellpro[[#This Row],[Precio de Venta]]*0.16)*Ventas_Wellpro[[#This Row],[Cantidad Vendida]]</f>
        <v>1448.64</v>
      </c>
      <c r="H3617" s="65">
        <v>9054</v>
      </c>
      <c r="I3617" s="17">
        <f>+Ventas_Wellpro[[#This Row],[Total de Venta sin IVA]]+Ventas_Wellpro[[#This Row],[IVA]]</f>
        <v>10502.64</v>
      </c>
      <c r="J3617">
        <f>YEAR(Ventas_Wellpro[[#This Row],[Fecha]])</f>
        <v>2026</v>
      </c>
      <c r="K3617" t="str">
        <f>TEXT(Ventas_Wellpro[[#This Row],[Fecha]],"MMMM")</f>
        <v>marzo</v>
      </c>
      <c r="L3617">
        <f>DAY(Ventas_Wellpro[[#This Row],[Fecha]])</f>
        <v>18</v>
      </c>
    </row>
    <row r="3618" spans="2:12" x14ac:dyDescent="0.25">
      <c r="B3618" s="70">
        <v>46099</v>
      </c>
      <c r="C3618" s="74" t="s">
        <v>22</v>
      </c>
      <c r="D3618" s="210" t="s">
        <v>144</v>
      </c>
      <c r="E3618" s="63">
        <v>137.79</v>
      </c>
      <c r="F3618" s="63">
        <v>1</v>
      </c>
      <c r="G3618" s="48">
        <f>+(Ventas_Wellpro[[#This Row],[Precio de Venta]]*0.16)*Ventas_Wellpro[[#This Row],[Cantidad Vendida]]</f>
        <v>22.046399999999998</v>
      </c>
      <c r="H3618" s="48">
        <v>137.79</v>
      </c>
      <c r="I3618" s="17">
        <f>+Ventas_Wellpro[[#This Row],[Total de Venta sin IVA]]+Ventas_Wellpro[[#This Row],[IVA]]</f>
        <v>159.8364</v>
      </c>
      <c r="J3618">
        <f>YEAR(Ventas_Wellpro[[#This Row],[Fecha]])</f>
        <v>2026</v>
      </c>
      <c r="K3618" t="str">
        <f>TEXT(Ventas_Wellpro[[#This Row],[Fecha]],"MMMM")</f>
        <v>marzo</v>
      </c>
      <c r="L3618">
        <f>DAY(Ventas_Wellpro[[#This Row],[Fecha]])</f>
        <v>18</v>
      </c>
    </row>
    <row r="3619" spans="2:12" x14ac:dyDescent="0.25">
      <c r="B3619" s="70">
        <v>46099</v>
      </c>
      <c r="C3619" s="74" t="s">
        <v>22</v>
      </c>
      <c r="D3619" s="211" t="s">
        <v>144</v>
      </c>
      <c r="E3619" s="64">
        <v>137.79</v>
      </c>
      <c r="F3619" s="64">
        <v>1</v>
      </c>
      <c r="G3619" s="48">
        <f>+(Ventas_Wellpro[[#This Row],[Precio de Venta]]*0.16)*Ventas_Wellpro[[#This Row],[Cantidad Vendida]]</f>
        <v>22.046399999999998</v>
      </c>
      <c r="H3619" s="65">
        <v>137.79</v>
      </c>
      <c r="I3619" s="17">
        <f>+Ventas_Wellpro[[#This Row],[Total de Venta sin IVA]]+Ventas_Wellpro[[#This Row],[IVA]]</f>
        <v>159.8364</v>
      </c>
      <c r="J3619">
        <f>YEAR(Ventas_Wellpro[[#This Row],[Fecha]])</f>
        <v>2026</v>
      </c>
      <c r="K3619" t="str">
        <f>TEXT(Ventas_Wellpro[[#This Row],[Fecha]],"MMMM")</f>
        <v>marzo</v>
      </c>
      <c r="L3619">
        <f>DAY(Ventas_Wellpro[[#This Row],[Fecha]])</f>
        <v>18</v>
      </c>
    </row>
    <row r="3620" spans="2:12" x14ac:dyDescent="0.25">
      <c r="B3620" s="70">
        <v>46099</v>
      </c>
      <c r="C3620" s="74" t="s">
        <v>22</v>
      </c>
      <c r="D3620" s="210" t="s">
        <v>144</v>
      </c>
      <c r="E3620" s="63">
        <v>137.79</v>
      </c>
      <c r="F3620" s="63">
        <v>1</v>
      </c>
      <c r="G3620" s="48">
        <f>+(Ventas_Wellpro[[#This Row],[Precio de Venta]]*0.16)*Ventas_Wellpro[[#This Row],[Cantidad Vendida]]</f>
        <v>22.046399999999998</v>
      </c>
      <c r="H3620" s="48">
        <v>137.79</v>
      </c>
      <c r="I3620" s="17">
        <f>+Ventas_Wellpro[[#This Row],[Total de Venta sin IVA]]+Ventas_Wellpro[[#This Row],[IVA]]</f>
        <v>159.8364</v>
      </c>
      <c r="J3620">
        <f>YEAR(Ventas_Wellpro[[#This Row],[Fecha]])</f>
        <v>2026</v>
      </c>
      <c r="K3620" t="str">
        <f>TEXT(Ventas_Wellpro[[#This Row],[Fecha]],"MMMM")</f>
        <v>marzo</v>
      </c>
      <c r="L3620">
        <f>DAY(Ventas_Wellpro[[#This Row],[Fecha]])</f>
        <v>18</v>
      </c>
    </row>
    <row r="3621" spans="2:12" x14ac:dyDescent="0.25">
      <c r="B3621" s="70">
        <v>46100</v>
      </c>
      <c r="C3621" s="74" t="s">
        <v>22</v>
      </c>
      <c r="D3621" s="211" t="s">
        <v>144</v>
      </c>
      <c r="E3621" s="64">
        <v>137.79</v>
      </c>
      <c r="F3621" s="64">
        <v>1</v>
      </c>
      <c r="G3621" s="48">
        <f>+(Ventas_Wellpro[[#This Row],[Precio de Venta]]*0.16)*Ventas_Wellpro[[#This Row],[Cantidad Vendida]]</f>
        <v>22.046399999999998</v>
      </c>
      <c r="H3621" s="65">
        <v>137.79</v>
      </c>
      <c r="I3621" s="17">
        <f>+Ventas_Wellpro[[#This Row],[Total de Venta sin IVA]]+Ventas_Wellpro[[#This Row],[IVA]]</f>
        <v>159.8364</v>
      </c>
      <c r="J3621">
        <f>YEAR(Ventas_Wellpro[[#This Row],[Fecha]])</f>
        <v>2026</v>
      </c>
      <c r="K3621" t="str">
        <f>TEXT(Ventas_Wellpro[[#This Row],[Fecha]],"MMMM")</f>
        <v>marzo</v>
      </c>
      <c r="L3621">
        <f>DAY(Ventas_Wellpro[[#This Row],[Fecha]])</f>
        <v>19</v>
      </c>
    </row>
    <row r="3622" spans="2:12" x14ac:dyDescent="0.25">
      <c r="B3622" s="70">
        <v>46100</v>
      </c>
      <c r="C3622" s="74" t="s">
        <v>22</v>
      </c>
      <c r="D3622" s="210" t="s">
        <v>144</v>
      </c>
      <c r="E3622" s="63">
        <v>137.79</v>
      </c>
      <c r="F3622" s="63">
        <v>1</v>
      </c>
      <c r="G3622" s="48">
        <f>+(Ventas_Wellpro[[#This Row],[Precio de Venta]]*0.16)*Ventas_Wellpro[[#This Row],[Cantidad Vendida]]</f>
        <v>22.046399999999998</v>
      </c>
      <c r="H3622" s="48">
        <v>137.79</v>
      </c>
      <c r="I3622" s="17">
        <f>+Ventas_Wellpro[[#This Row],[Total de Venta sin IVA]]+Ventas_Wellpro[[#This Row],[IVA]]</f>
        <v>159.8364</v>
      </c>
      <c r="J3622">
        <f>YEAR(Ventas_Wellpro[[#This Row],[Fecha]])</f>
        <v>2026</v>
      </c>
      <c r="K3622" t="str">
        <f>TEXT(Ventas_Wellpro[[#This Row],[Fecha]],"MMMM")</f>
        <v>marzo</v>
      </c>
      <c r="L3622">
        <f>DAY(Ventas_Wellpro[[#This Row],[Fecha]])</f>
        <v>19</v>
      </c>
    </row>
    <row r="3623" spans="2:12" x14ac:dyDescent="0.25">
      <c r="B3623" s="70">
        <v>46100</v>
      </c>
      <c r="C3623" s="74" t="s">
        <v>22</v>
      </c>
      <c r="D3623" s="211" t="s">
        <v>144</v>
      </c>
      <c r="E3623" s="64">
        <v>137.79</v>
      </c>
      <c r="F3623" s="64">
        <v>1</v>
      </c>
      <c r="G3623" s="48">
        <f>+(Ventas_Wellpro[[#This Row],[Precio de Venta]]*0.16)*Ventas_Wellpro[[#This Row],[Cantidad Vendida]]</f>
        <v>22.046399999999998</v>
      </c>
      <c r="H3623" s="65">
        <v>137.79</v>
      </c>
      <c r="I3623" s="17">
        <f>+Ventas_Wellpro[[#This Row],[Total de Venta sin IVA]]+Ventas_Wellpro[[#This Row],[IVA]]</f>
        <v>159.8364</v>
      </c>
      <c r="J3623">
        <f>YEAR(Ventas_Wellpro[[#This Row],[Fecha]])</f>
        <v>2026</v>
      </c>
      <c r="K3623" t="str">
        <f>TEXT(Ventas_Wellpro[[#This Row],[Fecha]],"MMMM")</f>
        <v>marzo</v>
      </c>
      <c r="L3623">
        <f>DAY(Ventas_Wellpro[[#This Row],[Fecha]])</f>
        <v>19</v>
      </c>
    </row>
    <row r="3624" spans="2:12" x14ac:dyDescent="0.25">
      <c r="B3624" s="70">
        <v>46100</v>
      </c>
      <c r="C3624" s="74" t="s">
        <v>22</v>
      </c>
      <c r="D3624" s="210" t="s">
        <v>144</v>
      </c>
      <c r="E3624" s="63">
        <v>137.79</v>
      </c>
      <c r="F3624" s="63">
        <v>1</v>
      </c>
      <c r="G3624" s="48">
        <f>+(Ventas_Wellpro[[#This Row],[Precio de Venta]]*0.16)*Ventas_Wellpro[[#This Row],[Cantidad Vendida]]</f>
        <v>22.046399999999998</v>
      </c>
      <c r="H3624" s="48">
        <v>137.79</v>
      </c>
      <c r="I3624" s="17">
        <f>+Ventas_Wellpro[[#This Row],[Total de Venta sin IVA]]+Ventas_Wellpro[[#This Row],[IVA]]</f>
        <v>159.8364</v>
      </c>
      <c r="J3624">
        <f>YEAR(Ventas_Wellpro[[#This Row],[Fecha]])</f>
        <v>2026</v>
      </c>
      <c r="K3624" t="str">
        <f>TEXT(Ventas_Wellpro[[#This Row],[Fecha]],"MMMM")</f>
        <v>marzo</v>
      </c>
      <c r="L3624">
        <f>DAY(Ventas_Wellpro[[#This Row],[Fecha]])</f>
        <v>19</v>
      </c>
    </row>
    <row r="3625" spans="2:12" x14ac:dyDescent="0.25">
      <c r="B3625" s="70">
        <v>46100</v>
      </c>
      <c r="C3625" s="74" t="s">
        <v>22</v>
      </c>
      <c r="D3625" s="211" t="s">
        <v>144</v>
      </c>
      <c r="E3625" s="64">
        <v>137.79</v>
      </c>
      <c r="F3625" s="64">
        <v>1</v>
      </c>
      <c r="G3625" s="48">
        <f>+(Ventas_Wellpro[[#This Row],[Precio de Venta]]*0.16)*Ventas_Wellpro[[#This Row],[Cantidad Vendida]]</f>
        <v>22.046399999999998</v>
      </c>
      <c r="H3625" s="65">
        <v>137.79</v>
      </c>
      <c r="I3625" s="17">
        <f>+Ventas_Wellpro[[#This Row],[Total de Venta sin IVA]]+Ventas_Wellpro[[#This Row],[IVA]]</f>
        <v>159.8364</v>
      </c>
      <c r="J3625">
        <f>YEAR(Ventas_Wellpro[[#This Row],[Fecha]])</f>
        <v>2026</v>
      </c>
      <c r="K3625" t="str">
        <f>TEXT(Ventas_Wellpro[[#This Row],[Fecha]],"MMMM")</f>
        <v>marzo</v>
      </c>
      <c r="L3625">
        <f>DAY(Ventas_Wellpro[[#This Row],[Fecha]])</f>
        <v>19</v>
      </c>
    </row>
    <row r="3626" spans="2:12" x14ac:dyDescent="0.25">
      <c r="B3626" s="70">
        <v>46100</v>
      </c>
      <c r="C3626" s="74" t="s">
        <v>22</v>
      </c>
      <c r="D3626" t="s">
        <v>203</v>
      </c>
      <c r="E3626" s="63">
        <v>89.870500000000007</v>
      </c>
      <c r="F3626" s="63">
        <v>38</v>
      </c>
      <c r="G3626" s="48">
        <f>+(Ventas_Wellpro[[#This Row],[Precio de Venta]]*0.16)*Ventas_Wellpro[[#This Row],[Cantidad Vendida]]</f>
        <v>546.41264000000001</v>
      </c>
      <c r="H3626" s="48">
        <v>3415.08</v>
      </c>
      <c r="I3626" s="17">
        <f>+Ventas_Wellpro[[#This Row],[Total de Venta sin IVA]]+Ventas_Wellpro[[#This Row],[IVA]]</f>
        <v>3961.4926399999999</v>
      </c>
      <c r="J3626">
        <f>YEAR(Ventas_Wellpro[[#This Row],[Fecha]])</f>
        <v>2026</v>
      </c>
      <c r="K3626" t="str">
        <f>TEXT(Ventas_Wellpro[[#This Row],[Fecha]],"MMMM")</f>
        <v>marzo</v>
      </c>
      <c r="L3626">
        <f>DAY(Ventas_Wellpro[[#This Row],[Fecha]])</f>
        <v>19</v>
      </c>
    </row>
    <row r="3627" spans="2:12" x14ac:dyDescent="0.25">
      <c r="B3627" s="70">
        <v>46101</v>
      </c>
      <c r="C3627" s="74" t="s">
        <v>22</v>
      </c>
      <c r="D3627" s="211" t="s">
        <v>144</v>
      </c>
      <c r="E3627" s="64">
        <v>137.79</v>
      </c>
      <c r="F3627" s="64">
        <v>1</v>
      </c>
      <c r="G3627" s="48">
        <f>+(Ventas_Wellpro[[#This Row],[Precio de Venta]]*0.16)*Ventas_Wellpro[[#This Row],[Cantidad Vendida]]</f>
        <v>22.046399999999998</v>
      </c>
      <c r="H3627" s="65">
        <v>137.79</v>
      </c>
      <c r="I3627" s="17">
        <f>+Ventas_Wellpro[[#This Row],[Total de Venta sin IVA]]+Ventas_Wellpro[[#This Row],[IVA]]</f>
        <v>159.8364</v>
      </c>
      <c r="J3627">
        <f>YEAR(Ventas_Wellpro[[#This Row],[Fecha]])</f>
        <v>2026</v>
      </c>
      <c r="K3627" t="str">
        <f>TEXT(Ventas_Wellpro[[#This Row],[Fecha]],"MMMM")</f>
        <v>marzo</v>
      </c>
      <c r="L3627">
        <f>DAY(Ventas_Wellpro[[#This Row],[Fecha]])</f>
        <v>20</v>
      </c>
    </row>
    <row r="3628" spans="2:12" x14ac:dyDescent="0.25">
      <c r="B3628" s="70">
        <v>46101</v>
      </c>
      <c r="C3628" s="74" t="s">
        <v>22</v>
      </c>
      <c r="D3628" s="210" t="s">
        <v>144</v>
      </c>
      <c r="E3628" s="63">
        <v>137.79</v>
      </c>
      <c r="F3628" s="63">
        <v>1</v>
      </c>
      <c r="G3628" s="48">
        <f>+(Ventas_Wellpro[[#This Row],[Precio de Venta]]*0.16)*Ventas_Wellpro[[#This Row],[Cantidad Vendida]]</f>
        <v>22.046399999999998</v>
      </c>
      <c r="H3628" s="48">
        <v>137.79</v>
      </c>
      <c r="I3628" s="17">
        <f>+Ventas_Wellpro[[#This Row],[Total de Venta sin IVA]]+Ventas_Wellpro[[#This Row],[IVA]]</f>
        <v>159.8364</v>
      </c>
      <c r="J3628">
        <f>YEAR(Ventas_Wellpro[[#This Row],[Fecha]])</f>
        <v>2026</v>
      </c>
      <c r="K3628" t="str">
        <f>TEXT(Ventas_Wellpro[[#This Row],[Fecha]],"MMMM")</f>
        <v>marzo</v>
      </c>
      <c r="L3628">
        <f>DAY(Ventas_Wellpro[[#This Row],[Fecha]])</f>
        <v>20</v>
      </c>
    </row>
    <row r="3629" spans="2:12" x14ac:dyDescent="0.25">
      <c r="B3629" s="70">
        <v>46101</v>
      </c>
      <c r="C3629" s="74" t="s">
        <v>22</v>
      </c>
      <c r="D3629" s="211" t="s">
        <v>144</v>
      </c>
      <c r="E3629" s="64">
        <v>137.79</v>
      </c>
      <c r="F3629" s="64">
        <v>1</v>
      </c>
      <c r="G3629" s="48">
        <f>+(Ventas_Wellpro[[#This Row],[Precio de Venta]]*0.16)*Ventas_Wellpro[[#This Row],[Cantidad Vendida]]</f>
        <v>22.046399999999998</v>
      </c>
      <c r="H3629" s="65">
        <v>137.79</v>
      </c>
      <c r="I3629" s="17">
        <f>+Ventas_Wellpro[[#This Row],[Total de Venta sin IVA]]+Ventas_Wellpro[[#This Row],[IVA]]</f>
        <v>159.8364</v>
      </c>
      <c r="J3629">
        <f>YEAR(Ventas_Wellpro[[#This Row],[Fecha]])</f>
        <v>2026</v>
      </c>
      <c r="K3629" t="str">
        <f>TEXT(Ventas_Wellpro[[#This Row],[Fecha]],"MMMM")</f>
        <v>marzo</v>
      </c>
      <c r="L3629">
        <f>DAY(Ventas_Wellpro[[#This Row],[Fecha]])</f>
        <v>20</v>
      </c>
    </row>
    <row r="3630" spans="2:12" x14ac:dyDescent="0.25">
      <c r="B3630" s="70">
        <v>46098</v>
      </c>
      <c r="C3630" s="74" t="s">
        <v>21</v>
      </c>
      <c r="D3630" s="210" t="s">
        <v>144</v>
      </c>
      <c r="E3630" s="63">
        <v>137.79</v>
      </c>
      <c r="F3630" s="63">
        <v>1</v>
      </c>
      <c r="G3630" s="48">
        <f>+(Ventas_Wellpro[[#This Row],[Precio de Venta]]*0.16)*Ventas_Wellpro[[#This Row],[Cantidad Vendida]]</f>
        <v>22.046399999999998</v>
      </c>
      <c r="H3630" s="48">
        <v>137.79</v>
      </c>
      <c r="I3630" s="17">
        <f>+Ventas_Wellpro[[#This Row],[Total de Venta sin IVA]]+Ventas_Wellpro[[#This Row],[IVA]]</f>
        <v>159.8364</v>
      </c>
      <c r="J3630">
        <f>YEAR(Ventas_Wellpro[[#This Row],[Fecha]])</f>
        <v>2026</v>
      </c>
      <c r="K3630" t="str">
        <f>TEXT(Ventas_Wellpro[[#This Row],[Fecha]],"MMMM")</f>
        <v>marzo</v>
      </c>
      <c r="L3630">
        <f>DAY(Ventas_Wellpro[[#This Row],[Fecha]])</f>
        <v>17</v>
      </c>
    </row>
    <row r="3631" spans="2:12" x14ac:dyDescent="0.25">
      <c r="B3631" s="70">
        <v>46098</v>
      </c>
      <c r="C3631" s="74" t="s">
        <v>21</v>
      </c>
      <c r="D3631" s="211" t="s">
        <v>144</v>
      </c>
      <c r="E3631" s="64">
        <v>137.79</v>
      </c>
      <c r="F3631" s="64">
        <v>1</v>
      </c>
      <c r="G3631" s="48">
        <f>+(Ventas_Wellpro[[#This Row],[Precio de Venta]]*0.16)*Ventas_Wellpro[[#This Row],[Cantidad Vendida]]</f>
        <v>22.046399999999998</v>
      </c>
      <c r="H3631" s="65">
        <v>137.79</v>
      </c>
      <c r="I3631" s="17">
        <f>+Ventas_Wellpro[[#This Row],[Total de Venta sin IVA]]+Ventas_Wellpro[[#This Row],[IVA]]</f>
        <v>159.8364</v>
      </c>
      <c r="J3631">
        <f>YEAR(Ventas_Wellpro[[#This Row],[Fecha]])</f>
        <v>2026</v>
      </c>
      <c r="K3631" t="str">
        <f>TEXT(Ventas_Wellpro[[#This Row],[Fecha]],"MMMM")</f>
        <v>marzo</v>
      </c>
      <c r="L3631">
        <f>DAY(Ventas_Wellpro[[#This Row],[Fecha]])</f>
        <v>17</v>
      </c>
    </row>
    <row r="3632" spans="2:12" x14ac:dyDescent="0.25">
      <c r="B3632" s="70">
        <v>46099</v>
      </c>
      <c r="C3632" s="74" t="s">
        <v>21</v>
      </c>
      <c r="D3632" s="210" t="s">
        <v>145</v>
      </c>
      <c r="E3632" s="63">
        <v>90.54</v>
      </c>
      <c r="F3632" s="63">
        <v>20</v>
      </c>
      <c r="G3632" s="48">
        <f>+(Ventas_Wellpro[[#This Row],[Precio de Venta]]*0.16)*Ventas_Wellpro[[#This Row],[Cantidad Vendida]]</f>
        <v>289.72800000000001</v>
      </c>
      <c r="H3632" s="48">
        <v>1810.8</v>
      </c>
      <c r="I3632" s="17">
        <f>+Ventas_Wellpro[[#This Row],[Total de Venta sin IVA]]+Ventas_Wellpro[[#This Row],[IVA]]</f>
        <v>2100.5279999999998</v>
      </c>
      <c r="J3632">
        <f>YEAR(Ventas_Wellpro[[#This Row],[Fecha]])</f>
        <v>2026</v>
      </c>
      <c r="K3632" t="str">
        <f>TEXT(Ventas_Wellpro[[#This Row],[Fecha]],"MMMM")</f>
        <v>marzo</v>
      </c>
      <c r="L3632">
        <f>DAY(Ventas_Wellpro[[#This Row],[Fecha]])</f>
        <v>18</v>
      </c>
    </row>
    <row r="3633" spans="2:12" x14ac:dyDescent="0.25">
      <c r="B3633" s="70">
        <v>46099</v>
      </c>
      <c r="C3633" s="74" t="s">
        <v>21</v>
      </c>
      <c r="D3633" s="211" t="s">
        <v>145</v>
      </c>
      <c r="E3633" s="64">
        <v>90.54</v>
      </c>
      <c r="F3633" s="64">
        <v>100</v>
      </c>
      <c r="G3633" s="48">
        <f>+(Ventas_Wellpro[[#This Row],[Precio de Venta]]*0.16)*Ventas_Wellpro[[#This Row],[Cantidad Vendida]]</f>
        <v>1448.64</v>
      </c>
      <c r="H3633" s="65">
        <v>9054</v>
      </c>
      <c r="I3633" s="17">
        <f>+Ventas_Wellpro[[#This Row],[Total de Venta sin IVA]]+Ventas_Wellpro[[#This Row],[IVA]]</f>
        <v>10502.64</v>
      </c>
      <c r="J3633">
        <f>YEAR(Ventas_Wellpro[[#This Row],[Fecha]])</f>
        <v>2026</v>
      </c>
      <c r="K3633" t="str">
        <f>TEXT(Ventas_Wellpro[[#This Row],[Fecha]],"MMMM")</f>
        <v>marzo</v>
      </c>
      <c r="L3633">
        <f>DAY(Ventas_Wellpro[[#This Row],[Fecha]])</f>
        <v>18</v>
      </c>
    </row>
    <row r="3634" spans="2:12" x14ac:dyDescent="0.25">
      <c r="B3634" s="70">
        <v>46099</v>
      </c>
      <c r="C3634" s="74" t="s">
        <v>21</v>
      </c>
      <c r="D3634" s="210" t="s">
        <v>144</v>
      </c>
      <c r="E3634" s="63">
        <v>137.79</v>
      </c>
      <c r="F3634" s="63">
        <v>1</v>
      </c>
      <c r="G3634" s="48">
        <f>+(Ventas_Wellpro[[#This Row],[Precio de Venta]]*0.16)*Ventas_Wellpro[[#This Row],[Cantidad Vendida]]</f>
        <v>22.046399999999998</v>
      </c>
      <c r="H3634" s="48">
        <v>137.79</v>
      </c>
      <c r="I3634" s="17">
        <f>+Ventas_Wellpro[[#This Row],[Total de Venta sin IVA]]+Ventas_Wellpro[[#This Row],[IVA]]</f>
        <v>159.8364</v>
      </c>
      <c r="J3634">
        <f>YEAR(Ventas_Wellpro[[#This Row],[Fecha]])</f>
        <v>2026</v>
      </c>
      <c r="K3634" t="str">
        <f>TEXT(Ventas_Wellpro[[#This Row],[Fecha]],"MMMM")</f>
        <v>marzo</v>
      </c>
      <c r="L3634">
        <f>DAY(Ventas_Wellpro[[#This Row],[Fecha]])</f>
        <v>18</v>
      </c>
    </row>
    <row r="3635" spans="2:12" x14ac:dyDescent="0.25">
      <c r="B3635" s="70">
        <v>46100</v>
      </c>
      <c r="C3635" s="74" t="s">
        <v>21</v>
      </c>
      <c r="D3635" t="s">
        <v>203</v>
      </c>
      <c r="E3635" s="64">
        <v>89.870599999999996</v>
      </c>
      <c r="F3635" s="64">
        <v>51</v>
      </c>
      <c r="G3635" s="48">
        <f>+(Ventas_Wellpro[[#This Row],[Precio de Venta]]*0.16)*Ventas_Wellpro[[#This Row],[Cantidad Vendida]]</f>
        <v>733.34409600000004</v>
      </c>
      <c r="H3635" s="65">
        <v>4583.3999999999996</v>
      </c>
      <c r="I3635" s="17">
        <f>+Ventas_Wellpro[[#This Row],[Total de Venta sin IVA]]+Ventas_Wellpro[[#This Row],[IVA]]</f>
        <v>5316.7440959999994</v>
      </c>
      <c r="J3635">
        <f>YEAR(Ventas_Wellpro[[#This Row],[Fecha]])</f>
        <v>2026</v>
      </c>
      <c r="K3635" t="str">
        <f>TEXT(Ventas_Wellpro[[#This Row],[Fecha]],"MMMM")</f>
        <v>marzo</v>
      </c>
      <c r="L3635">
        <f>DAY(Ventas_Wellpro[[#This Row],[Fecha]])</f>
        <v>19</v>
      </c>
    </row>
    <row r="3636" spans="2:12" x14ac:dyDescent="0.25">
      <c r="B3636" s="70">
        <v>46101</v>
      </c>
      <c r="C3636" s="74" t="s">
        <v>21</v>
      </c>
      <c r="D3636" s="210" t="s">
        <v>144</v>
      </c>
      <c r="E3636" s="63">
        <v>137.79</v>
      </c>
      <c r="F3636" s="63">
        <v>1</v>
      </c>
      <c r="G3636" s="48">
        <f>+(Ventas_Wellpro[[#This Row],[Precio de Venta]]*0.16)*Ventas_Wellpro[[#This Row],[Cantidad Vendida]]</f>
        <v>22.046399999999998</v>
      </c>
      <c r="H3636" s="48">
        <v>137.79</v>
      </c>
      <c r="I3636" s="17">
        <f>+Ventas_Wellpro[[#This Row],[Total de Venta sin IVA]]+Ventas_Wellpro[[#This Row],[IVA]]</f>
        <v>159.8364</v>
      </c>
      <c r="J3636">
        <f>YEAR(Ventas_Wellpro[[#This Row],[Fecha]])</f>
        <v>2026</v>
      </c>
      <c r="K3636" t="str">
        <f>TEXT(Ventas_Wellpro[[#This Row],[Fecha]],"MMMM")</f>
        <v>marzo</v>
      </c>
      <c r="L3636">
        <f>DAY(Ventas_Wellpro[[#This Row],[Fecha]])</f>
        <v>20</v>
      </c>
    </row>
    <row r="3637" spans="2:12" x14ac:dyDescent="0.25">
      <c r="B3637" s="70">
        <v>46101</v>
      </c>
      <c r="C3637" s="74" t="s">
        <v>21</v>
      </c>
      <c r="D3637" s="211" t="s">
        <v>144</v>
      </c>
      <c r="E3637" s="64">
        <v>137.79</v>
      </c>
      <c r="F3637" s="64">
        <v>1</v>
      </c>
      <c r="G3637" s="48">
        <f>+(Ventas_Wellpro[[#This Row],[Precio de Venta]]*0.16)*Ventas_Wellpro[[#This Row],[Cantidad Vendida]]</f>
        <v>22.046399999999998</v>
      </c>
      <c r="H3637" s="65">
        <v>137.79</v>
      </c>
      <c r="I3637" s="17">
        <f>+Ventas_Wellpro[[#This Row],[Total de Venta sin IVA]]+Ventas_Wellpro[[#This Row],[IVA]]</f>
        <v>159.8364</v>
      </c>
      <c r="J3637">
        <f>YEAR(Ventas_Wellpro[[#This Row],[Fecha]])</f>
        <v>2026</v>
      </c>
      <c r="K3637" t="str">
        <f>TEXT(Ventas_Wellpro[[#This Row],[Fecha]],"MMMM")</f>
        <v>marzo</v>
      </c>
      <c r="L3637">
        <f>DAY(Ventas_Wellpro[[#This Row],[Fecha]])</f>
        <v>20</v>
      </c>
    </row>
    <row r="3638" spans="2:12" x14ac:dyDescent="0.25">
      <c r="B3638" s="70">
        <v>46101</v>
      </c>
      <c r="C3638" s="74" t="s">
        <v>21</v>
      </c>
      <c r="D3638" s="210" t="s">
        <v>144</v>
      </c>
      <c r="E3638" s="63">
        <v>137.79</v>
      </c>
      <c r="F3638" s="63">
        <v>1</v>
      </c>
      <c r="G3638" s="48">
        <f>+(Ventas_Wellpro[[#This Row],[Precio de Venta]]*0.16)*Ventas_Wellpro[[#This Row],[Cantidad Vendida]]</f>
        <v>22.046399999999998</v>
      </c>
      <c r="H3638" s="48">
        <v>137.79</v>
      </c>
      <c r="I3638" s="17">
        <f>+Ventas_Wellpro[[#This Row],[Total de Venta sin IVA]]+Ventas_Wellpro[[#This Row],[IVA]]</f>
        <v>159.8364</v>
      </c>
      <c r="J3638">
        <f>YEAR(Ventas_Wellpro[[#This Row],[Fecha]])</f>
        <v>2026</v>
      </c>
      <c r="K3638" t="str">
        <f>TEXT(Ventas_Wellpro[[#This Row],[Fecha]],"MMMM")</f>
        <v>marzo</v>
      </c>
      <c r="L3638">
        <f>DAY(Ventas_Wellpro[[#This Row],[Fecha]])</f>
        <v>20</v>
      </c>
    </row>
    <row r="3639" spans="2:12" x14ac:dyDescent="0.25">
      <c r="B3639" s="70">
        <v>46098</v>
      </c>
      <c r="C3639" s="74" t="s">
        <v>23</v>
      </c>
      <c r="D3639" s="211" t="s">
        <v>144</v>
      </c>
      <c r="E3639" s="64">
        <v>137.79</v>
      </c>
      <c r="F3639" s="64">
        <v>1</v>
      </c>
      <c r="G3639" s="48">
        <f>+(Ventas_Wellpro[[#This Row],[Precio de Venta]]*0.16)*Ventas_Wellpro[[#This Row],[Cantidad Vendida]]</f>
        <v>22.046399999999998</v>
      </c>
      <c r="H3639" s="65">
        <v>137.79</v>
      </c>
      <c r="I3639" s="17">
        <f>+Ventas_Wellpro[[#This Row],[Total de Venta sin IVA]]+Ventas_Wellpro[[#This Row],[IVA]]</f>
        <v>159.8364</v>
      </c>
      <c r="J3639">
        <f>YEAR(Ventas_Wellpro[[#This Row],[Fecha]])</f>
        <v>2026</v>
      </c>
      <c r="K3639" t="str">
        <f>TEXT(Ventas_Wellpro[[#This Row],[Fecha]],"MMMM")</f>
        <v>marzo</v>
      </c>
      <c r="L3639">
        <f>DAY(Ventas_Wellpro[[#This Row],[Fecha]])</f>
        <v>17</v>
      </c>
    </row>
    <row r="3640" spans="2:12" x14ac:dyDescent="0.25">
      <c r="B3640" s="70">
        <v>46098</v>
      </c>
      <c r="C3640" s="74" t="s">
        <v>23</v>
      </c>
      <c r="D3640" s="210" t="s">
        <v>144</v>
      </c>
      <c r="E3640" s="63">
        <v>137.79</v>
      </c>
      <c r="F3640" s="63">
        <v>1</v>
      </c>
      <c r="G3640" s="48">
        <f>+(Ventas_Wellpro[[#This Row],[Precio de Venta]]*0.16)*Ventas_Wellpro[[#This Row],[Cantidad Vendida]]</f>
        <v>22.046399999999998</v>
      </c>
      <c r="H3640" s="48">
        <v>137.79</v>
      </c>
      <c r="I3640" s="17">
        <f>+Ventas_Wellpro[[#This Row],[Total de Venta sin IVA]]+Ventas_Wellpro[[#This Row],[IVA]]</f>
        <v>159.8364</v>
      </c>
      <c r="J3640">
        <f>YEAR(Ventas_Wellpro[[#This Row],[Fecha]])</f>
        <v>2026</v>
      </c>
      <c r="K3640" t="str">
        <f>TEXT(Ventas_Wellpro[[#This Row],[Fecha]],"MMMM")</f>
        <v>marzo</v>
      </c>
      <c r="L3640">
        <f>DAY(Ventas_Wellpro[[#This Row],[Fecha]])</f>
        <v>17</v>
      </c>
    </row>
    <row r="3641" spans="2:12" x14ac:dyDescent="0.25">
      <c r="B3641" s="70">
        <v>46098</v>
      </c>
      <c r="C3641" s="74" t="s">
        <v>23</v>
      </c>
      <c r="D3641" t="s">
        <v>196</v>
      </c>
      <c r="E3641" s="64">
        <v>70.05</v>
      </c>
      <c r="F3641" s="64">
        <v>240</v>
      </c>
      <c r="G3641" s="48">
        <f>+(Ventas_Wellpro[[#This Row],[Precio de Venta]]*0.16)*Ventas_Wellpro[[#This Row],[Cantidad Vendida]]</f>
        <v>2689.92</v>
      </c>
      <c r="H3641" s="65">
        <v>16812</v>
      </c>
      <c r="I3641" s="17">
        <f>+Ventas_Wellpro[[#This Row],[Total de Venta sin IVA]]+Ventas_Wellpro[[#This Row],[IVA]]</f>
        <v>19501.919999999998</v>
      </c>
      <c r="J3641">
        <f>YEAR(Ventas_Wellpro[[#This Row],[Fecha]])</f>
        <v>2026</v>
      </c>
      <c r="K3641" t="str">
        <f>TEXT(Ventas_Wellpro[[#This Row],[Fecha]],"MMMM")</f>
        <v>marzo</v>
      </c>
      <c r="L3641">
        <f>DAY(Ventas_Wellpro[[#This Row],[Fecha]])</f>
        <v>17</v>
      </c>
    </row>
    <row r="3642" spans="2:12" x14ac:dyDescent="0.25">
      <c r="B3642" s="70">
        <v>46100</v>
      </c>
      <c r="C3642" s="74" t="s">
        <v>23</v>
      </c>
      <c r="D3642" s="210" t="s">
        <v>144</v>
      </c>
      <c r="E3642" s="63">
        <v>137.79</v>
      </c>
      <c r="F3642" s="63">
        <v>1</v>
      </c>
      <c r="G3642" s="48">
        <f>+(Ventas_Wellpro[[#This Row],[Precio de Venta]]*0.16)*Ventas_Wellpro[[#This Row],[Cantidad Vendida]]</f>
        <v>22.046399999999998</v>
      </c>
      <c r="H3642" s="48">
        <v>137.79</v>
      </c>
      <c r="I3642" s="17">
        <f>+Ventas_Wellpro[[#This Row],[Total de Venta sin IVA]]+Ventas_Wellpro[[#This Row],[IVA]]</f>
        <v>159.8364</v>
      </c>
      <c r="J3642">
        <f>YEAR(Ventas_Wellpro[[#This Row],[Fecha]])</f>
        <v>2026</v>
      </c>
      <c r="K3642" t="str">
        <f>TEXT(Ventas_Wellpro[[#This Row],[Fecha]],"MMMM")</f>
        <v>marzo</v>
      </c>
      <c r="L3642">
        <f>DAY(Ventas_Wellpro[[#This Row],[Fecha]])</f>
        <v>19</v>
      </c>
    </row>
    <row r="3643" spans="2:12" x14ac:dyDescent="0.25">
      <c r="B3643" s="70">
        <v>46100</v>
      </c>
      <c r="C3643" s="74" t="s">
        <v>23</v>
      </c>
      <c r="D3643" s="211" t="s">
        <v>144</v>
      </c>
      <c r="E3643" s="64">
        <v>137.79</v>
      </c>
      <c r="F3643" s="64">
        <v>1</v>
      </c>
      <c r="G3643" s="48">
        <f>+(Ventas_Wellpro[[#This Row],[Precio de Venta]]*0.16)*Ventas_Wellpro[[#This Row],[Cantidad Vendida]]</f>
        <v>22.046399999999998</v>
      </c>
      <c r="H3643" s="65">
        <v>137.79</v>
      </c>
      <c r="I3643" s="17">
        <f>+Ventas_Wellpro[[#This Row],[Total de Venta sin IVA]]+Ventas_Wellpro[[#This Row],[IVA]]</f>
        <v>159.8364</v>
      </c>
      <c r="J3643">
        <f>YEAR(Ventas_Wellpro[[#This Row],[Fecha]])</f>
        <v>2026</v>
      </c>
      <c r="K3643" t="str">
        <f>TEXT(Ventas_Wellpro[[#This Row],[Fecha]],"MMMM")</f>
        <v>marzo</v>
      </c>
      <c r="L3643">
        <f>DAY(Ventas_Wellpro[[#This Row],[Fecha]])</f>
        <v>19</v>
      </c>
    </row>
    <row r="3644" spans="2:12" x14ac:dyDescent="0.25">
      <c r="B3644" s="70">
        <v>46098</v>
      </c>
      <c r="C3644" s="74" t="s">
        <v>24</v>
      </c>
      <c r="D3644" s="210" t="s">
        <v>144</v>
      </c>
      <c r="E3644" s="63">
        <v>137.79499999999999</v>
      </c>
      <c r="F3644" s="63">
        <v>2</v>
      </c>
      <c r="G3644" s="48">
        <f>+(Ventas_Wellpro[[#This Row],[Precio de Venta]]*0.16)*Ventas_Wellpro[[#This Row],[Cantidad Vendida]]</f>
        <v>44.0944</v>
      </c>
      <c r="H3644" s="48">
        <v>275.58999999999997</v>
      </c>
      <c r="I3644" s="17">
        <f>+Ventas_Wellpro[[#This Row],[Total de Venta sin IVA]]+Ventas_Wellpro[[#This Row],[IVA]]</f>
        <v>319.68439999999998</v>
      </c>
      <c r="J3644">
        <f>YEAR(Ventas_Wellpro[[#This Row],[Fecha]])</f>
        <v>2026</v>
      </c>
      <c r="K3644" t="str">
        <f>TEXT(Ventas_Wellpro[[#This Row],[Fecha]],"MMMM")</f>
        <v>marzo</v>
      </c>
      <c r="L3644">
        <f>DAY(Ventas_Wellpro[[#This Row],[Fecha]])</f>
        <v>17</v>
      </c>
    </row>
    <row r="3645" spans="2:12" x14ac:dyDescent="0.25">
      <c r="B3645" s="70">
        <v>46098</v>
      </c>
      <c r="C3645" s="74" t="s">
        <v>24</v>
      </c>
      <c r="D3645" s="211" t="s">
        <v>144</v>
      </c>
      <c r="E3645" s="64">
        <v>137.79</v>
      </c>
      <c r="F3645" s="64">
        <v>1</v>
      </c>
      <c r="G3645" s="48">
        <f>+(Ventas_Wellpro[[#This Row],[Precio de Venta]]*0.16)*Ventas_Wellpro[[#This Row],[Cantidad Vendida]]</f>
        <v>22.046399999999998</v>
      </c>
      <c r="H3645" s="65">
        <v>137.79</v>
      </c>
      <c r="I3645" s="17">
        <f>+Ventas_Wellpro[[#This Row],[Total de Venta sin IVA]]+Ventas_Wellpro[[#This Row],[IVA]]</f>
        <v>159.8364</v>
      </c>
      <c r="J3645">
        <f>YEAR(Ventas_Wellpro[[#This Row],[Fecha]])</f>
        <v>2026</v>
      </c>
      <c r="K3645" t="str">
        <f>TEXT(Ventas_Wellpro[[#This Row],[Fecha]],"MMMM")</f>
        <v>marzo</v>
      </c>
      <c r="L3645">
        <f>DAY(Ventas_Wellpro[[#This Row],[Fecha]])</f>
        <v>17</v>
      </c>
    </row>
    <row r="3646" spans="2:12" x14ac:dyDescent="0.25">
      <c r="B3646" s="70">
        <v>46098</v>
      </c>
      <c r="C3646" s="74" t="s">
        <v>24</v>
      </c>
      <c r="D3646" s="210" t="s">
        <v>144</v>
      </c>
      <c r="E3646" s="63">
        <v>137.79</v>
      </c>
      <c r="F3646" s="63">
        <v>1</v>
      </c>
      <c r="G3646" s="48">
        <f>+(Ventas_Wellpro[[#This Row],[Precio de Venta]]*0.16)*Ventas_Wellpro[[#This Row],[Cantidad Vendida]]</f>
        <v>22.046399999999998</v>
      </c>
      <c r="H3646" s="48">
        <v>137.79</v>
      </c>
      <c r="I3646" s="17">
        <f>+Ventas_Wellpro[[#This Row],[Total de Venta sin IVA]]+Ventas_Wellpro[[#This Row],[IVA]]</f>
        <v>159.8364</v>
      </c>
      <c r="J3646">
        <f>YEAR(Ventas_Wellpro[[#This Row],[Fecha]])</f>
        <v>2026</v>
      </c>
      <c r="K3646" t="str">
        <f>TEXT(Ventas_Wellpro[[#This Row],[Fecha]],"MMMM")</f>
        <v>marzo</v>
      </c>
      <c r="L3646">
        <f>DAY(Ventas_Wellpro[[#This Row],[Fecha]])</f>
        <v>17</v>
      </c>
    </row>
    <row r="3647" spans="2:12" x14ac:dyDescent="0.25">
      <c r="B3647" s="70">
        <v>46098</v>
      </c>
      <c r="C3647" s="74" t="s">
        <v>24</v>
      </c>
      <c r="D3647" s="211" t="s">
        <v>144</v>
      </c>
      <c r="E3647" s="64">
        <v>137.79</v>
      </c>
      <c r="F3647" s="64">
        <v>1</v>
      </c>
      <c r="G3647" s="48">
        <f>+(Ventas_Wellpro[[#This Row],[Precio de Venta]]*0.16)*Ventas_Wellpro[[#This Row],[Cantidad Vendida]]</f>
        <v>22.046399999999998</v>
      </c>
      <c r="H3647" s="65">
        <v>137.79</v>
      </c>
      <c r="I3647" s="17">
        <f>+Ventas_Wellpro[[#This Row],[Total de Venta sin IVA]]+Ventas_Wellpro[[#This Row],[IVA]]</f>
        <v>159.8364</v>
      </c>
      <c r="J3647">
        <f>YEAR(Ventas_Wellpro[[#This Row],[Fecha]])</f>
        <v>2026</v>
      </c>
      <c r="K3647" t="str">
        <f>TEXT(Ventas_Wellpro[[#This Row],[Fecha]],"MMMM")</f>
        <v>marzo</v>
      </c>
      <c r="L3647">
        <f>DAY(Ventas_Wellpro[[#This Row],[Fecha]])</f>
        <v>17</v>
      </c>
    </row>
    <row r="3648" spans="2:12" x14ac:dyDescent="0.25">
      <c r="B3648" s="70">
        <v>46098</v>
      </c>
      <c r="C3648" s="74" t="s">
        <v>24</v>
      </c>
      <c r="D3648" s="210" t="s">
        <v>144</v>
      </c>
      <c r="E3648" s="63">
        <v>137.79</v>
      </c>
      <c r="F3648" s="63">
        <v>1</v>
      </c>
      <c r="G3648" s="48">
        <f>+(Ventas_Wellpro[[#This Row],[Precio de Venta]]*0.16)*Ventas_Wellpro[[#This Row],[Cantidad Vendida]]</f>
        <v>22.046399999999998</v>
      </c>
      <c r="H3648" s="48">
        <v>137.79</v>
      </c>
      <c r="I3648" s="17">
        <f>+Ventas_Wellpro[[#This Row],[Total de Venta sin IVA]]+Ventas_Wellpro[[#This Row],[IVA]]</f>
        <v>159.8364</v>
      </c>
      <c r="J3648">
        <f>YEAR(Ventas_Wellpro[[#This Row],[Fecha]])</f>
        <v>2026</v>
      </c>
      <c r="K3648" t="str">
        <f>TEXT(Ventas_Wellpro[[#This Row],[Fecha]],"MMMM")</f>
        <v>marzo</v>
      </c>
      <c r="L3648">
        <f>DAY(Ventas_Wellpro[[#This Row],[Fecha]])</f>
        <v>17</v>
      </c>
    </row>
    <row r="3649" spans="2:12" x14ac:dyDescent="0.25">
      <c r="B3649" s="70">
        <v>46100</v>
      </c>
      <c r="C3649" s="74" t="s">
        <v>24</v>
      </c>
      <c r="D3649" s="211" t="s">
        <v>144</v>
      </c>
      <c r="E3649" s="64">
        <v>137.79</v>
      </c>
      <c r="F3649" s="64">
        <v>1</v>
      </c>
      <c r="G3649" s="48">
        <f>+(Ventas_Wellpro[[#This Row],[Precio de Venta]]*0.16)*Ventas_Wellpro[[#This Row],[Cantidad Vendida]]</f>
        <v>22.046399999999998</v>
      </c>
      <c r="H3649" s="65">
        <v>137.79</v>
      </c>
      <c r="I3649" s="17">
        <f>+Ventas_Wellpro[[#This Row],[Total de Venta sin IVA]]+Ventas_Wellpro[[#This Row],[IVA]]</f>
        <v>159.8364</v>
      </c>
      <c r="J3649">
        <f>YEAR(Ventas_Wellpro[[#This Row],[Fecha]])</f>
        <v>2026</v>
      </c>
      <c r="K3649" t="str">
        <f>TEXT(Ventas_Wellpro[[#This Row],[Fecha]],"MMMM")</f>
        <v>marzo</v>
      </c>
      <c r="L3649">
        <f>DAY(Ventas_Wellpro[[#This Row],[Fecha]])</f>
        <v>19</v>
      </c>
    </row>
    <row r="3650" spans="2:12" x14ac:dyDescent="0.25">
      <c r="B3650" s="70">
        <v>46100</v>
      </c>
      <c r="C3650" s="74" t="s">
        <v>24</v>
      </c>
      <c r="D3650" s="210" t="s">
        <v>144</v>
      </c>
      <c r="E3650" s="63">
        <v>137.79</v>
      </c>
      <c r="F3650" s="63">
        <v>1</v>
      </c>
      <c r="G3650" s="48">
        <f>+(Ventas_Wellpro[[#This Row],[Precio de Venta]]*0.16)*Ventas_Wellpro[[#This Row],[Cantidad Vendida]]</f>
        <v>22.046399999999998</v>
      </c>
      <c r="H3650" s="48">
        <v>137.79</v>
      </c>
      <c r="I3650" s="17">
        <f>+Ventas_Wellpro[[#This Row],[Total de Venta sin IVA]]+Ventas_Wellpro[[#This Row],[IVA]]</f>
        <v>159.8364</v>
      </c>
      <c r="J3650">
        <f>YEAR(Ventas_Wellpro[[#This Row],[Fecha]])</f>
        <v>2026</v>
      </c>
      <c r="K3650" t="str">
        <f>TEXT(Ventas_Wellpro[[#This Row],[Fecha]],"MMMM")</f>
        <v>marzo</v>
      </c>
      <c r="L3650">
        <f>DAY(Ventas_Wellpro[[#This Row],[Fecha]])</f>
        <v>19</v>
      </c>
    </row>
    <row r="3651" spans="2:12" x14ac:dyDescent="0.25">
      <c r="B3651" s="70">
        <v>46100</v>
      </c>
      <c r="C3651" s="74" t="s">
        <v>24</v>
      </c>
      <c r="D3651" s="211" t="s">
        <v>144</v>
      </c>
      <c r="E3651" s="64">
        <v>137.79</v>
      </c>
      <c r="F3651" s="64">
        <v>1</v>
      </c>
      <c r="G3651" s="48">
        <f>+(Ventas_Wellpro[[#This Row],[Precio de Venta]]*0.16)*Ventas_Wellpro[[#This Row],[Cantidad Vendida]]</f>
        <v>22.046399999999998</v>
      </c>
      <c r="H3651" s="65">
        <v>137.79</v>
      </c>
      <c r="I3651" s="17">
        <f>+Ventas_Wellpro[[#This Row],[Total de Venta sin IVA]]+Ventas_Wellpro[[#This Row],[IVA]]</f>
        <v>159.8364</v>
      </c>
      <c r="J3651">
        <f>YEAR(Ventas_Wellpro[[#This Row],[Fecha]])</f>
        <v>2026</v>
      </c>
      <c r="K3651" t="str">
        <f>TEXT(Ventas_Wellpro[[#This Row],[Fecha]],"MMMM")</f>
        <v>marzo</v>
      </c>
      <c r="L3651">
        <f>DAY(Ventas_Wellpro[[#This Row],[Fecha]])</f>
        <v>19</v>
      </c>
    </row>
    <row r="3652" spans="2:12" x14ac:dyDescent="0.25">
      <c r="B3652" s="70">
        <v>46100</v>
      </c>
      <c r="C3652" s="74" t="s">
        <v>24</v>
      </c>
      <c r="D3652" t="s">
        <v>203</v>
      </c>
      <c r="E3652" s="63">
        <v>89.870500000000007</v>
      </c>
      <c r="F3652" s="63">
        <v>21</v>
      </c>
      <c r="G3652" s="48">
        <f>+(Ventas_Wellpro[[#This Row],[Precio de Venta]]*0.16)*Ventas_Wellpro[[#This Row],[Cantidad Vendida]]</f>
        <v>301.96488000000005</v>
      </c>
      <c r="H3652" s="48">
        <v>1887.28</v>
      </c>
      <c r="I3652" s="17">
        <f>+Ventas_Wellpro[[#This Row],[Total de Venta sin IVA]]+Ventas_Wellpro[[#This Row],[IVA]]</f>
        <v>2189.2448800000002</v>
      </c>
      <c r="J3652">
        <f>YEAR(Ventas_Wellpro[[#This Row],[Fecha]])</f>
        <v>2026</v>
      </c>
      <c r="K3652" t="str">
        <f>TEXT(Ventas_Wellpro[[#This Row],[Fecha]],"MMMM")</f>
        <v>marzo</v>
      </c>
      <c r="L3652">
        <f>DAY(Ventas_Wellpro[[#This Row],[Fecha]])</f>
        <v>19</v>
      </c>
    </row>
    <row r="3653" spans="2:12" x14ac:dyDescent="0.25">
      <c r="B3653" s="70">
        <v>46098</v>
      </c>
      <c r="C3653" s="74" t="s">
        <v>16</v>
      </c>
      <c r="D3653" s="211" t="s">
        <v>144</v>
      </c>
      <c r="E3653" s="64">
        <v>905.16</v>
      </c>
      <c r="F3653" s="64">
        <v>1</v>
      </c>
      <c r="G3653" s="48">
        <f>+(Ventas_Wellpro[[#This Row],[Precio de Venta]]*0.16)*Ventas_Wellpro[[#This Row],[Cantidad Vendida]]</f>
        <v>144.82560000000001</v>
      </c>
      <c r="H3653" s="65">
        <v>905.16</v>
      </c>
      <c r="I3653" s="17">
        <f>+Ventas_Wellpro[[#This Row],[Total de Venta sin IVA]]+Ventas_Wellpro[[#This Row],[IVA]]</f>
        <v>1049.9856</v>
      </c>
      <c r="J3653">
        <f>YEAR(Ventas_Wellpro[[#This Row],[Fecha]])</f>
        <v>2026</v>
      </c>
      <c r="K3653" t="str">
        <f>TEXT(Ventas_Wellpro[[#This Row],[Fecha]],"MMMM")</f>
        <v>marzo</v>
      </c>
      <c r="L3653">
        <f>DAY(Ventas_Wellpro[[#This Row],[Fecha]])</f>
        <v>17</v>
      </c>
    </row>
    <row r="3654" spans="2:12" x14ac:dyDescent="0.25">
      <c r="B3654" s="70">
        <v>46098</v>
      </c>
      <c r="C3654" s="74" t="s">
        <v>16</v>
      </c>
      <c r="D3654" s="210" t="s">
        <v>144</v>
      </c>
      <c r="E3654" s="63">
        <v>905.16</v>
      </c>
      <c r="F3654" s="63">
        <v>1</v>
      </c>
      <c r="G3654" s="48">
        <f>+(Ventas_Wellpro[[#This Row],[Precio de Venta]]*0.16)*Ventas_Wellpro[[#This Row],[Cantidad Vendida]]</f>
        <v>144.82560000000001</v>
      </c>
      <c r="H3654" s="48">
        <v>905.16</v>
      </c>
      <c r="I3654" s="17">
        <f>+Ventas_Wellpro[[#This Row],[Total de Venta sin IVA]]+Ventas_Wellpro[[#This Row],[IVA]]</f>
        <v>1049.9856</v>
      </c>
      <c r="J3654">
        <f>YEAR(Ventas_Wellpro[[#This Row],[Fecha]])</f>
        <v>2026</v>
      </c>
      <c r="K3654" t="str">
        <f>TEXT(Ventas_Wellpro[[#This Row],[Fecha]],"MMMM")</f>
        <v>marzo</v>
      </c>
      <c r="L3654">
        <f>DAY(Ventas_Wellpro[[#This Row],[Fecha]])</f>
        <v>17</v>
      </c>
    </row>
    <row r="3655" spans="2:12" x14ac:dyDescent="0.25">
      <c r="B3655" s="70">
        <v>46098</v>
      </c>
      <c r="C3655" s="74" t="s">
        <v>16</v>
      </c>
      <c r="D3655" s="211" t="s">
        <v>144</v>
      </c>
      <c r="E3655" s="64">
        <v>905.16</v>
      </c>
      <c r="F3655" s="64">
        <v>1</v>
      </c>
      <c r="G3655" s="48">
        <f>+(Ventas_Wellpro[[#This Row],[Precio de Venta]]*0.16)*Ventas_Wellpro[[#This Row],[Cantidad Vendida]]</f>
        <v>144.82560000000001</v>
      </c>
      <c r="H3655" s="65">
        <v>905.16</v>
      </c>
      <c r="I3655" s="17">
        <f>+Ventas_Wellpro[[#This Row],[Total de Venta sin IVA]]+Ventas_Wellpro[[#This Row],[IVA]]</f>
        <v>1049.9856</v>
      </c>
      <c r="J3655">
        <f>YEAR(Ventas_Wellpro[[#This Row],[Fecha]])</f>
        <v>2026</v>
      </c>
      <c r="K3655" t="str">
        <f>TEXT(Ventas_Wellpro[[#This Row],[Fecha]],"MMMM")</f>
        <v>marzo</v>
      </c>
      <c r="L3655">
        <f>DAY(Ventas_Wellpro[[#This Row],[Fecha]])</f>
        <v>17</v>
      </c>
    </row>
    <row r="3656" spans="2:12" x14ac:dyDescent="0.25">
      <c r="B3656" s="70">
        <v>46098</v>
      </c>
      <c r="C3656" s="74" t="s">
        <v>16</v>
      </c>
      <c r="D3656" s="210" t="s">
        <v>144</v>
      </c>
      <c r="E3656" s="63">
        <v>905.16</v>
      </c>
      <c r="F3656" s="63">
        <v>1</v>
      </c>
      <c r="G3656" s="48">
        <f>+(Ventas_Wellpro[[#This Row],[Precio de Venta]]*0.16)*Ventas_Wellpro[[#This Row],[Cantidad Vendida]]</f>
        <v>144.82560000000001</v>
      </c>
      <c r="H3656" s="48">
        <v>905.16</v>
      </c>
      <c r="I3656" s="17">
        <f>+Ventas_Wellpro[[#This Row],[Total de Venta sin IVA]]+Ventas_Wellpro[[#This Row],[IVA]]</f>
        <v>1049.9856</v>
      </c>
      <c r="J3656">
        <f>YEAR(Ventas_Wellpro[[#This Row],[Fecha]])</f>
        <v>2026</v>
      </c>
      <c r="K3656" t="str">
        <f>TEXT(Ventas_Wellpro[[#This Row],[Fecha]],"MMMM")</f>
        <v>marzo</v>
      </c>
      <c r="L3656">
        <f>DAY(Ventas_Wellpro[[#This Row],[Fecha]])</f>
        <v>17</v>
      </c>
    </row>
    <row r="3657" spans="2:12" x14ac:dyDescent="0.25">
      <c r="B3657" s="70">
        <v>46099</v>
      </c>
      <c r="C3657" s="74" t="s">
        <v>16</v>
      </c>
      <c r="D3657" s="211" t="s">
        <v>145</v>
      </c>
      <c r="E3657" s="64">
        <v>697</v>
      </c>
      <c r="F3657" s="64">
        <v>18</v>
      </c>
      <c r="G3657" s="48">
        <f>+(Ventas_Wellpro[[#This Row],[Precio de Venta]]*0.16)*Ventas_Wellpro[[#This Row],[Cantidad Vendida]]</f>
        <v>2007.36</v>
      </c>
      <c r="H3657" s="65">
        <v>12546</v>
      </c>
      <c r="I3657" s="17">
        <f>+Ventas_Wellpro[[#This Row],[Total de Venta sin IVA]]+Ventas_Wellpro[[#This Row],[IVA]]</f>
        <v>14553.36</v>
      </c>
      <c r="J3657">
        <f>YEAR(Ventas_Wellpro[[#This Row],[Fecha]])</f>
        <v>2026</v>
      </c>
      <c r="K3657" t="str">
        <f>TEXT(Ventas_Wellpro[[#This Row],[Fecha]],"MMMM")</f>
        <v>marzo</v>
      </c>
      <c r="L3657">
        <f>DAY(Ventas_Wellpro[[#This Row],[Fecha]])</f>
        <v>18</v>
      </c>
    </row>
    <row r="3658" spans="2:12" x14ac:dyDescent="0.25">
      <c r="B3658" s="70">
        <v>46099</v>
      </c>
      <c r="C3658" s="74" t="s">
        <v>16</v>
      </c>
      <c r="D3658" s="210" t="s">
        <v>145</v>
      </c>
      <c r="E3658" s="63">
        <v>697</v>
      </c>
      <c r="F3658" s="63">
        <v>48</v>
      </c>
      <c r="G3658" s="48">
        <f>+(Ventas_Wellpro[[#This Row],[Precio de Venta]]*0.16)*Ventas_Wellpro[[#This Row],[Cantidad Vendida]]</f>
        <v>5352.96</v>
      </c>
      <c r="H3658" s="48">
        <v>33456</v>
      </c>
      <c r="I3658" s="17">
        <f>+Ventas_Wellpro[[#This Row],[Total de Venta sin IVA]]+Ventas_Wellpro[[#This Row],[IVA]]</f>
        <v>38808.959999999999</v>
      </c>
      <c r="J3658">
        <f>YEAR(Ventas_Wellpro[[#This Row],[Fecha]])</f>
        <v>2026</v>
      </c>
      <c r="K3658" t="str">
        <f>TEXT(Ventas_Wellpro[[#This Row],[Fecha]],"MMMM")</f>
        <v>marzo</v>
      </c>
      <c r="L3658">
        <f>DAY(Ventas_Wellpro[[#This Row],[Fecha]])</f>
        <v>18</v>
      </c>
    </row>
    <row r="3659" spans="2:12" x14ac:dyDescent="0.25">
      <c r="B3659" s="70">
        <v>46099</v>
      </c>
      <c r="C3659" s="74" t="s">
        <v>16</v>
      </c>
      <c r="D3659" s="211" t="s">
        <v>216</v>
      </c>
      <c r="E3659" s="64">
        <v>743.1</v>
      </c>
      <c r="F3659" s="64">
        <v>1</v>
      </c>
      <c r="G3659" s="48">
        <f>+(Ventas_Wellpro[[#This Row],[Precio de Venta]]*0.16)*Ventas_Wellpro[[#This Row],[Cantidad Vendida]]</f>
        <v>118.896</v>
      </c>
      <c r="H3659" s="65">
        <v>743.1</v>
      </c>
      <c r="I3659" s="17">
        <f>+Ventas_Wellpro[[#This Row],[Total de Venta sin IVA]]+Ventas_Wellpro[[#This Row],[IVA]]</f>
        <v>861.99599999999998</v>
      </c>
      <c r="J3659">
        <f>YEAR(Ventas_Wellpro[[#This Row],[Fecha]])</f>
        <v>2026</v>
      </c>
      <c r="K3659" t="str">
        <f>TEXT(Ventas_Wellpro[[#This Row],[Fecha]],"MMMM")</f>
        <v>marzo</v>
      </c>
      <c r="L3659">
        <f>DAY(Ventas_Wellpro[[#This Row],[Fecha]])</f>
        <v>18</v>
      </c>
    </row>
    <row r="3660" spans="2:12" x14ac:dyDescent="0.25">
      <c r="B3660" s="70">
        <v>46100</v>
      </c>
      <c r="C3660" s="74" t="s">
        <v>16</v>
      </c>
      <c r="D3660" s="210" t="s">
        <v>144</v>
      </c>
      <c r="E3660" s="63">
        <v>905.16</v>
      </c>
      <c r="F3660" s="63">
        <v>1</v>
      </c>
      <c r="G3660" s="48">
        <f>+(Ventas_Wellpro[[#This Row],[Precio de Venta]]*0.16)*Ventas_Wellpro[[#This Row],[Cantidad Vendida]]</f>
        <v>144.82560000000001</v>
      </c>
      <c r="H3660" s="48">
        <v>905.16</v>
      </c>
      <c r="I3660" s="17">
        <f>+Ventas_Wellpro[[#This Row],[Total de Venta sin IVA]]+Ventas_Wellpro[[#This Row],[IVA]]</f>
        <v>1049.9856</v>
      </c>
      <c r="J3660">
        <f>YEAR(Ventas_Wellpro[[#This Row],[Fecha]])</f>
        <v>2026</v>
      </c>
      <c r="K3660" t="str">
        <f>TEXT(Ventas_Wellpro[[#This Row],[Fecha]],"MMMM")</f>
        <v>marzo</v>
      </c>
      <c r="L3660">
        <f>DAY(Ventas_Wellpro[[#This Row],[Fecha]])</f>
        <v>19</v>
      </c>
    </row>
    <row r="3661" spans="2:12" x14ac:dyDescent="0.25">
      <c r="B3661" s="70">
        <v>46100</v>
      </c>
      <c r="C3661" s="74" t="s">
        <v>16</v>
      </c>
      <c r="D3661" s="211" t="s">
        <v>144</v>
      </c>
      <c r="E3661" s="64">
        <v>905.16</v>
      </c>
      <c r="F3661" s="64">
        <v>1</v>
      </c>
      <c r="G3661" s="48">
        <f>+(Ventas_Wellpro[[#This Row],[Precio de Venta]]*0.16)*Ventas_Wellpro[[#This Row],[Cantidad Vendida]]</f>
        <v>144.82560000000001</v>
      </c>
      <c r="H3661" s="65">
        <v>905.16</v>
      </c>
      <c r="I3661" s="17">
        <f>+Ventas_Wellpro[[#This Row],[Total de Venta sin IVA]]+Ventas_Wellpro[[#This Row],[IVA]]</f>
        <v>1049.9856</v>
      </c>
      <c r="J3661">
        <f>YEAR(Ventas_Wellpro[[#This Row],[Fecha]])</f>
        <v>2026</v>
      </c>
      <c r="K3661" t="str">
        <f>TEXT(Ventas_Wellpro[[#This Row],[Fecha]],"MMMM")</f>
        <v>marzo</v>
      </c>
      <c r="L3661">
        <f>DAY(Ventas_Wellpro[[#This Row],[Fecha]])</f>
        <v>19</v>
      </c>
    </row>
    <row r="3662" spans="2:12" x14ac:dyDescent="0.25">
      <c r="B3662" s="70">
        <v>46100</v>
      </c>
      <c r="C3662" s="74" t="s">
        <v>16</v>
      </c>
      <c r="D3662" t="s">
        <v>203</v>
      </c>
      <c r="E3662" s="63">
        <v>646.55190000000005</v>
      </c>
      <c r="F3662" s="63">
        <v>21</v>
      </c>
      <c r="G3662" s="48">
        <f>+(Ventas_Wellpro[[#This Row],[Precio de Venta]]*0.16)*Ventas_Wellpro[[#This Row],[Cantidad Vendida]]</f>
        <v>2172.4143840000002</v>
      </c>
      <c r="H3662" s="48">
        <v>13577.59</v>
      </c>
      <c r="I3662" s="17">
        <f>+Ventas_Wellpro[[#This Row],[Total de Venta sin IVA]]+Ventas_Wellpro[[#This Row],[IVA]]</f>
        <v>15750.004384</v>
      </c>
      <c r="J3662">
        <f>YEAR(Ventas_Wellpro[[#This Row],[Fecha]])</f>
        <v>2026</v>
      </c>
      <c r="K3662" t="str">
        <f>TEXT(Ventas_Wellpro[[#This Row],[Fecha]],"MMMM")</f>
        <v>marzo</v>
      </c>
      <c r="L3662">
        <f>DAY(Ventas_Wellpro[[#This Row],[Fecha]])</f>
        <v>19</v>
      </c>
    </row>
    <row r="3663" spans="2:12" x14ac:dyDescent="0.25">
      <c r="B3663" s="70">
        <v>46101</v>
      </c>
      <c r="C3663" s="74" t="s">
        <v>16</v>
      </c>
      <c r="D3663" s="211" t="s">
        <v>144</v>
      </c>
      <c r="E3663" s="64">
        <v>905.16</v>
      </c>
      <c r="F3663" s="64">
        <v>1</v>
      </c>
      <c r="G3663" s="48">
        <f>+(Ventas_Wellpro[[#This Row],[Precio de Venta]]*0.16)*Ventas_Wellpro[[#This Row],[Cantidad Vendida]]</f>
        <v>144.82560000000001</v>
      </c>
      <c r="H3663" s="65">
        <v>905.16</v>
      </c>
      <c r="I3663" s="17">
        <f>+Ventas_Wellpro[[#This Row],[Total de Venta sin IVA]]+Ventas_Wellpro[[#This Row],[IVA]]</f>
        <v>1049.9856</v>
      </c>
      <c r="J3663">
        <f>YEAR(Ventas_Wellpro[[#This Row],[Fecha]])</f>
        <v>2026</v>
      </c>
      <c r="K3663" t="str">
        <f>TEXT(Ventas_Wellpro[[#This Row],[Fecha]],"MMMM")</f>
        <v>marzo</v>
      </c>
      <c r="L3663">
        <f>DAY(Ventas_Wellpro[[#This Row],[Fecha]])</f>
        <v>20</v>
      </c>
    </row>
    <row r="3664" spans="2:12" x14ac:dyDescent="0.25">
      <c r="B3664" s="70">
        <v>46099</v>
      </c>
      <c r="C3664" s="74" t="s">
        <v>12</v>
      </c>
      <c r="D3664" s="210" t="s">
        <v>144</v>
      </c>
      <c r="E3664" s="63">
        <v>309.57</v>
      </c>
      <c r="F3664" s="63">
        <v>1</v>
      </c>
      <c r="G3664" s="48">
        <f>+(Ventas_Wellpro[[#This Row],[Precio de Venta]]*0.16)*Ventas_Wellpro[[#This Row],[Cantidad Vendida]]</f>
        <v>49.531199999999998</v>
      </c>
      <c r="H3664" s="48">
        <v>309.57</v>
      </c>
      <c r="I3664" s="17">
        <f>+Ventas_Wellpro[[#This Row],[Total de Venta sin IVA]]+Ventas_Wellpro[[#This Row],[IVA]]</f>
        <v>359.10120000000001</v>
      </c>
      <c r="J3664">
        <f>YEAR(Ventas_Wellpro[[#This Row],[Fecha]])</f>
        <v>2026</v>
      </c>
      <c r="K3664" t="str">
        <f>TEXT(Ventas_Wellpro[[#This Row],[Fecha]],"MMMM")</f>
        <v>marzo</v>
      </c>
      <c r="L3664">
        <f>DAY(Ventas_Wellpro[[#This Row],[Fecha]])</f>
        <v>18</v>
      </c>
    </row>
    <row r="3665" spans="2:12" x14ac:dyDescent="0.25">
      <c r="B3665" s="70">
        <v>46099</v>
      </c>
      <c r="C3665" s="74" t="s">
        <v>12</v>
      </c>
      <c r="D3665" s="211" t="s">
        <v>216</v>
      </c>
      <c r="E3665" s="64">
        <v>244.83</v>
      </c>
      <c r="F3665" s="64">
        <v>2</v>
      </c>
      <c r="G3665" s="48">
        <f>+(Ventas_Wellpro[[#This Row],[Precio de Venta]]*0.16)*Ventas_Wellpro[[#This Row],[Cantidad Vendida]]</f>
        <v>78.345600000000005</v>
      </c>
      <c r="H3665" s="65">
        <v>489.66</v>
      </c>
      <c r="I3665" s="17">
        <f>+Ventas_Wellpro[[#This Row],[Total de Venta sin IVA]]+Ventas_Wellpro[[#This Row],[IVA]]</f>
        <v>568.00560000000007</v>
      </c>
      <c r="J3665">
        <f>YEAR(Ventas_Wellpro[[#This Row],[Fecha]])</f>
        <v>2026</v>
      </c>
      <c r="K3665" t="str">
        <f>TEXT(Ventas_Wellpro[[#This Row],[Fecha]],"MMMM")</f>
        <v>marzo</v>
      </c>
      <c r="L3665">
        <f>DAY(Ventas_Wellpro[[#This Row],[Fecha]])</f>
        <v>18</v>
      </c>
    </row>
    <row r="3666" spans="2:12" x14ac:dyDescent="0.25">
      <c r="B3666" s="70">
        <v>46100</v>
      </c>
      <c r="C3666" s="74" t="s">
        <v>11</v>
      </c>
      <c r="D3666" t="s">
        <v>203</v>
      </c>
      <c r="E3666" s="63">
        <v>193.3186</v>
      </c>
      <c r="F3666" s="63">
        <v>7</v>
      </c>
      <c r="G3666" s="48">
        <f>+(Ventas_Wellpro[[#This Row],[Precio de Venta]]*0.16)*Ventas_Wellpro[[#This Row],[Cantidad Vendida]]</f>
        <v>216.51683200000002</v>
      </c>
      <c r="H3666" s="48">
        <v>1353.23</v>
      </c>
      <c r="I3666" s="17">
        <f>+Ventas_Wellpro[[#This Row],[Total de Venta sin IVA]]+Ventas_Wellpro[[#This Row],[IVA]]</f>
        <v>1569.746832</v>
      </c>
      <c r="J3666">
        <f>YEAR(Ventas_Wellpro[[#This Row],[Fecha]])</f>
        <v>2026</v>
      </c>
      <c r="K3666" t="str">
        <f>TEXT(Ventas_Wellpro[[#This Row],[Fecha]],"MMMM")</f>
        <v>marzo</v>
      </c>
      <c r="L3666">
        <f>DAY(Ventas_Wellpro[[#This Row],[Fecha]])</f>
        <v>19</v>
      </c>
    </row>
    <row r="3667" spans="2:12" x14ac:dyDescent="0.25">
      <c r="B3667" s="70">
        <v>46100</v>
      </c>
      <c r="C3667" s="74" t="s">
        <v>12</v>
      </c>
      <c r="D3667" t="s">
        <v>203</v>
      </c>
      <c r="E3667" s="64">
        <v>193.3186</v>
      </c>
      <c r="F3667" s="64">
        <v>7</v>
      </c>
      <c r="G3667" s="48">
        <f>+(Ventas_Wellpro[[#This Row],[Precio de Venta]]*0.16)*Ventas_Wellpro[[#This Row],[Cantidad Vendida]]</f>
        <v>216.51683200000002</v>
      </c>
      <c r="H3667" s="65">
        <v>1353.23</v>
      </c>
      <c r="I3667" s="17">
        <f>+Ventas_Wellpro[[#This Row],[Total de Venta sin IVA]]+Ventas_Wellpro[[#This Row],[IVA]]</f>
        <v>1569.746832</v>
      </c>
      <c r="J3667">
        <f>YEAR(Ventas_Wellpro[[#This Row],[Fecha]])</f>
        <v>2026</v>
      </c>
      <c r="K3667" t="str">
        <f>TEXT(Ventas_Wellpro[[#This Row],[Fecha]],"MMMM")</f>
        <v>marzo</v>
      </c>
      <c r="L3667">
        <f>DAY(Ventas_Wellpro[[#This Row],[Fecha]])</f>
        <v>19</v>
      </c>
    </row>
    <row r="3668" spans="2:12" x14ac:dyDescent="0.25">
      <c r="B3668" s="70">
        <v>46098</v>
      </c>
      <c r="C3668" s="74" t="s">
        <v>17</v>
      </c>
      <c r="D3668" t="s">
        <v>196</v>
      </c>
      <c r="E3668" s="63">
        <v>498.66</v>
      </c>
      <c r="F3668" s="63">
        <v>12</v>
      </c>
      <c r="G3668" s="48">
        <f>+(Ventas_Wellpro[[#This Row],[Precio de Venta]]*0.16)*Ventas_Wellpro[[#This Row],[Cantidad Vendida]]</f>
        <v>957.42720000000008</v>
      </c>
      <c r="H3668" s="48">
        <v>5983.92</v>
      </c>
      <c r="I3668" s="17">
        <f>+Ventas_Wellpro[[#This Row],[Total de Venta sin IVA]]+Ventas_Wellpro[[#This Row],[IVA]]</f>
        <v>6941.3472000000002</v>
      </c>
      <c r="J3668">
        <f>YEAR(Ventas_Wellpro[[#This Row],[Fecha]])</f>
        <v>2026</v>
      </c>
      <c r="K3668" t="str">
        <f>TEXT(Ventas_Wellpro[[#This Row],[Fecha]],"MMMM")</f>
        <v>marzo</v>
      </c>
      <c r="L3668">
        <f>DAY(Ventas_Wellpro[[#This Row],[Fecha]])</f>
        <v>17</v>
      </c>
    </row>
    <row r="3669" spans="2:12" x14ac:dyDescent="0.25">
      <c r="B3669" s="70">
        <v>46098</v>
      </c>
      <c r="C3669" s="74" t="s">
        <v>17</v>
      </c>
      <c r="D3669" t="s">
        <v>196</v>
      </c>
      <c r="E3669" s="64">
        <v>498.66</v>
      </c>
      <c r="F3669" s="64">
        <v>6</v>
      </c>
      <c r="G3669" s="48">
        <f>+(Ventas_Wellpro[[#This Row],[Precio de Venta]]*0.16)*Ventas_Wellpro[[#This Row],[Cantidad Vendida]]</f>
        <v>478.71360000000004</v>
      </c>
      <c r="H3669" s="65">
        <v>2991.96</v>
      </c>
      <c r="I3669" s="17">
        <f>+Ventas_Wellpro[[#This Row],[Total de Venta sin IVA]]+Ventas_Wellpro[[#This Row],[IVA]]</f>
        <v>3470.6736000000001</v>
      </c>
      <c r="J3669">
        <f>YEAR(Ventas_Wellpro[[#This Row],[Fecha]])</f>
        <v>2026</v>
      </c>
      <c r="K3669" t="str">
        <f>TEXT(Ventas_Wellpro[[#This Row],[Fecha]],"MMMM")</f>
        <v>marzo</v>
      </c>
      <c r="L3669">
        <f>DAY(Ventas_Wellpro[[#This Row],[Fecha]])</f>
        <v>17</v>
      </c>
    </row>
    <row r="3670" spans="2:12" x14ac:dyDescent="0.25">
      <c r="B3670" s="70">
        <v>46098</v>
      </c>
      <c r="C3670" s="74" t="s">
        <v>17</v>
      </c>
      <c r="D3670" t="s">
        <v>196</v>
      </c>
      <c r="E3670" s="63">
        <v>498.66</v>
      </c>
      <c r="F3670" s="63">
        <v>24</v>
      </c>
      <c r="G3670" s="48">
        <f>+(Ventas_Wellpro[[#This Row],[Precio de Venta]]*0.16)*Ventas_Wellpro[[#This Row],[Cantidad Vendida]]</f>
        <v>1914.8544000000002</v>
      </c>
      <c r="H3670" s="48">
        <v>11967.84</v>
      </c>
      <c r="I3670" s="17">
        <f>+Ventas_Wellpro[[#This Row],[Total de Venta sin IVA]]+Ventas_Wellpro[[#This Row],[IVA]]</f>
        <v>13882.6944</v>
      </c>
      <c r="J3670">
        <f>YEAR(Ventas_Wellpro[[#This Row],[Fecha]])</f>
        <v>2026</v>
      </c>
      <c r="K3670" t="str">
        <f>TEXT(Ventas_Wellpro[[#This Row],[Fecha]],"MMMM")</f>
        <v>marzo</v>
      </c>
      <c r="L3670">
        <f>DAY(Ventas_Wellpro[[#This Row],[Fecha]])</f>
        <v>17</v>
      </c>
    </row>
    <row r="3671" spans="2:12" x14ac:dyDescent="0.25">
      <c r="B3671" s="70">
        <v>46098</v>
      </c>
      <c r="C3671" s="74" t="s">
        <v>17</v>
      </c>
      <c r="D3671" t="s">
        <v>196</v>
      </c>
      <c r="E3671" s="64">
        <v>498.66</v>
      </c>
      <c r="F3671" s="64">
        <v>18</v>
      </c>
      <c r="G3671" s="48">
        <f>+(Ventas_Wellpro[[#This Row],[Precio de Venta]]*0.16)*Ventas_Wellpro[[#This Row],[Cantidad Vendida]]</f>
        <v>1436.1408000000001</v>
      </c>
      <c r="H3671" s="65">
        <v>8975.8799999999992</v>
      </c>
      <c r="I3671" s="17">
        <f>+Ventas_Wellpro[[#This Row],[Total de Venta sin IVA]]+Ventas_Wellpro[[#This Row],[IVA]]</f>
        <v>10412.020799999998</v>
      </c>
      <c r="J3671">
        <f>YEAR(Ventas_Wellpro[[#This Row],[Fecha]])</f>
        <v>2026</v>
      </c>
      <c r="K3671" t="str">
        <f>TEXT(Ventas_Wellpro[[#This Row],[Fecha]],"MMMM")</f>
        <v>marzo</v>
      </c>
      <c r="L3671">
        <f>DAY(Ventas_Wellpro[[#This Row],[Fecha]])</f>
        <v>17</v>
      </c>
    </row>
    <row r="3672" spans="2:12" x14ac:dyDescent="0.25">
      <c r="B3672" s="70">
        <v>46098</v>
      </c>
      <c r="C3672" s="74" t="s">
        <v>17</v>
      </c>
      <c r="D3672" t="s">
        <v>196</v>
      </c>
      <c r="E3672" s="63">
        <v>498.66</v>
      </c>
      <c r="F3672" s="63">
        <v>6</v>
      </c>
      <c r="G3672" s="48">
        <f>+(Ventas_Wellpro[[#This Row],[Precio de Venta]]*0.16)*Ventas_Wellpro[[#This Row],[Cantidad Vendida]]</f>
        <v>478.71360000000004</v>
      </c>
      <c r="H3672" s="48">
        <v>2991.96</v>
      </c>
      <c r="I3672" s="17">
        <f>+Ventas_Wellpro[[#This Row],[Total de Venta sin IVA]]+Ventas_Wellpro[[#This Row],[IVA]]</f>
        <v>3470.6736000000001</v>
      </c>
      <c r="J3672">
        <f>YEAR(Ventas_Wellpro[[#This Row],[Fecha]])</f>
        <v>2026</v>
      </c>
      <c r="K3672" t="str">
        <f>TEXT(Ventas_Wellpro[[#This Row],[Fecha]],"MMMM")</f>
        <v>marzo</v>
      </c>
      <c r="L3672">
        <f>DAY(Ventas_Wellpro[[#This Row],[Fecha]])</f>
        <v>17</v>
      </c>
    </row>
    <row r="3673" spans="2:12" x14ac:dyDescent="0.25">
      <c r="B3673" s="70">
        <v>46099</v>
      </c>
      <c r="C3673" s="74" t="s">
        <v>17</v>
      </c>
      <c r="D3673" t="s">
        <v>196</v>
      </c>
      <c r="E3673" s="64">
        <v>498.66</v>
      </c>
      <c r="F3673" s="64">
        <v>6</v>
      </c>
      <c r="G3673" s="48">
        <f>+(Ventas_Wellpro[[#This Row],[Precio de Venta]]*0.16)*Ventas_Wellpro[[#This Row],[Cantidad Vendida]]</f>
        <v>478.71360000000004</v>
      </c>
      <c r="H3673" s="65">
        <v>2991.96</v>
      </c>
      <c r="I3673" s="17">
        <f>+Ventas_Wellpro[[#This Row],[Total de Venta sin IVA]]+Ventas_Wellpro[[#This Row],[IVA]]</f>
        <v>3470.6736000000001</v>
      </c>
      <c r="J3673">
        <f>YEAR(Ventas_Wellpro[[#This Row],[Fecha]])</f>
        <v>2026</v>
      </c>
      <c r="K3673" t="str">
        <f>TEXT(Ventas_Wellpro[[#This Row],[Fecha]],"MMMM")</f>
        <v>marzo</v>
      </c>
      <c r="L3673">
        <f>DAY(Ventas_Wellpro[[#This Row],[Fecha]])</f>
        <v>18</v>
      </c>
    </row>
    <row r="3674" spans="2:12" x14ac:dyDescent="0.25">
      <c r="B3674" s="70">
        <v>46100</v>
      </c>
      <c r="C3674" s="74" t="s">
        <v>17</v>
      </c>
      <c r="D3674" t="s">
        <v>196</v>
      </c>
      <c r="E3674" s="63">
        <v>498.66</v>
      </c>
      <c r="F3674" s="63">
        <v>6</v>
      </c>
      <c r="G3674" s="48">
        <f>+(Ventas_Wellpro[[#This Row],[Precio de Venta]]*0.16)*Ventas_Wellpro[[#This Row],[Cantidad Vendida]]</f>
        <v>478.71360000000004</v>
      </c>
      <c r="H3674" s="48">
        <v>2991.96</v>
      </c>
      <c r="I3674" s="17">
        <f>+Ventas_Wellpro[[#This Row],[Total de Venta sin IVA]]+Ventas_Wellpro[[#This Row],[IVA]]</f>
        <v>3470.6736000000001</v>
      </c>
      <c r="J3674">
        <f>YEAR(Ventas_Wellpro[[#This Row],[Fecha]])</f>
        <v>2026</v>
      </c>
      <c r="K3674" t="str">
        <f>TEXT(Ventas_Wellpro[[#This Row],[Fecha]],"MMMM")</f>
        <v>marzo</v>
      </c>
      <c r="L3674">
        <f>DAY(Ventas_Wellpro[[#This Row],[Fecha]])</f>
        <v>19</v>
      </c>
    </row>
    <row r="3675" spans="2:12" x14ac:dyDescent="0.25">
      <c r="B3675" s="70">
        <v>46100</v>
      </c>
      <c r="C3675" s="74" t="s">
        <v>17</v>
      </c>
      <c r="D3675" t="s">
        <v>196</v>
      </c>
      <c r="E3675" s="64">
        <v>498.66</v>
      </c>
      <c r="F3675" s="64">
        <v>12</v>
      </c>
      <c r="G3675" s="48">
        <f>+(Ventas_Wellpro[[#This Row],[Precio de Venta]]*0.16)*Ventas_Wellpro[[#This Row],[Cantidad Vendida]]</f>
        <v>957.42720000000008</v>
      </c>
      <c r="H3675" s="65">
        <v>5983.92</v>
      </c>
      <c r="I3675" s="17">
        <f>+Ventas_Wellpro[[#This Row],[Total de Venta sin IVA]]+Ventas_Wellpro[[#This Row],[IVA]]</f>
        <v>6941.3472000000002</v>
      </c>
      <c r="J3675">
        <f>YEAR(Ventas_Wellpro[[#This Row],[Fecha]])</f>
        <v>2026</v>
      </c>
      <c r="K3675" t="str">
        <f>TEXT(Ventas_Wellpro[[#This Row],[Fecha]],"MMMM")</f>
        <v>marzo</v>
      </c>
      <c r="L3675">
        <f>DAY(Ventas_Wellpro[[#This Row],[Fecha]])</f>
        <v>19</v>
      </c>
    </row>
    <row r="3676" spans="2:12" x14ac:dyDescent="0.25">
      <c r="B3676" s="70">
        <v>46100</v>
      </c>
      <c r="C3676" s="74" t="s">
        <v>17</v>
      </c>
      <c r="D3676" t="s">
        <v>196</v>
      </c>
      <c r="E3676" s="63">
        <v>498.66</v>
      </c>
      <c r="F3676" s="63">
        <v>6</v>
      </c>
      <c r="G3676" s="48">
        <f>+(Ventas_Wellpro[[#This Row],[Precio de Venta]]*0.16)*Ventas_Wellpro[[#This Row],[Cantidad Vendida]]</f>
        <v>478.71360000000004</v>
      </c>
      <c r="H3676" s="48">
        <v>2991.96</v>
      </c>
      <c r="I3676" s="17">
        <f>+Ventas_Wellpro[[#This Row],[Total de Venta sin IVA]]+Ventas_Wellpro[[#This Row],[IVA]]</f>
        <v>3470.6736000000001</v>
      </c>
      <c r="J3676">
        <f>YEAR(Ventas_Wellpro[[#This Row],[Fecha]])</f>
        <v>2026</v>
      </c>
      <c r="K3676" t="str">
        <f>TEXT(Ventas_Wellpro[[#This Row],[Fecha]],"MMMM")</f>
        <v>marzo</v>
      </c>
      <c r="L3676">
        <f>DAY(Ventas_Wellpro[[#This Row],[Fecha]])</f>
        <v>19</v>
      </c>
    </row>
    <row r="3677" spans="2:12" x14ac:dyDescent="0.25">
      <c r="B3677" s="70">
        <v>46100</v>
      </c>
      <c r="C3677" s="74" t="s">
        <v>17</v>
      </c>
      <c r="D3677" t="s">
        <v>196</v>
      </c>
      <c r="E3677" s="64">
        <v>498.66</v>
      </c>
      <c r="F3677" s="64">
        <v>6</v>
      </c>
      <c r="G3677" s="48">
        <f>+(Ventas_Wellpro[[#This Row],[Precio de Venta]]*0.16)*Ventas_Wellpro[[#This Row],[Cantidad Vendida]]</f>
        <v>478.71360000000004</v>
      </c>
      <c r="H3677" s="65">
        <v>2991.96</v>
      </c>
      <c r="I3677" s="17">
        <f>+Ventas_Wellpro[[#This Row],[Total de Venta sin IVA]]+Ventas_Wellpro[[#This Row],[IVA]]</f>
        <v>3470.6736000000001</v>
      </c>
      <c r="J3677">
        <f>YEAR(Ventas_Wellpro[[#This Row],[Fecha]])</f>
        <v>2026</v>
      </c>
      <c r="K3677" t="str">
        <f>TEXT(Ventas_Wellpro[[#This Row],[Fecha]],"MMMM")</f>
        <v>marzo</v>
      </c>
      <c r="L3677">
        <f>DAY(Ventas_Wellpro[[#This Row],[Fecha]])</f>
        <v>19</v>
      </c>
    </row>
    <row r="3678" spans="2:12" x14ac:dyDescent="0.25">
      <c r="B3678" s="70">
        <v>46099</v>
      </c>
      <c r="C3678" s="74" t="s">
        <v>15</v>
      </c>
      <c r="D3678" s="210" t="s">
        <v>145</v>
      </c>
      <c r="E3678" s="63">
        <v>632.99</v>
      </c>
      <c r="F3678" s="63">
        <v>24</v>
      </c>
      <c r="G3678" s="48">
        <f>+(Ventas_Wellpro[[#This Row],[Precio de Venta]]*0.16)*Ventas_Wellpro[[#This Row],[Cantidad Vendida]]</f>
        <v>2430.6815999999999</v>
      </c>
      <c r="H3678" s="48">
        <v>15191.76</v>
      </c>
      <c r="I3678" s="17">
        <f>+Ventas_Wellpro[[#This Row],[Total de Venta sin IVA]]+Ventas_Wellpro[[#This Row],[IVA]]</f>
        <v>17622.441599999998</v>
      </c>
      <c r="J3678">
        <f>YEAR(Ventas_Wellpro[[#This Row],[Fecha]])</f>
        <v>2026</v>
      </c>
      <c r="K3678" t="str">
        <f>TEXT(Ventas_Wellpro[[#This Row],[Fecha]],"MMMM")</f>
        <v>marzo</v>
      </c>
      <c r="L3678">
        <f>DAY(Ventas_Wellpro[[#This Row],[Fecha]])</f>
        <v>18</v>
      </c>
    </row>
    <row r="3679" spans="2:12" x14ac:dyDescent="0.25">
      <c r="B3679" s="70">
        <v>46099</v>
      </c>
      <c r="C3679" s="74" t="s">
        <v>15</v>
      </c>
      <c r="D3679" s="211" t="s">
        <v>145</v>
      </c>
      <c r="E3679" s="64">
        <v>632.99</v>
      </c>
      <c r="F3679" s="64">
        <v>40</v>
      </c>
      <c r="G3679" s="48">
        <f>+(Ventas_Wellpro[[#This Row],[Precio de Venta]]*0.16)*Ventas_Wellpro[[#This Row],[Cantidad Vendida]]</f>
        <v>4051.1360000000004</v>
      </c>
      <c r="H3679" s="65">
        <v>25319.599999999999</v>
      </c>
      <c r="I3679" s="17">
        <f>+Ventas_Wellpro[[#This Row],[Total de Venta sin IVA]]+Ventas_Wellpro[[#This Row],[IVA]]</f>
        <v>29370.735999999997</v>
      </c>
      <c r="J3679">
        <f>YEAR(Ventas_Wellpro[[#This Row],[Fecha]])</f>
        <v>2026</v>
      </c>
      <c r="K3679" t="str">
        <f>TEXT(Ventas_Wellpro[[#This Row],[Fecha]],"MMMM")</f>
        <v>marzo</v>
      </c>
      <c r="L3679">
        <f>DAY(Ventas_Wellpro[[#This Row],[Fecha]])</f>
        <v>18</v>
      </c>
    </row>
    <row r="3680" spans="2:12" x14ac:dyDescent="0.25">
      <c r="B3680" s="70">
        <v>46100</v>
      </c>
      <c r="C3680" s="74" t="s">
        <v>15</v>
      </c>
      <c r="D3680" t="s">
        <v>203</v>
      </c>
      <c r="E3680" s="63">
        <v>633.61</v>
      </c>
      <c r="F3680" s="63">
        <v>7</v>
      </c>
      <c r="G3680" s="48">
        <f>+(Ventas_Wellpro[[#This Row],[Precio de Venta]]*0.16)*Ventas_Wellpro[[#This Row],[Cantidad Vendida]]</f>
        <v>709.64319999999998</v>
      </c>
      <c r="H3680" s="48">
        <v>4435.2700000000004</v>
      </c>
      <c r="I3680" s="17">
        <f>+Ventas_Wellpro[[#This Row],[Total de Venta sin IVA]]+Ventas_Wellpro[[#This Row],[IVA]]</f>
        <v>5144.9132000000009</v>
      </c>
      <c r="J3680">
        <f>YEAR(Ventas_Wellpro[[#This Row],[Fecha]])</f>
        <v>2026</v>
      </c>
      <c r="K3680" t="str">
        <f>TEXT(Ventas_Wellpro[[#This Row],[Fecha]],"MMMM")</f>
        <v>marzo</v>
      </c>
      <c r="L3680">
        <f>DAY(Ventas_Wellpro[[#This Row],[Fecha]])</f>
        <v>19</v>
      </c>
    </row>
    <row r="3681" spans="2:12" x14ac:dyDescent="0.25">
      <c r="B3681" s="70">
        <v>46099</v>
      </c>
      <c r="C3681" s="123" t="s">
        <v>147</v>
      </c>
      <c r="D3681" s="210" t="s">
        <v>144</v>
      </c>
      <c r="E3681" s="63">
        <v>94.82</v>
      </c>
      <c r="F3681" s="63">
        <v>1</v>
      </c>
      <c r="G3681" s="48">
        <f>+(Ventas_Wellpro[[#This Row],[Precio de Venta]]*0.16)*Ventas_Wellpro[[#This Row],[Cantidad Vendida]]</f>
        <v>15.171199999999999</v>
      </c>
      <c r="H3681" s="48">
        <v>94.82</v>
      </c>
      <c r="I3681" s="17">
        <f>+Ventas_Wellpro[[#This Row],[Total de Venta sin IVA]]+Ventas_Wellpro[[#This Row],[IVA]]</f>
        <v>109.99119999999999</v>
      </c>
      <c r="J3681">
        <f>YEAR(Ventas_Wellpro[[#This Row],[Fecha]])</f>
        <v>2026</v>
      </c>
      <c r="K3681" t="str">
        <f>TEXT(Ventas_Wellpro[[#This Row],[Fecha]],"MMMM")</f>
        <v>marzo</v>
      </c>
      <c r="L3681">
        <f>DAY(Ventas_Wellpro[[#This Row],[Fecha]])</f>
        <v>18</v>
      </c>
    </row>
    <row r="3682" spans="2:12" x14ac:dyDescent="0.25">
      <c r="B3682" s="70">
        <v>46098</v>
      </c>
      <c r="C3682" s="74" t="s">
        <v>123</v>
      </c>
      <c r="D3682" s="211" t="s">
        <v>144</v>
      </c>
      <c r="E3682" s="64">
        <v>137.79</v>
      </c>
      <c r="F3682" s="64">
        <v>1</v>
      </c>
      <c r="G3682" s="48">
        <f>+(Ventas_Wellpro[[#This Row],[Precio de Venta]]*0.16)*Ventas_Wellpro[[#This Row],[Cantidad Vendida]]</f>
        <v>22.046399999999998</v>
      </c>
      <c r="H3682" s="65">
        <v>137.79</v>
      </c>
      <c r="I3682" s="17">
        <f>+Ventas_Wellpro[[#This Row],[Total de Venta sin IVA]]+Ventas_Wellpro[[#This Row],[IVA]]</f>
        <v>159.8364</v>
      </c>
      <c r="J3682">
        <f>YEAR(Ventas_Wellpro[[#This Row],[Fecha]])</f>
        <v>2026</v>
      </c>
      <c r="K3682" t="str">
        <f>TEXT(Ventas_Wellpro[[#This Row],[Fecha]],"MMMM")</f>
        <v>marzo</v>
      </c>
      <c r="L3682">
        <f>DAY(Ventas_Wellpro[[#This Row],[Fecha]])</f>
        <v>17</v>
      </c>
    </row>
    <row r="3683" spans="2:12" x14ac:dyDescent="0.25">
      <c r="B3683" s="70">
        <v>46098</v>
      </c>
      <c r="C3683" s="74" t="s">
        <v>123</v>
      </c>
      <c r="D3683" s="210" t="s">
        <v>144</v>
      </c>
      <c r="E3683" s="63">
        <v>137.79</v>
      </c>
      <c r="F3683" s="63">
        <v>1</v>
      </c>
      <c r="G3683" s="48">
        <f>+(Ventas_Wellpro[[#This Row],[Precio de Venta]]*0.16)*Ventas_Wellpro[[#This Row],[Cantidad Vendida]]</f>
        <v>22.046399999999998</v>
      </c>
      <c r="H3683" s="48">
        <v>137.79</v>
      </c>
      <c r="I3683" s="17">
        <f>+Ventas_Wellpro[[#This Row],[Total de Venta sin IVA]]+Ventas_Wellpro[[#This Row],[IVA]]</f>
        <v>159.8364</v>
      </c>
      <c r="J3683">
        <f>YEAR(Ventas_Wellpro[[#This Row],[Fecha]])</f>
        <v>2026</v>
      </c>
      <c r="K3683" t="str">
        <f>TEXT(Ventas_Wellpro[[#This Row],[Fecha]],"MMMM")</f>
        <v>marzo</v>
      </c>
      <c r="L3683">
        <f>DAY(Ventas_Wellpro[[#This Row],[Fecha]])</f>
        <v>17</v>
      </c>
    </row>
    <row r="3684" spans="2:12" x14ac:dyDescent="0.25">
      <c r="B3684" s="70">
        <v>46098</v>
      </c>
      <c r="C3684" s="74" t="s">
        <v>123</v>
      </c>
      <c r="D3684" s="211" t="s">
        <v>144</v>
      </c>
      <c r="E3684" s="64">
        <v>137.79</v>
      </c>
      <c r="F3684" s="64">
        <v>1</v>
      </c>
      <c r="G3684" s="48">
        <f>+(Ventas_Wellpro[[#This Row],[Precio de Venta]]*0.16)*Ventas_Wellpro[[#This Row],[Cantidad Vendida]]</f>
        <v>22.046399999999998</v>
      </c>
      <c r="H3684" s="65">
        <v>137.79</v>
      </c>
      <c r="I3684" s="17">
        <f>+Ventas_Wellpro[[#This Row],[Total de Venta sin IVA]]+Ventas_Wellpro[[#This Row],[IVA]]</f>
        <v>159.8364</v>
      </c>
      <c r="J3684">
        <f>YEAR(Ventas_Wellpro[[#This Row],[Fecha]])</f>
        <v>2026</v>
      </c>
      <c r="K3684" t="str">
        <f>TEXT(Ventas_Wellpro[[#This Row],[Fecha]],"MMMM")</f>
        <v>marzo</v>
      </c>
      <c r="L3684">
        <f>DAY(Ventas_Wellpro[[#This Row],[Fecha]])</f>
        <v>17</v>
      </c>
    </row>
    <row r="3685" spans="2:12" x14ac:dyDescent="0.25">
      <c r="B3685" s="70">
        <v>46098</v>
      </c>
      <c r="C3685" s="74" t="s">
        <v>123</v>
      </c>
      <c r="D3685" s="210" t="s">
        <v>144</v>
      </c>
      <c r="E3685" s="63">
        <v>137.79</v>
      </c>
      <c r="F3685" s="63">
        <v>1</v>
      </c>
      <c r="G3685" s="48">
        <f>+(Ventas_Wellpro[[#This Row],[Precio de Venta]]*0.16)*Ventas_Wellpro[[#This Row],[Cantidad Vendida]]</f>
        <v>22.046399999999998</v>
      </c>
      <c r="H3685" s="48">
        <v>137.79</v>
      </c>
      <c r="I3685" s="17">
        <f>+Ventas_Wellpro[[#This Row],[Total de Venta sin IVA]]+Ventas_Wellpro[[#This Row],[IVA]]</f>
        <v>159.8364</v>
      </c>
      <c r="J3685">
        <f>YEAR(Ventas_Wellpro[[#This Row],[Fecha]])</f>
        <v>2026</v>
      </c>
      <c r="K3685" t="str">
        <f>TEXT(Ventas_Wellpro[[#This Row],[Fecha]],"MMMM")</f>
        <v>marzo</v>
      </c>
      <c r="L3685">
        <f>DAY(Ventas_Wellpro[[#This Row],[Fecha]])</f>
        <v>17</v>
      </c>
    </row>
    <row r="3686" spans="2:12" x14ac:dyDescent="0.25">
      <c r="B3686" s="70">
        <v>46098</v>
      </c>
      <c r="C3686" s="74" t="s">
        <v>123</v>
      </c>
      <c r="D3686" s="211" t="s">
        <v>144</v>
      </c>
      <c r="E3686" s="64">
        <v>137.79</v>
      </c>
      <c r="F3686" s="64">
        <v>1</v>
      </c>
      <c r="G3686" s="48">
        <f>+(Ventas_Wellpro[[#This Row],[Precio de Venta]]*0.16)*Ventas_Wellpro[[#This Row],[Cantidad Vendida]]</f>
        <v>22.046399999999998</v>
      </c>
      <c r="H3686" s="65">
        <v>137.79</v>
      </c>
      <c r="I3686" s="17">
        <f>+Ventas_Wellpro[[#This Row],[Total de Venta sin IVA]]+Ventas_Wellpro[[#This Row],[IVA]]</f>
        <v>159.8364</v>
      </c>
      <c r="J3686">
        <f>YEAR(Ventas_Wellpro[[#This Row],[Fecha]])</f>
        <v>2026</v>
      </c>
      <c r="K3686" t="str">
        <f>TEXT(Ventas_Wellpro[[#This Row],[Fecha]],"MMMM")</f>
        <v>marzo</v>
      </c>
      <c r="L3686">
        <f>DAY(Ventas_Wellpro[[#This Row],[Fecha]])</f>
        <v>17</v>
      </c>
    </row>
    <row r="3687" spans="2:12" x14ac:dyDescent="0.25">
      <c r="B3687" s="70">
        <v>46098</v>
      </c>
      <c r="C3687" s="74" t="s">
        <v>123</v>
      </c>
      <c r="D3687" s="210" t="s">
        <v>144</v>
      </c>
      <c r="E3687" s="63">
        <v>137.79</v>
      </c>
      <c r="F3687" s="63">
        <v>1</v>
      </c>
      <c r="G3687" s="48">
        <f>+(Ventas_Wellpro[[#This Row],[Precio de Venta]]*0.16)*Ventas_Wellpro[[#This Row],[Cantidad Vendida]]</f>
        <v>22.046399999999998</v>
      </c>
      <c r="H3687" s="48">
        <v>137.79</v>
      </c>
      <c r="I3687" s="17">
        <f>+Ventas_Wellpro[[#This Row],[Total de Venta sin IVA]]+Ventas_Wellpro[[#This Row],[IVA]]</f>
        <v>159.8364</v>
      </c>
      <c r="J3687">
        <f>YEAR(Ventas_Wellpro[[#This Row],[Fecha]])</f>
        <v>2026</v>
      </c>
      <c r="K3687" t="str">
        <f>TEXT(Ventas_Wellpro[[#This Row],[Fecha]],"MMMM")</f>
        <v>marzo</v>
      </c>
      <c r="L3687">
        <f>DAY(Ventas_Wellpro[[#This Row],[Fecha]])</f>
        <v>17</v>
      </c>
    </row>
    <row r="3688" spans="2:12" x14ac:dyDescent="0.25">
      <c r="B3688" s="70">
        <v>46098</v>
      </c>
      <c r="C3688" s="74" t="s">
        <v>123</v>
      </c>
      <c r="D3688" s="211" t="s">
        <v>144</v>
      </c>
      <c r="E3688" s="64">
        <v>137.79</v>
      </c>
      <c r="F3688" s="64">
        <v>1</v>
      </c>
      <c r="G3688" s="48">
        <f>+(Ventas_Wellpro[[#This Row],[Precio de Venta]]*0.16)*Ventas_Wellpro[[#This Row],[Cantidad Vendida]]</f>
        <v>22.046399999999998</v>
      </c>
      <c r="H3688" s="65">
        <v>137.79</v>
      </c>
      <c r="I3688" s="17">
        <f>+Ventas_Wellpro[[#This Row],[Total de Venta sin IVA]]+Ventas_Wellpro[[#This Row],[IVA]]</f>
        <v>159.8364</v>
      </c>
      <c r="J3688">
        <f>YEAR(Ventas_Wellpro[[#This Row],[Fecha]])</f>
        <v>2026</v>
      </c>
      <c r="K3688" t="str">
        <f>TEXT(Ventas_Wellpro[[#This Row],[Fecha]],"MMMM")</f>
        <v>marzo</v>
      </c>
      <c r="L3688">
        <f>DAY(Ventas_Wellpro[[#This Row],[Fecha]])</f>
        <v>17</v>
      </c>
    </row>
    <row r="3689" spans="2:12" x14ac:dyDescent="0.25">
      <c r="B3689" s="70">
        <v>46098</v>
      </c>
      <c r="C3689" s="74" t="s">
        <v>123</v>
      </c>
      <c r="D3689" s="210" t="s">
        <v>144</v>
      </c>
      <c r="E3689" s="63">
        <v>137.79</v>
      </c>
      <c r="F3689" s="63">
        <v>1</v>
      </c>
      <c r="G3689" s="48">
        <f>+(Ventas_Wellpro[[#This Row],[Precio de Venta]]*0.16)*Ventas_Wellpro[[#This Row],[Cantidad Vendida]]</f>
        <v>22.046399999999998</v>
      </c>
      <c r="H3689" s="48">
        <v>137.79</v>
      </c>
      <c r="I3689" s="17">
        <f>+Ventas_Wellpro[[#This Row],[Total de Venta sin IVA]]+Ventas_Wellpro[[#This Row],[IVA]]</f>
        <v>159.8364</v>
      </c>
      <c r="J3689">
        <f>YEAR(Ventas_Wellpro[[#This Row],[Fecha]])</f>
        <v>2026</v>
      </c>
      <c r="K3689" t="str">
        <f>TEXT(Ventas_Wellpro[[#This Row],[Fecha]],"MMMM")</f>
        <v>marzo</v>
      </c>
      <c r="L3689">
        <f>DAY(Ventas_Wellpro[[#This Row],[Fecha]])</f>
        <v>17</v>
      </c>
    </row>
    <row r="3690" spans="2:12" x14ac:dyDescent="0.25">
      <c r="B3690" s="70">
        <v>46098</v>
      </c>
      <c r="C3690" s="74" t="s">
        <v>123</v>
      </c>
      <c r="D3690" s="211" t="s">
        <v>144</v>
      </c>
      <c r="E3690" s="64">
        <v>137.79</v>
      </c>
      <c r="F3690" s="64">
        <v>1</v>
      </c>
      <c r="G3690" s="48">
        <f>+(Ventas_Wellpro[[#This Row],[Precio de Venta]]*0.16)*Ventas_Wellpro[[#This Row],[Cantidad Vendida]]</f>
        <v>22.046399999999998</v>
      </c>
      <c r="H3690" s="65">
        <v>137.79</v>
      </c>
      <c r="I3690" s="17">
        <f>+Ventas_Wellpro[[#This Row],[Total de Venta sin IVA]]+Ventas_Wellpro[[#This Row],[IVA]]</f>
        <v>159.8364</v>
      </c>
      <c r="J3690">
        <f>YEAR(Ventas_Wellpro[[#This Row],[Fecha]])</f>
        <v>2026</v>
      </c>
      <c r="K3690" t="str">
        <f>TEXT(Ventas_Wellpro[[#This Row],[Fecha]],"MMMM")</f>
        <v>marzo</v>
      </c>
      <c r="L3690">
        <f>DAY(Ventas_Wellpro[[#This Row],[Fecha]])</f>
        <v>17</v>
      </c>
    </row>
    <row r="3691" spans="2:12" x14ac:dyDescent="0.25">
      <c r="B3691" s="70">
        <v>46098</v>
      </c>
      <c r="C3691" s="74" t="s">
        <v>123</v>
      </c>
      <c r="D3691" s="210" t="s">
        <v>144</v>
      </c>
      <c r="E3691" s="63">
        <v>137.79</v>
      </c>
      <c r="F3691" s="63">
        <v>1</v>
      </c>
      <c r="G3691" s="48">
        <f>+(Ventas_Wellpro[[#This Row],[Precio de Venta]]*0.16)*Ventas_Wellpro[[#This Row],[Cantidad Vendida]]</f>
        <v>22.046399999999998</v>
      </c>
      <c r="H3691" s="48">
        <v>137.79</v>
      </c>
      <c r="I3691" s="17">
        <f>+Ventas_Wellpro[[#This Row],[Total de Venta sin IVA]]+Ventas_Wellpro[[#This Row],[IVA]]</f>
        <v>159.8364</v>
      </c>
      <c r="J3691">
        <f>YEAR(Ventas_Wellpro[[#This Row],[Fecha]])</f>
        <v>2026</v>
      </c>
      <c r="K3691" t="str">
        <f>TEXT(Ventas_Wellpro[[#This Row],[Fecha]],"MMMM")</f>
        <v>marzo</v>
      </c>
      <c r="L3691">
        <f>DAY(Ventas_Wellpro[[#This Row],[Fecha]])</f>
        <v>17</v>
      </c>
    </row>
    <row r="3692" spans="2:12" x14ac:dyDescent="0.25">
      <c r="B3692" s="70">
        <v>46098</v>
      </c>
      <c r="C3692" s="74" t="s">
        <v>123</v>
      </c>
      <c r="D3692" s="211" t="s">
        <v>144</v>
      </c>
      <c r="E3692" s="64">
        <v>137.79</v>
      </c>
      <c r="F3692" s="64">
        <v>1</v>
      </c>
      <c r="G3692" s="48">
        <f>+(Ventas_Wellpro[[#This Row],[Precio de Venta]]*0.16)*Ventas_Wellpro[[#This Row],[Cantidad Vendida]]</f>
        <v>22.046399999999998</v>
      </c>
      <c r="H3692" s="65">
        <v>137.79</v>
      </c>
      <c r="I3692" s="17">
        <f>+Ventas_Wellpro[[#This Row],[Total de Venta sin IVA]]+Ventas_Wellpro[[#This Row],[IVA]]</f>
        <v>159.8364</v>
      </c>
      <c r="J3692">
        <f>YEAR(Ventas_Wellpro[[#This Row],[Fecha]])</f>
        <v>2026</v>
      </c>
      <c r="K3692" t="str">
        <f>TEXT(Ventas_Wellpro[[#This Row],[Fecha]],"MMMM")</f>
        <v>marzo</v>
      </c>
      <c r="L3692">
        <f>DAY(Ventas_Wellpro[[#This Row],[Fecha]])</f>
        <v>17</v>
      </c>
    </row>
    <row r="3693" spans="2:12" x14ac:dyDescent="0.25">
      <c r="B3693" s="70">
        <v>46099</v>
      </c>
      <c r="C3693" s="74" t="s">
        <v>123</v>
      </c>
      <c r="D3693" s="210" t="s">
        <v>144</v>
      </c>
      <c r="E3693" s="63">
        <v>137.79</v>
      </c>
      <c r="F3693" s="63">
        <v>1</v>
      </c>
      <c r="G3693" s="48">
        <f>+(Ventas_Wellpro[[#This Row],[Precio de Venta]]*0.16)*Ventas_Wellpro[[#This Row],[Cantidad Vendida]]</f>
        <v>22.046399999999998</v>
      </c>
      <c r="H3693" s="48">
        <v>137.79</v>
      </c>
      <c r="I3693" s="17">
        <f>+Ventas_Wellpro[[#This Row],[Total de Venta sin IVA]]+Ventas_Wellpro[[#This Row],[IVA]]</f>
        <v>159.8364</v>
      </c>
      <c r="J3693">
        <f>YEAR(Ventas_Wellpro[[#This Row],[Fecha]])</f>
        <v>2026</v>
      </c>
      <c r="K3693" t="str">
        <f>TEXT(Ventas_Wellpro[[#This Row],[Fecha]],"MMMM")</f>
        <v>marzo</v>
      </c>
      <c r="L3693">
        <f>DAY(Ventas_Wellpro[[#This Row],[Fecha]])</f>
        <v>18</v>
      </c>
    </row>
    <row r="3694" spans="2:12" x14ac:dyDescent="0.25">
      <c r="B3694" s="70">
        <v>46100</v>
      </c>
      <c r="C3694" s="74" t="s">
        <v>123</v>
      </c>
      <c r="D3694" t="s">
        <v>203</v>
      </c>
      <c r="E3694" s="64">
        <v>89.870800000000003</v>
      </c>
      <c r="F3694" s="64">
        <v>26</v>
      </c>
      <c r="G3694" s="48">
        <f>+(Ventas_Wellpro[[#This Row],[Precio de Venta]]*0.16)*Ventas_Wellpro[[#This Row],[Cantidad Vendida]]</f>
        <v>373.862528</v>
      </c>
      <c r="H3694" s="65">
        <v>2336.64</v>
      </c>
      <c r="I3694" s="17">
        <f>+Ventas_Wellpro[[#This Row],[Total de Venta sin IVA]]+Ventas_Wellpro[[#This Row],[IVA]]</f>
        <v>2710.502528</v>
      </c>
      <c r="J3694">
        <f>YEAR(Ventas_Wellpro[[#This Row],[Fecha]])</f>
        <v>2026</v>
      </c>
      <c r="K3694" t="str">
        <f>TEXT(Ventas_Wellpro[[#This Row],[Fecha]],"MMMM")</f>
        <v>marzo</v>
      </c>
      <c r="L3694">
        <f>DAY(Ventas_Wellpro[[#This Row],[Fecha]])</f>
        <v>19</v>
      </c>
    </row>
    <row r="3695" spans="2:12" x14ac:dyDescent="0.25">
      <c r="B3695" s="70">
        <v>46101</v>
      </c>
      <c r="C3695" s="74" t="s">
        <v>123</v>
      </c>
      <c r="D3695" s="210" t="s">
        <v>144</v>
      </c>
      <c r="E3695" s="63">
        <v>137.79</v>
      </c>
      <c r="F3695" s="63">
        <v>1</v>
      </c>
      <c r="G3695" s="48">
        <f>+(Ventas_Wellpro[[#This Row],[Precio de Venta]]*0.16)*Ventas_Wellpro[[#This Row],[Cantidad Vendida]]</f>
        <v>22.046399999999998</v>
      </c>
      <c r="H3695" s="48">
        <v>137.79</v>
      </c>
      <c r="I3695" s="17">
        <f>+Ventas_Wellpro[[#This Row],[Total de Venta sin IVA]]+Ventas_Wellpro[[#This Row],[IVA]]</f>
        <v>159.8364</v>
      </c>
      <c r="J3695">
        <f>YEAR(Ventas_Wellpro[[#This Row],[Fecha]])</f>
        <v>2026</v>
      </c>
      <c r="K3695" t="str">
        <f>TEXT(Ventas_Wellpro[[#This Row],[Fecha]],"MMMM")</f>
        <v>marzo</v>
      </c>
      <c r="L3695">
        <f>DAY(Ventas_Wellpro[[#This Row],[Fecha]])</f>
        <v>20</v>
      </c>
    </row>
    <row r="3696" spans="2:12" x14ac:dyDescent="0.25">
      <c r="B3696" s="70">
        <v>46101</v>
      </c>
      <c r="C3696" s="74" t="s">
        <v>123</v>
      </c>
      <c r="D3696" s="211" t="s">
        <v>144</v>
      </c>
      <c r="E3696" s="64">
        <v>137.79</v>
      </c>
      <c r="F3696" s="64">
        <v>1</v>
      </c>
      <c r="G3696" s="48">
        <f>+(Ventas_Wellpro[[#This Row],[Precio de Venta]]*0.16)*Ventas_Wellpro[[#This Row],[Cantidad Vendida]]</f>
        <v>22.046399999999998</v>
      </c>
      <c r="H3696" s="65">
        <v>137.79</v>
      </c>
      <c r="I3696" s="17">
        <f>+Ventas_Wellpro[[#This Row],[Total de Venta sin IVA]]+Ventas_Wellpro[[#This Row],[IVA]]</f>
        <v>159.8364</v>
      </c>
      <c r="J3696">
        <f>YEAR(Ventas_Wellpro[[#This Row],[Fecha]])</f>
        <v>2026</v>
      </c>
      <c r="K3696" t="str">
        <f>TEXT(Ventas_Wellpro[[#This Row],[Fecha]],"MMMM")</f>
        <v>marzo</v>
      </c>
      <c r="L3696">
        <f>DAY(Ventas_Wellpro[[#This Row],[Fecha]])</f>
        <v>20</v>
      </c>
    </row>
    <row r="3697" spans="2:12" x14ac:dyDescent="0.25">
      <c r="B3697" s="70">
        <v>46101</v>
      </c>
      <c r="C3697" s="74" t="s">
        <v>123</v>
      </c>
      <c r="D3697" s="210" t="s">
        <v>144</v>
      </c>
      <c r="E3697" s="63">
        <v>137.79</v>
      </c>
      <c r="F3697" s="63">
        <v>1</v>
      </c>
      <c r="G3697" s="48">
        <f>+(Ventas_Wellpro[[#This Row],[Precio de Venta]]*0.16)*Ventas_Wellpro[[#This Row],[Cantidad Vendida]]</f>
        <v>22.046399999999998</v>
      </c>
      <c r="H3697" s="48">
        <v>137.79</v>
      </c>
      <c r="I3697" s="17">
        <f>+Ventas_Wellpro[[#This Row],[Total de Venta sin IVA]]+Ventas_Wellpro[[#This Row],[IVA]]</f>
        <v>159.8364</v>
      </c>
      <c r="J3697">
        <f>YEAR(Ventas_Wellpro[[#This Row],[Fecha]])</f>
        <v>2026</v>
      </c>
      <c r="K3697" t="str">
        <f>TEXT(Ventas_Wellpro[[#This Row],[Fecha]],"MMMM")</f>
        <v>marzo</v>
      </c>
      <c r="L3697">
        <f>DAY(Ventas_Wellpro[[#This Row],[Fecha]])</f>
        <v>20</v>
      </c>
    </row>
    <row r="3698" spans="2:12" x14ac:dyDescent="0.25">
      <c r="B3698" s="70">
        <v>46098</v>
      </c>
      <c r="C3698" s="88" t="s">
        <v>173</v>
      </c>
      <c r="D3698" s="211" t="s">
        <v>144</v>
      </c>
      <c r="E3698" s="64">
        <v>905.16</v>
      </c>
      <c r="F3698" s="64">
        <v>1</v>
      </c>
      <c r="G3698" s="48">
        <f>+(Ventas_Wellpro[[#This Row],[Precio de Venta]]*0.16)*Ventas_Wellpro[[#This Row],[Cantidad Vendida]]</f>
        <v>144.82560000000001</v>
      </c>
      <c r="H3698" s="65">
        <v>905.16</v>
      </c>
      <c r="I3698" s="17">
        <f>+Ventas_Wellpro[[#This Row],[Total de Venta sin IVA]]+Ventas_Wellpro[[#This Row],[IVA]]</f>
        <v>1049.9856</v>
      </c>
      <c r="J3698">
        <f>YEAR(Ventas_Wellpro[[#This Row],[Fecha]])</f>
        <v>2026</v>
      </c>
      <c r="K3698" t="str">
        <f>TEXT(Ventas_Wellpro[[#This Row],[Fecha]],"MMMM")</f>
        <v>marzo</v>
      </c>
      <c r="L3698">
        <f>DAY(Ventas_Wellpro[[#This Row],[Fecha]])</f>
        <v>17</v>
      </c>
    </row>
    <row r="3699" spans="2:12" x14ac:dyDescent="0.25">
      <c r="B3699" s="70">
        <v>46098</v>
      </c>
      <c r="C3699" s="88" t="s">
        <v>173</v>
      </c>
      <c r="D3699" s="210" t="s">
        <v>144</v>
      </c>
      <c r="E3699" s="63">
        <v>885.47</v>
      </c>
      <c r="F3699" s="63">
        <v>1</v>
      </c>
      <c r="G3699" s="48">
        <f>+(Ventas_Wellpro[[#This Row],[Precio de Venta]]*0.16)*Ventas_Wellpro[[#This Row],[Cantidad Vendida]]</f>
        <v>141.67520000000002</v>
      </c>
      <c r="H3699" s="48">
        <v>885.47</v>
      </c>
      <c r="I3699" s="17">
        <f>+Ventas_Wellpro[[#This Row],[Total de Venta sin IVA]]+Ventas_Wellpro[[#This Row],[IVA]]</f>
        <v>1027.1451999999999</v>
      </c>
      <c r="J3699">
        <f>YEAR(Ventas_Wellpro[[#This Row],[Fecha]])</f>
        <v>2026</v>
      </c>
      <c r="K3699" t="str">
        <f>TEXT(Ventas_Wellpro[[#This Row],[Fecha]],"MMMM")</f>
        <v>marzo</v>
      </c>
      <c r="L3699">
        <f>DAY(Ventas_Wellpro[[#This Row],[Fecha]])</f>
        <v>17</v>
      </c>
    </row>
    <row r="3700" spans="2:12" x14ac:dyDescent="0.25">
      <c r="B3700" s="70">
        <v>46101</v>
      </c>
      <c r="C3700" s="88" t="s">
        <v>173</v>
      </c>
      <c r="D3700" s="211" t="s">
        <v>144</v>
      </c>
      <c r="E3700" s="64">
        <v>885.47</v>
      </c>
      <c r="F3700" s="64">
        <v>1</v>
      </c>
      <c r="G3700" s="48">
        <f>+(Ventas_Wellpro[[#This Row],[Precio de Venta]]*0.16)*Ventas_Wellpro[[#This Row],[Cantidad Vendida]]</f>
        <v>141.67520000000002</v>
      </c>
      <c r="H3700" s="65">
        <v>885.47</v>
      </c>
      <c r="I3700" s="17">
        <f>+Ventas_Wellpro[[#This Row],[Total de Venta sin IVA]]+Ventas_Wellpro[[#This Row],[IVA]]</f>
        <v>1027.1451999999999</v>
      </c>
      <c r="J3700">
        <f>YEAR(Ventas_Wellpro[[#This Row],[Fecha]])</f>
        <v>2026</v>
      </c>
      <c r="K3700" t="str">
        <f>TEXT(Ventas_Wellpro[[#This Row],[Fecha]],"MMMM")</f>
        <v>marzo</v>
      </c>
      <c r="L3700">
        <f>DAY(Ventas_Wellpro[[#This Row],[Fecha]])</f>
        <v>20</v>
      </c>
    </row>
    <row r="3701" spans="2:12" x14ac:dyDescent="0.25">
      <c r="B3701" s="70">
        <v>46099</v>
      </c>
      <c r="C3701" s="88" t="s">
        <v>159</v>
      </c>
      <c r="D3701" s="210" t="s">
        <v>216</v>
      </c>
      <c r="E3701" s="63">
        <v>750</v>
      </c>
      <c r="F3701" s="63">
        <v>1</v>
      </c>
      <c r="G3701" s="48">
        <f>+(Ventas_Wellpro[[#This Row],[Precio de Venta]]*0.16)*Ventas_Wellpro[[#This Row],[Cantidad Vendida]]</f>
        <v>120</v>
      </c>
      <c r="H3701" s="48">
        <v>750</v>
      </c>
      <c r="I3701" s="17">
        <f>+Ventas_Wellpro[[#This Row],[Total de Venta sin IVA]]+Ventas_Wellpro[[#This Row],[IVA]]</f>
        <v>870</v>
      </c>
      <c r="J3701">
        <f>YEAR(Ventas_Wellpro[[#This Row],[Fecha]])</f>
        <v>2026</v>
      </c>
      <c r="K3701" t="str">
        <f>TEXT(Ventas_Wellpro[[#This Row],[Fecha]],"MMMM")</f>
        <v>marzo</v>
      </c>
      <c r="L3701">
        <f>DAY(Ventas_Wellpro[[#This Row],[Fecha]])</f>
        <v>18</v>
      </c>
    </row>
    <row r="3702" spans="2:12" x14ac:dyDescent="0.25">
      <c r="B3702" s="70">
        <v>46100</v>
      </c>
      <c r="C3702" s="123" t="s">
        <v>156</v>
      </c>
      <c r="D3702" s="211" t="s">
        <v>144</v>
      </c>
      <c r="E3702" s="64">
        <v>957.67</v>
      </c>
      <c r="F3702" s="64">
        <v>1</v>
      </c>
      <c r="G3702" s="48">
        <f>+(Ventas_Wellpro[[#This Row],[Precio de Venta]]*0.16)*Ventas_Wellpro[[#This Row],[Cantidad Vendida]]</f>
        <v>153.22720000000001</v>
      </c>
      <c r="H3702" s="65">
        <v>957.67</v>
      </c>
      <c r="I3702" s="17">
        <f>+Ventas_Wellpro[[#This Row],[Total de Venta sin IVA]]+Ventas_Wellpro[[#This Row],[IVA]]</f>
        <v>1110.8971999999999</v>
      </c>
      <c r="J3702">
        <f>YEAR(Ventas_Wellpro[[#This Row],[Fecha]])</f>
        <v>2026</v>
      </c>
      <c r="K3702" t="str">
        <f>TEXT(Ventas_Wellpro[[#This Row],[Fecha]],"MMMM")</f>
        <v>marzo</v>
      </c>
      <c r="L3702">
        <f>DAY(Ventas_Wellpro[[#This Row],[Fecha]])</f>
        <v>19</v>
      </c>
    </row>
    <row r="3703" spans="2:12" x14ac:dyDescent="0.25">
      <c r="B3703" s="70">
        <v>46100</v>
      </c>
      <c r="C3703" s="88" t="s">
        <v>58</v>
      </c>
      <c r="D3703" t="s">
        <v>203</v>
      </c>
      <c r="E3703" s="63">
        <v>14.23</v>
      </c>
      <c r="F3703" s="63">
        <v>2</v>
      </c>
      <c r="G3703" s="48">
        <f>+(Ventas_Wellpro[[#This Row],[Precio de Venta]]*0.16)*Ventas_Wellpro[[#This Row],[Cantidad Vendida]]</f>
        <v>4.5536000000000003</v>
      </c>
      <c r="H3703" s="48">
        <v>28.46</v>
      </c>
      <c r="I3703" s="17">
        <f>+Ventas_Wellpro[[#This Row],[Total de Venta sin IVA]]+Ventas_Wellpro[[#This Row],[IVA]]</f>
        <v>33.013600000000004</v>
      </c>
      <c r="J3703">
        <f>YEAR(Ventas_Wellpro[[#This Row],[Fecha]])</f>
        <v>2026</v>
      </c>
      <c r="K3703" t="str">
        <f>TEXT(Ventas_Wellpro[[#This Row],[Fecha]],"MMMM")</f>
        <v>marzo</v>
      </c>
      <c r="L3703">
        <f>DAY(Ventas_Wellpro[[#This Row],[Fecha]])</f>
        <v>19</v>
      </c>
    </row>
    <row r="3704" spans="2:12" x14ac:dyDescent="0.25">
      <c r="B3704" s="70">
        <v>46100</v>
      </c>
      <c r="C3704" s="88" t="s">
        <v>59</v>
      </c>
      <c r="D3704" t="s">
        <v>203</v>
      </c>
      <c r="E3704" s="64">
        <v>14.22</v>
      </c>
      <c r="F3704" s="64">
        <v>18</v>
      </c>
      <c r="G3704" s="48">
        <f>+(Ventas_Wellpro[[#This Row],[Precio de Venta]]*0.16)*Ventas_Wellpro[[#This Row],[Cantidad Vendida]]</f>
        <v>40.953600000000009</v>
      </c>
      <c r="H3704" s="65">
        <v>255.96</v>
      </c>
      <c r="I3704" s="17">
        <f>+Ventas_Wellpro[[#This Row],[Total de Venta sin IVA]]+Ventas_Wellpro[[#This Row],[IVA]]</f>
        <v>296.91360000000003</v>
      </c>
      <c r="J3704">
        <f>YEAR(Ventas_Wellpro[[#This Row],[Fecha]])</f>
        <v>2026</v>
      </c>
      <c r="K3704" t="str">
        <f>TEXT(Ventas_Wellpro[[#This Row],[Fecha]],"MMMM")</f>
        <v>marzo</v>
      </c>
      <c r="L3704">
        <f>DAY(Ventas_Wellpro[[#This Row],[Fecha]])</f>
        <v>19</v>
      </c>
    </row>
    <row r="3705" spans="2:12" x14ac:dyDescent="0.25">
      <c r="B3705" s="70">
        <v>46100</v>
      </c>
      <c r="C3705" s="88" t="s">
        <v>57</v>
      </c>
      <c r="D3705" t="s">
        <v>203</v>
      </c>
      <c r="E3705" s="63">
        <v>14.22</v>
      </c>
      <c r="F3705" s="63">
        <v>22</v>
      </c>
      <c r="G3705" s="48">
        <f>+(Ventas_Wellpro[[#This Row],[Precio de Venta]]*0.16)*Ventas_Wellpro[[#This Row],[Cantidad Vendida]]</f>
        <v>50.054400000000008</v>
      </c>
      <c r="H3705" s="48">
        <v>312.83999999999997</v>
      </c>
      <c r="I3705" s="17">
        <f>+Ventas_Wellpro[[#This Row],[Total de Venta sin IVA]]+Ventas_Wellpro[[#This Row],[IVA]]</f>
        <v>362.89439999999996</v>
      </c>
      <c r="J3705">
        <f>YEAR(Ventas_Wellpro[[#This Row],[Fecha]])</f>
        <v>2026</v>
      </c>
      <c r="K3705" t="str">
        <f>TEXT(Ventas_Wellpro[[#This Row],[Fecha]],"MMMM")</f>
        <v>marzo</v>
      </c>
      <c r="L3705">
        <f>DAY(Ventas_Wellpro[[#This Row],[Fecha]])</f>
        <v>19</v>
      </c>
    </row>
    <row r="3706" spans="2:12" x14ac:dyDescent="0.25">
      <c r="B3706" s="70">
        <v>46104</v>
      </c>
      <c r="C3706" s="74" t="s">
        <v>22</v>
      </c>
      <c r="D3706" s="210" t="s">
        <v>144</v>
      </c>
      <c r="E3706" s="63">
        <v>137.79</v>
      </c>
      <c r="F3706" s="63">
        <v>1</v>
      </c>
      <c r="G3706" s="48">
        <f>+(Ventas_Wellpro[[#This Row],[Precio de Venta]]*0.16)*Ventas_Wellpro[[#This Row],[Cantidad Vendida]]</f>
        <v>22.046399999999998</v>
      </c>
      <c r="H3706" s="48">
        <v>137.79</v>
      </c>
      <c r="I3706" s="17">
        <f>+Ventas_Wellpro[[#This Row],[Total de Venta sin IVA]]+Ventas_Wellpro[[#This Row],[IVA]]</f>
        <v>159.8364</v>
      </c>
      <c r="J3706">
        <f>YEAR(Ventas_Wellpro[[#This Row],[Fecha]])</f>
        <v>2026</v>
      </c>
      <c r="K3706" t="str">
        <f>TEXT(Ventas_Wellpro[[#This Row],[Fecha]],"MMMM")</f>
        <v>marzo</v>
      </c>
      <c r="L3706">
        <f>DAY(Ventas_Wellpro[[#This Row],[Fecha]])</f>
        <v>23</v>
      </c>
    </row>
    <row r="3707" spans="2:12" x14ac:dyDescent="0.25">
      <c r="B3707" s="70">
        <v>46104</v>
      </c>
      <c r="C3707" s="74" t="s">
        <v>22</v>
      </c>
      <c r="D3707" s="211" t="s">
        <v>144</v>
      </c>
      <c r="E3707" s="64">
        <v>137.79</v>
      </c>
      <c r="F3707" s="64">
        <v>1</v>
      </c>
      <c r="G3707" s="48">
        <f>+(Ventas_Wellpro[[#This Row],[Precio de Venta]]*0.16)*Ventas_Wellpro[[#This Row],[Cantidad Vendida]]</f>
        <v>22.046399999999998</v>
      </c>
      <c r="H3707" s="65">
        <v>137.79</v>
      </c>
      <c r="I3707" s="17">
        <f>+Ventas_Wellpro[[#This Row],[Total de Venta sin IVA]]+Ventas_Wellpro[[#This Row],[IVA]]</f>
        <v>159.8364</v>
      </c>
      <c r="J3707">
        <f>YEAR(Ventas_Wellpro[[#This Row],[Fecha]])</f>
        <v>2026</v>
      </c>
      <c r="K3707" t="str">
        <f>TEXT(Ventas_Wellpro[[#This Row],[Fecha]],"MMMM")</f>
        <v>marzo</v>
      </c>
      <c r="L3707">
        <f>DAY(Ventas_Wellpro[[#This Row],[Fecha]])</f>
        <v>23</v>
      </c>
    </row>
    <row r="3708" spans="2:12" x14ac:dyDescent="0.25">
      <c r="B3708" s="70">
        <v>46104</v>
      </c>
      <c r="C3708" s="74" t="s">
        <v>22</v>
      </c>
      <c r="D3708" s="210" t="s">
        <v>144</v>
      </c>
      <c r="E3708" s="63">
        <v>137.79</v>
      </c>
      <c r="F3708" s="63">
        <v>1</v>
      </c>
      <c r="G3708" s="48">
        <f>+(Ventas_Wellpro[[#This Row],[Precio de Venta]]*0.16)*Ventas_Wellpro[[#This Row],[Cantidad Vendida]]</f>
        <v>22.046399999999998</v>
      </c>
      <c r="H3708" s="48">
        <v>137.79</v>
      </c>
      <c r="I3708" s="17">
        <f>+Ventas_Wellpro[[#This Row],[Total de Venta sin IVA]]+Ventas_Wellpro[[#This Row],[IVA]]</f>
        <v>159.8364</v>
      </c>
      <c r="J3708">
        <f>YEAR(Ventas_Wellpro[[#This Row],[Fecha]])</f>
        <v>2026</v>
      </c>
      <c r="K3708" t="str">
        <f>TEXT(Ventas_Wellpro[[#This Row],[Fecha]],"MMMM")</f>
        <v>marzo</v>
      </c>
      <c r="L3708">
        <f>DAY(Ventas_Wellpro[[#This Row],[Fecha]])</f>
        <v>23</v>
      </c>
    </row>
    <row r="3709" spans="2:12" x14ac:dyDescent="0.25">
      <c r="B3709" s="70">
        <v>46104</v>
      </c>
      <c r="C3709" s="74" t="s">
        <v>22</v>
      </c>
      <c r="D3709" s="211" t="s">
        <v>144</v>
      </c>
      <c r="E3709" s="64">
        <v>137.79</v>
      </c>
      <c r="F3709" s="64">
        <v>1</v>
      </c>
      <c r="G3709" s="48">
        <f>+(Ventas_Wellpro[[#This Row],[Precio de Venta]]*0.16)*Ventas_Wellpro[[#This Row],[Cantidad Vendida]]</f>
        <v>22.046399999999998</v>
      </c>
      <c r="H3709" s="65">
        <v>137.79</v>
      </c>
      <c r="I3709" s="17">
        <f>+Ventas_Wellpro[[#This Row],[Total de Venta sin IVA]]+Ventas_Wellpro[[#This Row],[IVA]]</f>
        <v>159.8364</v>
      </c>
      <c r="J3709">
        <f>YEAR(Ventas_Wellpro[[#This Row],[Fecha]])</f>
        <v>2026</v>
      </c>
      <c r="K3709" t="str">
        <f>TEXT(Ventas_Wellpro[[#This Row],[Fecha]],"MMMM")</f>
        <v>marzo</v>
      </c>
      <c r="L3709">
        <f>DAY(Ventas_Wellpro[[#This Row],[Fecha]])</f>
        <v>23</v>
      </c>
    </row>
    <row r="3710" spans="2:12" x14ac:dyDescent="0.25">
      <c r="B3710" s="70">
        <v>46104</v>
      </c>
      <c r="C3710" s="74" t="s">
        <v>22</v>
      </c>
      <c r="D3710" s="210" t="s">
        <v>144</v>
      </c>
      <c r="E3710" s="63">
        <v>137.79</v>
      </c>
      <c r="F3710" s="63">
        <v>1</v>
      </c>
      <c r="G3710" s="48">
        <f>+(Ventas_Wellpro[[#This Row],[Precio de Venta]]*0.16)*Ventas_Wellpro[[#This Row],[Cantidad Vendida]]</f>
        <v>22.046399999999998</v>
      </c>
      <c r="H3710" s="48">
        <v>137.79</v>
      </c>
      <c r="I3710" s="17">
        <f>+Ventas_Wellpro[[#This Row],[Total de Venta sin IVA]]+Ventas_Wellpro[[#This Row],[IVA]]</f>
        <v>159.8364</v>
      </c>
      <c r="J3710">
        <f>YEAR(Ventas_Wellpro[[#This Row],[Fecha]])</f>
        <v>2026</v>
      </c>
      <c r="K3710" t="str">
        <f>TEXT(Ventas_Wellpro[[#This Row],[Fecha]],"MMMM")</f>
        <v>marzo</v>
      </c>
      <c r="L3710">
        <f>DAY(Ventas_Wellpro[[#This Row],[Fecha]])</f>
        <v>23</v>
      </c>
    </row>
    <row r="3711" spans="2:12" x14ac:dyDescent="0.25">
      <c r="B3711" s="70">
        <v>46104</v>
      </c>
      <c r="C3711" s="74" t="s">
        <v>22</v>
      </c>
      <c r="D3711" s="211" t="s">
        <v>144</v>
      </c>
      <c r="E3711" s="64">
        <v>137.79</v>
      </c>
      <c r="F3711" s="64">
        <v>1</v>
      </c>
      <c r="G3711" s="48">
        <f>+(Ventas_Wellpro[[#This Row],[Precio de Venta]]*0.16)*Ventas_Wellpro[[#This Row],[Cantidad Vendida]]</f>
        <v>22.046399999999998</v>
      </c>
      <c r="H3711" s="65">
        <v>137.79</v>
      </c>
      <c r="I3711" s="17">
        <f>+Ventas_Wellpro[[#This Row],[Total de Venta sin IVA]]+Ventas_Wellpro[[#This Row],[IVA]]</f>
        <v>159.8364</v>
      </c>
      <c r="J3711">
        <f>YEAR(Ventas_Wellpro[[#This Row],[Fecha]])</f>
        <v>2026</v>
      </c>
      <c r="K3711" t="str">
        <f>TEXT(Ventas_Wellpro[[#This Row],[Fecha]],"MMMM")</f>
        <v>marzo</v>
      </c>
      <c r="L3711">
        <f>DAY(Ventas_Wellpro[[#This Row],[Fecha]])</f>
        <v>23</v>
      </c>
    </row>
    <row r="3712" spans="2:12" x14ac:dyDescent="0.25">
      <c r="B3712" s="70">
        <v>46104</v>
      </c>
      <c r="C3712" s="74" t="s">
        <v>22</v>
      </c>
      <c r="D3712" s="210" t="s">
        <v>144</v>
      </c>
      <c r="E3712" s="63">
        <v>137.79</v>
      </c>
      <c r="F3712" s="63">
        <v>1</v>
      </c>
      <c r="G3712" s="48">
        <f>+(Ventas_Wellpro[[#This Row],[Precio de Venta]]*0.16)*Ventas_Wellpro[[#This Row],[Cantidad Vendida]]</f>
        <v>22.046399999999998</v>
      </c>
      <c r="H3712" s="48">
        <v>137.79</v>
      </c>
      <c r="I3712" s="17">
        <f>+Ventas_Wellpro[[#This Row],[Total de Venta sin IVA]]+Ventas_Wellpro[[#This Row],[IVA]]</f>
        <v>159.8364</v>
      </c>
      <c r="J3712">
        <f>YEAR(Ventas_Wellpro[[#This Row],[Fecha]])</f>
        <v>2026</v>
      </c>
      <c r="K3712" t="str">
        <f>TEXT(Ventas_Wellpro[[#This Row],[Fecha]],"MMMM")</f>
        <v>marzo</v>
      </c>
      <c r="L3712">
        <f>DAY(Ventas_Wellpro[[#This Row],[Fecha]])</f>
        <v>23</v>
      </c>
    </row>
    <row r="3713" spans="2:12" x14ac:dyDescent="0.25">
      <c r="B3713" s="70">
        <v>46104</v>
      </c>
      <c r="C3713" s="74" t="s">
        <v>22</v>
      </c>
      <c r="D3713" s="211" t="s">
        <v>144</v>
      </c>
      <c r="E3713" s="64">
        <v>137.79</v>
      </c>
      <c r="F3713" s="64">
        <v>1</v>
      </c>
      <c r="G3713" s="48">
        <f>+(Ventas_Wellpro[[#This Row],[Precio de Venta]]*0.16)*Ventas_Wellpro[[#This Row],[Cantidad Vendida]]</f>
        <v>22.046399999999998</v>
      </c>
      <c r="H3713" s="65">
        <v>137.79</v>
      </c>
      <c r="I3713" s="17">
        <f>+Ventas_Wellpro[[#This Row],[Total de Venta sin IVA]]+Ventas_Wellpro[[#This Row],[IVA]]</f>
        <v>159.8364</v>
      </c>
      <c r="J3713">
        <f>YEAR(Ventas_Wellpro[[#This Row],[Fecha]])</f>
        <v>2026</v>
      </c>
      <c r="K3713" t="str">
        <f>TEXT(Ventas_Wellpro[[#This Row],[Fecha]],"MMMM")</f>
        <v>marzo</v>
      </c>
      <c r="L3713">
        <f>DAY(Ventas_Wellpro[[#This Row],[Fecha]])</f>
        <v>23</v>
      </c>
    </row>
    <row r="3714" spans="2:12" x14ac:dyDescent="0.25">
      <c r="B3714" s="70">
        <v>46104</v>
      </c>
      <c r="C3714" s="74" t="s">
        <v>22</v>
      </c>
      <c r="D3714" s="210" t="s">
        <v>144</v>
      </c>
      <c r="E3714" s="63">
        <v>137.79</v>
      </c>
      <c r="F3714" s="63">
        <v>1</v>
      </c>
      <c r="G3714" s="48">
        <f>+(Ventas_Wellpro[[#This Row],[Precio de Venta]]*0.16)*Ventas_Wellpro[[#This Row],[Cantidad Vendida]]</f>
        <v>22.046399999999998</v>
      </c>
      <c r="H3714" s="48">
        <v>137.79</v>
      </c>
      <c r="I3714" s="17">
        <f>+Ventas_Wellpro[[#This Row],[Total de Venta sin IVA]]+Ventas_Wellpro[[#This Row],[IVA]]</f>
        <v>159.8364</v>
      </c>
      <c r="J3714">
        <f>YEAR(Ventas_Wellpro[[#This Row],[Fecha]])</f>
        <v>2026</v>
      </c>
      <c r="K3714" t="str">
        <f>TEXT(Ventas_Wellpro[[#This Row],[Fecha]],"MMMM")</f>
        <v>marzo</v>
      </c>
      <c r="L3714">
        <f>DAY(Ventas_Wellpro[[#This Row],[Fecha]])</f>
        <v>23</v>
      </c>
    </row>
    <row r="3715" spans="2:12" x14ac:dyDescent="0.25">
      <c r="B3715" s="70">
        <v>46104</v>
      </c>
      <c r="C3715" s="74" t="s">
        <v>21</v>
      </c>
      <c r="D3715" s="211" t="s">
        <v>144</v>
      </c>
      <c r="E3715" s="64">
        <v>137.79</v>
      </c>
      <c r="F3715" s="64">
        <v>1</v>
      </c>
      <c r="G3715" s="48">
        <f>+(Ventas_Wellpro[[#This Row],[Precio de Venta]]*0.16)*Ventas_Wellpro[[#This Row],[Cantidad Vendida]]</f>
        <v>22.046399999999998</v>
      </c>
      <c r="H3715" s="65">
        <v>137.79</v>
      </c>
      <c r="I3715" s="17">
        <f>+Ventas_Wellpro[[#This Row],[Total de Venta sin IVA]]+Ventas_Wellpro[[#This Row],[IVA]]</f>
        <v>159.8364</v>
      </c>
      <c r="J3715">
        <f>YEAR(Ventas_Wellpro[[#This Row],[Fecha]])</f>
        <v>2026</v>
      </c>
      <c r="K3715" t="str">
        <f>TEXT(Ventas_Wellpro[[#This Row],[Fecha]],"MMMM")</f>
        <v>marzo</v>
      </c>
      <c r="L3715">
        <f>DAY(Ventas_Wellpro[[#This Row],[Fecha]])</f>
        <v>23</v>
      </c>
    </row>
    <row r="3716" spans="2:12" x14ac:dyDescent="0.25">
      <c r="B3716" s="70">
        <v>46104</v>
      </c>
      <c r="C3716" s="74" t="s">
        <v>21</v>
      </c>
      <c r="D3716" s="210" t="s">
        <v>144</v>
      </c>
      <c r="E3716" s="63">
        <v>137.79</v>
      </c>
      <c r="F3716" s="63">
        <v>1</v>
      </c>
      <c r="G3716" s="48">
        <f>+(Ventas_Wellpro[[#This Row],[Precio de Venta]]*0.16)*Ventas_Wellpro[[#This Row],[Cantidad Vendida]]</f>
        <v>22.046399999999998</v>
      </c>
      <c r="H3716" s="48">
        <v>137.79</v>
      </c>
      <c r="I3716" s="17">
        <f>+Ventas_Wellpro[[#This Row],[Total de Venta sin IVA]]+Ventas_Wellpro[[#This Row],[IVA]]</f>
        <v>159.8364</v>
      </c>
      <c r="J3716">
        <f>YEAR(Ventas_Wellpro[[#This Row],[Fecha]])</f>
        <v>2026</v>
      </c>
      <c r="K3716" t="str">
        <f>TEXT(Ventas_Wellpro[[#This Row],[Fecha]],"MMMM")</f>
        <v>marzo</v>
      </c>
      <c r="L3716">
        <f>DAY(Ventas_Wellpro[[#This Row],[Fecha]])</f>
        <v>23</v>
      </c>
    </row>
    <row r="3717" spans="2:12" x14ac:dyDescent="0.25">
      <c r="B3717" s="70">
        <v>46104</v>
      </c>
      <c r="C3717" s="74" t="s">
        <v>21</v>
      </c>
      <c r="D3717" s="211" t="s">
        <v>144</v>
      </c>
      <c r="E3717" s="64">
        <v>137.79</v>
      </c>
      <c r="F3717" s="64">
        <v>1</v>
      </c>
      <c r="G3717" s="48">
        <f>+(Ventas_Wellpro[[#This Row],[Precio de Venta]]*0.16)*Ventas_Wellpro[[#This Row],[Cantidad Vendida]]</f>
        <v>22.046399999999998</v>
      </c>
      <c r="H3717" s="65">
        <v>137.79</v>
      </c>
      <c r="I3717" s="17">
        <f>+Ventas_Wellpro[[#This Row],[Total de Venta sin IVA]]+Ventas_Wellpro[[#This Row],[IVA]]</f>
        <v>159.8364</v>
      </c>
      <c r="J3717">
        <f>YEAR(Ventas_Wellpro[[#This Row],[Fecha]])</f>
        <v>2026</v>
      </c>
      <c r="K3717" t="str">
        <f>TEXT(Ventas_Wellpro[[#This Row],[Fecha]],"MMMM")</f>
        <v>marzo</v>
      </c>
      <c r="L3717">
        <f>DAY(Ventas_Wellpro[[#This Row],[Fecha]])</f>
        <v>23</v>
      </c>
    </row>
    <row r="3718" spans="2:12" x14ac:dyDescent="0.25">
      <c r="B3718" s="70">
        <v>46104</v>
      </c>
      <c r="C3718" s="74" t="s">
        <v>21</v>
      </c>
      <c r="D3718" s="210" t="s">
        <v>144</v>
      </c>
      <c r="E3718" s="63">
        <v>137.79</v>
      </c>
      <c r="F3718" s="63">
        <v>1</v>
      </c>
      <c r="G3718" s="48">
        <f>+(Ventas_Wellpro[[#This Row],[Precio de Venta]]*0.16)*Ventas_Wellpro[[#This Row],[Cantidad Vendida]]</f>
        <v>22.046399999999998</v>
      </c>
      <c r="H3718" s="48">
        <v>137.79</v>
      </c>
      <c r="I3718" s="17">
        <f>+Ventas_Wellpro[[#This Row],[Total de Venta sin IVA]]+Ventas_Wellpro[[#This Row],[IVA]]</f>
        <v>159.8364</v>
      </c>
      <c r="J3718">
        <f>YEAR(Ventas_Wellpro[[#This Row],[Fecha]])</f>
        <v>2026</v>
      </c>
      <c r="K3718" t="str">
        <f>TEXT(Ventas_Wellpro[[#This Row],[Fecha]],"MMMM")</f>
        <v>marzo</v>
      </c>
      <c r="L3718">
        <f>DAY(Ventas_Wellpro[[#This Row],[Fecha]])</f>
        <v>23</v>
      </c>
    </row>
    <row r="3719" spans="2:12" x14ac:dyDescent="0.25">
      <c r="B3719" s="70">
        <v>46104</v>
      </c>
      <c r="C3719" s="74" t="s">
        <v>21</v>
      </c>
      <c r="D3719" s="211" t="s">
        <v>144</v>
      </c>
      <c r="E3719" s="64">
        <v>137.79</v>
      </c>
      <c r="F3719" s="64">
        <v>1</v>
      </c>
      <c r="G3719" s="48">
        <f>+(Ventas_Wellpro[[#This Row],[Precio de Venta]]*0.16)*Ventas_Wellpro[[#This Row],[Cantidad Vendida]]</f>
        <v>22.046399999999998</v>
      </c>
      <c r="H3719" s="65">
        <v>137.79</v>
      </c>
      <c r="I3719" s="17">
        <f>+Ventas_Wellpro[[#This Row],[Total de Venta sin IVA]]+Ventas_Wellpro[[#This Row],[IVA]]</f>
        <v>159.8364</v>
      </c>
      <c r="J3719">
        <f>YEAR(Ventas_Wellpro[[#This Row],[Fecha]])</f>
        <v>2026</v>
      </c>
      <c r="K3719" t="str">
        <f>TEXT(Ventas_Wellpro[[#This Row],[Fecha]],"MMMM")</f>
        <v>marzo</v>
      </c>
      <c r="L3719">
        <f>DAY(Ventas_Wellpro[[#This Row],[Fecha]])</f>
        <v>23</v>
      </c>
    </row>
    <row r="3720" spans="2:12" x14ac:dyDescent="0.25">
      <c r="B3720" s="70">
        <v>46104</v>
      </c>
      <c r="C3720" s="74" t="s">
        <v>21</v>
      </c>
      <c r="D3720" s="210" t="s">
        <v>144</v>
      </c>
      <c r="E3720" s="63">
        <v>137.79</v>
      </c>
      <c r="F3720" s="63">
        <v>1</v>
      </c>
      <c r="G3720" s="48">
        <f>+(Ventas_Wellpro[[#This Row],[Precio de Venta]]*0.16)*Ventas_Wellpro[[#This Row],[Cantidad Vendida]]</f>
        <v>22.046399999999998</v>
      </c>
      <c r="H3720" s="48">
        <v>137.79</v>
      </c>
      <c r="I3720" s="17">
        <f>+Ventas_Wellpro[[#This Row],[Total de Venta sin IVA]]+Ventas_Wellpro[[#This Row],[IVA]]</f>
        <v>159.8364</v>
      </c>
      <c r="J3720">
        <f>YEAR(Ventas_Wellpro[[#This Row],[Fecha]])</f>
        <v>2026</v>
      </c>
      <c r="K3720" t="str">
        <f>TEXT(Ventas_Wellpro[[#This Row],[Fecha]],"MMMM")</f>
        <v>marzo</v>
      </c>
      <c r="L3720">
        <f>DAY(Ventas_Wellpro[[#This Row],[Fecha]])</f>
        <v>23</v>
      </c>
    </row>
    <row r="3721" spans="2:12" x14ac:dyDescent="0.25">
      <c r="B3721" s="70">
        <v>46104</v>
      </c>
      <c r="C3721" s="74" t="s">
        <v>21</v>
      </c>
      <c r="D3721" s="211" t="s">
        <v>144</v>
      </c>
      <c r="E3721" s="64">
        <v>137.79</v>
      </c>
      <c r="F3721" s="64">
        <v>1</v>
      </c>
      <c r="G3721" s="48">
        <f>+(Ventas_Wellpro[[#This Row],[Precio de Venta]]*0.16)*Ventas_Wellpro[[#This Row],[Cantidad Vendida]]</f>
        <v>22.046399999999998</v>
      </c>
      <c r="H3721" s="65">
        <v>137.79</v>
      </c>
      <c r="I3721" s="17">
        <f>+Ventas_Wellpro[[#This Row],[Total de Venta sin IVA]]+Ventas_Wellpro[[#This Row],[IVA]]</f>
        <v>159.8364</v>
      </c>
      <c r="J3721">
        <f>YEAR(Ventas_Wellpro[[#This Row],[Fecha]])</f>
        <v>2026</v>
      </c>
      <c r="K3721" t="str">
        <f>TEXT(Ventas_Wellpro[[#This Row],[Fecha]],"MMMM")</f>
        <v>marzo</v>
      </c>
      <c r="L3721">
        <f>DAY(Ventas_Wellpro[[#This Row],[Fecha]])</f>
        <v>23</v>
      </c>
    </row>
    <row r="3722" spans="2:12" x14ac:dyDescent="0.25">
      <c r="B3722" s="70">
        <v>46104</v>
      </c>
      <c r="C3722" s="74" t="s">
        <v>23</v>
      </c>
      <c r="D3722" s="210" t="s">
        <v>144</v>
      </c>
      <c r="E3722" s="63">
        <v>137.79</v>
      </c>
      <c r="F3722" s="63">
        <v>1</v>
      </c>
      <c r="G3722" s="48">
        <f>+(Ventas_Wellpro[[#This Row],[Precio de Venta]]*0.16)*Ventas_Wellpro[[#This Row],[Cantidad Vendida]]</f>
        <v>22.046399999999998</v>
      </c>
      <c r="H3722" s="48">
        <v>137.79</v>
      </c>
      <c r="I3722" s="17">
        <f>+Ventas_Wellpro[[#This Row],[Total de Venta sin IVA]]+Ventas_Wellpro[[#This Row],[IVA]]</f>
        <v>159.8364</v>
      </c>
      <c r="J3722">
        <f>YEAR(Ventas_Wellpro[[#This Row],[Fecha]])</f>
        <v>2026</v>
      </c>
      <c r="K3722" t="str">
        <f>TEXT(Ventas_Wellpro[[#This Row],[Fecha]],"MMMM")</f>
        <v>marzo</v>
      </c>
      <c r="L3722">
        <f>DAY(Ventas_Wellpro[[#This Row],[Fecha]])</f>
        <v>23</v>
      </c>
    </row>
    <row r="3723" spans="2:12" x14ac:dyDescent="0.25">
      <c r="B3723" s="70">
        <v>46104</v>
      </c>
      <c r="C3723" s="74" t="s">
        <v>24</v>
      </c>
      <c r="D3723" s="211" t="s">
        <v>144</v>
      </c>
      <c r="E3723" s="64">
        <v>137.79</v>
      </c>
      <c r="F3723" s="64">
        <v>1</v>
      </c>
      <c r="G3723" s="48">
        <f>+(Ventas_Wellpro[[#This Row],[Precio de Venta]]*0.16)*Ventas_Wellpro[[#This Row],[Cantidad Vendida]]</f>
        <v>22.046399999999998</v>
      </c>
      <c r="H3723" s="65">
        <v>137.79</v>
      </c>
      <c r="I3723" s="17">
        <f>+Ventas_Wellpro[[#This Row],[Total de Venta sin IVA]]+Ventas_Wellpro[[#This Row],[IVA]]</f>
        <v>159.8364</v>
      </c>
      <c r="J3723">
        <f>YEAR(Ventas_Wellpro[[#This Row],[Fecha]])</f>
        <v>2026</v>
      </c>
      <c r="K3723" t="str">
        <f>TEXT(Ventas_Wellpro[[#This Row],[Fecha]],"MMMM")</f>
        <v>marzo</v>
      </c>
      <c r="L3723">
        <f>DAY(Ventas_Wellpro[[#This Row],[Fecha]])</f>
        <v>23</v>
      </c>
    </row>
    <row r="3724" spans="2:12" x14ac:dyDescent="0.25">
      <c r="B3724" s="70">
        <v>46104</v>
      </c>
      <c r="C3724" s="74" t="s">
        <v>24</v>
      </c>
      <c r="D3724" s="210" t="s">
        <v>144</v>
      </c>
      <c r="E3724" s="63">
        <v>137.79</v>
      </c>
      <c r="F3724" s="63">
        <v>1</v>
      </c>
      <c r="G3724" s="48">
        <f>+(Ventas_Wellpro[[#This Row],[Precio de Venta]]*0.16)*Ventas_Wellpro[[#This Row],[Cantidad Vendida]]</f>
        <v>22.046399999999998</v>
      </c>
      <c r="H3724" s="48">
        <v>137.79</v>
      </c>
      <c r="I3724" s="17">
        <f>+Ventas_Wellpro[[#This Row],[Total de Venta sin IVA]]+Ventas_Wellpro[[#This Row],[IVA]]</f>
        <v>159.8364</v>
      </c>
      <c r="J3724">
        <f>YEAR(Ventas_Wellpro[[#This Row],[Fecha]])</f>
        <v>2026</v>
      </c>
      <c r="K3724" t="str">
        <f>TEXT(Ventas_Wellpro[[#This Row],[Fecha]],"MMMM")</f>
        <v>marzo</v>
      </c>
      <c r="L3724">
        <f>DAY(Ventas_Wellpro[[#This Row],[Fecha]])</f>
        <v>23</v>
      </c>
    </row>
    <row r="3725" spans="2:12" x14ac:dyDescent="0.25">
      <c r="B3725" s="70">
        <v>46104</v>
      </c>
      <c r="C3725" s="74" t="s">
        <v>16</v>
      </c>
      <c r="D3725" s="211" t="s">
        <v>144</v>
      </c>
      <c r="E3725" s="64">
        <v>905.16</v>
      </c>
      <c r="F3725" s="64">
        <v>1</v>
      </c>
      <c r="G3725" s="48">
        <f>+(Ventas_Wellpro[[#This Row],[Precio de Venta]]*0.16)*Ventas_Wellpro[[#This Row],[Cantidad Vendida]]</f>
        <v>144.82560000000001</v>
      </c>
      <c r="H3725" s="65">
        <v>905.16</v>
      </c>
      <c r="I3725" s="17">
        <f>+Ventas_Wellpro[[#This Row],[Total de Venta sin IVA]]+Ventas_Wellpro[[#This Row],[IVA]]</f>
        <v>1049.9856</v>
      </c>
      <c r="J3725">
        <f>YEAR(Ventas_Wellpro[[#This Row],[Fecha]])</f>
        <v>2026</v>
      </c>
      <c r="K3725" t="str">
        <f>TEXT(Ventas_Wellpro[[#This Row],[Fecha]],"MMMM")</f>
        <v>marzo</v>
      </c>
      <c r="L3725">
        <f>DAY(Ventas_Wellpro[[#This Row],[Fecha]])</f>
        <v>23</v>
      </c>
    </row>
    <row r="3726" spans="2:12" x14ac:dyDescent="0.25">
      <c r="B3726" s="70">
        <v>46104</v>
      </c>
      <c r="C3726" s="74" t="s">
        <v>16</v>
      </c>
      <c r="D3726" s="210" t="s">
        <v>144</v>
      </c>
      <c r="E3726" s="63">
        <v>905.16</v>
      </c>
      <c r="F3726" s="63">
        <v>1</v>
      </c>
      <c r="G3726" s="48">
        <f>+(Ventas_Wellpro[[#This Row],[Precio de Venta]]*0.16)*Ventas_Wellpro[[#This Row],[Cantidad Vendida]]</f>
        <v>144.82560000000001</v>
      </c>
      <c r="H3726" s="48">
        <v>905.16</v>
      </c>
      <c r="I3726" s="17">
        <f>+Ventas_Wellpro[[#This Row],[Total de Venta sin IVA]]+Ventas_Wellpro[[#This Row],[IVA]]</f>
        <v>1049.9856</v>
      </c>
      <c r="J3726">
        <f>YEAR(Ventas_Wellpro[[#This Row],[Fecha]])</f>
        <v>2026</v>
      </c>
      <c r="K3726" t="str">
        <f>TEXT(Ventas_Wellpro[[#This Row],[Fecha]],"MMMM")</f>
        <v>marzo</v>
      </c>
      <c r="L3726">
        <f>DAY(Ventas_Wellpro[[#This Row],[Fecha]])</f>
        <v>23</v>
      </c>
    </row>
    <row r="3727" spans="2:12" x14ac:dyDescent="0.25">
      <c r="B3727" s="70">
        <v>46104</v>
      </c>
      <c r="C3727" s="74" t="s">
        <v>16</v>
      </c>
      <c r="D3727" s="211" t="s">
        <v>144</v>
      </c>
      <c r="E3727" s="64">
        <v>905.16</v>
      </c>
      <c r="F3727" s="64">
        <v>1</v>
      </c>
      <c r="G3727" s="48">
        <f>+(Ventas_Wellpro[[#This Row],[Precio de Venta]]*0.16)*Ventas_Wellpro[[#This Row],[Cantidad Vendida]]</f>
        <v>144.82560000000001</v>
      </c>
      <c r="H3727" s="65">
        <v>905.16</v>
      </c>
      <c r="I3727" s="17">
        <f>+Ventas_Wellpro[[#This Row],[Total de Venta sin IVA]]+Ventas_Wellpro[[#This Row],[IVA]]</f>
        <v>1049.9856</v>
      </c>
      <c r="J3727">
        <f>YEAR(Ventas_Wellpro[[#This Row],[Fecha]])</f>
        <v>2026</v>
      </c>
      <c r="K3727" t="str">
        <f>TEXT(Ventas_Wellpro[[#This Row],[Fecha]],"MMMM")</f>
        <v>marzo</v>
      </c>
      <c r="L3727">
        <f>DAY(Ventas_Wellpro[[#This Row],[Fecha]])</f>
        <v>23</v>
      </c>
    </row>
    <row r="3728" spans="2:12" x14ac:dyDescent="0.25">
      <c r="B3728" s="70">
        <v>46104</v>
      </c>
      <c r="C3728" s="74" t="s">
        <v>12</v>
      </c>
      <c r="D3728" s="210" t="s">
        <v>144</v>
      </c>
      <c r="E3728" s="63">
        <v>309.57</v>
      </c>
      <c r="F3728" s="63">
        <v>1</v>
      </c>
      <c r="G3728" s="48">
        <f>+(Ventas_Wellpro[[#This Row],[Precio de Venta]]*0.16)*Ventas_Wellpro[[#This Row],[Cantidad Vendida]]</f>
        <v>49.531199999999998</v>
      </c>
      <c r="H3728" s="48">
        <v>309.57</v>
      </c>
      <c r="I3728" s="17">
        <f>+Ventas_Wellpro[[#This Row],[Total de Venta sin IVA]]+Ventas_Wellpro[[#This Row],[IVA]]</f>
        <v>359.10120000000001</v>
      </c>
      <c r="J3728">
        <f>YEAR(Ventas_Wellpro[[#This Row],[Fecha]])</f>
        <v>2026</v>
      </c>
      <c r="K3728" t="str">
        <f>TEXT(Ventas_Wellpro[[#This Row],[Fecha]],"MMMM")</f>
        <v>marzo</v>
      </c>
      <c r="L3728">
        <f>DAY(Ventas_Wellpro[[#This Row],[Fecha]])</f>
        <v>23</v>
      </c>
    </row>
    <row r="3729" spans="2:12" x14ac:dyDescent="0.25">
      <c r="B3729" s="70">
        <v>46104</v>
      </c>
      <c r="C3729" s="74" t="s">
        <v>16</v>
      </c>
      <c r="D3729" t="s">
        <v>197</v>
      </c>
      <c r="E3729" s="64">
        <v>211.23</v>
      </c>
      <c r="F3729" s="64">
        <v>6</v>
      </c>
      <c r="G3729" s="48">
        <f>+(Ventas_Wellpro[[#This Row],[Precio de Venta]]*0.16)*Ventas_Wellpro[[#This Row],[Cantidad Vendida]]</f>
        <v>202.7808</v>
      </c>
      <c r="H3729" s="65">
        <v>1267.3800000000001</v>
      </c>
      <c r="I3729" s="17">
        <f>+Ventas_Wellpro[[#This Row],[Total de Venta sin IVA]]+Ventas_Wellpro[[#This Row],[IVA]]</f>
        <v>1470.1608000000001</v>
      </c>
      <c r="J3729">
        <f>YEAR(Ventas_Wellpro[[#This Row],[Fecha]])</f>
        <v>2026</v>
      </c>
      <c r="K3729" t="str">
        <f>TEXT(Ventas_Wellpro[[#This Row],[Fecha]],"MMMM")</f>
        <v>marzo</v>
      </c>
      <c r="L3729">
        <f>DAY(Ventas_Wellpro[[#This Row],[Fecha]])</f>
        <v>23</v>
      </c>
    </row>
    <row r="3730" spans="2:12" x14ac:dyDescent="0.25">
      <c r="B3730" s="70">
        <v>46104</v>
      </c>
      <c r="C3730" s="74" t="s">
        <v>123</v>
      </c>
      <c r="D3730" s="211" t="s">
        <v>144</v>
      </c>
      <c r="E3730" s="64">
        <v>137.79</v>
      </c>
      <c r="F3730" s="64">
        <v>1</v>
      </c>
      <c r="G3730" s="48">
        <f>+(Ventas_Wellpro[[#This Row],[Precio de Venta]]*0.16)*Ventas_Wellpro[[#This Row],[Cantidad Vendida]]</f>
        <v>22.046399999999998</v>
      </c>
      <c r="H3730" s="65">
        <v>137.79</v>
      </c>
      <c r="I3730" s="17">
        <f>+Ventas_Wellpro[[#This Row],[Total de Venta sin IVA]]+Ventas_Wellpro[[#This Row],[IVA]]</f>
        <v>159.8364</v>
      </c>
      <c r="J3730">
        <f>YEAR(Ventas_Wellpro[[#This Row],[Fecha]])</f>
        <v>2026</v>
      </c>
      <c r="K3730" t="str">
        <f>TEXT(Ventas_Wellpro[[#This Row],[Fecha]],"MMMM")</f>
        <v>marzo</v>
      </c>
      <c r="L3730">
        <f>DAY(Ventas_Wellpro[[#This Row],[Fecha]])</f>
        <v>23</v>
      </c>
    </row>
    <row r="3731" spans="2:12" x14ac:dyDescent="0.25">
      <c r="B3731" s="70">
        <v>46104</v>
      </c>
      <c r="C3731" s="74" t="s">
        <v>123</v>
      </c>
      <c r="D3731" s="210" t="s">
        <v>144</v>
      </c>
      <c r="E3731" s="63">
        <v>137.79</v>
      </c>
      <c r="F3731" s="63">
        <v>1</v>
      </c>
      <c r="G3731" s="48">
        <f>+(Ventas_Wellpro[[#This Row],[Precio de Venta]]*0.16)*Ventas_Wellpro[[#This Row],[Cantidad Vendida]]</f>
        <v>22.046399999999998</v>
      </c>
      <c r="H3731" s="48">
        <v>137.79</v>
      </c>
      <c r="I3731" s="17">
        <f>+Ventas_Wellpro[[#This Row],[Total de Venta sin IVA]]+Ventas_Wellpro[[#This Row],[IVA]]</f>
        <v>159.8364</v>
      </c>
      <c r="J3731">
        <f>YEAR(Ventas_Wellpro[[#This Row],[Fecha]])</f>
        <v>2026</v>
      </c>
      <c r="K3731" t="str">
        <f>TEXT(Ventas_Wellpro[[#This Row],[Fecha]],"MMMM")</f>
        <v>marzo</v>
      </c>
      <c r="L3731">
        <f>DAY(Ventas_Wellpro[[#This Row],[Fecha]])</f>
        <v>23</v>
      </c>
    </row>
    <row r="3732" spans="2:12" x14ac:dyDescent="0.25">
      <c r="B3732" s="70">
        <v>46104</v>
      </c>
      <c r="C3732" s="74" t="s">
        <v>123</v>
      </c>
      <c r="D3732" s="211" t="s">
        <v>144</v>
      </c>
      <c r="E3732" s="64">
        <v>137.79</v>
      </c>
      <c r="F3732" s="64">
        <v>1</v>
      </c>
      <c r="G3732" s="48">
        <f>+(Ventas_Wellpro[[#This Row],[Precio de Venta]]*0.16)*Ventas_Wellpro[[#This Row],[Cantidad Vendida]]</f>
        <v>22.046399999999998</v>
      </c>
      <c r="H3732" s="65">
        <v>137.79</v>
      </c>
      <c r="I3732" s="17">
        <f>+Ventas_Wellpro[[#This Row],[Total de Venta sin IVA]]+Ventas_Wellpro[[#This Row],[IVA]]</f>
        <v>159.8364</v>
      </c>
      <c r="J3732">
        <f>YEAR(Ventas_Wellpro[[#This Row],[Fecha]])</f>
        <v>2026</v>
      </c>
      <c r="K3732" t="str">
        <f>TEXT(Ventas_Wellpro[[#This Row],[Fecha]],"MMMM")</f>
        <v>marzo</v>
      </c>
      <c r="L3732">
        <f>DAY(Ventas_Wellpro[[#This Row],[Fecha]])</f>
        <v>23</v>
      </c>
    </row>
    <row r="3733" spans="2:12" x14ac:dyDescent="0.25">
      <c r="B3733" s="70">
        <v>46104</v>
      </c>
      <c r="C3733" s="89" t="s">
        <v>187</v>
      </c>
      <c r="D3733" s="210" t="s">
        <v>215</v>
      </c>
      <c r="E3733" s="63">
        <v>547.24</v>
      </c>
      <c r="F3733" s="63">
        <v>6</v>
      </c>
      <c r="G3733" s="48">
        <f>+(Ventas_Wellpro[[#This Row],[Precio de Venta]]*0.16)*Ventas_Wellpro[[#This Row],[Cantidad Vendida]]</f>
        <v>525.35040000000004</v>
      </c>
      <c r="H3733" s="48">
        <v>3283.44</v>
      </c>
      <c r="I3733" s="17">
        <f>+Ventas_Wellpro[[#This Row],[Total de Venta sin IVA]]+Ventas_Wellpro[[#This Row],[IVA]]</f>
        <v>3808.7903999999999</v>
      </c>
      <c r="J3733">
        <f>YEAR(Ventas_Wellpro[[#This Row],[Fecha]])</f>
        <v>2026</v>
      </c>
      <c r="K3733" t="str">
        <f>TEXT(Ventas_Wellpro[[#This Row],[Fecha]],"MMMM")</f>
        <v>marzo</v>
      </c>
      <c r="L3733">
        <f>DAY(Ventas_Wellpro[[#This Row],[Fecha]])</f>
        <v>23</v>
      </c>
    </row>
    <row r="3734" spans="2:12" x14ac:dyDescent="0.25">
      <c r="B3734" s="70">
        <v>46104</v>
      </c>
      <c r="C3734" s="88" t="s">
        <v>159</v>
      </c>
      <c r="D3734" s="209" t="s">
        <v>207</v>
      </c>
      <c r="E3734" s="64">
        <v>964.66</v>
      </c>
      <c r="F3734" s="64">
        <v>1</v>
      </c>
      <c r="G3734" s="48">
        <f>+(Ventas_Wellpro[[#This Row],[Precio de Venta]]*0.16)*Ventas_Wellpro[[#This Row],[Cantidad Vendida]]</f>
        <v>154.34559999999999</v>
      </c>
      <c r="H3734" s="65">
        <v>964.66</v>
      </c>
      <c r="I3734" s="17">
        <f>+Ventas_Wellpro[[#This Row],[Total de Venta sin IVA]]+Ventas_Wellpro[[#This Row],[IVA]]</f>
        <v>1119.0056</v>
      </c>
      <c r="J3734">
        <f>YEAR(Ventas_Wellpro[[#This Row],[Fecha]])</f>
        <v>2026</v>
      </c>
      <c r="K3734" t="str">
        <f>TEXT(Ventas_Wellpro[[#This Row],[Fecha]],"MMMM")</f>
        <v>marzo</v>
      </c>
      <c r="L3734">
        <f>DAY(Ventas_Wellpro[[#This Row],[Fecha]])</f>
        <v>23</v>
      </c>
    </row>
    <row r="3735" spans="2:12" x14ac:dyDescent="0.25">
      <c r="B3735" s="70">
        <v>46104</v>
      </c>
      <c r="C3735" s="88" t="s">
        <v>59</v>
      </c>
      <c r="D3735" t="s">
        <v>197</v>
      </c>
      <c r="E3735" s="63">
        <v>16.16</v>
      </c>
      <c r="F3735" s="63">
        <v>120</v>
      </c>
      <c r="G3735" s="48">
        <f>+(Ventas_Wellpro[[#This Row],[Precio de Venta]]*0.16)*Ventas_Wellpro[[#This Row],[Cantidad Vendida]]</f>
        <v>310.27199999999999</v>
      </c>
      <c r="H3735" s="48">
        <v>1939.2</v>
      </c>
      <c r="I3735" s="17">
        <f>+Ventas_Wellpro[[#This Row],[Total de Venta sin IVA]]+Ventas_Wellpro[[#This Row],[IVA]]</f>
        <v>2249.4720000000002</v>
      </c>
      <c r="J3735">
        <f>YEAR(Ventas_Wellpro[[#This Row],[Fecha]])</f>
        <v>2026</v>
      </c>
      <c r="K3735" t="str">
        <f>TEXT(Ventas_Wellpro[[#This Row],[Fecha]],"MMMM")</f>
        <v>marzo</v>
      </c>
      <c r="L3735">
        <f>DAY(Ventas_Wellpro[[#This Row],[Fecha]])</f>
        <v>23</v>
      </c>
    </row>
    <row r="3736" spans="2:12" x14ac:dyDescent="0.25">
      <c r="B3736" s="70">
        <v>46104</v>
      </c>
      <c r="C3736" s="88" t="s">
        <v>57</v>
      </c>
      <c r="D3736" t="s">
        <v>197</v>
      </c>
      <c r="E3736" s="64">
        <v>16.16</v>
      </c>
      <c r="F3736" s="64">
        <v>120</v>
      </c>
      <c r="G3736" s="48">
        <f>+(Ventas_Wellpro[[#This Row],[Precio de Venta]]*0.16)*Ventas_Wellpro[[#This Row],[Cantidad Vendida]]</f>
        <v>310.27199999999999</v>
      </c>
      <c r="H3736" s="65">
        <v>1939.2</v>
      </c>
      <c r="I3736" s="17">
        <f>+Ventas_Wellpro[[#This Row],[Total de Venta sin IVA]]+Ventas_Wellpro[[#This Row],[IVA]]</f>
        <v>2249.4720000000002</v>
      </c>
      <c r="J3736">
        <f>YEAR(Ventas_Wellpro[[#This Row],[Fecha]])</f>
        <v>2026</v>
      </c>
      <c r="K3736" t="str">
        <f>TEXT(Ventas_Wellpro[[#This Row],[Fecha]],"MMMM")</f>
        <v>marzo</v>
      </c>
      <c r="L3736">
        <f>DAY(Ventas_Wellpro[[#This Row],[Fecha]])</f>
        <v>23</v>
      </c>
    </row>
    <row r="3737" spans="2:12" x14ac:dyDescent="0.25">
      <c r="B3737" s="70">
        <v>46105</v>
      </c>
      <c r="C3737" s="137" t="s">
        <v>19</v>
      </c>
      <c r="D3737" s="210" t="s">
        <v>144</v>
      </c>
      <c r="E3737" s="138">
        <v>786.21</v>
      </c>
      <c r="F3737" s="138">
        <v>1</v>
      </c>
      <c r="G3737" s="48">
        <f>+(Ventas_Wellpro[[#This Row],[Precio de Venta]]*0.16)*Ventas_Wellpro[[#This Row],[Cantidad Vendida]]</f>
        <v>125.79360000000001</v>
      </c>
      <c r="H3737" s="140">
        <v>786.21</v>
      </c>
      <c r="I3737" s="17">
        <f>+Ventas_Wellpro[[#This Row],[Total de Venta sin IVA]]+Ventas_Wellpro[[#This Row],[IVA]]</f>
        <v>912.00360000000001</v>
      </c>
      <c r="J3737">
        <f>YEAR(Ventas_Wellpro[[#This Row],[Fecha]])</f>
        <v>2026</v>
      </c>
      <c r="K3737" t="str">
        <f>TEXT(Ventas_Wellpro[[#This Row],[Fecha]],"MMMM")</f>
        <v>marzo</v>
      </c>
      <c r="L3737">
        <f>DAY(Ventas_Wellpro[[#This Row],[Fecha]])</f>
        <v>24</v>
      </c>
    </row>
    <row r="3738" spans="2:12" x14ac:dyDescent="0.25">
      <c r="B3738" s="70">
        <v>46105</v>
      </c>
      <c r="C3738" s="88" t="s">
        <v>18</v>
      </c>
      <c r="D3738" t="s">
        <v>196</v>
      </c>
      <c r="E3738" s="139">
        <v>525.59</v>
      </c>
      <c r="F3738" s="139">
        <v>6</v>
      </c>
      <c r="G3738" s="48">
        <f>+(Ventas_Wellpro[[#This Row],[Precio de Venta]]*0.16)*Ventas_Wellpro[[#This Row],[Cantidad Vendida]]</f>
        <v>504.56640000000004</v>
      </c>
      <c r="H3738" s="141">
        <v>3153.54</v>
      </c>
      <c r="I3738" s="17">
        <f>+Ventas_Wellpro[[#This Row],[Total de Venta sin IVA]]+Ventas_Wellpro[[#This Row],[IVA]]</f>
        <v>3658.1064000000001</v>
      </c>
      <c r="J3738">
        <f>YEAR(Ventas_Wellpro[[#This Row],[Fecha]])</f>
        <v>2026</v>
      </c>
      <c r="K3738" t="str">
        <f>TEXT(Ventas_Wellpro[[#This Row],[Fecha]],"MMMM")</f>
        <v>marzo</v>
      </c>
      <c r="L3738">
        <f>DAY(Ventas_Wellpro[[#This Row],[Fecha]])</f>
        <v>24</v>
      </c>
    </row>
    <row r="3739" spans="2:12" x14ac:dyDescent="0.25">
      <c r="B3739" s="70">
        <v>46105</v>
      </c>
      <c r="C3739" s="74" t="s">
        <v>22</v>
      </c>
      <c r="D3739" s="210" t="s">
        <v>144</v>
      </c>
      <c r="E3739" s="138">
        <v>137.79</v>
      </c>
      <c r="F3739" s="138">
        <v>1</v>
      </c>
      <c r="G3739" s="48">
        <f>+(Ventas_Wellpro[[#This Row],[Precio de Venta]]*0.16)*Ventas_Wellpro[[#This Row],[Cantidad Vendida]]</f>
        <v>22.046399999999998</v>
      </c>
      <c r="H3739" s="140">
        <v>137.79</v>
      </c>
      <c r="I3739" s="17">
        <f>+Ventas_Wellpro[[#This Row],[Total de Venta sin IVA]]+Ventas_Wellpro[[#This Row],[IVA]]</f>
        <v>159.8364</v>
      </c>
      <c r="J3739">
        <f>YEAR(Ventas_Wellpro[[#This Row],[Fecha]])</f>
        <v>2026</v>
      </c>
      <c r="K3739" t="str">
        <f>TEXT(Ventas_Wellpro[[#This Row],[Fecha]],"MMMM")</f>
        <v>marzo</v>
      </c>
      <c r="L3739">
        <f>DAY(Ventas_Wellpro[[#This Row],[Fecha]])</f>
        <v>24</v>
      </c>
    </row>
    <row r="3740" spans="2:12" x14ac:dyDescent="0.25">
      <c r="B3740" s="70">
        <v>46105</v>
      </c>
      <c r="C3740" s="74" t="s">
        <v>22</v>
      </c>
      <c r="D3740" s="211" t="s">
        <v>144</v>
      </c>
      <c r="E3740" s="139">
        <v>137.79</v>
      </c>
      <c r="F3740" s="139">
        <v>1</v>
      </c>
      <c r="G3740" s="48">
        <f>+(Ventas_Wellpro[[#This Row],[Precio de Venta]]*0.16)*Ventas_Wellpro[[#This Row],[Cantidad Vendida]]</f>
        <v>22.046399999999998</v>
      </c>
      <c r="H3740" s="141">
        <v>137.79</v>
      </c>
      <c r="I3740" s="17">
        <f>+Ventas_Wellpro[[#This Row],[Total de Venta sin IVA]]+Ventas_Wellpro[[#This Row],[IVA]]</f>
        <v>159.8364</v>
      </c>
      <c r="J3740">
        <f>YEAR(Ventas_Wellpro[[#This Row],[Fecha]])</f>
        <v>2026</v>
      </c>
      <c r="K3740" t="str">
        <f>TEXT(Ventas_Wellpro[[#This Row],[Fecha]],"MMMM")</f>
        <v>marzo</v>
      </c>
      <c r="L3740">
        <f>DAY(Ventas_Wellpro[[#This Row],[Fecha]])</f>
        <v>24</v>
      </c>
    </row>
    <row r="3741" spans="2:12" x14ac:dyDescent="0.25">
      <c r="B3741" s="70">
        <v>46105</v>
      </c>
      <c r="C3741" s="74" t="s">
        <v>22</v>
      </c>
      <c r="D3741" s="210" t="s">
        <v>144</v>
      </c>
      <c r="E3741" s="138">
        <v>137.79</v>
      </c>
      <c r="F3741" s="138">
        <v>1</v>
      </c>
      <c r="G3741" s="48">
        <f>+(Ventas_Wellpro[[#This Row],[Precio de Venta]]*0.16)*Ventas_Wellpro[[#This Row],[Cantidad Vendida]]</f>
        <v>22.046399999999998</v>
      </c>
      <c r="H3741" s="140">
        <v>137.79</v>
      </c>
      <c r="I3741" s="17">
        <f>+Ventas_Wellpro[[#This Row],[Total de Venta sin IVA]]+Ventas_Wellpro[[#This Row],[IVA]]</f>
        <v>159.8364</v>
      </c>
      <c r="J3741">
        <f>YEAR(Ventas_Wellpro[[#This Row],[Fecha]])</f>
        <v>2026</v>
      </c>
      <c r="K3741" t="str">
        <f>TEXT(Ventas_Wellpro[[#This Row],[Fecha]],"MMMM")</f>
        <v>marzo</v>
      </c>
      <c r="L3741">
        <f>DAY(Ventas_Wellpro[[#This Row],[Fecha]])</f>
        <v>24</v>
      </c>
    </row>
    <row r="3742" spans="2:12" x14ac:dyDescent="0.25">
      <c r="B3742" s="70">
        <v>46105</v>
      </c>
      <c r="C3742" s="74" t="s">
        <v>22</v>
      </c>
      <c r="D3742" s="211" t="s">
        <v>144</v>
      </c>
      <c r="E3742" s="139">
        <v>137.79</v>
      </c>
      <c r="F3742" s="139">
        <v>1</v>
      </c>
      <c r="G3742" s="48">
        <f>+(Ventas_Wellpro[[#This Row],[Precio de Venta]]*0.16)*Ventas_Wellpro[[#This Row],[Cantidad Vendida]]</f>
        <v>22.046399999999998</v>
      </c>
      <c r="H3742" s="141">
        <v>137.79</v>
      </c>
      <c r="I3742" s="17">
        <f>+Ventas_Wellpro[[#This Row],[Total de Venta sin IVA]]+Ventas_Wellpro[[#This Row],[IVA]]</f>
        <v>159.8364</v>
      </c>
      <c r="J3742">
        <f>YEAR(Ventas_Wellpro[[#This Row],[Fecha]])</f>
        <v>2026</v>
      </c>
      <c r="K3742" t="str">
        <f>TEXT(Ventas_Wellpro[[#This Row],[Fecha]],"MMMM")</f>
        <v>marzo</v>
      </c>
      <c r="L3742">
        <f>DAY(Ventas_Wellpro[[#This Row],[Fecha]])</f>
        <v>24</v>
      </c>
    </row>
    <row r="3743" spans="2:12" x14ac:dyDescent="0.25">
      <c r="B3743" s="70">
        <v>46105</v>
      </c>
      <c r="C3743" s="74" t="s">
        <v>22</v>
      </c>
      <c r="D3743" s="210" t="s">
        <v>144</v>
      </c>
      <c r="E3743" s="138">
        <v>137.79</v>
      </c>
      <c r="F3743" s="138">
        <v>1</v>
      </c>
      <c r="G3743" s="48">
        <f>+(Ventas_Wellpro[[#This Row],[Precio de Venta]]*0.16)*Ventas_Wellpro[[#This Row],[Cantidad Vendida]]</f>
        <v>22.046399999999998</v>
      </c>
      <c r="H3743" s="140">
        <v>137.79</v>
      </c>
      <c r="I3743" s="17">
        <f>+Ventas_Wellpro[[#This Row],[Total de Venta sin IVA]]+Ventas_Wellpro[[#This Row],[IVA]]</f>
        <v>159.8364</v>
      </c>
      <c r="J3743">
        <f>YEAR(Ventas_Wellpro[[#This Row],[Fecha]])</f>
        <v>2026</v>
      </c>
      <c r="K3743" t="str">
        <f>TEXT(Ventas_Wellpro[[#This Row],[Fecha]],"MMMM")</f>
        <v>marzo</v>
      </c>
      <c r="L3743">
        <f>DAY(Ventas_Wellpro[[#This Row],[Fecha]])</f>
        <v>24</v>
      </c>
    </row>
    <row r="3744" spans="2:12" x14ac:dyDescent="0.25">
      <c r="B3744" s="70">
        <v>46105</v>
      </c>
      <c r="C3744" s="74" t="s">
        <v>22</v>
      </c>
      <c r="D3744" s="211" t="s">
        <v>144</v>
      </c>
      <c r="E3744" s="139">
        <v>137.79</v>
      </c>
      <c r="F3744" s="139">
        <v>1</v>
      </c>
      <c r="G3744" s="48">
        <f>+(Ventas_Wellpro[[#This Row],[Precio de Venta]]*0.16)*Ventas_Wellpro[[#This Row],[Cantidad Vendida]]</f>
        <v>22.046399999999998</v>
      </c>
      <c r="H3744" s="141">
        <v>137.79</v>
      </c>
      <c r="I3744" s="17">
        <f>+Ventas_Wellpro[[#This Row],[Total de Venta sin IVA]]+Ventas_Wellpro[[#This Row],[IVA]]</f>
        <v>159.8364</v>
      </c>
      <c r="J3744">
        <f>YEAR(Ventas_Wellpro[[#This Row],[Fecha]])</f>
        <v>2026</v>
      </c>
      <c r="K3744" t="str">
        <f>TEXT(Ventas_Wellpro[[#This Row],[Fecha]],"MMMM")</f>
        <v>marzo</v>
      </c>
      <c r="L3744">
        <f>DAY(Ventas_Wellpro[[#This Row],[Fecha]])</f>
        <v>24</v>
      </c>
    </row>
    <row r="3745" spans="2:12" x14ac:dyDescent="0.25">
      <c r="B3745" s="70">
        <v>46105</v>
      </c>
      <c r="C3745" s="74" t="s">
        <v>21</v>
      </c>
      <c r="D3745" s="210" t="s">
        <v>144</v>
      </c>
      <c r="E3745" s="138">
        <v>137.79</v>
      </c>
      <c r="F3745" s="138">
        <v>1</v>
      </c>
      <c r="G3745" s="48">
        <f>+(Ventas_Wellpro[[#This Row],[Precio de Venta]]*0.16)*Ventas_Wellpro[[#This Row],[Cantidad Vendida]]</f>
        <v>22.046399999999998</v>
      </c>
      <c r="H3745" s="140">
        <v>137.79</v>
      </c>
      <c r="I3745" s="17">
        <f>+Ventas_Wellpro[[#This Row],[Total de Venta sin IVA]]+Ventas_Wellpro[[#This Row],[IVA]]</f>
        <v>159.8364</v>
      </c>
      <c r="J3745">
        <f>YEAR(Ventas_Wellpro[[#This Row],[Fecha]])</f>
        <v>2026</v>
      </c>
      <c r="K3745" t="str">
        <f>TEXT(Ventas_Wellpro[[#This Row],[Fecha]],"MMMM")</f>
        <v>marzo</v>
      </c>
      <c r="L3745">
        <f>DAY(Ventas_Wellpro[[#This Row],[Fecha]])</f>
        <v>24</v>
      </c>
    </row>
    <row r="3746" spans="2:12" x14ac:dyDescent="0.25">
      <c r="B3746" s="70">
        <v>46105</v>
      </c>
      <c r="C3746" s="74" t="s">
        <v>21</v>
      </c>
      <c r="D3746" s="211" t="s">
        <v>144</v>
      </c>
      <c r="E3746" s="139">
        <v>137.79</v>
      </c>
      <c r="F3746" s="139">
        <v>1</v>
      </c>
      <c r="G3746" s="48">
        <f>+(Ventas_Wellpro[[#This Row],[Precio de Venta]]*0.16)*Ventas_Wellpro[[#This Row],[Cantidad Vendida]]</f>
        <v>22.046399999999998</v>
      </c>
      <c r="H3746" s="141">
        <v>137.79</v>
      </c>
      <c r="I3746" s="17">
        <f>+Ventas_Wellpro[[#This Row],[Total de Venta sin IVA]]+Ventas_Wellpro[[#This Row],[IVA]]</f>
        <v>159.8364</v>
      </c>
      <c r="J3746">
        <f>YEAR(Ventas_Wellpro[[#This Row],[Fecha]])</f>
        <v>2026</v>
      </c>
      <c r="K3746" t="str">
        <f>TEXT(Ventas_Wellpro[[#This Row],[Fecha]],"MMMM")</f>
        <v>marzo</v>
      </c>
      <c r="L3746">
        <f>DAY(Ventas_Wellpro[[#This Row],[Fecha]])</f>
        <v>24</v>
      </c>
    </row>
    <row r="3747" spans="2:12" x14ac:dyDescent="0.25">
      <c r="B3747" s="70">
        <v>46105</v>
      </c>
      <c r="C3747" s="74" t="s">
        <v>24</v>
      </c>
      <c r="D3747" s="210" t="s">
        <v>144</v>
      </c>
      <c r="E3747" s="138">
        <v>137.79</v>
      </c>
      <c r="F3747" s="138">
        <v>1</v>
      </c>
      <c r="G3747" s="48">
        <f>+(Ventas_Wellpro[[#This Row],[Precio de Venta]]*0.16)*Ventas_Wellpro[[#This Row],[Cantidad Vendida]]</f>
        <v>22.046399999999998</v>
      </c>
      <c r="H3747" s="140">
        <v>137.79</v>
      </c>
      <c r="I3747" s="17">
        <f>+Ventas_Wellpro[[#This Row],[Total de Venta sin IVA]]+Ventas_Wellpro[[#This Row],[IVA]]</f>
        <v>159.8364</v>
      </c>
      <c r="J3747">
        <f>YEAR(Ventas_Wellpro[[#This Row],[Fecha]])</f>
        <v>2026</v>
      </c>
      <c r="K3747" t="str">
        <f>TEXT(Ventas_Wellpro[[#This Row],[Fecha]],"MMMM")</f>
        <v>marzo</v>
      </c>
      <c r="L3747">
        <f>DAY(Ventas_Wellpro[[#This Row],[Fecha]])</f>
        <v>24</v>
      </c>
    </row>
    <row r="3748" spans="2:12" x14ac:dyDescent="0.25">
      <c r="B3748" s="70">
        <v>46105</v>
      </c>
      <c r="C3748" s="74" t="s">
        <v>11</v>
      </c>
      <c r="D3748" s="208" t="s">
        <v>206</v>
      </c>
      <c r="E3748" s="139">
        <v>343.97</v>
      </c>
      <c r="F3748" s="139">
        <v>1</v>
      </c>
      <c r="G3748" s="48">
        <f>+(Ventas_Wellpro[[#This Row],[Precio de Venta]]*0.16)*Ventas_Wellpro[[#This Row],[Cantidad Vendida]]</f>
        <v>55.035200000000003</v>
      </c>
      <c r="H3748" s="141">
        <v>343.97</v>
      </c>
      <c r="I3748" s="17">
        <f>+Ventas_Wellpro[[#This Row],[Total de Venta sin IVA]]+Ventas_Wellpro[[#This Row],[IVA]]</f>
        <v>399.00520000000006</v>
      </c>
      <c r="J3748">
        <f>YEAR(Ventas_Wellpro[[#This Row],[Fecha]])</f>
        <v>2026</v>
      </c>
      <c r="K3748" t="str">
        <f>TEXT(Ventas_Wellpro[[#This Row],[Fecha]],"MMMM")</f>
        <v>marzo</v>
      </c>
      <c r="L3748">
        <f>DAY(Ventas_Wellpro[[#This Row],[Fecha]])</f>
        <v>24</v>
      </c>
    </row>
    <row r="3749" spans="2:12" x14ac:dyDescent="0.25">
      <c r="B3749" s="70">
        <v>46105</v>
      </c>
      <c r="C3749" s="74" t="s">
        <v>15</v>
      </c>
      <c r="D3749" t="s">
        <v>196</v>
      </c>
      <c r="E3749" s="138">
        <v>498.66</v>
      </c>
      <c r="F3749" s="138">
        <v>12</v>
      </c>
      <c r="G3749" s="48">
        <f>+(Ventas_Wellpro[[#This Row],[Precio de Venta]]*0.16)*Ventas_Wellpro[[#This Row],[Cantidad Vendida]]</f>
        <v>957.42720000000008</v>
      </c>
      <c r="H3749" s="140">
        <v>5983.92</v>
      </c>
      <c r="I3749" s="17">
        <f>+Ventas_Wellpro[[#This Row],[Total de Venta sin IVA]]+Ventas_Wellpro[[#This Row],[IVA]]</f>
        <v>6941.3472000000002</v>
      </c>
      <c r="J3749">
        <f>YEAR(Ventas_Wellpro[[#This Row],[Fecha]])</f>
        <v>2026</v>
      </c>
      <c r="K3749" t="str">
        <f>TEXT(Ventas_Wellpro[[#This Row],[Fecha]],"MMMM")</f>
        <v>marzo</v>
      </c>
      <c r="L3749">
        <f>DAY(Ventas_Wellpro[[#This Row],[Fecha]])</f>
        <v>24</v>
      </c>
    </row>
    <row r="3750" spans="2:12" x14ac:dyDescent="0.25">
      <c r="B3750" s="70">
        <v>46105</v>
      </c>
      <c r="C3750" s="74" t="s">
        <v>15</v>
      </c>
      <c r="D3750" t="s">
        <v>196</v>
      </c>
      <c r="E3750" s="139">
        <v>498.66</v>
      </c>
      <c r="F3750" s="139">
        <v>6</v>
      </c>
      <c r="G3750" s="48">
        <f>+(Ventas_Wellpro[[#This Row],[Precio de Venta]]*0.16)*Ventas_Wellpro[[#This Row],[Cantidad Vendida]]</f>
        <v>478.71360000000004</v>
      </c>
      <c r="H3750" s="141">
        <v>2991.96</v>
      </c>
      <c r="I3750" s="17">
        <f>+Ventas_Wellpro[[#This Row],[Total de Venta sin IVA]]+Ventas_Wellpro[[#This Row],[IVA]]</f>
        <v>3470.6736000000001</v>
      </c>
      <c r="J3750">
        <f>YEAR(Ventas_Wellpro[[#This Row],[Fecha]])</f>
        <v>2026</v>
      </c>
      <c r="K3750" t="str">
        <f>TEXT(Ventas_Wellpro[[#This Row],[Fecha]],"MMMM")</f>
        <v>marzo</v>
      </c>
      <c r="L3750">
        <f>DAY(Ventas_Wellpro[[#This Row],[Fecha]])</f>
        <v>24</v>
      </c>
    </row>
    <row r="3751" spans="2:12" x14ac:dyDescent="0.25">
      <c r="B3751" s="70">
        <v>46105</v>
      </c>
      <c r="C3751" s="74" t="s">
        <v>15</v>
      </c>
      <c r="D3751" t="s">
        <v>196</v>
      </c>
      <c r="E3751" s="138">
        <v>498.66</v>
      </c>
      <c r="F3751" s="138">
        <v>12</v>
      </c>
      <c r="G3751" s="48">
        <f>+(Ventas_Wellpro[[#This Row],[Precio de Venta]]*0.16)*Ventas_Wellpro[[#This Row],[Cantidad Vendida]]</f>
        <v>957.42720000000008</v>
      </c>
      <c r="H3751" s="140">
        <v>5983.92</v>
      </c>
      <c r="I3751" s="17">
        <f>+Ventas_Wellpro[[#This Row],[Total de Venta sin IVA]]+Ventas_Wellpro[[#This Row],[IVA]]</f>
        <v>6941.3472000000002</v>
      </c>
      <c r="J3751">
        <f>YEAR(Ventas_Wellpro[[#This Row],[Fecha]])</f>
        <v>2026</v>
      </c>
      <c r="K3751" t="str">
        <f>TEXT(Ventas_Wellpro[[#This Row],[Fecha]],"MMMM")</f>
        <v>marzo</v>
      </c>
      <c r="L3751">
        <f>DAY(Ventas_Wellpro[[#This Row],[Fecha]])</f>
        <v>24</v>
      </c>
    </row>
    <row r="3752" spans="2:12" x14ac:dyDescent="0.25">
      <c r="B3752" s="70">
        <v>46105</v>
      </c>
      <c r="C3752" s="74" t="s">
        <v>15</v>
      </c>
      <c r="D3752" t="s">
        <v>196</v>
      </c>
      <c r="E3752" s="139">
        <v>498.66</v>
      </c>
      <c r="F3752" s="139">
        <v>12</v>
      </c>
      <c r="G3752" s="48">
        <f>+(Ventas_Wellpro[[#This Row],[Precio de Venta]]*0.16)*Ventas_Wellpro[[#This Row],[Cantidad Vendida]]</f>
        <v>957.42720000000008</v>
      </c>
      <c r="H3752" s="141">
        <v>5983.92</v>
      </c>
      <c r="I3752" s="17">
        <f>+Ventas_Wellpro[[#This Row],[Total de Venta sin IVA]]+Ventas_Wellpro[[#This Row],[IVA]]</f>
        <v>6941.3472000000002</v>
      </c>
      <c r="J3752">
        <f>YEAR(Ventas_Wellpro[[#This Row],[Fecha]])</f>
        <v>2026</v>
      </c>
      <c r="K3752" t="str">
        <f>TEXT(Ventas_Wellpro[[#This Row],[Fecha]],"MMMM")</f>
        <v>marzo</v>
      </c>
      <c r="L3752">
        <f>DAY(Ventas_Wellpro[[#This Row],[Fecha]])</f>
        <v>24</v>
      </c>
    </row>
    <row r="3753" spans="2:12" x14ac:dyDescent="0.25">
      <c r="B3753" s="70">
        <v>46105</v>
      </c>
      <c r="C3753" s="123" t="s">
        <v>147</v>
      </c>
      <c r="D3753" s="211" t="s">
        <v>144</v>
      </c>
      <c r="E3753" s="139">
        <v>94.82</v>
      </c>
      <c r="F3753" s="139">
        <v>1</v>
      </c>
      <c r="G3753" s="48">
        <f>+(Ventas_Wellpro[[#This Row],[Precio de Venta]]*0.16)*Ventas_Wellpro[[#This Row],[Cantidad Vendida]]</f>
        <v>15.171199999999999</v>
      </c>
      <c r="H3753" s="141">
        <v>94.82</v>
      </c>
      <c r="I3753" s="17">
        <f>+Ventas_Wellpro[[#This Row],[Total de Venta sin IVA]]+Ventas_Wellpro[[#This Row],[IVA]]</f>
        <v>109.99119999999999</v>
      </c>
      <c r="J3753">
        <f>YEAR(Ventas_Wellpro[[#This Row],[Fecha]])</f>
        <v>2026</v>
      </c>
      <c r="K3753" t="str">
        <f>TEXT(Ventas_Wellpro[[#This Row],[Fecha]],"MMMM")</f>
        <v>marzo</v>
      </c>
      <c r="L3753">
        <f>DAY(Ventas_Wellpro[[#This Row],[Fecha]])</f>
        <v>24</v>
      </c>
    </row>
    <row r="3754" spans="2:12" x14ac:dyDescent="0.25">
      <c r="B3754" s="70">
        <v>46105</v>
      </c>
      <c r="C3754" s="74" t="s">
        <v>123</v>
      </c>
      <c r="D3754" s="210" t="s">
        <v>144</v>
      </c>
      <c r="E3754" s="138">
        <v>137.79</v>
      </c>
      <c r="F3754" s="138">
        <v>1</v>
      </c>
      <c r="G3754" s="48">
        <f>+(Ventas_Wellpro[[#This Row],[Precio de Venta]]*0.16)*Ventas_Wellpro[[#This Row],[Cantidad Vendida]]</f>
        <v>22.046399999999998</v>
      </c>
      <c r="H3754" s="140">
        <v>137.79</v>
      </c>
      <c r="I3754" s="17">
        <f>+Ventas_Wellpro[[#This Row],[Total de Venta sin IVA]]+Ventas_Wellpro[[#This Row],[IVA]]</f>
        <v>159.8364</v>
      </c>
      <c r="J3754">
        <f>YEAR(Ventas_Wellpro[[#This Row],[Fecha]])</f>
        <v>2026</v>
      </c>
      <c r="K3754" t="str">
        <f>TEXT(Ventas_Wellpro[[#This Row],[Fecha]],"MMMM")</f>
        <v>marzo</v>
      </c>
      <c r="L3754">
        <f>DAY(Ventas_Wellpro[[#This Row],[Fecha]])</f>
        <v>24</v>
      </c>
    </row>
    <row r="3755" spans="2:12" x14ac:dyDescent="0.25">
      <c r="B3755" s="70">
        <v>46105</v>
      </c>
      <c r="C3755" s="74" t="s">
        <v>123</v>
      </c>
      <c r="D3755" s="211" t="s">
        <v>144</v>
      </c>
      <c r="E3755" s="139">
        <v>137.79</v>
      </c>
      <c r="F3755" s="139">
        <v>1</v>
      </c>
      <c r="G3755" s="48">
        <f>+(Ventas_Wellpro[[#This Row],[Precio de Venta]]*0.16)*Ventas_Wellpro[[#This Row],[Cantidad Vendida]]</f>
        <v>22.046399999999998</v>
      </c>
      <c r="H3755" s="141">
        <v>137.79</v>
      </c>
      <c r="I3755" s="17">
        <f>+Ventas_Wellpro[[#This Row],[Total de Venta sin IVA]]+Ventas_Wellpro[[#This Row],[IVA]]</f>
        <v>159.8364</v>
      </c>
      <c r="J3755">
        <f>YEAR(Ventas_Wellpro[[#This Row],[Fecha]])</f>
        <v>2026</v>
      </c>
      <c r="K3755" t="str">
        <f>TEXT(Ventas_Wellpro[[#This Row],[Fecha]],"MMMM")</f>
        <v>marzo</v>
      </c>
      <c r="L3755">
        <f>DAY(Ventas_Wellpro[[#This Row],[Fecha]])</f>
        <v>24</v>
      </c>
    </row>
    <row r="3756" spans="2:12" x14ac:dyDescent="0.25">
      <c r="B3756" s="70">
        <v>46105</v>
      </c>
      <c r="C3756" s="74" t="s">
        <v>123</v>
      </c>
      <c r="D3756" s="210" t="s">
        <v>144</v>
      </c>
      <c r="E3756" s="138">
        <v>137.79</v>
      </c>
      <c r="F3756" s="138">
        <v>1</v>
      </c>
      <c r="G3756" s="48">
        <f>+(Ventas_Wellpro[[#This Row],[Precio de Venta]]*0.16)*Ventas_Wellpro[[#This Row],[Cantidad Vendida]]</f>
        <v>22.046399999999998</v>
      </c>
      <c r="H3756" s="140">
        <v>137.79</v>
      </c>
      <c r="I3756" s="17">
        <f>+Ventas_Wellpro[[#This Row],[Total de Venta sin IVA]]+Ventas_Wellpro[[#This Row],[IVA]]</f>
        <v>159.8364</v>
      </c>
      <c r="J3756">
        <f>YEAR(Ventas_Wellpro[[#This Row],[Fecha]])</f>
        <v>2026</v>
      </c>
      <c r="K3756" t="str">
        <f>TEXT(Ventas_Wellpro[[#This Row],[Fecha]],"MMMM")</f>
        <v>marzo</v>
      </c>
      <c r="L3756">
        <f>DAY(Ventas_Wellpro[[#This Row],[Fecha]])</f>
        <v>24</v>
      </c>
    </row>
    <row r="3757" spans="2:12" x14ac:dyDescent="0.25">
      <c r="B3757" s="70">
        <v>46105</v>
      </c>
      <c r="C3757" s="88" t="s">
        <v>173</v>
      </c>
      <c r="D3757" s="211" t="s">
        <v>144</v>
      </c>
      <c r="E3757" s="139">
        <v>885.47</v>
      </c>
      <c r="F3757" s="139">
        <v>1</v>
      </c>
      <c r="G3757" s="48">
        <f>+(Ventas_Wellpro[[#This Row],[Precio de Venta]]*0.16)*Ventas_Wellpro[[#This Row],[Cantidad Vendida]]</f>
        <v>141.67520000000002</v>
      </c>
      <c r="H3757" s="141">
        <v>885.47</v>
      </c>
      <c r="I3757" s="17">
        <f>+Ventas_Wellpro[[#This Row],[Total de Venta sin IVA]]+Ventas_Wellpro[[#This Row],[IVA]]</f>
        <v>1027.1451999999999</v>
      </c>
      <c r="J3757">
        <f>YEAR(Ventas_Wellpro[[#This Row],[Fecha]])</f>
        <v>2026</v>
      </c>
      <c r="K3757" t="str">
        <f>TEXT(Ventas_Wellpro[[#This Row],[Fecha]],"MMMM")</f>
        <v>marzo</v>
      </c>
      <c r="L3757">
        <f>DAY(Ventas_Wellpro[[#This Row],[Fecha]])</f>
        <v>24</v>
      </c>
    </row>
    <row r="3758" spans="2:12" x14ac:dyDescent="0.25">
      <c r="B3758" s="70">
        <v>46106</v>
      </c>
      <c r="C3758" s="88" t="s">
        <v>18</v>
      </c>
      <c r="D3758" t="s">
        <v>196</v>
      </c>
      <c r="E3758" s="139">
        <v>525.59</v>
      </c>
      <c r="F3758" s="139">
        <v>6</v>
      </c>
      <c r="G3758" s="48">
        <f>+(Ventas_Wellpro[[#This Row],[Precio de Venta]]*0.16)*Ventas_Wellpro[[#This Row],[Cantidad Vendida]]</f>
        <v>504.56640000000004</v>
      </c>
      <c r="H3758" s="141">
        <v>3153.54</v>
      </c>
      <c r="I3758" s="17">
        <f>+Ventas_Wellpro[[#This Row],[Total de Venta sin IVA]]+Ventas_Wellpro[[#This Row],[IVA]]</f>
        <v>3658.1064000000001</v>
      </c>
      <c r="J3758">
        <f>YEAR(Ventas_Wellpro[[#This Row],[Fecha]])</f>
        <v>2026</v>
      </c>
      <c r="K3758" t="str">
        <f>TEXT(Ventas_Wellpro[[#This Row],[Fecha]],"MMMM")</f>
        <v>marzo</v>
      </c>
      <c r="L3758">
        <f>DAY(Ventas_Wellpro[[#This Row],[Fecha]])</f>
        <v>25</v>
      </c>
    </row>
    <row r="3759" spans="2:12" x14ac:dyDescent="0.25">
      <c r="B3759" s="70">
        <v>46106</v>
      </c>
      <c r="C3759" s="74" t="s">
        <v>22</v>
      </c>
      <c r="D3759" s="210" t="s">
        <v>144</v>
      </c>
      <c r="E3759" s="138">
        <v>137.79</v>
      </c>
      <c r="F3759" s="138">
        <v>1</v>
      </c>
      <c r="G3759" s="48">
        <f>+(Ventas_Wellpro[[#This Row],[Precio de Venta]]*0.16)*Ventas_Wellpro[[#This Row],[Cantidad Vendida]]</f>
        <v>22.046399999999998</v>
      </c>
      <c r="H3759" s="140">
        <v>137.79</v>
      </c>
      <c r="I3759" s="17">
        <f>+Ventas_Wellpro[[#This Row],[Total de Venta sin IVA]]+Ventas_Wellpro[[#This Row],[IVA]]</f>
        <v>159.8364</v>
      </c>
      <c r="J3759">
        <f>YEAR(Ventas_Wellpro[[#This Row],[Fecha]])</f>
        <v>2026</v>
      </c>
      <c r="K3759" t="str">
        <f>TEXT(Ventas_Wellpro[[#This Row],[Fecha]],"MMMM")</f>
        <v>marzo</v>
      </c>
      <c r="L3759">
        <f>DAY(Ventas_Wellpro[[#This Row],[Fecha]])</f>
        <v>25</v>
      </c>
    </row>
    <row r="3760" spans="2:12" x14ac:dyDescent="0.25">
      <c r="B3760" s="70">
        <v>46106</v>
      </c>
      <c r="C3760" s="74" t="s">
        <v>22</v>
      </c>
      <c r="D3760" s="211" t="s">
        <v>144</v>
      </c>
      <c r="E3760" s="139">
        <v>137.79</v>
      </c>
      <c r="F3760" s="139">
        <v>1</v>
      </c>
      <c r="G3760" s="48">
        <f>+(Ventas_Wellpro[[#This Row],[Precio de Venta]]*0.16)*Ventas_Wellpro[[#This Row],[Cantidad Vendida]]</f>
        <v>22.046399999999998</v>
      </c>
      <c r="H3760" s="141">
        <v>137.79</v>
      </c>
      <c r="I3760" s="17">
        <f>+Ventas_Wellpro[[#This Row],[Total de Venta sin IVA]]+Ventas_Wellpro[[#This Row],[IVA]]</f>
        <v>159.8364</v>
      </c>
      <c r="J3760">
        <f>YEAR(Ventas_Wellpro[[#This Row],[Fecha]])</f>
        <v>2026</v>
      </c>
      <c r="K3760" t="str">
        <f>TEXT(Ventas_Wellpro[[#This Row],[Fecha]],"MMMM")</f>
        <v>marzo</v>
      </c>
      <c r="L3760">
        <f>DAY(Ventas_Wellpro[[#This Row],[Fecha]])</f>
        <v>25</v>
      </c>
    </row>
    <row r="3761" spans="2:12" x14ac:dyDescent="0.25">
      <c r="B3761" s="70">
        <v>46106</v>
      </c>
      <c r="C3761" s="74" t="s">
        <v>22</v>
      </c>
      <c r="D3761" s="210" t="s">
        <v>144</v>
      </c>
      <c r="E3761" s="138">
        <v>137.79</v>
      </c>
      <c r="F3761" s="138">
        <v>1</v>
      </c>
      <c r="G3761" s="48">
        <f>+(Ventas_Wellpro[[#This Row],[Precio de Venta]]*0.16)*Ventas_Wellpro[[#This Row],[Cantidad Vendida]]</f>
        <v>22.046399999999998</v>
      </c>
      <c r="H3761" s="140">
        <v>137.79</v>
      </c>
      <c r="I3761" s="17">
        <f>+Ventas_Wellpro[[#This Row],[Total de Venta sin IVA]]+Ventas_Wellpro[[#This Row],[IVA]]</f>
        <v>159.8364</v>
      </c>
      <c r="J3761">
        <f>YEAR(Ventas_Wellpro[[#This Row],[Fecha]])</f>
        <v>2026</v>
      </c>
      <c r="K3761" t="str">
        <f>TEXT(Ventas_Wellpro[[#This Row],[Fecha]],"MMMM")</f>
        <v>marzo</v>
      </c>
      <c r="L3761">
        <f>DAY(Ventas_Wellpro[[#This Row],[Fecha]])</f>
        <v>25</v>
      </c>
    </row>
    <row r="3762" spans="2:12" x14ac:dyDescent="0.25">
      <c r="B3762" s="70">
        <v>46106</v>
      </c>
      <c r="C3762" s="74" t="s">
        <v>22</v>
      </c>
      <c r="D3762" s="211" t="s">
        <v>144</v>
      </c>
      <c r="E3762" s="139">
        <v>137.79</v>
      </c>
      <c r="F3762" s="139">
        <v>1</v>
      </c>
      <c r="G3762" s="48">
        <f>+(Ventas_Wellpro[[#This Row],[Precio de Venta]]*0.16)*Ventas_Wellpro[[#This Row],[Cantidad Vendida]]</f>
        <v>22.046399999999998</v>
      </c>
      <c r="H3762" s="141">
        <v>137.79</v>
      </c>
      <c r="I3762" s="17">
        <f>+Ventas_Wellpro[[#This Row],[Total de Venta sin IVA]]+Ventas_Wellpro[[#This Row],[IVA]]</f>
        <v>159.8364</v>
      </c>
      <c r="J3762">
        <f>YEAR(Ventas_Wellpro[[#This Row],[Fecha]])</f>
        <v>2026</v>
      </c>
      <c r="K3762" t="str">
        <f>TEXT(Ventas_Wellpro[[#This Row],[Fecha]],"MMMM")</f>
        <v>marzo</v>
      </c>
      <c r="L3762">
        <f>DAY(Ventas_Wellpro[[#This Row],[Fecha]])</f>
        <v>25</v>
      </c>
    </row>
    <row r="3763" spans="2:12" x14ac:dyDescent="0.25">
      <c r="B3763" s="70">
        <v>46106</v>
      </c>
      <c r="C3763" s="74" t="s">
        <v>22</v>
      </c>
      <c r="D3763" s="210" t="s">
        <v>144</v>
      </c>
      <c r="E3763" s="138">
        <v>137.79</v>
      </c>
      <c r="F3763" s="138">
        <v>1</v>
      </c>
      <c r="G3763" s="48">
        <f>+(Ventas_Wellpro[[#This Row],[Precio de Venta]]*0.16)*Ventas_Wellpro[[#This Row],[Cantidad Vendida]]</f>
        <v>22.046399999999998</v>
      </c>
      <c r="H3763" s="140">
        <v>137.79</v>
      </c>
      <c r="I3763" s="17">
        <f>+Ventas_Wellpro[[#This Row],[Total de Venta sin IVA]]+Ventas_Wellpro[[#This Row],[IVA]]</f>
        <v>159.8364</v>
      </c>
      <c r="J3763">
        <f>YEAR(Ventas_Wellpro[[#This Row],[Fecha]])</f>
        <v>2026</v>
      </c>
      <c r="K3763" t="str">
        <f>TEXT(Ventas_Wellpro[[#This Row],[Fecha]],"MMMM")</f>
        <v>marzo</v>
      </c>
      <c r="L3763">
        <f>DAY(Ventas_Wellpro[[#This Row],[Fecha]])</f>
        <v>25</v>
      </c>
    </row>
    <row r="3764" spans="2:12" x14ac:dyDescent="0.25">
      <c r="B3764" s="70">
        <v>46106</v>
      </c>
      <c r="C3764" s="74" t="s">
        <v>21</v>
      </c>
      <c r="D3764" s="210" t="s">
        <v>144</v>
      </c>
      <c r="E3764" s="138">
        <v>137.79</v>
      </c>
      <c r="F3764" s="138">
        <v>1</v>
      </c>
      <c r="G3764" s="48">
        <f>+(Ventas_Wellpro[[#This Row],[Precio de Venta]]*0.16)*Ventas_Wellpro[[#This Row],[Cantidad Vendida]]</f>
        <v>22.046399999999998</v>
      </c>
      <c r="H3764" s="140">
        <v>137.79</v>
      </c>
      <c r="I3764" s="17">
        <f>+Ventas_Wellpro[[#This Row],[Total de Venta sin IVA]]+Ventas_Wellpro[[#This Row],[IVA]]</f>
        <v>159.8364</v>
      </c>
      <c r="J3764">
        <f>YEAR(Ventas_Wellpro[[#This Row],[Fecha]])</f>
        <v>2026</v>
      </c>
      <c r="K3764" t="str">
        <f>TEXT(Ventas_Wellpro[[#This Row],[Fecha]],"MMMM")</f>
        <v>marzo</v>
      </c>
      <c r="L3764">
        <f>DAY(Ventas_Wellpro[[#This Row],[Fecha]])</f>
        <v>25</v>
      </c>
    </row>
    <row r="3765" spans="2:12" x14ac:dyDescent="0.25">
      <c r="B3765" s="70">
        <v>46106</v>
      </c>
      <c r="C3765" s="74" t="s">
        <v>24</v>
      </c>
      <c r="D3765" s="211" t="s">
        <v>144</v>
      </c>
      <c r="E3765" s="139">
        <v>137.79</v>
      </c>
      <c r="F3765" s="139">
        <v>1</v>
      </c>
      <c r="G3765" s="48">
        <f>+(Ventas_Wellpro[[#This Row],[Precio de Venta]]*0.16)*Ventas_Wellpro[[#This Row],[Cantidad Vendida]]</f>
        <v>22.046399999999998</v>
      </c>
      <c r="H3765" s="141">
        <v>137.79</v>
      </c>
      <c r="I3765" s="17">
        <f>+Ventas_Wellpro[[#This Row],[Total de Venta sin IVA]]+Ventas_Wellpro[[#This Row],[IVA]]</f>
        <v>159.8364</v>
      </c>
      <c r="J3765">
        <f>YEAR(Ventas_Wellpro[[#This Row],[Fecha]])</f>
        <v>2026</v>
      </c>
      <c r="K3765" t="str">
        <f>TEXT(Ventas_Wellpro[[#This Row],[Fecha]],"MMMM")</f>
        <v>marzo</v>
      </c>
      <c r="L3765">
        <f>DAY(Ventas_Wellpro[[#This Row],[Fecha]])</f>
        <v>25</v>
      </c>
    </row>
    <row r="3766" spans="2:12" x14ac:dyDescent="0.25">
      <c r="B3766" s="70">
        <v>46106</v>
      </c>
      <c r="C3766" s="74" t="s">
        <v>16</v>
      </c>
      <c r="D3766" s="211" t="s">
        <v>144</v>
      </c>
      <c r="E3766" s="139">
        <v>905.16</v>
      </c>
      <c r="F3766" s="139">
        <v>1</v>
      </c>
      <c r="G3766" s="48">
        <f>+(Ventas_Wellpro[[#This Row],[Precio de Venta]]*0.16)*Ventas_Wellpro[[#This Row],[Cantidad Vendida]]</f>
        <v>144.82560000000001</v>
      </c>
      <c r="H3766" s="141">
        <v>905.16</v>
      </c>
      <c r="I3766" s="17">
        <f>+Ventas_Wellpro[[#This Row],[Total de Venta sin IVA]]+Ventas_Wellpro[[#This Row],[IVA]]</f>
        <v>1049.9856</v>
      </c>
      <c r="J3766">
        <f>YEAR(Ventas_Wellpro[[#This Row],[Fecha]])</f>
        <v>2026</v>
      </c>
      <c r="K3766" t="str">
        <f>TEXT(Ventas_Wellpro[[#This Row],[Fecha]],"MMMM")</f>
        <v>marzo</v>
      </c>
      <c r="L3766">
        <f>DAY(Ventas_Wellpro[[#This Row],[Fecha]])</f>
        <v>25</v>
      </c>
    </row>
    <row r="3767" spans="2:12" x14ac:dyDescent="0.25">
      <c r="B3767" s="70">
        <v>46106</v>
      </c>
      <c r="C3767" s="74" t="s">
        <v>16</v>
      </c>
      <c r="D3767" s="210" t="s">
        <v>144</v>
      </c>
      <c r="E3767" s="138">
        <v>905.16</v>
      </c>
      <c r="F3767" s="138">
        <v>1</v>
      </c>
      <c r="G3767" s="48">
        <f>+(Ventas_Wellpro[[#This Row],[Precio de Venta]]*0.16)*Ventas_Wellpro[[#This Row],[Cantidad Vendida]]</f>
        <v>144.82560000000001</v>
      </c>
      <c r="H3767" s="140">
        <v>905.16</v>
      </c>
      <c r="I3767" s="17">
        <f>+Ventas_Wellpro[[#This Row],[Total de Venta sin IVA]]+Ventas_Wellpro[[#This Row],[IVA]]</f>
        <v>1049.9856</v>
      </c>
      <c r="J3767">
        <f>YEAR(Ventas_Wellpro[[#This Row],[Fecha]])</f>
        <v>2026</v>
      </c>
      <c r="K3767" t="str">
        <f>TEXT(Ventas_Wellpro[[#This Row],[Fecha]],"MMMM")</f>
        <v>marzo</v>
      </c>
      <c r="L3767">
        <f>DAY(Ventas_Wellpro[[#This Row],[Fecha]])</f>
        <v>25</v>
      </c>
    </row>
    <row r="3768" spans="2:12" x14ac:dyDescent="0.25">
      <c r="B3768" s="70">
        <v>46106</v>
      </c>
      <c r="C3768" s="74" t="s">
        <v>17</v>
      </c>
      <c r="D3768" t="s">
        <v>196</v>
      </c>
      <c r="E3768" s="139">
        <v>498.66</v>
      </c>
      <c r="F3768" s="139">
        <v>6</v>
      </c>
      <c r="G3768" s="48">
        <f>+(Ventas_Wellpro[[#This Row],[Precio de Venta]]*0.16)*Ventas_Wellpro[[#This Row],[Cantidad Vendida]]</f>
        <v>478.71360000000004</v>
      </c>
      <c r="H3768" s="141">
        <v>2991.96</v>
      </c>
      <c r="I3768" s="17">
        <f>+Ventas_Wellpro[[#This Row],[Total de Venta sin IVA]]+Ventas_Wellpro[[#This Row],[IVA]]</f>
        <v>3470.6736000000001</v>
      </c>
      <c r="J3768">
        <f>YEAR(Ventas_Wellpro[[#This Row],[Fecha]])</f>
        <v>2026</v>
      </c>
      <c r="K3768" t="str">
        <f>TEXT(Ventas_Wellpro[[#This Row],[Fecha]],"MMMM")</f>
        <v>marzo</v>
      </c>
      <c r="L3768">
        <f>DAY(Ventas_Wellpro[[#This Row],[Fecha]])</f>
        <v>25</v>
      </c>
    </row>
    <row r="3769" spans="2:12" x14ac:dyDescent="0.25">
      <c r="B3769" s="70">
        <v>46106</v>
      </c>
      <c r="C3769" s="74" t="s">
        <v>17</v>
      </c>
      <c r="D3769" t="s">
        <v>196</v>
      </c>
      <c r="E3769" s="138">
        <v>498.66</v>
      </c>
      <c r="F3769" s="138">
        <v>6</v>
      </c>
      <c r="G3769" s="48">
        <f>+(Ventas_Wellpro[[#This Row],[Precio de Venta]]*0.16)*Ventas_Wellpro[[#This Row],[Cantidad Vendida]]</f>
        <v>478.71360000000004</v>
      </c>
      <c r="H3769" s="140">
        <v>2991.96</v>
      </c>
      <c r="I3769" s="17">
        <f>+Ventas_Wellpro[[#This Row],[Total de Venta sin IVA]]+Ventas_Wellpro[[#This Row],[IVA]]</f>
        <v>3470.6736000000001</v>
      </c>
      <c r="J3769">
        <f>YEAR(Ventas_Wellpro[[#This Row],[Fecha]])</f>
        <v>2026</v>
      </c>
      <c r="K3769" t="str">
        <f>TEXT(Ventas_Wellpro[[#This Row],[Fecha]],"MMMM")</f>
        <v>marzo</v>
      </c>
      <c r="L3769">
        <f>DAY(Ventas_Wellpro[[#This Row],[Fecha]])</f>
        <v>25</v>
      </c>
    </row>
    <row r="3770" spans="2:12" x14ac:dyDescent="0.25">
      <c r="B3770" s="70">
        <v>46106</v>
      </c>
      <c r="C3770" s="74" t="s">
        <v>17</v>
      </c>
      <c r="D3770" t="s">
        <v>196</v>
      </c>
      <c r="E3770" s="139">
        <v>498.66</v>
      </c>
      <c r="F3770" s="139">
        <v>12</v>
      </c>
      <c r="G3770" s="48">
        <f>+(Ventas_Wellpro[[#This Row],[Precio de Venta]]*0.16)*Ventas_Wellpro[[#This Row],[Cantidad Vendida]]</f>
        <v>957.42720000000008</v>
      </c>
      <c r="H3770" s="141">
        <v>5983.92</v>
      </c>
      <c r="I3770" s="17">
        <f>+Ventas_Wellpro[[#This Row],[Total de Venta sin IVA]]+Ventas_Wellpro[[#This Row],[IVA]]</f>
        <v>6941.3472000000002</v>
      </c>
      <c r="J3770">
        <f>YEAR(Ventas_Wellpro[[#This Row],[Fecha]])</f>
        <v>2026</v>
      </c>
      <c r="K3770" t="str">
        <f>TEXT(Ventas_Wellpro[[#This Row],[Fecha]],"MMMM")</f>
        <v>marzo</v>
      </c>
      <c r="L3770">
        <f>DAY(Ventas_Wellpro[[#This Row],[Fecha]])</f>
        <v>25</v>
      </c>
    </row>
    <row r="3771" spans="2:12" x14ac:dyDescent="0.25">
      <c r="B3771" s="70">
        <v>46106</v>
      </c>
      <c r="C3771" s="123" t="s">
        <v>147</v>
      </c>
      <c r="D3771" s="210" t="s">
        <v>144</v>
      </c>
      <c r="E3771" s="138">
        <v>94.82</v>
      </c>
      <c r="F3771" s="138">
        <v>1</v>
      </c>
      <c r="G3771" s="48">
        <f>+(Ventas_Wellpro[[#This Row],[Precio de Venta]]*0.16)*Ventas_Wellpro[[#This Row],[Cantidad Vendida]]</f>
        <v>15.171199999999999</v>
      </c>
      <c r="H3771" s="140">
        <v>94.82</v>
      </c>
      <c r="I3771" s="17">
        <f>+Ventas_Wellpro[[#This Row],[Total de Venta sin IVA]]+Ventas_Wellpro[[#This Row],[IVA]]</f>
        <v>109.99119999999999</v>
      </c>
      <c r="J3771">
        <f>YEAR(Ventas_Wellpro[[#This Row],[Fecha]])</f>
        <v>2026</v>
      </c>
      <c r="K3771" t="str">
        <f>TEXT(Ventas_Wellpro[[#This Row],[Fecha]],"MMMM")</f>
        <v>marzo</v>
      </c>
      <c r="L3771">
        <f>DAY(Ventas_Wellpro[[#This Row],[Fecha]])</f>
        <v>25</v>
      </c>
    </row>
    <row r="3772" spans="2:12" x14ac:dyDescent="0.25">
      <c r="B3772" s="70">
        <v>46106</v>
      </c>
      <c r="C3772" s="123" t="s">
        <v>147</v>
      </c>
      <c r="D3772" s="211" t="s">
        <v>144</v>
      </c>
      <c r="E3772" s="139">
        <v>94.82</v>
      </c>
      <c r="F3772" s="139">
        <v>1</v>
      </c>
      <c r="G3772" s="48">
        <f>+(Ventas_Wellpro[[#This Row],[Precio de Venta]]*0.16)*Ventas_Wellpro[[#This Row],[Cantidad Vendida]]</f>
        <v>15.171199999999999</v>
      </c>
      <c r="H3772" s="141">
        <v>94.82</v>
      </c>
      <c r="I3772" s="17">
        <f>+Ventas_Wellpro[[#This Row],[Total de Venta sin IVA]]+Ventas_Wellpro[[#This Row],[IVA]]</f>
        <v>109.99119999999999</v>
      </c>
      <c r="J3772">
        <f>YEAR(Ventas_Wellpro[[#This Row],[Fecha]])</f>
        <v>2026</v>
      </c>
      <c r="K3772" t="str">
        <f>TEXT(Ventas_Wellpro[[#This Row],[Fecha]],"MMMM")</f>
        <v>marzo</v>
      </c>
      <c r="L3772">
        <f>DAY(Ventas_Wellpro[[#This Row],[Fecha]])</f>
        <v>25</v>
      </c>
    </row>
    <row r="3773" spans="2:12" x14ac:dyDescent="0.25">
      <c r="B3773" s="70">
        <v>46106</v>
      </c>
      <c r="C3773" s="123" t="s">
        <v>147</v>
      </c>
      <c r="D3773" s="210" t="s">
        <v>144</v>
      </c>
      <c r="E3773" s="138">
        <v>94.82</v>
      </c>
      <c r="F3773" s="138">
        <v>1</v>
      </c>
      <c r="G3773" s="48">
        <f>+(Ventas_Wellpro[[#This Row],[Precio de Venta]]*0.16)*Ventas_Wellpro[[#This Row],[Cantidad Vendida]]</f>
        <v>15.171199999999999</v>
      </c>
      <c r="H3773" s="140">
        <v>94.82</v>
      </c>
      <c r="I3773" s="17">
        <f>+Ventas_Wellpro[[#This Row],[Total de Venta sin IVA]]+Ventas_Wellpro[[#This Row],[IVA]]</f>
        <v>109.99119999999999</v>
      </c>
      <c r="J3773">
        <f>YEAR(Ventas_Wellpro[[#This Row],[Fecha]])</f>
        <v>2026</v>
      </c>
      <c r="K3773" t="str">
        <f>TEXT(Ventas_Wellpro[[#This Row],[Fecha]],"MMMM")</f>
        <v>marzo</v>
      </c>
      <c r="L3773">
        <f>DAY(Ventas_Wellpro[[#This Row],[Fecha]])</f>
        <v>25</v>
      </c>
    </row>
    <row r="3774" spans="2:12" x14ac:dyDescent="0.25">
      <c r="B3774" s="70">
        <v>46106</v>
      </c>
      <c r="C3774" s="74" t="s">
        <v>123</v>
      </c>
      <c r="D3774" s="211" t="s">
        <v>144</v>
      </c>
      <c r="E3774" s="139">
        <v>137.79</v>
      </c>
      <c r="F3774" s="139">
        <v>1</v>
      </c>
      <c r="G3774" s="48">
        <f>+(Ventas_Wellpro[[#This Row],[Precio de Venta]]*0.16)*Ventas_Wellpro[[#This Row],[Cantidad Vendida]]</f>
        <v>22.046399999999998</v>
      </c>
      <c r="H3774" s="141">
        <v>137.79</v>
      </c>
      <c r="I3774" s="17">
        <f>+Ventas_Wellpro[[#This Row],[Total de Venta sin IVA]]+Ventas_Wellpro[[#This Row],[IVA]]</f>
        <v>159.8364</v>
      </c>
      <c r="J3774">
        <f>YEAR(Ventas_Wellpro[[#This Row],[Fecha]])</f>
        <v>2026</v>
      </c>
      <c r="K3774" t="str">
        <f>TEXT(Ventas_Wellpro[[#This Row],[Fecha]],"MMMM")</f>
        <v>marzo</v>
      </c>
      <c r="L3774">
        <f>DAY(Ventas_Wellpro[[#This Row],[Fecha]])</f>
        <v>25</v>
      </c>
    </row>
    <row r="3775" spans="2:12" x14ac:dyDescent="0.25">
      <c r="B3775" s="70">
        <v>46106</v>
      </c>
      <c r="C3775" s="88" t="s">
        <v>159</v>
      </c>
      <c r="D3775" s="210" t="s">
        <v>144</v>
      </c>
      <c r="E3775" s="138">
        <v>957.67</v>
      </c>
      <c r="F3775" s="138">
        <v>1</v>
      </c>
      <c r="G3775" s="48">
        <f>+(Ventas_Wellpro[[#This Row],[Precio de Venta]]*0.16)*Ventas_Wellpro[[#This Row],[Cantidad Vendida]]</f>
        <v>153.22720000000001</v>
      </c>
      <c r="H3775" s="140">
        <v>957.67</v>
      </c>
      <c r="I3775" s="17">
        <f>+Ventas_Wellpro[[#This Row],[Total de Venta sin IVA]]+Ventas_Wellpro[[#This Row],[IVA]]</f>
        <v>1110.8971999999999</v>
      </c>
      <c r="J3775">
        <f>YEAR(Ventas_Wellpro[[#This Row],[Fecha]])</f>
        <v>2026</v>
      </c>
      <c r="K3775" t="str">
        <f>TEXT(Ventas_Wellpro[[#This Row],[Fecha]],"MMMM")</f>
        <v>marzo</v>
      </c>
      <c r="L3775">
        <f>DAY(Ventas_Wellpro[[#This Row],[Fecha]])</f>
        <v>25</v>
      </c>
    </row>
    <row r="3776" spans="2:12" x14ac:dyDescent="0.25">
      <c r="B3776" s="70">
        <v>46108</v>
      </c>
      <c r="C3776" s="74" t="s">
        <v>22</v>
      </c>
      <c r="D3776" s="210" t="s">
        <v>144</v>
      </c>
      <c r="E3776" s="142">
        <v>137.79</v>
      </c>
      <c r="F3776" s="142">
        <v>1</v>
      </c>
      <c r="G3776" s="48">
        <f>+(Ventas_Wellpro[[#This Row],[Precio de Venta]]*0.16)*Ventas_Wellpro[[#This Row],[Cantidad Vendida]]</f>
        <v>22.046399999999998</v>
      </c>
      <c r="H3776" s="144">
        <v>137.79</v>
      </c>
      <c r="I3776" s="17">
        <f>+Ventas_Wellpro[[#This Row],[Total de Venta sin IVA]]+Ventas_Wellpro[[#This Row],[IVA]]</f>
        <v>159.8364</v>
      </c>
      <c r="J3776">
        <f>YEAR(Ventas_Wellpro[[#This Row],[Fecha]])</f>
        <v>2026</v>
      </c>
      <c r="K3776" t="str">
        <f>TEXT(Ventas_Wellpro[[#This Row],[Fecha]],"MMMM")</f>
        <v>marzo</v>
      </c>
      <c r="L3776">
        <f>DAY(Ventas_Wellpro[[#This Row],[Fecha]])</f>
        <v>27</v>
      </c>
    </row>
    <row r="3777" spans="2:12" x14ac:dyDescent="0.25">
      <c r="B3777" s="70">
        <v>46108</v>
      </c>
      <c r="C3777" s="74" t="s">
        <v>22</v>
      </c>
      <c r="D3777" s="211" t="s">
        <v>144</v>
      </c>
      <c r="E3777" s="143">
        <v>137.79</v>
      </c>
      <c r="F3777" s="143">
        <v>1</v>
      </c>
      <c r="G3777" s="48">
        <f>+(Ventas_Wellpro[[#This Row],[Precio de Venta]]*0.16)*Ventas_Wellpro[[#This Row],[Cantidad Vendida]]</f>
        <v>22.046399999999998</v>
      </c>
      <c r="H3777" s="145">
        <v>137.79</v>
      </c>
      <c r="I3777" s="17">
        <f>+Ventas_Wellpro[[#This Row],[Total de Venta sin IVA]]+Ventas_Wellpro[[#This Row],[IVA]]</f>
        <v>159.8364</v>
      </c>
      <c r="J3777">
        <f>YEAR(Ventas_Wellpro[[#This Row],[Fecha]])</f>
        <v>2026</v>
      </c>
      <c r="K3777" t="str">
        <f>TEXT(Ventas_Wellpro[[#This Row],[Fecha]],"MMMM")</f>
        <v>marzo</v>
      </c>
      <c r="L3777">
        <f>DAY(Ventas_Wellpro[[#This Row],[Fecha]])</f>
        <v>27</v>
      </c>
    </row>
    <row r="3778" spans="2:12" x14ac:dyDescent="0.25">
      <c r="B3778" s="70">
        <v>46108</v>
      </c>
      <c r="C3778" s="74" t="s">
        <v>22</v>
      </c>
      <c r="D3778" s="210" t="s">
        <v>144</v>
      </c>
      <c r="E3778" s="142">
        <v>137.79</v>
      </c>
      <c r="F3778" s="142">
        <v>1</v>
      </c>
      <c r="G3778" s="48">
        <f>+(Ventas_Wellpro[[#This Row],[Precio de Venta]]*0.16)*Ventas_Wellpro[[#This Row],[Cantidad Vendida]]</f>
        <v>22.046399999999998</v>
      </c>
      <c r="H3778" s="144">
        <v>137.79</v>
      </c>
      <c r="I3778" s="17">
        <f>+Ventas_Wellpro[[#This Row],[Total de Venta sin IVA]]+Ventas_Wellpro[[#This Row],[IVA]]</f>
        <v>159.8364</v>
      </c>
      <c r="J3778">
        <f>YEAR(Ventas_Wellpro[[#This Row],[Fecha]])</f>
        <v>2026</v>
      </c>
      <c r="K3778" t="str">
        <f>TEXT(Ventas_Wellpro[[#This Row],[Fecha]],"MMMM")</f>
        <v>marzo</v>
      </c>
      <c r="L3778">
        <f>DAY(Ventas_Wellpro[[#This Row],[Fecha]])</f>
        <v>27</v>
      </c>
    </row>
    <row r="3779" spans="2:12" x14ac:dyDescent="0.25">
      <c r="B3779" s="70">
        <v>46108</v>
      </c>
      <c r="C3779" s="74" t="s">
        <v>22</v>
      </c>
      <c r="D3779" s="211" t="s">
        <v>144</v>
      </c>
      <c r="E3779" s="143">
        <v>137.79</v>
      </c>
      <c r="F3779" s="143">
        <v>1</v>
      </c>
      <c r="G3779" s="48">
        <f>+(Ventas_Wellpro[[#This Row],[Precio de Venta]]*0.16)*Ventas_Wellpro[[#This Row],[Cantidad Vendida]]</f>
        <v>22.046399999999998</v>
      </c>
      <c r="H3779" s="145">
        <v>137.79</v>
      </c>
      <c r="I3779" s="17">
        <f>+Ventas_Wellpro[[#This Row],[Total de Venta sin IVA]]+Ventas_Wellpro[[#This Row],[IVA]]</f>
        <v>159.8364</v>
      </c>
      <c r="J3779">
        <f>YEAR(Ventas_Wellpro[[#This Row],[Fecha]])</f>
        <v>2026</v>
      </c>
      <c r="K3779" t="str">
        <f>TEXT(Ventas_Wellpro[[#This Row],[Fecha]],"MMMM")</f>
        <v>marzo</v>
      </c>
      <c r="L3779">
        <f>DAY(Ventas_Wellpro[[#This Row],[Fecha]])</f>
        <v>27</v>
      </c>
    </row>
    <row r="3780" spans="2:12" x14ac:dyDescent="0.25">
      <c r="B3780" s="70">
        <v>46108</v>
      </c>
      <c r="C3780" s="74" t="s">
        <v>22</v>
      </c>
      <c r="D3780" s="210" t="s">
        <v>144</v>
      </c>
      <c r="E3780" s="142">
        <v>137.79</v>
      </c>
      <c r="F3780" s="142">
        <v>1</v>
      </c>
      <c r="G3780" s="48">
        <f>+(Ventas_Wellpro[[#This Row],[Precio de Venta]]*0.16)*Ventas_Wellpro[[#This Row],[Cantidad Vendida]]</f>
        <v>22.046399999999998</v>
      </c>
      <c r="H3780" s="144">
        <v>137.79</v>
      </c>
      <c r="I3780" s="17">
        <f>+Ventas_Wellpro[[#This Row],[Total de Venta sin IVA]]+Ventas_Wellpro[[#This Row],[IVA]]</f>
        <v>159.8364</v>
      </c>
      <c r="J3780">
        <f>YEAR(Ventas_Wellpro[[#This Row],[Fecha]])</f>
        <v>2026</v>
      </c>
      <c r="K3780" t="str">
        <f>TEXT(Ventas_Wellpro[[#This Row],[Fecha]],"MMMM")</f>
        <v>marzo</v>
      </c>
      <c r="L3780">
        <f>DAY(Ventas_Wellpro[[#This Row],[Fecha]])</f>
        <v>27</v>
      </c>
    </row>
    <row r="3781" spans="2:12" x14ac:dyDescent="0.25">
      <c r="B3781" s="70">
        <v>46108</v>
      </c>
      <c r="C3781" s="74" t="s">
        <v>22</v>
      </c>
      <c r="D3781" s="211" t="s">
        <v>144</v>
      </c>
      <c r="E3781" s="143">
        <v>137.79</v>
      </c>
      <c r="F3781" s="143">
        <v>1</v>
      </c>
      <c r="G3781" s="48">
        <f>+(Ventas_Wellpro[[#This Row],[Precio de Venta]]*0.16)*Ventas_Wellpro[[#This Row],[Cantidad Vendida]]</f>
        <v>22.046399999999998</v>
      </c>
      <c r="H3781" s="145">
        <v>137.79</v>
      </c>
      <c r="I3781" s="17">
        <f>+Ventas_Wellpro[[#This Row],[Total de Venta sin IVA]]+Ventas_Wellpro[[#This Row],[IVA]]</f>
        <v>159.8364</v>
      </c>
      <c r="J3781">
        <f>YEAR(Ventas_Wellpro[[#This Row],[Fecha]])</f>
        <v>2026</v>
      </c>
      <c r="K3781" t="str">
        <f>TEXT(Ventas_Wellpro[[#This Row],[Fecha]],"MMMM")</f>
        <v>marzo</v>
      </c>
      <c r="L3781">
        <f>DAY(Ventas_Wellpro[[#This Row],[Fecha]])</f>
        <v>27</v>
      </c>
    </row>
    <row r="3782" spans="2:12" x14ac:dyDescent="0.25">
      <c r="B3782" s="70">
        <v>46108</v>
      </c>
      <c r="C3782" s="74" t="s">
        <v>22</v>
      </c>
      <c r="D3782" s="210" t="s">
        <v>144</v>
      </c>
      <c r="E3782" s="142">
        <v>137.79</v>
      </c>
      <c r="F3782" s="142">
        <v>1</v>
      </c>
      <c r="G3782" s="48">
        <f>+(Ventas_Wellpro[[#This Row],[Precio de Venta]]*0.16)*Ventas_Wellpro[[#This Row],[Cantidad Vendida]]</f>
        <v>22.046399999999998</v>
      </c>
      <c r="H3782" s="144">
        <v>137.79</v>
      </c>
      <c r="I3782" s="17">
        <f>+Ventas_Wellpro[[#This Row],[Total de Venta sin IVA]]+Ventas_Wellpro[[#This Row],[IVA]]</f>
        <v>159.8364</v>
      </c>
      <c r="J3782">
        <f>YEAR(Ventas_Wellpro[[#This Row],[Fecha]])</f>
        <v>2026</v>
      </c>
      <c r="K3782" t="str">
        <f>TEXT(Ventas_Wellpro[[#This Row],[Fecha]],"MMMM")</f>
        <v>marzo</v>
      </c>
      <c r="L3782">
        <f>DAY(Ventas_Wellpro[[#This Row],[Fecha]])</f>
        <v>27</v>
      </c>
    </row>
    <row r="3783" spans="2:12" x14ac:dyDescent="0.25">
      <c r="B3783" s="70">
        <v>46108</v>
      </c>
      <c r="C3783" s="74" t="s">
        <v>22</v>
      </c>
      <c r="D3783" s="211" t="s">
        <v>144</v>
      </c>
      <c r="E3783" s="143">
        <v>137.79</v>
      </c>
      <c r="F3783" s="143">
        <v>1</v>
      </c>
      <c r="G3783" s="48">
        <f>+(Ventas_Wellpro[[#This Row],[Precio de Venta]]*0.16)*Ventas_Wellpro[[#This Row],[Cantidad Vendida]]</f>
        <v>22.046399999999998</v>
      </c>
      <c r="H3783" s="145">
        <v>137.79</v>
      </c>
      <c r="I3783" s="17">
        <f>+Ventas_Wellpro[[#This Row],[Total de Venta sin IVA]]+Ventas_Wellpro[[#This Row],[IVA]]</f>
        <v>159.8364</v>
      </c>
      <c r="J3783">
        <f>YEAR(Ventas_Wellpro[[#This Row],[Fecha]])</f>
        <v>2026</v>
      </c>
      <c r="K3783" t="str">
        <f>TEXT(Ventas_Wellpro[[#This Row],[Fecha]],"MMMM")</f>
        <v>marzo</v>
      </c>
      <c r="L3783">
        <f>DAY(Ventas_Wellpro[[#This Row],[Fecha]])</f>
        <v>27</v>
      </c>
    </row>
    <row r="3784" spans="2:12" x14ac:dyDescent="0.25">
      <c r="B3784" s="70">
        <v>46108</v>
      </c>
      <c r="C3784" s="74" t="s">
        <v>21</v>
      </c>
      <c r="D3784" s="210" t="s">
        <v>144</v>
      </c>
      <c r="E3784" s="142">
        <v>137.79</v>
      </c>
      <c r="F3784" s="142">
        <v>1</v>
      </c>
      <c r="G3784" s="48">
        <f>+(Ventas_Wellpro[[#This Row],[Precio de Venta]]*0.16)*Ventas_Wellpro[[#This Row],[Cantidad Vendida]]</f>
        <v>22.046399999999998</v>
      </c>
      <c r="H3784" s="144">
        <v>137.79</v>
      </c>
      <c r="I3784" s="17">
        <f>+Ventas_Wellpro[[#This Row],[Total de Venta sin IVA]]+Ventas_Wellpro[[#This Row],[IVA]]</f>
        <v>159.8364</v>
      </c>
      <c r="J3784">
        <f>YEAR(Ventas_Wellpro[[#This Row],[Fecha]])</f>
        <v>2026</v>
      </c>
      <c r="K3784" t="str">
        <f>TEXT(Ventas_Wellpro[[#This Row],[Fecha]],"MMMM")</f>
        <v>marzo</v>
      </c>
      <c r="L3784">
        <f>DAY(Ventas_Wellpro[[#This Row],[Fecha]])</f>
        <v>27</v>
      </c>
    </row>
    <row r="3785" spans="2:12" x14ac:dyDescent="0.25">
      <c r="B3785" s="70">
        <v>46108</v>
      </c>
      <c r="C3785" s="74" t="s">
        <v>21</v>
      </c>
      <c r="D3785" s="211" t="s">
        <v>144</v>
      </c>
      <c r="E3785" s="143">
        <v>137.79</v>
      </c>
      <c r="F3785" s="143">
        <v>1</v>
      </c>
      <c r="G3785" s="48">
        <f>+(Ventas_Wellpro[[#This Row],[Precio de Venta]]*0.16)*Ventas_Wellpro[[#This Row],[Cantidad Vendida]]</f>
        <v>22.046399999999998</v>
      </c>
      <c r="H3785" s="145">
        <v>137.79</v>
      </c>
      <c r="I3785" s="17">
        <f>+Ventas_Wellpro[[#This Row],[Total de Venta sin IVA]]+Ventas_Wellpro[[#This Row],[IVA]]</f>
        <v>159.8364</v>
      </c>
      <c r="J3785">
        <f>YEAR(Ventas_Wellpro[[#This Row],[Fecha]])</f>
        <v>2026</v>
      </c>
      <c r="K3785" t="str">
        <f>TEXT(Ventas_Wellpro[[#This Row],[Fecha]],"MMMM")</f>
        <v>marzo</v>
      </c>
      <c r="L3785">
        <f>DAY(Ventas_Wellpro[[#This Row],[Fecha]])</f>
        <v>27</v>
      </c>
    </row>
    <row r="3786" spans="2:12" x14ac:dyDescent="0.25">
      <c r="B3786" s="70">
        <v>46108</v>
      </c>
      <c r="C3786" s="74" t="s">
        <v>21</v>
      </c>
      <c r="D3786" s="210" t="s">
        <v>144</v>
      </c>
      <c r="E3786" s="142">
        <v>137.79</v>
      </c>
      <c r="F3786" s="142">
        <v>1</v>
      </c>
      <c r="G3786" s="48">
        <f>+(Ventas_Wellpro[[#This Row],[Precio de Venta]]*0.16)*Ventas_Wellpro[[#This Row],[Cantidad Vendida]]</f>
        <v>22.046399999999998</v>
      </c>
      <c r="H3786" s="144">
        <v>137.79</v>
      </c>
      <c r="I3786" s="17">
        <f>+Ventas_Wellpro[[#This Row],[Total de Venta sin IVA]]+Ventas_Wellpro[[#This Row],[IVA]]</f>
        <v>159.8364</v>
      </c>
      <c r="J3786">
        <f>YEAR(Ventas_Wellpro[[#This Row],[Fecha]])</f>
        <v>2026</v>
      </c>
      <c r="K3786" t="str">
        <f>TEXT(Ventas_Wellpro[[#This Row],[Fecha]],"MMMM")</f>
        <v>marzo</v>
      </c>
      <c r="L3786">
        <f>DAY(Ventas_Wellpro[[#This Row],[Fecha]])</f>
        <v>27</v>
      </c>
    </row>
    <row r="3787" spans="2:12" x14ac:dyDescent="0.25">
      <c r="B3787" s="70">
        <v>46108</v>
      </c>
      <c r="C3787" s="74" t="s">
        <v>21</v>
      </c>
      <c r="D3787" s="211" t="s">
        <v>144</v>
      </c>
      <c r="E3787" s="143">
        <v>137.79</v>
      </c>
      <c r="F3787" s="143">
        <v>1</v>
      </c>
      <c r="G3787" s="48">
        <f>+(Ventas_Wellpro[[#This Row],[Precio de Venta]]*0.16)*Ventas_Wellpro[[#This Row],[Cantidad Vendida]]</f>
        <v>22.046399999999998</v>
      </c>
      <c r="H3787" s="145">
        <v>137.79</v>
      </c>
      <c r="I3787" s="17">
        <f>+Ventas_Wellpro[[#This Row],[Total de Venta sin IVA]]+Ventas_Wellpro[[#This Row],[IVA]]</f>
        <v>159.8364</v>
      </c>
      <c r="J3787">
        <f>YEAR(Ventas_Wellpro[[#This Row],[Fecha]])</f>
        <v>2026</v>
      </c>
      <c r="K3787" t="str">
        <f>TEXT(Ventas_Wellpro[[#This Row],[Fecha]],"MMMM")</f>
        <v>marzo</v>
      </c>
      <c r="L3787">
        <f>DAY(Ventas_Wellpro[[#This Row],[Fecha]])</f>
        <v>27</v>
      </c>
    </row>
    <row r="3788" spans="2:12" x14ac:dyDescent="0.25">
      <c r="B3788" s="70">
        <v>46108</v>
      </c>
      <c r="C3788" s="74" t="s">
        <v>21</v>
      </c>
      <c r="D3788" s="210" t="s">
        <v>144</v>
      </c>
      <c r="E3788" s="142">
        <v>137.79</v>
      </c>
      <c r="F3788" s="142">
        <v>1</v>
      </c>
      <c r="G3788" s="48">
        <f>+(Ventas_Wellpro[[#This Row],[Precio de Venta]]*0.16)*Ventas_Wellpro[[#This Row],[Cantidad Vendida]]</f>
        <v>22.046399999999998</v>
      </c>
      <c r="H3788" s="144">
        <v>137.79</v>
      </c>
      <c r="I3788" s="17">
        <f>+Ventas_Wellpro[[#This Row],[Total de Venta sin IVA]]+Ventas_Wellpro[[#This Row],[IVA]]</f>
        <v>159.8364</v>
      </c>
      <c r="J3788">
        <f>YEAR(Ventas_Wellpro[[#This Row],[Fecha]])</f>
        <v>2026</v>
      </c>
      <c r="K3788" t="str">
        <f>TEXT(Ventas_Wellpro[[#This Row],[Fecha]],"MMMM")</f>
        <v>marzo</v>
      </c>
      <c r="L3788">
        <f>DAY(Ventas_Wellpro[[#This Row],[Fecha]])</f>
        <v>27</v>
      </c>
    </row>
    <row r="3789" spans="2:12" x14ac:dyDescent="0.25">
      <c r="B3789" s="70">
        <v>46108</v>
      </c>
      <c r="C3789" s="74" t="s">
        <v>21</v>
      </c>
      <c r="D3789" s="211" t="s">
        <v>144</v>
      </c>
      <c r="E3789" s="143">
        <v>137.79</v>
      </c>
      <c r="F3789" s="143">
        <v>1</v>
      </c>
      <c r="G3789" s="48">
        <f>+(Ventas_Wellpro[[#This Row],[Precio de Venta]]*0.16)*Ventas_Wellpro[[#This Row],[Cantidad Vendida]]</f>
        <v>22.046399999999998</v>
      </c>
      <c r="H3789" s="145">
        <v>137.79</v>
      </c>
      <c r="I3789" s="17">
        <f>+Ventas_Wellpro[[#This Row],[Total de Venta sin IVA]]+Ventas_Wellpro[[#This Row],[IVA]]</f>
        <v>159.8364</v>
      </c>
      <c r="J3789">
        <f>YEAR(Ventas_Wellpro[[#This Row],[Fecha]])</f>
        <v>2026</v>
      </c>
      <c r="K3789" t="str">
        <f>TEXT(Ventas_Wellpro[[#This Row],[Fecha]],"MMMM")</f>
        <v>marzo</v>
      </c>
      <c r="L3789">
        <f>DAY(Ventas_Wellpro[[#This Row],[Fecha]])</f>
        <v>27</v>
      </c>
    </row>
    <row r="3790" spans="2:12" x14ac:dyDescent="0.25">
      <c r="B3790" s="70">
        <v>46108</v>
      </c>
      <c r="C3790" s="74" t="s">
        <v>23</v>
      </c>
      <c r="D3790" s="210" t="s">
        <v>144</v>
      </c>
      <c r="E3790" s="142">
        <v>137.79</v>
      </c>
      <c r="F3790" s="142">
        <v>1</v>
      </c>
      <c r="G3790" s="48">
        <f>+(Ventas_Wellpro[[#This Row],[Precio de Venta]]*0.16)*Ventas_Wellpro[[#This Row],[Cantidad Vendida]]</f>
        <v>22.046399999999998</v>
      </c>
      <c r="H3790" s="144">
        <v>137.79</v>
      </c>
      <c r="I3790" s="17">
        <f>+Ventas_Wellpro[[#This Row],[Total de Venta sin IVA]]+Ventas_Wellpro[[#This Row],[IVA]]</f>
        <v>159.8364</v>
      </c>
      <c r="J3790">
        <f>YEAR(Ventas_Wellpro[[#This Row],[Fecha]])</f>
        <v>2026</v>
      </c>
      <c r="K3790" t="str">
        <f>TEXT(Ventas_Wellpro[[#This Row],[Fecha]],"MMMM")</f>
        <v>marzo</v>
      </c>
      <c r="L3790">
        <f>DAY(Ventas_Wellpro[[#This Row],[Fecha]])</f>
        <v>27</v>
      </c>
    </row>
    <row r="3791" spans="2:12" x14ac:dyDescent="0.25">
      <c r="B3791" s="70">
        <v>46108</v>
      </c>
      <c r="C3791" s="74" t="s">
        <v>12</v>
      </c>
      <c r="D3791" s="208" t="s">
        <v>206</v>
      </c>
      <c r="E3791" s="143">
        <v>343.97</v>
      </c>
      <c r="F3791" s="143">
        <v>1</v>
      </c>
      <c r="G3791" s="48">
        <f>+(Ventas_Wellpro[[#This Row],[Precio de Venta]]*0.16)*Ventas_Wellpro[[#This Row],[Cantidad Vendida]]</f>
        <v>55.035200000000003</v>
      </c>
      <c r="H3791" s="145">
        <v>343.97</v>
      </c>
      <c r="I3791" s="17">
        <f>+Ventas_Wellpro[[#This Row],[Total de Venta sin IVA]]+Ventas_Wellpro[[#This Row],[IVA]]</f>
        <v>399.00520000000006</v>
      </c>
      <c r="J3791">
        <f>YEAR(Ventas_Wellpro[[#This Row],[Fecha]])</f>
        <v>2026</v>
      </c>
      <c r="K3791" t="str">
        <f>TEXT(Ventas_Wellpro[[#This Row],[Fecha]],"MMMM")</f>
        <v>marzo</v>
      </c>
      <c r="L3791">
        <f>DAY(Ventas_Wellpro[[#This Row],[Fecha]])</f>
        <v>27</v>
      </c>
    </row>
    <row r="3792" spans="2:12" x14ac:dyDescent="0.25">
      <c r="B3792" s="70">
        <v>46108</v>
      </c>
      <c r="C3792" s="123" t="s">
        <v>147</v>
      </c>
      <c r="D3792" s="210" t="s">
        <v>144</v>
      </c>
      <c r="E3792" s="142">
        <v>94.82</v>
      </c>
      <c r="F3792" s="142">
        <v>1</v>
      </c>
      <c r="G3792" s="48">
        <f>+(Ventas_Wellpro[[#This Row],[Precio de Venta]]*0.16)*Ventas_Wellpro[[#This Row],[Cantidad Vendida]]</f>
        <v>15.171199999999999</v>
      </c>
      <c r="H3792" s="144">
        <v>94.82</v>
      </c>
      <c r="I3792" s="17">
        <f>+Ventas_Wellpro[[#This Row],[Total de Venta sin IVA]]+Ventas_Wellpro[[#This Row],[IVA]]</f>
        <v>109.99119999999999</v>
      </c>
      <c r="J3792">
        <f>YEAR(Ventas_Wellpro[[#This Row],[Fecha]])</f>
        <v>2026</v>
      </c>
      <c r="K3792" t="str">
        <f>TEXT(Ventas_Wellpro[[#This Row],[Fecha]],"MMMM")</f>
        <v>marzo</v>
      </c>
      <c r="L3792">
        <f>DAY(Ventas_Wellpro[[#This Row],[Fecha]])</f>
        <v>27</v>
      </c>
    </row>
    <row r="3793" spans="2:12" x14ac:dyDescent="0.25">
      <c r="B3793" s="70">
        <v>46108</v>
      </c>
      <c r="C3793" s="123" t="s">
        <v>147</v>
      </c>
      <c r="D3793" s="211" t="s">
        <v>144</v>
      </c>
      <c r="E3793" s="143">
        <v>61.634999999999998</v>
      </c>
      <c r="F3793" s="143">
        <v>2</v>
      </c>
      <c r="G3793" s="48">
        <f>+(Ventas_Wellpro[[#This Row],[Precio de Venta]]*0.16)*Ventas_Wellpro[[#This Row],[Cantidad Vendida]]</f>
        <v>19.723199999999999</v>
      </c>
      <c r="H3793" s="145">
        <v>123.27</v>
      </c>
      <c r="I3793" s="17">
        <f>+Ventas_Wellpro[[#This Row],[Total de Venta sin IVA]]+Ventas_Wellpro[[#This Row],[IVA]]</f>
        <v>142.9932</v>
      </c>
      <c r="J3793">
        <f>YEAR(Ventas_Wellpro[[#This Row],[Fecha]])</f>
        <v>2026</v>
      </c>
      <c r="K3793" t="str">
        <f>TEXT(Ventas_Wellpro[[#This Row],[Fecha]],"MMMM")</f>
        <v>marzo</v>
      </c>
      <c r="L3793">
        <f>DAY(Ventas_Wellpro[[#This Row],[Fecha]])</f>
        <v>27</v>
      </c>
    </row>
    <row r="3794" spans="2:12" x14ac:dyDescent="0.25">
      <c r="B3794" s="70">
        <v>46108</v>
      </c>
      <c r="C3794" s="123" t="s">
        <v>147</v>
      </c>
      <c r="D3794" s="210" t="s">
        <v>144</v>
      </c>
      <c r="E3794" s="142">
        <v>94.82</v>
      </c>
      <c r="F3794" s="142">
        <v>1</v>
      </c>
      <c r="G3794" s="48">
        <f>+(Ventas_Wellpro[[#This Row],[Precio de Venta]]*0.16)*Ventas_Wellpro[[#This Row],[Cantidad Vendida]]</f>
        <v>15.171199999999999</v>
      </c>
      <c r="H3794" s="144">
        <v>94.82</v>
      </c>
      <c r="I3794" s="17">
        <f>+Ventas_Wellpro[[#This Row],[Total de Venta sin IVA]]+Ventas_Wellpro[[#This Row],[IVA]]</f>
        <v>109.99119999999999</v>
      </c>
      <c r="J3794">
        <f>YEAR(Ventas_Wellpro[[#This Row],[Fecha]])</f>
        <v>2026</v>
      </c>
      <c r="K3794" t="str">
        <f>TEXT(Ventas_Wellpro[[#This Row],[Fecha]],"MMMM")</f>
        <v>marzo</v>
      </c>
      <c r="L3794">
        <f>DAY(Ventas_Wellpro[[#This Row],[Fecha]])</f>
        <v>27</v>
      </c>
    </row>
    <row r="3795" spans="2:12" x14ac:dyDescent="0.25">
      <c r="B3795" s="70">
        <v>46108</v>
      </c>
      <c r="C3795" s="74" t="s">
        <v>123</v>
      </c>
      <c r="D3795" s="211" t="s">
        <v>144</v>
      </c>
      <c r="E3795" s="143">
        <v>137.79</v>
      </c>
      <c r="F3795" s="143">
        <v>1</v>
      </c>
      <c r="G3795" s="48">
        <f>+(Ventas_Wellpro[[#This Row],[Precio de Venta]]*0.16)*Ventas_Wellpro[[#This Row],[Cantidad Vendida]]</f>
        <v>22.046399999999998</v>
      </c>
      <c r="H3795" s="145">
        <v>137.79</v>
      </c>
      <c r="I3795" s="17">
        <f>+Ventas_Wellpro[[#This Row],[Total de Venta sin IVA]]+Ventas_Wellpro[[#This Row],[IVA]]</f>
        <v>159.8364</v>
      </c>
      <c r="J3795">
        <f>YEAR(Ventas_Wellpro[[#This Row],[Fecha]])</f>
        <v>2026</v>
      </c>
      <c r="K3795" t="str">
        <f>TEXT(Ventas_Wellpro[[#This Row],[Fecha]],"MMMM")</f>
        <v>marzo</v>
      </c>
      <c r="L3795">
        <f>DAY(Ventas_Wellpro[[#This Row],[Fecha]])</f>
        <v>27</v>
      </c>
    </row>
    <row r="3796" spans="2:12" x14ac:dyDescent="0.25">
      <c r="B3796" s="70">
        <v>46111</v>
      </c>
      <c r="C3796" s="74" t="s">
        <v>22</v>
      </c>
      <c r="D3796" s="210" t="s">
        <v>144</v>
      </c>
      <c r="E3796" s="142">
        <v>137.79</v>
      </c>
      <c r="F3796" s="142">
        <v>1</v>
      </c>
      <c r="G3796" s="48">
        <f>+(Ventas_Wellpro[[#This Row],[Precio de Venta]]*0.16)*Ventas_Wellpro[[#This Row],[Cantidad Vendida]]</f>
        <v>22.046399999999998</v>
      </c>
      <c r="H3796" s="144">
        <v>137.79</v>
      </c>
      <c r="I3796" s="17">
        <f>+Ventas_Wellpro[[#This Row],[Total de Venta sin IVA]]+Ventas_Wellpro[[#This Row],[IVA]]</f>
        <v>159.8364</v>
      </c>
      <c r="J3796">
        <f>YEAR(Ventas_Wellpro[[#This Row],[Fecha]])</f>
        <v>2026</v>
      </c>
      <c r="K3796" t="str">
        <f>TEXT(Ventas_Wellpro[[#This Row],[Fecha]],"MMMM")</f>
        <v>marzo</v>
      </c>
      <c r="L3796">
        <f>DAY(Ventas_Wellpro[[#This Row],[Fecha]])</f>
        <v>30</v>
      </c>
    </row>
    <row r="3797" spans="2:12" x14ac:dyDescent="0.25">
      <c r="B3797" s="70">
        <v>46111</v>
      </c>
      <c r="C3797" s="74" t="s">
        <v>22</v>
      </c>
      <c r="D3797" s="211" t="s">
        <v>144</v>
      </c>
      <c r="E3797" s="143">
        <v>137.79</v>
      </c>
      <c r="F3797" s="143">
        <v>1</v>
      </c>
      <c r="G3797" s="48">
        <f>+(Ventas_Wellpro[[#This Row],[Precio de Venta]]*0.16)*Ventas_Wellpro[[#This Row],[Cantidad Vendida]]</f>
        <v>22.046399999999998</v>
      </c>
      <c r="H3797" s="145">
        <v>137.79</v>
      </c>
      <c r="I3797" s="17">
        <f>+Ventas_Wellpro[[#This Row],[Total de Venta sin IVA]]+Ventas_Wellpro[[#This Row],[IVA]]</f>
        <v>159.8364</v>
      </c>
      <c r="J3797">
        <f>YEAR(Ventas_Wellpro[[#This Row],[Fecha]])</f>
        <v>2026</v>
      </c>
      <c r="K3797" t="str">
        <f>TEXT(Ventas_Wellpro[[#This Row],[Fecha]],"MMMM")</f>
        <v>marzo</v>
      </c>
      <c r="L3797">
        <f>DAY(Ventas_Wellpro[[#This Row],[Fecha]])</f>
        <v>30</v>
      </c>
    </row>
    <row r="3798" spans="2:12" x14ac:dyDescent="0.25">
      <c r="B3798" s="70">
        <v>46111</v>
      </c>
      <c r="C3798" s="74" t="s">
        <v>22</v>
      </c>
      <c r="D3798" s="210" t="s">
        <v>144</v>
      </c>
      <c r="E3798" s="142">
        <v>137.79</v>
      </c>
      <c r="F3798" s="142">
        <v>1</v>
      </c>
      <c r="G3798" s="48">
        <f>+(Ventas_Wellpro[[#This Row],[Precio de Venta]]*0.16)*Ventas_Wellpro[[#This Row],[Cantidad Vendida]]</f>
        <v>22.046399999999998</v>
      </c>
      <c r="H3798" s="144">
        <v>137.79</v>
      </c>
      <c r="I3798" s="17">
        <f>+Ventas_Wellpro[[#This Row],[Total de Venta sin IVA]]+Ventas_Wellpro[[#This Row],[IVA]]</f>
        <v>159.8364</v>
      </c>
      <c r="J3798">
        <f>YEAR(Ventas_Wellpro[[#This Row],[Fecha]])</f>
        <v>2026</v>
      </c>
      <c r="K3798" t="str">
        <f>TEXT(Ventas_Wellpro[[#This Row],[Fecha]],"MMMM")</f>
        <v>marzo</v>
      </c>
      <c r="L3798">
        <f>DAY(Ventas_Wellpro[[#This Row],[Fecha]])</f>
        <v>30</v>
      </c>
    </row>
    <row r="3799" spans="2:12" x14ac:dyDescent="0.25">
      <c r="B3799" s="70">
        <v>46111</v>
      </c>
      <c r="C3799" s="74" t="s">
        <v>22</v>
      </c>
      <c r="D3799" s="211" t="s">
        <v>144</v>
      </c>
      <c r="E3799" s="143">
        <v>137.79</v>
      </c>
      <c r="F3799" s="143">
        <v>1</v>
      </c>
      <c r="G3799" s="48">
        <f>+(Ventas_Wellpro[[#This Row],[Precio de Venta]]*0.16)*Ventas_Wellpro[[#This Row],[Cantidad Vendida]]</f>
        <v>22.046399999999998</v>
      </c>
      <c r="H3799" s="145">
        <v>137.79</v>
      </c>
      <c r="I3799" s="17">
        <f>+Ventas_Wellpro[[#This Row],[Total de Venta sin IVA]]+Ventas_Wellpro[[#This Row],[IVA]]</f>
        <v>159.8364</v>
      </c>
      <c r="J3799">
        <f>YEAR(Ventas_Wellpro[[#This Row],[Fecha]])</f>
        <v>2026</v>
      </c>
      <c r="K3799" t="str">
        <f>TEXT(Ventas_Wellpro[[#This Row],[Fecha]],"MMMM")</f>
        <v>marzo</v>
      </c>
      <c r="L3799">
        <f>DAY(Ventas_Wellpro[[#This Row],[Fecha]])</f>
        <v>30</v>
      </c>
    </row>
    <row r="3800" spans="2:12" x14ac:dyDescent="0.25">
      <c r="B3800" s="70">
        <v>46111</v>
      </c>
      <c r="C3800" s="74" t="s">
        <v>22</v>
      </c>
      <c r="D3800" s="210" t="s">
        <v>144</v>
      </c>
      <c r="E3800" s="142">
        <v>137.79</v>
      </c>
      <c r="F3800" s="142">
        <v>1</v>
      </c>
      <c r="G3800" s="48">
        <f>+(Ventas_Wellpro[[#This Row],[Precio de Venta]]*0.16)*Ventas_Wellpro[[#This Row],[Cantidad Vendida]]</f>
        <v>22.046399999999998</v>
      </c>
      <c r="H3800" s="144">
        <v>137.79</v>
      </c>
      <c r="I3800" s="17">
        <f>+Ventas_Wellpro[[#This Row],[Total de Venta sin IVA]]+Ventas_Wellpro[[#This Row],[IVA]]</f>
        <v>159.8364</v>
      </c>
      <c r="J3800">
        <f>YEAR(Ventas_Wellpro[[#This Row],[Fecha]])</f>
        <v>2026</v>
      </c>
      <c r="K3800" t="str">
        <f>TEXT(Ventas_Wellpro[[#This Row],[Fecha]],"MMMM")</f>
        <v>marzo</v>
      </c>
      <c r="L3800">
        <f>DAY(Ventas_Wellpro[[#This Row],[Fecha]])</f>
        <v>30</v>
      </c>
    </row>
    <row r="3801" spans="2:12" x14ac:dyDescent="0.25">
      <c r="B3801" s="70">
        <v>46111</v>
      </c>
      <c r="C3801" s="74" t="s">
        <v>22</v>
      </c>
      <c r="D3801" s="211" t="s">
        <v>144</v>
      </c>
      <c r="E3801" s="143">
        <v>137.79</v>
      </c>
      <c r="F3801" s="143">
        <v>1</v>
      </c>
      <c r="G3801" s="48">
        <f>+(Ventas_Wellpro[[#This Row],[Precio de Venta]]*0.16)*Ventas_Wellpro[[#This Row],[Cantidad Vendida]]</f>
        <v>22.046399999999998</v>
      </c>
      <c r="H3801" s="145">
        <v>137.79</v>
      </c>
      <c r="I3801" s="17">
        <f>+Ventas_Wellpro[[#This Row],[Total de Venta sin IVA]]+Ventas_Wellpro[[#This Row],[IVA]]</f>
        <v>159.8364</v>
      </c>
      <c r="J3801">
        <f>YEAR(Ventas_Wellpro[[#This Row],[Fecha]])</f>
        <v>2026</v>
      </c>
      <c r="K3801" t="str">
        <f>TEXT(Ventas_Wellpro[[#This Row],[Fecha]],"MMMM")</f>
        <v>marzo</v>
      </c>
      <c r="L3801">
        <f>DAY(Ventas_Wellpro[[#This Row],[Fecha]])</f>
        <v>30</v>
      </c>
    </row>
    <row r="3802" spans="2:12" x14ac:dyDescent="0.25">
      <c r="B3802" s="70">
        <v>46111</v>
      </c>
      <c r="C3802" s="74" t="s">
        <v>22</v>
      </c>
      <c r="D3802" s="210" t="s">
        <v>144</v>
      </c>
      <c r="E3802" s="142">
        <v>137.79</v>
      </c>
      <c r="F3802" s="142">
        <v>1</v>
      </c>
      <c r="G3802" s="48">
        <f>+(Ventas_Wellpro[[#This Row],[Precio de Venta]]*0.16)*Ventas_Wellpro[[#This Row],[Cantidad Vendida]]</f>
        <v>22.046399999999998</v>
      </c>
      <c r="H3802" s="144">
        <v>137.79</v>
      </c>
      <c r="I3802" s="17">
        <f>+Ventas_Wellpro[[#This Row],[Total de Venta sin IVA]]+Ventas_Wellpro[[#This Row],[IVA]]</f>
        <v>159.8364</v>
      </c>
      <c r="J3802">
        <f>YEAR(Ventas_Wellpro[[#This Row],[Fecha]])</f>
        <v>2026</v>
      </c>
      <c r="K3802" t="str">
        <f>TEXT(Ventas_Wellpro[[#This Row],[Fecha]],"MMMM")</f>
        <v>marzo</v>
      </c>
      <c r="L3802">
        <f>DAY(Ventas_Wellpro[[#This Row],[Fecha]])</f>
        <v>30</v>
      </c>
    </row>
    <row r="3803" spans="2:12" x14ac:dyDescent="0.25">
      <c r="B3803" s="70">
        <v>46111</v>
      </c>
      <c r="C3803" s="74" t="s">
        <v>22</v>
      </c>
      <c r="D3803" s="211" t="s">
        <v>144</v>
      </c>
      <c r="E3803" s="143">
        <v>137.79</v>
      </c>
      <c r="F3803" s="143">
        <v>1</v>
      </c>
      <c r="G3803" s="48">
        <f>+(Ventas_Wellpro[[#This Row],[Precio de Venta]]*0.16)*Ventas_Wellpro[[#This Row],[Cantidad Vendida]]</f>
        <v>22.046399999999998</v>
      </c>
      <c r="H3803" s="145">
        <v>137.79</v>
      </c>
      <c r="I3803" s="17">
        <f>+Ventas_Wellpro[[#This Row],[Total de Venta sin IVA]]+Ventas_Wellpro[[#This Row],[IVA]]</f>
        <v>159.8364</v>
      </c>
      <c r="J3803">
        <f>YEAR(Ventas_Wellpro[[#This Row],[Fecha]])</f>
        <v>2026</v>
      </c>
      <c r="K3803" t="str">
        <f>TEXT(Ventas_Wellpro[[#This Row],[Fecha]],"MMMM")</f>
        <v>marzo</v>
      </c>
      <c r="L3803">
        <f>DAY(Ventas_Wellpro[[#This Row],[Fecha]])</f>
        <v>30</v>
      </c>
    </row>
    <row r="3804" spans="2:12" x14ac:dyDescent="0.25">
      <c r="B3804" s="70">
        <v>46111</v>
      </c>
      <c r="C3804" s="74" t="s">
        <v>22</v>
      </c>
      <c r="D3804" s="210" t="s">
        <v>144</v>
      </c>
      <c r="E3804" s="142">
        <v>137.79</v>
      </c>
      <c r="F3804" s="142">
        <v>1</v>
      </c>
      <c r="G3804" s="48">
        <f>+(Ventas_Wellpro[[#This Row],[Precio de Venta]]*0.16)*Ventas_Wellpro[[#This Row],[Cantidad Vendida]]</f>
        <v>22.046399999999998</v>
      </c>
      <c r="H3804" s="144">
        <v>137.79</v>
      </c>
      <c r="I3804" s="17">
        <f>+Ventas_Wellpro[[#This Row],[Total de Venta sin IVA]]+Ventas_Wellpro[[#This Row],[IVA]]</f>
        <v>159.8364</v>
      </c>
      <c r="J3804">
        <f>YEAR(Ventas_Wellpro[[#This Row],[Fecha]])</f>
        <v>2026</v>
      </c>
      <c r="K3804" t="str">
        <f>TEXT(Ventas_Wellpro[[#This Row],[Fecha]],"MMMM")</f>
        <v>marzo</v>
      </c>
      <c r="L3804">
        <f>DAY(Ventas_Wellpro[[#This Row],[Fecha]])</f>
        <v>30</v>
      </c>
    </row>
    <row r="3805" spans="2:12" x14ac:dyDescent="0.25">
      <c r="B3805" s="70">
        <v>46111</v>
      </c>
      <c r="C3805" s="74" t="s">
        <v>21</v>
      </c>
      <c r="D3805" s="211" t="s">
        <v>144</v>
      </c>
      <c r="E3805" s="143">
        <v>137.79</v>
      </c>
      <c r="F3805" s="143">
        <v>1</v>
      </c>
      <c r="G3805" s="48">
        <f>+(Ventas_Wellpro[[#This Row],[Precio de Venta]]*0.16)*Ventas_Wellpro[[#This Row],[Cantidad Vendida]]</f>
        <v>22.046399999999998</v>
      </c>
      <c r="H3805" s="145">
        <v>137.79</v>
      </c>
      <c r="I3805" s="17">
        <f>+Ventas_Wellpro[[#This Row],[Total de Venta sin IVA]]+Ventas_Wellpro[[#This Row],[IVA]]</f>
        <v>159.8364</v>
      </c>
      <c r="J3805">
        <f>YEAR(Ventas_Wellpro[[#This Row],[Fecha]])</f>
        <v>2026</v>
      </c>
      <c r="K3805" t="str">
        <f>TEXT(Ventas_Wellpro[[#This Row],[Fecha]],"MMMM")</f>
        <v>marzo</v>
      </c>
      <c r="L3805">
        <f>DAY(Ventas_Wellpro[[#This Row],[Fecha]])</f>
        <v>30</v>
      </c>
    </row>
    <row r="3806" spans="2:12" x14ac:dyDescent="0.25">
      <c r="B3806" s="70">
        <v>46111</v>
      </c>
      <c r="C3806" s="74" t="s">
        <v>21</v>
      </c>
      <c r="D3806" s="210" t="s">
        <v>144</v>
      </c>
      <c r="E3806" s="142">
        <v>137.79</v>
      </c>
      <c r="F3806" s="142">
        <v>1</v>
      </c>
      <c r="G3806" s="48">
        <f>+(Ventas_Wellpro[[#This Row],[Precio de Venta]]*0.16)*Ventas_Wellpro[[#This Row],[Cantidad Vendida]]</f>
        <v>22.046399999999998</v>
      </c>
      <c r="H3806" s="144">
        <v>137.79</v>
      </c>
      <c r="I3806" s="17">
        <f>+Ventas_Wellpro[[#This Row],[Total de Venta sin IVA]]+Ventas_Wellpro[[#This Row],[IVA]]</f>
        <v>159.8364</v>
      </c>
      <c r="J3806">
        <f>YEAR(Ventas_Wellpro[[#This Row],[Fecha]])</f>
        <v>2026</v>
      </c>
      <c r="K3806" t="str">
        <f>TEXT(Ventas_Wellpro[[#This Row],[Fecha]],"MMMM")</f>
        <v>marzo</v>
      </c>
      <c r="L3806">
        <f>DAY(Ventas_Wellpro[[#This Row],[Fecha]])</f>
        <v>30</v>
      </c>
    </row>
    <row r="3807" spans="2:12" x14ac:dyDescent="0.25">
      <c r="B3807" s="70">
        <v>46111</v>
      </c>
      <c r="C3807" s="74" t="s">
        <v>21</v>
      </c>
      <c r="D3807" s="211" t="s">
        <v>144</v>
      </c>
      <c r="E3807" s="143">
        <v>137.79</v>
      </c>
      <c r="F3807" s="143">
        <v>1</v>
      </c>
      <c r="G3807" s="48">
        <f>+(Ventas_Wellpro[[#This Row],[Precio de Venta]]*0.16)*Ventas_Wellpro[[#This Row],[Cantidad Vendida]]</f>
        <v>22.046399999999998</v>
      </c>
      <c r="H3807" s="145">
        <v>137.79</v>
      </c>
      <c r="I3807" s="17">
        <f>+Ventas_Wellpro[[#This Row],[Total de Venta sin IVA]]+Ventas_Wellpro[[#This Row],[IVA]]</f>
        <v>159.8364</v>
      </c>
      <c r="J3807">
        <f>YEAR(Ventas_Wellpro[[#This Row],[Fecha]])</f>
        <v>2026</v>
      </c>
      <c r="K3807" t="str">
        <f>TEXT(Ventas_Wellpro[[#This Row],[Fecha]],"MMMM")</f>
        <v>marzo</v>
      </c>
      <c r="L3807">
        <f>DAY(Ventas_Wellpro[[#This Row],[Fecha]])</f>
        <v>30</v>
      </c>
    </row>
    <row r="3808" spans="2:12" x14ac:dyDescent="0.25">
      <c r="B3808" s="70">
        <v>46111</v>
      </c>
      <c r="C3808" s="74" t="s">
        <v>21</v>
      </c>
      <c r="D3808" s="210" t="s">
        <v>144</v>
      </c>
      <c r="E3808" s="142">
        <v>137.79</v>
      </c>
      <c r="F3808" s="142">
        <v>1</v>
      </c>
      <c r="G3808" s="48">
        <f>+(Ventas_Wellpro[[#This Row],[Precio de Venta]]*0.16)*Ventas_Wellpro[[#This Row],[Cantidad Vendida]]</f>
        <v>22.046399999999998</v>
      </c>
      <c r="H3808" s="144">
        <v>137.79</v>
      </c>
      <c r="I3808" s="17">
        <f>+Ventas_Wellpro[[#This Row],[Total de Venta sin IVA]]+Ventas_Wellpro[[#This Row],[IVA]]</f>
        <v>159.8364</v>
      </c>
      <c r="J3808">
        <f>YEAR(Ventas_Wellpro[[#This Row],[Fecha]])</f>
        <v>2026</v>
      </c>
      <c r="K3808" t="str">
        <f>TEXT(Ventas_Wellpro[[#This Row],[Fecha]],"MMMM")</f>
        <v>marzo</v>
      </c>
      <c r="L3808">
        <f>DAY(Ventas_Wellpro[[#This Row],[Fecha]])</f>
        <v>30</v>
      </c>
    </row>
    <row r="3809" spans="2:12" x14ac:dyDescent="0.25">
      <c r="B3809" s="70">
        <v>46111</v>
      </c>
      <c r="C3809" s="74" t="s">
        <v>21</v>
      </c>
      <c r="D3809" s="211" t="s">
        <v>144</v>
      </c>
      <c r="E3809" s="143">
        <v>137.79</v>
      </c>
      <c r="F3809" s="143">
        <v>1</v>
      </c>
      <c r="G3809" s="48">
        <f>+(Ventas_Wellpro[[#This Row],[Precio de Venta]]*0.16)*Ventas_Wellpro[[#This Row],[Cantidad Vendida]]</f>
        <v>22.046399999999998</v>
      </c>
      <c r="H3809" s="145">
        <v>137.79</v>
      </c>
      <c r="I3809" s="17">
        <f>+Ventas_Wellpro[[#This Row],[Total de Venta sin IVA]]+Ventas_Wellpro[[#This Row],[IVA]]</f>
        <v>159.8364</v>
      </c>
      <c r="J3809">
        <f>YEAR(Ventas_Wellpro[[#This Row],[Fecha]])</f>
        <v>2026</v>
      </c>
      <c r="K3809" t="str">
        <f>TEXT(Ventas_Wellpro[[#This Row],[Fecha]],"MMMM")</f>
        <v>marzo</v>
      </c>
      <c r="L3809">
        <f>DAY(Ventas_Wellpro[[#This Row],[Fecha]])</f>
        <v>30</v>
      </c>
    </row>
    <row r="3810" spans="2:12" x14ac:dyDescent="0.25">
      <c r="B3810" s="70">
        <v>46111</v>
      </c>
      <c r="C3810" s="74" t="s">
        <v>21</v>
      </c>
      <c r="D3810" s="210" t="s">
        <v>144</v>
      </c>
      <c r="E3810" s="142">
        <v>137.79</v>
      </c>
      <c r="F3810" s="142">
        <v>1</v>
      </c>
      <c r="G3810" s="48">
        <f>+(Ventas_Wellpro[[#This Row],[Precio de Venta]]*0.16)*Ventas_Wellpro[[#This Row],[Cantidad Vendida]]</f>
        <v>22.046399999999998</v>
      </c>
      <c r="H3810" s="144">
        <v>137.79</v>
      </c>
      <c r="I3810" s="17">
        <f>+Ventas_Wellpro[[#This Row],[Total de Venta sin IVA]]+Ventas_Wellpro[[#This Row],[IVA]]</f>
        <v>159.8364</v>
      </c>
      <c r="J3810">
        <f>YEAR(Ventas_Wellpro[[#This Row],[Fecha]])</f>
        <v>2026</v>
      </c>
      <c r="K3810" t="str">
        <f>TEXT(Ventas_Wellpro[[#This Row],[Fecha]],"MMMM")</f>
        <v>marzo</v>
      </c>
      <c r="L3810">
        <f>DAY(Ventas_Wellpro[[#This Row],[Fecha]])</f>
        <v>30</v>
      </c>
    </row>
    <row r="3811" spans="2:12" x14ac:dyDescent="0.25">
      <c r="B3811" s="70">
        <v>46111</v>
      </c>
      <c r="C3811" s="74" t="s">
        <v>23</v>
      </c>
      <c r="D3811" s="211" t="s">
        <v>144</v>
      </c>
      <c r="E3811" s="143">
        <v>137.79</v>
      </c>
      <c r="F3811" s="143">
        <v>1</v>
      </c>
      <c r="G3811" s="48">
        <f>+(Ventas_Wellpro[[#This Row],[Precio de Venta]]*0.16)*Ventas_Wellpro[[#This Row],[Cantidad Vendida]]</f>
        <v>22.046399999999998</v>
      </c>
      <c r="H3811" s="145">
        <v>137.79</v>
      </c>
      <c r="I3811" s="17">
        <f>+Ventas_Wellpro[[#This Row],[Total de Venta sin IVA]]+Ventas_Wellpro[[#This Row],[IVA]]</f>
        <v>159.8364</v>
      </c>
      <c r="J3811">
        <f>YEAR(Ventas_Wellpro[[#This Row],[Fecha]])</f>
        <v>2026</v>
      </c>
      <c r="K3811" t="str">
        <f>TEXT(Ventas_Wellpro[[#This Row],[Fecha]],"MMMM")</f>
        <v>marzo</v>
      </c>
      <c r="L3811">
        <f>DAY(Ventas_Wellpro[[#This Row],[Fecha]])</f>
        <v>30</v>
      </c>
    </row>
    <row r="3812" spans="2:12" x14ac:dyDescent="0.25">
      <c r="B3812" s="70">
        <v>46111</v>
      </c>
      <c r="C3812" s="74" t="s">
        <v>23</v>
      </c>
      <c r="D3812" s="210" t="s">
        <v>144</v>
      </c>
      <c r="E3812" s="142">
        <v>137.79</v>
      </c>
      <c r="F3812" s="142">
        <v>1</v>
      </c>
      <c r="G3812" s="48">
        <f>+(Ventas_Wellpro[[#This Row],[Precio de Venta]]*0.16)*Ventas_Wellpro[[#This Row],[Cantidad Vendida]]</f>
        <v>22.046399999999998</v>
      </c>
      <c r="H3812" s="144">
        <v>137.79</v>
      </c>
      <c r="I3812" s="17">
        <f>+Ventas_Wellpro[[#This Row],[Total de Venta sin IVA]]+Ventas_Wellpro[[#This Row],[IVA]]</f>
        <v>159.8364</v>
      </c>
      <c r="J3812">
        <f>YEAR(Ventas_Wellpro[[#This Row],[Fecha]])</f>
        <v>2026</v>
      </c>
      <c r="K3812" t="str">
        <f>TEXT(Ventas_Wellpro[[#This Row],[Fecha]],"MMMM")</f>
        <v>marzo</v>
      </c>
      <c r="L3812">
        <f>DAY(Ventas_Wellpro[[#This Row],[Fecha]])</f>
        <v>30</v>
      </c>
    </row>
    <row r="3813" spans="2:12" x14ac:dyDescent="0.25">
      <c r="B3813" s="70">
        <v>46111</v>
      </c>
      <c r="C3813" s="74" t="s">
        <v>23</v>
      </c>
      <c r="D3813" s="211" t="s">
        <v>144</v>
      </c>
      <c r="E3813" s="143">
        <v>137.79499999999999</v>
      </c>
      <c r="F3813" s="143">
        <v>2</v>
      </c>
      <c r="G3813" s="48">
        <f>+(Ventas_Wellpro[[#This Row],[Precio de Venta]]*0.16)*Ventas_Wellpro[[#This Row],[Cantidad Vendida]]</f>
        <v>44.0944</v>
      </c>
      <c r="H3813" s="145">
        <v>275.58999999999997</v>
      </c>
      <c r="I3813" s="17">
        <f>+Ventas_Wellpro[[#This Row],[Total de Venta sin IVA]]+Ventas_Wellpro[[#This Row],[IVA]]</f>
        <v>319.68439999999998</v>
      </c>
      <c r="J3813">
        <f>YEAR(Ventas_Wellpro[[#This Row],[Fecha]])</f>
        <v>2026</v>
      </c>
      <c r="K3813" t="str">
        <f>TEXT(Ventas_Wellpro[[#This Row],[Fecha]],"MMMM")</f>
        <v>marzo</v>
      </c>
      <c r="L3813">
        <f>DAY(Ventas_Wellpro[[#This Row],[Fecha]])</f>
        <v>30</v>
      </c>
    </row>
    <row r="3814" spans="2:12" x14ac:dyDescent="0.25">
      <c r="B3814" s="70">
        <v>46111</v>
      </c>
      <c r="C3814" s="74" t="s">
        <v>24</v>
      </c>
      <c r="D3814" s="210" t="s">
        <v>144</v>
      </c>
      <c r="E3814" s="142">
        <v>137.79</v>
      </c>
      <c r="F3814" s="142">
        <v>1</v>
      </c>
      <c r="G3814" s="48">
        <f>+(Ventas_Wellpro[[#This Row],[Precio de Venta]]*0.16)*Ventas_Wellpro[[#This Row],[Cantidad Vendida]]</f>
        <v>22.046399999999998</v>
      </c>
      <c r="H3814" s="144">
        <v>137.79</v>
      </c>
      <c r="I3814" s="17">
        <f>+Ventas_Wellpro[[#This Row],[Total de Venta sin IVA]]+Ventas_Wellpro[[#This Row],[IVA]]</f>
        <v>159.8364</v>
      </c>
      <c r="J3814">
        <f>YEAR(Ventas_Wellpro[[#This Row],[Fecha]])</f>
        <v>2026</v>
      </c>
      <c r="K3814" t="str">
        <f>TEXT(Ventas_Wellpro[[#This Row],[Fecha]],"MMMM")</f>
        <v>marzo</v>
      </c>
      <c r="L3814">
        <f>DAY(Ventas_Wellpro[[#This Row],[Fecha]])</f>
        <v>30</v>
      </c>
    </row>
    <row r="3815" spans="2:12" x14ac:dyDescent="0.25">
      <c r="B3815" s="70">
        <v>46111</v>
      </c>
      <c r="C3815" s="74" t="s">
        <v>24</v>
      </c>
      <c r="D3815" s="211" t="s">
        <v>144</v>
      </c>
      <c r="E3815" s="143">
        <v>137.79</v>
      </c>
      <c r="F3815" s="143">
        <v>1</v>
      </c>
      <c r="G3815" s="48">
        <f>+(Ventas_Wellpro[[#This Row],[Precio de Venta]]*0.16)*Ventas_Wellpro[[#This Row],[Cantidad Vendida]]</f>
        <v>22.046399999999998</v>
      </c>
      <c r="H3815" s="145">
        <v>137.79</v>
      </c>
      <c r="I3815" s="17">
        <f>+Ventas_Wellpro[[#This Row],[Total de Venta sin IVA]]+Ventas_Wellpro[[#This Row],[IVA]]</f>
        <v>159.8364</v>
      </c>
      <c r="J3815">
        <f>YEAR(Ventas_Wellpro[[#This Row],[Fecha]])</f>
        <v>2026</v>
      </c>
      <c r="K3815" t="str">
        <f>TEXT(Ventas_Wellpro[[#This Row],[Fecha]],"MMMM")</f>
        <v>marzo</v>
      </c>
      <c r="L3815">
        <f>DAY(Ventas_Wellpro[[#This Row],[Fecha]])</f>
        <v>30</v>
      </c>
    </row>
    <row r="3816" spans="2:12" x14ac:dyDescent="0.25">
      <c r="B3816" s="70">
        <v>46111</v>
      </c>
      <c r="C3816" s="74" t="s">
        <v>24</v>
      </c>
      <c r="D3816" s="210" t="s">
        <v>144</v>
      </c>
      <c r="E3816" s="142">
        <v>137.79</v>
      </c>
      <c r="F3816" s="142">
        <v>1</v>
      </c>
      <c r="G3816" s="48">
        <f>+(Ventas_Wellpro[[#This Row],[Precio de Venta]]*0.16)*Ventas_Wellpro[[#This Row],[Cantidad Vendida]]</f>
        <v>22.046399999999998</v>
      </c>
      <c r="H3816" s="144">
        <v>137.79</v>
      </c>
      <c r="I3816" s="17">
        <f>+Ventas_Wellpro[[#This Row],[Total de Venta sin IVA]]+Ventas_Wellpro[[#This Row],[IVA]]</f>
        <v>159.8364</v>
      </c>
      <c r="J3816">
        <f>YEAR(Ventas_Wellpro[[#This Row],[Fecha]])</f>
        <v>2026</v>
      </c>
      <c r="K3816" t="str">
        <f>TEXT(Ventas_Wellpro[[#This Row],[Fecha]],"MMMM")</f>
        <v>marzo</v>
      </c>
      <c r="L3816">
        <f>DAY(Ventas_Wellpro[[#This Row],[Fecha]])</f>
        <v>30</v>
      </c>
    </row>
    <row r="3817" spans="2:12" x14ac:dyDescent="0.25">
      <c r="B3817" s="70">
        <v>46111</v>
      </c>
      <c r="C3817" s="74" t="s">
        <v>16</v>
      </c>
      <c r="D3817" s="211" t="s">
        <v>144</v>
      </c>
      <c r="E3817" s="143">
        <v>814.65</v>
      </c>
      <c r="F3817" s="143">
        <v>1</v>
      </c>
      <c r="G3817" s="48">
        <f>+(Ventas_Wellpro[[#This Row],[Precio de Venta]]*0.16)*Ventas_Wellpro[[#This Row],[Cantidad Vendida]]</f>
        <v>130.34399999999999</v>
      </c>
      <c r="H3817" s="145">
        <v>814.65</v>
      </c>
      <c r="I3817" s="17">
        <f>+Ventas_Wellpro[[#This Row],[Total de Venta sin IVA]]+Ventas_Wellpro[[#This Row],[IVA]]</f>
        <v>944.99399999999991</v>
      </c>
      <c r="J3817">
        <f>YEAR(Ventas_Wellpro[[#This Row],[Fecha]])</f>
        <v>2026</v>
      </c>
      <c r="K3817" t="str">
        <f>TEXT(Ventas_Wellpro[[#This Row],[Fecha]],"MMMM")</f>
        <v>marzo</v>
      </c>
      <c r="L3817">
        <f>DAY(Ventas_Wellpro[[#This Row],[Fecha]])</f>
        <v>30</v>
      </c>
    </row>
    <row r="3818" spans="2:12" x14ac:dyDescent="0.25">
      <c r="B3818" s="70">
        <v>46111</v>
      </c>
      <c r="C3818" s="74" t="s">
        <v>16</v>
      </c>
      <c r="D3818" s="210" t="s">
        <v>144</v>
      </c>
      <c r="E3818" s="142">
        <v>814.65</v>
      </c>
      <c r="F3818" s="142">
        <v>1</v>
      </c>
      <c r="G3818" s="48">
        <f>+(Ventas_Wellpro[[#This Row],[Precio de Venta]]*0.16)*Ventas_Wellpro[[#This Row],[Cantidad Vendida]]</f>
        <v>130.34399999999999</v>
      </c>
      <c r="H3818" s="144">
        <v>814.65</v>
      </c>
      <c r="I3818" s="17">
        <f>+Ventas_Wellpro[[#This Row],[Total de Venta sin IVA]]+Ventas_Wellpro[[#This Row],[IVA]]</f>
        <v>944.99399999999991</v>
      </c>
      <c r="J3818">
        <f>YEAR(Ventas_Wellpro[[#This Row],[Fecha]])</f>
        <v>2026</v>
      </c>
      <c r="K3818" t="str">
        <f>TEXT(Ventas_Wellpro[[#This Row],[Fecha]],"MMMM")</f>
        <v>marzo</v>
      </c>
      <c r="L3818">
        <f>DAY(Ventas_Wellpro[[#This Row],[Fecha]])</f>
        <v>30</v>
      </c>
    </row>
    <row r="3819" spans="2:12" x14ac:dyDescent="0.25">
      <c r="B3819" s="70">
        <v>46111</v>
      </c>
      <c r="C3819" s="123" t="s">
        <v>147</v>
      </c>
      <c r="D3819" s="211" t="s">
        <v>144</v>
      </c>
      <c r="E3819" s="143">
        <v>61.634999999999998</v>
      </c>
      <c r="F3819" s="143">
        <v>2</v>
      </c>
      <c r="G3819" s="48">
        <f>+(Ventas_Wellpro[[#This Row],[Precio de Venta]]*0.16)*Ventas_Wellpro[[#This Row],[Cantidad Vendida]]</f>
        <v>19.723199999999999</v>
      </c>
      <c r="H3819" s="145">
        <v>123.27</v>
      </c>
      <c r="I3819" s="17">
        <f>+Ventas_Wellpro[[#This Row],[Total de Venta sin IVA]]+Ventas_Wellpro[[#This Row],[IVA]]</f>
        <v>142.9932</v>
      </c>
      <c r="J3819">
        <f>YEAR(Ventas_Wellpro[[#This Row],[Fecha]])</f>
        <v>2026</v>
      </c>
      <c r="K3819" t="str">
        <f>TEXT(Ventas_Wellpro[[#This Row],[Fecha]],"MMMM")</f>
        <v>marzo</v>
      </c>
      <c r="L3819">
        <f>DAY(Ventas_Wellpro[[#This Row],[Fecha]])</f>
        <v>30</v>
      </c>
    </row>
    <row r="3820" spans="2:12" x14ac:dyDescent="0.25">
      <c r="B3820" s="70">
        <v>46111</v>
      </c>
      <c r="C3820" s="74" t="s">
        <v>123</v>
      </c>
      <c r="D3820" s="210" t="s">
        <v>144</v>
      </c>
      <c r="E3820" s="142">
        <v>137.79</v>
      </c>
      <c r="F3820" s="142">
        <v>1</v>
      </c>
      <c r="G3820" s="48">
        <f>+(Ventas_Wellpro[[#This Row],[Precio de Venta]]*0.16)*Ventas_Wellpro[[#This Row],[Cantidad Vendida]]</f>
        <v>22.046399999999998</v>
      </c>
      <c r="H3820" s="144">
        <v>137.79</v>
      </c>
      <c r="I3820" s="17">
        <f>+Ventas_Wellpro[[#This Row],[Total de Venta sin IVA]]+Ventas_Wellpro[[#This Row],[IVA]]</f>
        <v>159.8364</v>
      </c>
      <c r="J3820">
        <f>YEAR(Ventas_Wellpro[[#This Row],[Fecha]])</f>
        <v>2026</v>
      </c>
      <c r="K3820" t="str">
        <f>TEXT(Ventas_Wellpro[[#This Row],[Fecha]],"MMMM")</f>
        <v>marzo</v>
      </c>
      <c r="L3820">
        <f>DAY(Ventas_Wellpro[[#This Row],[Fecha]])</f>
        <v>30</v>
      </c>
    </row>
    <row r="3821" spans="2:12" x14ac:dyDescent="0.25">
      <c r="B3821" s="70">
        <v>46111</v>
      </c>
      <c r="C3821" s="74" t="s">
        <v>123</v>
      </c>
      <c r="D3821" s="211" t="s">
        <v>144</v>
      </c>
      <c r="E3821" s="143">
        <v>137.79</v>
      </c>
      <c r="F3821" s="143">
        <v>1</v>
      </c>
      <c r="G3821" s="48">
        <f>+(Ventas_Wellpro[[#This Row],[Precio de Venta]]*0.16)*Ventas_Wellpro[[#This Row],[Cantidad Vendida]]</f>
        <v>22.046399999999998</v>
      </c>
      <c r="H3821" s="145">
        <v>137.79</v>
      </c>
      <c r="I3821" s="17">
        <f>+Ventas_Wellpro[[#This Row],[Total de Venta sin IVA]]+Ventas_Wellpro[[#This Row],[IVA]]</f>
        <v>159.8364</v>
      </c>
      <c r="J3821">
        <f>YEAR(Ventas_Wellpro[[#This Row],[Fecha]])</f>
        <v>2026</v>
      </c>
      <c r="K3821" t="str">
        <f>TEXT(Ventas_Wellpro[[#This Row],[Fecha]],"MMMM")</f>
        <v>marzo</v>
      </c>
      <c r="L3821">
        <f>DAY(Ventas_Wellpro[[#This Row],[Fecha]])</f>
        <v>30</v>
      </c>
    </row>
    <row r="3822" spans="2:12" x14ac:dyDescent="0.25">
      <c r="B3822" s="70">
        <v>46111</v>
      </c>
      <c r="C3822" s="74" t="s">
        <v>123</v>
      </c>
      <c r="D3822" s="210" t="s">
        <v>144</v>
      </c>
      <c r="E3822" s="142">
        <v>137.79</v>
      </c>
      <c r="F3822" s="142">
        <v>1</v>
      </c>
      <c r="G3822" s="48">
        <f>+(Ventas_Wellpro[[#This Row],[Precio de Venta]]*0.16)*Ventas_Wellpro[[#This Row],[Cantidad Vendida]]</f>
        <v>22.046399999999998</v>
      </c>
      <c r="H3822" s="144">
        <v>137.79</v>
      </c>
      <c r="I3822" s="17">
        <f>+Ventas_Wellpro[[#This Row],[Total de Venta sin IVA]]+Ventas_Wellpro[[#This Row],[IVA]]</f>
        <v>159.8364</v>
      </c>
      <c r="J3822">
        <f>YEAR(Ventas_Wellpro[[#This Row],[Fecha]])</f>
        <v>2026</v>
      </c>
      <c r="K3822" t="str">
        <f>TEXT(Ventas_Wellpro[[#This Row],[Fecha]],"MMMM")</f>
        <v>marzo</v>
      </c>
      <c r="L3822">
        <f>DAY(Ventas_Wellpro[[#This Row],[Fecha]])</f>
        <v>30</v>
      </c>
    </row>
    <row r="3823" spans="2:12" x14ac:dyDescent="0.25">
      <c r="B3823" s="70">
        <v>46111</v>
      </c>
      <c r="C3823" s="89" t="s">
        <v>187</v>
      </c>
      <c r="D3823" s="211" t="s">
        <v>215</v>
      </c>
      <c r="E3823" s="143">
        <v>547.24</v>
      </c>
      <c r="F3823" s="143">
        <v>18</v>
      </c>
      <c r="G3823" s="48">
        <f>+(Ventas_Wellpro[[#This Row],[Precio de Venta]]*0.16)*Ventas_Wellpro[[#This Row],[Cantidad Vendida]]</f>
        <v>1576.0512000000001</v>
      </c>
      <c r="H3823" s="145">
        <v>9850.32</v>
      </c>
      <c r="I3823" s="17">
        <f>+Ventas_Wellpro[[#This Row],[Total de Venta sin IVA]]+Ventas_Wellpro[[#This Row],[IVA]]</f>
        <v>11426.3712</v>
      </c>
      <c r="J3823">
        <f>YEAR(Ventas_Wellpro[[#This Row],[Fecha]])</f>
        <v>2026</v>
      </c>
      <c r="K3823" t="str">
        <f>TEXT(Ventas_Wellpro[[#This Row],[Fecha]],"MMMM")</f>
        <v>marzo</v>
      </c>
      <c r="L3823">
        <f>DAY(Ventas_Wellpro[[#This Row],[Fecha]])</f>
        <v>30</v>
      </c>
    </row>
    <row r="3824" spans="2:12" x14ac:dyDescent="0.25">
      <c r="B3824" s="70">
        <v>46111</v>
      </c>
      <c r="C3824" s="88" t="s">
        <v>159</v>
      </c>
      <c r="D3824" s="210" t="s">
        <v>144</v>
      </c>
      <c r="E3824" s="142">
        <v>957.67</v>
      </c>
      <c r="F3824" s="142">
        <v>1</v>
      </c>
      <c r="G3824" s="48">
        <f>+(Ventas_Wellpro[[#This Row],[Precio de Venta]]*0.16)*Ventas_Wellpro[[#This Row],[Cantidad Vendida]]</f>
        <v>153.22720000000001</v>
      </c>
      <c r="H3824" s="144">
        <v>957.67</v>
      </c>
      <c r="I3824" s="17">
        <f>+Ventas_Wellpro[[#This Row],[Total de Venta sin IVA]]+Ventas_Wellpro[[#This Row],[IVA]]</f>
        <v>1110.8971999999999</v>
      </c>
      <c r="J3824">
        <f>YEAR(Ventas_Wellpro[[#This Row],[Fecha]])</f>
        <v>2026</v>
      </c>
      <c r="K3824" t="str">
        <f>TEXT(Ventas_Wellpro[[#This Row],[Fecha]],"MMMM")</f>
        <v>marzo</v>
      </c>
      <c r="L3824">
        <f>DAY(Ventas_Wellpro[[#This Row],[Fecha]])</f>
        <v>30</v>
      </c>
    </row>
    <row r="3825" spans="2:12" x14ac:dyDescent="0.25">
      <c r="B3825" s="70">
        <v>46112</v>
      </c>
      <c r="C3825" s="74" t="s">
        <v>22</v>
      </c>
      <c r="D3825" s="210" t="s">
        <v>144</v>
      </c>
      <c r="E3825" s="63">
        <v>137.79</v>
      </c>
      <c r="F3825" s="63">
        <v>1</v>
      </c>
      <c r="G3825" s="48">
        <f>+(Ventas_Wellpro[[#This Row],[Precio de Venta]]*0.16)*Ventas_Wellpro[[#This Row],[Cantidad Vendida]]</f>
        <v>22.046399999999998</v>
      </c>
      <c r="H3825" s="48">
        <v>137.79</v>
      </c>
      <c r="I3825" s="17">
        <f>+Ventas_Wellpro[[#This Row],[Total de Venta sin IVA]]+Ventas_Wellpro[[#This Row],[IVA]]</f>
        <v>159.8364</v>
      </c>
      <c r="J3825">
        <f>YEAR(Ventas_Wellpro[[#This Row],[Fecha]])</f>
        <v>2026</v>
      </c>
      <c r="K3825" t="str">
        <f>TEXT(Ventas_Wellpro[[#This Row],[Fecha]],"MMMM")</f>
        <v>marzo</v>
      </c>
      <c r="L3825">
        <f>DAY(Ventas_Wellpro[[#This Row],[Fecha]])</f>
        <v>31</v>
      </c>
    </row>
    <row r="3826" spans="2:12" x14ac:dyDescent="0.25">
      <c r="B3826" s="70">
        <v>46112</v>
      </c>
      <c r="C3826" s="74" t="s">
        <v>22</v>
      </c>
      <c r="D3826" s="211" t="s">
        <v>144</v>
      </c>
      <c r="E3826" s="64">
        <v>137.79</v>
      </c>
      <c r="F3826" s="64">
        <v>1</v>
      </c>
      <c r="G3826" s="48">
        <f>+(Ventas_Wellpro[[#This Row],[Precio de Venta]]*0.16)*Ventas_Wellpro[[#This Row],[Cantidad Vendida]]</f>
        <v>22.046399999999998</v>
      </c>
      <c r="H3826" s="65">
        <v>137.79</v>
      </c>
      <c r="I3826" s="17">
        <f>+Ventas_Wellpro[[#This Row],[Total de Venta sin IVA]]+Ventas_Wellpro[[#This Row],[IVA]]</f>
        <v>159.8364</v>
      </c>
      <c r="J3826">
        <f>YEAR(Ventas_Wellpro[[#This Row],[Fecha]])</f>
        <v>2026</v>
      </c>
      <c r="K3826" t="str">
        <f>TEXT(Ventas_Wellpro[[#This Row],[Fecha]],"MMMM")</f>
        <v>marzo</v>
      </c>
      <c r="L3826">
        <f>DAY(Ventas_Wellpro[[#This Row],[Fecha]])</f>
        <v>31</v>
      </c>
    </row>
    <row r="3827" spans="2:12" x14ac:dyDescent="0.25">
      <c r="B3827" s="70">
        <v>46112</v>
      </c>
      <c r="C3827" s="74" t="s">
        <v>22</v>
      </c>
      <c r="D3827" s="210" t="s">
        <v>144</v>
      </c>
      <c r="E3827" s="63">
        <v>137.79</v>
      </c>
      <c r="F3827" s="63">
        <v>1</v>
      </c>
      <c r="G3827" s="48">
        <f>+(Ventas_Wellpro[[#This Row],[Precio de Venta]]*0.16)*Ventas_Wellpro[[#This Row],[Cantidad Vendida]]</f>
        <v>22.046399999999998</v>
      </c>
      <c r="H3827" s="48">
        <v>137.79</v>
      </c>
      <c r="I3827" s="17">
        <f>+Ventas_Wellpro[[#This Row],[Total de Venta sin IVA]]+Ventas_Wellpro[[#This Row],[IVA]]</f>
        <v>159.8364</v>
      </c>
      <c r="J3827">
        <f>YEAR(Ventas_Wellpro[[#This Row],[Fecha]])</f>
        <v>2026</v>
      </c>
      <c r="K3827" t="str">
        <f>TEXT(Ventas_Wellpro[[#This Row],[Fecha]],"MMMM")</f>
        <v>marzo</v>
      </c>
      <c r="L3827">
        <f>DAY(Ventas_Wellpro[[#This Row],[Fecha]])</f>
        <v>31</v>
      </c>
    </row>
    <row r="3828" spans="2:12" x14ac:dyDescent="0.25">
      <c r="B3828" s="70">
        <v>46112</v>
      </c>
      <c r="C3828" s="74" t="s">
        <v>21</v>
      </c>
      <c r="D3828" s="211" t="s">
        <v>144</v>
      </c>
      <c r="E3828" s="64">
        <v>137.79</v>
      </c>
      <c r="F3828" s="64">
        <v>1</v>
      </c>
      <c r="G3828" s="48">
        <f>+(Ventas_Wellpro[[#This Row],[Precio de Venta]]*0.16)*Ventas_Wellpro[[#This Row],[Cantidad Vendida]]</f>
        <v>22.046399999999998</v>
      </c>
      <c r="H3828" s="65">
        <v>137.79</v>
      </c>
      <c r="I3828" s="17">
        <f>+Ventas_Wellpro[[#This Row],[Total de Venta sin IVA]]+Ventas_Wellpro[[#This Row],[IVA]]</f>
        <v>159.8364</v>
      </c>
      <c r="J3828">
        <f>YEAR(Ventas_Wellpro[[#This Row],[Fecha]])</f>
        <v>2026</v>
      </c>
      <c r="K3828" t="str">
        <f>TEXT(Ventas_Wellpro[[#This Row],[Fecha]],"MMMM")</f>
        <v>marzo</v>
      </c>
      <c r="L3828">
        <f>DAY(Ventas_Wellpro[[#This Row],[Fecha]])</f>
        <v>31</v>
      </c>
    </row>
    <row r="3829" spans="2:12" x14ac:dyDescent="0.25">
      <c r="B3829" s="70">
        <v>46112</v>
      </c>
      <c r="C3829" s="74" t="s">
        <v>23</v>
      </c>
      <c r="D3829" s="210" t="s">
        <v>144</v>
      </c>
      <c r="E3829" s="63">
        <v>137.79</v>
      </c>
      <c r="F3829" s="63">
        <v>1</v>
      </c>
      <c r="G3829" s="48">
        <f>+(Ventas_Wellpro[[#This Row],[Precio de Venta]]*0.16)*Ventas_Wellpro[[#This Row],[Cantidad Vendida]]</f>
        <v>22.046399999999998</v>
      </c>
      <c r="H3829" s="48">
        <v>137.79</v>
      </c>
      <c r="I3829" s="17">
        <f>+Ventas_Wellpro[[#This Row],[Total de Venta sin IVA]]+Ventas_Wellpro[[#This Row],[IVA]]</f>
        <v>159.8364</v>
      </c>
      <c r="J3829">
        <f>YEAR(Ventas_Wellpro[[#This Row],[Fecha]])</f>
        <v>2026</v>
      </c>
      <c r="K3829" t="str">
        <f>TEXT(Ventas_Wellpro[[#This Row],[Fecha]],"MMMM")</f>
        <v>marzo</v>
      </c>
      <c r="L3829">
        <f>DAY(Ventas_Wellpro[[#This Row],[Fecha]])</f>
        <v>31</v>
      </c>
    </row>
    <row r="3830" spans="2:12" x14ac:dyDescent="0.25">
      <c r="B3830" s="70">
        <v>46112</v>
      </c>
      <c r="C3830" s="74" t="s">
        <v>24</v>
      </c>
      <c r="D3830" s="211" t="s">
        <v>144</v>
      </c>
      <c r="E3830" s="64">
        <v>137.79</v>
      </c>
      <c r="F3830" s="64">
        <v>1</v>
      </c>
      <c r="G3830" s="48">
        <f>+(Ventas_Wellpro[[#This Row],[Precio de Venta]]*0.16)*Ventas_Wellpro[[#This Row],[Cantidad Vendida]]</f>
        <v>22.046399999999998</v>
      </c>
      <c r="H3830" s="65">
        <v>137.79</v>
      </c>
      <c r="I3830" s="17">
        <f>+Ventas_Wellpro[[#This Row],[Total de Venta sin IVA]]+Ventas_Wellpro[[#This Row],[IVA]]</f>
        <v>159.8364</v>
      </c>
      <c r="J3830">
        <f>YEAR(Ventas_Wellpro[[#This Row],[Fecha]])</f>
        <v>2026</v>
      </c>
      <c r="K3830" t="str">
        <f>TEXT(Ventas_Wellpro[[#This Row],[Fecha]],"MMMM")</f>
        <v>marzo</v>
      </c>
      <c r="L3830">
        <f>DAY(Ventas_Wellpro[[#This Row],[Fecha]])</f>
        <v>31</v>
      </c>
    </row>
    <row r="3831" spans="2:12" x14ac:dyDescent="0.25">
      <c r="B3831" s="70">
        <v>46112</v>
      </c>
      <c r="C3831" s="123" t="s">
        <v>147</v>
      </c>
      <c r="D3831" s="211" t="s">
        <v>144</v>
      </c>
      <c r="E3831" s="64">
        <v>94.82</v>
      </c>
      <c r="F3831" s="64">
        <v>1</v>
      </c>
      <c r="G3831" s="48">
        <f>+(Ventas_Wellpro[[#This Row],[Precio de Venta]]*0.16)*Ventas_Wellpro[[#This Row],[Cantidad Vendida]]</f>
        <v>15.171199999999999</v>
      </c>
      <c r="H3831" s="65">
        <v>94.82</v>
      </c>
      <c r="I3831" s="17">
        <f>+Ventas_Wellpro[[#This Row],[Total de Venta sin IVA]]+Ventas_Wellpro[[#This Row],[IVA]]</f>
        <v>109.99119999999999</v>
      </c>
      <c r="J3831">
        <f>YEAR(Ventas_Wellpro[[#This Row],[Fecha]])</f>
        <v>2026</v>
      </c>
      <c r="K3831" t="str">
        <f>TEXT(Ventas_Wellpro[[#This Row],[Fecha]],"MMMM")</f>
        <v>marzo</v>
      </c>
      <c r="L3831">
        <f>DAY(Ventas_Wellpro[[#This Row],[Fecha]])</f>
        <v>31</v>
      </c>
    </row>
    <row r="3832" spans="2:12" x14ac:dyDescent="0.25">
      <c r="B3832" s="70">
        <v>46112</v>
      </c>
      <c r="C3832" s="123" t="s">
        <v>147</v>
      </c>
      <c r="D3832" s="210" t="s">
        <v>144</v>
      </c>
      <c r="E3832" s="63">
        <v>94.82</v>
      </c>
      <c r="F3832" s="63">
        <v>1</v>
      </c>
      <c r="G3832" s="48">
        <f>+(Ventas_Wellpro[[#This Row],[Precio de Venta]]*0.16)*Ventas_Wellpro[[#This Row],[Cantidad Vendida]]</f>
        <v>15.171199999999999</v>
      </c>
      <c r="H3832" s="48">
        <v>94.82</v>
      </c>
      <c r="I3832" s="17">
        <f>+Ventas_Wellpro[[#This Row],[Total de Venta sin IVA]]+Ventas_Wellpro[[#This Row],[IVA]]</f>
        <v>109.99119999999999</v>
      </c>
      <c r="J3832">
        <f>YEAR(Ventas_Wellpro[[#This Row],[Fecha]])</f>
        <v>2026</v>
      </c>
      <c r="K3832" t="str">
        <f>TEXT(Ventas_Wellpro[[#This Row],[Fecha]],"MMMM")</f>
        <v>marzo</v>
      </c>
      <c r="L3832">
        <f>DAY(Ventas_Wellpro[[#This Row],[Fecha]])</f>
        <v>31</v>
      </c>
    </row>
    <row r="3833" spans="2:12" x14ac:dyDescent="0.25">
      <c r="B3833" s="70">
        <v>46112</v>
      </c>
      <c r="C3833" s="74" t="s">
        <v>123</v>
      </c>
      <c r="D3833" s="211" t="s">
        <v>144</v>
      </c>
      <c r="E3833" s="64">
        <v>137.79</v>
      </c>
      <c r="F3833" s="64">
        <v>1</v>
      </c>
      <c r="G3833" s="48">
        <f>+(Ventas_Wellpro[[#This Row],[Precio de Venta]]*0.16)*Ventas_Wellpro[[#This Row],[Cantidad Vendida]]</f>
        <v>22.046399999999998</v>
      </c>
      <c r="H3833" s="65">
        <v>137.79</v>
      </c>
      <c r="I3833" s="17">
        <f>+Ventas_Wellpro[[#This Row],[Total de Venta sin IVA]]+Ventas_Wellpro[[#This Row],[IVA]]</f>
        <v>159.8364</v>
      </c>
      <c r="J3833">
        <f>YEAR(Ventas_Wellpro[[#This Row],[Fecha]])</f>
        <v>2026</v>
      </c>
      <c r="K3833" t="str">
        <f>TEXT(Ventas_Wellpro[[#This Row],[Fecha]],"MMMM")</f>
        <v>marzo</v>
      </c>
      <c r="L3833">
        <f>DAY(Ventas_Wellpro[[#This Row],[Fecha]])</f>
        <v>31</v>
      </c>
    </row>
    <row r="3834" spans="2:12" x14ac:dyDescent="0.25">
      <c r="B3834" s="70">
        <v>46112</v>
      </c>
      <c r="C3834" s="88" t="s">
        <v>173</v>
      </c>
      <c r="D3834" s="210" t="s">
        <v>144</v>
      </c>
      <c r="E3834" s="63">
        <v>885.47</v>
      </c>
      <c r="F3834" s="63">
        <v>1</v>
      </c>
      <c r="G3834" s="48">
        <f>+(Ventas_Wellpro[[#This Row],[Precio de Venta]]*0.16)*Ventas_Wellpro[[#This Row],[Cantidad Vendida]]</f>
        <v>141.67520000000002</v>
      </c>
      <c r="H3834" s="48">
        <v>885.47</v>
      </c>
      <c r="I3834" s="17">
        <f>+Ventas_Wellpro[[#This Row],[Total de Venta sin IVA]]+Ventas_Wellpro[[#This Row],[IVA]]</f>
        <v>1027.1451999999999</v>
      </c>
      <c r="J3834">
        <f>YEAR(Ventas_Wellpro[[#This Row],[Fecha]])</f>
        <v>2026</v>
      </c>
      <c r="K3834" t="str">
        <f>TEXT(Ventas_Wellpro[[#This Row],[Fecha]],"MMMM")</f>
        <v>marzo</v>
      </c>
      <c r="L3834">
        <f>DAY(Ventas_Wellpro[[#This Row],[Fecha]])</f>
        <v>31</v>
      </c>
    </row>
    <row r="3835" spans="2:12" x14ac:dyDescent="0.25">
      <c r="B3835" s="70">
        <v>46113</v>
      </c>
      <c r="C3835" s="88" t="s">
        <v>18</v>
      </c>
      <c r="D3835" t="s">
        <v>196</v>
      </c>
      <c r="E3835" s="146">
        <v>525.59</v>
      </c>
      <c r="F3835" s="146">
        <v>6</v>
      </c>
      <c r="G3835" s="48">
        <f>+(Ventas_Wellpro[[#This Row],[Precio de Venta]]*0.16)*Ventas_Wellpro[[#This Row],[Cantidad Vendida]]</f>
        <v>504.56640000000004</v>
      </c>
      <c r="H3835" s="148">
        <v>3153.54</v>
      </c>
      <c r="I3835" s="17">
        <f>+Ventas_Wellpro[[#This Row],[Total de Venta sin IVA]]+Ventas_Wellpro[[#This Row],[IVA]]</f>
        <v>3658.1064000000001</v>
      </c>
      <c r="J3835">
        <f>YEAR(Ventas_Wellpro[[#This Row],[Fecha]])</f>
        <v>2026</v>
      </c>
      <c r="K3835" t="str">
        <f>TEXT(Ventas_Wellpro[[#This Row],[Fecha]],"MMMM")</f>
        <v>abril</v>
      </c>
      <c r="L3835">
        <f>DAY(Ventas_Wellpro[[#This Row],[Fecha]])</f>
        <v>1</v>
      </c>
    </row>
    <row r="3836" spans="2:12" x14ac:dyDescent="0.25">
      <c r="B3836" s="70">
        <v>46113</v>
      </c>
      <c r="C3836" s="88" t="s">
        <v>18</v>
      </c>
      <c r="D3836" t="s">
        <v>196</v>
      </c>
      <c r="E3836" s="147">
        <v>525.59</v>
      </c>
      <c r="F3836" s="147">
        <v>6</v>
      </c>
      <c r="G3836" s="48">
        <f>+(Ventas_Wellpro[[#This Row],[Precio de Venta]]*0.16)*Ventas_Wellpro[[#This Row],[Cantidad Vendida]]</f>
        <v>504.56640000000004</v>
      </c>
      <c r="H3836" s="149">
        <v>3153.54</v>
      </c>
      <c r="I3836" s="17">
        <f>+Ventas_Wellpro[[#This Row],[Total de Venta sin IVA]]+Ventas_Wellpro[[#This Row],[IVA]]</f>
        <v>3658.1064000000001</v>
      </c>
      <c r="J3836">
        <f>YEAR(Ventas_Wellpro[[#This Row],[Fecha]])</f>
        <v>2026</v>
      </c>
      <c r="K3836" t="str">
        <f>TEXT(Ventas_Wellpro[[#This Row],[Fecha]],"MMMM")</f>
        <v>abril</v>
      </c>
      <c r="L3836">
        <f>DAY(Ventas_Wellpro[[#This Row],[Fecha]])</f>
        <v>1</v>
      </c>
    </row>
    <row r="3837" spans="2:12" x14ac:dyDescent="0.25">
      <c r="B3837" s="70">
        <v>46113</v>
      </c>
      <c r="C3837" s="88" t="s">
        <v>18</v>
      </c>
      <c r="D3837" t="s">
        <v>196</v>
      </c>
      <c r="E3837" s="146">
        <v>525.59</v>
      </c>
      <c r="F3837" s="146">
        <v>12</v>
      </c>
      <c r="G3837" s="48">
        <f>+(Ventas_Wellpro[[#This Row],[Precio de Venta]]*0.16)*Ventas_Wellpro[[#This Row],[Cantidad Vendida]]</f>
        <v>1009.1328000000001</v>
      </c>
      <c r="H3837" s="148">
        <v>6307.08</v>
      </c>
      <c r="I3837" s="17">
        <f>+Ventas_Wellpro[[#This Row],[Total de Venta sin IVA]]+Ventas_Wellpro[[#This Row],[IVA]]</f>
        <v>7316.2128000000002</v>
      </c>
      <c r="J3837">
        <f>YEAR(Ventas_Wellpro[[#This Row],[Fecha]])</f>
        <v>2026</v>
      </c>
      <c r="K3837" t="str">
        <f>TEXT(Ventas_Wellpro[[#This Row],[Fecha]],"MMMM")</f>
        <v>abril</v>
      </c>
      <c r="L3837">
        <f>DAY(Ventas_Wellpro[[#This Row],[Fecha]])</f>
        <v>1</v>
      </c>
    </row>
    <row r="3838" spans="2:12" x14ac:dyDescent="0.25">
      <c r="B3838" s="70">
        <v>46113</v>
      </c>
      <c r="C3838" s="88" t="s">
        <v>18</v>
      </c>
      <c r="D3838" t="s">
        <v>196</v>
      </c>
      <c r="E3838" s="147">
        <v>525.59</v>
      </c>
      <c r="F3838" s="147">
        <v>6</v>
      </c>
      <c r="G3838" s="48">
        <f>+(Ventas_Wellpro[[#This Row],[Precio de Venta]]*0.16)*Ventas_Wellpro[[#This Row],[Cantidad Vendida]]</f>
        <v>504.56640000000004</v>
      </c>
      <c r="H3838" s="149">
        <v>3153.54</v>
      </c>
      <c r="I3838" s="17">
        <f>+Ventas_Wellpro[[#This Row],[Total de Venta sin IVA]]+Ventas_Wellpro[[#This Row],[IVA]]</f>
        <v>3658.1064000000001</v>
      </c>
      <c r="J3838">
        <f>YEAR(Ventas_Wellpro[[#This Row],[Fecha]])</f>
        <v>2026</v>
      </c>
      <c r="K3838" t="str">
        <f>TEXT(Ventas_Wellpro[[#This Row],[Fecha]],"MMMM")</f>
        <v>abril</v>
      </c>
      <c r="L3838">
        <f>DAY(Ventas_Wellpro[[#This Row],[Fecha]])</f>
        <v>1</v>
      </c>
    </row>
    <row r="3839" spans="2:12" x14ac:dyDescent="0.25">
      <c r="B3839" s="70">
        <v>46113</v>
      </c>
      <c r="C3839" s="88" t="s">
        <v>18</v>
      </c>
      <c r="D3839" t="s">
        <v>196</v>
      </c>
      <c r="E3839" s="146">
        <v>525.59</v>
      </c>
      <c r="F3839" s="146">
        <v>6</v>
      </c>
      <c r="G3839" s="48">
        <f>+(Ventas_Wellpro[[#This Row],[Precio de Venta]]*0.16)*Ventas_Wellpro[[#This Row],[Cantidad Vendida]]</f>
        <v>504.56640000000004</v>
      </c>
      <c r="H3839" s="148">
        <v>3153.54</v>
      </c>
      <c r="I3839" s="17">
        <f>+Ventas_Wellpro[[#This Row],[Total de Venta sin IVA]]+Ventas_Wellpro[[#This Row],[IVA]]</f>
        <v>3658.1064000000001</v>
      </c>
      <c r="J3839">
        <f>YEAR(Ventas_Wellpro[[#This Row],[Fecha]])</f>
        <v>2026</v>
      </c>
      <c r="K3839" t="str">
        <f>TEXT(Ventas_Wellpro[[#This Row],[Fecha]],"MMMM")</f>
        <v>abril</v>
      </c>
      <c r="L3839">
        <f>DAY(Ventas_Wellpro[[#This Row],[Fecha]])</f>
        <v>1</v>
      </c>
    </row>
    <row r="3840" spans="2:12" x14ac:dyDescent="0.25">
      <c r="B3840" s="70">
        <v>46113</v>
      </c>
      <c r="C3840" s="88" t="s">
        <v>18</v>
      </c>
      <c r="D3840" t="s">
        <v>196</v>
      </c>
      <c r="E3840" s="147">
        <v>525.59</v>
      </c>
      <c r="F3840" s="147">
        <v>6</v>
      </c>
      <c r="G3840" s="48">
        <f>+(Ventas_Wellpro[[#This Row],[Precio de Venta]]*0.16)*Ventas_Wellpro[[#This Row],[Cantidad Vendida]]</f>
        <v>504.56640000000004</v>
      </c>
      <c r="H3840" s="149">
        <v>3153.54</v>
      </c>
      <c r="I3840" s="17">
        <f>+Ventas_Wellpro[[#This Row],[Total de Venta sin IVA]]+Ventas_Wellpro[[#This Row],[IVA]]</f>
        <v>3658.1064000000001</v>
      </c>
      <c r="J3840">
        <f>YEAR(Ventas_Wellpro[[#This Row],[Fecha]])</f>
        <v>2026</v>
      </c>
      <c r="K3840" t="str">
        <f>TEXT(Ventas_Wellpro[[#This Row],[Fecha]],"MMMM")</f>
        <v>abril</v>
      </c>
      <c r="L3840">
        <f>DAY(Ventas_Wellpro[[#This Row],[Fecha]])</f>
        <v>1</v>
      </c>
    </row>
    <row r="3841" spans="2:12" x14ac:dyDescent="0.25">
      <c r="B3841" s="70">
        <v>46113</v>
      </c>
      <c r="C3841" s="88" t="s">
        <v>18</v>
      </c>
      <c r="D3841" t="s">
        <v>196</v>
      </c>
      <c r="E3841" s="146">
        <v>525.59</v>
      </c>
      <c r="F3841" s="146">
        <v>6</v>
      </c>
      <c r="G3841" s="48">
        <f>+(Ventas_Wellpro[[#This Row],[Precio de Venta]]*0.16)*Ventas_Wellpro[[#This Row],[Cantidad Vendida]]</f>
        <v>504.56640000000004</v>
      </c>
      <c r="H3841" s="148">
        <v>3153.54</v>
      </c>
      <c r="I3841" s="17">
        <f>+Ventas_Wellpro[[#This Row],[Total de Venta sin IVA]]+Ventas_Wellpro[[#This Row],[IVA]]</f>
        <v>3658.1064000000001</v>
      </c>
      <c r="J3841">
        <f>YEAR(Ventas_Wellpro[[#This Row],[Fecha]])</f>
        <v>2026</v>
      </c>
      <c r="K3841" t="str">
        <f>TEXT(Ventas_Wellpro[[#This Row],[Fecha]],"MMMM")</f>
        <v>abril</v>
      </c>
      <c r="L3841">
        <f>DAY(Ventas_Wellpro[[#This Row],[Fecha]])</f>
        <v>1</v>
      </c>
    </row>
    <row r="3842" spans="2:12" x14ac:dyDescent="0.25">
      <c r="B3842" s="70">
        <v>46113</v>
      </c>
      <c r="C3842" s="74" t="s">
        <v>22</v>
      </c>
      <c r="D3842" s="211" t="s">
        <v>144</v>
      </c>
      <c r="E3842" s="147">
        <v>137.79</v>
      </c>
      <c r="F3842" s="147">
        <v>1</v>
      </c>
      <c r="G3842" s="48">
        <f>+(Ventas_Wellpro[[#This Row],[Precio de Venta]]*0.16)*Ventas_Wellpro[[#This Row],[Cantidad Vendida]]</f>
        <v>22.046399999999998</v>
      </c>
      <c r="H3842" s="149">
        <v>137.79</v>
      </c>
      <c r="I3842" s="17">
        <f>+Ventas_Wellpro[[#This Row],[Total de Venta sin IVA]]+Ventas_Wellpro[[#This Row],[IVA]]</f>
        <v>159.8364</v>
      </c>
      <c r="J3842">
        <f>YEAR(Ventas_Wellpro[[#This Row],[Fecha]])</f>
        <v>2026</v>
      </c>
      <c r="K3842" t="str">
        <f>TEXT(Ventas_Wellpro[[#This Row],[Fecha]],"MMMM")</f>
        <v>abril</v>
      </c>
      <c r="L3842">
        <f>DAY(Ventas_Wellpro[[#This Row],[Fecha]])</f>
        <v>1</v>
      </c>
    </row>
    <row r="3843" spans="2:12" x14ac:dyDescent="0.25">
      <c r="B3843" s="70">
        <v>46113</v>
      </c>
      <c r="C3843" s="74" t="s">
        <v>22</v>
      </c>
      <c r="D3843" s="210" t="s">
        <v>144</v>
      </c>
      <c r="E3843" s="146">
        <v>137.79</v>
      </c>
      <c r="F3843" s="146">
        <v>1</v>
      </c>
      <c r="G3843" s="48">
        <f>+(Ventas_Wellpro[[#This Row],[Precio de Venta]]*0.16)*Ventas_Wellpro[[#This Row],[Cantidad Vendida]]</f>
        <v>22.046399999999998</v>
      </c>
      <c r="H3843" s="148">
        <v>137.79</v>
      </c>
      <c r="I3843" s="17">
        <f>+Ventas_Wellpro[[#This Row],[Total de Venta sin IVA]]+Ventas_Wellpro[[#This Row],[IVA]]</f>
        <v>159.8364</v>
      </c>
      <c r="J3843">
        <f>YEAR(Ventas_Wellpro[[#This Row],[Fecha]])</f>
        <v>2026</v>
      </c>
      <c r="K3843" t="str">
        <f>TEXT(Ventas_Wellpro[[#This Row],[Fecha]],"MMMM")</f>
        <v>abril</v>
      </c>
      <c r="L3843">
        <f>DAY(Ventas_Wellpro[[#This Row],[Fecha]])</f>
        <v>1</v>
      </c>
    </row>
    <row r="3844" spans="2:12" x14ac:dyDescent="0.25">
      <c r="B3844" s="70">
        <v>46113</v>
      </c>
      <c r="C3844" s="74" t="s">
        <v>22</v>
      </c>
      <c r="D3844" s="211" t="s">
        <v>144</v>
      </c>
      <c r="E3844" s="147">
        <v>137.79</v>
      </c>
      <c r="F3844" s="147">
        <v>1</v>
      </c>
      <c r="G3844" s="48">
        <f>+(Ventas_Wellpro[[#This Row],[Precio de Venta]]*0.16)*Ventas_Wellpro[[#This Row],[Cantidad Vendida]]</f>
        <v>22.046399999999998</v>
      </c>
      <c r="H3844" s="149">
        <v>137.79</v>
      </c>
      <c r="I3844" s="17">
        <f>+Ventas_Wellpro[[#This Row],[Total de Venta sin IVA]]+Ventas_Wellpro[[#This Row],[IVA]]</f>
        <v>159.8364</v>
      </c>
      <c r="J3844">
        <f>YEAR(Ventas_Wellpro[[#This Row],[Fecha]])</f>
        <v>2026</v>
      </c>
      <c r="K3844" t="str">
        <f>TEXT(Ventas_Wellpro[[#This Row],[Fecha]],"MMMM")</f>
        <v>abril</v>
      </c>
      <c r="L3844">
        <f>DAY(Ventas_Wellpro[[#This Row],[Fecha]])</f>
        <v>1</v>
      </c>
    </row>
    <row r="3845" spans="2:12" x14ac:dyDescent="0.25">
      <c r="B3845" s="70">
        <v>46113</v>
      </c>
      <c r="C3845" s="74" t="s">
        <v>22</v>
      </c>
      <c r="D3845" s="210" t="s">
        <v>144</v>
      </c>
      <c r="E3845" s="146">
        <v>137.79</v>
      </c>
      <c r="F3845" s="146">
        <v>1</v>
      </c>
      <c r="G3845" s="48">
        <f>+(Ventas_Wellpro[[#This Row],[Precio de Venta]]*0.16)*Ventas_Wellpro[[#This Row],[Cantidad Vendida]]</f>
        <v>22.046399999999998</v>
      </c>
      <c r="H3845" s="148">
        <v>137.79</v>
      </c>
      <c r="I3845" s="17">
        <f>+Ventas_Wellpro[[#This Row],[Total de Venta sin IVA]]+Ventas_Wellpro[[#This Row],[IVA]]</f>
        <v>159.8364</v>
      </c>
      <c r="J3845">
        <f>YEAR(Ventas_Wellpro[[#This Row],[Fecha]])</f>
        <v>2026</v>
      </c>
      <c r="K3845" t="str">
        <f>TEXT(Ventas_Wellpro[[#This Row],[Fecha]],"MMMM")</f>
        <v>abril</v>
      </c>
      <c r="L3845">
        <f>DAY(Ventas_Wellpro[[#This Row],[Fecha]])</f>
        <v>1</v>
      </c>
    </row>
    <row r="3846" spans="2:12" x14ac:dyDescent="0.25">
      <c r="B3846" s="70">
        <v>46113</v>
      </c>
      <c r="C3846" s="74" t="s">
        <v>22</v>
      </c>
      <c r="D3846" s="211" t="s">
        <v>144</v>
      </c>
      <c r="E3846" s="147">
        <v>137.79</v>
      </c>
      <c r="F3846" s="147">
        <v>1</v>
      </c>
      <c r="G3846" s="48">
        <f>+(Ventas_Wellpro[[#This Row],[Precio de Venta]]*0.16)*Ventas_Wellpro[[#This Row],[Cantidad Vendida]]</f>
        <v>22.046399999999998</v>
      </c>
      <c r="H3846" s="149">
        <v>137.79</v>
      </c>
      <c r="I3846" s="17">
        <f>+Ventas_Wellpro[[#This Row],[Total de Venta sin IVA]]+Ventas_Wellpro[[#This Row],[IVA]]</f>
        <v>159.8364</v>
      </c>
      <c r="J3846">
        <f>YEAR(Ventas_Wellpro[[#This Row],[Fecha]])</f>
        <v>2026</v>
      </c>
      <c r="K3846" t="str">
        <f>TEXT(Ventas_Wellpro[[#This Row],[Fecha]],"MMMM")</f>
        <v>abril</v>
      </c>
      <c r="L3846">
        <f>DAY(Ventas_Wellpro[[#This Row],[Fecha]])</f>
        <v>1</v>
      </c>
    </row>
    <row r="3847" spans="2:12" x14ac:dyDescent="0.25">
      <c r="B3847" s="70">
        <v>46113</v>
      </c>
      <c r="C3847" s="74" t="s">
        <v>22</v>
      </c>
      <c r="D3847" s="210" t="s">
        <v>144</v>
      </c>
      <c r="E3847" s="146">
        <v>137.79</v>
      </c>
      <c r="F3847" s="146">
        <v>1</v>
      </c>
      <c r="G3847" s="48">
        <f>+(Ventas_Wellpro[[#This Row],[Precio de Venta]]*0.16)*Ventas_Wellpro[[#This Row],[Cantidad Vendida]]</f>
        <v>22.046399999999998</v>
      </c>
      <c r="H3847" s="148">
        <v>137.79</v>
      </c>
      <c r="I3847" s="17">
        <f>+Ventas_Wellpro[[#This Row],[Total de Venta sin IVA]]+Ventas_Wellpro[[#This Row],[IVA]]</f>
        <v>159.8364</v>
      </c>
      <c r="J3847">
        <f>YEAR(Ventas_Wellpro[[#This Row],[Fecha]])</f>
        <v>2026</v>
      </c>
      <c r="K3847" t="str">
        <f>TEXT(Ventas_Wellpro[[#This Row],[Fecha]],"MMMM")</f>
        <v>abril</v>
      </c>
      <c r="L3847">
        <f>DAY(Ventas_Wellpro[[#This Row],[Fecha]])</f>
        <v>1</v>
      </c>
    </row>
    <row r="3848" spans="2:12" x14ac:dyDescent="0.25">
      <c r="B3848" s="70">
        <v>46113</v>
      </c>
      <c r="C3848" s="74" t="s">
        <v>22</v>
      </c>
      <c r="D3848" s="211" t="s">
        <v>145</v>
      </c>
      <c r="E3848" s="147">
        <v>90.54</v>
      </c>
      <c r="F3848" s="147">
        <v>100</v>
      </c>
      <c r="G3848" s="48">
        <f>+(Ventas_Wellpro[[#This Row],[Precio de Venta]]*0.16)*Ventas_Wellpro[[#This Row],[Cantidad Vendida]]</f>
        <v>1448.64</v>
      </c>
      <c r="H3848" s="149">
        <v>9054</v>
      </c>
      <c r="I3848" s="17">
        <f>+Ventas_Wellpro[[#This Row],[Total de Venta sin IVA]]+Ventas_Wellpro[[#This Row],[IVA]]</f>
        <v>10502.64</v>
      </c>
      <c r="J3848">
        <f>YEAR(Ventas_Wellpro[[#This Row],[Fecha]])</f>
        <v>2026</v>
      </c>
      <c r="K3848" t="str">
        <f>TEXT(Ventas_Wellpro[[#This Row],[Fecha]],"MMMM")</f>
        <v>abril</v>
      </c>
      <c r="L3848">
        <f>DAY(Ventas_Wellpro[[#This Row],[Fecha]])</f>
        <v>1</v>
      </c>
    </row>
    <row r="3849" spans="2:12" x14ac:dyDescent="0.25">
      <c r="B3849" s="70">
        <v>46113</v>
      </c>
      <c r="C3849" s="74" t="s">
        <v>21</v>
      </c>
      <c r="D3849" s="210" t="s">
        <v>145</v>
      </c>
      <c r="E3849" s="146">
        <v>90.54</v>
      </c>
      <c r="F3849" s="146">
        <v>100</v>
      </c>
      <c r="G3849" s="48">
        <f>+(Ventas_Wellpro[[#This Row],[Precio de Venta]]*0.16)*Ventas_Wellpro[[#This Row],[Cantidad Vendida]]</f>
        <v>1448.64</v>
      </c>
      <c r="H3849" s="148">
        <v>9054</v>
      </c>
      <c r="I3849" s="17">
        <f>+Ventas_Wellpro[[#This Row],[Total de Venta sin IVA]]+Ventas_Wellpro[[#This Row],[IVA]]</f>
        <v>10502.64</v>
      </c>
      <c r="J3849">
        <f>YEAR(Ventas_Wellpro[[#This Row],[Fecha]])</f>
        <v>2026</v>
      </c>
      <c r="K3849" t="str">
        <f>TEXT(Ventas_Wellpro[[#This Row],[Fecha]],"MMMM")</f>
        <v>abril</v>
      </c>
      <c r="L3849">
        <f>DAY(Ventas_Wellpro[[#This Row],[Fecha]])</f>
        <v>1</v>
      </c>
    </row>
    <row r="3850" spans="2:12" x14ac:dyDescent="0.25">
      <c r="B3850" s="70">
        <v>46113</v>
      </c>
      <c r="C3850" s="74" t="s">
        <v>23</v>
      </c>
      <c r="D3850" s="211" t="s">
        <v>144</v>
      </c>
      <c r="E3850" s="147">
        <v>137.79</v>
      </c>
      <c r="F3850" s="147">
        <v>1</v>
      </c>
      <c r="G3850" s="48">
        <f>+(Ventas_Wellpro[[#This Row],[Precio de Venta]]*0.16)*Ventas_Wellpro[[#This Row],[Cantidad Vendida]]</f>
        <v>22.046399999999998</v>
      </c>
      <c r="H3850" s="149">
        <v>137.79</v>
      </c>
      <c r="I3850" s="17">
        <f>+Ventas_Wellpro[[#This Row],[Total de Venta sin IVA]]+Ventas_Wellpro[[#This Row],[IVA]]</f>
        <v>159.8364</v>
      </c>
      <c r="J3850">
        <f>YEAR(Ventas_Wellpro[[#This Row],[Fecha]])</f>
        <v>2026</v>
      </c>
      <c r="K3850" t="str">
        <f>TEXT(Ventas_Wellpro[[#This Row],[Fecha]],"MMMM")</f>
        <v>abril</v>
      </c>
      <c r="L3850">
        <f>DAY(Ventas_Wellpro[[#This Row],[Fecha]])</f>
        <v>1</v>
      </c>
    </row>
    <row r="3851" spans="2:12" x14ac:dyDescent="0.25">
      <c r="B3851" s="70">
        <v>46113</v>
      </c>
      <c r="C3851" s="74" t="s">
        <v>23</v>
      </c>
      <c r="D3851" t="s">
        <v>196</v>
      </c>
      <c r="E3851" s="146">
        <v>70.05</v>
      </c>
      <c r="F3851" s="146">
        <v>240</v>
      </c>
      <c r="G3851" s="48">
        <f>+(Ventas_Wellpro[[#This Row],[Precio de Venta]]*0.16)*Ventas_Wellpro[[#This Row],[Cantidad Vendida]]</f>
        <v>2689.92</v>
      </c>
      <c r="H3851" s="148">
        <v>16812</v>
      </c>
      <c r="I3851" s="17">
        <f>+Ventas_Wellpro[[#This Row],[Total de Venta sin IVA]]+Ventas_Wellpro[[#This Row],[IVA]]</f>
        <v>19501.919999999998</v>
      </c>
      <c r="J3851">
        <f>YEAR(Ventas_Wellpro[[#This Row],[Fecha]])</f>
        <v>2026</v>
      </c>
      <c r="K3851" t="str">
        <f>TEXT(Ventas_Wellpro[[#This Row],[Fecha]],"MMMM")</f>
        <v>abril</v>
      </c>
      <c r="L3851">
        <f>DAY(Ventas_Wellpro[[#This Row],[Fecha]])</f>
        <v>1</v>
      </c>
    </row>
    <row r="3852" spans="2:12" x14ac:dyDescent="0.25">
      <c r="B3852" s="70">
        <v>46113</v>
      </c>
      <c r="C3852" s="74" t="s">
        <v>23</v>
      </c>
      <c r="D3852" t="s">
        <v>196</v>
      </c>
      <c r="E3852" s="147">
        <v>70.05</v>
      </c>
      <c r="F3852" s="147">
        <v>240</v>
      </c>
      <c r="G3852" s="48">
        <f>+(Ventas_Wellpro[[#This Row],[Precio de Venta]]*0.16)*Ventas_Wellpro[[#This Row],[Cantidad Vendida]]</f>
        <v>2689.92</v>
      </c>
      <c r="H3852" s="149">
        <v>16812</v>
      </c>
      <c r="I3852" s="17">
        <f>+Ventas_Wellpro[[#This Row],[Total de Venta sin IVA]]+Ventas_Wellpro[[#This Row],[IVA]]</f>
        <v>19501.919999999998</v>
      </c>
      <c r="J3852">
        <f>YEAR(Ventas_Wellpro[[#This Row],[Fecha]])</f>
        <v>2026</v>
      </c>
      <c r="K3852" t="str">
        <f>TEXT(Ventas_Wellpro[[#This Row],[Fecha]],"MMMM")</f>
        <v>abril</v>
      </c>
      <c r="L3852">
        <f>DAY(Ventas_Wellpro[[#This Row],[Fecha]])</f>
        <v>1</v>
      </c>
    </row>
    <row r="3853" spans="2:12" x14ac:dyDescent="0.25">
      <c r="B3853" s="70">
        <v>46113</v>
      </c>
      <c r="C3853" s="74" t="s">
        <v>23</v>
      </c>
      <c r="D3853" s="210" t="s">
        <v>144</v>
      </c>
      <c r="E3853" s="146">
        <v>137.79</v>
      </c>
      <c r="F3853" s="146">
        <v>1</v>
      </c>
      <c r="G3853" s="48">
        <f>+(Ventas_Wellpro[[#This Row],[Precio de Venta]]*0.16)*Ventas_Wellpro[[#This Row],[Cantidad Vendida]]</f>
        <v>22.046399999999998</v>
      </c>
      <c r="H3853" s="148">
        <v>137.79</v>
      </c>
      <c r="I3853" s="17">
        <f>+Ventas_Wellpro[[#This Row],[Total de Venta sin IVA]]+Ventas_Wellpro[[#This Row],[IVA]]</f>
        <v>159.8364</v>
      </c>
      <c r="J3853">
        <f>YEAR(Ventas_Wellpro[[#This Row],[Fecha]])</f>
        <v>2026</v>
      </c>
      <c r="K3853" t="str">
        <f>TEXT(Ventas_Wellpro[[#This Row],[Fecha]],"MMMM")</f>
        <v>abril</v>
      </c>
      <c r="L3853">
        <f>DAY(Ventas_Wellpro[[#This Row],[Fecha]])</f>
        <v>1</v>
      </c>
    </row>
    <row r="3854" spans="2:12" x14ac:dyDescent="0.25">
      <c r="B3854" s="70">
        <v>46113</v>
      </c>
      <c r="C3854" s="74" t="s">
        <v>24</v>
      </c>
      <c r="D3854" s="211" t="s">
        <v>144</v>
      </c>
      <c r="E3854" s="147">
        <v>137.79</v>
      </c>
      <c r="F3854" s="147">
        <v>1</v>
      </c>
      <c r="G3854" s="48">
        <f>+(Ventas_Wellpro[[#This Row],[Precio de Venta]]*0.16)*Ventas_Wellpro[[#This Row],[Cantidad Vendida]]</f>
        <v>22.046399999999998</v>
      </c>
      <c r="H3854" s="149">
        <v>137.79</v>
      </c>
      <c r="I3854" s="17">
        <f>+Ventas_Wellpro[[#This Row],[Total de Venta sin IVA]]+Ventas_Wellpro[[#This Row],[IVA]]</f>
        <v>159.8364</v>
      </c>
      <c r="J3854">
        <f>YEAR(Ventas_Wellpro[[#This Row],[Fecha]])</f>
        <v>2026</v>
      </c>
      <c r="K3854" t="str">
        <f>TEXT(Ventas_Wellpro[[#This Row],[Fecha]],"MMMM")</f>
        <v>abril</v>
      </c>
      <c r="L3854">
        <f>DAY(Ventas_Wellpro[[#This Row],[Fecha]])</f>
        <v>1</v>
      </c>
    </row>
    <row r="3855" spans="2:12" x14ac:dyDescent="0.25">
      <c r="B3855" s="70">
        <v>46113</v>
      </c>
      <c r="C3855" s="74" t="s">
        <v>24</v>
      </c>
      <c r="D3855" s="210" t="s">
        <v>144</v>
      </c>
      <c r="E3855" s="146">
        <v>137.79</v>
      </c>
      <c r="F3855" s="146">
        <v>1</v>
      </c>
      <c r="G3855" s="48">
        <f>+(Ventas_Wellpro[[#This Row],[Precio de Venta]]*0.16)*Ventas_Wellpro[[#This Row],[Cantidad Vendida]]</f>
        <v>22.046399999999998</v>
      </c>
      <c r="H3855" s="148">
        <v>137.79</v>
      </c>
      <c r="I3855" s="17">
        <f>+Ventas_Wellpro[[#This Row],[Total de Venta sin IVA]]+Ventas_Wellpro[[#This Row],[IVA]]</f>
        <v>159.8364</v>
      </c>
      <c r="J3855">
        <f>YEAR(Ventas_Wellpro[[#This Row],[Fecha]])</f>
        <v>2026</v>
      </c>
      <c r="K3855" t="str">
        <f>TEXT(Ventas_Wellpro[[#This Row],[Fecha]],"MMMM")</f>
        <v>abril</v>
      </c>
      <c r="L3855">
        <f>DAY(Ventas_Wellpro[[#This Row],[Fecha]])</f>
        <v>1</v>
      </c>
    </row>
    <row r="3856" spans="2:12" x14ac:dyDescent="0.25">
      <c r="B3856" s="70">
        <v>46113</v>
      </c>
      <c r="C3856" s="74" t="s">
        <v>17</v>
      </c>
      <c r="D3856" t="s">
        <v>196</v>
      </c>
      <c r="E3856" s="147">
        <v>498.66</v>
      </c>
      <c r="F3856" s="147">
        <v>6</v>
      </c>
      <c r="G3856" s="48">
        <f>+(Ventas_Wellpro[[#This Row],[Precio de Venta]]*0.16)*Ventas_Wellpro[[#This Row],[Cantidad Vendida]]</f>
        <v>478.71360000000004</v>
      </c>
      <c r="H3856" s="149">
        <v>2991.96</v>
      </c>
      <c r="I3856" s="17">
        <f>+Ventas_Wellpro[[#This Row],[Total de Venta sin IVA]]+Ventas_Wellpro[[#This Row],[IVA]]</f>
        <v>3470.6736000000001</v>
      </c>
      <c r="J3856">
        <f>YEAR(Ventas_Wellpro[[#This Row],[Fecha]])</f>
        <v>2026</v>
      </c>
      <c r="K3856" t="str">
        <f>TEXT(Ventas_Wellpro[[#This Row],[Fecha]],"MMMM")</f>
        <v>abril</v>
      </c>
      <c r="L3856">
        <f>DAY(Ventas_Wellpro[[#This Row],[Fecha]])</f>
        <v>1</v>
      </c>
    </row>
    <row r="3857" spans="2:12" x14ac:dyDescent="0.25">
      <c r="B3857" s="70">
        <v>46113</v>
      </c>
      <c r="C3857" s="74" t="s">
        <v>17</v>
      </c>
      <c r="D3857" t="s">
        <v>196</v>
      </c>
      <c r="E3857" s="146">
        <v>498.66</v>
      </c>
      <c r="F3857" s="146">
        <v>12</v>
      </c>
      <c r="G3857" s="48">
        <f>+(Ventas_Wellpro[[#This Row],[Precio de Venta]]*0.16)*Ventas_Wellpro[[#This Row],[Cantidad Vendida]]</f>
        <v>957.42720000000008</v>
      </c>
      <c r="H3857" s="148">
        <v>5983.92</v>
      </c>
      <c r="I3857" s="17">
        <f>+Ventas_Wellpro[[#This Row],[Total de Venta sin IVA]]+Ventas_Wellpro[[#This Row],[IVA]]</f>
        <v>6941.3472000000002</v>
      </c>
      <c r="J3857">
        <f>YEAR(Ventas_Wellpro[[#This Row],[Fecha]])</f>
        <v>2026</v>
      </c>
      <c r="K3857" t="str">
        <f>TEXT(Ventas_Wellpro[[#This Row],[Fecha]],"MMMM")</f>
        <v>abril</v>
      </c>
      <c r="L3857">
        <f>DAY(Ventas_Wellpro[[#This Row],[Fecha]])</f>
        <v>1</v>
      </c>
    </row>
    <row r="3858" spans="2:12" x14ac:dyDescent="0.25">
      <c r="B3858" s="70">
        <v>46113</v>
      </c>
      <c r="C3858" s="74" t="s">
        <v>17</v>
      </c>
      <c r="D3858" t="s">
        <v>196</v>
      </c>
      <c r="E3858" s="147">
        <v>498.66</v>
      </c>
      <c r="F3858" s="147">
        <v>6</v>
      </c>
      <c r="G3858" s="48">
        <f>+(Ventas_Wellpro[[#This Row],[Precio de Venta]]*0.16)*Ventas_Wellpro[[#This Row],[Cantidad Vendida]]</f>
        <v>478.71360000000004</v>
      </c>
      <c r="H3858" s="149">
        <v>2991.96</v>
      </c>
      <c r="I3858" s="17">
        <f>+Ventas_Wellpro[[#This Row],[Total de Venta sin IVA]]+Ventas_Wellpro[[#This Row],[IVA]]</f>
        <v>3470.6736000000001</v>
      </c>
      <c r="J3858">
        <f>YEAR(Ventas_Wellpro[[#This Row],[Fecha]])</f>
        <v>2026</v>
      </c>
      <c r="K3858" t="str">
        <f>TEXT(Ventas_Wellpro[[#This Row],[Fecha]],"MMMM")</f>
        <v>abril</v>
      </c>
      <c r="L3858">
        <f>DAY(Ventas_Wellpro[[#This Row],[Fecha]])</f>
        <v>1</v>
      </c>
    </row>
    <row r="3859" spans="2:12" x14ac:dyDescent="0.25">
      <c r="B3859" s="70">
        <v>46113</v>
      </c>
      <c r="C3859" s="74" t="s">
        <v>17</v>
      </c>
      <c r="D3859" t="s">
        <v>196</v>
      </c>
      <c r="E3859" s="146">
        <v>498.66</v>
      </c>
      <c r="F3859" s="146">
        <v>6</v>
      </c>
      <c r="G3859" s="48">
        <f>+(Ventas_Wellpro[[#This Row],[Precio de Venta]]*0.16)*Ventas_Wellpro[[#This Row],[Cantidad Vendida]]</f>
        <v>478.71360000000004</v>
      </c>
      <c r="H3859" s="148">
        <v>2991.96</v>
      </c>
      <c r="I3859" s="17">
        <f>+Ventas_Wellpro[[#This Row],[Total de Venta sin IVA]]+Ventas_Wellpro[[#This Row],[IVA]]</f>
        <v>3470.6736000000001</v>
      </c>
      <c r="J3859">
        <f>YEAR(Ventas_Wellpro[[#This Row],[Fecha]])</f>
        <v>2026</v>
      </c>
      <c r="K3859" t="str">
        <f>TEXT(Ventas_Wellpro[[#This Row],[Fecha]],"MMMM")</f>
        <v>abril</v>
      </c>
      <c r="L3859">
        <f>DAY(Ventas_Wellpro[[#This Row],[Fecha]])</f>
        <v>1</v>
      </c>
    </row>
    <row r="3860" spans="2:12" x14ac:dyDescent="0.25">
      <c r="B3860" s="70">
        <v>46113</v>
      </c>
      <c r="C3860" s="74" t="s">
        <v>17</v>
      </c>
      <c r="D3860" t="s">
        <v>196</v>
      </c>
      <c r="E3860" s="147">
        <v>498.66</v>
      </c>
      <c r="F3860" s="147">
        <v>6</v>
      </c>
      <c r="G3860" s="48">
        <f>+(Ventas_Wellpro[[#This Row],[Precio de Venta]]*0.16)*Ventas_Wellpro[[#This Row],[Cantidad Vendida]]</f>
        <v>478.71360000000004</v>
      </c>
      <c r="H3860" s="149">
        <v>2991.96</v>
      </c>
      <c r="I3860" s="17">
        <f>+Ventas_Wellpro[[#This Row],[Total de Venta sin IVA]]+Ventas_Wellpro[[#This Row],[IVA]]</f>
        <v>3470.6736000000001</v>
      </c>
      <c r="J3860">
        <f>YEAR(Ventas_Wellpro[[#This Row],[Fecha]])</f>
        <v>2026</v>
      </c>
      <c r="K3860" t="str">
        <f>TEXT(Ventas_Wellpro[[#This Row],[Fecha]],"MMMM")</f>
        <v>abril</v>
      </c>
      <c r="L3860">
        <f>DAY(Ventas_Wellpro[[#This Row],[Fecha]])</f>
        <v>1</v>
      </c>
    </row>
    <row r="3861" spans="2:12" x14ac:dyDescent="0.25">
      <c r="B3861" s="70">
        <v>46113</v>
      </c>
      <c r="C3861" s="74" t="s">
        <v>17</v>
      </c>
      <c r="D3861" t="s">
        <v>196</v>
      </c>
      <c r="E3861" s="146">
        <v>498.66</v>
      </c>
      <c r="F3861" s="146">
        <v>6</v>
      </c>
      <c r="G3861" s="48">
        <f>+(Ventas_Wellpro[[#This Row],[Precio de Venta]]*0.16)*Ventas_Wellpro[[#This Row],[Cantidad Vendida]]</f>
        <v>478.71360000000004</v>
      </c>
      <c r="H3861" s="148">
        <v>2991.96</v>
      </c>
      <c r="I3861" s="17">
        <f>+Ventas_Wellpro[[#This Row],[Total de Venta sin IVA]]+Ventas_Wellpro[[#This Row],[IVA]]</f>
        <v>3470.6736000000001</v>
      </c>
      <c r="J3861">
        <f>YEAR(Ventas_Wellpro[[#This Row],[Fecha]])</f>
        <v>2026</v>
      </c>
      <c r="K3861" t="str">
        <f>TEXT(Ventas_Wellpro[[#This Row],[Fecha]],"MMMM")</f>
        <v>abril</v>
      </c>
      <c r="L3861">
        <f>DAY(Ventas_Wellpro[[#This Row],[Fecha]])</f>
        <v>1</v>
      </c>
    </row>
    <row r="3862" spans="2:12" x14ac:dyDescent="0.25">
      <c r="B3862" s="70">
        <v>46113</v>
      </c>
      <c r="C3862" s="74" t="s">
        <v>17</v>
      </c>
      <c r="D3862" t="s">
        <v>196</v>
      </c>
      <c r="E3862" s="147">
        <v>498.66</v>
      </c>
      <c r="F3862" s="147">
        <v>6</v>
      </c>
      <c r="G3862" s="48">
        <f>+(Ventas_Wellpro[[#This Row],[Precio de Venta]]*0.16)*Ventas_Wellpro[[#This Row],[Cantidad Vendida]]</f>
        <v>478.71360000000004</v>
      </c>
      <c r="H3862" s="149">
        <v>2991.96</v>
      </c>
      <c r="I3862" s="17">
        <f>+Ventas_Wellpro[[#This Row],[Total de Venta sin IVA]]+Ventas_Wellpro[[#This Row],[IVA]]</f>
        <v>3470.6736000000001</v>
      </c>
      <c r="J3862">
        <f>YEAR(Ventas_Wellpro[[#This Row],[Fecha]])</f>
        <v>2026</v>
      </c>
      <c r="K3862" t="str">
        <f>TEXT(Ventas_Wellpro[[#This Row],[Fecha]],"MMMM")</f>
        <v>abril</v>
      </c>
      <c r="L3862">
        <f>DAY(Ventas_Wellpro[[#This Row],[Fecha]])</f>
        <v>1</v>
      </c>
    </row>
    <row r="3863" spans="2:12" x14ac:dyDescent="0.25">
      <c r="B3863" s="70">
        <v>46113</v>
      </c>
      <c r="C3863" s="74" t="s">
        <v>17</v>
      </c>
      <c r="D3863" t="s">
        <v>196</v>
      </c>
      <c r="E3863" s="146">
        <v>498.66</v>
      </c>
      <c r="F3863" s="146">
        <v>6</v>
      </c>
      <c r="G3863" s="48">
        <f>+(Ventas_Wellpro[[#This Row],[Precio de Venta]]*0.16)*Ventas_Wellpro[[#This Row],[Cantidad Vendida]]</f>
        <v>478.71360000000004</v>
      </c>
      <c r="H3863" s="148">
        <v>2991.96</v>
      </c>
      <c r="I3863" s="17">
        <f>+Ventas_Wellpro[[#This Row],[Total de Venta sin IVA]]+Ventas_Wellpro[[#This Row],[IVA]]</f>
        <v>3470.6736000000001</v>
      </c>
      <c r="J3863">
        <f>YEAR(Ventas_Wellpro[[#This Row],[Fecha]])</f>
        <v>2026</v>
      </c>
      <c r="K3863" t="str">
        <f>TEXT(Ventas_Wellpro[[#This Row],[Fecha]],"MMMM")</f>
        <v>abril</v>
      </c>
      <c r="L3863">
        <f>DAY(Ventas_Wellpro[[#This Row],[Fecha]])</f>
        <v>1</v>
      </c>
    </row>
    <row r="3864" spans="2:12" x14ac:dyDescent="0.25">
      <c r="B3864" s="70">
        <v>46113</v>
      </c>
      <c r="C3864" s="123" t="s">
        <v>147</v>
      </c>
      <c r="D3864" s="210" t="s">
        <v>144</v>
      </c>
      <c r="E3864" s="146">
        <v>94.82</v>
      </c>
      <c r="F3864" s="146">
        <v>1</v>
      </c>
      <c r="G3864" s="48">
        <f>+(Ventas_Wellpro[[#This Row],[Precio de Venta]]*0.16)*Ventas_Wellpro[[#This Row],[Cantidad Vendida]]</f>
        <v>15.171199999999999</v>
      </c>
      <c r="H3864" s="148">
        <v>94.82</v>
      </c>
      <c r="I3864" s="17">
        <f>+Ventas_Wellpro[[#This Row],[Total de Venta sin IVA]]+Ventas_Wellpro[[#This Row],[IVA]]</f>
        <v>109.99119999999999</v>
      </c>
      <c r="J3864">
        <f>YEAR(Ventas_Wellpro[[#This Row],[Fecha]])</f>
        <v>2026</v>
      </c>
      <c r="K3864" t="str">
        <f>TEXT(Ventas_Wellpro[[#This Row],[Fecha]],"MMMM")</f>
        <v>abril</v>
      </c>
      <c r="L3864">
        <f>DAY(Ventas_Wellpro[[#This Row],[Fecha]])</f>
        <v>1</v>
      </c>
    </row>
    <row r="3865" spans="2:12" x14ac:dyDescent="0.25">
      <c r="B3865" s="70">
        <v>46113</v>
      </c>
      <c r="C3865" s="123" t="s">
        <v>147</v>
      </c>
      <c r="D3865" s="211" t="s">
        <v>144</v>
      </c>
      <c r="E3865" s="147">
        <v>94.82</v>
      </c>
      <c r="F3865" s="147">
        <v>1</v>
      </c>
      <c r="G3865" s="48">
        <f>+(Ventas_Wellpro[[#This Row],[Precio de Venta]]*0.16)*Ventas_Wellpro[[#This Row],[Cantidad Vendida]]</f>
        <v>15.171199999999999</v>
      </c>
      <c r="H3865" s="149">
        <v>94.82</v>
      </c>
      <c r="I3865" s="17">
        <f>+Ventas_Wellpro[[#This Row],[Total de Venta sin IVA]]+Ventas_Wellpro[[#This Row],[IVA]]</f>
        <v>109.99119999999999</v>
      </c>
      <c r="J3865">
        <f>YEAR(Ventas_Wellpro[[#This Row],[Fecha]])</f>
        <v>2026</v>
      </c>
      <c r="K3865" t="str">
        <f>TEXT(Ventas_Wellpro[[#This Row],[Fecha]],"MMMM")</f>
        <v>abril</v>
      </c>
      <c r="L3865">
        <f>DAY(Ventas_Wellpro[[#This Row],[Fecha]])</f>
        <v>1</v>
      </c>
    </row>
    <row r="3866" spans="2:12" x14ac:dyDescent="0.25">
      <c r="B3866" s="70">
        <v>46113</v>
      </c>
      <c r="C3866" s="123" t="s">
        <v>147</v>
      </c>
      <c r="D3866" s="210" t="s">
        <v>144</v>
      </c>
      <c r="E3866" s="146">
        <v>94.82</v>
      </c>
      <c r="F3866" s="146">
        <v>1</v>
      </c>
      <c r="G3866" s="48">
        <f>+(Ventas_Wellpro[[#This Row],[Precio de Venta]]*0.16)*Ventas_Wellpro[[#This Row],[Cantidad Vendida]]</f>
        <v>15.171199999999999</v>
      </c>
      <c r="H3866" s="148">
        <v>94.82</v>
      </c>
      <c r="I3866" s="17">
        <f>+Ventas_Wellpro[[#This Row],[Total de Venta sin IVA]]+Ventas_Wellpro[[#This Row],[IVA]]</f>
        <v>109.99119999999999</v>
      </c>
      <c r="J3866">
        <f>YEAR(Ventas_Wellpro[[#This Row],[Fecha]])</f>
        <v>2026</v>
      </c>
      <c r="K3866" t="str">
        <f>TEXT(Ventas_Wellpro[[#This Row],[Fecha]],"MMMM")</f>
        <v>abril</v>
      </c>
      <c r="L3866">
        <f>DAY(Ventas_Wellpro[[#This Row],[Fecha]])</f>
        <v>1</v>
      </c>
    </row>
    <row r="3867" spans="2:12" x14ac:dyDescent="0.25">
      <c r="B3867" s="70">
        <v>46113</v>
      </c>
      <c r="C3867" s="123" t="s">
        <v>147</v>
      </c>
      <c r="D3867" s="211" t="s">
        <v>144</v>
      </c>
      <c r="E3867" s="147">
        <v>94.82</v>
      </c>
      <c r="F3867" s="147">
        <v>1</v>
      </c>
      <c r="G3867" s="48">
        <f>+(Ventas_Wellpro[[#This Row],[Precio de Venta]]*0.16)*Ventas_Wellpro[[#This Row],[Cantidad Vendida]]</f>
        <v>15.171199999999999</v>
      </c>
      <c r="H3867" s="149">
        <v>94.82</v>
      </c>
      <c r="I3867" s="17">
        <f>+Ventas_Wellpro[[#This Row],[Total de Venta sin IVA]]+Ventas_Wellpro[[#This Row],[IVA]]</f>
        <v>109.99119999999999</v>
      </c>
      <c r="J3867">
        <f>YEAR(Ventas_Wellpro[[#This Row],[Fecha]])</f>
        <v>2026</v>
      </c>
      <c r="K3867" t="str">
        <f>TEXT(Ventas_Wellpro[[#This Row],[Fecha]],"MMMM")</f>
        <v>abril</v>
      </c>
      <c r="L3867">
        <f>DAY(Ventas_Wellpro[[#This Row],[Fecha]])</f>
        <v>1</v>
      </c>
    </row>
    <row r="3868" spans="2:12" x14ac:dyDescent="0.25">
      <c r="B3868" s="70">
        <v>46113</v>
      </c>
      <c r="C3868" s="74" t="s">
        <v>123</v>
      </c>
      <c r="D3868" s="210" t="s">
        <v>144</v>
      </c>
      <c r="E3868" s="146">
        <v>137.79</v>
      </c>
      <c r="F3868" s="146">
        <v>1</v>
      </c>
      <c r="G3868" s="48">
        <f>+(Ventas_Wellpro[[#This Row],[Precio de Venta]]*0.16)*Ventas_Wellpro[[#This Row],[Cantidad Vendida]]</f>
        <v>22.046399999999998</v>
      </c>
      <c r="H3868" s="148">
        <v>137.79</v>
      </c>
      <c r="I3868" s="17">
        <f>+Ventas_Wellpro[[#This Row],[Total de Venta sin IVA]]+Ventas_Wellpro[[#This Row],[IVA]]</f>
        <v>159.8364</v>
      </c>
      <c r="J3868">
        <f>YEAR(Ventas_Wellpro[[#This Row],[Fecha]])</f>
        <v>2026</v>
      </c>
      <c r="K3868" t="str">
        <f>TEXT(Ventas_Wellpro[[#This Row],[Fecha]],"MMMM")</f>
        <v>abril</v>
      </c>
      <c r="L3868">
        <f>DAY(Ventas_Wellpro[[#This Row],[Fecha]])</f>
        <v>1</v>
      </c>
    </row>
    <row r="3869" spans="2:12" x14ac:dyDescent="0.25">
      <c r="B3869" s="70">
        <v>46113</v>
      </c>
      <c r="C3869" s="89" t="s">
        <v>187</v>
      </c>
      <c r="D3869" s="211" t="s">
        <v>215</v>
      </c>
      <c r="E3869" s="147">
        <v>547.24</v>
      </c>
      <c r="F3869" s="147">
        <v>24</v>
      </c>
      <c r="G3869" s="48">
        <f>+(Ventas_Wellpro[[#This Row],[Precio de Venta]]*0.16)*Ventas_Wellpro[[#This Row],[Cantidad Vendida]]</f>
        <v>2101.4016000000001</v>
      </c>
      <c r="H3869" s="149">
        <v>13133.76</v>
      </c>
      <c r="I3869" s="17">
        <f>+Ventas_Wellpro[[#This Row],[Total de Venta sin IVA]]+Ventas_Wellpro[[#This Row],[IVA]]</f>
        <v>15235.161599999999</v>
      </c>
      <c r="J3869">
        <f>YEAR(Ventas_Wellpro[[#This Row],[Fecha]])</f>
        <v>2026</v>
      </c>
      <c r="K3869" t="str">
        <f>TEXT(Ventas_Wellpro[[#This Row],[Fecha]],"MMMM")</f>
        <v>abril</v>
      </c>
      <c r="L3869">
        <f>DAY(Ventas_Wellpro[[#This Row],[Fecha]])</f>
        <v>1</v>
      </c>
    </row>
    <row r="3870" spans="2:12" x14ac:dyDescent="0.25">
      <c r="B3870" s="70">
        <v>46118</v>
      </c>
      <c r="C3870" s="74" t="s">
        <v>21</v>
      </c>
      <c r="D3870" t="s">
        <v>197</v>
      </c>
      <c r="E3870" s="146">
        <v>87.84</v>
      </c>
      <c r="F3870" s="146">
        <v>240</v>
      </c>
      <c r="G3870" s="48">
        <f>+(Ventas_Wellpro[[#This Row],[Precio de Venta]]*0.16)*Ventas_Wellpro[[#This Row],[Cantidad Vendida]]</f>
        <v>3373.0560000000005</v>
      </c>
      <c r="H3870" s="148">
        <v>21081.599999999999</v>
      </c>
      <c r="I3870" s="17">
        <f>+Ventas_Wellpro[[#This Row],[Total de Venta sin IVA]]+Ventas_Wellpro[[#This Row],[IVA]]</f>
        <v>24454.655999999999</v>
      </c>
      <c r="J3870">
        <f>YEAR(Ventas_Wellpro[[#This Row],[Fecha]])</f>
        <v>2026</v>
      </c>
      <c r="K3870" t="str">
        <f>TEXT(Ventas_Wellpro[[#This Row],[Fecha]],"MMMM")</f>
        <v>abril</v>
      </c>
      <c r="L3870">
        <f>DAY(Ventas_Wellpro[[#This Row],[Fecha]])</f>
        <v>6</v>
      </c>
    </row>
    <row r="3871" spans="2:12" x14ac:dyDescent="0.25">
      <c r="B3871" s="70">
        <v>46119</v>
      </c>
      <c r="C3871" s="74" t="s">
        <v>22</v>
      </c>
      <c r="D3871" s="210" t="s">
        <v>144</v>
      </c>
      <c r="E3871" s="146">
        <v>137.79</v>
      </c>
      <c r="F3871" s="146">
        <v>1</v>
      </c>
      <c r="G3871" s="48">
        <f>+(Ventas_Wellpro[[#This Row],[Precio de Venta]]*0.16)*Ventas_Wellpro[[#This Row],[Cantidad Vendida]]</f>
        <v>22.046399999999998</v>
      </c>
      <c r="H3871" s="148">
        <v>137.79</v>
      </c>
      <c r="I3871" s="17">
        <f>+Ventas_Wellpro[[#This Row],[Total de Venta sin IVA]]+Ventas_Wellpro[[#This Row],[IVA]]</f>
        <v>159.8364</v>
      </c>
      <c r="J3871">
        <f>YEAR(Ventas_Wellpro[[#This Row],[Fecha]])</f>
        <v>2026</v>
      </c>
      <c r="K3871" t="str">
        <f>TEXT(Ventas_Wellpro[[#This Row],[Fecha]],"MMMM")</f>
        <v>abril</v>
      </c>
      <c r="L3871">
        <f>DAY(Ventas_Wellpro[[#This Row],[Fecha]])</f>
        <v>7</v>
      </c>
    </row>
    <row r="3872" spans="2:12" x14ac:dyDescent="0.25">
      <c r="B3872" s="70">
        <v>46119</v>
      </c>
      <c r="C3872" s="74" t="s">
        <v>22</v>
      </c>
      <c r="D3872" s="211" t="s">
        <v>144</v>
      </c>
      <c r="E3872" s="147">
        <v>137.79</v>
      </c>
      <c r="F3872" s="147">
        <v>1</v>
      </c>
      <c r="G3872" s="48">
        <f>+(Ventas_Wellpro[[#This Row],[Precio de Venta]]*0.16)*Ventas_Wellpro[[#This Row],[Cantidad Vendida]]</f>
        <v>22.046399999999998</v>
      </c>
      <c r="H3872" s="149">
        <v>137.79</v>
      </c>
      <c r="I3872" s="17">
        <f>+Ventas_Wellpro[[#This Row],[Total de Venta sin IVA]]+Ventas_Wellpro[[#This Row],[IVA]]</f>
        <v>159.8364</v>
      </c>
      <c r="J3872">
        <f>YEAR(Ventas_Wellpro[[#This Row],[Fecha]])</f>
        <v>2026</v>
      </c>
      <c r="K3872" t="str">
        <f>TEXT(Ventas_Wellpro[[#This Row],[Fecha]],"MMMM")</f>
        <v>abril</v>
      </c>
      <c r="L3872">
        <f>DAY(Ventas_Wellpro[[#This Row],[Fecha]])</f>
        <v>7</v>
      </c>
    </row>
    <row r="3873" spans="2:12" x14ac:dyDescent="0.25">
      <c r="B3873" s="70">
        <v>46119</v>
      </c>
      <c r="C3873" s="74" t="s">
        <v>22</v>
      </c>
      <c r="D3873" s="210" t="s">
        <v>144</v>
      </c>
      <c r="E3873" s="146">
        <v>137.79</v>
      </c>
      <c r="F3873" s="146">
        <v>1</v>
      </c>
      <c r="G3873" s="48">
        <f>+(Ventas_Wellpro[[#This Row],[Precio de Venta]]*0.16)*Ventas_Wellpro[[#This Row],[Cantidad Vendida]]</f>
        <v>22.046399999999998</v>
      </c>
      <c r="H3873" s="148">
        <v>137.79</v>
      </c>
      <c r="I3873" s="17">
        <f>+Ventas_Wellpro[[#This Row],[Total de Venta sin IVA]]+Ventas_Wellpro[[#This Row],[IVA]]</f>
        <v>159.8364</v>
      </c>
      <c r="J3873">
        <f>YEAR(Ventas_Wellpro[[#This Row],[Fecha]])</f>
        <v>2026</v>
      </c>
      <c r="K3873" t="str">
        <f>TEXT(Ventas_Wellpro[[#This Row],[Fecha]],"MMMM")</f>
        <v>abril</v>
      </c>
      <c r="L3873">
        <f>DAY(Ventas_Wellpro[[#This Row],[Fecha]])</f>
        <v>7</v>
      </c>
    </row>
    <row r="3874" spans="2:12" x14ac:dyDescent="0.25">
      <c r="B3874" s="70">
        <v>46119</v>
      </c>
      <c r="C3874" s="74" t="s">
        <v>22</v>
      </c>
      <c r="D3874" s="211" t="s">
        <v>144</v>
      </c>
      <c r="E3874" s="147">
        <v>137.79</v>
      </c>
      <c r="F3874" s="147">
        <v>1</v>
      </c>
      <c r="G3874" s="48">
        <f>+(Ventas_Wellpro[[#This Row],[Precio de Venta]]*0.16)*Ventas_Wellpro[[#This Row],[Cantidad Vendida]]</f>
        <v>22.046399999999998</v>
      </c>
      <c r="H3874" s="149">
        <v>137.79</v>
      </c>
      <c r="I3874" s="17">
        <f>+Ventas_Wellpro[[#This Row],[Total de Venta sin IVA]]+Ventas_Wellpro[[#This Row],[IVA]]</f>
        <v>159.8364</v>
      </c>
      <c r="J3874">
        <f>YEAR(Ventas_Wellpro[[#This Row],[Fecha]])</f>
        <v>2026</v>
      </c>
      <c r="K3874" t="str">
        <f>TEXT(Ventas_Wellpro[[#This Row],[Fecha]],"MMMM")</f>
        <v>abril</v>
      </c>
      <c r="L3874">
        <f>DAY(Ventas_Wellpro[[#This Row],[Fecha]])</f>
        <v>7</v>
      </c>
    </row>
    <row r="3875" spans="2:12" x14ac:dyDescent="0.25">
      <c r="B3875" s="70">
        <v>46119</v>
      </c>
      <c r="C3875" s="74" t="s">
        <v>22</v>
      </c>
      <c r="D3875" s="210" t="s">
        <v>144</v>
      </c>
      <c r="E3875" s="146">
        <v>137.79</v>
      </c>
      <c r="F3875" s="146">
        <v>1</v>
      </c>
      <c r="G3875" s="48">
        <f>+(Ventas_Wellpro[[#This Row],[Precio de Venta]]*0.16)*Ventas_Wellpro[[#This Row],[Cantidad Vendida]]</f>
        <v>22.046399999999998</v>
      </c>
      <c r="H3875" s="148">
        <v>137.79</v>
      </c>
      <c r="I3875" s="17">
        <f>+Ventas_Wellpro[[#This Row],[Total de Venta sin IVA]]+Ventas_Wellpro[[#This Row],[IVA]]</f>
        <v>159.8364</v>
      </c>
      <c r="J3875">
        <f>YEAR(Ventas_Wellpro[[#This Row],[Fecha]])</f>
        <v>2026</v>
      </c>
      <c r="K3875" t="str">
        <f>TEXT(Ventas_Wellpro[[#This Row],[Fecha]],"MMMM")</f>
        <v>abril</v>
      </c>
      <c r="L3875">
        <f>DAY(Ventas_Wellpro[[#This Row],[Fecha]])</f>
        <v>7</v>
      </c>
    </row>
    <row r="3876" spans="2:12" x14ac:dyDescent="0.25">
      <c r="B3876" s="70">
        <v>46119</v>
      </c>
      <c r="C3876" s="74" t="s">
        <v>22</v>
      </c>
      <c r="D3876" s="211" t="s">
        <v>144</v>
      </c>
      <c r="E3876" s="147">
        <v>137.79</v>
      </c>
      <c r="F3876" s="147">
        <v>1</v>
      </c>
      <c r="G3876" s="48">
        <f>+(Ventas_Wellpro[[#This Row],[Precio de Venta]]*0.16)*Ventas_Wellpro[[#This Row],[Cantidad Vendida]]</f>
        <v>22.046399999999998</v>
      </c>
      <c r="H3876" s="149">
        <v>137.79</v>
      </c>
      <c r="I3876" s="17">
        <f>+Ventas_Wellpro[[#This Row],[Total de Venta sin IVA]]+Ventas_Wellpro[[#This Row],[IVA]]</f>
        <v>159.8364</v>
      </c>
      <c r="J3876">
        <f>YEAR(Ventas_Wellpro[[#This Row],[Fecha]])</f>
        <v>2026</v>
      </c>
      <c r="K3876" t="str">
        <f>TEXT(Ventas_Wellpro[[#This Row],[Fecha]],"MMMM")</f>
        <v>abril</v>
      </c>
      <c r="L3876">
        <f>DAY(Ventas_Wellpro[[#This Row],[Fecha]])</f>
        <v>7</v>
      </c>
    </row>
    <row r="3877" spans="2:12" x14ac:dyDescent="0.25">
      <c r="B3877" s="70">
        <v>46119</v>
      </c>
      <c r="C3877" s="74" t="s">
        <v>22</v>
      </c>
      <c r="D3877" s="210" t="s">
        <v>144</v>
      </c>
      <c r="E3877" s="146">
        <v>137.79</v>
      </c>
      <c r="F3877" s="146">
        <v>1</v>
      </c>
      <c r="G3877" s="48">
        <f>+(Ventas_Wellpro[[#This Row],[Precio de Venta]]*0.16)*Ventas_Wellpro[[#This Row],[Cantidad Vendida]]</f>
        <v>22.046399999999998</v>
      </c>
      <c r="H3877" s="148">
        <v>137.79</v>
      </c>
      <c r="I3877" s="17">
        <f>+Ventas_Wellpro[[#This Row],[Total de Venta sin IVA]]+Ventas_Wellpro[[#This Row],[IVA]]</f>
        <v>159.8364</v>
      </c>
      <c r="J3877">
        <f>YEAR(Ventas_Wellpro[[#This Row],[Fecha]])</f>
        <v>2026</v>
      </c>
      <c r="K3877" t="str">
        <f>TEXT(Ventas_Wellpro[[#This Row],[Fecha]],"MMMM")</f>
        <v>abril</v>
      </c>
      <c r="L3877">
        <f>DAY(Ventas_Wellpro[[#This Row],[Fecha]])</f>
        <v>7</v>
      </c>
    </row>
    <row r="3878" spans="2:12" x14ac:dyDescent="0.25">
      <c r="B3878" s="70">
        <v>46119</v>
      </c>
      <c r="C3878" s="74" t="s">
        <v>22</v>
      </c>
      <c r="D3878" s="211" t="s">
        <v>144</v>
      </c>
      <c r="E3878" s="147">
        <v>137.79</v>
      </c>
      <c r="F3878" s="147">
        <v>1</v>
      </c>
      <c r="G3878" s="48">
        <f>+(Ventas_Wellpro[[#This Row],[Precio de Venta]]*0.16)*Ventas_Wellpro[[#This Row],[Cantidad Vendida]]</f>
        <v>22.046399999999998</v>
      </c>
      <c r="H3878" s="149">
        <v>137.79</v>
      </c>
      <c r="I3878" s="17">
        <f>+Ventas_Wellpro[[#This Row],[Total de Venta sin IVA]]+Ventas_Wellpro[[#This Row],[IVA]]</f>
        <v>159.8364</v>
      </c>
      <c r="J3878">
        <f>YEAR(Ventas_Wellpro[[#This Row],[Fecha]])</f>
        <v>2026</v>
      </c>
      <c r="K3878" t="str">
        <f>TEXT(Ventas_Wellpro[[#This Row],[Fecha]],"MMMM")</f>
        <v>abril</v>
      </c>
      <c r="L3878">
        <f>DAY(Ventas_Wellpro[[#This Row],[Fecha]])</f>
        <v>7</v>
      </c>
    </row>
    <row r="3879" spans="2:12" x14ac:dyDescent="0.25">
      <c r="B3879" s="70">
        <v>46119</v>
      </c>
      <c r="C3879" s="74" t="s">
        <v>22</v>
      </c>
      <c r="D3879" s="210" t="s">
        <v>144</v>
      </c>
      <c r="E3879" s="146">
        <v>137.79</v>
      </c>
      <c r="F3879" s="146">
        <v>1</v>
      </c>
      <c r="G3879" s="48">
        <f>+(Ventas_Wellpro[[#This Row],[Precio de Venta]]*0.16)*Ventas_Wellpro[[#This Row],[Cantidad Vendida]]</f>
        <v>22.046399999999998</v>
      </c>
      <c r="H3879" s="148">
        <v>137.79</v>
      </c>
      <c r="I3879" s="17">
        <f>+Ventas_Wellpro[[#This Row],[Total de Venta sin IVA]]+Ventas_Wellpro[[#This Row],[IVA]]</f>
        <v>159.8364</v>
      </c>
      <c r="J3879">
        <f>YEAR(Ventas_Wellpro[[#This Row],[Fecha]])</f>
        <v>2026</v>
      </c>
      <c r="K3879" t="str">
        <f>TEXT(Ventas_Wellpro[[#This Row],[Fecha]],"MMMM")</f>
        <v>abril</v>
      </c>
      <c r="L3879">
        <f>DAY(Ventas_Wellpro[[#This Row],[Fecha]])</f>
        <v>7</v>
      </c>
    </row>
    <row r="3880" spans="2:12" x14ac:dyDescent="0.25">
      <c r="B3880" s="70">
        <v>46119</v>
      </c>
      <c r="C3880" s="74" t="s">
        <v>22</v>
      </c>
      <c r="D3880" s="211" t="s">
        <v>144</v>
      </c>
      <c r="E3880" s="147">
        <v>137.79</v>
      </c>
      <c r="F3880" s="147">
        <v>1</v>
      </c>
      <c r="G3880" s="48">
        <f>+(Ventas_Wellpro[[#This Row],[Precio de Venta]]*0.16)*Ventas_Wellpro[[#This Row],[Cantidad Vendida]]</f>
        <v>22.046399999999998</v>
      </c>
      <c r="H3880" s="149">
        <v>137.79</v>
      </c>
      <c r="I3880" s="17">
        <f>+Ventas_Wellpro[[#This Row],[Total de Venta sin IVA]]+Ventas_Wellpro[[#This Row],[IVA]]</f>
        <v>159.8364</v>
      </c>
      <c r="J3880">
        <f>YEAR(Ventas_Wellpro[[#This Row],[Fecha]])</f>
        <v>2026</v>
      </c>
      <c r="K3880" t="str">
        <f>TEXT(Ventas_Wellpro[[#This Row],[Fecha]],"MMMM")</f>
        <v>abril</v>
      </c>
      <c r="L3880">
        <f>DAY(Ventas_Wellpro[[#This Row],[Fecha]])</f>
        <v>7</v>
      </c>
    </row>
    <row r="3881" spans="2:12" x14ac:dyDescent="0.25">
      <c r="B3881" s="70">
        <v>46119</v>
      </c>
      <c r="C3881" s="74" t="s">
        <v>22</v>
      </c>
      <c r="D3881" s="210" t="s">
        <v>144</v>
      </c>
      <c r="E3881" s="146">
        <v>137.79</v>
      </c>
      <c r="F3881" s="146">
        <v>1</v>
      </c>
      <c r="G3881" s="48">
        <f>+(Ventas_Wellpro[[#This Row],[Precio de Venta]]*0.16)*Ventas_Wellpro[[#This Row],[Cantidad Vendida]]</f>
        <v>22.046399999999998</v>
      </c>
      <c r="H3881" s="148">
        <v>137.79</v>
      </c>
      <c r="I3881" s="17">
        <f>+Ventas_Wellpro[[#This Row],[Total de Venta sin IVA]]+Ventas_Wellpro[[#This Row],[IVA]]</f>
        <v>159.8364</v>
      </c>
      <c r="J3881">
        <f>YEAR(Ventas_Wellpro[[#This Row],[Fecha]])</f>
        <v>2026</v>
      </c>
      <c r="K3881" t="str">
        <f>TEXT(Ventas_Wellpro[[#This Row],[Fecha]],"MMMM")</f>
        <v>abril</v>
      </c>
      <c r="L3881">
        <f>DAY(Ventas_Wellpro[[#This Row],[Fecha]])</f>
        <v>7</v>
      </c>
    </row>
    <row r="3882" spans="2:12" x14ac:dyDescent="0.25">
      <c r="B3882" s="70">
        <v>46119</v>
      </c>
      <c r="C3882" s="74" t="s">
        <v>22</v>
      </c>
      <c r="D3882" s="211" t="s">
        <v>144</v>
      </c>
      <c r="E3882" s="147">
        <v>137.79</v>
      </c>
      <c r="F3882" s="147">
        <v>1</v>
      </c>
      <c r="G3882" s="48">
        <f>+(Ventas_Wellpro[[#This Row],[Precio de Venta]]*0.16)*Ventas_Wellpro[[#This Row],[Cantidad Vendida]]</f>
        <v>22.046399999999998</v>
      </c>
      <c r="H3882" s="149">
        <v>137.79</v>
      </c>
      <c r="I3882" s="17">
        <f>+Ventas_Wellpro[[#This Row],[Total de Venta sin IVA]]+Ventas_Wellpro[[#This Row],[IVA]]</f>
        <v>159.8364</v>
      </c>
      <c r="J3882">
        <f>YEAR(Ventas_Wellpro[[#This Row],[Fecha]])</f>
        <v>2026</v>
      </c>
      <c r="K3882" t="str">
        <f>TEXT(Ventas_Wellpro[[#This Row],[Fecha]],"MMMM")</f>
        <v>abril</v>
      </c>
      <c r="L3882">
        <f>DAY(Ventas_Wellpro[[#This Row],[Fecha]])</f>
        <v>7</v>
      </c>
    </row>
    <row r="3883" spans="2:12" x14ac:dyDescent="0.25">
      <c r="B3883" s="70">
        <v>46119</v>
      </c>
      <c r="C3883" s="74" t="s">
        <v>22</v>
      </c>
      <c r="D3883" s="210" t="s">
        <v>144</v>
      </c>
      <c r="E3883" s="146">
        <v>137.79</v>
      </c>
      <c r="F3883" s="146">
        <v>1</v>
      </c>
      <c r="G3883" s="48">
        <f>+(Ventas_Wellpro[[#This Row],[Precio de Venta]]*0.16)*Ventas_Wellpro[[#This Row],[Cantidad Vendida]]</f>
        <v>22.046399999999998</v>
      </c>
      <c r="H3883" s="148">
        <v>137.79</v>
      </c>
      <c r="I3883" s="17">
        <f>+Ventas_Wellpro[[#This Row],[Total de Venta sin IVA]]+Ventas_Wellpro[[#This Row],[IVA]]</f>
        <v>159.8364</v>
      </c>
      <c r="J3883">
        <f>YEAR(Ventas_Wellpro[[#This Row],[Fecha]])</f>
        <v>2026</v>
      </c>
      <c r="K3883" t="str">
        <f>TEXT(Ventas_Wellpro[[#This Row],[Fecha]],"MMMM")</f>
        <v>abril</v>
      </c>
      <c r="L3883">
        <f>DAY(Ventas_Wellpro[[#This Row],[Fecha]])</f>
        <v>7</v>
      </c>
    </row>
    <row r="3884" spans="2:12" x14ac:dyDescent="0.25">
      <c r="B3884" s="70">
        <v>46119</v>
      </c>
      <c r="C3884" s="74" t="s">
        <v>22</v>
      </c>
      <c r="D3884" s="211" t="s">
        <v>144</v>
      </c>
      <c r="E3884" s="147">
        <v>137.79</v>
      </c>
      <c r="F3884" s="147">
        <v>1</v>
      </c>
      <c r="G3884" s="48">
        <f>+(Ventas_Wellpro[[#This Row],[Precio de Venta]]*0.16)*Ventas_Wellpro[[#This Row],[Cantidad Vendida]]</f>
        <v>22.046399999999998</v>
      </c>
      <c r="H3884" s="149">
        <v>137.79</v>
      </c>
      <c r="I3884" s="17">
        <f>+Ventas_Wellpro[[#This Row],[Total de Venta sin IVA]]+Ventas_Wellpro[[#This Row],[IVA]]</f>
        <v>159.8364</v>
      </c>
      <c r="J3884">
        <f>YEAR(Ventas_Wellpro[[#This Row],[Fecha]])</f>
        <v>2026</v>
      </c>
      <c r="K3884" t="str">
        <f>TEXT(Ventas_Wellpro[[#This Row],[Fecha]],"MMMM")</f>
        <v>abril</v>
      </c>
      <c r="L3884">
        <f>DAY(Ventas_Wellpro[[#This Row],[Fecha]])</f>
        <v>7</v>
      </c>
    </row>
    <row r="3885" spans="2:12" x14ac:dyDescent="0.25">
      <c r="B3885" s="70">
        <v>46119</v>
      </c>
      <c r="C3885" s="74" t="s">
        <v>21</v>
      </c>
      <c r="D3885" s="210" t="s">
        <v>144</v>
      </c>
      <c r="E3885" s="146">
        <v>137.79</v>
      </c>
      <c r="F3885" s="146">
        <v>1</v>
      </c>
      <c r="G3885" s="48">
        <f>+(Ventas_Wellpro[[#This Row],[Precio de Venta]]*0.16)*Ventas_Wellpro[[#This Row],[Cantidad Vendida]]</f>
        <v>22.046399999999998</v>
      </c>
      <c r="H3885" s="148">
        <v>137.79</v>
      </c>
      <c r="I3885" s="17">
        <f>+Ventas_Wellpro[[#This Row],[Total de Venta sin IVA]]+Ventas_Wellpro[[#This Row],[IVA]]</f>
        <v>159.8364</v>
      </c>
      <c r="J3885">
        <f>YEAR(Ventas_Wellpro[[#This Row],[Fecha]])</f>
        <v>2026</v>
      </c>
      <c r="K3885" t="str">
        <f>TEXT(Ventas_Wellpro[[#This Row],[Fecha]],"MMMM")</f>
        <v>abril</v>
      </c>
      <c r="L3885">
        <f>DAY(Ventas_Wellpro[[#This Row],[Fecha]])</f>
        <v>7</v>
      </c>
    </row>
    <row r="3886" spans="2:12" x14ac:dyDescent="0.25">
      <c r="B3886" s="70">
        <v>46119</v>
      </c>
      <c r="C3886" s="74" t="s">
        <v>21</v>
      </c>
      <c r="D3886" s="211" t="s">
        <v>144</v>
      </c>
      <c r="E3886" s="147">
        <v>137.79</v>
      </c>
      <c r="F3886" s="147">
        <v>1</v>
      </c>
      <c r="G3886" s="48">
        <f>+(Ventas_Wellpro[[#This Row],[Precio de Venta]]*0.16)*Ventas_Wellpro[[#This Row],[Cantidad Vendida]]</f>
        <v>22.046399999999998</v>
      </c>
      <c r="H3886" s="149">
        <v>137.79</v>
      </c>
      <c r="I3886" s="17">
        <f>+Ventas_Wellpro[[#This Row],[Total de Venta sin IVA]]+Ventas_Wellpro[[#This Row],[IVA]]</f>
        <v>159.8364</v>
      </c>
      <c r="J3886">
        <f>YEAR(Ventas_Wellpro[[#This Row],[Fecha]])</f>
        <v>2026</v>
      </c>
      <c r="K3886" t="str">
        <f>TEXT(Ventas_Wellpro[[#This Row],[Fecha]],"MMMM")</f>
        <v>abril</v>
      </c>
      <c r="L3886">
        <f>DAY(Ventas_Wellpro[[#This Row],[Fecha]])</f>
        <v>7</v>
      </c>
    </row>
    <row r="3887" spans="2:12" x14ac:dyDescent="0.25">
      <c r="B3887" s="70">
        <v>46119</v>
      </c>
      <c r="C3887" s="74" t="s">
        <v>21</v>
      </c>
      <c r="D3887" s="210" t="s">
        <v>144</v>
      </c>
      <c r="E3887" s="146">
        <v>137.79</v>
      </c>
      <c r="F3887" s="146">
        <v>1</v>
      </c>
      <c r="G3887" s="48">
        <f>+(Ventas_Wellpro[[#This Row],[Precio de Venta]]*0.16)*Ventas_Wellpro[[#This Row],[Cantidad Vendida]]</f>
        <v>22.046399999999998</v>
      </c>
      <c r="H3887" s="148">
        <v>137.79</v>
      </c>
      <c r="I3887" s="17">
        <f>+Ventas_Wellpro[[#This Row],[Total de Venta sin IVA]]+Ventas_Wellpro[[#This Row],[IVA]]</f>
        <v>159.8364</v>
      </c>
      <c r="J3887">
        <f>YEAR(Ventas_Wellpro[[#This Row],[Fecha]])</f>
        <v>2026</v>
      </c>
      <c r="K3887" t="str">
        <f>TEXT(Ventas_Wellpro[[#This Row],[Fecha]],"MMMM")</f>
        <v>abril</v>
      </c>
      <c r="L3887">
        <f>DAY(Ventas_Wellpro[[#This Row],[Fecha]])</f>
        <v>7</v>
      </c>
    </row>
    <row r="3888" spans="2:12" x14ac:dyDescent="0.25">
      <c r="B3888" s="70">
        <v>46119</v>
      </c>
      <c r="C3888" s="74" t="s">
        <v>21</v>
      </c>
      <c r="D3888" s="211" t="s">
        <v>144</v>
      </c>
      <c r="E3888" s="147">
        <v>137.79</v>
      </c>
      <c r="F3888" s="147">
        <v>1</v>
      </c>
      <c r="G3888" s="48">
        <f>+(Ventas_Wellpro[[#This Row],[Precio de Venta]]*0.16)*Ventas_Wellpro[[#This Row],[Cantidad Vendida]]</f>
        <v>22.046399999999998</v>
      </c>
      <c r="H3888" s="149">
        <v>137.79</v>
      </c>
      <c r="I3888" s="17">
        <f>+Ventas_Wellpro[[#This Row],[Total de Venta sin IVA]]+Ventas_Wellpro[[#This Row],[IVA]]</f>
        <v>159.8364</v>
      </c>
      <c r="J3888">
        <f>YEAR(Ventas_Wellpro[[#This Row],[Fecha]])</f>
        <v>2026</v>
      </c>
      <c r="K3888" t="str">
        <f>TEXT(Ventas_Wellpro[[#This Row],[Fecha]],"MMMM")</f>
        <v>abril</v>
      </c>
      <c r="L3888">
        <f>DAY(Ventas_Wellpro[[#This Row],[Fecha]])</f>
        <v>7</v>
      </c>
    </row>
    <row r="3889" spans="2:12" x14ac:dyDescent="0.25">
      <c r="B3889" s="70">
        <v>46119</v>
      </c>
      <c r="C3889" s="74" t="s">
        <v>21</v>
      </c>
      <c r="D3889" s="210" t="s">
        <v>144</v>
      </c>
      <c r="E3889" s="146">
        <v>137.79</v>
      </c>
      <c r="F3889" s="146">
        <v>1</v>
      </c>
      <c r="G3889" s="48">
        <f>+(Ventas_Wellpro[[#This Row],[Precio de Venta]]*0.16)*Ventas_Wellpro[[#This Row],[Cantidad Vendida]]</f>
        <v>22.046399999999998</v>
      </c>
      <c r="H3889" s="148">
        <v>137.79</v>
      </c>
      <c r="I3889" s="17">
        <f>+Ventas_Wellpro[[#This Row],[Total de Venta sin IVA]]+Ventas_Wellpro[[#This Row],[IVA]]</f>
        <v>159.8364</v>
      </c>
      <c r="J3889">
        <f>YEAR(Ventas_Wellpro[[#This Row],[Fecha]])</f>
        <v>2026</v>
      </c>
      <c r="K3889" t="str">
        <f>TEXT(Ventas_Wellpro[[#This Row],[Fecha]],"MMMM")</f>
        <v>abril</v>
      </c>
      <c r="L3889">
        <f>DAY(Ventas_Wellpro[[#This Row],[Fecha]])</f>
        <v>7</v>
      </c>
    </row>
    <row r="3890" spans="2:12" x14ac:dyDescent="0.25">
      <c r="B3890" s="70">
        <v>46119</v>
      </c>
      <c r="C3890" s="74" t="s">
        <v>21</v>
      </c>
      <c r="D3890" s="211" t="s">
        <v>144</v>
      </c>
      <c r="E3890" s="147">
        <v>137.79</v>
      </c>
      <c r="F3890" s="147">
        <v>1</v>
      </c>
      <c r="G3890" s="48">
        <f>+(Ventas_Wellpro[[#This Row],[Precio de Venta]]*0.16)*Ventas_Wellpro[[#This Row],[Cantidad Vendida]]</f>
        <v>22.046399999999998</v>
      </c>
      <c r="H3890" s="149">
        <v>137.79</v>
      </c>
      <c r="I3890" s="17">
        <f>+Ventas_Wellpro[[#This Row],[Total de Venta sin IVA]]+Ventas_Wellpro[[#This Row],[IVA]]</f>
        <v>159.8364</v>
      </c>
      <c r="J3890">
        <f>YEAR(Ventas_Wellpro[[#This Row],[Fecha]])</f>
        <v>2026</v>
      </c>
      <c r="K3890" t="str">
        <f>TEXT(Ventas_Wellpro[[#This Row],[Fecha]],"MMMM")</f>
        <v>abril</v>
      </c>
      <c r="L3890">
        <f>DAY(Ventas_Wellpro[[#This Row],[Fecha]])</f>
        <v>7</v>
      </c>
    </row>
    <row r="3891" spans="2:12" x14ac:dyDescent="0.25">
      <c r="B3891" s="70">
        <v>46119</v>
      </c>
      <c r="C3891" s="74" t="s">
        <v>21</v>
      </c>
      <c r="D3891" s="210" t="s">
        <v>144</v>
      </c>
      <c r="E3891" s="146">
        <v>137.79</v>
      </c>
      <c r="F3891" s="146">
        <v>1</v>
      </c>
      <c r="G3891" s="48">
        <f>+(Ventas_Wellpro[[#This Row],[Precio de Venta]]*0.16)*Ventas_Wellpro[[#This Row],[Cantidad Vendida]]</f>
        <v>22.046399999999998</v>
      </c>
      <c r="H3891" s="148">
        <v>137.79</v>
      </c>
      <c r="I3891" s="17">
        <f>+Ventas_Wellpro[[#This Row],[Total de Venta sin IVA]]+Ventas_Wellpro[[#This Row],[IVA]]</f>
        <v>159.8364</v>
      </c>
      <c r="J3891">
        <f>YEAR(Ventas_Wellpro[[#This Row],[Fecha]])</f>
        <v>2026</v>
      </c>
      <c r="K3891" t="str">
        <f>TEXT(Ventas_Wellpro[[#This Row],[Fecha]],"MMMM")</f>
        <v>abril</v>
      </c>
      <c r="L3891">
        <f>DAY(Ventas_Wellpro[[#This Row],[Fecha]])</f>
        <v>7</v>
      </c>
    </row>
    <row r="3892" spans="2:12" x14ac:dyDescent="0.25">
      <c r="B3892" s="70">
        <v>46119</v>
      </c>
      <c r="C3892" s="74" t="s">
        <v>21</v>
      </c>
      <c r="D3892" s="211" t="s">
        <v>144</v>
      </c>
      <c r="E3892" s="147">
        <v>137.79</v>
      </c>
      <c r="F3892" s="147">
        <v>1</v>
      </c>
      <c r="G3892" s="48">
        <f>+(Ventas_Wellpro[[#This Row],[Precio de Venta]]*0.16)*Ventas_Wellpro[[#This Row],[Cantidad Vendida]]</f>
        <v>22.046399999999998</v>
      </c>
      <c r="H3892" s="149">
        <v>137.79</v>
      </c>
      <c r="I3892" s="17">
        <f>+Ventas_Wellpro[[#This Row],[Total de Venta sin IVA]]+Ventas_Wellpro[[#This Row],[IVA]]</f>
        <v>159.8364</v>
      </c>
      <c r="J3892">
        <f>YEAR(Ventas_Wellpro[[#This Row],[Fecha]])</f>
        <v>2026</v>
      </c>
      <c r="K3892" t="str">
        <f>TEXT(Ventas_Wellpro[[#This Row],[Fecha]],"MMMM")</f>
        <v>abril</v>
      </c>
      <c r="L3892">
        <f>DAY(Ventas_Wellpro[[#This Row],[Fecha]])</f>
        <v>7</v>
      </c>
    </row>
    <row r="3893" spans="2:12" x14ac:dyDescent="0.25">
      <c r="B3893" s="70">
        <v>46119</v>
      </c>
      <c r="C3893" s="74" t="s">
        <v>21</v>
      </c>
      <c r="D3893" s="210" t="s">
        <v>144</v>
      </c>
      <c r="E3893" s="146">
        <v>137.79</v>
      </c>
      <c r="F3893" s="146">
        <v>1</v>
      </c>
      <c r="G3893" s="48">
        <f>+(Ventas_Wellpro[[#This Row],[Precio de Venta]]*0.16)*Ventas_Wellpro[[#This Row],[Cantidad Vendida]]</f>
        <v>22.046399999999998</v>
      </c>
      <c r="H3893" s="148">
        <v>137.79</v>
      </c>
      <c r="I3893" s="17">
        <f>+Ventas_Wellpro[[#This Row],[Total de Venta sin IVA]]+Ventas_Wellpro[[#This Row],[IVA]]</f>
        <v>159.8364</v>
      </c>
      <c r="J3893">
        <f>YEAR(Ventas_Wellpro[[#This Row],[Fecha]])</f>
        <v>2026</v>
      </c>
      <c r="K3893" t="str">
        <f>TEXT(Ventas_Wellpro[[#This Row],[Fecha]],"MMMM")</f>
        <v>abril</v>
      </c>
      <c r="L3893">
        <f>DAY(Ventas_Wellpro[[#This Row],[Fecha]])</f>
        <v>7</v>
      </c>
    </row>
    <row r="3894" spans="2:12" x14ac:dyDescent="0.25">
      <c r="B3894" s="70">
        <v>46119</v>
      </c>
      <c r="C3894" s="74" t="s">
        <v>23</v>
      </c>
      <c r="D3894" s="211" t="s">
        <v>144</v>
      </c>
      <c r="E3894" s="147">
        <v>137.79</v>
      </c>
      <c r="F3894" s="147">
        <v>1</v>
      </c>
      <c r="G3894" s="48">
        <f>+(Ventas_Wellpro[[#This Row],[Precio de Venta]]*0.16)*Ventas_Wellpro[[#This Row],[Cantidad Vendida]]</f>
        <v>22.046399999999998</v>
      </c>
      <c r="H3894" s="149">
        <v>137.79</v>
      </c>
      <c r="I3894" s="17">
        <f>+Ventas_Wellpro[[#This Row],[Total de Venta sin IVA]]+Ventas_Wellpro[[#This Row],[IVA]]</f>
        <v>159.8364</v>
      </c>
      <c r="J3894">
        <f>YEAR(Ventas_Wellpro[[#This Row],[Fecha]])</f>
        <v>2026</v>
      </c>
      <c r="K3894" t="str">
        <f>TEXT(Ventas_Wellpro[[#This Row],[Fecha]],"MMMM")</f>
        <v>abril</v>
      </c>
      <c r="L3894">
        <f>DAY(Ventas_Wellpro[[#This Row],[Fecha]])</f>
        <v>7</v>
      </c>
    </row>
    <row r="3895" spans="2:12" x14ac:dyDescent="0.25">
      <c r="B3895" s="70">
        <v>46119</v>
      </c>
      <c r="C3895" s="74" t="s">
        <v>23</v>
      </c>
      <c r="D3895" s="210" t="s">
        <v>144</v>
      </c>
      <c r="E3895" s="146">
        <v>137.79</v>
      </c>
      <c r="F3895" s="146">
        <v>1</v>
      </c>
      <c r="G3895" s="48">
        <f>+(Ventas_Wellpro[[#This Row],[Precio de Venta]]*0.16)*Ventas_Wellpro[[#This Row],[Cantidad Vendida]]</f>
        <v>22.046399999999998</v>
      </c>
      <c r="H3895" s="148">
        <v>137.79</v>
      </c>
      <c r="I3895" s="17">
        <f>+Ventas_Wellpro[[#This Row],[Total de Venta sin IVA]]+Ventas_Wellpro[[#This Row],[IVA]]</f>
        <v>159.8364</v>
      </c>
      <c r="J3895">
        <f>YEAR(Ventas_Wellpro[[#This Row],[Fecha]])</f>
        <v>2026</v>
      </c>
      <c r="K3895" t="str">
        <f>TEXT(Ventas_Wellpro[[#This Row],[Fecha]],"MMMM")</f>
        <v>abril</v>
      </c>
      <c r="L3895">
        <f>DAY(Ventas_Wellpro[[#This Row],[Fecha]])</f>
        <v>7</v>
      </c>
    </row>
    <row r="3896" spans="2:12" x14ac:dyDescent="0.25">
      <c r="B3896" s="70">
        <v>46119</v>
      </c>
      <c r="C3896" s="74" t="s">
        <v>24</v>
      </c>
      <c r="D3896" s="211" t="s">
        <v>144</v>
      </c>
      <c r="E3896" s="147">
        <v>137.79</v>
      </c>
      <c r="F3896" s="147">
        <v>1</v>
      </c>
      <c r="G3896" s="48">
        <f>+(Ventas_Wellpro[[#This Row],[Precio de Venta]]*0.16)*Ventas_Wellpro[[#This Row],[Cantidad Vendida]]</f>
        <v>22.046399999999998</v>
      </c>
      <c r="H3896" s="149">
        <v>137.79</v>
      </c>
      <c r="I3896" s="17">
        <f>+Ventas_Wellpro[[#This Row],[Total de Venta sin IVA]]+Ventas_Wellpro[[#This Row],[IVA]]</f>
        <v>159.8364</v>
      </c>
      <c r="J3896">
        <f>YEAR(Ventas_Wellpro[[#This Row],[Fecha]])</f>
        <v>2026</v>
      </c>
      <c r="K3896" t="str">
        <f>TEXT(Ventas_Wellpro[[#This Row],[Fecha]],"MMMM")</f>
        <v>abril</v>
      </c>
      <c r="L3896">
        <f>DAY(Ventas_Wellpro[[#This Row],[Fecha]])</f>
        <v>7</v>
      </c>
    </row>
    <row r="3897" spans="2:12" x14ac:dyDescent="0.25">
      <c r="B3897" s="70">
        <v>46119</v>
      </c>
      <c r="C3897" s="74" t="s">
        <v>24</v>
      </c>
      <c r="D3897" s="210" t="s">
        <v>144</v>
      </c>
      <c r="E3897" s="146">
        <v>137.79</v>
      </c>
      <c r="F3897" s="146">
        <v>1</v>
      </c>
      <c r="G3897" s="48">
        <f>+(Ventas_Wellpro[[#This Row],[Precio de Venta]]*0.16)*Ventas_Wellpro[[#This Row],[Cantidad Vendida]]</f>
        <v>22.046399999999998</v>
      </c>
      <c r="H3897" s="148">
        <v>137.79</v>
      </c>
      <c r="I3897" s="17">
        <f>+Ventas_Wellpro[[#This Row],[Total de Venta sin IVA]]+Ventas_Wellpro[[#This Row],[IVA]]</f>
        <v>159.8364</v>
      </c>
      <c r="J3897">
        <f>YEAR(Ventas_Wellpro[[#This Row],[Fecha]])</f>
        <v>2026</v>
      </c>
      <c r="K3897" t="str">
        <f>TEXT(Ventas_Wellpro[[#This Row],[Fecha]],"MMMM")</f>
        <v>abril</v>
      </c>
      <c r="L3897">
        <f>DAY(Ventas_Wellpro[[#This Row],[Fecha]])</f>
        <v>7</v>
      </c>
    </row>
    <row r="3898" spans="2:12" x14ac:dyDescent="0.25">
      <c r="B3898" s="70">
        <v>46119</v>
      </c>
      <c r="C3898" s="74" t="s">
        <v>24</v>
      </c>
      <c r="D3898" s="211" t="s">
        <v>144</v>
      </c>
      <c r="E3898" s="147">
        <v>137.79</v>
      </c>
      <c r="F3898" s="147">
        <v>1</v>
      </c>
      <c r="G3898" s="48">
        <f>+(Ventas_Wellpro[[#This Row],[Precio de Venta]]*0.16)*Ventas_Wellpro[[#This Row],[Cantidad Vendida]]</f>
        <v>22.046399999999998</v>
      </c>
      <c r="H3898" s="149">
        <v>137.79</v>
      </c>
      <c r="I3898" s="17">
        <f>+Ventas_Wellpro[[#This Row],[Total de Venta sin IVA]]+Ventas_Wellpro[[#This Row],[IVA]]</f>
        <v>159.8364</v>
      </c>
      <c r="J3898">
        <f>YEAR(Ventas_Wellpro[[#This Row],[Fecha]])</f>
        <v>2026</v>
      </c>
      <c r="K3898" t="str">
        <f>TEXT(Ventas_Wellpro[[#This Row],[Fecha]],"MMMM")</f>
        <v>abril</v>
      </c>
      <c r="L3898">
        <f>DAY(Ventas_Wellpro[[#This Row],[Fecha]])</f>
        <v>7</v>
      </c>
    </row>
    <row r="3899" spans="2:12" x14ac:dyDescent="0.25">
      <c r="B3899" s="70">
        <v>46119</v>
      </c>
      <c r="C3899" s="74" t="s">
        <v>24</v>
      </c>
      <c r="D3899" s="210" t="s">
        <v>144</v>
      </c>
      <c r="E3899" s="146">
        <v>137.79</v>
      </c>
      <c r="F3899" s="146">
        <v>1</v>
      </c>
      <c r="G3899" s="48">
        <f>+(Ventas_Wellpro[[#This Row],[Precio de Venta]]*0.16)*Ventas_Wellpro[[#This Row],[Cantidad Vendida]]</f>
        <v>22.046399999999998</v>
      </c>
      <c r="H3899" s="148">
        <v>137.79</v>
      </c>
      <c r="I3899" s="17">
        <f>+Ventas_Wellpro[[#This Row],[Total de Venta sin IVA]]+Ventas_Wellpro[[#This Row],[IVA]]</f>
        <v>159.8364</v>
      </c>
      <c r="J3899">
        <f>YEAR(Ventas_Wellpro[[#This Row],[Fecha]])</f>
        <v>2026</v>
      </c>
      <c r="K3899" t="str">
        <f>TEXT(Ventas_Wellpro[[#This Row],[Fecha]],"MMMM")</f>
        <v>abril</v>
      </c>
      <c r="L3899">
        <f>DAY(Ventas_Wellpro[[#This Row],[Fecha]])</f>
        <v>7</v>
      </c>
    </row>
    <row r="3900" spans="2:12" x14ac:dyDescent="0.25">
      <c r="B3900" s="70">
        <v>46119</v>
      </c>
      <c r="C3900" s="74" t="s">
        <v>16</v>
      </c>
      <c r="D3900" s="211" t="s">
        <v>144</v>
      </c>
      <c r="E3900" s="147">
        <v>814.65</v>
      </c>
      <c r="F3900" s="147">
        <v>1</v>
      </c>
      <c r="G3900" s="48">
        <f>+(Ventas_Wellpro[[#This Row],[Precio de Venta]]*0.16)*Ventas_Wellpro[[#This Row],[Cantidad Vendida]]</f>
        <v>130.34399999999999</v>
      </c>
      <c r="H3900" s="149">
        <v>814.65</v>
      </c>
      <c r="I3900" s="17">
        <f>+Ventas_Wellpro[[#This Row],[Total de Venta sin IVA]]+Ventas_Wellpro[[#This Row],[IVA]]</f>
        <v>944.99399999999991</v>
      </c>
      <c r="J3900">
        <f>YEAR(Ventas_Wellpro[[#This Row],[Fecha]])</f>
        <v>2026</v>
      </c>
      <c r="K3900" t="str">
        <f>TEXT(Ventas_Wellpro[[#This Row],[Fecha]],"MMMM")</f>
        <v>abril</v>
      </c>
      <c r="L3900">
        <f>DAY(Ventas_Wellpro[[#This Row],[Fecha]])</f>
        <v>7</v>
      </c>
    </row>
    <row r="3901" spans="2:12" x14ac:dyDescent="0.25">
      <c r="B3901" s="70">
        <v>46119</v>
      </c>
      <c r="C3901" s="74" t="s">
        <v>16</v>
      </c>
      <c r="D3901" s="210" t="s">
        <v>144</v>
      </c>
      <c r="E3901" s="146">
        <v>814.65</v>
      </c>
      <c r="F3901" s="146">
        <v>1</v>
      </c>
      <c r="G3901" s="48">
        <f>+(Ventas_Wellpro[[#This Row],[Precio de Venta]]*0.16)*Ventas_Wellpro[[#This Row],[Cantidad Vendida]]</f>
        <v>130.34399999999999</v>
      </c>
      <c r="H3901" s="148">
        <v>814.65</v>
      </c>
      <c r="I3901" s="17">
        <f>+Ventas_Wellpro[[#This Row],[Total de Venta sin IVA]]+Ventas_Wellpro[[#This Row],[IVA]]</f>
        <v>944.99399999999991</v>
      </c>
      <c r="J3901">
        <f>YEAR(Ventas_Wellpro[[#This Row],[Fecha]])</f>
        <v>2026</v>
      </c>
      <c r="K3901" t="str">
        <f>TEXT(Ventas_Wellpro[[#This Row],[Fecha]],"MMMM")</f>
        <v>abril</v>
      </c>
      <c r="L3901">
        <f>DAY(Ventas_Wellpro[[#This Row],[Fecha]])</f>
        <v>7</v>
      </c>
    </row>
    <row r="3902" spans="2:12" x14ac:dyDescent="0.25">
      <c r="B3902" s="70">
        <v>46119</v>
      </c>
      <c r="C3902" s="74" t="s">
        <v>12</v>
      </c>
      <c r="D3902" s="211" t="s">
        <v>144</v>
      </c>
      <c r="E3902" s="147">
        <v>309.57</v>
      </c>
      <c r="F3902" s="147">
        <v>1</v>
      </c>
      <c r="G3902" s="48">
        <f>+(Ventas_Wellpro[[#This Row],[Precio de Venta]]*0.16)*Ventas_Wellpro[[#This Row],[Cantidad Vendida]]</f>
        <v>49.531199999999998</v>
      </c>
      <c r="H3902" s="149">
        <v>309.57</v>
      </c>
      <c r="I3902" s="17">
        <f>+Ventas_Wellpro[[#This Row],[Total de Venta sin IVA]]+Ventas_Wellpro[[#This Row],[IVA]]</f>
        <v>359.10120000000001</v>
      </c>
      <c r="J3902">
        <f>YEAR(Ventas_Wellpro[[#This Row],[Fecha]])</f>
        <v>2026</v>
      </c>
      <c r="K3902" t="str">
        <f>TEXT(Ventas_Wellpro[[#This Row],[Fecha]],"MMMM")</f>
        <v>abril</v>
      </c>
      <c r="L3902">
        <f>DAY(Ventas_Wellpro[[#This Row],[Fecha]])</f>
        <v>7</v>
      </c>
    </row>
    <row r="3903" spans="2:12" x14ac:dyDescent="0.25">
      <c r="B3903" s="70">
        <v>46119</v>
      </c>
      <c r="C3903" s="74" t="s">
        <v>12</v>
      </c>
      <c r="D3903" s="210" t="s">
        <v>144</v>
      </c>
      <c r="E3903" s="146">
        <v>309.57</v>
      </c>
      <c r="F3903" s="146">
        <v>1</v>
      </c>
      <c r="G3903" s="48">
        <f>+(Ventas_Wellpro[[#This Row],[Precio de Venta]]*0.16)*Ventas_Wellpro[[#This Row],[Cantidad Vendida]]</f>
        <v>49.531199999999998</v>
      </c>
      <c r="H3903" s="148">
        <v>309.57</v>
      </c>
      <c r="I3903" s="17">
        <f>+Ventas_Wellpro[[#This Row],[Total de Venta sin IVA]]+Ventas_Wellpro[[#This Row],[IVA]]</f>
        <v>359.10120000000001</v>
      </c>
      <c r="J3903">
        <f>YEAR(Ventas_Wellpro[[#This Row],[Fecha]])</f>
        <v>2026</v>
      </c>
      <c r="K3903" t="str">
        <f>TEXT(Ventas_Wellpro[[#This Row],[Fecha]],"MMMM")</f>
        <v>abril</v>
      </c>
      <c r="L3903">
        <f>DAY(Ventas_Wellpro[[#This Row],[Fecha]])</f>
        <v>7</v>
      </c>
    </row>
    <row r="3904" spans="2:12" x14ac:dyDescent="0.25">
      <c r="B3904" s="70">
        <v>46119</v>
      </c>
      <c r="C3904" s="123" t="s">
        <v>147</v>
      </c>
      <c r="D3904" s="210" t="s">
        <v>144</v>
      </c>
      <c r="E3904" s="146">
        <v>94.82</v>
      </c>
      <c r="F3904" s="146">
        <v>1</v>
      </c>
      <c r="G3904" s="48">
        <f>+(Ventas_Wellpro[[#This Row],[Precio de Venta]]*0.16)*Ventas_Wellpro[[#This Row],[Cantidad Vendida]]</f>
        <v>15.171199999999999</v>
      </c>
      <c r="H3904" s="148">
        <v>94.82</v>
      </c>
      <c r="I3904" s="17">
        <f>+Ventas_Wellpro[[#This Row],[Total de Venta sin IVA]]+Ventas_Wellpro[[#This Row],[IVA]]</f>
        <v>109.99119999999999</v>
      </c>
      <c r="J3904">
        <f>YEAR(Ventas_Wellpro[[#This Row],[Fecha]])</f>
        <v>2026</v>
      </c>
      <c r="K3904" t="str">
        <f>TEXT(Ventas_Wellpro[[#This Row],[Fecha]],"MMMM")</f>
        <v>abril</v>
      </c>
      <c r="L3904">
        <f>DAY(Ventas_Wellpro[[#This Row],[Fecha]])</f>
        <v>7</v>
      </c>
    </row>
    <row r="3905" spans="2:12" x14ac:dyDescent="0.25">
      <c r="B3905" s="70">
        <v>46119</v>
      </c>
      <c r="C3905" s="123" t="s">
        <v>147</v>
      </c>
      <c r="D3905" s="211" t="s">
        <v>144</v>
      </c>
      <c r="E3905" s="147">
        <v>94.82</v>
      </c>
      <c r="F3905" s="147">
        <v>1</v>
      </c>
      <c r="G3905" s="48">
        <f>+(Ventas_Wellpro[[#This Row],[Precio de Venta]]*0.16)*Ventas_Wellpro[[#This Row],[Cantidad Vendida]]</f>
        <v>15.171199999999999</v>
      </c>
      <c r="H3905" s="149">
        <v>94.82</v>
      </c>
      <c r="I3905" s="17">
        <f>+Ventas_Wellpro[[#This Row],[Total de Venta sin IVA]]+Ventas_Wellpro[[#This Row],[IVA]]</f>
        <v>109.99119999999999</v>
      </c>
      <c r="J3905">
        <f>YEAR(Ventas_Wellpro[[#This Row],[Fecha]])</f>
        <v>2026</v>
      </c>
      <c r="K3905" t="str">
        <f>TEXT(Ventas_Wellpro[[#This Row],[Fecha]],"MMMM")</f>
        <v>abril</v>
      </c>
      <c r="L3905">
        <f>DAY(Ventas_Wellpro[[#This Row],[Fecha]])</f>
        <v>7</v>
      </c>
    </row>
    <row r="3906" spans="2:12" x14ac:dyDescent="0.25">
      <c r="B3906" s="70">
        <v>46119</v>
      </c>
      <c r="C3906" s="123" t="s">
        <v>147</v>
      </c>
      <c r="D3906" s="210" t="s">
        <v>144</v>
      </c>
      <c r="E3906" s="146">
        <v>94.82</v>
      </c>
      <c r="F3906" s="146">
        <v>1</v>
      </c>
      <c r="G3906" s="48">
        <f>+(Ventas_Wellpro[[#This Row],[Precio de Venta]]*0.16)*Ventas_Wellpro[[#This Row],[Cantidad Vendida]]</f>
        <v>15.171199999999999</v>
      </c>
      <c r="H3906" s="148">
        <v>94.82</v>
      </c>
      <c r="I3906" s="17">
        <f>+Ventas_Wellpro[[#This Row],[Total de Venta sin IVA]]+Ventas_Wellpro[[#This Row],[IVA]]</f>
        <v>109.99119999999999</v>
      </c>
      <c r="J3906">
        <f>YEAR(Ventas_Wellpro[[#This Row],[Fecha]])</f>
        <v>2026</v>
      </c>
      <c r="K3906" t="str">
        <f>TEXT(Ventas_Wellpro[[#This Row],[Fecha]],"MMMM")</f>
        <v>abril</v>
      </c>
      <c r="L3906">
        <f>DAY(Ventas_Wellpro[[#This Row],[Fecha]])</f>
        <v>7</v>
      </c>
    </row>
    <row r="3907" spans="2:12" x14ac:dyDescent="0.25">
      <c r="B3907" s="70">
        <v>46119</v>
      </c>
      <c r="C3907" s="74" t="s">
        <v>123</v>
      </c>
      <c r="D3907" s="211" t="s">
        <v>144</v>
      </c>
      <c r="E3907" s="147">
        <v>137.79</v>
      </c>
      <c r="F3907" s="147">
        <v>1</v>
      </c>
      <c r="G3907" s="48">
        <f>+(Ventas_Wellpro[[#This Row],[Precio de Venta]]*0.16)*Ventas_Wellpro[[#This Row],[Cantidad Vendida]]</f>
        <v>22.046399999999998</v>
      </c>
      <c r="H3907" s="149">
        <v>137.79</v>
      </c>
      <c r="I3907" s="17">
        <f>+Ventas_Wellpro[[#This Row],[Total de Venta sin IVA]]+Ventas_Wellpro[[#This Row],[IVA]]</f>
        <v>159.8364</v>
      </c>
      <c r="J3907">
        <f>YEAR(Ventas_Wellpro[[#This Row],[Fecha]])</f>
        <v>2026</v>
      </c>
      <c r="K3907" t="str">
        <f>TEXT(Ventas_Wellpro[[#This Row],[Fecha]],"MMMM")</f>
        <v>abril</v>
      </c>
      <c r="L3907">
        <f>DAY(Ventas_Wellpro[[#This Row],[Fecha]])</f>
        <v>7</v>
      </c>
    </row>
    <row r="3908" spans="2:12" x14ac:dyDescent="0.25">
      <c r="B3908" s="70">
        <v>46119</v>
      </c>
      <c r="C3908" s="74" t="s">
        <v>123</v>
      </c>
      <c r="D3908" s="210" t="s">
        <v>144</v>
      </c>
      <c r="E3908" s="146">
        <v>137.79</v>
      </c>
      <c r="F3908" s="146">
        <v>1</v>
      </c>
      <c r="G3908" s="48">
        <f>+(Ventas_Wellpro[[#This Row],[Precio de Venta]]*0.16)*Ventas_Wellpro[[#This Row],[Cantidad Vendida]]</f>
        <v>22.046399999999998</v>
      </c>
      <c r="H3908" s="148">
        <v>137.79</v>
      </c>
      <c r="I3908" s="17">
        <f>+Ventas_Wellpro[[#This Row],[Total de Venta sin IVA]]+Ventas_Wellpro[[#This Row],[IVA]]</f>
        <v>159.8364</v>
      </c>
      <c r="J3908">
        <f>YEAR(Ventas_Wellpro[[#This Row],[Fecha]])</f>
        <v>2026</v>
      </c>
      <c r="K3908" t="str">
        <f>TEXT(Ventas_Wellpro[[#This Row],[Fecha]],"MMMM")</f>
        <v>abril</v>
      </c>
      <c r="L3908">
        <f>DAY(Ventas_Wellpro[[#This Row],[Fecha]])</f>
        <v>7</v>
      </c>
    </row>
    <row r="3909" spans="2:12" x14ac:dyDescent="0.25">
      <c r="B3909" s="70">
        <v>46119</v>
      </c>
      <c r="C3909" s="74" t="s">
        <v>123</v>
      </c>
      <c r="D3909" s="211" t="s">
        <v>144</v>
      </c>
      <c r="E3909" s="147">
        <v>137.79</v>
      </c>
      <c r="F3909" s="147">
        <v>1</v>
      </c>
      <c r="G3909" s="48">
        <f>+(Ventas_Wellpro[[#This Row],[Precio de Venta]]*0.16)*Ventas_Wellpro[[#This Row],[Cantidad Vendida]]</f>
        <v>22.046399999999998</v>
      </c>
      <c r="H3909" s="149">
        <v>137.79</v>
      </c>
      <c r="I3909" s="17">
        <f>+Ventas_Wellpro[[#This Row],[Total de Venta sin IVA]]+Ventas_Wellpro[[#This Row],[IVA]]</f>
        <v>159.8364</v>
      </c>
      <c r="J3909">
        <f>YEAR(Ventas_Wellpro[[#This Row],[Fecha]])</f>
        <v>2026</v>
      </c>
      <c r="K3909" t="str">
        <f>TEXT(Ventas_Wellpro[[#This Row],[Fecha]],"MMMM")</f>
        <v>abril</v>
      </c>
      <c r="L3909">
        <f>DAY(Ventas_Wellpro[[#This Row],[Fecha]])</f>
        <v>7</v>
      </c>
    </row>
    <row r="3910" spans="2:12" x14ac:dyDescent="0.25">
      <c r="B3910" s="70">
        <v>46119</v>
      </c>
      <c r="C3910" s="74" t="s">
        <v>123</v>
      </c>
      <c r="D3910" s="210" t="s">
        <v>144</v>
      </c>
      <c r="E3910" s="146">
        <v>137.79</v>
      </c>
      <c r="F3910" s="146">
        <v>1</v>
      </c>
      <c r="G3910" s="48">
        <f>+(Ventas_Wellpro[[#This Row],[Precio de Venta]]*0.16)*Ventas_Wellpro[[#This Row],[Cantidad Vendida]]</f>
        <v>22.046399999999998</v>
      </c>
      <c r="H3910" s="148">
        <v>137.79</v>
      </c>
      <c r="I3910" s="17">
        <f>+Ventas_Wellpro[[#This Row],[Total de Venta sin IVA]]+Ventas_Wellpro[[#This Row],[IVA]]</f>
        <v>159.8364</v>
      </c>
      <c r="J3910">
        <f>YEAR(Ventas_Wellpro[[#This Row],[Fecha]])</f>
        <v>2026</v>
      </c>
      <c r="K3910" t="str">
        <f>TEXT(Ventas_Wellpro[[#This Row],[Fecha]],"MMMM")</f>
        <v>abril</v>
      </c>
      <c r="L3910">
        <f>DAY(Ventas_Wellpro[[#This Row],[Fecha]])</f>
        <v>7</v>
      </c>
    </row>
    <row r="3911" spans="2:12" x14ac:dyDescent="0.25">
      <c r="B3911" s="70">
        <v>46119</v>
      </c>
      <c r="C3911" s="74" t="s">
        <v>123</v>
      </c>
      <c r="D3911" s="211" t="s">
        <v>144</v>
      </c>
      <c r="E3911" s="147">
        <v>137.79</v>
      </c>
      <c r="F3911" s="147">
        <v>1</v>
      </c>
      <c r="G3911" s="48">
        <f>+(Ventas_Wellpro[[#This Row],[Precio de Venta]]*0.16)*Ventas_Wellpro[[#This Row],[Cantidad Vendida]]</f>
        <v>22.046399999999998</v>
      </c>
      <c r="H3911" s="149">
        <v>137.79</v>
      </c>
      <c r="I3911" s="17">
        <f>+Ventas_Wellpro[[#This Row],[Total de Venta sin IVA]]+Ventas_Wellpro[[#This Row],[IVA]]</f>
        <v>159.8364</v>
      </c>
      <c r="J3911">
        <f>YEAR(Ventas_Wellpro[[#This Row],[Fecha]])</f>
        <v>2026</v>
      </c>
      <c r="K3911" t="str">
        <f>TEXT(Ventas_Wellpro[[#This Row],[Fecha]],"MMMM")</f>
        <v>abril</v>
      </c>
      <c r="L3911">
        <f>DAY(Ventas_Wellpro[[#This Row],[Fecha]])</f>
        <v>7</v>
      </c>
    </row>
    <row r="3912" spans="2:12" x14ac:dyDescent="0.25">
      <c r="B3912" s="70">
        <v>46119</v>
      </c>
      <c r="C3912" s="74" t="s">
        <v>123</v>
      </c>
      <c r="D3912" s="210" t="s">
        <v>144</v>
      </c>
      <c r="E3912" s="146">
        <v>137.79</v>
      </c>
      <c r="F3912" s="146">
        <v>1</v>
      </c>
      <c r="G3912" s="48">
        <f>+(Ventas_Wellpro[[#This Row],[Precio de Venta]]*0.16)*Ventas_Wellpro[[#This Row],[Cantidad Vendida]]</f>
        <v>22.046399999999998</v>
      </c>
      <c r="H3912" s="148">
        <v>137.79</v>
      </c>
      <c r="I3912" s="17">
        <f>+Ventas_Wellpro[[#This Row],[Total de Venta sin IVA]]+Ventas_Wellpro[[#This Row],[IVA]]</f>
        <v>159.8364</v>
      </c>
      <c r="J3912">
        <f>YEAR(Ventas_Wellpro[[#This Row],[Fecha]])</f>
        <v>2026</v>
      </c>
      <c r="K3912" t="str">
        <f>TEXT(Ventas_Wellpro[[#This Row],[Fecha]],"MMMM")</f>
        <v>abril</v>
      </c>
      <c r="L3912">
        <f>DAY(Ventas_Wellpro[[#This Row],[Fecha]])</f>
        <v>7</v>
      </c>
    </row>
    <row r="3913" spans="2:12" x14ac:dyDescent="0.25">
      <c r="B3913" s="70">
        <v>46119</v>
      </c>
      <c r="C3913" s="74" t="s">
        <v>123</v>
      </c>
      <c r="D3913" s="211" t="s">
        <v>144</v>
      </c>
      <c r="E3913" s="147">
        <v>137.79</v>
      </c>
      <c r="F3913" s="147">
        <v>1</v>
      </c>
      <c r="G3913" s="48">
        <f>+(Ventas_Wellpro[[#This Row],[Precio de Venta]]*0.16)*Ventas_Wellpro[[#This Row],[Cantidad Vendida]]</f>
        <v>22.046399999999998</v>
      </c>
      <c r="H3913" s="149">
        <v>137.79</v>
      </c>
      <c r="I3913" s="17">
        <f>+Ventas_Wellpro[[#This Row],[Total de Venta sin IVA]]+Ventas_Wellpro[[#This Row],[IVA]]</f>
        <v>159.8364</v>
      </c>
      <c r="J3913">
        <f>YEAR(Ventas_Wellpro[[#This Row],[Fecha]])</f>
        <v>2026</v>
      </c>
      <c r="K3913" t="str">
        <f>TEXT(Ventas_Wellpro[[#This Row],[Fecha]],"MMMM")</f>
        <v>abril</v>
      </c>
      <c r="L3913">
        <f>DAY(Ventas_Wellpro[[#This Row],[Fecha]])</f>
        <v>7</v>
      </c>
    </row>
    <row r="3914" spans="2:12" x14ac:dyDescent="0.25">
      <c r="B3914" s="70">
        <v>46120</v>
      </c>
      <c r="C3914" s="88" t="s">
        <v>18</v>
      </c>
      <c r="D3914" t="s">
        <v>196</v>
      </c>
      <c r="E3914" s="63">
        <v>525.59</v>
      </c>
      <c r="F3914" s="63">
        <v>6</v>
      </c>
      <c r="G3914" s="48">
        <f>+(Ventas_Wellpro[[#This Row],[Precio de Venta]]*0.16)*Ventas_Wellpro[[#This Row],[Cantidad Vendida]]</f>
        <v>504.56640000000004</v>
      </c>
      <c r="H3914" s="48">
        <v>3153.54</v>
      </c>
      <c r="I3914" s="17">
        <f>+Ventas_Wellpro[[#This Row],[Total de Venta sin IVA]]+Ventas_Wellpro[[#This Row],[IVA]]</f>
        <v>3658.1064000000001</v>
      </c>
      <c r="J3914">
        <f>YEAR(Ventas_Wellpro[[#This Row],[Fecha]])</f>
        <v>2026</v>
      </c>
      <c r="K3914" t="str">
        <f>TEXT(Ventas_Wellpro[[#This Row],[Fecha]],"MMMM")</f>
        <v>abril</v>
      </c>
      <c r="L3914">
        <f>DAY(Ventas_Wellpro[[#This Row],[Fecha]])</f>
        <v>8</v>
      </c>
    </row>
    <row r="3915" spans="2:12" x14ac:dyDescent="0.25">
      <c r="B3915" s="70">
        <v>46120</v>
      </c>
      <c r="C3915" s="88" t="s">
        <v>18</v>
      </c>
      <c r="D3915" t="s">
        <v>196</v>
      </c>
      <c r="E3915" s="64">
        <v>525.59</v>
      </c>
      <c r="F3915" s="64">
        <v>6</v>
      </c>
      <c r="G3915" s="48">
        <f>+(Ventas_Wellpro[[#This Row],[Precio de Venta]]*0.16)*Ventas_Wellpro[[#This Row],[Cantidad Vendida]]</f>
        <v>504.56640000000004</v>
      </c>
      <c r="H3915" s="65">
        <v>3153.54</v>
      </c>
      <c r="I3915" s="17">
        <f>+Ventas_Wellpro[[#This Row],[Total de Venta sin IVA]]+Ventas_Wellpro[[#This Row],[IVA]]</f>
        <v>3658.1064000000001</v>
      </c>
      <c r="J3915">
        <f>YEAR(Ventas_Wellpro[[#This Row],[Fecha]])</f>
        <v>2026</v>
      </c>
      <c r="K3915" t="str">
        <f>TEXT(Ventas_Wellpro[[#This Row],[Fecha]],"MMMM")</f>
        <v>abril</v>
      </c>
      <c r="L3915">
        <f>DAY(Ventas_Wellpro[[#This Row],[Fecha]])</f>
        <v>8</v>
      </c>
    </row>
    <row r="3916" spans="2:12" x14ac:dyDescent="0.25">
      <c r="B3916" s="70">
        <v>46120</v>
      </c>
      <c r="C3916" s="88" t="s">
        <v>18</v>
      </c>
      <c r="D3916" t="s">
        <v>196</v>
      </c>
      <c r="E3916" s="63">
        <v>525.59</v>
      </c>
      <c r="F3916" s="63">
        <v>6</v>
      </c>
      <c r="G3916" s="48">
        <f>+(Ventas_Wellpro[[#This Row],[Precio de Venta]]*0.16)*Ventas_Wellpro[[#This Row],[Cantidad Vendida]]</f>
        <v>504.56640000000004</v>
      </c>
      <c r="H3916" s="48">
        <v>3153.54</v>
      </c>
      <c r="I3916" s="17">
        <f>+Ventas_Wellpro[[#This Row],[Total de Venta sin IVA]]+Ventas_Wellpro[[#This Row],[IVA]]</f>
        <v>3658.1064000000001</v>
      </c>
      <c r="J3916">
        <f>YEAR(Ventas_Wellpro[[#This Row],[Fecha]])</f>
        <v>2026</v>
      </c>
      <c r="K3916" t="str">
        <f>TEXT(Ventas_Wellpro[[#This Row],[Fecha]],"MMMM")</f>
        <v>abril</v>
      </c>
      <c r="L3916">
        <f>DAY(Ventas_Wellpro[[#This Row],[Fecha]])</f>
        <v>8</v>
      </c>
    </row>
    <row r="3917" spans="2:12" x14ac:dyDescent="0.25">
      <c r="B3917" s="70">
        <v>46120</v>
      </c>
      <c r="C3917" s="74" t="s">
        <v>22</v>
      </c>
      <c r="D3917" s="211" t="s">
        <v>144</v>
      </c>
      <c r="E3917" s="64">
        <v>137.79</v>
      </c>
      <c r="F3917" s="64">
        <v>1</v>
      </c>
      <c r="G3917" s="48">
        <f>+(Ventas_Wellpro[[#This Row],[Precio de Venta]]*0.16)*Ventas_Wellpro[[#This Row],[Cantidad Vendida]]</f>
        <v>22.046399999999998</v>
      </c>
      <c r="H3917" s="65">
        <v>137.79</v>
      </c>
      <c r="I3917" s="17">
        <f>+Ventas_Wellpro[[#This Row],[Total de Venta sin IVA]]+Ventas_Wellpro[[#This Row],[IVA]]</f>
        <v>159.8364</v>
      </c>
      <c r="J3917">
        <f>YEAR(Ventas_Wellpro[[#This Row],[Fecha]])</f>
        <v>2026</v>
      </c>
      <c r="K3917" t="str">
        <f>TEXT(Ventas_Wellpro[[#This Row],[Fecha]],"MMMM")</f>
        <v>abril</v>
      </c>
      <c r="L3917">
        <f>DAY(Ventas_Wellpro[[#This Row],[Fecha]])</f>
        <v>8</v>
      </c>
    </row>
    <row r="3918" spans="2:12" x14ac:dyDescent="0.25">
      <c r="B3918" s="70">
        <v>46120</v>
      </c>
      <c r="C3918" s="74" t="s">
        <v>22</v>
      </c>
      <c r="D3918" s="210" t="s">
        <v>144</v>
      </c>
      <c r="E3918" s="63">
        <v>137.79</v>
      </c>
      <c r="F3918" s="63">
        <v>1</v>
      </c>
      <c r="G3918" s="48">
        <f>+(Ventas_Wellpro[[#This Row],[Precio de Venta]]*0.16)*Ventas_Wellpro[[#This Row],[Cantidad Vendida]]</f>
        <v>22.046399999999998</v>
      </c>
      <c r="H3918" s="48">
        <v>137.79</v>
      </c>
      <c r="I3918" s="17">
        <f>+Ventas_Wellpro[[#This Row],[Total de Venta sin IVA]]+Ventas_Wellpro[[#This Row],[IVA]]</f>
        <v>159.8364</v>
      </c>
      <c r="J3918">
        <f>YEAR(Ventas_Wellpro[[#This Row],[Fecha]])</f>
        <v>2026</v>
      </c>
      <c r="K3918" t="str">
        <f>TEXT(Ventas_Wellpro[[#This Row],[Fecha]],"MMMM")</f>
        <v>abril</v>
      </c>
      <c r="L3918">
        <f>DAY(Ventas_Wellpro[[#This Row],[Fecha]])</f>
        <v>8</v>
      </c>
    </row>
    <row r="3919" spans="2:12" x14ac:dyDescent="0.25">
      <c r="B3919" s="70">
        <v>46120</v>
      </c>
      <c r="C3919" s="74" t="s">
        <v>22</v>
      </c>
      <c r="D3919" s="211" t="s">
        <v>144</v>
      </c>
      <c r="E3919" s="64">
        <v>137.79</v>
      </c>
      <c r="F3919" s="64">
        <v>1</v>
      </c>
      <c r="G3919" s="48">
        <f>+(Ventas_Wellpro[[#This Row],[Precio de Venta]]*0.16)*Ventas_Wellpro[[#This Row],[Cantidad Vendida]]</f>
        <v>22.046399999999998</v>
      </c>
      <c r="H3919" s="65">
        <v>137.79</v>
      </c>
      <c r="I3919" s="17">
        <f>+Ventas_Wellpro[[#This Row],[Total de Venta sin IVA]]+Ventas_Wellpro[[#This Row],[IVA]]</f>
        <v>159.8364</v>
      </c>
      <c r="J3919">
        <f>YEAR(Ventas_Wellpro[[#This Row],[Fecha]])</f>
        <v>2026</v>
      </c>
      <c r="K3919" t="str">
        <f>TEXT(Ventas_Wellpro[[#This Row],[Fecha]],"MMMM")</f>
        <v>abril</v>
      </c>
      <c r="L3919">
        <f>DAY(Ventas_Wellpro[[#This Row],[Fecha]])</f>
        <v>8</v>
      </c>
    </row>
    <row r="3920" spans="2:12" x14ac:dyDescent="0.25">
      <c r="B3920" s="70">
        <v>46120</v>
      </c>
      <c r="C3920" s="74" t="s">
        <v>22</v>
      </c>
      <c r="D3920" s="210" t="s">
        <v>144</v>
      </c>
      <c r="E3920" s="63">
        <v>137.79</v>
      </c>
      <c r="F3920" s="63">
        <v>1</v>
      </c>
      <c r="G3920" s="48">
        <f>+(Ventas_Wellpro[[#This Row],[Precio de Venta]]*0.16)*Ventas_Wellpro[[#This Row],[Cantidad Vendida]]</f>
        <v>22.046399999999998</v>
      </c>
      <c r="H3920" s="48">
        <v>137.79</v>
      </c>
      <c r="I3920" s="17">
        <f>+Ventas_Wellpro[[#This Row],[Total de Venta sin IVA]]+Ventas_Wellpro[[#This Row],[IVA]]</f>
        <v>159.8364</v>
      </c>
      <c r="J3920">
        <f>YEAR(Ventas_Wellpro[[#This Row],[Fecha]])</f>
        <v>2026</v>
      </c>
      <c r="K3920" t="str">
        <f>TEXT(Ventas_Wellpro[[#This Row],[Fecha]],"MMMM")</f>
        <v>abril</v>
      </c>
      <c r="L3920">
        <f>DAY(Ventas_Wellpro[[#This Row],[Fecha]])</f>
        <v>8</v>
      </c>
    </row>
    <row r="3921" spans="2:12" x14ac:dyDescent="0.25">
      <c r="B3921" s="70">
        <v>46120</v>
      </c>
      <c r="C3921" s="74" t="s">
        <v>22</v>
      </c>
      <c r="D3921" s="211" t="s">
        <v>144</v>
      </c>
      <c r="E3921" s="64">
        <v>137.79</v>
      </c>
      <c r="F3921" s="64">
        <v>1</v>
      </c>
      <c r="G3921" s="48">
        <f>+(Ventas_Wellpro[[#This Row],[Precio de Venta]]*0.16)*Ventas_Wellpro[[#This Row],[Cantidad Vendida]]</f>
        <v>22.046399999999998</v>
      </c>
      <c r="H3921" s="65">
        <v>137.79</v>
      </c>
      <c r="I3921" s="17">
        <f>+Ventas_Wellpro[[#This Row],[Total de Venta sin IVA]]+Ventas_Wellpro[[#This Row],[IVA]]</f>
        <v>159.8364</v>
      </c>
      <c r="J3921">
        <f>YEAR(Ventas_Wellpro[[#This Row],[Fecha]])</f>
        <v>2026</v>
      </c>
      <c r="K3921" t="str">
        <f>TEXT(Ventas_Wellpro[[#This Row],[Fecha]],"MMMM")</f>
        <v>abril</v>
      </c>
      <c r="L3921">
        <f>DAY(Ventas_Wellpro[[#This Row],[Fecha]])</f>
        <v>8</v>
      </c>
    </row>
    <row r="3922" spans="2:12" x14ac:dyDescent="0.25">
      <c r="B3922" s="70">
        <v>46120</v>
      </c>
      <c r="C3922" s="74" t="s">
        <v>22</v>
      </c>
      <c r="D3922" s="210" t="s">
        <v>144</v>
      </c>
      <c r="E3922" s="63">
        <v>137.79</v>
      </c>
      <c r="F3922" s="63">
        <v>1</v>
      </c>
      <c r="G3922" s="48">
        <f>+(Ventas_Wellpro[[#This Row],[Precio de Venta]]*0.16)*Ventas_Wellpro[[#This Row],[Cantidad Vendida]]</f>
        <v>22.046399999999998</v>
      </c>
      <c r="H3922" s="48">
        <v>137.79</v>
      </c>
      <c r="I3922" s="17">
        <f>+Ventas_Wellpro[[#This Row],[Total de Venta sin IVA]]+Ventas_Wellpro[[#This Row],[IVA]]</f>
        <v>159.8364</v>
      </c>
      <c r="J3922">
        <f>YEAR(Ventas_Wellpro[[#This Row],[Fecha]])</f>
        <v>2026</v>
      </c>
      <c r="K3922" t="str">
        <f>TEXT(Ventas_Wellpro[[#This Row],[Fecha]],"MMMM")</f>
        <v>abril</v>
      </c>
      <c r="L3922">
        <f>DAY(Ventas_Wellpro[[#This Row],[Fecha]])</f>
        <v>8</v>
      </c>
    </row>
    <row r="3923" spans="2:12" x14ac:dyDescent="0.25">
      <c r="B3923" s="70">
        <v>46120</v>
      </c>
      <c r="C3923" s="74" t="s">
        <v>22</v>
      </c>
      <c r="D3923" s="211" t="s">
        <v>144</v>
      </c>
      <c r="E3923" s="64">
        <v>137.79</v>
      </c>
      <c r="F3923" s="64">
        <v>1</v>
      </c>
      <c r="G3923" s="48">
        <f>+(Ventas_Wellpro[[#This Row],[Precio de Venta]]*0.16)*Ventas_Wellpro[[#This Row],[Cantidad Vendida]]</f>
        <v>22.046399999999998</v>
      </c>
      <c r="H3923" s="65">
        <v>137.79</v>
      </c>
      <c r="I3923" s="17">
        <f>+Ventas_Wellpro[[#This Row],[Total de Venta sin IVA]]+Ventas_Wellpro[[#This Row],[IVA]]</f>
        <v>159.8364</v>
      </c>
      <c r="J3923">
        <f>YEAR(Ventas_Wellpro[[#This Row],[Fecha]])</f>
        <v>2026</v>
      </c>
      <c r="K3923" t="str">
        <f>TEXT(Ventas_Wellpro[[#This Row],[Fecha]],"MMMM")</f>
        <v>abril</v>
      </c>
      <c r="L3923">
        <f>DAY(Ventas_Wellpro[[#This Row],[Fecha]])</f>
        <v>8</v>
      </c>
    </row>
    <row r="3924" spans="2:12" x14ac:dyDescent="0.25">
      <c r="B3924" s="70">
        <v>46120</v>
      </c>
      <c r="C3924" s="74" t="s">
        <v>21</v>
      </c>
      <c r="D3924" s="210" t="s">
        <v>144</v>
      </c>
      <c r="E3924" s="63">
        <v>137.79</v>
      </c>
      <c r="F3924" s="63">
        <v>1</v>
      </c>
      <c r="G3924" s="48">
        <f>+(Ventas_Wellpro[[#This Row],[Precio de Venta]]*0.16)*Ventas_Wellpro[[#This Row],[Cantidad Vendida]]</f>
        <v>22.046399999999998</v>
      </c>
      <c r="H3924" s="48">
        <v>137.79</v>
      </c>
      <c r="I3924" s="17">
        <f>+Ventas_Wellpro[[#This Row],[Total de Venta sin IVA]]+Ventas_Wellpro[[#This Row],[IVA]]</f>
        <v>159.8364</v>
      </c>
      <c r="J3924">
        <f>YEAR(Ventas_Wellpro[[#This Row],[Fecha]])</f>
        <v>2026</v>
      </c>
      <c r="K3924" t="str">
        <f>TEXT(Ventas_Wellpro[[#This Row],[Fecha]],"MMMM")</f>
        <v>abril</v>
      </c>
      <c r="L3924">
        <f>DAY(Ventas_Wellpro[[#This Row],[Fecha]])</f>
        <v>8</v>
      </c>
    </row>
    <row r="3925" spans="2:12" x14ac:dyDescent="0.25">
      <c r="B3925" s="70">
        <v>46120</v>
      </c>
      <c r="C3925" s="74" t="s">
        <v>21</v>
      </c>
      <c r="D3925" s="211" t="s">
        <v>144</v>
      </c>
      <c r="E3925" s="64">
        <v>137.79</v>
      </c>
      <c r="F3925" s="64">
        <v>1</v>
      </c>
      <c r="G3925" s="48">
        <f>+(Ventas_Wellpro[[#This Row],[Precio de Venta]]*0.16)*Ventas_Wellpro[[#This Row],[Cantidad Vendida]]</f>
        <v>22.046399999999998</v>
      </c>
      <c r="H3925" s="65">
        <v>137.79</v>
      </c>
      <c r="I3925" s="17">
        <f>+Ventas_Wellpro[[#This Row],[Total de Venta sin IVA]]+Ventas_Wellpro[[#This Row],[IVA]]</f>
        <v>159.8364</v>
      </c>
      <c r="J3925">
        <f>YEAR(Ventas_Wellpro[[#This Row],[Fecha]])</f>
        <v>2026</v>
      </c>
      <c r="K3925" t="str">
        <f>TEXT(Ventas_Wellpro[[#This Row],[Fecha]],"MMMM")</f>
        <v>abril</v>
      </c>
      <c r="L3925">
        <f>DAY(Ventas_Wellpro[[#This Row],[Fecha]])</f>
        <v>8</v>
      </c>
    </row>
    <row r="3926" spans="2:12" x14ac:dyDescent="0.25">
      <c r="B3926" s="70">
        <v>46120</v>
      </c>
      <c r="C3926" s="74" t="s">
        <v>24</v>
      </c>
      <c r="D3926" s="210" t="s">
        <v>144</v>
      </c>
      <c r="E3926" s="63">
        <v>137.79</v>
      </c>
      <c r="F3926" s="63">
        <v>1</v>
      </c>
      <c r="G3926" s="48">
        <f>+(Ventas_Wellpro[[#This Row],[Precio de Venta]]*0.16)*Ventas_Wellpro[[#This Row],[Cantidad Vendida]]</f>
        <v>22.046399999999998</v>
      </c>
      <c r="H3926" s="48">
        <v>137.79</v>
      </c>
      <c r="I3926" s="17">
        <f>+Ventas_Wellpro[[#This Row],[Total de Venta sin IVA]]+Ventas_Wellpro[[#This Row],[IVA]]</f>
        <v>159.8364</v>
      </c>
      <c r="J3926">
        <f>YEAR(Ventas_Wellpro[[#This Row],[Fecha]])</f>
        <v>2026</v>
      </c>
      <c r="K3926" t="str">
        <f>TEXT(Ventas_Wellpro[[#This Row],[Fecha]],"MMMM")</f>
        <v>abril</v>
      </c>
      <c r="L3926">
        <f>DAY(Ventas_Wellpro[[#This Row],[Fecha]])</f>
        <v>8</v>
      </c>
    </row>
    <row r="3927" spans="2:12" x14ac:dyDescent="0.25">
      <c r="B3927" s="70">
        <v>46120</v>
      </c>
      <c r="C3927" s="74" t="s">
        <v>16</v>
      </c>
      <c r="D3927" s="211" t="s">
        <v>144</v>
      </c>
      <c r="E3927" s="64">
        <v>814.65</v>
      </c>
      <c r="F3927" s="64">
        <v>1</v>
      </c>
      <c r="G3927" s="48">
        <f>+(Ventas_Wellpro[[#This Row],[Precio de Venta]]*0.16)*Ventas_Wellpro[[#This Row],[Cantidad Vendida]]</f>
        <v>130.34399999999999</v>
      </c>
      <c r="H3927" s="65">
        <v>814.65</v>
      </c>
      <c r="I3927" s="17">
        <f>+Ventas_Wellpro[[#This Row],[Total de Venta sin IVA]]+Ventas_Wellpro[[#This Row],[IVA]]</f>
        <v>944.99399999999991</v>
      </c>
      <c r="J3927">
        <f>YEAR(Ventas_Wellpro[[#This Row],[Fecha]])</f>
        <v>2026</v>
      </c>
      <c r="K3927" t="str">
        <f>TEXT(Ventas_Wellpro[[#This Row],[Fecha]],"MMMM")</f>
        <v>abril</v>
      </c>
      <c r="L3927">
        <f>DAY(Ventas_Wellpro[[#This Row],[Fecha]])</f>
        <v>8</v>
      </c>
    </row>
    <row r="3928" spans="2:12" x14ac:dyDescent="0.25">
      <c r="B3928" s="70">
        <v>46120</v>
      </c>
      <c r="C3928" s="74" t="s">
        <v>16</v>
      </c>
      <c r="D3928" s="210" t="s">
        <v>144</v>
      </c>
      <c r="E3928" s="63">
        <v>814.65</v>
      </c>
      <c r="F3928" s="63">
        <v>1</v>
      </c>
      <c r="G3928" s="48">
        <f>+(Ventas_Wellpro[[#This Row],[Precio de Venta]]*0.16)*Ventas_Wellpro[[#This Row],[Cantidad Vendida]]</f>
        <v>130.34399999999999</v>
      </c>
      <c r="H3928" s="48">
        <v>814.65</v>
      </c>
      <c r="I3928" s="17">
        <f>+Ventas_Wellpro[[#This Row],[Total de Venta sin IVA]]+Ventas_Wellpro[[#This Row],[IVA]]</f>
        <v>944.99399999999991</v>
      </c>
      <c r="J3928">
        <f>YEAR(Ventas_Wellpro[[#This Row],[Fecha]])</f>
        <v>2026</v>
      </c>
      <c r="K3928" t="str">
        <f>TEXT(Ventas_Wellpro[[#This Row],[Fecha]],"MMMM")</f>
        <v>abril</v>
      </c>
      <c r="L3928">
        <f>DAY(Ventas_Wellpro[[#This Row],[Fecha]])</f>
        <v>8</v>
      </c>
    </row>
    <row r="3929" spans="2:12" x14ac:dyDescent="0.25">
      <c r="B3929" s="70">
        <v>46120</v>
      </c>
      <c r="C3929" s="74" t="s">
        <v>16</v>
      </c>
      <c r="D3929" s="211" t="s">
        <v>145</v>
      </c>
      <c r="E3929" s="64">
        <v>697</v>
      </c>
      <c r="F3929" s="64">
        <v>6</v>
      </c>
      <c r="G3929" s="48">
        <f>+(Ventas_Wellpro[[#This Row],[Precio de Venta]]*0.16)*Ventas_Wellpro[[#This Row],[Cantidad Vendida]]</f>
        <v>669.12</v>
      </c>
      <c r="H3929" s="65">
        <v>4182</v>
      </c>
      <c r="I3929" s="17">
        <f>+Ventas_Wellpro[[#This Row],[Total de Venta sin IVA]]+Ventas_Wellpro[[#This Row],[IVA]]</f>
        <v>4851.12</v>
      </c>
      <c r="J3929">
        <f>YEAR(Ventas_Wellpro[[#This Row],[Fecha]])</f>
        <v>2026</v>
      </c>
      <c r="K3929" t="str">
        <f>TEXT(Ventas_Wellpro[[#This Row],[Fecha]],"MMMM")</f>
        <v>abril</v>
      </c>
      <c r="L3929">
        <f>DAY(Ventas_Wellpro[[#This Row],[Fecha]])</f>
        <v>8</v>
      </c>
    </row>
    <row r="3930" spans="2:12" x14ac:dyDescent="0.25">
      <c r="B3930" s="70">
        <v>46120</v>
      </c>
      <c r="C3930" s="74" t="s">
        <v>12</v>
      </c>
      <c r="D3930" s="208" t="s">
        <v>206</v>
      </c>
      <c r="E3930" s="63">
        <v>343.97</v>
      </c>
      <c r="F3930" s="63">
        <v>1</v>
      </c>
      <c r="G3930" s="48">
        <f>+(Ventas_Wellpro[[#This Row],[Precio de Venta]]*0.16)*Ventas_Wellpro[[#This Row],[Cantidad Vendida]]</f>
        <v>55.035200000000003</v>
      </c>
      <c r="H3930" s="48">
        <v>343.97</v>
      </c>
      <c r="I3930" s="17">
        <f>+Ventas_Wellpro[[#This Row],[Total de Venta sin IVA]]+Ventas_Wellpro[[#This Row],[IVA]]</f>
        <v>399.00520000000006</v>
      </c>
      <c r="J3930">
        <f>YEAR(Ventas_Wellpro[[#This Row],[Fecha]])</f>
        <v>2026</v>
      </c>
      <c r="K3930" t="str">
        <f>TEXT(Ventas_Wellpro[[#This Row],[Fecha]],"MMMM")</f>
        <v>abril</v>
      </c>
      <c r="L3930">
        <f>DAY(Ventas_Wellpro[[#This Row],[Fecha]])</f>
        <v>8</v>
      </c>
    </row>
    <row r="3931" spans="2:12" x14ac:dyDescent="0.25">
      <c r="B3931" s="70">
        <v>46120</v>
      </c>
      <c r="C3931" s="74" t="s">
        <v>17</v>
      </c>
      <c r="D3931" t="s">
        <v>196</v>
      </c>
      <c r="E3931" s="64">
        <v>498.66</v>
      </c>
      <c r="F3931" s="64">
        <v>6</v>
      </c>
      <c r="G3931" s="48">
        <f>+(Ventas_Wellpro[[#This Row],[Precio de Venta]]*0.16)*Ventas_Wellpro[[#This Row],[Cantidad Vendida]]</f>
        <v>478.71360000000004</v>
      </c>
      <c r="H3931" s="65">
        <v>2991.96</v>
      </c>
      <c r="I3931" s="17">
        <f>+Ventas_Wellpro[[#This Row],[Total de Venta sin IVA]]+Ventas_Wellpro[[#This Row],[IVA]]</f>
        <v>3470.6736000000001</v>
      </c>
      <c r="J3931">
        <f>YEAR(Ventas_Wellpro[[#This Row],[Fecha]])</f>
        <v>2026</v>
      </c>
      <c r="K3931" t="str">
        <f>TEXT(Ventas_Wellpro[[#This Row],[Fecha]],"MMMM")</f>
        <v>abril</v>
      </c>
      <c r="L3931">
        <f>DAY(Ventas_Wellpro[[#This Row],[Fecha]])</f>
        <v>8</v>
      </c>
    </row>
    <row r="3932" spans="2:12" x14ac:dyDescent="0.25">
      <c r="B3932" s="70">
        <v>46120</v>
      </c>
      <c r="C3932" s="74" t="s">
        <v>17</v>
      </c>
      <c r="D3932" t="s">
        <v>196</v>
      </c>
      <c r="E3932" s="63">
        <v>498.66</v>
      </c>
      <c r="F3932" s="63">
        <v>18</v>
      </c>
      <c r="G3932" s="48">
        <f>+(Ventas_Wellpro[[#This Row],[Precio de Venta]]*0.16)*Ventas_Wellpro[[#This Row],[Cantidad Vendida]]</f>
        <v>1436.1408000000001</v>
      </c>
      <c r="H3932" s="48">
        <v>8975.8799999999992</v>
      </c>
      <c r="I3932" s="17">
        <f>+Ventas_Wellpro[[#This Row],[Total de Venta sin IVA]]+Ventas_Wellpro[[#This Row],[IVA]]</f>
        <v>10412.020799999998</v>
      </c>
      <c r="J3932">
        <f>YEAR(Ventas_Wellpro[[#This Row],[Fecha]])</f>
        <v>2026</v>
      </c>
      <c r="K3932" t="str">
        <f>TEXT(Ventas_Wellpro[[#This Row],[Fecha]],"MMMM")</f>
        <v>abril</v>
      </c>
      <c r="L3932">
        <f>DAY(Ventas_Wellpro[[#This Row],[Fecha]])</f>
        <v>8</v>
      </c>
    </row>
    <row r="3933" spans="2:12" x14ac:dyDescent="0.25">
      <c r="B3933" s="70">
        <v>46120</v>
      </c>
      <c r="C3933" s="74" t="s">
        <v>17</v>
      </c>
      <c r="D3933" t="s">
        <v>196</v>
      </c>
      <c r="E3933" s="64">
        <v>498.66</v>
      </c>
      <c r="F3933" s="64">
        <v>6</v>
      </c>
      <c r="G3933" s="48">
        <f>+(Ventas_Wellpro[[#This Row],[Precio de Venta]]*0.16)*Ventas_Wellpro[[#This Row],[Cantidad Vendida]]</f>
        <v>478.71360000000004</v>
      </c>
      <c r="H3933" s="65">
        <v>2991.96</v>
      </c>
      <c r="I3933" s="17">
        <f>+Ventas_Wellpro[[#This Row],[Total de Venta sin IVA]]+Ventas_Wellpro[[#This Row],[IVA]]</f>
        <v>3470.6736000000001</v>
      </c>
      <c r="J3933">
        <f>YEAR(Ventas_Wellpro[[#This Row],[Fecha]])</f>
        <v>2026</v>
      </c>
      <c r="K3933" t="str">
        <f>TEXT(Ventas_Wellpro[[#This Row],[Fecha]],"MMMM")</f>
        <v>abril</v>
      </c>
      <c r="L3933">
        <f>DAY(Ventas_Wellpro[[#This Row],[Fecha]])</f>
        <v>8</v>
      </c>
    </row>
    <row r="3934" spans="2:12" x14ac:dyDescent="0.25">
      <c r="B3934" s="70">
        <v>46120</v>
      </c>
      <c r="C3934" s="74" t="s">
        <v>17</v>
      </c>
      <c r="D3934" t="s">
        <v>196</v>
      </c>
      <c r="E3934" s="63">
        <v>498.66</v>
      </c>
      <c r="F3934" s="63">
        <v>6</v>
      </c>
      <c r="G3934" s="48">
        <f>+(Ventas_Wellpro[[#This Row],[Precio de Venta]]*0.16)*Ventas_Wellpro[[#This Row],[Cantidad Vendida]]</f>
        <v>478.71360000000004</v>
      </c>
      <c r="H3934" s="48">
        <v>2991.96</v>
      </c>
      <c r="I3934" s="17">
        <f>+Ventas_Wellpro[[#This Row],[Total de Venta sin IVA]]+Ventas_Wellpro[[#This Row],[IVA]]</f>
        <v>3470.6736000000001</v>
      </c>
      <c r="J3934">
        <f>YEAR(Ventas_Wellpro[[#This Row],[Fecha]])</f>
        <v>2026</v>
      </c>
      <c r="K3934" t="str">
        <f>TEXT(Ventas_Wellpro[[#This Row],[Fecha]],"MMMM")</f>
        <v>abril</v>
      </c>
      <c r="L3934">
        <f>DAY(Ventas_Wellpro[[#This Row],[Fecha]])</f>
        <v>8</v>
      </c>
    </row>
    <row r="3935" spans="2:12" x14ac:dyDescent="0.25">
      <c r="B3935" s="70">
        <v>46120</v>
      </c>
      <c r="C3935" s="74" t="s">
        <v>17</v>
      </c>
      <c r="D3935" t="s">
        <v>196</v>
      </c>
      <c r="E3935" s="64">
        <v>498.66</v>
      </c>
      <c r="F3935" s="64">
        <v>6</v>
      </c>
      <c r="G3935" s="48">
        <f>+(Ventas_Wellpro[[#This Row],[Precio de Venta]]*0.16)*Ventas_Wellpro[[#This Row],[Cantidad Vendida]]</f>
        <v>478.71360000000004</v>
      </c>
      <c r="H3935" s="65">
        <v>2991.96</v>
      </c>
      <c r="I3935" s="17">
        <f>+Ventas_Wellpro[[#This Row],[Total de Venta sin IVA]]+Ventas_Wellpro[[#This Row],[IVA]]</f>
        <v>3470.6736000000001</v>
      </c>
      <c r="J3935">
        <f>YEAR(Ventas_Wellpro[[#This Row],[Fecha]])</f>
        <v>2026</v>
      </c>
      <c r="K3935" t="str">
        <f>TEXT(Ventas_Wellpro[[#This Row],[Fecha]],"MMMM")</f>
        <v>abril</v>
      </c>
      <c r="L3935">
        <f>DAY(Ventas_Wellpro[[#This Row],[Fecha]])</f>
        <v>8</v>
      </c>
    </row>
    <row r="3936" spans="2:12" x14ac:dyDescent="0.25">
      <c r="B3936" s="70">
        <v>46120</v>
      </c>
      <c r="C3936" s="74" t="s">
        <v>17</v>
      </c>
      <c r="D3936" t="s">
        <v>196</v>
      </c>
      <c r="E3936" s="63">
        <v>498.66</v>
      </c>
      <c r="F3936" s="63">
        <v>6</v>
      </c>
      <c r="G3936" s="48">
        <f>+(Ventas_Wellpro[[#This Row],[Precio de Venta]]*0.16)*Ventas_Wellpro[[#This Row],[Cantidad Vendida]]</f>
        <v>478.71360000000004</v>
      </c>
      <c r="H3936" s="48">
        <v>2991.96</v>
      </c>
      <c r="I3936" s="17">
        <f>+Ventas_Wellpro[[#This Row],[Total de Venta sin IVA]]+Ventas_Wellpro[[#This Row],[IVA]]</f>
        <v>3470.6736000000001</v>
      </c>
      <c r="J3936">
        <f>YEAR(Ventas_Wellpro[[#This Row],[Fecha]])</f>
        <v>2026</v>
      </c>
      <c r="K3936" t="str">
        <f>TEXT(Ventas_Wellpro[[#This Row],[Fecha]],"MMMM")</f>
        <v>abril</v>
      </c>
      <c r="L3936">
        <f>DAY(Ventas_Wellpro[[#This Row],[Fecha]])</f>
        <v>8</v>
      </c>
    </row>
    <row r="3937" spans="2:12" x14ac:dyDescent="0.25">
      <c r="B3937" s="70">
        <v>46120</v>
      </c>
      <c r="C3937" s="74" t="s">
        <v>17</v>
      </c>
      <c r="D3937" t="s">
        <v>196</v>
      </c>
      <c r="E3937" s="64">
        <v>498.66</v>
      </c>
      <c r="F3937" s="64">
        <v>6</v>
      </c>
      <c r="G3937" s="48">
        <f>+(Ventas_Wellpro[[#This Row],[Precio de Venta]]*0.16)*Ventas_Wellpro[[#This Row],[Cantidad Vendida]]</f>
        <v>478.71360000000004</v>
      </c>
      <c r="H3937" s="65">
        <v>2991.96</v>
      </c>
      <c r="I3937" s="17">
        <f>+Ventas_Wellpro[[#This Row],[Total de Venta sin IVA]]+Ventas_Wellpro[[#This Row],[IVA]]</f>
        <v>3470.6736000000001</v>
      </c>
      <c r="J3937">
        <f>YEAR(Ventas_Wellpro[[#This Row],[Fecha]])</f>
        <v>2026</v>
      </c>
      <c r="K3937" t="str">
        <f>TEXT(Ventas_Wellpro[[#This Row],[Fecha]],"MMMM")</f>
        <v>abril</v>
      </c>
      <c r="L3937">
        <f>DAY(Ventas_Wellpro[[#This Row],[Fecha]])</f>
        <v>8</v>
      </c>
    </row>
    <row r="3938" spans="2:12" x14ac:dyDescent="0.25">
      <c r="B3938" s="70">
        <v>46120</v>
      </c>
      <c r="C3938" s="74" t="s">
        <v>15</v>
      </c>
      <c r="D3938" s="210" t="s">
        <v>145</v>
      </c>
      <c r="E3938" s="63">
        <v>632.99</v>
      </c>
      <c r="F3938" s="63">
        <v>8</v>
      </c>
      <c r="G3938" s="48">
        <f>+(Ventas_Wellpro[[#This Row],[Precio de Venta]]*0.16)*Ventas_Wellpro[[#This Row],[Cantidad Vendida]]</f>
        <v>810.22720000000004</v>
      </c>
      <c r="H3938" s="48">
        <v>5063.92</v>
      </c>
      <c r="I3938" s="17">
        <f>+Ventas_Wellpro[[#This Row],[Total de Venta sin IVA]]+Ventas_Wellpro[[#This Row],[IVA]]</f>
        <v>5874.1472000000003</v>
      </c>
      <c r="J3938">
        <f>YEAR(Ventas_Wellpro[[#This Row],[Fecha]])</f>
        <v>2026</v>
      </c>
      <c r="K3938" t="str">
        <f>TEXT(Ventas_Wellpro[[#This Row],[Fecha]],"MMMM")</f>
        <v>abril</v>
      </c>
      <c r="L3938">
        <f>DAY(Ventas_Wellpro[[#This Row],[Fecha]])</f>
        <v>8</v>
      </c>
    </row>
    <row r="3939" spans="2:12" x14ac:dyDescent="0.25">
      <c r="B3939" s="70">
        <v>46120</v>
      </c>
      <c r="C3939" s="123" t="s">
        <v>147</v>
      </c>
      <c r="D3939" s="210" t="s">
        <v>144</v>
      </c>
      <c r="E3939" s="63">
        <v>94.82</v>
      </c>
      <c r="F3939" s="63">
        <v>1</v>
      </c>
      <c r="G3939" s="48">
        <f>+(Ventas_Wellpro[[#This Row],[Precio de Venta]]*0.16)*Ventas_Wellpro[[#This Row],[Cantidad Vendida]]</f>
        <v>15.171199999999999</v>
      </c>
      <c r="H3939" s="48">
        <v>94.82</v>
      </c>
      <c r="I3939" s="17">
        <f>+Ventas_Wellpro[[#This Row],[Total de Venta sin IVA]]+Ventas_Wellpro[[#This Row],[IVA]]</f>
        <v>109.99119999999999</v>
      </c>
      <c r="J3939">
        <f>YEAR(Ventas_Wellpro[[#This Row],[Fecha]])</f>
        <v>2026</v>
      </c>
      <c r="K3939" t="str">
        <f>TEXT(Ventas_Wellpro[[#This Row],[Fecha]],"MMMM")</f>
        <v>abril</v>
      </c>
      <c r="L3939">
        <f>DAY(Ventas_Wellpro[[#This Row],[Fecha]])</f>
        <v>8</v>
      </c>
    </row>
    <row r="3940" spans="2:12" x14ac:dyDescent="0.25">
      <c r="B3940" s="70">
        <v>46120</v>
      </c>
      <c r="C3940" s="123" t="s">
        <v>147</v>
      </c>
      <c r="D3940" s="211" t="s">
        <v>144</v>
      </c>
      <c r="E3940" s="64">
        <v>94.82</v>
      </c>
      <c r="F3940" s="64">
        <v>1</v>
      </c>
      <c r="G3940" s="48">
        <f>+(Ventas_Wellpro[[#This Row],[Precio de Venta]]*0.16)*Ventas_Wellpro[[#This Row],[Cantidad Vendida]]</f>
        <v>15.171199999999999</v>
      </c>
      <c r="H3940" s="65">
        <v>94.82</v>
      </c>
      <c r="I3940" s="17">
        <f>+Ventas_Wellpro[[#This Row],[Total de Venta sin IVA]]+Ventas_Wellpro[[#This Row],[IVA]]</f>
        <v>109.99119999999999</v>
      </c>
      <c r="J3940">
        <f>YEAR(Ventas_Wellpro[[#This Row],[Fecha]])</f>
        <v>2026</v>
      </c>
      <c r="K3940" t="str">
        <f>TEXT(Ventas_Wellpro[[#This Row],[Fecha]],"MMMM")</f>
        <v>abril</v>
      </c>
      <c r="L3940">
        <f>DAY(Ventas_Wellpro[[#This Row],[Fecha]])</f>
        <v>8</v>
      </c>
    </row>
    <row r="3941" spans="2:12" x14ac:dyDescent="0.25">
      <c r="B3941" s="70">
        <v>46120</v>
      </c>
      <c r="C3941" s="123" t="s">
        <v>147</v>
      </c>
      <c r="D3941" s="210" t="s">
        <v>144</v>
      </c>
      <c r="E3941" s="63">
        <v>94.82</v>
      </c>
      <c r="F3941" s="63">
        <v>1</v>
      </c>
      <c r="G3941" s="48">
        <f>+(Ventas_Wellpro[[#This Row],[Precio de Venta]]*0.16)*Ventas_Wellpro[[#This Row],[Cantidad Vendida]]</f>
        <v>15.171199999999999</v>
      </c>
      <c r="H3941" s="48">
        <v>94.82</v>
      </c>
      <c r="I3941" s="17">
        <f>+Ventas_Wellpro[[#This Row],[Total de Venta sin IVA]]+Ventas_Wellpro[[#This Row],[IVA]]</f>
        <v>109.99119999999999</v>
      </c>
      <c r="J3941">
        <f>YEAR(Ventas_Wellpro[[#This Row],[Fecha]])</f>
        <v>2026</v>
      </c>
      <c r="K3941" t="str">
        <f>TEXT(Ventas_Wellpro[[#This Row],[Fecha]],"MMMM")</f>
        <v>abril</v>
      </c>
      <c r="L3941">
        <f>DAY(Ventas_Wellpro[[#This Row],[Fecha]])</f>
        <v>8</v>
      </c>
    </row>
    <row r="3942" spans="2:12" x14ac:dyDescent="0.25">
      <c r="B3942" s="70">
        <v>46120</v>
      </c>
      <c r="C3942" s="74" t="s">
        <v>123</v>
      </c>
      <c r="D3942" s="211" t="s">
        <v>144</v>
      </c>
      <c r="E3942" s="64">
        <v>137.79</v>
      </c>
      <c r="F3942" s="64">
        <v>1</v>
      </c>
      <c r="G3942" s="48">
        <f>+(Ventas_Wellpro[[#This Row],[Precio de Venta]]*0.16)*Ventas_Wellpro[[#This Row],[Cantidad Vendida]]</f>
        <v>22.046399999999998</v>
      </c>
      <c r="H3942" s="65">
        <v>137.79</v>
      </c>
      <c r="I3942" s="17">
        <f>+Ventas_Wellpro[[#This Row],[Total de Venta sin IVA]]+Ventas_Wellpro[[#This Row],[IVA]]</f>
        <v>159.8364</v>
      </c>
      <c r="J3942">
        <f>YEAR(Ventas_Wellpro[[#This Row],[Fecha]])</f>
        <v>2026</v>
      </c>
      <c r="K3942" t="str">
        <f>TEXT(Ventas_Wellpro[[#This Row],[Fecha]],"MMMM")</f>
        <v>abril</v>
      </c>
      <c r="L3942">
        <f>DAY(Ventas_Wellpro[[#This Row],[Fecha]])</f>
        <v>8</v>
      </c>
    </row>
    <row r="3943" spans="2:12" x14ac:dyDescent="0.25">
      <c r="B3943" s="70">
        <v>46121</v>
      </c>
      <c r="C3943" s="74" t="s">
        <v>22</v>
      </c>
      <c r="D3943" s="210" t="s">
        <v>144</v>
      </c>
      <c r="E3943" s="63">
        <v>137.79</v>
      </c>
      <c r="F3943" s="63">
        <v>1</v>
      </c>
      <c r="G3943" s="48">
        <f>+(Ventas_Wellpro[[#This Row],[Precio de Venta]]*0.16)*Ventas_Wellpro[[#This Row],[Cantidad Vendida]]</f>
        <v>22.046399999999998</v>
      </c>
      <c r="H3943" s="48">
        <v>137.79</v>
      </c>
      <c r="I3943" s="17">
        <f>+Ventas_Wellpro[[#This Row],[Total de Venta sin IVA]]+Ventas_Wellpro[[#This Row],[IVA]]</f>
        <v>159.8364</v>
      </c>
      <c r="J3943">
        <f>YEAR(Ventas_Wellpro[[#This Row],[Fecha]])</f>
        <v>2026</v>
      </c>
      <c r="K3943" t="str">
        <f>TEXT(Ventas_Wellpro[[#This Row],[Fecha]],"MMMM")</f>
        <v>abril</v>
      </c>
      <c r="L3943">
        <f>DAY(Ventas_Wellpro[[#This Row],[Fecha]])</f>
        <v>9</v>
      </c>
    </row>
    <row r="3944" spans="2:12" x14ac:dyDescent="0.25">
      <c r="B3944" s="70">
        <v>46121</v>
      </c>
      <c r="C3944" s="74" t="s">
        <v>22</v>
      </c>
      <c r="D3944" s="211" t="s">
        <v>144</v>
      </c>
      <c r="E3944" s="64">
        <v>137.79</v>
      </c>
      <c r="F3944" s="64">
        <v>1</v>
      </c>
      <c r="G3944" s="48">
        <f>+(Ventas_Wellpro[[#This Row],[Precio de Venta]]*0.16)*Ventas_Wellpro[[#This Row],[Cantidad Vendida]]</f>
        <v>22.046399999999998</v>
      </c>
      <c r="H3944" s="65">
        <v>137.79</v>
      </c>
      <c r="I3944" s="17">
        <f>+Ventas_Wellpro[[#This Row],[Total de Venta sin IVA]]+Ventas_Wellpro[[#This Row],[IVA]]</f>
        <v>159.8364</v>
      </c>
      <c r="J3944">
        <f>YEAR(Ventas_Wellpro[[#This Row],[Fecha]])</f>
        <v>2026</v>
      </c>
      <c r="K3944" t="str">
        <f>TEXT(Ventas_Wellpro[[#This Row],[Fecha]],"MMMM")</f>
        <v>abril</v>
      </c>
      <c r="L3944">
        <f>DAY(Ventas_Wellpro[[#This Row],[Fecha]])</f>
        <v>9</v>
      </c>
    </row>
    <row r="3945" spans="2:12" x14ac:dyDescent="0.25">
      <c r="B3945" s="70">
        <v>46121</v>
      </c>
      <c r="C3945" s="74" t="s">
        <v>22</v>
      </c>
      <c r="D3945" s="210" t="s">
        <v>144</v>
      </c>
      <c r="E3945" s="63">
        <v>137.79</v>
      </c>
      <c r="F3945" s="63">
        <v>1</v>
      </c>
      <c r="G3945" s="48">
        <f>+(Ventas_Wellpro[[#This Row],[Precio de Venta]]*0.16)*Ventas_Wellpro[[#This Row],[Cantidad Vendida]]</f>
        <v>22.046399999999998</v>
      </c>
      <c r="H3945" s="48">
        <v>137.79</v>
      </c>
      <c r="I3945" s="17">
        <f>+Ventas_Wellpro[[#This Row],[Total de Venta sin IVA]]+Ventas_Wellpro[[#This Row],[IVA]]</f>
        <v>159.8364</v>
      </c>
      <c r="J3945">
        <f>YEAR(Ventas_Wellpro[[#This Row],[Fecha]])</f>
        <v>2026</v>
      </c>
      <c r="K3945" t="str">
        <f>TEXT(Ventas_Wellpro[[#This Row],[Fecha]],"MMMM")</f>
        <v>abril</v>
      </c>
      <c r="L3945">
        <f>DAY(Ventas_Wellpro[[#This Row],[Fecha]])</f>
        <v>9</v>
      </c>
    </row>
    <row r="3946" spans="2:12" x14ac:dyDescent="0.25">
      <c r="B3946" s="70">
        <v>46121</v>
      </c>
      <c r="C3946" s="74" t="s">
        <v>21</v>
      </c>
      <c r="D3946" s="211" t="s">
        <v>144</v>
      </c>
      <c r="E3946" s="64">
        <v>137.79</v>
      </c>
      <c r="F3946" s="64">
        <v>1</v>
      </c>
      <c r="G3946" s="48">
        <f>+(Ventas_Wellpro[[#This Row],[Precio de Venta]]*0.16)*Ventas_Wellpro[[#This Row],[Cantidad Vendida]]</f>
        <v>22.046399999999998</v>
      </c>
      <c r="H3946" s="65">
        <v>137.79</v>
      </c>
      <c r="I3946" s="17">
        <f>+Ventas_Wellpro[[#This Row],[Total de Venta sin IVA]]+Ventas_Wellpro[[#This Row],[IVA]]</f>
        <v>159.8364</v>
      </c>
      <c r="J3946">
        <f>YEAR(Ventas_Wellpro[[#This Row],[Fecha]])</f>
        <v>2026</v>
      </c>
      <c r="K3946" t="str">
        <f>TEXT(Ventas_Wellpro[[#This Row],[Fecha]],"MMMM")</f>
        <v>abril</v>
      </c>
      <c r="L3946">
        <f>DAY(Ventas_Wellpro[[#This Row],[Fecha]])</f>
        <v>9</v>
      </c>
    </row>
    <row r="3947" spans="2:12" x14ac:dyDescent="0.25">
      <c r="B3947" s="70">
        <v>46121</v>
      </c>
      <c r="C3947" s="74" t="s">
        <v>21</v>
      </c>
      <c r="D3947" s="210" t="s">
        <v>144</v>
      </c>
      <c r="E3947" s="63">
        <v>137.79</v>
      </c>
      <c r="F3947" s="63">
        <v>1</v>
      </c>
      <c r="G3947" s="48">
        <f>+(Ventas_Wellpro[[#This Row],[Precio de Venta]]*0.16)*Ventas_Wellpro[[#This Row],[Cantidad Vendida]]</f>
        <v>22.046399999999998</v>
      </c>
      <c r="H3947" s="48">
        <v>137.79</v>
      </c>
      <c r="I3947" s="17">
        <f>+Ventas_Wellpro[[#This Row],[Total de Venta sin IVA]]+Ventas_Wellpro[[#This Row],[IVA]]</f>
        <v>159.8364</v>
      </c>
      <c r="J3947">
        <f>YEAR(Ventas_Wellpro[[#This Row],[Fecha]])</f>
        <v>2026</v>
      </c>
      <c r="K3947" t="str">
        <f>TEXT(Ventas_Wellpro[[#This Row],[Fecha]],"MMMM")</f>
        <v>abril</v>
      </c>
      <c r="L3947">
        <f>DAY(Ventas_Wellpro[[#This Row],[Fecha]])</f>
        <v>9</v>
      </c>
    </row>
    <row r="3948" spans="2:12" x14ac:dyDescent="0.25">
      <c r="B3948" s="70">
        <v>46121</v>
      </c>
      <c r="C3948" s="74" t="s">
        <v>23</v>
      </c>
      <c r="D3948" s="211" t="s">
        <v>144</v>
      </c>
      <c r="E3948" s="64">
        <v>137.79</v>
      </c>
      <c r="F3948" s="64">
        <v>1</v>
      </c>
      <c r="G3948" s="48">
        <f>+(Ventas_Wellpro[[#This Row],[Precio de Venta]]*0.16)*Ventas_Wellpro[[#This Row],[Cantidad Vendida]]</f>
        <v>22.046399999999998</v>
      </c>
      <c r="H3948" s="65">
        <v>137.79</v>
      </c>
      <c r="I3948" s="17">
        <f>+Ventas_Wellpro[[#This Row],[Total de Venta sin IVA]]+Ventas_Wellpro[[#This Row],[IVA]]</f>
        <v>159.8364</v>
      </c>
      <c r="J3948">
        <f>YEAR(Ventas_Wellpro[[#This Row],[Fecha]])</f>
        <v>2026</v>
      </c>
      <c r="K3948" t="str">
        <f>TEXT(Ventas_Wellpro[[#This Row],[Fecha]],"MMMM")</f>
        <v>abril</v>
      </c>
      <c r="L3948">
        <f>DAY(Ventas_Wellpro[[#This Row],[Fecha]])</f>
        <v>9</v>
      </c>
    </row>
    <row r="3949" spans="2:12" x14ac:dyDescent="0.25">
      <c r="B3949" s="70">
        <v>46121</v>
      </c>
      <c r="C3949" s="74" t="s">
        <v>23</v>
      </c>
      <c r="D3949" s="210" t="s">
        <v>144</v>
      </c>
      <c r="E3949" s="63">
        <v>137.79</v>
      </c>
      <c r="F3949" s="63">
        <v>1</v>
      </c>
      <c r="G3949" s="48">
        <f>+(Ventas_Wellpro[[#This Row],[Precio de Venta]]*0.16)*Ventas_Wellpro[[#This Row],[Cantidad Vendida]]</f>
        <v>22.046399999999998</v>
      </c>
      <c r="H3949" s="48">
        <v>137.79</v>
      </c>
      <c r="I3949" s="17">
        <f>+Ventas_Wellpro[[#This Row],[Total de Venta sin IVA]]+Ventas_Wellpro[[#This Row],[IVA]]</f>
        <v>159.8364</v>
      </c>
      <c r="J3949">
        <f>YEAR(Ventas_Wellpro[[#This Row],[Fecha]])</f>
        <v>2026</v>
      </c>
      <c r="K3949" t="str">
        <f>TEXT(Ventas_Wellpro[[#This Row],[Fecha]],"MMMM")</f>
        <v>abril</v>
      </c>
      <c r="L3949">
        <f>DAY(Ventas_Wellpro[[#This Row],[Fecha]])</f>
        <v>9</v>
      </c>
    </row>
    <row r="3950" spans="2:12" x14ac:dyDescent="0.25">
      <c r="B3950" s="70">
        <v>46121</v>
      </c>
      <c r="C3950" s="74" t="s">
        <v>23</v>
      </c>
      <c r="D3950" s="211" t="s">
        <v>144</v>
      </c>
      <c r="E3950" s="64">
        <v>137.79</v>
      </c>
      <c r="F3950" s="64">
        <v>1</v>
      </c>
      <c r="G3950" s="48">
        <f>+(Ventas_Wellpro[[#This Row],[Precio de Venta]]*0.16)*Ventas_Wellpro[[#This Row],[Cantidad Vendida]]</f>
        <v>22.046399999999998</v>
      </c>
      <c r="H3950" s="65">
        <v>137.79</v>
      </c>
      <c r="I3950" s="17">
        <f>+Ventas_Wellpro[[#This Row],[Total de Venta sin IVA]]+Ventas_Wellpro[[#This Row],[IVA]]</f>
        <v>159.8364</v>
      </c>
      <c r="J3950">
        <f>YEAR(Ventas_Wellpro[[#This Row],[Fecha]])</f>
        <v>2026</v>
      </c>
      <c r="K3950" t="str">
        <f>TEXT(Ventas_Wellpro[[#This Row],[Fecha]],"MMMM")</f>
        <v>abril</v>
      </c>
      <c r="L3950">
        <f>DAY(Ventas_Wellpro[[#This Row],[Fecha]])</f>
        <v>9</v>
      </c>
    </row>
    <row r="3951" spans="2:12" x14ac:dyDescent="0.25">
      <c r="B3951" s="70">
        <v>46121</v>
      </c>
      <c r="C3951" s="74" t="s">
        <v>23</v>
      </c>
      <c r="D3951" s="210" t="s">
        <v>144</v>
      </c>
      <c r="E3951" s="63">
        <v>137.79</v>
      </c>
      <c r="F3951" s="63">
        <v>1</v>
      </c>
      <c r="G3951" s="48">
        <f>+(Ventas_Wellpro[[#This Row],[Precio de Venta]]*0.16)*Ventas_Wellpro[[#This Row],[Cantidad Vendida]]</f>
        <v>22.046399999999998</v>
      </c>
      <c r="H3951" s="48">
        <v>137.79</v>
      </c>
      <c r="I3951" s="17">
        <f>+Ventas_Wellpro[[#This Row],[Total de Venta sin IVA]]+Ventas_Wellpro[[#This Row],[IVA]]</f>
        <v>159.8364</v>
      </c>
      <c r="J3951">
        <f>YEAR(Ventas_Wellpro[[#This Row],[Fecha]])</f>
        <v>2026</v>
      </c>
      <c r="K3951" t="str">
        <f>TEXT(Ventas_Wellpro[[#This Row],[Fecha]],"MMMM")</f>
        <v>abril</v>
      </c>
      <c r="L3951">
        <f>DAY(Ventas_Wellpro[[#This Row],[Fecha]])</f>
        <v>9</v>
      </c>
    </row>
    <row r="3952" spans="2:12" x14ac:dyDescent="0.25">
      <c r="B3952" s="70">
        <v>46121</v>
      </c>
      <c r="C3952" s="74" t="s">
        <v>23</v>
      </c>
      <c r="D3952" s="211" t="s">
        <v>144</v>
      </c>
      <c r="E3952" s="64">
        <v>137.79</v>
      </c>
      <c r="F3952" s="64">
        <v>1</v>
      </c>
      <c r="G3952" s="48">
        <f>+(Ventas_Wellpro[[#This Row],[Precio de Venta]]*0.16)*Ventas_Wellpro[[#This Row],[Cantidad Vendida]]</f>
        <v>22.046399999999998</v>
      </c>
      <c r="H3952" s="65">
        <v>137.79</v>
      </c>
      <c r="I3952" s="17">
        <f>+Ventas_Wellpro[[#This Row],[Total de Venta sin IVA]]+Ventas_Wellpro[[#This Row],[IVA]]</f>
        <v>159.8364</v>
      </c>
      <c r="J3952">
        <f>YEAR(Ventas_Wellpro[[#This Row],[Fecha]])</f>
        <v>2026</v>
      </c>
      <c r="K3952" t="str">
        <f>TEXT(Ventas_Wellpro[[#This Row],[Fecha]],"MMMM")</f>
        <v>abril</v>
      </c>
      <c r="L3952">
        <f>DAY(Ventas_Wellpro[[#This Row],[Fecha]])</f>
        <v>9</v>
      </c>
    </row>
    <row r="3953" spans="2:12" x14ac:dyDescent="0.25">
      <c r="B3953" s="70">
        <v>46121</v>
      </c>
      <c r="C3953" s="74" t="s">
        <v>16</v>
      </c>
      <c r="D3953" s="210" t="s">
        <v>144</v>
      </c>
      <c r="E3953" s="63">
        <v>814.65</v>
      </c>
      <c r="F3953" s="63">
        <v>1</v>
      </c>
      <c r="G3953" s="48">
        <f>+(Ventas_Wellpro[[#This Row],[Precio de Venta]]*0.16)*Ventas_Wellpro[[#This Row],[Cantidad Vendida]]</f>
        <v>130.34399999999999</v>
      </c>
      <c r="H3953" s="48">
        <v>814.65</v>
      </c>
      <c r="I3953" s="17">
        <f>+Ventas_Wellpro[[#This Row],[Total de Venta sin IVA]]+Ventas_Wellpro[[#This Row],[IVA]]</f>
        <v>944.99399999999991</v>
      </c>
      <c r="J3953">
        <f>YEAR(Ventas_Wellpro[[#This Row],[Fecha]])</f>
        <v>2026</v>
      </c>
      <c r="K3953" t="str">
        <f>TEXT(Ventas_Wellpro[[#This Row],[Fecha]],"MMMM")</f>
        <v>abril</v>
      </c>
      <c r="L3953">
        <f>DAY(Ventas_Wellpro[[#This Row],[Fecha]])</f>
        <v>9</v>
      </c>
    </row>
    <row r="3954" spans="2:12" x14ac:dyDescent="0.25">
      <c r="B3954" s="70">
        <v>46121</v>
      </c>
      <c r="C3954" s="74" t="s">
        <v>12</v>
      </c>
      <c r="D3954" s="211" t="s">
        <v>144</v>
      </c>
      <c r="E3954" s="64">
        <v>343.97</v>
      </c>
      <c r="F3954" s="64">
        <v>1</v>
      </c>
      <c r="G3954" s="48">
        <f>+(Ventas_Wellpro[[#This Row],[Precio de Venta]]*0.16)*Ventas_Wellpro[[#This Row],[Cantidad Vendida]]</f>
        <v>55.035200000000003</v>
      </c>
      <c r="H3954" s="65">
        <v>343.97</v>
      </c>
      <c r="I3954" s="17">
        <f>+Ventas_Wellpro[[#This Row],[Total de Venta sin IVA]]+Ventas_Wellpro[[#This Row],[IVA]]</f>
        <v>399.00520000000006</v>
      </c>
      <c r="J3954">
        <f>YEAR(Ventas_Wellpro[[#This Row],[Fecha]])</f>
        <v>2026</v>
      </c>
      <c r="K3954" t="str">
        <f>TEXT(Ventas_Wellpro[[#This Row],[Fecha]],"MMMM")</f>
        <v>abril</v>
      </c>
      <c r="L3954">
        <f>DAY(Ventas_Wellpro[[#This Row],[Fecha]])</f>
        <v>9</v>
      </c>
    </row>
    <row r="3955" spans="2:12" x14ac:dyDescent="0.25">
      <c r="B3955" s="70">
        <v>46121</v>
      </c>
      <c r="C3955" s="123" t="s">
        <v>147</v>
      </c>
      <c r="D3955" s="210" t="s">
        <v>144</v>
      </c>
      <c r="E3955" s="63">
        <v>61.634999999999998</v>
      </c>
      <c r="F3955" s="63">
        <v>2</v>
      </c>
      <c r="G3955" s="48">
        <f>+(Ventas_Wellpro[[#This Row],[Precio de Venta]]*0.16)*Ventas_Wellpro[[#This Row],[Cantidad Vendida]]</f>
        <v>19.723199999999999</v>
      </c>
      <c r="H3955" s="48">
        <v>123.27</v>
      </c>
      <c r="I3955" s="17">
        <f>+Ventas_Wellpro[[#This Row],[Total de Venta sin IVA]]+Ventas_Wellpro[[#This Row],[IVA]]</f>
        <v>142.9932</v>
      </c>
      <c r="J3955">
        <f>YEAR(Ventas_Wellpro[[#This Row],[Fecha]])</f>
        <v>2026</v>
      </c>
      <c r="K3955" t="str">
        <f>TEXT(Ventas_Wellpro[[#This Row],[Fecha]],"MMMM")</f>
        <v>abril</v>
      </c>
      <c r="L3955">
        <f>DAY(Ventas_Wellpro[[#This Row],[Fecha]])</f>
        <v>9</v>
      </c>
    </row>
    <row r="3956" spans="2:12" x14ac:dyDescent="0.25">
      <c r="B3956" s="70">
        <v>46121</v>
      </c>
      <c r="C3956" s="123" t="s">
        <v>147</v>
      </c>
      <c r="D3956" s="211" t="s">
        <v>144</v>
      </c>
      <c r="E3956" s="64">
        <v>94.82</v>
      </c>
      <c r="F3956" s="64">
        <v>1</v>
      </c>
      <c r="G3956" s="48">
        <f>+(Ventas_Wellpro[[#This Row],[Precio de Venta]]*0.16)*Ventas_Wellpro[[#This Row],[Cantidad Vendida]]</f>
        <v>15.171199999999999</v>
      </c>
      <c r="H3956" s="65">
        <v>94.82</v>
      </c>
      <c r="I3956" s="17">
        <f>+Ventas_Wellpro[[#This Row],[Total de Venta sin IVA]]+Ventas_Wellpro[[#This Row],[IVA]]</f>
        <v>109.99119999999999</v>
      </c>
      <c r="J3956">
        <f>YEAR(Ventas_Wellpro[[#This Row],[Fecha]])</f>
        <v>2026</v>
      </c>
      <c r="K3956" t="str">
        <f>TEXT(Ventas_Wellpro[[#This Row],[Fecha]],"MMMM")</f>
        <v>abril</v>
      </c>
      <c r="L3956">
        <f>DAY(Ventas_Wellpro[[#This Row],[Fecha]])</f>
        <v>9</v>
      </c>
    </row>
    <row r="3957" spans="2:12" x14ac:dyDescent="0.25">
      <c r="B3957" s="70">
        <v>46121</v>
      </c>
      <c r="C3957" s="74" t="s">
        <v>123</v>
      </c>
      <c r="D3957" s="210" t="s">
        <v>144</v>
      </c>
      <c r="E3957" s="63">
        <v>137.79</v>
      </c>
      <c r="F3957" s="63">
        <v>1</v>
      </c>
      <c r="G3957" s="48">
        <f>+(Ventas_Wellpro[[#This Row],[Precio de Venta]]*0.16)*Ventas_Wellpro[[#This Row],[Cantidad Vendida]]</f>
        <v>22.046399999999998</v>
      </c>
      <c r="H3957" s="48">
        <v>137.79</v>
      </c>
      <c r="I3957" s="17">
        <f>+Ventas_Wellpro[[#This Row],[Total de Venta sin IVA]]+Ventas_Wellpro[[#This Row],[IVA]]</f>
        <v>159.8364</v>
      </c>
      <c r="J3957">
        <f>YEAR(Ventas_Wellpro[[#This Row],[Fecha]])</f>
        <v>2026</v>
      </c>
      <c r="K3957" t="str">
        <f>TEXT(Ventas_Wellpro[[#This Row],[Fecha]],"MMMM")</f>
        <v>abril</v>
      </c>
      <c r="L3957">
        <f>DAY(Ventas_Wellpro[[#This Row],[Fecha]])</f>
        <v>9</v>
      </c>
    </row>
    <row r="3958" spans="2:12" x14ac:dyDescent="0.25">
      <c r="B3958" s="70">
        <v>46121</v>
      </c>
      <c r="C3958" s="74" t="s">
        <v>123</v>
      </c>
      <c r="D3958" s="211" t="s">
        <v>144</v>
      </c>
      <c r="E3958" s="64">
        <v>137.79</v>
      </c>
      <c r="F3958" s="64">
        <v>1</v>
      </c>
      <c r="G3958" s="48">
        <f>+(Ventas_Wellpro[[#This Row],[Precio de Venta]]*0.16)*Ventas_Wellpro[[#This Row],[Cantidad Vendida]]</f>
        <v>22.046399999999998</v>
      </c>
      <c r="H3958" s="65">
        <v>137.79</v>
      </c>
      <c r="I3958" s="17">
        <f>+Ventas_Wellpro[[#This Row],[Total de Venta sin IVA]]+Ventas_Wellpro[[#This Row],[IVA]]</f>
        <v>159.8364</v>
      </c>
      <c r="J3958">
        <f>YEAR(Ventas_Wellpro[[#This Row],[Fecha]])</f>
        <v>2026</v>
      </c>
      <c r="K3958" t="str">
        <f>TEXT(Ventas_Wellpro[[#This Row],[Fecha]],"MMMM")</f>
        <v>abril</v>
      </c>
      <c r="L3958">
        <f>DAY(Ventas_Wellpro[[#This Row],[Fecha]])</f>
        <v>9</v>
      </c>
    </row>
    <row r="3959" spans="2:12" x14ac:dyDescent="0.25">
      <c r="B3959" s="70">
        <v>46122</v>
      </c>
      <c r="C3959" s="74" t="s">
        <v>22</v>
      </c>
      <c r="D3959" s="210" t="s">
        <v>144</v>
      </c>
      <c r="E3959" s="150">
        <v>137.79</v>
      </c>
      <c r="F3959" s="150">
        <v>1</v>
      </c>
      <c r="G3959" s="48">
        <f>+(Ventas_Wellpro[[#This Row],[Precio de Venta]]*0.16)*Ventas_Wellpro[[#This Row],[Cantidad Vendida]]</f>
        <v>22.046399999999998</v>
      </c>
      <c r="H3959" s="152">
        <v>137.79</v>
      </c>
      <c r="I3959" s="17">
        <f>+Ventas_Wellpro[[#This Row],[Total de Venta sin IVA]]+Ventas_Wellpro[[#This Row],[IVA]]</f>
        <v>159.8364</v>
      </c>
      <c r="J3959">
        <f>YEAR(Ventas_Wellpro[[#This Row],[Fecha]])</f>
        <v>2026</v>
      </c>
      <c r="K3959" t="str">
        <f>TEXT(Ventas_Wellpro[[#This Row],[Fecha]],"MMMM")</f>
        <v>abril</v>
      </c>
      <c r="L3959">
        <f>DAY(Ventas_Wellpro[[#This Row],[Fecha]])</f>
        <v>10</v>
      </c>
    </row>
    <row r="3960" spans="2:12" x14ac:dyDescent="0.25">
      <c r="B3960" s="70">
        <v>46122</v>
      </c>
      <c r="C3960" s="74" t="s">
        <v>22</v>
      </c>
      <c r="D3960" s="211" t="s">
        <v>144</v>
      </c>
      <c r="E3960" s="151">
        <v>137.79</v>
      </c>
      <c r="F3960" s="151">
        <v>1</v>
      </c>
      <c r="G3960" s="48">
        <f>+(Ventas_Wellpro[[#This Row],[Precio de Venta]]*0.16)*Ventas_Wellpro[[#This Row],[Cantidad Vendida]]</f>
        <v>22.046399999999998</v>
      </c>
      <c r="H3960" s="153">
        <v>137.79</v>
      </c>
      <c r="I3960" s="17">
        <f>+Ventas_Wellpro[[#This Row],[Total de Venta sin IVA]]+Ventas_Wellpro[[#This Row],[IVA]]</f>
        <v>159.8364</v>
      </c>
      <c r="J3960">
        <f>YEAR(Ventas_Wellpro[[#This Row],[Fecha]])</f>
        <v>2026</v>
      </c>
      <c r="K3960" t="str">
        <f>TEXT(Ventas_Wellpro[[#This Row],[Fecha]],"MMMM")</f>
        <v>abril</v>
      </c>
      <c r="L3960">
        <f>DAY(Ventas_Wellpro[[#This Row],[Fecha]])</f>
        <v>10</v>
      </c>
    </row>
    <row r="3961" spans="2:12" x14ac:dyDescent="0.25">
      <c r="B3961" s="70">
        <v>46122</v>
      </c>
      <c r="C3961" s="74" t="s">
        <v>22</v>
      </c>
      <c r="D3961" s="210" t="s">
        <v>144</v>
      </c>
      <c r="E3961" s="150">
        <v>137.79</v>
      </c>
      <c r="F3961" s="150">
        <v>1</v>
      </c>
      <c r="G3961" s="48">
        <f>+(Ventas_Wellpro[[#This Row],[Precio de Venta]]*0.16)*Ventas_Wellpro[[#This Row],[Cantidad Vendida]]</f>
        <v>22.046399999999998</v>
      </c>
      <c r="H3961" s="152">
        <v>137.79</v>
      </c>
      <c r="I3961" s="17">
        <f>+Ventas_Wellpro[[#This Row],[Total de Venta sin IVA]]+Ventas_Wellpro[[#This Row],[IVA]]</f>
        <v>159.8364</v>
      </c>
      <c r="J3961">
        <f>YEAR(Ventas_Wellpro[[#This Row],[Fecha]])</f>
        <v>2026</v>
      </c>
      <c r="K3961" t="str">
        <f>TEXT(Ventas_Wellpro[[#This Row],[Fecha]],"MMMM")</f>
        <v>abril</v>
      </c>
      <c r="L3961">
        <f>DAY(Ventas_Wellpro[[#This Row],[Fecha]])</f>
        <v>10</v>
      </c>
    </row>
    <row r="3962" spans="2:12" x14ac:dyDescent="0.25">
      <c r="B3962" s="70">
        <v>46122</v>
      </c>
      <c r="C3962" s="74" t="s">
        <v>22</v>
      </c>
      <c r="D3962" s="211" t="s">
        <v>144</v>
      </c>
      <c r="E3962" s="151">
        <v>137.79</v>
      </c>
      <c r="F3962" s="151">
        <v>1</v>
      </c>
      <c r="G3962" s="48">
        <f>+(Ventas_Wellpro[[#This Row],[Precio de Venta]]*0.16)*Ventas_Wellpro[[#This Row],[Cantidad Vendida]]</f>
        <v>22.046399999999998</v>
      </c>
      <c r="H3962" s="153">
        <v>137.79</v>
      </c>
      <c r="I3962" s="17">
        <f>+Ventas_Wellpro[[#This Row],[Total de Venta sin IVA]]+Ventas_Wellpro[[#This Row],[IVA]]</f>
        <v>159.8364</v>
      </c>
      <c r="J3962">
        <f>YEAR(Ventas_Wellpro[[#This Row],[Fecha]])</f>
        <v>2026</v>
      </c>
      <c r="K3962" t="str">
        <f>TEXT(Ventas_Wellpro[[#This Row],[Fecha]],"MMMM")</f>
        <v>abril</v>
      </c>
      <c r="L3962">
        <f>DAY(Ventas_Wellpro[[#This Row],[Fecha]])</f>
        <v>10</v>
      </c>
    </row>
    <row r="3963" spans="2:12" x14ac:dyDescent="0.25">
      <c r="B3963" s="70">
        <v>46122</v>
      </c>
      <c r="C3963" s="74" t="s">
        <v>22</v>
      </c>
      <c r="D3963" s="210" t="s">
        <v>144</v>
      </c>
      <c r="E3963" s="150">
        <v>137.79</v>
      </c>
      <c r="F3963" s="150">
        <v>1</v>
      </c>
      <c r="G3963" s="48">
        <f>+(Ventas_Wellpro[[#This Row],[Precio de Venta]]*0.16)*Ventas_Wellpro[[#This Row],[Cantidad Vendida]]</f>
        <v>22.046399999999998</v>
      </c>
      <c r="H3963" s="152">
        <v>137.79</v>
      </c>
      <c r="I3963" s="17">
        <f>+Ventas_Wellpro[[#This Row],[Total de Venta sin IVA]]+Ventas_Wellpro[[#This Row],[IVA]]</f>
        <v>159.8364</v>
      </c>
      <c r="J3963">
        <f>YEAR(Ventas_Wellpro[[#This Row],[Fecha]])</f>
        <v>2026</v>
      </c>
      <c r="K3963" t="str">
        <f>TEXT(Ventas_Wellpro[[#This Row],[Fecha]],"MMMM")</f>
        <v>abril</v>
      </c>
      <c r="L3963">
        <f>DAY(Ventas_Wellpro[[#This Row],[Fecha]])</f>
        <v>10</v>
      </c>
    </row>
    <row r="3964" spans="2:12" x14ac:dyDescent="0.25">
      <c r="B3964" s="70">
        <v>46122</v>
      </c>
      <c r="C3964" s="74" t="s">
        <v>22</v>
      </c>
      <c r="D3964" s="211" t="s">
        <v>144</v>
      </c>
      <c r="E3964" s="151">
        <v>137.79</v>
      </c>
      <c r="F3964" s="151">
        <v>1</v>
      </c>
      <c r="G3964" s="48">
        <f>+(Ventas_Wellpro[[#This Row],[Precio de Venta]]*0.16)*Ventas_Wellpro[[#This Row],[Cantidad Vendida]]</f>
        <v>22.046399999999998</v>
      </c>
      <c r="H3964" s="153">
        <v>137.79</v>
      </c>
      <c r="I3964" s="17">
        <f>+Ventas_Wellpro[[#This Row],[Total de Venta sin IVA]]+Ventas_Wellpro[[#This Row],[IVA]]</f>
        <v>159.8364</v>
      </c>
      <c r="J3964">
        <f>YEAR(Ventas_Wellpro[[#This Row],[Fecha]])</f>
        <v>2026</v>
      </c>
      <c r="K3964" t="str">
        <f>TEXT(Ventas_Wellpro[[#This Row],[Fecha]],"MMMM")</f>
        <v>abril</v>
      </c>
      <c r="L3964">
        <f>DAY(Ventas_Wellpro[[#This Row],[Fecha]])</f>
        <v>10</v>
      </c>
    </row>
    <row r="3965" spans="2:12" x14ac:dyDescent="0.25">
      <c r="B3965" s="70">
        <v>46122</v>
      </c>
      <c r="C3965" s="74" t="s">
        <v>22</v>
      </c>
      <c r="D3965" s="210" t="s">
        <v>144</v>
      </c>
      <c r="E3965" s="150">
        <v>137.79</v>
      </c>
      <c r="F3965" s="150">
        <v>1</v>
      </c>
      <c r="G3965" s="48">
        <f>+(Ventas_Wellpro[[#This Row],[Precio de Venta]]*0.16)*Ventas_Wellpro[[#This Row],[Cantidad Vendida]]</f>
        <v>22.046399999999998</v>
      </c>
      <c r="H3965" s="152">
        <v>137.79</v>
      </c>
      <c r="I3965" s="17">
        <f>+Ventas_Wellpro[[#This Row],[Total de Venta sin IVA]]+Ventas_Wellpro[[#This Row],[IVA]]</f>
        <v>159.8364</v>
      </c>
      <c r="J3965">
        <f>YEAR(Ventas_Wellpro[[#This Row],[Fecha]])</f>
        <v>2026</v>
      </c>
      <c r="K3965" t="str">
        <f>TEXT(Ventas_Wellpro[[#This Row],[Fecha]],"MMMM")</f>
        <v>abril</v>
      </c>
      <c r="L3965">
        <f>DAY(Ventas_Wellpro[[#This Row],[Fecha]])</f>
        <v>10</v>
      </c>
    </row>
    <row r="3966" spans="2:12" x14ac:dyDescent="0.25">
      <c r="B3966" s="70">
        <v>46122</v>
      </c>
      <c r="C3966" s="74" t="s">
        <v>22</v>
      </c>
      <c r="D3966" s="211" t="s">
        <v>144</v>
      </c>
      <c r="E3966" s="151">
        <v>137.79</v>
      </c>
      <c r="F3966" s="151">
        <v>1</v>
      </c>
      <c r="G3966" s="48">
        <f>+(Ventas_Wellpro[[#This Row],[Precio de Venta]]*0.16)*Ventas_Wellpro[[#This Row],[Cantidad Vendida]]</f>
        <v>22.046399999999998</v>
      </c>
      <c r="H3966" s="153">
        <v>137.79</v>
      </c>
      <c r="I3966" s="17">
        <f>+Ventas_Wellpro[[#This Row],[Total de Venta sin IVA]]+Ventas_Wellpro[[#This Row],[IVA]]</f>
        <v>159.8364</v>
      </c>
      <c r="J3966">
        <f>YEAR(Ventas_Wellpro[[#This Row],[Fecha]])</f>
        <v>2026</v>
      </c>
      <c r="K3966" t="str">
        <f>TEXT(Ventas_Wellpro[[#This Row],[Fecha]],"MMMM")</f>
        <v>abril</v>
      </c>
      <c r="L3966">
        <f>DAY(Ventas_Wellpro[[#This Row],[Fecha]])</f>
        <v>10</v>
      </c>
    </row>
    <row r="3967" spans="2:12" x14ac:dyDescent="0.25">
      <c r="B3967" s="70">
        <v>46122</v>
      </c>
      <c r="C3967" s="74" t="s">
        <v>22</v>
      </c>
      <c r="D3967" s="210" t="s">
        <v>144</v>
      </c>
      <c r="E3967" s="150">
        <v>137.79</v>
      </c>
      <c r="F3967" s="150">
        <v>1</v>
      </c>
      <c r="G3967" s="48">
        <f>+(Ventas_Wellpro[[#This Row],[Precio de Venta]]*0.16)*Ventas_Wellpro[[#This Row],[Cantidad Vendida]]</f>
        <v>22.046399999999998</v>
      </c>
      <c r="H3967" s="152">
        <v>137.79</v>
      </c>
      <c r="I3967" s="17">
        <f>+Ventas_Wellpro[[#This Row],[Total de Venta sin IVA]]+Ventas_Wellpro[[#This Row],[IVA]]</f>
        <v>159.8364</v>
      </c>
      <c r="J3967">
        <f>YEAR(Ventas_Wellpro[[#This Row],[Fecha]])</f>
        <v>2026</v>
      </c>
      <c r="K3967" t="str">
        <f>TEXT(Ventas_Wellpro[[#This Row],[Fecha]],"MMMM")</f>
        <v>abril</v>
      </c>
      <c r="L3967">
        <f>DAY(Ventas_Wellpro[[#This Row],[Fecha]])</f>
        <v>10</v>
      </c>
    </row>
    <row r="3968" spans="2:12" x14ac:dyDescent="0.25">
      <c r="B3968" s="70">
        <v>46122</v>
      </c>
      <c r="C3968" s="74" t="s">
        <v>24</v>
      </c>
      <c r="D3968" s="211" t="s">
        <v>144</v>
      </c>
      <c r="E3968" s="151">
        <v>137.79</v>
      </c>
      <c r="F3968" s="151">
        <v>1</v>
      </c>
      <c r="G3968" s="48">
        <f>+(Ventas_Wellpro[[#This Row],[Precio de Venta]]*0.16)*Ventas_Wellpro[[#This Row],[Cantidad Vendida]]</f>
        <v>22.046399999999998</v>
      </c>
      <c r="H3968" s="153">
        <v>137.79</v>
      </c>
      <c r="I3968" s="17">
        <f>+Ventas_Wellpro[[#This Row],[Total de Venta sin IVA]]+Ventas_Wellpro[[#This Row],[IVA]]</f>
        <v>159.8364</v>
      </c>
      <c r="J3968">
        <f>YEAR(Ventas_Wellpro[[#This Row],[Fecha]])</f>
        <v>2026</v>
      </c>
      <c r="K3968" t="str">
        <f>TEXT(Ventas_Wellpro[[#This Row],[Fecha]],"MMMM")</f>
        <v>abril</v>
      </c>
      <c r="L3968">
        <f>DAY(Ventas_Wellpro[[#This Row],[Fecha]])</f>
        <v>10</v>
      </c>
    </row>
    <row r="3969" spans="2:12" x14ac:dyDescent="0.25">
      <c r="B3969" s="70">
        <v>46122</v>
      </c>
      <c r="C3969" s="74" t="s">
        <v>123</v>
      </c>
      <c r="D3969" s="210" t="s">
        <v>144</v>
      </c>
      <c r="E3969" s="150">
        <v>137.79</v>
      </c>
      <c r="F3969" s="150">
        <v>1</v>
      </c>
      <c r="G3969" s="48">
        <f>+(Ventas_Wellpro[[#This Row],[Precio de Venta]]*0.16)*Ventas_Wellpro[[#This Row],[Cantidad Vendida]]</f>
        <v>22.046399999999998</v>
      </c>
      <c r="H3969" s="152">
        <v>137.79</v>
      </c>
      <c r="I3969" s="17">
        <f>+Ventas_Wellpro[[#This Row],[Total de Venta sin IVA]]+Ventas_Wellpro[[#This Row],[IVA]]</f>
        <v>159.8364</v>
      </c>
      <c r="J3969">
        <f>YEAR(Ventas_Wellpro[[#This Row],[Fecha]])</f>
        <v>2026</v>
      </c>
      <c r="K3969" t="str">
        <f>TEXT(Ventas_Wellpro[[#This Row],[Fecha]],"MMMM")</f>
        <v>abril</v>
      </c>
      <c r="L3969">
        <f>DAY(Ventas_Wellpro[[#This Row],[Fecha]])</f>
        <v>10</v>
      </c>
    </row>
    <row r="3970" spans="2:12" x14ac:dyDescent="0.25">
      <c r="B3970" s="70">
        <v>46125</v>
      </c>
      <c r="C3970" s="74" t="s">
        <v>22</v>
      </c>
      <c r="D3970" s="210" t="s">
        <v>144</v>
      </c>
      <c r="E3970" s="150">
        <v>137.79</v>
      </c>
      <c r="F3970" s="150">
        <v>1</v>
      </c>
      <c r="G3970" s="48">
        <f>+(Ventas_Wellpro[[#This Row],[Precio de Venta]]*0.16)*Ventas_Wellpro[[#This Row],[Cantidad Vendida]]</f>
        <v>22.046399999999998</v>
      </c>
      <c r="H3970" s="152">
        <v>137.79</v>
      </c>
      <c r="I3970" s="17">
        <f>+Ventas_Wellpro[[#This Row],[Total de Venta sin IVA]]+Ventas_Wellpro[[#This Row],[IVA]]</f>
        <v>159.8364</v>
      </c>
      <c r="J3970">
        <f>YEAR(Ventas_Wellpro[[#This Row],[Fecha]])</f>
        <v>2026</v>
      </c>
      <c r="K3970" t="str">
        <f>TEXT(Ventas_Wellpro[[#This Row],[Fecha]],"MMMM")</f>
        <v>abril</v>
      </c>
      <c r="L3970">
        <f>DAY(Ventas_Wellpro[[#This Row],[Fecha]])</f>
        <v>13</v>
      </c>
    </row>
    <row r="3971" spans="2:12" x14ac:dyDescent="0.25">
      <c r="B3971" s="70">
        <v>46125</v>
      </c>
      <c r="C3971" s="74" t="s">
        <v>22</v>
      </c>
      <c r="D3971" s="211" t="s">
        <v>144</v>
      </c>
      <c r="E3971" s="151">
        <v>137.79</v>
      </c>
      <c r="F3971" s="151">
        <v>1</v>
      </c>
      <c r="G3971" s="48">
        <f>+(Ventas_Wellpro[[#This Row],[Precio de Venta]]*0.16)*Ventas_Wellpro[[#This Row],[Cantidad Vendida]]</f>
        <v>22.046399999999998</v>
      </c>
      <c r="H3971" s="153">
        <v>137.79</v>
      </c>
      <c r="I3971" s="17">
        <f>+Ventas_Wellpro[[#This Row],[Total de Venta sin IVA]]+Ventas_Wellpro[[#This Row],[IVA]]</f>
        <v>159.8364</v>
      </c>
      <c r="J3971">
        <f>YEAR(Ventas_Wellpro[[#This Row],[Fecha]])</f>
        <v>2026</v>
      </c>
      <c r="K3971" t="str">
        <f>TEXT(Ventas_Wellpro[[#This Row],[Fecha]],"MMMM")</f>
        <v>abril</v>
      </c>
      <c r="L3971">
        <f>DAY(Ventas_Wellpro[[#This Row],[Fecha]])</f>
        <v>13</v>
      </c>
    </row>
    <row r="3972" spans="2:12" x14ac:dyDescent="0.25">
      <c r="B3972" s="70">
        <v>46125</v>
      </c>
      <c r="C3972" s="74" t="s">
        <v>22</v>
      </c>
      <c r="D3972" s="210" t="s">
        <v>144</v>
      </c>
      <c r="E3972" s="150">
        <v>137.79</v>
      </c>
      <c r="F3972" s="150">
        <v>1</v>
      </c>
      <c r="G3972" s="48">
        <f>+(Ventas_Wellpro[[#This Row],[Precio de Venta]]*0.16)*Ventas_Wellpro[[#This Row],[Cantidad Vendida]]</f>
        <v>22.046399999999998</v>
      </c>
      <c r="H3972" s="152">
        <v>137.79</v>
      </c>
      <c r="I3972" s="17">
        <f>+Ventas_Wellpro[[#This Row],[Total de Venta sin IVA]]+Ventas_Wellpro[[#This Row],[IVA]]</f>
        <v>159.8364</v>
      </c>
      <c r="J3972">
        <f>YEAR(Ventas_Wellpro[[#This Row],[Fecha]])</f>
        <v>2026</v>
      </c>
      <c r="K3972" t="str">
        <f>TEXT(Ventas_Wellpro[[#This Row],[Fecha]],"MMMM")</f>
        <v>abril</v>
      </c>
      <c r="L3972">
        <f>DAY(Ventas_Wellpro[[#This Row],[Fecha]])</f>
        <v>13</v>
      </c>
    </row>
    <row r="3973" spans="2:12" x14ac:dyDescent="0.25">
      <c r="B3973" s="70">
        <v>46125</v>
      </c>
      <c r="C3973" s="74" t="s">
        <v>22</v>
      </c>
      <c r="D3973" s="211" t="s">
        <v>144</v>
      </c>
      <c r="E3973" s="151">
        <v>137.79</v>
      </c>
      <c r="F3973" s="151">
        <v>1</v>
      </c>
      <c r="G3973" s="48">
        <f>+(Ventas_Wellpro[[#This Row],[Precio de Venta]]*0.16)*Ventas_Wellpro[[#This Row],[Cantidad Vendida]]</f>
        <v>22.046399999999998</v>
      </c>
      <c r="H3973" s="153">
        <v>137.79</v>
      </c>
      <c r="I3973" s="17">
        <f>+Ventas_Wellpro[[#This Row],[Total de Venta sin IVA]]+Ventas_Wellpro[[#This Row],[IVA]]</f>
        <v>159.8364</v>
      </c>
      <c r="J3973">
        <f>YEAR(Ventas_Wellpro[[#This Row],[Fecha]])</f>
        <v>2026</v>
      </c>
      <c r="K3973" t="str">
        <f>TEXT(Ventas_Wellpro[[#This Row],[Fecha]],"MMMM")</f>
        <v>abril</v>
      </c>
      <c r="L3973">
        <f>DAY(Ventas_Wellpro[[#This Row],[Fecha]])</f>
        <v>13</v>
      </c>
    </row>
    <row r="3974" spans="2:12" x14ac:dyDescent="0.25">
      <c r="B3974" s="70">
        <v>46125</v>
      </c>
      <c r="C3974" s="74" t="s">
        <v>22</v>
      </c>
      <c r="D3974" s="210" t="s">
        <v>144</v>
      </c>
      <c r="E3974" s="150">
        <v>137.79</v>
      </c>
      <c r="F3974" s="150">
        <v>1</v>
      </c>
      <c r="G3974" s="48">
        <f>+(Ventas_Wellpro[[#This Row],[Precio de Venta]]*0.16)*Ventas_Wellpro[[#This Row],[Cantidad Vendida]]</f>
        <v>22.046399999999998</v>
      </c>
      <c r="H3974" s="152">
        <v>137.79</v>
      </c>
      <c r="I3974" s="17">
        <f>+Ventas_Wellpro[[#This Row],[Total de Venta sin IVA]]+Ventas_Wellpro[[#This Row],[IVA]]</f>
        <v>159.8364</v>
      </c>
      <c r="J3974">
        <f>YEAR(Ventas_Wellpro[[#This Row],[Fecha]])</f>
        <v>2026</v>
      </c>
      <c r="K3974" t="str">
        <f>TEXT(Ventas_Wellpro[[#This Row],[Fecha]],"MMMM")</f>
        <v>abril</v>
      </c>
      <c r="L3974">
        <f>DAY(Ventas_Wellpro[[#This Row],[Fecha]])</f>
        <v>13</v>
      </c>
    </row>
    <row r="3975" spans="2:12" x14ac:dyDescent="0.25">
      <c r="B3975" s="70">
        <v>46125</v>
      </c>
      <c r="C3975" s="74" t="s">
        <v>22</v>
      </c>
      <c r="D3975" s="211" t="s">
        <v>144</v>
      </c>
      <c r="E3975" s="151">
        <v>137.79</v>
      </c>
      <c r="F3975" s="151">
        <v>1</v>
      </c>
      <c r="G3975" s="48">
        <f>+(Ventas_Wellpro[[#This Row],[Precio de Venta]]*0.16)*Ventas_Wellpro[[#This Row],[Cantidad Vendida]]</f>
        <v>22.046399999999998</v>
      </c>
      <c r="H3975" s="153">
        <v>137.79</v>
      </c>
      <c r="I3975" s="17">
        <f>+Ventas_Wellpro[[#This Row],[Total de Venta sin IVA]]+Ventas_Wellpro[[#This Row],[IVA]]</f>
        <v>159.8364</v>
      </c>
      <c r="J3975">
        <f>YEAR(Ventas_Wellpro[[#This Row],[Fecha]])</f>
        <v>2026</v>
      </c>
      <c r="K3975" t="str">
        <f>TEXT(Ventas_Wellpro[[#This Row],[Fecha]],"MMMM")</f>
        <v>abril</v>
      </c>
      <c r="L3975">
        <f>DAY(Ventas_Wellpro[[#This Row],[Fecha]])</f>
        <v>13</v>
      </c>
    </row>
    <row r="3976" spans="2:12" x14ac:dyDescent="0.25">
      <c r="B3976" s="70">
        <v>46125</v>
      </c>
      <c r="C3976" s="74" t="s">
        <v>22</v>
      </c>
      <c r="D3976" s="210" t="s">
        <v>144</v>
      </c>
      <c r="E3976" s="150">
        <v>137.79</v>
      </c>
      <c r="F3976" s="150">
        <v>1</v>
      </c>
      <c r="G3976" s="48">
        <f>+(Ventas_Wellpro[[#This Row],[Precio de Venta]]*0.16)*Ventas_Wellpro[[#This Row],[Cantidad Vendida]]</f>
        <v>22.046399999999998</v>
      </c>
      <c r="H3976" s="152">
        <v>137.79</v>
      </c>
      <c r="I3976" s="17">
        <f>+Ventas_Wellpro[[#This Row],[Total de Venta sin IVA]]+Ventas_Wellpro[[#This Row],[IVA]]</f>
        <v>159.8364</v>
      </c>
      <c r="J3976">
        <f>YEAR(Ventas_Wellpro[[#This Row],[Fecha]])</f>
        <v>2026</v>
      </c>
      <c r="K3976" t="str">
        <f>TEXT(Ventas_Wellpro[[#This Row],[Fecha]],"MMMM")</f>
        <v>abril</v>
      </c>
      <c r="L3976">
        <f>DAY(Ventas_Wellpro[[#This Row],[Fecha]])</f>
        <v>13</v>
      </c>
    </row>
    <row r="3977" spans="2:12" x14ac:dyDescent="0.25">
      <c r="B3977" s="70">
        <v>46125</v>
      </c>
      <c r="C3977" s="74" t="s">
        <v>22</v>
      </c>
      <c r="D3977" s="211" t="s">
        <v>144</v>
      </c>
      <c r="E3977" s="151">
        <v>137.79499999999999</v>
      </c>
      <c r="F3977" s="151">
        <v>2</v>
      </c>
      <c r="G3977" s="48">
        <f>+(Ventas_Wellpro[[#This Row],[Precio de Venta]]*0.16)*Ventas_Wellpro[[#This Row],[Cantidad Vendida]]</f>
        <v>44.0944</v>
      </c>
      <c r="H3977" s="153">
        <v>275.58999999999997</v>
      </c>
      <c r="I3977" s="17">
        <f>+Ventas_Wellpro[[#This Row],[Total de Venta sin IVA]]+Ventas_Wellpro[[#This Row],[IVA]]</f>
        <v>319.68439999999998</v>
      </c>
      <c r="J3977">
        <f>YEAR(Ventas_Wellpro[[#This Row],[Fecha]])</f>
        <v>2026</v>
      </c>
      <c r="K3977" t="str">
        <f>TEXT(Ventas_Wellpro[[#This Row],[Fecha]],"MMMM")</f>
        <v>abril</v>
      </c>
      <c r="L3977">
        <f>DAY(Ventas_Wellpro[[#This Row],[Fecha]])</f>
        <v>13</v>
      </c>
    </row>
    <row r="3978" spans="2:12" x14ac:dyDescent="0.25">
      <c r="B3978" s="70">
        <v>46125</v>
      </c>
      <c r="C3978" s="74" t="s">
        <v>22</v>
      </c>
      <c r="D3978" s="210" t="s">
        <v>144</v>
      </c>
      <c r="E3978" s="150">
        <v>137.79</v>
      </c>
      <c r="F3978" s="150">
        <v>1</v>
      </c>
      <c r="G3978" s="48">
        <f>+(Ventas_Wellpro[[#This Row],[Precio de Venta]]*0.16)*Ventas_Wellpro[[#This Row],[Cantidad Vendida]]</f>
        <v>22.046399999999998</v>
      </c>
      <c r="H3978" s="152">
        <v>137.79</v>
      </c>
      <c r="I3978" s="17">
        <f>+Ventas_Wellpro[[#This Row],[Total de Venta sin IVA]]+Ventas_Wellpro[[#This Row],[IVA]]</f>
        <v>159.8364</v>
      </c>
      <c r="J3978">
        <f>YEAR(Ventas_Wellpro[[#This Row],[Fecha]])</f>
        <v>2026</v>
      </c>
      <c r="K3978" t="str">
        <f>TEXT(Ventas_Wellpro[[#This Row],[Fecha]],"MMMM")</f>
        <v>abril</v>
      </c>
      <c r="L3978">
        <f>DAY(Ventas_Wellpro[[#This Row],[Fecha]])</f>
        <v>13</v>
      </c>
    </row>
    <row r="3979" spans="2:12" x14ac:dyDescent="0.25">
      <c r="B3979" s="70">
        <v>46125</v>
      </c>
      <c r="C3979" s="74" t="s">
        <v>22</v>
      </c>
      <c r="D3979" s="211" t="s">
        <v>144</v>
      </c>
      <c r="E3979" s="151">
        <v>137.79</v>
      </c>
      <c r="F3979" s="151">
        <v>1</v>
      </c>
      <c r="G3979" s="48">
        <f>+(Ventas_Wellpro[[#This Row],[Precio de Venta]]*0.16)*Ventas_Wellpro[[#This Row],[Cantidad Vendida]]</f>
        <v>22.046399999999998</v>
      </c>
      <c r="H3979" s="153">
        <v>137.79</v>
      </c>
      <c r="I3979" s="17">
        <f>+Ventas_Wellpro[[#This Row],[Total de Venta sin IVA]]+Ventas_Wellpro[[#This Row],[IVA]]</f>
        <v>159.8364</v>
      </c>
      <c r="J3979">
        <f>YEAR(Ventas_Wellpro[[#This Row],[Fecha]])</f>
        <v>2026</v>
      </c>
      <c r="K3979" t="str">
        <f>TEXT(Ventas_Wellpro[[#This Row],[Fecha]],"MMMM")</f>
        <v>abril</v>
      </c>
      <c r="L3979">
        <f>DAY(Ventas_Wellpro[[#This Row],[Fecha]])</f>
        <v>13</v>
      </c>
    </row>
    <row r="3980" spans="2:12" x14ac:dyDescent="0.25">
      <c r="B3980" s="70">
        <v>46125</v>
      </c>
      <c r="C3980" s="74" t="s">
        <v>22</v>
      </c>
      <c r="D3980" s="210" t="s">
        <v>144</v>
      </c>
      <c r="E3980" s="150">
        <v>137.79</v>
      </c>
      <c r="F3980" s="150">
        <v>1</v>
      </c>
      <c r="G3980" s="48">
        <f>+(Ventas_Wellpro[[#This Row],[Precio de Venta]]*0.16)*Ventas_Wellpro[[#This Row],[Cantidad Vendida]]</f>
        <v>22.046399999999998</v>
      </c>
      <c r="H3980" s="152">
        <v>137.79</v>
      </c>
      <c r="I3980" s="17">
        <f>+Ventas_Wellpro[[#This Row],[Total de Venta sin IVA]]+Ventas_Wellpro[[#This Row],[IVA]]</f>
        <v>159.8364</v>
      </c>
      <c r="J3980">
        <f>YEAR(Ventas_Wellpro[[#This Row],[Fecha]])</f>
        <v>2026</v>
      </c>
      <c r="K3980" t="str">
        <f>TEXT(Ventas_Wellpro[[#This Row],[Fecha]],"MMMM")</f>
        <v>abril</v>
      </c>
      <c r="L3980">
        <f>DAY(Ventas_Wellpro[[#This Row],[Fecha]])</f>
        <v>13</v>
      </c>
    </row>
    <row r="3981" spans="2:12" x14ac:dyDescent="0.25">
      <c r="B3981" s="70">
        <v>46125</v>
      </c>
      <c r="C3981" s="74" t="s">
        <v>21</v>
      </c>
      <c r="D3981" s="211" t="s">
        <v>144</v>
      </c>
      <c r="E3981" s="151">
        <v>137.79</v>
      </c>
      <c r="F3981" s="151">
        <v>1</v>
      </c>
      <c r="G3981" s="48">
        <f>+(Ventas_Wellpro[[#This Row],[Precio de Venta]]*0.16)*Ventas_Wellpro[[#This Row],[Cantidad Vendida]]</f>
        <v>22.046399999999998</v>
      </c>
      <c r="H3981" s="153">
        <v>137.79</v>
      </c>
      <c r="I3981" s="17">
        <f>+Ventas_Wellpro[[#This Row],[Total de Venta sin IVA]]+Ventas_Wellpro[[#This Row],[IVA]]</f>
        <v>159.8364</v>
      </c>
      <c r="J3981">
        <f>YEAR(Ventas_Wellpro[[#This Row],[Fecha]])</f>
        <v>2026</v>
      </c>
      <c r="K3981" t="str">
        <f>TEXT(Ventas_Wellpro[[#This Row],[Fecha]],"MMMM")</f>
        <v>abril</v>
      </c>
      <c r="L3981">
        <f>DAY(Ventas_Wellpro[[#This Row],[Fecha]])</f>
        <v>13</v>
      </c>
    </row>
    <row r="3982" spans="2:12" x14ac:dyDescent="0.25">
      <c r="B3982" s="70">
        <v>46125</v>
      </c>
      <c r="C3982" s="74" t="s">
        <v>21</v>
      </c>
      <c r="D3982" s="210" t="s">
        <v>144</v>
      </c>
      <c r="E3982" s="150">
        <v>137.79</v>
      </c>
      <c r="F3982" s="150">
        <v>1</v>
      </c>
      <c r="G3982" s="48">
        <f>+(Ventas_Wellpro[[#This Row],[Precio de Venta]]*0.16)*Ventas_Wellpro[[#This Row],[Cantidad Vendida]]</f>
        <v>22.046399999999998</v>
      </c>
      <c r="H3982" s="152">
        <v>137.79</v>
      </c>
      <c r="I3982" s="17">
        <f>+Ventas_Wellpro[[#This Row],[Total de Venta sin IVA]]+Ventas_Wellpro[[#This Row],[IVA]]</f>
        <v>159.8364</v>
      </c>
      <c r="J3982">
        <f>YEAR(Ventas_Wellpro[[#This Row],[Fecha]])</f>
        <v>2026</v>
      </c>
      <c r="K3982" t="str">
        <f>TEXT(Ventas_Wellpro[[#This Row],[Fecha]],"MMMM")</f>
        <v>abril</v>
      </c>
      <c r="L3982">
        <f>DAY(Ventas_Wellpro[[#This Row],[Fecha]])</f>
        <v>13</v>
      </c>
    </row>
    <row r="3983" spans="2:12" x14ac:dyDescent="0.25">
      <c r="B3983" s="70">
        <v>46125</v>
      </c>
      <c r="C3983" s="74" t="s">
        <v>21</v>
      </c>
      <c r="D3983" s="211" t="s">
        <v>144</v>
      </c>
      <c r="E3983" s="151">
        <v>137.79</v>
      </c>
      <c r="F3983" s="151">
        <v>1</v>
      </c>
      <c r="G3983" s="48">
        <f>+(Ventas_Wellpro[[#This Row],[Precio de Venta]]*0.16)*Ventas_Wellpro[[#This Row],[Cantidad Vendida]]</f>
        <v>22.046399999999998</v>
      </c>
      <c r="H3983" s="153">
        <v>137.79</v>
      </c>
      <c r="I3983" s="17">
        <f>+Ventas_Wellpro[[#This Row],[Total de Venta sin IVA]]+Ventas_Wellpro[[#This Row],[IVA]]</f>
        <v>159.8364</v>
      </c>
      <c r="J3983">
        <f>YEAR(Ventas_Wellpro[[#This Row],[Fecha]])</f>
        <v>2026</v>
      </c>
      <c r="K3983" t="str">
        <f>TEXT(Ventas_Wellpro[[#This Row],[Fecha]],"MMMM")</f>
        <v>abril</v>
      </c>
      <c r="L3983">
        <f>DAY(Ventas_Wellpro[[#This Row],[Fecha]])</f>
        <v>13</v>
      </c>
    </row>
    <row r="3984" spans="2:12" x14ac:dyDescent="0.25">
      <c r="B3984" s="70">
        <v>46125</v>
      </c>
      <c r="C3984" s="74" t="s">
        <v>21</v>
      </c>
      <c r="D3984" s="210" t="s">
        <v>144</v>
      </c>
      <c r="E3984" s="150">
        <v>137.79</v>
      </c>
      <c r="F3984" s="150">
        <v>1</v>
      </c>
      <c r="G3984" s="48">
        <f>+(Ventas_Wellpro[[#This Row],[Precio de Venta]]*0.16)*Ventas_Wellpro[[#This Row],[Cantidad Vendida]]</f>
        <v>22.046399999999998</v>
      </c>
      <c r="H3984" s="152">
        <v>137.79</v>
      </c>
      <c r="I3984" s="17">
        <f>+Ventas_Wellpro[[#This Row],[Total de Venta sin IVA]]+Ventas_Wellpro[[#This Row],[IVA]]</f>
        <v>159.8364</v>
      </c>
      <c r="J3984">
        <f>YEAR(Ventas_Wellpro[[#This Row],[Fecha]])</f>
        <v>2026</v>
      </c>
      <c r="K3984" t="str">
        <f>TEXT(Ventas_Wellpro[[#This Row],[Fecha]],"MMMM")</f>
        <v>abril</v>
      </c>
      <c r="L3984">
        <f>DAY(Ventas_Wellpro[[#This Row],[Fecha]])</f>
        <v>13</v>
      </c>
    </row>
    <row r="3985" spans="2:12" x14ac:dyDescent="0.25">
      <c r="B3985" s="70">
        <v>46125</v>
      </c>
      <c r="C3985" s="74" t="s">
        <v>21</v>
      </c>
      <c r="D3985" s="211" t="s">
        <v>144</v>
      </c>
      <c r="E3985" s="151">
        <v>137.79</v>
      </c>
      <c r="F3985" s="151">
        <v>1</v>
      </c>
      <c r="G3985" s="48">
        <f>+(Ventas_Wellpro[[#This Row],[Precio de Venta]]*0.16)*Ventas_Wellpro[[#This Row],[Cantidad Vendida]]</f>
        <v>22.046399999999998</v>
      </c>
      <c r="H3985" s="153">
        <v>137.79</v>
      </c>
      <c r="I3985" s="17">
        <f>+Ventas_Wellpro[[#This Row],[Total de Venta sin IVA]]+Ventas_Wellpro[[#This Row],[IVA]]</f>
        <v>159.8364</v>
      </c>
      <c r="J3985">
        <f>YEAR(Ventas_Wellpro[[#This Row],[Fecha]])</f>
        <v>2026</v>
      </c>
      <c r="K3985" t="str">
        <f>TEXT(Ventas_Wellpro[[#This Row],[Fecha]],"MMMM")</f>
        <v>abril</v>
      </c>
      <c r="L3985">
        <f>DAY(Ventas_Wellpro[[#This Row],[Fecha]])</f>
        <v>13</v>
      </c>
    </row>
    <row r="3986" spans="2:12" x14ac:dyDescent="0.25">
      <c r="B3986" s="70">
        <v>46125</v>
      </c>
      <c r="C3986" s="74" t="s">
        <v>21</v>
      </c>
      <c r="D3986" s="210" t="s">
        <v>144</v>
      </c>
      <c r="E3986" s="150">
        <v>137.79</v>
      </c>
      <c r="F3986" s="150">
        <v>1</v>
      </c>
      <c r="G3986" s="48">
        <f>+(Ventas_Wellpro[[#This Row],[Precio de Venta]]*0.16)*Ventas_Wellpro[[#This Row],[Cantidad Vendida]]</f>
        <v>22.046399999999998</v>
      </c>
      <c r="H3986" s="152">
        <v>137.79</v>
      </c>
      <c r="I3986" s="17">
        <f>+Ventas_Wellpro[[#This Row],[Total de Venta sin IVA]]+Ventas_Wellpro[[#This Row],[IVA]]</f>
        <v>159.8364</v>
      </c>
      <c r="J3986">
        <f>YEAR(Ventas_Wellpro[[#This Row],[Fecha]])</f>
        <v>2026</v>
      </c>
      <c r="K3986" t="str">
        <f>TEXT(Ventas_Wellpro[[#This Row],[Fecha]],"MMMM")</f>
        <v>abril</v>
      </c>
      <c r="L3986">
        <f>DAY(Ventas_Wellpro[[#This Row],[Fecha]])</f>
        <v>13</v>
      </c>
    </row>
    <row r="3987" spans="2:12" x14ac:dyDescent="0.25">
      <c r="B3987" s="70">
        <v>46125</v>
      </c>
      <c r="C3987" s="74" t="s">
        <v>21</v>
      </c>
      <c r="D3987" s="211" t="s">
        <v>144</v>
      </c>
      <c r="E3987" s="151">
        <v>137.79</v>
      </c>
      <c r="F3987" s="151">
        <v>1</v>
      </c>
      <c r="G3987" s="48">
        <f>+(Ventas_Wellpro[[#This Row],[Precio de Venta]]*0.16)*Ventas_Wellpro[[#This Row],[Cantidad Vendida]]</f>
        <v>22.046399999999998</v>
      </c>
      <c r="H3987" s="153">
        <v>137.79</v>
      </c>
      <c r="I3987" s="17">
        <f>+Ventas_Wellpro[[#This Row],[Total de Venta sin IVA]]+Ventas_Wellpro[[#This Row],[IVA]]</f>
        <v>159.8364</v>
      </c>
      <c r="J3987">
        <f>YEAR(Ventas_Wellpro[[#This Row],[Fecha]])</f>
        <v>2026</v>
      </c>
      <c r="K3987" t="str">
        <f>TEXT(Ventas_Wellpro[[#This Row],[Fecha]],"MMMM")</f>
        <v>abril</v>
      </c>
      <c r="L3987">
        <f>DAY(Ventas_Wellpro[[#This Row],[Fecha]])</f>
        <v>13</v>
      </c>
    </row>
    <row r="3988" spans="2:12" x14ac:dyDescent="0.25">
      <c r="B3988" s="70">
        <v>46125</v>
      </c>
      <c r="C3988" s="74" t="s">
        <v>23</v>
      </c>
      <c r="D3988" s="210" t="s">
        <v>144</v>
      </c>
      <c r="E3988" s="150">
        <v>137.79</v>
      </c>
      <c r="F3988" s="150">
        <v>1</v>
      </c>
      <c r="G3988" s="48">
        <f>+(Ventas_Wellpro[[#This Row],[Precio de Venta]]*0.16)*Ventas_Wellpro[[#This Row],[Cantidad Vendida]]</f>
        <v>22.046399999999998</v>
      </c>
      <c r="H3988" s="152">
        <v>137.79</v>
      </c>
      <c r="I3988" s="17">
        <f>+Ventas_Wellpro[[#This Row],[Total de Venta sin IVA]]+Ventas_Wellpro[[#This Row],[IVA]]</f>
        <v>159.8364</v>
      </c>
      <c r="J3988">
        <f>YEAR(Ventas_Wellpro[[#This Row],[Fecha]])</f>
        <v>2026</v>
      </c>
      <c r="K3988" t="str">
        <f>TEXT(Ventas_Wellpro[[#This Row],[Fecha]],"MMMM")</f>
        <v>abril</v>
      </c>
      <c r="L3988">
        <f>DAY(Ventas_Wellpro[[#This Row],[Fecha]])</f>
        <v>13</v>
      </c>
    </row>
    <row r="3989" spans="2:12" x14ac:dyDescent="0.25">
      <c r="B3989" s="70">
        <v>46125</v>
      </c>
      <c r="C3989" s="74" t="s">
        <v>23</v>
      </c>
      <c r="D3989" s="211" t="s">
        <v>144</v>
      </c>
      <c r="E3989" s="151">
        <v>137.79</v>
      </c>
      <c r="F3989" s="151">
        <v>1</v>
      </c>
      <c r="G3989" s="48">
        <f>+(Ventas_Wellpro[[#This Row],[Precio de Venta]]*0.16)*Ventas_Wellpro[[#This Row],[Cantidad Vendida]]</f>
        <v>22.046399999999998</v>
      </c>
      <c r="H3989" s="153">
        <v>137.79</v>
      </c>
      <c r="I3989" s="17">
        <f>+Ventas_Wellpro[[#This Row],[Total de Venta sin IVA]]+Ventas_Wellpro[[#This Row],[IVA]]</f>
        <v>159.8364</v>
      </c>
      <c r="J3989">
        <f>YEAR(Ventas_Wellpro[[#This Row],[Fecha]])</f>
        <v>2026</v>
      </c>
      <c r="K3989" t="str">
        <f>TEXT(Ventas_Wellpro[[#This Row],[Fecha]],"MMMM")</f>
        <v>abril</v>
      </c>
      <c r="L3989">
        <f>DAY(Ventas_Wellpro[[#This Row],[Fecha]])</f>
        <v>13</v>
      </c>
    </row>
    <row r="3990" spans="2:12" x14ac:dyDescent="0.25">
      <c r="B3990" s="70">
        <v>46125</v>
      </c>
      <c r="C3990" s="74" t="s">
        <v>23</v>
      </c>
      <c r="D3990" s="210" t="s">
        <v>144</v>
      </c>
      <c r="E3990" s="150">
        <v>137.79</v>
      </c>
      <c r="F3990" s="150">
        <v>1</v>
      </c>
      <c r="G3990" s="48">
        <f>+(Ventas_Wellpro[[#This Row],[Precio de Venta]]*0.16)*Ventas_Wellpro[[#This Row],[Cantidad Vendida]]</f>
        <v>22.046399999999998</v>
      </c>
      <c r="H3990" s="152">
        <v>137.79</v>
      </c>
      <c r="I3990" s="17">
        <f>+Ventas_Wellpro[[#This Row],[Total de Venta sin IVA]]+Ventas_Wellpro[[#This Row],[IVA]]</f>
        <v>159.8364</v>
      </c>
      <c r="J3990">
        <f>YEAR(Ventas_Wellpro[[#This Row],[Fecha]])</f>
        <v>2026</v>
      </c>
      <c r="K3990" t="str">
        <f>TEXT(Ventas_Wellpro[[#This Row],[Fecha]],"MMMM")</f>
        <v>abril</v>
      </c>
      <c r="L3990">
        <f>DAY(Ventas_Wellpro[[#This Row],[Fecha]])</f>
        <v>13</v>
      </c>
    </row>
    <row r="3991" spans="2:12" x14ac:dyDescent="0.25">
      <c r="B3991" s="70">
        <v>46125</v>
      </c>
      <c r="C3991" s="74" t="s">
        <v>23</v>
      </c>
      <c r="D3991" s="211" t="s">
        <v>144</v>
      </c>
      <c r="E3991" s="151">
        <v>137.79</v>
      </c>
      <c r="F3991" s="151">
        <v>1</v>
      </c>
      <c r="G3991" s="48">
        <f>+(Ventas_Wellpro[[#This Row],[Precio de Venta]]*0.16)*Ventas_Wellpro[[#This Row],[Cantidad Vendida]]</f>
        <v>22.046399999999998</v>
      </c>
      <c r="H3991" s="153">
        <v>137.79</v>
      </c>
      <c r="I3991" s="17">
        <f>+Ventas_Wellpro[[#This Row],[Total de Venta sin IVA]]+Ventas_Wellpro[[#This Row],[IVA]]</f>
        <v>159.8364</v>
      </c>
      <c r="J3991">
        <f>YEAR(Ventas_Wellpro[[#This Row],[Fecha]])</f>
        <v>2026</v>
      </c>
      <c r="K3991" t="str">
        <f>TEXT(Ventas_Wellpro[[#This Row],[Fecha]],"MMMM")</f>
        <v>abril</v>
      </c>
      <c r="L3991">
        <f>DAY(Ventas_Wellpro[[#This Row],[Fecha]])</f>
        <v>13</v>
      </c>
    </row>
    <row r="3992" spans="2:12" x14ac:dyDescent="0.25">
      <c r="B3992" s="70">
        <v>46125</v>
      </c>
      <c r="C3992" s="74" t="s">
        <v>23</v>
      </c>
      <c r="D3992" s="210" t="s">
        <v>144</v>
      </c>
      <c r="E3992" s="150">
        <v>137.79</v>
      </c>
      <c r="F3992" s="150">
        <v>1</v>
      </c>
      <c r="G3992" s="48">
        <f>+(Ventas_Wellpro[[#This Row],[Precio de Venta]]*0.16)*Ventas_Wellpro[[#This Row],[Cantidad Vendida]]</f>
        <v>22.046399999999998</v>
      </c>
      <c r="H3992" s="152">
        <v>137.79</v>
      </c>
      <c r="I3992" s="17">
        <f>+Ventas_Wellpro[[#This Row],[Total de Venta sin IVA]]+Ventas_Wellpro[[#This Row],[IVA]]</f>
        <v>159.8364</v>
      </c>
      <c r="J3992">
        <f>YEAR(Ventas_Wellpro[[#This Row],[Fecha]])</f>
        <v>2026</v>
      </c>
      <c r="K3992" t="str">
        <f>TEXT(Ventas_Wellpro[[#This Row],[Fecha]],"MMMM")</f>
        <v>abril</v>
      </c>
      <c r="L3992">
        <f>DAY(Ventas_Wellpro[[#This Row],[Fecha]])</f>
        <v>13</v>
      </c>
    </row>
    <row r="3993" spans="2:12" x14ac:dyDescent="0.25">
      <c r="B3993" s="70">
        <v>46125</v>
      </c>
      <c r="C3993" s="74" t="s">
        <v>24</v>
      </c>
      <c r="D3993" s="211" t="s">
        <v>144</v>
      </c>
      <c r="E3993" s="151">
        <v>137.79</v>
      </c>
      <c r="F3993" s="151">
        <v>1</v>
      </c>
      <c r="G3993" s="48">
        <f>+(Ventas_Wellpro[[#This Row],[Precio de Venta]]*0.16)*Ventas_Wellpro[[#This Row],[Cantidad Vendida]]</f>
        <v>22.046399999999998</v>
      </c>
      <c r="H3993" s="153">
        <v>137.79</v>
      </c>
      <c r="I3993" s="17">
        <f>+Ventas_Wellpro[[#This Row],[Total de Venta sin IVA]]+Ventas_Wellpro[[#This Row],[IVA]]</f>
        <v>159.8364</v>
      </c>
      <c r="J3993">
        <f>YEAR(Ventas_Wellpro[[#This Row],[Fecha]])</f>
        <v>2026</v>
      </c>
      <c r="K3993" t="str">
        <f>TEXT(Ventas_Wellpro[[#This Row],[Fecha]],"MMMM")</f>
        <v>abril</v>
      </c>
      <c r="L3993">
        <f>DAY(Ventas_Wellpro[[#This Row],[Fecha]])</f>
        <v>13</v>
      </c>
    </row>
    <row r="3994" spans="2:12" x14ac:dyDescent="0.25">
      <c r="B3994" s="70">
        <v>46125</v>
      </c>
      <c r="C3994" s="74" t="s">
        <v>24</v>
      </c>
      <c r="D3994" s="210" t="s">
        <v>144</v>
      </c>
      <c r="E3994" s="150">
        <v>137.79</v>
      </c>
      <c r="F3994" s="150">
        <v>1</v>
      </c>
      <c r="G3994" s="48">
        <f>+(Ventas_Wellpro[[#This Row],[Precio de Venta]]*0.16)*Ventas_Wellpro[[#This Row],[Cantidad Vendida]]</f>
        <v>22.046399999999998</v>
      </c>
      <c r="H3994" s="152">
        <v>137.79</v>
      </c>
      <c r="I3994" s="17">
        <f>+Ventas_Wellpro[[#This Row],[Total de Venta sin IVA]]+Ventas_Wellpro[[#This Row],[IVA]]</f>
        <v>159.8364</v>
      </c>
      <c r="J3994">
        <f>YEAR(Ventas_Wellpro[[#This Row],[Fecha]])</f>
        <v>2026</v>
      </c>
      <c r="K3994" t="str">
        <f>TEXT(Ventas_Wellpro[[#This Row],[Fecha]],"MMMM")</f>
        <v>abril</v>
      </c>
      <c r="L3994">
        <f>DAY(Ventas_Wellpro[[#This Row],[Fecha]])</f>
        <v>13</v>
      </c>
    </row>
    <row r="3995" spans="2:12" x14ac:dyDescent="0.25">
      <c r="B3995" s="70">
        <v>46125</v>
      </c>
      <c r="C3995" s="74" t="s">
        <v>16</v>
      </c>
      <c r="D3995" s="211" t="s">
        <v>144</v>
      </c>
      <c r="E3995" s="151">
        <v>814.65</v>
      </c>
      <c r="F3995" s="151">
        <v>1</v>
      </c>
      <c r="G3995" s="48">
        <f>+(Ventas_Wellpro[[#This Row],[Precio de Venta]]*0.16)*Ventas_Wellpro[[#This Row],[Cantidad Vendida]]</f>
        <v>130.34399999999999</v>
      </c>
      <c r="H3995" s="153">
        <v>814.65</v>
      </c>
      <c r="I3995" s="17">
        <f>+Ventas_Wellpro[[#This Row],[Total de Venta sin IVA]]+Ventas_Wellpro[[#This Row],[IVA]]</f>
        <v>944.99399999999991</v>
      </c>
      <c r="J3995">
        <f>YEAR(Ventas_Wellpro[[#This Row],[Fecha]])</f>
        <v>2026</v>
      </c>
      <c r="K3995" t="str">
        <f>TEXT(Ventas_Wellpro[[#This Row],[Fecha]],"MMMM")</f>
        <v>abril</v>
      </c>
      <c r="L3995">
        <f>DAY(Ventas_Wellpro[[#This Row],[Fecha]])</f>
        <v>13</v>
      </c>
    </row>
    <row r="3996" spans="2:12" x14ac:dyDescent="0.25">
      <c r="B3996" s="70">
        <v>46125</v>
      </c>
      <c r="C3996" s="74" t="s">
        <v>16</v>
      </c>
      <c r="D3996" s="210" t="s">
        <v>144</v>
      </c>
      <c r="E3996" s="150">
        <v>814.65</v>
      </c>
      <c r="F3996" s="150">
        <v>1</v>
      </c>
      <c r="G3996" s="48">
        <f>+(Ventas_Wellpro[[#This Row],[Precio de Venta]]*0.16)*Ventas_Wellpro[[#This Row],[Cantidad Vendida]]</f>
        <v>130.34399999999999</v>
      </c>
      <c r="H3996" s="152">
        <v>814.65</v>
      </c>
      <c r="I3996" s="17">
        <f>+Ventas_Wellpro[[#This Row],[Total de Venta sin IVA]]+Ventas_Wellpro[[#This Row],[IVA]]</f>
        <v>944.99399999999991</v>
      </c>
      <c r="J3996">
        <f>YEAR(Ventas_Wellpro[[#This Row],[Fecha]])</f>
        <v>2026</v>
      </c>
      <c r="K3996" t="str">
        <f>TEXT(Ventas_Wellpro[[#This Row],[Fecha]],"MMMM")</f>
        <v>abril</v>
      </c>
      <c r="L3996">
        <f>DAY(Ventas_Wellpro[[#This Row],[Fecha]])</f>
        <v>13</v>
      </c>
    </row>
    <row r="3997" spans="2:12" x14ac:dyDescent="0.25">
      <c r="B3997" s="70">
        <v>46125</v>
      </c>
      <c r="C3997" s="74" t="s">
        <v>11</v>
      </c>
      <c r="D3997" s="211" t="s">
        <v>144</v>
      </c>
      <c r="E3997" s="151">
        <v>309.57</v>
      </c>
      <c r="F3997" s="151">
        <v>1</v>
      </c>
      <c r="G3997" s="48">
        <f>+(Ventas_Wellpro[[#This Row],[Precio de Venta]]*0.16)*Ventas_Wellpro[[#This Row],[Cantidad Vendida]]</f>
        <v>49.531199999999998</v>
      </c>
      <c r="H3997" s="153">
        <v>309.57</v>
      </c>
      <c r="I3997" s="17">
        <f>+Ventas_Wellpro[[#This Row],[Total de Venta sin IVA]]+Ventas_Wellpro[[#This Row],[IVA]]</f>
        <v>359.10120000000001</v>
      </c>
      <c r="J3997">
        <f>YEAR(Ventas_Wellpro[[#This Row],[Fecha]])</f>
        <v>2026</v>
      </c>
      <c r="K3997" t="str">
        <f>TEXT(Ventas_Wellpro[[#This Row],[Fecha]],"MMMM")</f>
        <v>abril</v>
      </c>
      <c r="L3997">
        <f>DAY(Ventas_Wellpro[[#This Row],[Fecha]])</f>
        <v>13</v>
      </c>
    </row>
    <row r="3998" spans="2:12" x14ac:dyDescent="0.25">
      <c r="B3998" s="70">
        <v>46125</v>
      </c>
      <c r="C3998" s="74" t="s">
        <v>11</v>
      </c>
      <c r="D3998" s="210" t="s">
        <v>144</v>
      </c>
      <c r="E3998" s="150">
        <v>309.57</v>
      </c>
      <c r="F3998" s="150">
        <v>1</v>
      </c>
      <c r="G3998" s="48">
        <f>+(Ventas_Wellpro[[#This Row],[Precio de Venta]]*0.16)*Ventas_Wellpro[[#This Row],[Cantidad Vendida]]</f>
        <v>49.531199999999998</v>
      </c>
      <c r="H3998" s="152">
        <v>309.57</v>
      </c>
      <c r="I3998" s="17">
        <f>+Ventas_Wellpro[[#This Row],[Total de Venta sin IVA]]+Ventas_Wellpro[[#This Row],[IVA]]</f>
        <v>359.10120000000001</v>
      </c>
      <c r="J3998">
        <f>YEAR(Ventas_Wellpro[[#This Row],[Fecha]])</f>
        <v>2026</v>
      </c>
      <c r="K3998" t="str">
        <f>TEXT(Ventas_Wellpro[[#This Row],[Fecha]],"MMMM")</f>
        <v>abril</v>
      </c>
      <c r="L3998">
        <f>DAY(Ventas_Wellpro[[#This Row],[Fecha]])</f>
        <v>13</v>
      </c>
    </row>
    <row r="3999" spans="2:12" x14ac:dyDescent="0.25">
      <c r="B3999" s="70">
        <v>46125</v>
      </c>
      <c r="C3999" s="74" t="s">
        <v>11</v>
      </c>
      <c r="D3999" s="211" t="s">
        <v>144</v>
      </c>
      <c r="E3999" s="151">
        <v>309.57</v>
      </c>
      <c r="F3999" s="151">
        <v>1</v>
      </c>
      <c r="G3999" s="48">
        <f>+(Ventas_Wellpro[[#This Row],[Precio de Venta]]*0.16)*Ventas_Wellpro[[#This Row],[Cantidad Vendida]]</f>
        <v>49.531199999999998</v>
      </c>
      <c r="H3999" s="153">
        <v>309.57</v>
      </c>
      <c r="I3999" s="17">
        <f>+Ventas_Wellpro[[#This Row],[Total de Venta sin IVA]]+Ventas_Wellpro[[#This Row],[IVA]]</f>
        <v>359.10120000000001</v>
      </c>
      <c r="J3999">
        <f>YEAR(Ventas_Wellpro[[#This Row],[Fecha]])</f>
        <v>2026</v>
      </c>
      <c r="K3999" t="str">
        <f>TEXT(Ventas_Wellpro[[#This Row],[Fecha]],"MMMM")</f>
        <v>abril</v>
      </c>
      <c r="L3999">
        <f>DAY(Ventas_Wellpro[[#This Row],[Fecha]])</f>
        <v>13</v>
      </c>
    </row>
    <row r="4000" spans="2:12" x14ac:dyDescent="0.25">
      <c r="B4000" s="70">
        <v>46125</v>
      </c>
      <c r="C4000" s="74" t="s">
        <v>10</v>
      </c>
      <c r="D4000" s="210" t="s">
        <v>144</v>
      </c>
      <c r="E4000" s="150">
        <v>309.57</v>
      </c>
      <c r="F4000" s="150">
        <v>1</v>
      </c>
      <c r="G4000" s="48">
        <f>+(Ventas_Wellpro[[#This Row],[Precio de Venta]]*0.16)*Ventas_Wellpro[[#This Row],[Cantidad Vendida]]</f>
        <v>49.531199999999998</v>
      </c>
      <c r="H4000" s="152">
        <v>309.57</v>
      </c>
      <c r="I4000" s="17">
        <f>+Ventas_Wellpro[[#This Row],[Total de Venta sin IVA]]+Ventas_Wellpro[[#This Row],[IVA]]</f>
        <v>359.10120000000001</v>
      </c>
      <c r="J4000">
        <f>YEAR(Ventas_Wellpro[[#This Row],[Fecha]])</f>
        <v>2026</v>
      </c>
      <c r="K4000" t="str">
        <f>TEXT(Ventas_Wellpro[[#This Row],[Fecha]],"MMMM")</f>
        <v>abril</v>
      </c>
      <c r="L4000">
        <f>DAY(Ventas_Wellpro[[#This Row],[Fecha]])</f>
        <v>13</v>
      </c>
    </row>
    <row r="4001" spans="2:12" x14ac:dyDescent="0.25">
      <c r="B4001" s="70">
        <v>46125</v>
      </c>
      <c r="C4001" s="74" t="s">
        <v>10</v>
      </c>
      <c r="D4001" s="211" t="s">
        <v>144</v>
      </c>
      <c r="E4001" s="151">
        <v>309.57</v>
      </c>
      <c r="F4001" s="151">
        <v>1</v>
      </c>
      <c r="G4001" s="48">
        <f>+(Ventas_Wellpro[[#This Row],[Precio de Venta]]*0.16)*Ventas_Wellpro[[#This Row],[Cantidad Vendida]]</f>
        <v>49.531199999999998</v>
      </c>
      <c r="H4001" s="153">
        <v>309.57</v>
      </c>
      <c r="I4001" s="17">
        <f>+Ventas_Wellpro[[#This Row],[Total de Venta sin IVA]]+Ventas_Wellpro[[#This Row],[IVA]]</f>
        <v>359.10120000000001</v>
      </c>
      <c r="J4001">
        <f>YEAR(Ventas_Wellpro[[#This Row],[Fecha]])</f>
        <v>2026</v>
      </c>
      <c r="K4001" t="str">
        <f>TEXT(Ventas_Wellpro[[#This Row],[Fecha]],"MMMM")</f>
        <v>abril</v>
      </c>
      <c r="L4001">
        <f>DAY(Ventas_Wellpro[[#This Row],[Fecha]])</f>
        <v>13</v>
      </c>
    </row>
    <row r="4002" spans="2:12" x14ac:dyDescent="0.25">
      <c r="B4002" s="70">
        <v>46125</v>
      </c>
      <c r="C4002" s="123" t="s">
        <v>147</v>
      </c>
      <c r="D4002" s="210" t="s">
        <v>144</v>
      </c>
      <c r="E4002" s="150">
        <v>94.82</v>
      </c>
      <c r="F4002" s="150">
        <v>1</v>
      </c>
      <c r="G4002" s="48">
        <f>+(Ventas_Wellpro[[#This Row],[Precio de Venta]]*0.16)*Ventas_Wellpro[[#This Row],[Cantidad Vendida]]</f>
        <v>15.171199999999999</v>
      </c>
      <c r="H4002" s="152">
        <v>94.82</v>
      </c>
      <c r="I4002" s="17">
        <f>+Ventas_Wellpro[[#This Row],[Total de Venta sin IVA]]+Ventas_Wellpro[[#This Row],[IVA]]</f>
        <v>109.99119999999999</v>
      </c>
      <c r="J4002">
        <f>YEAR(Ventas_Wellpro[[#This Row],[Fecha]])</f>
        <v>2026</v>
      </c>
      <c r="K4002" t="str">
        <f>TEXT(Ventas_Wellpro[[#This Row],[Fecha]],"MMMM")</f>
        <v>abril</v>
      </c>
      <c r="L4002">
        <f>DAY(Ventas_Wellpro[[#This Row],[Fecha]])</f>
        <v>13</v>
      </c>
    </row>
    <row r="4003" spans="2:12" x14ac:dyDescent="0.25">
      <c r="B4003" s="70">
        <v>46125</v>
      </c>
      <c r="C4003" s="123" t="s">
        <v>147</v>
      </c>
      <c r="D4003" s="211" t="s">
        <v>144</v>
      </c>
      <c r="E4003" s="151">
        <v>94.82</v>
      </c>
      <c r="F4003" s="151">
        <v>1</v>
      </c>
      <c r="G4003" s="48">
        <f>+(Ventas_Wellpro[[#This Row],[Precio de Venta]]*0.16)*Ventas_Wellpro[[#This Row],[Cantidad Vendida]]</f>
        <v>15.171199999999999</v>
      </c>
      <c r="H4003" s="153">
        <v>94.82</v>
      </c>
      <c r="I4003" s="17">
        <f>+Ventas_Wellpro[[#This Row],[Total de Venta sin IVA]]+Ventas_Wellpro[[#This Row],[IVA]]</f>
        <v>109.99119999999999</v>
      </c>
      <c r="J4003">
        <f>YEAR(Ventas_Wellpro[[#This Row],[Fecha]])</f>
        <v>2026</v>
      </c>
      <c r="K4003" t="str">
        <f>TEXT(Ventas_Wellpro[[#This Row],[Fecha]],"MMMM")</f>
        <v>abril</v>
      </c>
      <c r="L4003">
        <f>DAY(Ventas_Wellpro[[#This Row],[Fecha]])</f>
        <v>13</v>
      </c>
    </row>
    <row r="4004" spans="2:12" x14ac:dyDescent="0.25">
      <c r="B4004" s="70">
        <v>46125</v>
      </c>
      <c r="C4004" s="123" t="s">
        <v>147</v>
      </c>
      <c r="D4004" s="210" t="s">
        <v>144</v>
      </c>
      <c r="E4004" s="150">
        <v>94.82</v>
      </c>
      <c r="F4004" s="150">
        <v>1</v>
      </c>
      <c r="G4004" s="48">
        <f>+(Ventas_Wellpro[[#This Row],[Precio de Venta]]*0.16)*Ventas_Wellpro[[#This Row],[Cantidad Vendida]]</f>
        <v>15.171199999999999</v>
      </c>
      <c r="H4004" s="152">
        <v>94.82</v>
      </c>
      <c r="I4004" s="17">
        <f>+Ventas_Wellpro[[#This Row],[Total de Venta sin IVA]]+Ventas_Wellpro[[#This Row],[IVA]]</f>
        <v>109.99119999999999</v>
      </c>
      <c r="J4004">
        <f>YEAR(Ventas_Wellpro[[#This Row],[Fecha]])</f>
        <v>2026</v>
      </c>
      <c r="K4004" t="str">
        <f>TEXT(Ventas_Wellpro[[#This Row],[Fecha]],"MMMM")</f>
        <v>abril</v>
      </c>
      <c r="L4004">
        <f>DAY(Ventas_Wellpro[[#This Row],[Fecha]])</f>
        <v>13</v>
      </c>
    </row>
    <row r="4005" spans="2:12" x14ac:dyDescent="0.25">
      <c r="B4005" s="70">
        <v>46125</v>
      </c>
      <c r="C4005" s="74" t="s">
        <v>123</v>
      </c>
      <c r="D4005" s="211" t="s">
        <v>144</v>
      </c>
      <c r="E4005" s="151">
        <v>137.79</v>
      </c>
      <c r="F4005" s="151">
        <v>1</v>
      </c>
      <c r="G4005" s="48">
        <f>+(Ventas_Wellpro[[#This Row],[Precio de Venta]]*0.16)*Ventas_Wellpro[[#This Row],[Cantidad Vendida]]</f>
        <v>22.046399999999998</v>
      </c>
      <c r="H4005" s="153">
        <v>137.79</v>
      </c>
      <c r="I4005" s="17">
        <f>+Ventas_Wellpro[[#This Row],[Total de Venta sin IVA]]+Ventas_Wellpro[[#This Row],[IVA]]</f>
        <v>159.8364</v>
      </c>
      <c r="J4005">
        <f>YEAR(Ventas_Wellpro[[#This Row],[Fecha]])</f>
        <v>2026</v>
      </c>
      <c r="K4005" t="str">
        <f>TEXT(Ventas_Wellpro[[#This Row],[Fecha]],"MMMM")</f>
        <v>abril</v>
      </c>
      <c r="L4005">
        <f>DAY(Ventas_Wellpro[[#This Row],[Fecha]])</f>
        <v>13</v>
      </c>
    </row>
    <row r="4006" spans="2:12" x14ac:dyDescent="0.25">
      <c r="B4006" s="70">
        <v>46125</v>
      </c>
      <c r="C4006" s="74" t="s">
        <v>123</v>
      </c>
      <c r="D4006" s="210" t="s">
        <v>144</v>
      </c>
      <c r="E4006" s="150">
        <v>137.79</v>
      </c>
      <c r="F4006" s="150">
        <v>1</v>
      </c>
      <c r="G4006" s="48">
        <f>+(Ventas_Wellpro[[#This Row],[Precio de Venta]]*0.16)*Ventas_Wellpro[[#This Row],[Cantidad Vendida]]</f>
        <v>22.046399999999998</v>
      </c>
      <c r="H4006" s="152">
        <v>137.79</v>
      </c>
      <c r="I4006" s="17">
        <f>+Ventas_Wellpro[[#This Row],[Total de Venta sin IVA]]+Ventas_Wellpro[[#This Row],[IVA]]</f>
        <v>159.8364</v>
      </c>
      <c r="J4006">
        <f>YEAR(Ventas_Wellpro[[#This Row],[Fecha]])</f>
        <v>2026</v>
      </c>
      <c r="K4006" t="str">
        <f>TEXT(Ventas_Wellpro[[#This Row],[Fecha]],"MMMM")</f>
        <v>abril</v>
      </c>
      <c r="L4006">
        <f>DAY(Ventas_Wellpro[[#This Row],[Fecha]])</f>
        <v>13</v>
      </c>
    </row>
    <row r="4007" spans="2:12" x14ac:dyDescent="0.25">
      <c r="B4007" s="70">
        <v>46125</v>
      </c>
      <c r="C4007" s="74" t="s">
        <v>123</v>
      </c>
      <c r="D4007" s="211" t="s">
        <v>144</v>
      </c>
      <c r="E4007" s="151">
        <v>137.79</v>
      </c>
      <c r="F4007" s="151">
        <v>1</v>
      </c>
      <c r="G4007" s="48">
        <f>+(Ventas_Wellpro[[#This Row],[Precio de Venta]]*0.16)*Ventas_Wellpro[[#This Row],[Cantidad Vendida]]</f>
        <v>22.046399999999998</v>
      </c>
      <c r="H4007" s="153">
        <v>137.79</v>
      </c>
      <c r="I4007" s="17">
        <f>+Ventas_Wellpro[[#This Row],[Total de Venta sin IVA]]+Ventas_Wellpro[[#This Row],[IVA]]</f>
        <v>159.8364</v>
      </c>
      <c r="J4007">
        <f>YEAR(Ventas_Wellpro[[#This Row],[Fecha]])</f>
        <v>2026</v>
      </c>
      <c r="K4007" t="str">
        <f>TEXT(Ventas_Wellpro[[#This Row],[Fecha]],"MMMM")</f>
        <v>abril</v>
      </c>
      <c r="L4007">
        <f>DAY(Ventas_Wellpro[[#This Row],[Fecha]])</f>
        <v>13</v>
      </c>
    </row>
    <row r="4008" spans="2:12" x14ac:dyDescent="0.25">
      <c r="B4008" s="70">
        <v>46125</v>
      </c>
      <c r="C4008" s="74" t="s">
        <v>123</v>
      </c>
      <c r="D4008" s="210" t="s">
        <v>144</v>
      </c>
      <c r="E4008" s="150">
        <v>137.79</v>
      </c>
      <c r="F4008" s="150">
        <v>1</v>
      </c>
      <c r="G4008" s="48">
        <f>+(Ventas_Wellpro[[#This Row],[Precio de Venta]]*0.16)*Ventas_Wellpro[[#This Row],[Cantidad Vendida]]</f>
        <v>22.046399999999998</v>
      </c>
      <c r="H4008" s="152">
        <v>137.79</v>
      </c>
      <c r="I4008" s="17">
        <f>+Ventas_Wellpro[[#This Row],[Total de Venta sin IVA]]+Ventas_Wellpro[[#This Row],[IVA]]</f>
        <v>159.8364</v>
      </c>
      <c r="J4008">
        <f>YEAR(Ventas_Wellpro[[#This Row],[Fecha]])</f>
        <v>2026</v>
      </c>
      <c r="K4008" t="str">
        <f>TEXT(Ventas_Wellpro[[#This Row],[Fecha]],"MMMM")</f>
        <v>abril</v>
      </c>
      <c r="L4008">
        <f>DAY(Ventas_Wellpro[[#This Row],[Fecha]])</f>
        <v>13</v>
      </c>
    </row>
    <row r="4009" spans="2:12" x14ac:dyDescent="0.25">
      <c r="B4009" s="70">
        <v>46125</v>
      </c>
      <c r="C4009" s="74" t="s">
        <v>123</v>
      </c>
      <c r="D4009" s="211" t="s">
        <v>144</v>
      </c>
      <c r="E4009" s="151">
        <v>137.79</v>
      </c>
      <c r="F4009" s="151">
        <v>1</v>
      </c>
      <c r="G4009" s="48">
        <f>+(Ventas_Wellpro[[#This Row],[Precio de Venta]]*0.16)*Ventas_Wellpro[[#This Row],[Cantidad Vendida]]</f>
        <v>22.046399999999998</v>
      </c>
      <c r="H4009" s="153">
        <v>137.79</v>
      </c>
      <c r="I4009" s="17">
        <f>+Ventas_Wellpro[[#This Row],[Total de Venta sin IVA]]+Ventas_Wellpro[[#This Row],[IVA]]</f>
        <v>159.8364</v>
      </c>
      <c r="J4009">
        <f>YEAR(Ventas_Wellpro[[#This Row],[Fecha]])</f>
        <v>2026</v>
      </c>
      <c r="K4009" t="str">
        <f>TEXT(Ventas_Wellpro[[#This Row],[Fecha]],"MMMM")</f>
        <v>abril</v>
      </c>
      <c r="L4009">
        <f>DAY(Ventas_Wellpro[[#This Row],[Fecha]])</f>
        <v>13</v>
      </c>
    </row>
    <row r="4010" spans="2:12" x14ac:dyDescent="0.25">
      <c r="B4010" s="70">
        <v>46125</v>
      </c>
      <c r="C4010" s="88" t="s">
        <v>159</v>
      </c>
      <c r="D4010" s="210" t="s">
        <v>144</v>
      </c>
      <c r="E4010" s="150">
        <v>957.67</v>
      </c>
      <c r="F4010" s="150">
        <v>1</v>
      </c>
      <c r="G4010" s="48">
        <f>+(Ventas_Wellpro[[#This Row],[Precio de Venta]]*0.16)*Ventas_Wellpro[[#This Row],[Cantidad Vendida]]</f>
        <v>153.22720000000001</v>
      </c>
      <c r="H4010" s="152">
        <v>957.67</v>
      </c>
      <c r="I4010" s="17">
        <f>+Ventas_Wellpro[[#This Row],[Total de Venta sin IVA]]+Ventas_Wellpro[[#This Row],[IVA]]</f>
        <v>1110.8971999999999</v>
      </c>
      <c r="J4010">
        <f>YEAR(Ventas_Wellpro[[#This Row],[Fecha]])</f>
        <v>2026</v>
      </c>
      <c r="K4010" t="str">
        <f>TEXT(Ventas_Wellpro[[#This Row],[Fecha]],"MMMM")</f>
        <v>abril</v>
      </c>
      <c r="L4010">
        <f>DAY(Ventas_Wellpro[[#This Row],[Fecha]])</f>
        <v>13</v>
      </c>
    </row>
    <row r="4011" spans="2:12" x14ac:dyDescent="0.25">
      <c r="B4011" s="70">
        <v>46125</v>
      </c>
      <c r="C4011" s="123" t="s">
        <v>156</v>
      </c>
      <c r="D4011" s="211" t="s">
        <v>144</v>
      </c>
      <c r="E4011" s="151">
        <v>957.67</v>
      </c>
      <c r="F4011" s="151">
        <v>1</v>
      </c>
      <c r="G4011" s="48">
        <f>+(Ventas_Wellpro[[#This Row],[Precio de Venta]]*0.16)*Ventas_Wellpro[[#This Row],[Cantidad Vendida]]</f>
        <v>153.22720000000001</v>
      </c>
      <c r="H4011" s="153">
        <v>957.67</v>
      </c>
      <c r="I4011" s="17">
        <f>+Ventas_Wellpro[[#This Row],[Total de Venta sin IVA]]+Ventas_Wellpro[[#This Row],[IVA]]</f>
        <v>1110.8971999999999</v>
      </c>
      <c r="J4011">
        <f>YEAR(Ventas_Wellpro[[#This Row],[Fecha]])</f>
        <v>2026</v>
      </c>
      <c r="K4011" t="str">
        <f>TEXT(Ventas_Wellpro[[#This Row],[Fecha]],"MMMM")</f>
        <v>abril</v>
      </c>
      <c r="L4011">
        <f>DAY(Ventas_Wellpro[[#This Row],[Fecha]])</f>
        <v>13</v>
      </c>
    </row>
    <row r="4012" spans="2:12" x14ac:dyDescent="0.25">
      <c r="B4012" s="70">
        <v>46126</v>
      </c>
      <c r="C4012" s="88" t="s">
        <v>18</v>
      </c>
      <c r="D4012" t="s">
        <v>196</v>
      </c>
      <c r="E4012" s="150">
        <v>525.59</v>
      </c>
      <c r="F4012" s="150">
        <v>6</v>
      </c>
      <c r="G4012" s="48">
        <f>+(Ventas_Wellpro[[#This Row],[Precio de Venta]]*0.16)*Ventas_Wellpro[[#This Row],[Cantidad Vendida]]</f>
        <v>504.56640000000004</v>
      </c>
      <c r="H4012" s="152">
        <v>3153.54</v>
      </c>
      <c r="I4012" s="17">
        <f>+Ventas_Wellpro[[#This Row],[Total de Venta sin IVA]]+Ventas_Wellpro[[#This Row],[IVA]]</f>
        <v>3658.1064000000001</v>
      </c>
      <c r="J4012">
        <f>YEAR(Ventas_Wellpro[[#This Row],[Fecha]])</f>
        <v>2026</v>
      </c>
      <c r="K4012" t="str">
        <f>TEXT(Ventas_Wellpro[[#This Row],[Fecha]],"MMMM")</f>
        <v>abril</v>
      </c>
      <c r="L4012">
        <f>DAY(Ventas_Wellpro[[#This Row],[Fecha]])</f>
        <v>14</v>
      </c>
    </row>
    <row r="4013" spans="2:12" x14ac:dyDescent="0.25">
      <c r="B4013" s="70">
        <v>46126</v>
      </c>
      <c r="C4013" s="88" t="s">
        <v>18</v>
      </c>
      <c r="D4013" t="s">
        <v>196</v>
      </c>
      <c r="E4013" s="151">
        <v>525.59</v>
      </c>
      <c r="F4013" s="151">
        <v>6</v>
      </c>
      <c r="G4013" s="48">
        <f>+(Ventas_Wellpro[[#This Row],[Precio de Venta]]*0.16)*Ventas_Wellpro[[#This Row],[Cantidad Vendida]]</f>
        <v>504.56640000000004</v>
      </c>
      <c r="H4013" s="153">
        <v>3153.54</v>
      </c>
      <c r="I4013" s="17">
        <f>+Ventas_Wellpro[[#This Row],[Total de Venta sin IVA]]+Ventas_Wellpro[[#This Row],[IVA]]</f>
        <v>3658.1064000000001</v>
      </c>
      <c r="J4013">
        <f>YEAR(Ventas_Wellpro[[#This Row],[Fecha]])</f>
        <v>2026</v>
      </c>
      <c r="K4013" t="str">
        <f>TEXT(Ventas_Wellpro[[#This Row],[Fecha]],"MMMM")</f>
        <v>abril</v>
      </c>
      <c r="L4013">
        <f>DAY(Ventas_Wellpro[[#This Row],[Fecha]])</f>
        <v>14</v>
      </c>
    </row>
    <row r="4014" spans="2:12" x14ac:dyDescent="0.25">
      <c r="B4014" s="70">
        <v>46126</v>
      </c>
      <c r="C4014" s="88" t="s">
        <v>18</v>
      </c>
      <c r="D4014" t="s">
        <v>196</v>
      </c>
      <c r="E4014" s="150">
        <v>525.59</v>
      </c>
      <c r="F4014" s="150">
        <v>6</v>
      </c>
      <c r="G4014" s="48">
        <f>+(Ventas_Wellpro[[#This Row],[Precio de Venta]]*0.16)*Ventas_Wellpro[[#This Row],[Cantidad Vendida]]</f>
        <v>504.56640000000004</v>
      </c>
      <c r="H4014" s="152">
        <v>3153.54</v>
      </c>
      <c r="I4014" s="17">
        <f>+Ventas_Wellpro[[#This Row],[Total de Venta sin IVA]]+Ventas_Wellpro[[#This Row],[IVA]]</f>
        <v>3658.1064000000001</v>
      </c>
      <c r="J4014">
        <f>YEAR(Ventas_Wellpro[[#This Row],[Fecha]])</f>
        <v>2026</v>
      </c>
      <c r="K4014" t="str">
        <f>TEXT(Ventas_Wellpro[[#This Row],[Fecha]],"MMMM")</f>
        <v>abril</v>
      </c>
      <c r="L4014">
        <f>DAY(Ventas_Wellpro[[#This Row],[Fecha]])</f>
        <v>14</v>
      </c>
    </row>
    <row r="4015" spans="2:12" x14ac:dyDescent="0.25">
      <c r="B4015" s="70">
        <v>46126</v>
      </c>
      <c r="C4015" s="74" t="s">
        <v>22</v>
      </c>
      <c r="D4015" s="211" t="s">
        <v>144</v>
      </c>
      <c r="E4015" s="151">
        <v>137.79</v>
      </c>
      <c r="F4015" s="151">
        <v>1</v>
      </c>
      <c r="G4015" s="48">
        <f>+(Ventas_Wellpro[[#This Row],[Precio de Venta]]*0.16)*Ventas_Wellpro[[#This Row],[Cantidad Vendida]]</f>
        <v>22.046399999999998</v>
      </c>
      <c r="H4015" s="153">
        <v>137.79</v>
      </c>
      <c r="I4015" s="17">
        <f>+Ventas_Wellpro[[#This Row],[Total de Venta sin IVA]]+Ventas_Wellpro[[#This Row],[IVA]]</f>
        <v>159.8364</v>
      </c>
      <c r="J4015">
        <f>YEAR(Ventas_Wellpro[[#This Row],[Fecha]])</f>
        <v>2026</v>
      </c>
      <c r="K4015" t="str">
        <f>TEXT(Ventas_Wellpro[[#This Row],[Fecha]],"MMMM")</f>
        <v>abril</v>
      </c>
      <c r="L4015">
        <f>DAY(Ventas_Wellpro[[#This Row],[Fecha]])</f>
        <v>14</v>
      </c>
    </row>
    <row r="4016" spans="2:12" x14ac:dyDescent="0.25">
      <c r="B4016" s="70">
        <v>46126</v>
      </c>
      <c r="C4016" s="74" t="s">
        <v>22</v>
      </c>
      <c r="D4016" s="210" t="s">
        <v>144</v>
      </c>
      <c r="E4016" s="150">
        <v>137.79</v>
      </c>
      <c r="F4016" s="150">
        <v>1</v>
      </c>
      <c r="G4016" s="48">
        <f>+(Ventas_Wellpro[[#This Row],[Precio de Venta]]*0.16)*Ventas_Wellpro[[#This Row],[Cantidad Vendida]]</f>
        <v>22.046399999999998</v>
      </c>
      <c r="H4016" s="152">
        <v>137.79</v>
      </c>
      <c r="I4016" s="17">
        <f>+Ventas_Wellpro[[#This Row],[Total de Venta sin IVA]]+Ventas_Wellpro[[#This Row],[IVA]]</f>
        <v>159.8364</v>
      </c>
      <c r="J4016">
        <f>YEAR(Ventas_Wellpro[[#This Row],[Fecha]])</f>
        <v>2026</v>
      </c>
      <c r="K4016" t="str">
        <f>TEXT(Ventas_Wellpro[[#This Row],[Fecha]],"MMMM")</f>
        <v>abril</v>
      </c>
      <c r="L4016">
        <f>DAY(Ventas_Wellpro[[#This Row],[Fecha]])</f>
        <v>14</v>
      </c>
    </row>
    <row r="4017" spans="2:12" x14ac:dyDescent="0.25">
      <c r="B4017" s="70">
        <v>46126</v>
      </c>
      <c r="C4017" s="74" t="s">
        <v>22</v>
      </c>
      <c r="D4017" s="211" t="s">
        <v>144</v>
      </c>
      <c r="E4017" s="151">
        <v>137.79</v>
      </c>
      <c r="F4017" s="151">
        <v>1</v>
      </c>
      <c r="G4017" s="48">
        <f>+(Ventas_Wellpro[[#This Row],[Precio de Venta]]*0.16)*Ventas_Wellpro[[#This Row],[Cantidad Vendida]]</f>
        <v>22.046399999999998</v>
      </c>
      <c r="H4017" s="153">
        <v>137.79</v>
      </c>
      <c r="I4017" s="17">
        <f>+Ventas_Wellpro[[#This Row],[Total de Venta sin IVA]]+Ventas_Wellpro[[#This Row],[IVA]]</f>
        <v>159.8364</v>
      </c>
      <c r="J4017">
        <f>YEAR(Ventas_Wellpro[[#This Row],[Fecha]])</f>
        <v>2026</v>
      </c>
      <c r="K4017" t="str">
        <f>TEXT(Ventas_Wellpro[[#This Row],[Fecha]],"MMMM")</f>
        <v>abril</v>
      </c>
      <c r="L4017">
        <f>DAY(Ventas_Wellpro[[#This Row],[Fecha]])</f>
        <v>14</v>
      </c>
    </row>
    <row r="4018" spans="2:12" x14ac:dyDescent="0.25">
      <c r="B4018" s="70">
        <v>46126</v>
      </c>
      <c r="C4018" s="74" t="s">
        <v>22</v>
      </c>
      <c r="D4018" s="210" t="s">
        <v>144</v>
      </c>
      <c r="E4018" s="150">
        <v>137.79</v>
      </c>
      <c r="F4018" s="150">
        <v>1</v>
      </c>
      <c r="G4018" s="48">
        <f>+(Ventas_Wellpro[[#This Row],[Precio de Venta]]*0.16)*Ventas_Wellpro[[#This Row],[Cantidad Vendida]]</f>
        <v>22.046399999999998</v>
      </c>
      <c r="H4018" s="152">
        <v>137.79</v>
      </c>
      <c r="I4018" s="17">
        <f>+Ventas_Wellpro[[#This Row],[Total de Venta sin IVA]]+Ventas_Wellpro[[#This Row],[IVA]]</f>
        <v>159.8364</v>
      </c>
      <c r="J4018">
        <f>YEAR(Ventas_Wellpro[[#This Row],[Fecha]])</f>
        <v>2026</v>
      </c>
      <c r="K4018" t="str">
        <f>TEXT(Ventas_Wellpro[[#This Row],[Fecha]],"MMMM")</f>
        <v>abril</v>
      </c>
      <c r="L4018">
        <f>DAY(Ventas_Wellpro[[#This Row],[Fecha]])</f>
        <v>14</v>
      </c>
    </row>
    <row r="4019" spans="2:12" x14ac:dyDescent="0.25">
      <c r="B4019" s="70">
        <v>46126</v>
      </c>
      <c r="C4019" s="74" t="s">
        <v>22</v>
      </c>
      <c r="D4019" s="211" t="s">
        <v>144</v>
      </c>
      <c r="E4019" s="151">
        <v>137.79</v>
      </c>
      <c r="F4019" s="151">
        <v>1</v>
      </c>
      <c r="G4019" s="48">
        <f>+(Ventas_Wellpro[[#This Row],[Precio de Venta]]*0.16)*Ventas_Wellpro[[#This Row],[Cantidad Vendida]]</f>
        <v>22.046399999999998</v>
      </c>
      <c r="H4019" s="153">
        <v>137.79</v>
      </c>
      <c r="I4019" s="17">
        <f>+Ventas_Wellpro[[#This Row],[Total de Venta sin IVA]]+Ventas_Wellpro[[#This Row],[IVA]]</f>
        <v>159.8364</v>
      </c>
      <c r="J4019">
        <f>YEAR(Ventas_Wellpro[[#This Row],[Fecha]])</f>
        <v>2026</v>
      </c>
      <c r="K4019" t="str">
        <f>TEXT(Ventas_Wellpro[[#This Row],[Fecha]],"MMMM")</f>
        <v>abril</v>
      </c>
      <c r="L4019">
        <f>DAY(Ventas_Wellpro[[#This Row],[Fecha]])</f>
        <v>14</v>
      </c>
    </row>
    <row r="4020" spans="2:12" x14ac:dyDescent="0.25">
      <c r="B4020" s="70">
        <v>46126</v>
      </c>
      <c r="C4020" s="74" t="s">
        <v>22</v>
      </c>
      <c r="D4020" s="210" t="s">
        <v>144</v>
      </c>
      <c r="E4020" s="150">
        <v>137.79</v>
      </c>
      <c r="F4020" s="150">
        <v>1</v>
      </c>
      <c r="G4020" s="48">
        <f>+(Ventas_Wellpro[[#This Row],[Precio de Venta]]*0.16)*Ventas_Wellpro[[#This Row],[Cantidad Vendida]]</f>
        <v>22.046399999999998</v>
      </c>
      <c r="H4020" s="152">
        <v>137.79</v>
      </c>
      <c r="I4020" s="17">
        <f>+Ventas_Wellpro[[#This Row],[Total de Venta sin IVA]]+Ventas_Wellpro[[#This Row],[IVA]]</f>
        <v>159.8364</v>
      </c>
      <c r="J4020">
        <f>YEAR(Ventas_Wellpro[[#This Row],[Fecha]])</f>
        <v>2026</v>
      </c>
      <c r="K4020" t="str">
        <f>TEXT(Ventas_Wellpro[[#This Row],[Fecha]],"MMMM")</f>
        <v>abril</v>
      </c>
      <c r="L4020">
        <f>DAY(Ventas_Wellpro[[#This Row],[Fecha]])</f>
        <v>14</v>
      </c>
    </row>
    <row r="4021" spans="2:12" x14ac:dyDescent="0.25">
      <c r="B4021" s="70">
        <v>46126</v>
      </c>
      <c r="C4021" s="74" t="s">
        <v>21</v>
      </c>
      <c r="D4021" s="211" t="s">
        <v>144</v>
      </c>
      <c r="E4021" s="151">
        <v>137.79499999999999</v>
      </c>
      <c r="F4021" s="151">
        <v>2</v>
      </c>
      <c r="G4021" s="48">
        <f>+(Ventas_Wellpro[[#This Row],[Precio de Venta]]*0.16)*Ventas_Wellpro[[#This Row],[Cantidad Vendida]]</f>
        <v>44.0944</v>
      </c>
      <c r="H4021" s="153">
        <v>275.58999999999997</v>
      </c>
      <c r="I4021" s="17">
        <f>+Ventas_Wellpro[[#This Row],[Total de Venta sin IVA]]+Ventas_Wellpro[[#This Row],[IVA]]</f>
        <v>319.68439999999998</v>
      </c>
      <c r="J4021">
        <f>YEAR(Ventas_Wellpro[[#This Row],[Fecha]])</f>
        <v>2026</v>
      </c>
      <c r="K4021" t="str">
        <f>TEXT(Ventas_Wellpro[[#This Row],[Fecha]],"MMMM")</f>
        <v>abril</v>
      </c>
      <c r="L4021">
        <f>DAY(Ventas_Wellpro[[#This Row],[Fecha]])</f>
        <v>14</v>
      </c>
    </row>
    <row r="4022" spans="2:12" x14ac:dyDescent="0.25">
      <c r="B4022" s="70">
        <v>46126</v>
      </c>
      <c r="C4022" s="74" t="s">
        <v>21</v>
      </c>
      <c r="D4022" s="210" t="s">
        <v>144</v>
      </c>
      <c r="E4022" s="150">
        <v>137.79</v>
      </c>
      <c r="F4022" s="150">
        <v>1</v>
      </c>
      <c r="G4022" s="48">
        <f>+(Ventas_Wellpro[[#This Row],[Precio de Venta]]*0.16)*Ventas_Wellpro[[#This Row],[Cantidad Vendida]]</f>
        <v>22.046399999999998</v>
      </c>
      <c r="H4022" s="152">
        <v>137.79</v>
      </c>
      <c r="I4022" s="17">
        <f>+Ventas_Wellpro[[#This Row],[Total de Venta sin IVA]]+Ventas_Wellpro[[#This Row],[IVA]]</f>
        <v>159.8364</v>
      </c>
      <c r="J4022">
        <f>YEAR(Ventas_Wellpro[[#This Row],[Fecha]])</f>
        <v>2026</v>
      </c>
      <c r="K4022" t="str">
        <f>TEXT(Ventas_Wellpro[[#This Row],[Fecha]],"MMMM")</f>
        <v>abril</v>
      </c>
      <c r="L4022">
        <f>DAY(Ventas_Wellpro[[#This Row],[Fecha]])</f>
        <v>14</v>
      </c>
    </row>
    <row r="4023" spans="2:12" x14ac:dyDescent="0.25">
      <c r="B4023" s="70">
        <v>46126</v>
      </c>
      <c r="C4023" s="74" t="s">
        <v>23</v>
      </c>
      <c r="D4023" t="s">
        <v>196</v>
      </c>
      <c r="E4023" s="151">
        <v>70.05</v>
      </c>
      <c r="F4023" s="151">
        <v>240</v>
      </c>
      <c r="G4023" s="48">
        <f>+(Ventas_Wellpro[[#This Row],[Precio de Venta]]*0.16)*Ventas_Wellpro[[#This Row],[Cantidad Vendida]]</f>
        <v>2689.92</v>
      </c>
      <c r="H4023" s="153">
        <v>16812</v>
      </c>
      <c r="I4023" s="17">
        <f>+Ventas_Wellpro[[#This Row],[Total de Venta sin IVA]]+Ventas_Wellpro[[#This Row],[IVA]]</f>
        <v>19501.919999999998</v>
      </c>
      <c r="J4023">
        <f>YEAR(Ventas_Wellpro[[#This Row],[Fecha]])</f>
        <v>2026</v>
      </c>
      <c r="K4023" t="str">
        <f>TEXT(Ventas_Wellpro[[#This Row],[Fecha]],"MMMM")</f>
        <v>abril</v>
      </c>
      <c r="L4023">
        <f>DAY(Ventas_Wellpro[[#This Row],[Fecha]])</f>
        <v>14</v>
      </c>
    </row>
    <row r="4024" spans="2:12" x14ac:dyDescent="0.25">
      <c r="B4024" s="70">
        <v>46126</v>
      </c>
      <c r="C4024" s="74" t="s">
        <v>24</v>
      </c>
      <c r="D4024" s="210" t="s">
        <v>144</v>
      </c>
      <c r="E4024" s="150">
        <v>137.79</v>
      </c>
      <c r="F4024" s="150">
        <v>1</v>
      </c>
      <c r="G4024" s="48">
        <f>+(Ventas_Wellpro[[#This Row],[Precio de Venta]]*0.16)*Ventas_Wellpro[[#This Row],[Cantidad Vendida]]</f>
        <v>22.046399999999998</v>
      </c>
      <c r="H4024" s="152">
        <v>137.79</v>
      </c>
      <c r="I4024" s="17">
        <f>+Ventas_Wellpro[[#This Row],[Total de Venta sin IVA]]+Ventas_Wellpro[[#This Row],[IVA]]</f>
        <v>159.8364</v>
      </c>
      <c r="J4024">
        <f>YEAR(Ventas_Wellpro[[#This Row],[Fecha]])</f>
        <v>2026</v>
      </c>
      <c r="K4024" t="str">
        <f>TEXT(Ventas_Wellpro[[#This Row],[Fecha]],"MMMM")</f>
        <v>abril</v>
      </c>
      <c r="L4024">
        <f>DAY(Ventas_Wellpro[[#This Row],[Fecha]])</f>
        <v>14</v>
      </c>
    </row>
    <row r="4025" spans="2:12" x14ac:dyDescent="0.25">
      <c r="B4025" s="70">
        <v>46126</v>
      </c>
      <c r="C4025" s="74" t="s">
        <v>24</v>
      </c>
      <c r="D4025" s="211" t="s">
        <v>144</v>
      </c>
      <c r="E4025" s="151">
        <v>137.79</v>
      </c>
      <c r="F4025" s="151">
        <v>1</v>
      </c>
      <c r="G4025" s="48">
        <f>+(Ventas_Wellpro[[#This Row],[Precio de Venta]]*0.16)*Ventas_Wellpro[[#This Row],[Cantidad Vendida]]</f>
        <v>22.046399999999998</v>
      </c>
      <c r="H4025" s="153">
        <v>137.79</v>
      </c>
      <c r="I4025" s="17">
        <f>+Ventas_Wellpro[[#This Row],[Total de Venta sin IVA]]+Ventas_Wellpro[[#This Row],[IVA]]</f>
        <v>159.8364</v>
      </c>
      <c r="J4025">
        <f>YEAR(Ventas_Wellpro[[#This Row],[Fecha]])</f>
        <v>2026</v>
      </c>
      <c r="K4025" t="str">
        <f>TEXT(Ventas_Wellpro[[#This Row],[Fecha]],"MMMM")</f>
        <v>abril</v>
      </c>
      <c r="L4025">
        <f>DAY(Ventas_Wellpro[[#This Row],[Fecha]])</f>
        <v>14</v>
      </c>
    </row>
    <row r="4026" spans="2:12" x14ac:dyDescent="0.25">
      <c r="B4026" s="70">
        <v>46126</v>
      </c>
      <c r="C4026" s="74" t="s">
        <v>16</v>
      </c>
      <c r="D4026" s="210" t="s">
        <v>144</v>
      </c>
      <c r="E4026" s="150">
        <v>814.65</v>
      </c>
      <c r="F4026" s="150">
        <v>1</v>
      </c>
      <c r="G4026" s="48">
        <f>+(Ventas_Wellpro[[#This Row],[Precio de Venta]]*0.16)*Ventas_Wellpro[[#This Row],[Cantidad Vendida]]</f>
        <v>130.34399999999999</v>
      </c>
      <c r="H4026" s="152">
        <v>814.65</v>
      </c>
      <c r="I4026" s="17">
        <f>+Ventas_Wellpro[[#This Row],[Total de Venta sin IVA]]+Ventas_Wellpro[[#This Row],[IVA]]</f>
        <v>944.99399999999991</v>
      </c>
      <c r="J4026">
        <f>YEAR(Ventas_Wellpro[[#This Row],[Fecha]])</f>
        <v>2026</v>
      </c>
      <c r="K4026" t="str">
        <f>TEXT(Ventas_Wellpro[[#This Row],[Fecha]],"MMMM")</f>
        <v>abril</v>
      </c>
      <c r="L4026">
        <f>DAY(Ventas_Wellpro[[#This Row],[Fecha]])</f>
        <v>14</v>
      </c>
    </row>
    <row r="4027" spans="2:12" x14ac:dyDescent="0.25">
      <c r="B4027" s="70">
        <v>46126</v>
      </c>
      <c r="C4027" s="74" t="s">
        <v>16</v>
      </c>
      <c r="D4027" s="211" t="s">
        <v>144</v>
      </c>
      <c r="E4027" s="151">
        <v>814.65</v>
      </c>
      <c r="F4027" s="151">
        <v>1</v>
      </c>
      <c r="G4027" s="48">
        <f>+(Ventas_Wellpro[[#This Row],[Precio de Venta]]*0.16)*Ventas_Wellpro[[#This Row],[Cantidad Vendida]]</f>
        <v>130.34399999999999</v>
      </c>
      <c r="H4027" s="153">
        <v>814.65</v>
      </c>
      <c r="I4027" s="17">
        <f>+Ventas_Wellpro[[#This Row],[Total de Venta sin IVA]]+Ventas_Wellpro[[#This Row],[IVA]]</f>
        <v>944.99399999999991</v>
      </c>
      <c r="J4027">
        <f>YEAR(Ventas_Wellpro[[#This Row],[Fecha]])</f>
        <v>2026</v>
      </c>
      <c r="K4027" t="str">
        <f>TEXT(Ventas_Wellpro[[#This Row],[Fecha]],"MMMM")</f>
        <v>abril</v>
      </c>
      <c r="L4027">
        <f>DAY(Ventas_Wellpro[[#This Row],[Fecha]])</f>
        <v>14</v>
      </c>
    </row>
    <row r="4028" spans="2:12" x14ac:dyDescent="0.25">
      <c r="B4028" s="70">
        <v>46126</v>
      </c>
      <c r="C4028" s="74" t="s">
        <v>16</v>
      </c>
      <c r="D4028" s="210" t="s">
        <v>144</v>
      </c>
      <c r="E4028" s="150">
        <v>905.16</v>
      </c>
      <c r="F4028" s="150">
        <v>1</v>
      </c>
      <c r="G4028" s="48">
        <f>+(Ventas_Wellpro[[#This Row],[Precio de Venta]]*0.16)*Ventas_Wellpro[[#This Row],[Cantidad Vendida]]</f>
        <v>144.82560000000001</v>
      </c>
      <c r="H4028" s="152">
        <v>905.16</v>
      </c>
      <c r="I4028" s="17">
        <f>+Ventas_Wellpro[[#This Row],[Total de Venta sin IVA]]+Ventas_Wellpro[[#This Row],[IVA]]</f>
        <v>1049.9856</v>
      </c>
      <c r="J4028">
        <f>YEAR(Ventas_Wellpro[[#This Row],[Fecha]])</f>
        <v>2026</v>
      </c>
      <c r="K4028" t="str">
        <f>TEXT(Ventas_Wellpro[[#This Row],[Fecha]],"MMMM")</f>
        <v>abril</v>
      </c>
      <c r="L4028">
        <f>DAY(Ventas_Wellpro[[#This Row],[Fecha]])</f>
        <v>14</v>
      </c>
    </row>
    <row r="4029" spans="2:12" x14ac:dyDescent="0.25">
      <c r="B4029" s="70">
        <v>46126</v>
      </c>
      <c r="C4029" s="74" t="s">
        <v>16</v>
      </c>
      <c r="D4029" t="s">
        <v>217</v>
      </c>
      <c r="E4029" s="151">
        <v>549.02</v>
      </c>
      <c r="F4029" s="151">
        <v>5</v>
      </c>
      <c r="G4029" s="48">
        <f>+(Ventas_Wellpro[[#This Row],[Precio de Venta]]*0.16)*Ventas_Wellpro[[#This Row],[Cantidad Vendida]]</f>
        <v>439.21600000000001</v>
      </c>
      <c r="H4029" s="153">
        <v>2745.1</v>
      </c>
      <c r="I4029" s="17">
        <f>+Ventas_Wellpro[[#This Row],[Total de Venta sin IVA]]+Ventas_Wellpro[[#This Row],[IVA]]</f>
        <v>3184.3159999999998</v>
      </c>
      <c r="J4029">
        <f>YEAR(Ventas_Wellpro[[#This Row],[Fecha]])</f>
        <v>2026</v>
      </c>
      <c r="K4029" t="str">
        <f>TEXT(Ventas_Wellpro[[#This Row],[Fecha]],"MMMM")</f>
        <v>abril</v>
      </c>
      <c r="L4029">
        <f>DAY(Ventas_Wellpro[[#This Row],[Fecha]])</f>
        <v>14</v>
      </c>
    </row>
    <row r="4030" spans="2:12" x14ac:dyDescent="0.25">
      <c r="B4030" s="70">
        <v>46126</v>
      </c>
      <c r="C4030" s="74" t="s">
        <v>12</v>
      </c>
      <c r="D4030" s="210" t="s">
        <v>144</v>
      </c>
      <c r="E4030" s="150">
        <v>309.57</v>
      </c>
      <c r="F4030" s="150">
        <v>1</v>
      </c>
      <c r="G4030" s="48">
        <f>+(Ventas_Wellpro[[#This Row],[Precio de Venta]]*0.16)*Ventas_Wellpro[[#This Row],[Cantidad Vendida]]</f>
        <v>49.531199999999998</v>
      </c>
      <c r="H4030" s="152">
        <v>309.57</v>
      </c>
      <c r="I4030" s="17">
        <f>+Ventas_Wellpro[[#This Row],[Total de Venta sin IVA]]+Ventas_Wellpro[[#This Row],[IVA]]</f>
        <v>359.10120000000001</v>
      </c>
      <c r="J4030">
        <f>YEAR(Ventas_Wellpro[[#This Row],[Fecha]])</f>
        <v>2026</v>
      </c>
      <c r="K4030" t="str">
        <f>TEXT(Ventas_Wellpro[[#This Row],[Fecha]],"MMMM")</f>
        <v>abril</v>
      </c>
      <c r="L4030">
        <f>DAY(Ventas_Wellpro[[#This Row],[Fecha]])</f>
        <v>14</v>
      </c>
    </row>
    <row r="4031" spans="2:12" x14ac:dyDescent="0.25">
      <c r="B4031" s="70">
        <v>46126</v>
      </c>
      <c r="C4031" s="74" t="s">
        <v>17</v>
      </c>
      <c r="D4031" t="s">
        <v>196</v>
      </c>
      <c r="E4031" s="151">
        <v>498.66</v>
      </c>
      <c r="F4031" s="151">
        <v>6</v>
      </c>
      <c r="G4031" s="48">
        <f>+(Ventas_Wellpro[[#This Row],[Precio de Venta]]*0.16)*Ventas_Wellpro[[#This Row],[Cantidad Vendida]]</f>
        <v>478.71360000000004</v>
      </c>
      <c r="H4031" s="153">
        <v>2991.96</v>
      </c>
      <c r="I4031" s="17">
        <f>+Ventas_Wellpro[[#This Row],[Total de Venta sin IVA]]+Ventas_Wellpro[[#This Row],[IVA]]</f>
        <v>3470.6736000000001</v>
      </c>
      <c r="J4031">
        <f>YEAR(Ventas_Wellpro[[#This Row],[Fecha]])</f>
        <v>2026</v>
      </c>
      <c r="K4031" t="str">
        <f>TEXT(Ventas_Wellpro[[#This Row],[Fecha]],"MMMM")</f>
        <v>abril</v>
      </c>
      <c r="L4031">
        <f>DAY(Ventas_Wellpro[[#This Row],[Fecha]])</f>
        <v>14</v>
      </c>
    </row>
    <row r="4032" spans="2:12" x14ac:dyDescent="0.25">
      <c r="B4032" s="70">
        <v>46126</v>
      </c>
      <c r="C4032" s="74" t="s">
        <v>17</v>
      </c>
      <c r="D4032" t="s">
        <v>196</v>
      </c>
      <c r="E4032" s="150">
        <v>498.66</v>
      </c>
      <c r="F4032" s="150">
        <v>6</v>
      </c>
      <c r="G4032" s="48">
        <f>+(Ventas_Wellpro[[#This Row],[Precio de Venta]]*0.16)*Ventas_Wellpro[[#This Row],[Cantidad Vendida]]</f>
        <v>478.71360000000004</v>
      </c>
      <c r="H4032" s="152">
        <v>2991.96</v>
      </c>
      <c r="I4032" s="17">
        <f>+Ventas_Wellpro[[#This Row],[Total de Venta sin IVA]]+Ventas_Wellpro[[#This Row],[IVA]]</f>
        <v>3470.6736000000001</v>
      </c>
      <c r="J4032">
        <f>YEAR(Ventas_Wellpro[[#This Row],[Fecha]])</f>
        <v>2026</v>
      </c>
      <c r="K4032" t="str">
        <f>TEXT(Ventas_Wellpro[[#This Row],[Fecha]],"MMMM")</f>
        <v>abril</v>
      </c>
      <c r="L4032">
        <f>DAY(Ventas_Wellpro[[#This Row],[Fecha]])</f>
        <v>14</v>
      </c>
    </row>
    <row r="4033" spans="2:12" x14ac:dyDescent="0.25">
      <c r="B4033" s="70">
        <v>46126</v>
      </c>
      <c r="C4033" s="74" t="s">
        <v>17</v>
      </c>
      <c r="D4033" t="s">
        <v>217</v>
      </c>
      <c r="E4033" s="151">
        <v>538.03</v>
      </c>
      <c r="F4033" s="151">
        <v>5</v>
      </c>
      <c r="G4033" s="48">
        <f>+(Ventas_Wellpro[[#This Row],[Precio de Venta]]*0.16)*Ventas_Wellpro[[#This Row],[Cantidad Vendida]]</f>
        <v>430.42399999999998</v>
      </c>
      <c r="H4033" s="153">
        <v>2690.15</v>
      </c>
      <c r="I4033" s="17">
        <f>+Ventas_Wellpro[[#This Row],[Total de Venta sin IVA]]+Ventas_Wellpro[[#This Row],[IVA]]</f>
        <v>3120.5740000000001</v>
      </c>
      <c r="J4033">
        <f>YEAR(Ventas_Wellpro[[#This Row],[Fecha]])</f>
        <v>2026</v>
      </c>
      <c r="K4033" t="str">
        <f>TEXT(Ventas_Wellpro[[#This Row],[Fecha]],"MMMM")</f>
        <v>abril</v>
      </c>
      <c r="L4033">
        <f>DAY(Ventas_Wellpro[[#This Row],[Fecha]])</f>
        <v>14</v>
      </c>
    </row>
    <row r="4034" spans="2:12" x14ac:dyDescent="0.25">
      <c r="B4034" s="70">
        <v>46126</v>
      </c>
      <c r="C4034" s="123" t="s">
        <v>147</v>
      </c>
      <c r="D4034" s="210" t="s">
        <v>144</v>
      </c>
      <c r="E4034" s="150">
        <v>94.82</v>
      </c>
      <c r="F4034" s="150">
        <v>1</v>
      </c>
      <c r="G4034" s="48">
        <f>+(Ventas_Wellpro[[#This Row],[Precio de Venta]]*0.16)*Ventas_Wellpro[[#This Row],[Cantidad Vendida]]</f>
        <v>15.171199999999999</v>
      </c>
      <c r="H4034" s="152">
        <v>94.82</v>
      </c>
      <c r="I4034" s="17">
        <f>+Ventas_Wellpro[[#This Row],[Total de Venta sin IVA]]+Ventas_Wellpro[[#This Row],[IVA]]</f>
        <v>109.99119999999999</v>
      </c>
      <c r="J4034">
        <f>YEAR(Ventas_Wellpro[[#This Row],[Fecha]])</f>
        <v>2026</v>
      </c>
      <c r="K4034" t="str">
        <f>TEXT(Ventas_Wellpro[[#This Row],[Fecha]],"MMMM")</f>
        <v>abril</v>
      </c>
      <c r="L4034">
        <f>DAY(Ventas_Wellpro[[#This Row],[Fecha]])</f>
        <v>14</v>
      </c>
    </row>
    <row r="4035" spans="2:12" x14ac:dyDescent="0.25">
      <c r="B4035" s="70">
        <v>46126</v>
      </c>
      <c r="C4035" s="74" t="s">
        <v>123</v>
      </c>
      <c r="D4035" s="211" t="s">
        <v>144</v>
      </c>
      <c r="E4035" s="151">
        <v>137.79499999999999</v>
      </c>
      <c r="F4035" s="151">
        <v>2</v>
      </c>
      <c r="G4035" s="48">
        <f>+(Ventas_Wellpro[[#This Row],[Precio de Venta]]*0.16)*Ventas_Wellpro[[#This Row],[Cantidad Vendida]]</f>
        <v>44.0944</v>
      </c>
      <c r="H4035" s="153">
        <v>275.58999999999997</v>
      </c>
      <c r="I4035" s="17">
        <f>+Ventas_Wellpro[[#This Row],[Total de Venta sin IVA]]+Ventas_Wellpro[[#This Row],[IVA]]</f>
        <v>319.68439999999998</v>
      </c>
      <c r="J4035">
        <f>YEAR(Ventas_Wellpro[[#This Row],[Fecha]])</f>
        <v>2026</v>
      </c>
      <c r="K4035" t="str">
        <f>TEXT(Ventas_Wellpro[[#This Row],[Fecha]],"MMMM")</f>
        <v>abril</v>
      </c>
      <c r="L4035">
        <f>DAY(Ventas_Wellpro[[#This Row],[Fecha]])</f>
        <v>14</v>
      </c>
    </row>
    <row r="4036" spans="2:12" x14ac:dyDescent="0.25">
      <c r="B4036" s="70">
        <v>46126</v>
      </c>
      <c r="C4036" s="74" t="s">
        <v>123</v>
      </c>
      <c r="D4036" s="210" t="s">
        <v>144</v>
      </c>
      <c r="E4036" s="150">
        <v>137.79</v>
      </c>
      <c r="F4036" s="150">
        <v>1</v>
      </c>
      <c r="G4036" s="48">
        <f>+(Ventas_Wellpro[[#This Row],[Precio de Venta]]*0.16)*Ventas_Wellpro[[#This Row],[Cantidad Vendida]]</f>
        <v>22.046399999999998</v>
      </c>
      <c r="H4036" s="152">
        <v>137.79</v>
      </c>
      <c r="I4036" s="17">
        <f>+Ventas_Wellpro[[#This Row],[Total de Venta sin IVA]]+Ventas_Wellpro[[#This Row],[IVA]]</f>
        <v>159.8364</v>
      </c>
      <c r="J4036">
        <f>YEAR(Ventas_Wellpro[[#This Row],[Fecha]])</f>
        <v>2026</v>
      </c>
      <c r="K4036" t="str">
        <f>TEXT(Ventas_Wellpro[[#This Row],[Fecha]],"MMMM")</f>
        <v>abril</v>
      </c>
      <c r="L4036">
        <f>DAY(Ventas_Wellpro[[#This Row],[Fecha]])</f>
        <v>14</v>
      </c>
    </row>
    <row r="4037" spans="2:12" x14ac:dyDescent="0.25">
      <c r="B4037" s="70">
        <v>46128</v>
      </c>
      <c r="C4037" s="88" t="s">
        <v>18</v>
      </c>
      <c r="D4037" t="s">
        <v>196</v>
      </c>
      <c r="E4037" s="63">
        <v>525.59</v>
      </c>
      <c r="F4037" s="63">
        <v>6</v>
      </c>
      <c r="G4037" s="48">
        <f>+(Ventas_Wellpro[[#This Row],[Precio de Venta]]*0.16)*Ventas_Wellpro[[#This Row],[Cantidad Vendida]]</f>
        <v>504.56640000000004</v>
      </c>
      <c r="H4037" s="48">
        <v>3153.54</v>
      </c>
      <c r="I4037" s="17">
        <f>+Ventas_Wellpro[[#This Row],[Total de Venta sin IVA]]+Ventas_Wellpro[[#This Row],[IVA]]</f>
        <v>3658.1064000000001</v>
      </c>
      <c r="J4037">
        <f>YEAR(Ventas_Wellpro[[#This Row],[Fecha]])</f>
        <v>2026</v>
      </c>
      <c r="K4037" t="str">
        <f>TEXT(Ventas_Wellpro[[#This Row],[Fecha]],"MMMM")</f>
        <v>abril</v>
      </c>
      <c r="L4037">
        <f>DAY(Ventas_Wellpro[[#This Row],[Fecha]])</f>
        <v>16</v>
      </c>
    </row>
    <row r="4038" spans="2:12" x14ac:dyDescent="0.25">
      <c r="B4038" s="70">
        <v>46128</v>
      </c>
      <c r="C4038" s="88" t="s">
        <v>18</v>
      </c>
      <c r="D4038" t="s">
        <v>196</v>
      </c>
      <c r="E4038" s="64">
        <v>525.59</v>
      </c>
      <c r="F4038" s="64">
        <v>6</v>
      </c>
      <c r="G4038" s="48">
        <f>+(Ventas_Wellpro[[#This Row],[Precio de Venta]]*0.16)*Ventas_Wellpro[[#This Row],[Cantidad Vendida]]</f>
        <v>504.56640000000004</v>
      </c>
      <c r="H4038" s="65">
        <v>3153.54</v>
      </c>
      <c r="I4038" s="17">
        <f>+Ventas_Wellpro[[#This Row],[Total de Venta sin IVA]]+Ventas_Wellpro[[#This Row],[IVA]]</f>
        <v>3658.1064000000001</v>
      </c>
      <c r="J4038">
        <f>YEAR(Ventas_Wellpro[[#This Row],[Fecha]])</f>
        <v>2026</v>
      </c>
      <c r="K4038" t="str">
        <f>TEXT(Ventas_Wellpro[[#This Row],[Fecha]],"MMMM")</f>
        <v>abril</v>
      </c>
      <c r="L4038">
        <f>DAY(Ventas_Wellpro[[#This Row],[Fecha]])</f>
        <v>16</v>
      </c>
    </row>
    <row r="4039" spans="2:12" x14ac:dyDescent="0.25">
      <c r="B4039" s="70">
        <v>46128</v>
      </c>
      <c r="C4039" s="88" t="s">
        <v>18</v>
      </c>
      <c r="D4039" t="s">
        <v>196</v>
      </c>
      <c r="E4039" s="63">
        <v>525.59</v>
      </c>
      <c r="F4039" s="63">
        <v>6</v>
      </c>
      <c r="G4039" s="48">
        <f>+(Ventas_Wellpro[[#This Row],[Precio de Venta]]*0.16)*Ventas_Wellpro[[#This Row],[Cantidad Vendida]]</f>
        <v>504.56640000000004</v>
      </c>
      <c r="H4039" s="48">
        <v>3153.54</v>
      </c>
      <c r="I4039" s="17">
        <f>+Ventas_Wellpro[[#This Row],[Total de Venta sin IVA]]+Ventas_Wellpro[[#This Row],[IVA]]</f>
        <v>3658.1064000000001</v>
      </c>
      <c r="J4039">
        <f>YEAR(Ventas_Wellpro[[#This Row],[Fecha]])</f>
        <v>2026</v>
      </c>
      <c r="K4039" t="str">
        <f>TEXT(Ventas_Wellpro[[#This Row],[Fecha]],"MMMM")</f>
        <v>abril</v>
      </c>
      <c r="L4039">
        <f>DAY(Ventas_Wellpro[[#This Row],[Fecha]])</f>
        <v>16</v>
      </c>
    </row>
    <row r="4040" spans="2:12" x14ac:dyDescent="0.25">
      <c r="B4040" s="70">
        <v>46127</v>
      </c>
      <c r="C4040" s="74" t="s">
        <v>22</v>
      </c>
      <c r="D4040" s="211" t="s">
        <v>144</v>
      </c>
      <c r="E4040" s="64">
        <v>137.79</v>
      </c>
      <c r="F4040" s="64">
        <v>1</v>
      </c>
      <c r="G4040" s="48">
        <f>+(Ventas_Wellpro[[#This Row],[Precio de Venta]]*0.16)*Ventas_Wellpro[[#This Row],[Cantidad Vendida]]</f>
        <v>22.046399999999998</v>
      </c>
      <c r="H4040" s="65">
        <v>137.79</v>
      </c>
      <c r="I4040" s="17">
        <f>+Ventas_Wellpro[[#This Row],[Total de Venta sin IVA]]+Ventas_Wellpro[[#This Row],[IVA]]</f>
        <v>159.8364</v>
      </c>
      <c r="J4040">
        <f>YEAR(Ventas_Wellpro[[#This Row],[Fecha]])</f>
        <v>2026</v>
      </c>
      <c r="K4040" t="str">
        <f>TEXT(Ventas_Wellpro[[#This Row],[Fecha]],"MMMM")</f>
        <v>abril</v>
      </c>
      <c r="L4040">
        <f>DAY(Ventas_Wellpro[[#This Row],[Fecha]])</f>
        <v>15</v>
      </c>
    </row>
    <row r="4041" spans="2:12" x14ac:dyDescent="0.25">
      <c r="B4041" s="70">
        <v>46127</v>
      </c>
      <c r="C4041" s="74" t="s">
        <v>22</v>
      </c>
      <c r="D4041" s="210" t="s">
        <v>144</v>
      </c>
      <c r="E4041" s="63">
        <v>137.79</v>
      </c>
      <c r="F4041" s="63">
        <v>1</v>
      </c>
      <c r="G4041" s="48">
        <f>+(Ventas_Wellpro[[#This Row],[Precio de Venta]]*0.16)*Ventas_Wellpro[[#This Row],[Cantidad Vendida]]</f>
        <v>22.046399999999998</v>
      </c>
      <c r="H4041" s="48">
        <v>137.79</v>
      </c>
      <c r="I4041" s="17">
        <f>+Ventas_Wellpro[[#This Row],[Total de Venta sin IVA]]+Ventas_Wellpro[[#This Row],[IVA]]</f>
        <v>159.8364</v>
      </c>
      <c r="J4041">
        <f>YEAR(Ventas_Wellpro[[#This Row],[Fecha]])</f>
        <v>2026</v>
      </c>
      <c r="K4041" t="str">
        <f>TEXT(Ventas_Wellpro[[#This Row],[Fecha]],"MMMM")</f>
        <v>abril</v>
      </c>
      <c r="L4041">
        <f>DAY(Ventas_Wellpro[[#This Row],[Fecha]])</f>
        <v>15</v>
      </c>
    </row>
    <row r="4042" spans="2:12" x14ac:dyDescent="0.25">
      <c r="B4042" s="70">
        <v>46127</v>
      </c>
      <c r="C4042" s="74" t="s">
        <v>22</v>
      </c>
      <c r="D4042" s="211" t="s">
        <v>144</v>
      </c>
      <c r="E4042" s="64">
        <v>137.79</v>
      </c>
      <c r="F4042" s="64">
        <v>1</v>
      </c>
      <c r="G4042" s="48">
        <f>+(Ventas_Wellpro[[#This Row],[Precio de Venta]]*0.16)*Ventas_Wellpro[[#This Row],[Cantidad Vendida]]</f>
        <v>22.046399999999998</v>
      </c>
      <c r="H4042" s="65">
        <v>137.79</v>
      </c>
      <c r="I4042" s="17">
        <f>+Ventas_Wellpro[[#This Row],[Total de Venta sin IVA]]+Ventas_Wellpro[[#This Row],[IVA]]</f>
        <v>159.8364</v>
      </c>
      <c r="J4042">
        <f>YEAR(Ventas_Wellpro[[#This Row],[Fecha]])</f>
        <v>2026</v>
      </c>
      <c r="K4042" t="str">
        <f>TEXT(Ventas_Wellpro[[#This Row],[Fecha]],"MMMM")</f>
        <v>abril</v>
      </c>
      <c r="L4042">
        <f>DAY(Ventas_Wellpro[[#This Row],[Fecha]])</f>
        <v>15</v>
      </c>
    </row>
    <row r="4043" spans="2:12" x14ac:dyDescent="0.25">
      <c r="B4043" s="70">
        <v>46127</v>
      </c>
      <c r="C4043" s="74" t="s">
        <v>22</v>
      </c>
      <c r="D4043" s="210" t="s">
        <v>144</v>
      </c>
      <c r="E4043" s="63">
        <v>137.79</v>
      </c>
      <c r="F4043" s="63">
        <v>1</v>
      </c>
      <c r="G4043" s="48">
        <f>+(Ventas_Wellpro[[#This Row],[Precio de Venta]]*0.16)*Ventas_Wellpro[[#This Row],[Cantidad Vendida]]</f>
        <v>22.046399999999998</v>
      </c>
      <c r="H4043" s="48">
        <v>137.79</v>
      </c>
      <c r="I4043" s="17">
        <f>+Ventas_Wellpro[[#This Row],[Total de Venta sin IVA]]+Ventas_Wellpro[[#This Row],[IVA]]</f>
        <v>159.8364</v>
      </c>
      <c r="J4043">
        <f>YEAR(Ventas_Wellpro[[#This Row],[Fecha]])</f>
        <v>2026</v>
      </c>
      <c r="K4043" t="str">
        <f>TEXT(Ventas_Wellpro[[#This Row],[Fecha]],"MMMM")</f>
        <v>abril</v>
      </c>
      <c r="L4043">
        <f>DAY(Ventas_Wellpro[[#This Row],[Fecha]])</f>
        <v>15</v>
      </c>
    </row>
    <row r="4044" spans="2:12" x14ac:dyDescent="0.25">
      <c r="B4044" s="70">
        <v>46128</v>
      </c>
      <c r="C4044" s="74" t="s">
        <v>22</v>
      </c>
      <c r="D4044" s="211" t="s">
        <v>144</v>
      </c>
      <c r="E4044" s="64">
        <v>137.79</v>
      </c>
      <c r="F4044" s="64">
        <v>1</v>
      </c>
      <c r="G4044" s="48">
        <f>+(Ventas_Wellpro[[#This Row],[Precio de Venta]]*0.16)*Ventas_Wellpro[[#This Row],[Cantidad Vendida]]</f>
        <v>22.046399999999998</v>
      </c>
      <c r="H4044" s="65">
        <v>137.79</v>
      </c>
      <c r="I4044" s="17">
        <f>+Ventas_Wellpro[[#This Row],[Total de Venta sin IVA]]+Ventas_Wellpro[[#This Row],[IVA]]</f>
        <v>159.8364</v>
      </c>
      <c r="J4044">
        <f>YEAR(Ventas_Wellpro[[#This Row],[Fecha]])</f>
        <v>2026</v>
      </c>
      <c r="K4044" t="str">
        <f>TEXT(Ventas_Wellpro[[#This Row],[Fecha]],"MMMM")</f>
        <v>abril</v>
      </c>
      <c r="L4044">
        <f>DAY(Ventas_Wellpro[[#This Row],[Fecha]])</f>
        <v>16</v>
      </c>
    </row>
    <row r="4045" spans="2:12" x14ac:dyDescent="0.25">
      <c r="B4045" s="70">
        <v>46128</v>
      </c>
      <c r="C4045" s="74" t="s">
        <v>22</v>
      </c>
      <c r="D4045" s="210" t="s">
        <v>144</v>
      </c>
      <c r="E4045" s="63">
        <v>137.79</v>
      </c>
      <c r="F4045" s="63">
        <v>1</v>
      </c>
      <c r="G4045" s="48">
        <f>+(Ventas_Wellpro[[#This Row],[Precio de Venta]]*0.16)*Ventas_Wellpro[[#This Row],[Cantidad Vendida]]</f>
        <v>22.046399999999998</v>
      </c>
      <c r="H4045" s="48">
        <v>137.79</v>
      </c>
      <c r="I4045" s="17">
        <f>+Ventas_Wellpro[[#This Row],[Total de Venta sin IVA]]+Ventas_Wellpro[[#This Row],[IVA]]</f>
        <v>159.8364</v>
      </c>
      <c r="J4045">
        <f>YEAR(Ventas_Wellpro[[#This Row],[Fecha]])</f>
        <v>2026</v>
      </c>
      <c r="K4045" t="str">
        <f>TEXT(Ventas_Wellpro[[#This Row],[Fecha]],"MMMM")</f>
        <v>abril</v>
      </c>
      <c r="L4045">
        <f>DAY(Ventas_Wellpro[[#This Row],[Fecha]])</f>
        <v>16</v>
      </c>
    </row>
    <row r="4046" spans="2:12" x14ac:dyDescent="0.25">
      <c r="B4046" s="70">
        <v>46128</v>
      </c>
      <c r="C4046" s="74" t="s">
        <v>22</v>
      </c>
      <c r="D4046" s="211" t="s">
        <v>144</v>
      </c>
      <c r="E4046" s="64">
        <v>137.79</v>
      </c>
      <c r="F4046" s="64">
        <v>1</v>
      </c>
      <c r="G4046" s="48">
        <f>+(Ventas_Wellpro[[#This Row],[Precio de Venta]]*0.16)*Ventas_Wellpro[[#This Row],[Cantidad Vendida]]</f>
        <v>22.046399999999998</v>
      </c>
      <c r="H4046" s="65">
        <v>137.79</v>
      </c>
      <c r="I4046" s="17">
        <f>+Ventas_Wellpro[[#This Row],[Total de Venta sin IVA]]+Ventas_Wellpro[[#This Row],[IVA]]</f>
        <v>159.8364</v>
      </c>
      <c r="J4046">
        <f>YEAR(Ventas_Wellpro[[#This Row],[Fecha]])</f>
        <v>2026</v>
      </c>
      <c r="K4046" t="str">
        <f>TEXT(Ventas_Wellpro[[#This Row],[Fecha]],"MMMM")</f>
        <v>abril</v>
      </c>
      <c r="L4046">
        <f>DAY(Ventas_Wellpro[[#This Row],[Fecha]])</f>
        <v>16</v>
      </c>
    </row>
    <row r="4047" spans="2:12" x14ac:dyDescent="0.25">
      <c r="B4047" s="70">
        <v>46128</v>
      </c>
      <c r="C4047" s="74" t="s">
        <v>22</v>
      </c>
      <c r="D4047" s="210" t="s">
        <v>144</v>
      </c>
      <c r="E4047" s="63">
        <v>137.79</v>
      </c>
      <c r="F4047" s="63">
        <v>1</v>
      </c>
      <c r="G4047" s="48">
        <f>+(Ventas_Wellpro[[#This Row],[Precio de Venta]]*0.16)*Ventas_Wellpro[[#This Row],[Cantidad Vendida]]</f>
        <v>22.046399999999998</v>
      </c>
      <c r="H4047" s="48">
        <v>137.79</v>
      </c>
      <c r="I4047" s="17">
        <f>+Ventas_Wellpro[[#This Row],[Total de Venta sin IVA]]+Ventas_Wellpro[[#This Row],[IVA]]</f>
        <v>159.8364</v>
      </c>
      <c r="J4047">
        <f>YEAR(Ventas_Wellpro[[#This Row],[Fecha]])</f>
        <v>2026</v>
      </c>
      <c r="K4047" t="str">
        <f>TEXT(Ventas_Wellpro[[#This Row],[Fecha]],"MMMM")</f>
        <v>abril</v>
      </c>
      <c r="L4047">
        <f>DAY(Ventas_Wellpro[[#This Row],[Fecha]])</f>
        <v>16</v>
      </c>
    </row>
    <row r="4048" spans="2:12" x14ac:dyDescent="0.25">
      <c r="B4048" s="70">
        <v>46128</v>
      </c>
      <c r="C4048" s="74" t="s">
        <v>22</v>
      </c>
      <c r="D4048" s="211" t="s">
        <v>144</v>
      </c>
      <c r="E4048" s="64">
        <v>137.79</v>
      </c>
      <c r="F4048" s="64">
        <v>1</v>
      </c>
      <c r="G4048" s="48">
        <f>+(Ventas_Wellpro[[#This Row],[Precio de Venta]]*0.16)*Ventas_Wellpro[[#This Row],[Cantidad Vendida]]</f>
        <v>22.046399999999998</v>
      </c>
      <c r="H4048" s="65">
        <v>137.79</v>
      </c>
      <c r="I4048" s="17">
        <f>+Ventas_Wellpro[[#This Row],[Total de Venta sin IVA]]+Ventas_Wellpro[[#This Row],[IVA]]</f>
        <v>159.8364</v>
      </c>
      <c r="J4048">
        <f>YEAR(Ventas_Wellpro[[#This Row],[Fecha]])</f>
        <v>2026</v>
      </c>
      <c r="K4048" t="str">
        <f>TEXT(Ventas_Wellpro[[#This Row],[Fecha]],"MMMM")</f>
        <v>abril</v>
      </c>
      <c r="L4048">
        <f>DAY(Ventas_Wellpro[[#This Row],[Fecha]])</f>
        <v>16</v>
      </c>
    </row>
    <row r="4049" spans="2:12" x14ac:dyDescent="0.25">
      <c r="B4049" s="70">
        <v>46128</v>
      </c>
      <c r="C4049" s="74" t="s">
        <v>22</v>
      </c>
      <c r="D4049" s="210" t="s">
        <v>144</v>
      </c>
      <c r="E4049" s="63">
        <v>137.79</v>
      </c>
      <c r="F4049" s="63">
        <v>1</v>
      </c>
      <c r="G4049" s="48">
        <f>+(Ventas_Wellpro[[#This Row],[Precio de Venta]]*0.16)*Ventas_Wellpro[[#This Row],[Cantidad Vendida]]</f>
        <v>22.046399999999998</v>
      </c>
      <c r="H4049" s="48">
        <v>137.79</v>
      </c>
      <c r="I4049" s="17">
        <f>+Ventas_Wellpro[[#This Row],[Total de Venta sin IVA]]+Ventas_Wellpro[[#This Row],[IVA]]</f>
        <v>159.8364</v>
      </c>
      <c r="J4049">
        <f>YEAR(Ventas_Wellpro[[#This Row],[Fecha]])</f>
        <v>2026</v>
      </c>
      <c r="K4049" t="str">
        <f>TEXT(Ventas_Wellpro[[#This Row],[Fecha]],"MMMM")</f>
        <v>abril</v>
      </c>
      <c r="L4049">
        <f>DAY(Ventas_Wellpro[[#This Row],[Fecha]])</f>
        <v>16</v>
      </c>
    </row>
    <row r="4050" spans="2:12" x14ac:dyDescent="0.25">
      <c r="B4050" s="70">
        <v>46128</v>
      </c>
      <c r="C4050" s="74" t="s">
        <v>22</v>
      </c>
      <c r="D4050" s="211" t="s">
        <v>216</v>
      </c>
      <c r="E4050" s="64">
        <v>84.05</v>
      </c>
      <c r="F4050" s="64">
        <v>2</v>
      </c>
      <c r="G4050" s="48">
        <f>+(Ventas_Wellpro[[#This Row],[Precio de Venta]]*0.16)*Ventas_Wellpro[[#This Row],[Cantidad Vendida]]</f>
        <v>26.896000000000001</v>
      </c>
      <c r="H4050" s="65">
        <v>168.1</v>
      </c>
      <c r="I4050" s="17">
        <f>+Ventas_Wellpro[[#This Row],[Total de Venta sin IVA]]+Ventas_Wellpro[[#This Row],[IVA]]</f>
        <v>194.99599999999998</v>
      </c>
      <c r="J4050">
        <f>YEAR(Ventas_Wellpro[[#This Row],[Fecha]])</f>
        <v>2026</v>
      </c>
      <c r="K4050" t="str">
        <f>TEXT(Ventas_Wellpro[[#This Row],[Fecha]],"MMMM")</f>
        <v>abril</v>
      </c>
      <c r="L4050">
        <f>DAY(Ventas_Wellpro[[#This Row],[Fecha]])</f>
        <v>16</v>
      </c>
    </row>
    <row r="4051" spans="2:12" x14ac:dyDescent="0.25">
      <c r="B4051" s="70">
        <v>46127</v>
      </c>
      <c r="C4051" s="74" t="s">
        <v>21</v>
      </c>
      <c r="D4051" s="210" t="s">
        <v>144</v>
      </c>
      <c r="E4051" s="63">
        <v>137.79</v>
      </c>
      <c r="F4051" s="63">
        <v>1</v>
      </c>
      <c r="G4051" s="48">
        <f>+(Ventas_Wellpro[[#This Row],[Precio de Venta]]*0.16)*Ventas_Wellpro[[#This Row],[Cantidad Vendida]]</f>
        <v>22.046399999999998</v>
      </c>
      <c r="H4051" s="48">
        <v>137.79</v>
      </c>
      <c r="I4051" s="17">
        <f>+Ventas_Wellpro[[#This Row],[Total de Venta sin IVA]]+Ventas_Wellpro[[#This Row],[IVA]]</f>
        <v>159.8364</v>
      </c>
      <c r="J4051">
        <f>YEAR(Ventas_Wellpro[[#This Row],[Fecha]])</f>
        <v>2026</v>
      </c>
      <c r="K4051" t="str">
        <f>TEXT(Ventas_Wellpro[[#This Row],[Fecha]],"MMMM")</f>
        <v>abril</v>
      </c>
      <c r="L4051">
        <f>DAY(Ventas_Wellpro[[#This Row],[Fecha]])</f>
        <v>15</v>
      </c>
    </row>
    <row r="4052" spans="2:12" x14ac:dyDescent="0.25">
      <c r="B4052" s="70">
        <v>46127</v>
      </c>
      <c r="C4052" s="74" t="s">
        <v>21</v>
      </c>
      <c r="D4052" s="211" t="s">
        <v>144</v>
      </c>
      <c r="E4052" s="64">
        <v>137.79</v>
      </c>
      <c r="F4052" s="64">
        <v>1</v>
      </c>
      <c r="G4052" s="48">
        <f>+(Ventas_Wellpro[[#This Row],[Precio de Venta]]*0.16)*Ventas_Wellpro[[#This Row],[Cantidad Vendida]]</f>
        <v>22.046399999999998</v>
      </c>
      <c r="H4052" s="65">
        <v>137.79</v>
      </c>
      <c r="I4052" s="17">
        <f>+Ventas_Wellpro[[#This Row],[Total de Venta sin IVA]]+Ventas_Wellpro[[#This Row],[IVA]]</f>
        <v>159.8364</v>
      </c>
      <c r="J4052">
        <f>YEAR(Ventas_Wellpro[[#This Row],[Fecha]])</f>
        <v>2026</v>
      </c>
      <c r="K4052" t="str">
        <f>TEXT(Ventas_Wellpro[[#This Row],[Fecha]],"MMMM")</f>
        <v>abril</v>
      </c>
      <c r="L4052">
        <f>DAY(Ventas_Wellpro[[#This Row],[Fecha]])</f>
        <v>15</v>
      </c>
    </row>
    <row r="4053" spans="2:12" x14ac:dyDescent="0.25">
      <c r="B4053" s="70">
        <v>46128</v>
      </c>
      <c r="C4053" s="74" t="s">
        <v>21</v>
      </c>
      <c r="D4053" s="210" t="s">
        <v>144</v>
      </c>
      <c r="E4053" s="63">
        <v>137.79</v>
      </c>
      <c r="F4053" s="63">
        <v>1</v>
      </c>
      <c r="G4053" s="48">
        <f>+(Ventas_Wellpro[[#This Row],[Precio de Venta]]*0.16)*Ventas_Wellpro[[#This Row],[Cantidad Vendida]]</f>
        <v>22.046399999999998</v>
      </c>
      <c r="H4053" s="48">
        <v>137.79</v>
      </c>
      <c r="I4053" s="17">
        <f>+Ventas_Wellpro[[#This Row],[Total de Venta sin IVA]]+Ventas_Wellpro[[#This Row],[IVA]]</f>
        <v>159.8364</v>
      </c>
      <c r="J4053">
        <f>YEAR(Ventas_Wellpro[[#This Row],[Fecha]])</f>
        <v>2026</v>
      </c>
      <c r="K4053" t="str">
        <f>TEXT(Ventas_Wellpro[[#This Row],[Fecha]],"MMMM")</f>
        <v>abril</v>
      </c>
      <c r="L4053">
        <f>DAY(Ventas_Wellpro[[#This Row],[Fecha]])</f>
        <v>16</v>
      </c>
    </row>
    <row r="4054" spans="2:12" x14ac:dyDescent="0.25">
      <c r="B4054" s="70">
        <v>46128</v>
      </c>
      <c r="C4054" s="74" t="s">
        <v>21</v>
      </c>
      <c r="D4054" s="211" t="s">
        <v>216</v>
      </c>
      <c r="E4054" s="64">
        <v>84.05</v>
      </c>
      <c r="F4054" s="64">
        <v>2</v>
      </c>
      <c r="G4054" s="48">
        <f>+(Ventas_Wellpro[[#This Row],[Precio de Venta]]*0.16)*Ventas_Wellpro[[#This Row],[Cantidad Vendida]]</f>
        <v>26.896000000000001</v>
      </c>
      <c r="H4054" s="65">
        <v>168.1</v>
      </c>
      <c r="I4054" s="17">
        <f>+Ventas_Wellpro[[#This Row],[Total de Venta sin IVA]]+Ventas_Wellpro[[#This Row],[IVA]]</f>
        <v>194.99599999999998</v>
      </c>
      <c r="J4054">
        <f>YEAR(Ventas_Wellpro[[#This Row],[Fecha]])</f>
        <v>2026</v>
      </c>
      <c r="K4054" t="str">
        <f>TEXT(Ventas_Wellpro[[#This Row],[Fecha]],"MMMM")</f>
        <v>abril</v>
      </c>
      <c r="L4054">
        <f>DAY(Ventas_Wellpro[[#This Row],[Fecha]])</f>
        <v>16</v>
      </c>
    </row>
    <row r="4055" spans="2:12" x14ac:dyDescent="0.25">
      <c r="B4055" s="70">
        <v>46127</v>
      </c>
      <c r="C4055" s="74" t="s">
        <v>24</v>
      </c>
      <c r="D4055" s="210" t="s">
        <v>144</v>
      </c>
      <c r="E4055" s="63">
        <v>137.79</v>
      </c>
      <c r="F4055" s="63">
        <v>1</v>
      </c>
      <c r="G4055" s="48">
        <f>+(Ventas_Wellpro[[#This Row],[Precio de Venta]]*0.16)*Ventas_Wellpro[[#This Row],[Cantidad Vendida]]</f>
        <v>22.046399999999998</v>
      </c>
      <c r="H4055" s="48">
        <v>137.79</v>
      </c>
      <c r="I4055" s="17">
        <f>+Ventas_Wellpro[[#This Row],[Total de Venta sin IVA]]+Ventas_Wellpro[[#This Row],[IVA]]</f>
        <v>159.8364</v>
      </c>
      <c r="J4055">
        <f>YEAR(Ventas_Wellpro[[#This Row],[Fecha]])</f>
        <v>2026</v>
      </c>
      <c r="K4055" t="str">
        <f>TEXT(Ventas_Wellpro[[#This Row],[Fecha]],"MMMM")</f>
        <v>abril</v>
      </c>
      <c r="L4055">
        <f>DAY(Ventas_Wellpro[[#This Row],[Fecha]])</f>
        <v>15</v>
      </c>
    </row>
    <row r="4056" spans="2:12" x14ac:dyDescent="0.25">
      <c r="B4056" s="70">
        <v>46127</v>
      </c>
      <c r="C4056" s="74" t="s">
        <v>24</v>
      </c>
      <c r="D4056" s="211" t="s">
        <v>144</v>
      </c>
      <c r="E4056" s="64">
        <v>137.79</v>
      </c>
      <c r="F4056" s="64">
        <v>1</v>
      </c>
      <c r="G4056" s="48">
        <f>+(Ventas_Wellpro[[#This Row],[Precio de Venta]]*0.16)*Ventas_Wellpro[[#This Row],[Cantidad Vendida]]</f>
        <v>22.046399999999998</v>
      </c>
      <c r="H4056" s="65">
        <v>137.79</v>
      </c>
      <c r="I4056" s="17">
        <f>+Ventas_Wellpro[[#This Row],[Total de Venta sin IVA]]+Ventas_Wellpro[[#This Row],[IVA]]</f>
        <v>159.8364</v>
      </c>
      <c r="J4056">
        <f>YEAR(Ventas_Wellpro[[#This Row],[Fecha]])</f>
        <v>2026</v>
      </c>
      <c r="K4056" t="str">
        <f>TEXT(Ventas_Wellpro[[#This Row],[Fecha]],"MMMM")</f>
        <v>abril</v>
      </c>
      <c r="L4056">
        <f>DAY(Ventas_Wellpro[[#This Row],[Fecha]])</f>
        <v>15</v>
      </c>
    </row>
    <row r="4057" spans="2:12" x14ac:dyDescent="0.25">
      <c r="B4057" s="70">
        <v>46127</v>
      </c>
      <c r="C4057" s="74" t="s">
        <v>24</v>
      </c>
      <c r="D4057" s="210" t="s">
        <v>144</v>
      </c>
      <c r="E4057" s="63">
        <v>137.79</v>
      </c>
      <c r="F4057" s="63">
        <v>1</v>
      </c>
      <c r="G4057" s="48">
        <f>+(Ventas_Wellpro[[#This Row],[Precio de Venta]]*0.16)*Ventas_Wellpro[[#This Row],[Cantidad Vendida]]</f>
        <v>22.046399999999998</v>
      </c>
      <c r="H4057" s="48">
        <v>137.79</v>
      </c>
      <c r="I4057" s="17">
        <f>+Ventas_Wellpro[[#This Row],[Total de Venta sin IVA]]+Ventas_Wellpro[[#This Row],[IVA]]</f>
        <v>159.8364</v>
      </c>
      <c r="J4057">
        <f>YEAR(Ventas_Wellpro[[#This Row],[Fecha]])</f>
        <v>2026</v>
      </c>
      <c r="K4057" t="str">
        <f>TEXT(Ventas_Wellpro[[#This Row],[Fecha]],"MMMM")</f>
        <v>abril</v>
      </c>
      <c r="L4057">
        <f>DAY(Ventas_Wellpro[[#This Row],[Fecha]])</f>
        <v>15</v>
      </c>
    </row>
    <row r="4058" spans="2:12" x14ac:dyDescent="0.25">
      <c r="B4058" s="70">
        <v>46128</v>
      </c>
      <c r="C4058" s="74" t="s">
        <v>24</v>
      </c>
      <c r="D4058" s="211" t="s">
        <v>144</v>
      </c>
      <c r="E4058" s="64">
        <v>137.79</v>
      </c>
      <c r="F4058" s="64">
        <v>1</v>
      </c>
      <c r="G4058" s="48">
        <f>+(Ventas_Wellpro[[#This Row],[Precio de Venta]]*0.16)*Ventas_Wellpro[[#This Row],[Cantidad Vendida]]</f>
        <v>22.046399999999998</v>
      </c>
      <c r="H4058" s="65">
        <v>137.79</v>
      </c>
      <c r="I4058" s="17">
        <f>+Ventas_Wellpro[[#This Row],[Total de Venta sin IVA]]+Ventas_Wellpro[[#This Row],[IVA]]</f>
        <v>159.8364</v>
      </c>
      <c r="J4058">
        <f>YEAR(Ventas_Wellpro[[#This Row],[Fecha]])</f>
        <v>2026</v>
      </c>
      <c r="K4058" t="str">
        <f>TEXT(Ventas_Wellpro[[#This Row],[Fecha]],"MMMM")</f>
        <v>abril</v>
      </c>
      <c r="L4058">
        <f>DAY(Ventas_Wellpro[[#This Row],[Fecha]])</f>
        <v>16</v>
      </c>
    </row>
    <row r="4059" spans="2:12" x14ac:dyDescent="0.25">
      <c r="B4059" s="70">
        <v>46127</v>
      </c>
      <c r="C4059" s="74" t="s">
        <v>16</v>
      </c>
      <c r="D4059" s="210" t="s">
        <v>144</v>
      </c>
      <c r="E4059" s="63">
        <v>905.16</v>
      </c>
      <c r="F4059" s="63">
        <v>1</v>
      </c>
      <c r="G4059" s="48">
        <f>+(Ventas_Wellpro[[#This Row],[Precio de Venta]]*0.16)*Ventas_Wellpro[[#This Row],[Cantidad Vendida]]</f>
        <v>144.82560000000001</v>
      </c>
      <c r="H4059" s="48">
        <v>905.16</v>
      </c>
      <c r="I4059" s="17">
        <f>+Ventas_Wellpro[[#This Row],[Total de Venta sin IVA]]+Ventas_Wellpro[[#This Row],[IVA]]</f>
        <v>1049.9856</v>
      </c>
      <c r="J4059">
        <f>YEAR(Ventas_Wellpro[[#This Row],[Fecha]])</f>
        <v>2026</v>
      </c>
      <c r="K4059" t="str">
        <f>TEXT(Ventas_Wellpro[[#This Row],[Fecha]],"MMMM")</f>
        <v>abril</v>
      </c>
      <c r="L4059">
        <f>DAY(Ventas_Wellpro[[#This Row],[Fecha]])</f>
        <v>15</v>
      </c>
    </row>
    <row r="4060" spans="2:12" x14ac:dyDescent="0.25">
      <c r="B4060" s="70">
        <v>46128</v>
      </c>
      <c r="C4060" s="74" t="s">
        <v>16</v>
      </c>
      <c r="D4060" s="211" t="s">
        <v>144</v>
      </c>
      <c r="E4060" s="64">
        <v>905.16</v>
      </c>
      <c r="F4060" s="64">
        <v>1</v>
      </c>
      <c r="G4060" s="48">
        <f>+(Ventas_Wellpro[[#This Row],[Precio de Venta]]*0.16)*Ventas_Wellpro[[#This Row],[Cantidad Vendida]]</f>
        <v>144.82560000000001</v>
      </c>
      <c r="H4060" s="65">
        <v>905.16</v>
      </c>
      <c r="I4060" s="17">
        <f>+Ventas_Wellpro[[#This Row],[Total de Venta sin IVA]]+Ventas_Wellpro[[#This Row],[IVA]]</f>
        <v>1049.9856</v>
      </c>
      <c r="J4060">
        <f>YEAR(Ventas_Wellpro[[#This Row],[Fecha]])</f>
        <v>2026</v>
      </c>
      <c r="K4060" t="str">
        <f>TEXT(Ventas_Wellpro[[#This Row],[Fecha]],"MMMM")</f>
        <v>abril</v>
      </c>
      <c r="L4060">
        <f>DAY(Ventas_Wellpro[[#This Row],[Fecha]])</f>
        <v>16</v>
      </c>
    </row>
    <row r="4061" spans="2:12" x14ac:dyDescent="0.25">
      <c r="B4061" s="70">
        <v>46127</v>
      </c>
      <c r="C4061" s="74" t="s">
        <v>12</v>
      </c>
      <c r="D4061" s="210" t="s">
        <v>144</v>
      </c>
      <c r="E4061" s="63">
        <v>343.97</v>
      </c>
      <c r="F4061" s="63">
        <v>1</v>
      </c>
      <c r="G4061" s="48">
        <f>+(Ventas_Wellpro[[#This Row],[Precio de Venta]]*0.16)*Ventas_Wellpro[[#This Row],[Cantidad Vendida]]</f>
        <v>55.035200000000003</v>
      </c>
      <c r="H4061" s="48">
        <v>343.97</v>
      </c>
      <c r="I4061" s="17">
        <f>+Ventas_Wellpro[[#This Row],[Total de Venta sin IVA]]+Ventas_Wellpro[[#This Row],[IVA]]</f>
        <v>399.00520000000006</v>
      </c>
      <c r="J4061">
        <f>YEAR(Ventas_Wellpro[[#This Row],[Fecha]])</f>
        <v>2026</v>
      </c>
      <c r="K4061" t="str">
        <f>TEXT(Ventas_Wellpro[[#This Row],[Fecha]],"MMMM")</f>
        <v>abril</v>
      </c>
      <c r="L4061">
        <f>DAY(Ventas_Wellpro[[#This Row],[Fecha]])</f>
        <v>15</v>
      </c>
    </row>
    <row r="4062" spans="2:12" x14ac:dyDescent="0.25">
      <c r="B4062" s="70">
        <v>46128</v>
      </c>
      <c r="C4062" s="74" t="s">
        <v>12</v>
      </c>
      <c r="D4062" s="211" t="s">
        <v>144</v>
      </c>
      <c r="E4062" s="64">
        <v>343.97</v>
      </c>
      <c r="F4062" s="64">
        <v>1</v>
      </c>
      <c r="G4062" s="48">
        <f>+(Ventas_Wellpro[[#This Row],[Precio de Venta]]*0.16)*Ventas_Wellpro[[#This Row],[Cantidad Vendida]]</f>
        <v>55.035200000000003</v>
      </c>
      <c r="H4062" s="65">
        <v>343.97</v>
      </c>
      <c r="I4062" s="17">
        <f>+Ventas_Wellpro[[#This Row],[Total de Venta sin IVA]]+Ventas_Wellpro[[#This Row],[IVA]]</f>
        <v>399.00520000000006</v>
      </c>
      <c r="J4062">
        <f>YEAR(Ventas_Wellpro[[#This Row],[Fecha]])</f>
        <v>2026</v>
      </c>
      <c r="K4062" t="str">
        <f>TEXT(Ventas_Wellpro[[#This Row],[Fecha]],"MMMM")</f>
        <v>abril</v>
      </c>
      <c r="L4062">
        <f>DAY(Ventas_Wellpro[[#This Row],[Fecha]])</f>
        <v>16</v>
      </c>
    </row>
    <row r="4063" spans="2:12" x14ac:dyDescent="0.25">
      <c r="B4063" s="70">
        <v>46128</v>
      </c>
      <c r="C4063" s="74" t="s">
        <v>11</v>
      </c>
      <c r="D4063" s="208" t="s">
        <v>206</v>
      </c>
      <c r="E4063" s="63">
        <v>343.97</v>
      </c>
      <c r="F4063" s="63">
        <v>1</v>
      </c>
      <c r="G4063" s="48">
        <f>+(Ventas_Wellpro[[#This Row],[Precio de Venta]]*0.16)*Ventas_Wellpro[[#This Row],[Cantidad Vendida]]</f>
        <v>55.035200000000003</v>
      </c>
      <c r="H4063" s="48">
        <v>343.97</v>
      </c>
      <c r="I4063" s="17">
        <f>+Ventas_Wellpro[[#This Row],[Total de Venta sin IVA]]+Ventas_Wellpro[[#This Row],[IVA]]</f>
        <v>399.00520000000006</v>
      </c>
      <c r="J4063">
        <f>YEAR(Ventas_Wellpro[[#This Row],[Fecha]])</f>
        <v>2026</v>
      </c>
      <c r="K4063" t="str">
        <f>TEXT(Ventas_Wellpro[[#This Row],[Fecha]],"MMMM")</f>
        <v>abril</v>
      </c>
      <c r="L4063">
        <f>DAY(Ventas_Wellpro[[#This Row],[Fecha]])</f>
        <v>16</v>
      </c>
    </row>
    <row r="4064" spans="2:12" x14ac:dyDescent="0.25">
      <c r="B4064" s="70">
        <v>46128</v>
      </c>
      <c r="C4064" s="74" t="s">
        <v>17</v>
      </c>
      <c r="D4064" t="s">
        <v>196</v>
      </c>
      <c r="E4064" s="64">
        <v>498.66</v>
      </c>
      <c r="F4064" s="64">
        <v>6</v>
      </c>
      <c r="G4064" s="48">
        <f>+(Ventas_Wellpro[[#This Row],[Precio de Venta]]*0.16)*Ventas_Wellpro[[#This Row],[Cantidad Vendida]]</f>
        <v>478.71360000000004</v>
      </c>
      <c r="H4064" s="65">
        <v>2991.96</v>
      </c>
      <c r="I4064" s="17">
        <f>+Ventas_Wellpro[[#This Row],[Total de Venta sin IVA]]+Ventas_Wellpro[[#This Row],[IVA]]</f>
        <v>3470.6736000000001</v>
      </c>
      <c r="J4064">
        <f>YEAR(Ventas_Wellpro[[#This Row],[Fecha]])</f>
        <v>2026</v>
      </c>
      <c r="K4064" t="str">
        <f>TEXT(Ventas_Wellpro[[#This Row],[Fecha]],"MMMM")</f>
        <v>abril</v>
      </c>
      <c r="L4064">
        <f>DAY(Ventas_Wellpro[[#This Row],[Fecha]])</f>
        <v>16</v>
      </c>
    </row>
    <row r="4065" spans="2:12" x14ac:dyDescent="0.25">
      <c r="B4065" s="70">
        <v>46128</v>
      </c>
      <c r="C4065" s="74" t="s">
        <v>17</v>
      </c>
      <c r="D4065" t="s">
        <v>196</v>
      </c>
      <c r="E4065" s="63">
        <v>498.66</v>
      </c>
      <c r="F4065" s="63">
        <v>6</v>
      </c>
      <c r="G4065" s="48">
        <f>+(Ventas_Wellpro[[#This Row],[Precio de Venta]]*0.16)*Ventas_Wellpro[[#This Row],[Cantidad Vendida]]</f>
        <v>478.71360000000004</v>
      </c>
      <c r="H4065" s="48">
        <v>2991.96</v>
      </c>
      <c r="I4065" s="17">
        <f>+Ventas_Wellpro[[#This Row],[Total de Venta sin IVA]]+Ventas_Wellpro[[#This Row],[IVA]]</f>
        <v>3470.6736000000001</v>
      </c>
      <c r="J4065">
        <f>YEAR(Ventas_Wellpro[[#This Row],[Fecha]])</f>
        <v>2026</v>
      </c>
      <c r="K4065" t="str">
        <f>TEXT(Ventas_Wellpro[[#This Row],[Fecha]],"MMMM")</f>
        <v>abril</v>
      </c>
      <c r="L4065">
        <f>DAY(Ventas_Wellpro[[#This Row],[Fecha]])</f>
        <v>16</v>
      </c>
    </row>
    <row r="4066" spans="2:12" x14ac:dyDescent="0.25">
      <c r="B4066" s="70">
        <v>46128</v>
      </c>
      <c r="C4066" s="74" t="s">
        <v>17</v>
      </c>
      <c r="D4066" t="s">
        <v>196</v>
      </c>
      <c r="E4066" s="64">
        <v>498.66</v>
      </c>
      <c r="F4066" s="64">
        <v>6</v>
      </c>
      <c r="G4066" s="48">
        <f>+(Ventas_Wellpro[[#This Row],[Precio de Venta]]*0.16)*Ventas_Wellpro[[#This Row],[Cantidad Vendida]]</f>
        <v>478.71360000000004</v>
      </c>
      <c r="H4066" s="65">
        <v>2991.96</v>
      </c>
      <c r="I4066" s="17">
        <f>+Ventas_Wellpro[[#This Row],[Total de Venta sin IVA]]+Ventas_Wellpro[[#This Row],[IVA]]</f>
        <v>3470.6736000000001</v>
      </c>
      <c r="J4066">
        <f>YEAR(Ventas_Wellpro[[#This Row],[Fecha]])</f>
        <v>2026</v>
      </c>
      <c r="K4066" t="str">
        <f>TEXT(Ventas_Wellpro[[#This Row],[Fecha]],"MMMM")</f>
        <v>abril</v>
      </c>
      <c r="L4066">
        <f>DAY(Ventas_Wellpro[[#This Row],[Fecha]])</f>
        <v>16</v>
      </c>
    </row>
    <row r="4067" spans="2:12" x14ac:dyDescent="0.25">
      <c r="B4067" s="70">
        <v>46128</v>
      </c>
      <c r="C4067" s="123" t="s">
        <v>147</v>
      </c>
      <c r="D4067" s="210" t="s">
        <v>144</v>
      </c>
      <c r="E4067" s="63">
        <v>94.82</v>
      </c>
      <c r="F4067" s="63">
        <v>1</v>
      </c>
      <c r="G4067" s="48">
        <f>+(Ventas_Wellpro[[#This Row],[Precio de Venta]]*0.16)*Ventas_Wellpro[[#This Row],[Cantidad Vendida]]</f>
        <v>15.171199999999999</v>
      </c>
      <c r="H4067" s="48">
        <v>94.82</v>
      </c>
      <c r="I4067" s="17">
        <f>+Ventas_Wellpro[[#This Row],[Total de Venta sin IVA]]+Ventas_Wellpro[[#This Row],[IVA]]</f>
        <v>109.99119999999999</v>
      </c>
      <c r="J4067">
        <f>YEAR(Ventas_Wellpro[[#This Row],[Fecha]])</f>
        <v>2026</v>
      </c>
      <c r="K4067" t="str">
        <f>TEXT(Ventas_Wellpro[[#This Row],[Fecha]],"MMMM")</f>
        <v>abril</v>
      </c>
      <c r="L4067">
        <f>DAY(Ventas_Wellpro[[#This Row],[Fecha]])</f>
        <v>16</v>
      </c>
    </row>
    <row r="4068" spans="2:12" x14ac:dyDescent="0.25">
      <c r="B4068" s="70">
        <v>46128</v>
      </c>
      <c r="C4068" s="123" t="s">
        <v>147</v>
      </c>
      <c r="D4068" s="211" t="s">
        <v>144</v>
      </c>
      <c r="E4068" s="64">
        <v>61.634999999999998</v>
      </c>
      <c r="F4068" s="64">
        <v>2</v>
      </c>
      <c r="G4068" s="48">
        <f>+(Ventas_Wellpro[[#This Row],[Precio de Venta]]*0.16)*Ventas_Wellpro[[#This Row],[Cantidad Vendida]]</f>
        <v>19.723199999999999</v>
      </c>
      <c r="H4068" s="65">
        <v>123.27</v>
      </c>
      <c r="I4068" s="17">
        <f>+Ventas_Wellpro[[#This Row],[Total de Venta sin IVA]]+Ventas_Wellpro[[#This Row],[IVA]]</f>
        <v>142.9932</v>
      </c>
      <c r="J4068">
        <f>YEAR(Ventas_Wellpro[[#This Row],[Fecha]])</f>
        <v>2026</v>
      </c>
      <c r="K4068" t="str">
        <f>TEXT(Ventas_Wellpro[[#This Row],[Fecha]],"MMMM")</f>
        <v>abril</v>
      </c>
      <c r="L4068">
        <f>DAY(Ventas_Wellpro[[#This Row],[Fecha]])</f>
        <v>16</v>
      </c>
    </row>
    <row r="4069" spans="2:12" x14ac:dyDescent="0.25">
      <c r="B4069" s="70">
        <v>46127</v>
      </c>
      <c r="C4069" s="74" t="s">
        <v>123</v>
      </c>
      <c r="D4069" s="210" t="s">
        <v>144</v>
      </c>
      <c r="E4069" s="63">
        <v>137.79</v>
      </c>
      <c r="F4069" s="63">
        <v>1</v>
      </c>
      <c r="G4069" s="48">
        <f>+(Ventas_Wellpro[[#This Row],[Precio de Venta]]*0.16)*Ventas_Wellpro[[#This Row],[Cantidad Vendida]]</f>
        <v>22.046399999999998</v>
      </c>
      <c r="H4069" s="48">
        <v>137.79</v>
      </c>
      <c r="I4069" s="17">
        <f>+Ventas_Wellpro[[#This Row],[Total de Venta sin IVA]]+Ventas_Wellpro[[#This Row],[IVA]]</f>
        <v>159.8364</v>
      </c>
      <c r="J4069">
        <f>YEAR(Ventas_Wellpro[[#This Row],[Fecha]])</f>
        <v>2026</v>
      </c>
      <c r="K4069" t="str">
        <f>TEXT(Ventas_Wellpro[[#This Row],[Fecha]],"MMMM")</f>
        <v>abril</v>
      </c>
      <c r="L4069">
        <f>DAY(Ventas_Wellpro[[#This Row],[Fecha]])</f>
        <v>15</v>
      </c>
    </row>
    <row r="4070" spans="2:12" x14ac:dyDescent="0.25">
      <c r="B4070" s="70">
        <v>46128</v>
      </c>
      <c r="C4070" s="74" t="s">
        <v>123</v>
      </c>
      <c r="D4070" s="211" t="s">
        <v>144</v>
      </c>
      <c r="E4070" s="64">
        <v>137.79</v>
      </c>
      <c r="F4070" s="64">
        <v>1</v>
      </c>
      <c r="G4070" s="48">
        <f>+(Ventas_Wellpro[[#This Row],[Precio de Venta]]*0.16)*Ventas_Wellpro[[#This Row],[Cantidad Vendida]]</f>
        <v>22.046399999999998</v>
      </c>
      <c r="H4070" s="65">
        <v>137.79</v>
      </c>
      <c r="I4070" s="17">
        <f>+Ventas_Wellpro[[#This Row],[Total de Venta sin IVA]]+Ventas_Wellpro[[#This Row],[IVA]]</f>
        <v>159.8364</v>
      </c>
      <c r="J4070">
        <f>YEAR(Ventas_Wellpro[[#This Row],[Fecha]])</f>
        <v>2026</v>
      </c>
      <c r="K4070" t="str">
        <f>TEXT(Ventas_Wellpro[[#This Row],[Fecha]],"MMMM")</f>
        <v>abril</v>
      </c>
      <c r="L4070">
        <f>DAY(Ventas_Wellpro[[#This Row],[Fecha]])</f>
        <v>16</v>
      </c>
    </row>
    <row r="4071" spans="2:12" x14ac:dyDescent="0.25">
      <c r="B4071" s="70">
        <v>46128</v>
      </c>
      <c r="C4071" s="74" t="s">
        <v>123</v>
      </c>
      <c r="D4071" s="210" t="s">
        <v>144</v>
      </c>
      <c r="E4071" s="63">
        <v>137.79</v>
      </c>
      <c r="F4071" s="63">
        <v>1</v>
      </c>
      <c r="G4071" s="48">
        <f>+(Ventas_Wellpro[[#This Row],[Precio de Venta]]*0.16)*Ventas_Wellpro[[#This Row],[Cantidad Vendida]]</f>
        <v>22.046399999999998</v>
      </c>
      <c r="H4071" s="48">
        <v>137.79</v>
      </c>
      <c r="I4071" s="17">
        <f>+Ventas_Wellpro[[#This Row],[Total de Venta sin IVA]]+Ventas_Wellpro[[#This Row],[IVA]]</f>
        <v>159.8364</v>
      </c>
      <c r="J4071">
        <f>YEAR(Ventas_Wellpro[[#This Row],[Fecha]])</f>
        <v>2026</v>
      </c>
      <c r="K4071" t="str">
        <f>TEXT(Ventas_Wellpro[[#This Row],[Fecha]],"MMMM")</f>
        <v>abril</v>
      </c>
      <c r="L4071">
        <f>DAY(Ventas_Wellpro[[#This Row],[Fecha]])</f>
        <v>16</v>
      </c>
    </row>
    <row r="4072" spans="2:12" x14ac:dyDescent="0.25">
      <c r="B4072" s="70">
        <v>46127</v>
      </c>
      <c r="C4072" s="88" t="s">
        <v>159</v>
      </c>
      <c r="D4072" s="211" t="s">
        <v>144</v>
      </c>
      <c r="E4072" s="64">
        <v>957.67</v>
      </c>
      <c r="F4072" s="64">
        <v>1</v>
      </c>
      <c r="G4072" s="48">
        <f>+(Ventas_Wellpro[[#This Row],[Precio de Venta]]*0.16)*Ventas_Wellpro[[#This Row],[Cantidad Vendida]]</f>
        <v>153.22720000000001</v>
      </c>
      <c r="H4072" s="65">
        <v>957.67</v>
      </c>
      <c r="I4072" s="17">
        <f>+Ventas_Wellpro[[#This Row],[Total de Venta sin IVA]]+Ventas_Wellpro[[#This Row],[IVA]]</f>
        <v>1110.8971999999999</v>
      </c>
      <c r="J4072">
        <f>YEAR(Ventas_Wellpro[[#This Row],[Fecha]])</f>
        <v>2026</v>
      </c>
      <c r="K4072" t="str">
        <f>TEXT(Ventas_Wellpro[[#This Row],[Fecha]],"MMMM")</f>
        <v>abril</v>
      </c>
      <c r="L4072">
        <f>DAY(Ventas_Wellpro[[#This Row],[Fecha]])</f>
        <v>15</v>
      </c>
    </row>
    <row r="4073" spans="2:12" x14ac:dyDescent="0.25">
      <c r="B4073" s="70">
        <v>46128</v>
      </c>
      <c r="C4073" s="123" t="s">
        <v>156</v>
      </c>
      <c r="D4073" s="210" t="s">
        <v>144</v>
      </c>
      <c r="E4073" s="63">
        <v>922.25</v>
      </c>
      <c r="F4073" s="63">
        <v>1</v>
      </c>
      <c r="G4073" s="48">
        <f>+(Ventas_Wellpro[[#This Row],[Precio de Venta]]*0.16)*Ventas_Wellpro[[#This Row],[Cantidad Vendida]]</f>
        <v>147.56</v>
      </c>
      <c r="H4073" s="48">
        <v>922.25</v>
      </c>
      <c r="I4073" s="17">
        <f>+Ventas_Wellpro[[#This Row],[Total de Venta sin IVA]]+Ventas_Wellpro[[#This Row],[IVA]]</f>
        <v>1069.81</v>
      </c>
      <c r="J4073">
        <f>YEAR(Ventas_Wellpro[[#This Row],[Fecha]])</f>
        <v>2026</v>
      </c>
      <c r="K4073" t="str">
        <f>TEXT(Ventas_Wellpro[[#This Row],[Fecha]],"MMMM")</f>
        <v>abril</v>
      </c>
      <c r="L4073">
        <f>DAY(Ventas_Wellpro[[#This Row],[Fecha]])</f>
        <v>16</v>
      </c>
    </row>
    <row r="4074" spans="2:12" x14ac:dyDescent="0.25">
      <c r="B4074" s="70">
        <v>46129</v>
      </c>
      <c r="C4074" s="88" t="s">
        <v>25</v>
      </c>
      <c r="D4074" s="210" t="s">
        <v>145</v>
      </c>
      <c r="E4074" s="157">
        <v>697</v>
      </c>
      <c r="F4074" s="157">
        <v>72</v>
      </c>
      <c r="G4074" s="48">
        <f>+(Ventas_Wellpro[[#This Row],[Precio de Venta]]*0.16)*Ventas_Wellpro[[#This Row],[Cantidad Vendida]]</f>
        <v>8029.44</v>
      </c>
      <c r="H4074" s="159">
        <v>50184</v>
      </c>
      <c r="I4074" s="17">
        <f>+Ventas_Wellpro[[#This Row],[Total de Venta sin IVA]]+Ventas_Wellpro[[#This Row],[IVA]]</f>
        <v>58213.440000000002</v>
      </c>
      <c r="J4074">
        <f>YEAR(Ventas_Wellpro[[#This Row],[Fecha]])</f>
        <v>2026</v>
      </c>
      <c r="K4074" t="str">
        <f>TEXT(Ventas_Wellpro[[#This Row],[Fecha]],"MMMM")</f>
        <v>abril</v>
      </c>
      <c r="L4074">
        <f>DAY(Ventas_Wellpro[[#This Row],[Fecha]])</f>
        <v>17</v>
      </c>
    </row>
    <row r="4075" spans="2:12" x14ac:dyDescent="0.25">
      <c r="B4075" s="70">
        <v>46129</v>
      </c>
      <c r="C4075" s="88" t="s">
        <v>18</v>
      </c>
      <c r="D4075" s="211" t="s">
        <v>145</v>
      </c>
      <c r="E4075" s="158">
        <v>697</v>
      </c>
      <c r="F4075" s="158">
        <v>72</v>
      </c>
      <c r="G4075" s="48">
        <f>+(Ventas_Wellpro[[#This Row],[Precio de Venta]]*0.16)*Ventas_Wellpro[[#This Row],[Cantidad Vendida]]</f>
        <v>8029.44</v>
      </c>
      <c r="H4075" s="160">
        <v>50184</v>
      </c>
      <c r="I4075" s="17">
        <f>+Ventas_Wellpro[[#This Row],[Total de Venta sin IVA]]+Ventas_Wellpro[[#This Row],[IVA]]</f>
        <v>58213.440000000002</v>
      </c>
      <c r="J4075">
        <f>YEAR(Ventas_Wellpro[[#This Row],[Fecha]])</f>
        <v>2026</v>
      </c>
      <c r="K4075" t="str">
        <f>TEXT(Ventas_Wellpro[[#This Row],[Fecha]],"MMMM")</f>
        <v>abril</v>
      </c>
      <c r="L4075">
        <f>DAY(Ventas_Wellpro[[#This Row],[Fecha]])</f>
        <v>17</v>
      </c>
    </row>
    <row r="4076" spans="2:12" x14ac:dyDescent="0.25">
      <c r="B4076" s="70">
        <v>46129</v>
      </c>
      <c r="C4076" s="74" t="s">
        <v>22</v>
      </c>
      <c r="D4076" s="210" t="s">
        <v>144</v>
      </c>
      <c r="E4076" s="157">
        <v>137.79</v>
      </c>
      <c r="F4076" s="157">
        <v>1</v>
      </c>
      <c r="G4076" s="48">
        <f>+(Ventas_Wellpro[[#This Row],[Precio de Venta]]*0.16)*Ventas_Wellpro[[#This Row],[Cantidad Vendida]]</f>
        <v>22.046399999999998</v>
      </c>
      <c r="H4076" s="159">
        <v>137.79</v>
      </c>
      <c r="I4076" s="17">
        <f>+Ventas_Wellpro[[#This Row],[Total de Venta sin IVA]]+Ventas_Wellpro[[#This Row],[IVA]]</f>
        <v>159.8364</v>
      </c>
      <c r="J4076">
        <f>YEAR(Ventas_Wellpro[[#This Row],[Fecha]])</f>
        <v>2026</v>
      </c>
      <c r="K4076" t="str">
        <f>TEXT(Ventas_Wellpro[[#This Row],[Fecha]],"MMMM")</f>
        <v>abril</v>
      </c>
      <c r="L4076">
        <f>DAY(Ventas_Wellpro[[#This Row],[Fecha]])</f>
        <v>17</v>
      </c>
    </row>
    <row r="4077" spans="2:12" x14ac:dyDescent="0.25">
      <c r="B4077" s="70">
        <v>46129</v>
      </c>
      <c r="C4077" s="74" t="s">
        <v>22</v>
      </c>
      <c r="D4077" s="211" t="s">
        <v>144</v>
      </c>
      <c r="E4077" s="158">
        <v>137.79</v>
      </c>
      <c r="F4077" s="158">
        <v>1</v>
      </c>
      <c r="G4077" s="48">
        <f>+(Ventas_Wellpro[[#This Row],[Precio de Venta]]*0.16)*Ventas_Wellpro[[#This Row],[Cantidad Vendida]]</f>
        <v>22.046399999999998</v>
      </c>
      <c r="H4077" s="160">
        <v>137.79</v>
      </c>
      <c r="I4077" s="17">
        <f>+Ventas_Wellpro[[#This Row],[Total de Venta sin IVA]]+Ventas_Wellpro[[#This Row],[IVA]]</f>
        <v>159.8364</v>
      </c>
      <c r="J4077">
        <f>YEAR(Ventas_Wellpro[[#This Row],[Fecha]])</f>
        <v>2026</v>
      </c>
      <c r="K4077" t="str">
        <f>TEXT(Ventas_Wellpro[[#This Row],[Fecha]],"MMMM")</f>
        <v>abril</v>
      </c>
      <c r="L4077">
        <f>DAY(Ventas_Wellpro[[#This Row],[Fecha]])</f>
        <v>17</v>
      </c>
    </row>
    <row r="4078" spans="2:12" x14ac:dyDescent="0.25">
      <c r="B4078" s="70">
        <v>46129</v>
      </c>
      <c r="C4078" s="74" t="s">
        <v>22</v>
      </c>
      <c r="D4078" s="210" t="s">
        <v>144</v>
      </c>
      <c r="E4078" s="157">
        <v>137.79</v>
      </c>
      <c r="F4078" s="157">
        <v>1</v>
      </c>
      <c r="G4078" s="48">
        <f>+(Ventas_Wellpro[[#This Row],[Precio de Venta]]*0.16)*Ventas_Wellpro[[#This Row],[Cantidad Vendida]]</f>
        <v>22.046399999999998</v>
      </c>
      <c r="H4078" s="159">
        <v>137.79</v>
      </c>
      <c r="I4078" s="17">
        <f>+Ventas_Wellpro[[#This Row],[Total de Venta sin IVA]]+Ventas_Wellpro[[#This Row],[IVA]]</f>
        <v>159.8364</v>
      </c>
      <c r="J4078">
        <f>YEAR(Ventas_Wellpro[[#This Row],[Fecha]])</f>
        <v>2026</v>
      </c>
      <c r="K4078" t="str">
        <f>TEXT(Ventas_Wellpro[[#This Row],[Fecha]],"MMMM")</f>
        <v>abril</v>
      </c>
      <c r="L4078">
        <f>DAY(Ventas_Wellpro[[#This Row],[Fecha]])</f>
        <v>17</v>
      </c>
    </row>
    <row r="4079" spans="2:12" x14ac:dyDescent="0.25">
      <c r="B4079" s="70">
        <v>46129</v>
      </c>
      <c r="C4079" s="74" t="s">
        <v>22</v>
      </c>
      <c r="D4079" s="211" t="s">
        <v>145</v>
      </c>
      <c r="E4079" s="158">
        <v>90.54</v>
      </c>
      <c r="F4079" s="158">
        <v>580</v>
      </c>
      <c r="G4079" s="48">
        <f>+(Ventas_Wellpro[[#This Row],[Precio de Venta]]*0.16)*Ventas_Wellpro[[#This Row],[Cantidad Vendida]]</f>
        <v>8402.112000000001</v>
      </c>
      <c r="H4079" s="160">
        <v>52513.2</v>
      </c>
      <c r="I4079" s="17">
        <f>+Ventas_Wellpro[[#This Row],[Total de Venta sin IVA]]+Ventas_Wellpro[[#This Row],[IVA]]</f>
        <v>60915.311999999998</v>
      </c>
      <c r="J4079">
        <f>YEAR(Ventas_Wellpro[[#This Row],[Fecha]])</f>
        <v>2026</v>
      </c>
      <c r="K4079" t="str">
        <f>TEXT(Ventas_Wellpro[[#This Row],[Fecha]],"MMMM")</f>
        <v>abril</v>
      </c>
      <c r="L4079">
        <f>DAY(Ventas_Wellpro[[#This Row],[Fecha]])</f>
        <v>17</v>
      </c>
    </row>
    <row r="4080" spans="2:12" x14ac:dyDescent="0.25">
      <c r="B4080" s="70">
        <v>46129</v>
      </c>
      <c r="C4080" s="74" t="s">
        <v>22</v>
      </c>
      <c r="D4080" s="210" t="s">
        <v>145</v>
      </c>
      <c r="E4080" s="157">
        <v>90.54</v>
      </c>
      <c r="F4080" s="157">
        <v>60</v>
      </c>
      <c r="G4080" s="48">
        <f>+(Ventas_Wellpro[[#This Row],[Precio de Venta]]*0.16)*Ventas_Wellpro[[#This Row],[Cantidad Vendida]]</f>
        <v>869.18400000000008</v>
      </c>
      <c r="H4080" s="159">
        <v>5432.4</v>
      </c>
      <c r="I4080" s="17">
        <f>+Ventas_Wellpro[[#This Row],[Total de Venta sin IVA]]+Ventas_Wellpro[[#This Row],[IVA]]</f>
        <v>6301.5839999999998</v>
      </c>
      <c r="J4080">
        <f>YEAR(Ventas_Wellpro[[#This Row],[Fecha]])</f>
        <v>2026</v>
      </c>
      <c r="K4080" t="str">
        <f>TEXT(Ventas_Wellpro[[#This Row],[Fecha]],"MMMM")</f>
        <v>abril</v>
      </c>
      <c r="L4080">
        <f>DAY(Ventas_Wellpro[[#This Row],[Fecha]])</f>
        <v>17</v>
      </c>
    </row>
    <row r="4081" spans="2:12" x14ac:dyDescent="0.25">
      <c r="B4081" s="70">
        <v>46129</v>
      </c>
      <c r="C4081" s="74" t="s">
        <v>21</v>
      </c>
      <c r="D4081" s="211" t="s">
        <v>144</v>
      </c>
      <c r="E4081" s="158">
        <v>137.79</v>
      </c>
      <c r="F4081" s="158">
        <v>1</v>
      </c>
      <c r="G4081" s="48">
        <f>+(Ventas_Wellpro[[#This Row],[Precio de Venta]]*0.16)*Ventas_Wellpro[[#This Row],[Cantidad Vendida]]</f>
        <v>22.046399999999998</v>
      </c>
      <c r="H4081" s="160">
        <v>137.79</v>
      </c>
      <c r="I4081" s="17">
        <f>+Ventas_Wellpro[[#This Row],[Total de Venta sin IVA]]+Ventas_Wellpro[[#This Row],[IVA]]</f>
        <v>159.8364</v>
      </c>
      <c r="J4081">
        <f>YEAR(Ventas_Wellpro[[#This Row],[Fecha]])</f>
        <v>2026</v>
      </c>
      <c r="K4081" t="str">
        <f>TEXT(Ventas_Wellpro[[#This Row],[Fecha]],"MMMM")</f>
        <v>abril</v>
      </c>
      <c r="L4081">
        <f>DAY(Ventas_Wellpro[[#This Row],[Fecha]])</f>
        <v>17</v>
      </c>
    </row>
    <row r="4082" spans="2:12" x14ac:dyDescent="0.25">
      <c r="B4082" s="70">
        <v>46129</v>
      </c>
      <c r="C4082" s="74" t="s">
        <v>21</v>
      </c>
      <c r="D4082" s="210" t="s">
        <v>145</v>
      </c>
      <c r="E4082" s="157">
        <v>90.54</v>
      </c>
      <c r="F4082" s="157">
        <v>20</v>
      </c>
      <c r="G4082" s="48">
        <f>+(Ventas_Wellpro[[#This Row],[Precio de Venta]]*0.16)*Ventas_Wellpro[[#This Row],[Cantidad Vendida]]</f>
        <v>289.72800000000001</v>
      </c>
      <c r="H4082" s="159">
        <v>1810.8</v>
      </c>
      <c r="I4082" s="17">
        <f>+Ventas_Wellpro[[#This Row],[Total de Venta sin IVA]]+Ventas_Wellpro[[#This Row],[IVA]]</f>
        <v>2100.5279999999998</v>
      </c>
      <c r="J4082">
        <f>YEAR(Ventas_Wellpro[[#This Row],[Fecha]])</f>
        <v>2026</v>
      </c>
      <c r="K4082" t="str">
        <f>TEXT(Ventas_Wellpro[[#This Row],[Fecha]],"MMMM")</f>
        <v>abril</v>
      </c>
      <c r="L4082">
        <f>DAY(Ventas_Wellpro[[#This Row],[Fecha]])</f>
        <v>17</v>
      </c>
    </row>
    <row r="4083" spans="2:12" x14ac:dyDescent="0.25">
      <c r="B4083" s="70">
        <v>46129</v>
      </c>
      <c r="C4083" s="74" t="s">
        <v>21</v>
      </c>
      <c r="D4083" s="211" t="s">
        <v>145</v>
      </c>
      <c r="E4083" s="158">
        <v>90.54</v>
      </c>
      <c r="F4083" s="158">
        <v>580</v>
      </c>
      <c r="G4083" s="48">
        <f>+(Ventas_Wellpro[[#This Row],[Precio de Venta]]*0.16)*Ventas_Wellpro[[#This Row],[Cantidad Vendida]]</f>
        <v>8402.112000000001</v>
      </c>
      <c r="H4083" s="160">
        <v>52513.2</v>
      </c>
      <c r="I4083" s="17">
        <f>+Ventas_Wellpro[[#This Row],[Total de Venta sin IVA]]+Ventas_Wellpro[[#This Row],[IVA]]</f>
        <v>60915.311999999998</v>
      </c>
      <c r="J4083">
        <f>YEAR(Ventas_Wellpro[[#This Row],[Fecha]])</f>
        <v>2026</v>
      </c>
      <c r="K4083" t="str">
        <f>TEXT(Ventas_Wellpro[[#This Row],[Fecha]],"MMMM")</f>
        <v>abril</v>
      </c>
      <c r="L4083">
        <f>DAY(Ventas_Wellpro[[#This Row],[Fecha]])</f>
        <v>17</v>
      </c>
    </row>
    <row r="4084" spans="2:12" x14ac:dyDescent="0.25">
      <c r="B4084" s="70">
        <v>46129</v>
      </c>
      <c r="C4084" s="74" t="s">
        <v>21</v>
      </c>
      <c r="D4084" s="210" t="s">
        <v>145</v>
      </c>
      <c r="E4084" s="157">
        <v>90.54</v>
      </c>
      <c r="F4084" s="157">
        <v>60</v>
      </c>
      <c r="G4084" s="48">
        <f>+(Ventas_Wellpro[[#This Row],[Precio de Venta]]*0.16)*Ventas_Wellpro[[#This Row],[Cantidad Vendida]]</f>
        <v>869.18400000000008</v>
      </c>
      <c r="H4084" s="159">
        <v>5432.4</v>
      </c>
      <c r="I4084" s="17">
        <f>+Ventas_Wellpro[[#This Row],[Total de Venta sin IVA]]+Ventas_Wellpro[[#This Row],[IVA]]</f>
        <v>6301.5839999999998</v>
      </c>
      <c r="J4084">
        <f>YEAR(Ventas_Wellpro[[#This Row],[Fecha]])</f>
        <v>2026</v>
      </c>
      <c r="K4084" t="str">
        <f>TEXT(Ventas_Wellpro[[#This Row],[Fecha]],"MMMM")</f>
        <v>abril</v>
      </c>
      <c r="L4084">
        <f>DAY(Ventas_Wellpro[[#This Row],[Fecha]])</f>
        <v>17</v>
      </c>
    </row>
    <row r="4085" spans="2:12" x14ac:dyDescent="0.25">
      <c r="B4085" s="70">
        <v>46129</v>
      </c>
      <c r="C4085" s="74" t="s">
        <v>23</v>
      </c>
      <c r="D4085" s="211" t="s">
        <v>144</v>
      </c>
      <c r="E4085" s="158">
        <v>137.79</v>
      </c>
      <c r="F4085" s="158">
        <v>1</v>
      </c>
      <c r="G4085" s="48">
        <f>+(Ventas_Wellpro[[#This Row],[Precio de Venta]]*0.16)*Ventas_Wellpro[[#This Row],[Cantidad Vendida]]</f>
        <v>22.046399999999998</v>
      </c>
      <c r="H4085" s="160">
        <v>137.79</v>
      </c>
      <c r="I4085" s="17">
        <f>+Ventas_Wellpro[[#This Row],[Total de Venta sin IVA]]+Ventas_Wellpro[[#This Row],[IVA]]</f>
        <v>159.8364</v>
      </c>
      <c r="J4085">
        <f>YEAR(Ventas_Wellpro[[#This Row],[Fecha]])</f>
        <v>2026</v>
      </c>
      <c r="K4085" t="str">
        <f>TEXT(Ventas_Wellpro[[#This Row],[Fecha]],"MMMM")</f>
        <v>abril</v>
      </c>
      <c r="L4085">
        <f>DAY(Ventas_Wellpro[[#This Row],[Fecha]])</f>
        <v>17</v>
      </c>
    </row>
    <row r="4086" spans="2:12" x14ac:dyDescent="0.25">
      <c r="B4086" s="70">
        <v>46129</v>
      </c>
      <c r="C4086" s="74" t="s">
        <v>23</v>
      </c>
      <c r="D4086" s="210" t="s">
        <v>144</v>
      </c>
      <c r="E4086" s="157">
        <v>137.79</v>
      </c>
      <c r="F4086" s="157">
        <v>1</v>
      </c>
      <c r="G4086" s="48">
        <f>+(Ventas_Wellpro[[#This Row],[Precio de Venta]]*0.16)*Ventas_Wellpro[[#This Row],[Cantidad Vendida]]</f>
        <v>22.046399999999998</v>
      </c>
      <c r="H4086" s="159">
        <v>137.79</v>
      </c>
      <c r="I4086" s="17">
        <f>+Ventas_Wellpro[[#This Row],[Total de Venta sin IVA]]+Ventas_Wellpro[[#This Row],[IVA]]</f>
        <v>159.8364</v>
      </c>
      <c r="J4086">
        <f>YEAR(Ventas_Wellpro[[#This Row],[Fecha]])</f>
        <v>2026</v>
      </c>
      <c r="K4086" t="str">
        <f>TEXT(Ventas_Wellpro[[#This Row],[Fecha]],"MMMM")</f>
        <v>abril</v>
      </c>
      <c r="L4086">
        <f>DAY(Ventas_Wellpro[[#This Row],[Fecha]])</f>
        <v>17</v>
      </c>
    </row>
    <row r="4087" spans="2:12" x14ac:dyDescent="0.25">
      <c r="B4087" s="70">
        <v>46129</v>
      </c>
      <c r="C4087" s="74" t="s">
        <v>24</v>
      </c>
      <c r="D4087" s="211" t="s">
        <v>144</v>
      </c>
      <c r="E4087" s="158">
        <v>137.79</v>
      </c>
      <c r="F4087" s="158">
        <v>1</v>
      </c>
      <c r="G4087" s="48">
        <f>+(Ventas_Wellpro[[#This Row],[Precio de Venta]]*0.16)*Ventas_Wellpro[[#This Row],[Cantidad Vendida]]</f>
        <v>22.046399999999998</v>
      </c>
      <c r="H4087" s="160">
        <v>137.79</v>
      </c>
      <c r="I4087" s="17">
        <f>+Ventas_Wellpro[[#This Row],[Total de Venta sin IVA]]+Ventas_Wellpro[[#This Row],[IVA]]</f>
        <v>159.8364</v>
      </c>
      <c r="J4087">
        <f>YEAR(Ventas_Wellpro[[#This Row],[Fecha]])</f>
        <v>2026</v>
      </c>
      <c r="K4087" t="str">
        <f>TEXT(Ventas_Wellpro[[#This Row],[Fecha]],"MMMM")</f>
        <v>abril</v>
      </c>
      <c r="L4087">
        <f>DAY(Ventas_Wellpro[[#This Row],[Fecha]])</f>
        <v>17</v>
      </c>
    </row>
    <row r="4088" spans="2:12" x14ac:dyDescent="0.25">
      <c r="B4088" s="70">
        <v>46129</v>
      </c>
      <c r="C4088" s="74" t="s">
        <v>24</v>
      </c>
      <c r="D4088" s="210" t="s">
        <v>144</v>
      </c>
      <c r="E4088" s="157">
        <v>137.79</v>
      </c>
      <c r="F4088" s="157">
        <v>1</v>
      </c>
      <c r="G4088" s="48">
        <f>+(Ventas_Wellpro[[#This Row],[Precio de Venta]]*0.16)*Ventas_Wellpro[[#This Row],[Cantidad Vendida]]</f>
        <v>22.046399999999998</v>
      </c>
      <c r="H4088" s="159">
        <v>137.79</v>
      </c>
      <c r="I4088" s="17">
        <f>+Ventas_Wellpro[[#This Row],[Total de Venta sin IVA]]+Ventas_Wellpro[[#This Row],[IVA]]</f>
        <v>159.8364</v>
      </c>
      <c r="J4088">
        <f>YEAR(Ventas_Wellpro[[#This Row],[Fecha]])</f>
        <v>2026</v>
      </c>
      <c r="K4088" t="str">
        <f>TEXT(Ventas_Wellpro[[#This Row],[Fecha]],"MMMM")</f>
        <v>abril</v>
      </c>
      <c r="L4088">
        <f>DAY(Ventas_Wellpro[[#This Row],[Fecha]])</f>
        <v>17</v>
      </c>
    </row>
    <row r="4089" spans="2:12" x14ac:dyDescent="0.25">
      <c r="B4089" s="70">
        <v>46129</v>
      </c>
      <c r="C4089" s="74" t="s">
        <v>16</v>
      </c>
      <c r="D4089" s="211" t="s">
        <v>144</v>
      </c>
      <c r="E4089" s="158">
        <v>905.16</v>
      </c>
      <c r="F4089" s="158">
        <v>1</v>
      </c>
      <c r="G4089" s="48">
        <f>+(Ventas_Wellpro[[#This Row],[Precio de Venta]]*0.16)*Ventas_Wellpro[[#This Row],[Cantidad Vendida]]</f>
        <v>144.82560000000001</v>
      </c>
      <c r="H4089" s="160">
        <v>905.16</v>
      </c>
      <c r="I4089" s="17">
        <f>+Ventas_Wellpro[[#This Row],[Total de Venta sin IVA]]+Ventas_Wellpro[[#This Row],[IVA]]</f>
        <v>1049.9856</v>
      </c>
      <c r="J4089">
        <f>YEAR(Ventas_Wellpro[[#This Row],[Fecha]])</f>
        <v>2026</v>
      </c>
      <c r="K4089" t="str">
        <f>TEXT(Ventas_Wellpro[[#This Row],[Fecha]],"MMMM")</f>
        <v>abril</v>
      </c>
      <c r="L4089">
        <f>DAY(Ventas_Wellpro[[#This Row],[Fecha]])</f>
        <v>17</v>
      </c>
    </row>
    <row r="4090" spans="2:12" x14ac:dyDescent="0.25">
      <c r="B4090" s="70">
        <v>46129</v>
      </c>
      <c r="C4090" s="74" t="s">
        <v>16</v>
      </c>
      <c r="D4090" s="210" t="s">
        <v>145</v>
      </c>
      <c r="E4090" s="157">
        <v>697</v>
      </c>
      <c r="F4090" s="157">
        <v>6</v>
      </c>
      <c r="G4090" s="48">
        <f>+(Ventas_Wellpro[[#This Row],[Precio de Venta]]*0.16)*Ventas_Wellpro[[#This Row],[Cantidad Vendida]]</f>
        <v>669.12</v>
      </c>
      <c r="H4090" s="159">
        <v>4182</v>
      </c>
      <c r="I4090" s="17">
        <f>+Ventas_Wellpro[[#This Row],[Total de Venta sin IVA]]+Ventas_Wellpro[[#This Row],[IVA]]</f>
        <v>4851.12</v>
      </c>
      <c r="J4090">
        <f>YEAR(Ventas_Wellpro[[#This Row],[Fecha]])</f>
        <v>2026</v>
      </c>
      <c r="K4090" t="str">
        <f>TEXT(Ventas_Wellpro[[#This Row],[Fecha]],"MMMM")</f>
        <v>abril</v>
      </c>
      <c r="L4090">
        <f>DAY(Ventas_Wellpro[[#This Row],[Fecha]])</f>
        <v>17</v>
      </c>
    </row>
    <row r="4091" spans="2:12" x14ac:dyDescent="0.25">
      <c r="B4091" s="70">
        <v>46129</v>
      </c>
      <c r="C4091" s="74" t="s">
        <v>16</v>
      </c>
      <c r="D4091" s="211" t="s">
        <v>145</v>
      </c>
      <c r="E4091" s="158">
        <v>697</v>
      </c>
      <c r="F4091" s="158">
        <v>30</v>
      </c>
      <c r="G4091" s="48">
        <f>+(Ventas_Wellpro[[#This Row],[Precio de Venta]]*0.16)*Ventas_Wellpro[[#This Row],[Cantidad Vendida]]</f>
        <v>3345.6</v>
      </c>
      <c r="H4091" s="160">
        <v>20910</v>
      </c>
      <c r="I4091" s="17">
        <f>+Ventas_Wellpro[[#This Row],[Total de Venta sin IVA]]+Ventas_Wellpro[[#This Row],[IVA]]</f>
        <v>24255.599999999999</v>
      </c>
      <c r="J4091">
        <f>YEAR(Ventas_Wellpro[[#This Row],[Fecha]])</f>
        <v>2026</v>
      </c>
      <c r="K4091" t="str">
        <f>TEXT(Ventas_Wellpro[[#This Row],[Fecha]],"MMMM")</f>
        <v>abril</v>
      </c>
      <c r="L4091">
        <f>DAY(Ventas_Wellpro[[#This Row],[Fecha]])</f>
        <v>17</v>
      </c>
    </row>
    <row r="4092" spans="2:12" x14ac:dyDescent="0.25">
      <c r="B4092" s="70">
        <v>46129</v>
      </c>
      <c r="C4092" s="74" t="s">
        <v>15</v>
      </c>
      <c r="D4092" s="210" t="s">
        <v>145</v>
      </c>
      <c r="E4092" s="157">
        <v>632.99</v>
      </c>
      <c r="F4092" s="157">
        <v>32</v>
      </c>
      <c r="G4092" s="48">
        <f>+(Ventas_Wellpro[[#This Row],[Precio de Venta]]*0.16)*Ventas_Wellpro[[#This Row],[Cantidad Vendida]]</f>
        <v>3240.9088000000002</v>
      </c>
      <c r="H4092" s="159">
        <v>20255.68</v>
      </c>
      <c r="I4092" s="17">
        <f>+Ventas_Wellpro[[#This Row],[Total de Venta sin IVA]]+Ventas_Wellpro[[#This Row],[IVA]]</f>
        <v>23496.588800000001</v>
      </c>
      <c r="J4092">
        <f>YEAR(Ventas_Wellpro[[#This Row],[Fecha]])</f>
        <v>2026</v>
      </c>
      <c r="K4092" t="str">
        <f>TEXT(Ventas_Wellpro[[#This Row],[Fecha]],"MMMM")</f>
        <v>abril</v>
      </c>
      <c r="L4092">
        <f>DAY(Ventas_Wellpro[[#This Row],[Fecha]])</f>
        <v>17</v>
      </c>
    </row>
    <row r="4093" spans="2:12" x14ac:dyDescent="0.25">
      <c r="B4093" s="70">
        <v>46129</v>
      </c>
      <c r="C4093" s="123" t="s">
        <v>147</v>
      </c>
      <c r="D4093" s="211" t="s">
        <v>144</v>
      </c>
      <c r="E4093" s="158">
        <v>94.82</v>
      </c>
      <c r="F4093" s="158">
        <v>1</v>
      </c>
      <c r="G4093" s="48">
        <f>+(Ventas_Wellpro[[#This Row],[Precio de Venta]]*0.16)*Ventas_Wellpro[[#This Row],[Cantidad Vendida]]</f>
        <v>15.171199999999999</v>
      </c>
      <c r="H4093" s="160">
        <v>94.82</v>
      </c>
      <c r="I4093" s="17">
        <f>+Ventas_Wellpro[[#This Row],[Total de Venta sin IVA]]+Ventas_Wellpro[[#This Row],[IVA]]</f>
        <v>109.99119999999999</v>
      </c>
      <c r="J4093">
        <f>YEAR(Ventas_Wellpro[[#This Row],[Fecha]])</f>
        <v>2026</v>
      </c>
      <c r="K4093" t="str">
        <f>TEXT(Ventas_Wellpro[[#This Row],[Fecha]],"MMMM")</f>
        <v>abril</v>
      </c>
      <c r="L4093">
        <f>DAY(Ventas_Wellpro[[#This Row],[Fecha]])</f>
        <v>17</v>
      </c>
    </row>
    <row r="4094" spans="2:12" x14ac:dyDescent="0.25">
      <c r="B4094" s="70">
        <v>46129</v>
      </c>
      <c r="C4094" s="123" t="s">
        <v>147</v>
      </c>
      <c r="D4094" s="210" t="s">
        <v>144</v>
      </c>
      <c r="E4094" s="157">
        <v>94.82</v>
      </c>
      <c r="F4094" s="157">
        <v>1</v>
      </c>
      <c r="G4094" s="48">
        <f>+(Ventas_Wellpro[[#This Row],[Precio de Venta]]*0.16)*Ventas_Wellpro[[#This Row],[Cantidad Vendida]]</f>
        <v>15.171199999999999</v>
      </c>
      <c r="H4094" s="159">
        <v>94.82</v>
      </c>
      <c r="I4094" s="17">
        <f>+Ventas_Wellpro[[#This Row],[Total de Venta sin IVA]]+Ventas_Wellpro[[#This Row],[IVA]]</f>
        <v>109.99119999999999</v>
      </c>
      <c r="J4094">
        <f>YEAR(Ventas_Wellpro[[#This Row],[Fecha]])</f>
        <v>2026</v>
      </c>
      <c r="K4094" t="str">
        <f>TEXT(Ventas_Wellpro[[#This Row],[Fecha]],"MMMM")</f>
        <v>abril</v>
      </c>
      <c r="L4094">
        <f>DAY(Ventas_Wellpro[[#This Row],[Fecha]])</f>
        <v>17</v>
      </c>
    </row>
    <row r="4095" spans="2:12" x14ac:dyDescent="0.25">
      <c r="B4095" s="70">
        <v>46129</v>
      </c>
      <c r="C4095" s="123" t="s">
        <v>147</v>
      </c>
      <c r="D4095" s="211" t="s">
        <v>144</v>
      </c>
      <c r="E4095" s="158">
        <v>94.82</v>
      </c>
      <c r="F4095" s="158">
        <v>1</v>
      </c>
      <c r="G4095" s="48">
        <f>+(Ventas_Wellpro[[#This Row],[Precio de Venta]]*0.16)*Ventas_Wellpro[[#This Row],[Cantidad Vendida]]</f>
        <v>15.171199999999999</v>
      </c>
      <c r="H4095" s="160">
        <v>94.82</v>
      </c>
      <c r="I4095" s="17">
        <f>+Ventas_Wellpro[[#This Row],[Total de Venta sin IVA]]+Ventas_Wellpro[[#This Row],[IVA]]</f>
        <v>109.99119999999999</v>
      </c>
      <c r="J4095">
        <f>YEAR(Ventas_Wellpro[[#This Row],[Fecha]])</f>
        <v>2026</v>
      </c>
      <c r="K4095" t="str">
        <f>TEXT(Ventas_Wellpro[[#This Row],[Fecha]],"MMMM")</f>
        <v>abril</v>
      </c>
      <c r="L4095">
        <f>DAY(Ventas_Wellpro[[#This Row],[Fecha]])</f>
        <v>17</v>
      </c>
    </row>
    <row r="4096" spans="2:12" x14ac:dyDescent="0.25">
      <c r="B4096" s="70">
        <v>46129</v>
      </c>
      <c r="C4096" s="74" t="s">
        <v>123</v>
      </c>
      <c r="D4096" s="210" t="s">
        <v>144</v>
      </c>
      <c r="E4096" s="157">
        <v>137.79</v>
      </c>
      <c r="F4096" s="157">
        <v>1</v>
      </c>
      <c r="G4096" s="48">
        <f>+(Ventas_Wellpro[[#This Row],[Precio de Venta]]*0.16)*Ventas_Wellpro[[#This Row],[Cantidad Vendida]]</f>
        <v>22.046399999999998</v>
      </c>
      <c r="H4096" s="159">
        <v>137.79</v>
      </c>
      <c r="I4096" s="17">
        <f>+Ventas_Wellpro[[#This Row],[Total de Venta sin IVA]]+Ventas_Wellpro[[#This Row],[IVA]]</f>
        <v>159.8364</v>
      </c>
      <c r="J4096">
        <f>YEAR(Ventas_Wellpro[[#This Row],[Fecha]])</f>
        <v>2026</v>
      </c>
      <c r="K4096" t="str">
        <f>TEXT(Ventas_Wellpro[[#This Row],[Fecha]],"MMMM")</f>
        <v>abril</v>
      </c>
      <c r="L4096">
        <f>DAY(Ventas_Wellpro[[#This Row],[Fecha]])</f>
        <v>17</v>
      </c>
    </row>
    <row r="4097" spans="2:12" x14ac:dyDescent="0.25">
      <c r="B4097" s="70">
        <v>46129</v>
      </c>
      <c r="C4097" s="74" t="s">
        <v>123</v>
      </c>
      <c r="D4097" s="211" t="s">
        <v>144</v>
      </c>
      <c r="E4097" s="158">
        <v>137.79</v>
      </c>
      <c r="F4097" s="158">
        <v>1</v>
      </c>
      <c r="G4097" s="48">
        <f>+(Ventas_Wellpro[[#This Row],[Precio de Venta]]*0.16)*Ventas_Wellpro[[#This Row],[Cantidad Vendida]]</f>
        <v>22.046399999999998</v>
      </c>
      <c r="H4097" s="160">
        <v>137.79</v>
      </c>
      <c r="I4097" s="17">
        <f>+Ventas_Wellpro[[#This Row],[Total de Venta sin IVA]]+Ventas_Wellpro[[#This Row],[IVA]]</f>
        <v>159.8364</v>
      </c>
      <c r="J4097">
        <f>YEAR(Ventas_Wellpro[[#This Row],[Fecha]])</f>
        <v>2026</v>
      </c>
      <c r="K4097" t="str">
        <f>TEXT(Ventas_Wellpro[[#This Row],[Fecha]],"MMMM")</f>
        <v>abril</v>
      </c>
      <c r="L4097">
        <f>DAY(Ventas_Wellpro[[#This Row],[Fecha]])</f>
        <v>17</v>
      </c>
    </row>
    <row r="4098" spans="2:12" x14ac:dyDescent="0.25">
      <c r="B4098" s="70">
        <v>46132</v>
      </c>
      <c r="C4098" s="74" t="s">
        <v>22</v>
      </c>
      <c r="D4098" s="210" t="s">
        <v>144</v>
      </c>
      <c r="E4098" s="157">
        <v>137.79</v>
      </c>
      <c r="F4098" s="157">
        <v>1</v>
      </c>
      <c r="G4098" s="48">
        <f>+(Ventas_Wellpro[[#This Row],[Precio de Venta]]*0.16)*Ventas_Wellpro[[#This Row],[Cantidad Vendida]]</f>
        <v>22.046399999999998</v>
      </c>
      <c r="H4098" s="159">
        <v>137.79</v>
      </c>
      <c r="I4098" s="17">
        <f>+Ventas_Wellpro[[#This Row],[Total de Venta sin IVA]]+Ventas_Wellpro[[#This Row],[IVA]]</f>
        <v>159.8364</v>
      </c>
      <c r="J4098">
        <f>YEAR(Ventas_Wellpro[[#This Row],[Fecha]])</f>
        <v>2026</v>
      </c>
      <c r="K4098" t="str">
        <f>TEXT(Ventas_Wellpro[[#This Row],[Fecha]],"MMMM")</f>
        <v>abril</v>
      </c>
      <c r="L4098">
        <f>DAY(Ventas_Wellpro[[#This Row],[Fecha]])</f>
        <v>20</v>
      </c>
    </row>
    <row r="4099" spans="2:12" x14ac:dyDescent="0.25">
      <c r="B4099" s="70">
        <v>46132</v>
      </c>
      <c r="C4099" s="74" t="s">
        <v>22</v>
      </c>
      <c r="D4099" s="211" t="s">
        <v>144</v>
      </c>
      <c r="E4099" s="158">
        <v>137.79</v>
      </c>
      <c r="F4099" s="158">
        <v>1</v>
      </c>
      <c r="G4099" s="48">
        <f>+(Ventas_Wellpro[[#This Row],[Precio de Venta]]*0.16)*Ventas_Wellpro[[#This Row],[Cantidad Vendida]]</f>
        <v>22.046399999999998</v>
      </c>
      <c r="H4099" s="160">
        <v>137.79</v>
      </c>
      <c r="I4099" s="17">
        <f>+Ventas_Wellpro[[#This Row],[Total de Venta sin IVA]]+Ventas_Wellpro[[#This Row],[IVA]]</f>
        <v>159.8364</v>
      </c>
      <c r="J4099">
        <f>YEAR(Ventas_Wellpro[[#This Row],[Fecha]])</f>
        <v>2026</v>
      </c>
      <c r="K4099" t="str">
        <f>TEXT(Ventas_Wellpro[[#This Row],[Fecha]],"MMMM")</f>
        <v>abril</v>
      </c>
      <c r="L4099">
        <f>DAY(Ventas_Wellpro[[#This Row],[Fecha]])</f>
        <v>20</v>
      </c>
    </row>
    <row r="4100" spans="2:12" x14ac:dyDescent="0.25">
      <c r="B4100" s="70">
        <v>46132</v>
      </c>
      <c r="C4100" s="74" t="s">
        <v>22</v>
      </c>
      <c r="D4100" s="210" t="s">
        <v>144</v>
      </c>
      <c r="E4100" s="157">
        <v>137.79</v>
      </c>
      <c r="F4100" s="157">
        <v>1</v>
      </c>
      <c r="G4100" s="48">
        <f>+(Ventas_Wellpro[[#This Row],[Precio de Venta]]*0.16)*Ventas_Wellpro[[#This Row],[Cantidad Vendida]]</f>
        <v>22.046399999999998</v>
      </c>
      <c r="H4100" s="159">
        <v>137.79</v>
      </c>
      <c r="I4100" s="17">
        <f>+Ventas_Wellpro[[#This Row],[Total de Venta sin IVA]]+Ventas_Wellpro[[#This Row],[IVA]]</f>
        <v>159.8364</v>
      </c>
      <c r="J4100">
        <f>YEAR(Ventas_Wellpro[[#This Row],[Fecha]])</f>
        <v>2026</v>
      </c>
      <c r="K4100" t="str">
        <f>TEXT(Ventas_Wellpro[[#This Row],[Fecha]],"MMMM")</f>
        <v>abril</v>
      </c>
      <c r="L4100">
        <f>DAY(Ventas_Wellpro[[#This Row],[Fecha]])</f>
        <v>20</v>
      </c>
    </row>
    <row r="4101" spans="2:12" x14ac:dyDescent="0.25">
      <c r="B4101" s="70">
        <v>46132</v>
      </c>
      <c r="C4101" s="74" t="s">
        <v>22</v>
      </c>
      <c r="D4101" s="211" t="s">
        <v>144</v>
      </c>
      <c r="E4101" s="158">
        <v>137.79</v>
      </c>
      <c r="F4101" s="158">
        <v>1</v>
      </c>
      <c r="G4101" s="48">
        <f>+(Ventas_Wellpro[[#This Row],[Precio de Venta]]*0.16)*Ventas_Wellpro[[#This Row],[Cantidad Vendida]]</f>
        <v>22.046399999999998</v>
      </c>
      <c r="H4101" s="160">
        <v>137.79</v>
      </c>
      <c r="I4101" s="17">
        <f>+Ventas_Wellpro[[#This Row],[Total de Venta sin IVA]]+Ventas_Wellpro[[#This Row],[IVA]]</f>
        <v>159.8364</v>
      </c>
      <c r="J4101">
        <f>YEAR(Ventas_Wellpro[[#This Row],[Fecha]])</f>
        <v>2026</v>
      </c>
      <c r="K4101" t="str">
        <f>TEXT(Ventas_Wellpro[[#This Row],[Fecha]],"MMMM")</f>
        <v>abril</v>
      </c>
      <c r="L4101">
        <f>DAY(Ventas_Wellpro[[#This Row],[Fecha]])</f>
        <v>20</v>
      </c>
    </row>
    <row r="4102" spans="2:12" x14ac:dyDescent="0.25">
      <c r="B4102" s="70">
        <v>46132</v>
      </c>
      <c r="C4102" s="74" t="s">
        <v>22</v>
      </c>
      <c r="D4102" s="210" t="s">
        <v>144</v>
      </c>
      <c r="E4102" s="157">
        <v>137.79</v>
      </c>
      <c r="F4102" s="157">
        <v>1</v>
      </c>
      <c r="G4102" s="48">
        <f>+(Ventas_Wellpro[[#This Row],[Precio de Venta]]*0.16)*Ventas_Wellpro[[#This Row],[Cantidad Vendida]]</f>
        <v>22.046399999999998</v>
      </c>
      <c r="H4102" s="159">
        <v>137.79</v>
      </c>
      <c r="I4102" s="17">
        <f>+Ventas_Wellpro[[#This Row],[Total de Venta sin IVA]]+Ventas_Wellpro[[#This Row],[IVA]]</f>
        <v>159.8364</v>
      </c>
      <c r="J4102">
        <f>YEAR(Ventas_Wellpro[[#This Row],[Fecha]])</f>
        <v>2026</v>
      </c>
      <c r="K4102" t="str">
        <f>TEXT(Ventas_Wellpro[[#This Row],[Fecha]],"MMMM")</f>
        <v>abril</v>
      </c>
      <c r="L4102">
        <f>DAY(Ventas_Wellpro[[#This Row],[Fecha]])</f>
        <v>20</v>
      </c>
    </row>
    <row r="4103" spans="2:12" x14ac:dyDescent="0.25">
      <c r="B4103" s="70">
        <v>46132</v>
      </c>
      <c r="C4103" s="74" t="s">
        <v>22</v>
      </c>
      <c r="D4103" s="211" t="s">
        <v>144</v>
      </c>
      <c r="E4103" s="158">
        <v>137.79</v>
      </c>
      <c r="F4103" s="158">
        <v>1</v>
      </c>
      <c r="G4103" s="48">
        <f>+(Ventas_Wellpro[[#This Row],[Precio de Venta]]*0.16)*Ventas_Wellpro[[#This Row],[Cantidad Vendida]]</f>
        <v>22.046399999999998</v>
      </c>
      <c r="H4103" s="160">
        <v>137.79</v>
      </c>
      <c r="I4103" s="17">
        <f>+Ventas_Wellpro[[#This Row],[Total de Venta sin IVA]]+Ventas_Wellpro[[#This Row],[IVA]]</f>
        <v>159.8364</v>
      </c>
      <c r="J4103">
        <f>YEAR(Ventas_Wellpro[[#This Row],[Fecha]])</f>
        <v>2026</v>
      </c>
      <c r="K4103" t="str">
        <f>TEXT(Ventas_Wellpro[[#This Row],[Fecha]],"MMMM")</f>
        <v>abril</v>
      </c>
      <c r="L4103">
        <f>DAY(Ventas_Wellpro[[#This Row],[Fecha]])</f>
        <v>20</v>
      </c>
    </row>
    <row r="4104" spans="2:12" x14ac:dyDescent="0.25">
      <c r="B4104" s="70">
        <v>46132</v>
      </c>
      <c r="C4104" s="74" t="s">
        <v>22</v>
      </c>
      <c r="D4104" s="210" t="s">
        <v>144</v>
      </c>
      <c r="E4104" s="157">
        <v>137.79499999999999</v>
      </c>
      <c r="F4104" s="157">
        <v>2</v>
      </c>
      <c r="G4104" s="48">
        <f>+(Ventas_Wellpro[[#This Row],[Precio de Venta]]*0.16)*Ventas_Wellpro[[#This Row],[Cantidad Vendida]]</f>
        <v>44.0944</v>
      </c>
      <c r="H4104" s="159">
        <v>275.58999999999997</v>
      </c>
      <c r="I4104" s="17">
        <f>+Ventas_Wellpro[[#This Row],[Total de Venta sin IVA]]+Ventas_Wellpro[[#This Row],[IVA]]</f>
        <v>319.68439999999998</v>
      </c>
      <c r="J4104">
        <f>YEAR(Ventas_Wellpro[[#This Row],[Fecha]])</f>
        <v>2026</v>
      </c>
      <c r="K4104" t="str">
        <f>TEXT(Ventas_Wellpro[[#This Row],[Fecha]],"MMMM")</f>
        <v>abril</v>
      </c>
      <c r="L4104">
        <f>DAY(Ventas_Wellpro[[#This Row],[Fecha]])</f>
        <v>20</v>
      </c>
    </row>
    <row r="4105" spans="2:12" x14ac:dyDescent="0.25">
      <c r="B4105" s="70">
        <v>46132</v>
      </c>
      <c r="C4105" s="74" t="s">
        <v>22</v>
      </c>
      <c r="D4105" s="211" t="s">
        <v>144</v>
      </c>
      <c r="E4105" s="158">
        <v>137.79</v>
      </c>
      <c r="F4105" s="158">
        <v>1</v>
      </c>
      <c r="G4105" s="48">
        <f>+(Ventas_Wellpro[[#This Row],[Precio de Venta]]*0.16)*Ventas_Wellpro[[#This Row],[Cantidad Vendida]]</f>
        <v>22.046399999999998</v>
      </c>
      <c r="H4105" s="160">
        <v>137.79</v>
      </c>
      <c r="I4105" s="17">
        <f>+Ventas_Wellpro[[#This Row],[Total de Venta sin IVA]]+Ventas_Wellpro[[#This Row],[IVA]]</f>
        <v>159.8364</v>
      </c>
      <c r="J4105">
        <f>YEAR(Ventas_Wellpro[[#This Row],[Fecha]])</f>
        <v>2026</v>
      </c>
      <c r="K4105" t="str">
        <f>TEXT(Ventas_Wellpro[[#This Row],[Fecha]],"MMMM")</f>
        <v>abril</v>
      </c>
      <c r="L4105">
        <f>DAY(Ventas_Wellpro[[#This Row],[Fecha]])</f>
        <v>20</v>
      </c>
    </row>
    <row r="4106" spans="2:12" x14ac:dyDescent="0.25">
      <c r="B4106" s="70">
        <v>46132</v>
      </c>
      <c r="C4106" s="74" t="s">
        <v>22</v>
      </c>
      <c r="D4106" s="210" t="s">
        <v>144</v>
      </c>
      <c r="E4106" s="157">
        <v>137.79</v>
      </c>
      <c r="F4106" s="157">
        <v>1</v>
      </c>
      <c r="G4106" s="48">
        <f>+(Ventas_Wellpro[[#This Row],[Precio de Venta]]*0.16)*Ventas_Wellpro[[#This Row],[Cantidad Vendida]]</f>
        <v>22.046399999999998</v>
      </c>
      <c r="H4106" s="159">
        <v>137.79</v>
      </c>
      <c r="I4106" s="17">
        <f>+Ventas_Wellpro[[#This Row],[Total de Venta sin IVA]]+Ventas_Wellpro[[#This Row],[IVA]]</f>
        <v>159.8364</v>
      </c>
      <c r="J4106">
        <f>YEAR(Ventas_Wellpro[[#This Row],[Fecha]])</f>
        <v>2026</v>
      </c>
      <c r="K4106" t="str">
        <f>TEXT(Ventas_Wellpro[[#This Row],[Fecha]],"MMMM")</f>
        <v>abril</v>
      </c>
      <c r="L4106">
        <f>DAY(Ventas_Wellpro[[#This Row],[Fecha]])</f>
        <v>20</v>
      </c>
    </row>
    <row r="4107" spans="2:12" x14ac:dyDescent="0.25">
      <c r="B4107" s="70">
        <v>46132</v>
      </c>
      <c r="C4107" s="74" t="s">
        <v>22</v>
      </c>
      <c r="D4107" s="211" t="s">
        <v>144</v>
      </c>
      <c r="E4107" s="158">
        <v>137.79</v>
      </c>
      <c r="F4107" s="158">
        <v>1</v>
      </c>
      <c r="G4107" s="48">
        <f>+(Ventas_Wellpro[[#This Row],[Precio de Venta]]*0.16)*Ventas_Wellpro[[#This Row],[Cantidad Vendida]]</f>
        <v>22.046399999999998</v>
      </c>
      <c r="H4107" s="160">
        <v>137.79</v>
      </c>
      <c r="I4107" s="17">
        <f>+Ventas_Wellpro[[#This Row],[Total de Venta sin IVA]]+Ventas_Wellpro[[#This Row],[IVA]]</f>
        <v>159.8364</v>
      </c>
      <c r="J4107">
        <f>YEAR(Ventas_Wellpro[[#This Row],[Fecha]])</f>
        <v>2026</v>
      </c>
      <c r="K4107" t="str">
        <f>TEXT(Ventas_Wellpro[[#This Row],[Fecha]],"MMMM")</f>
        <v>abril</v>
      </c>
      <c r="L4107">
        <f>DAY(Ventas_Wellpro[[#This Row],[Fecha]])</f>
        <v>20</v>
      </c>
    </row>
    <row r="4108" spans="2:12" x14ac:dyDescent="0.25">
      <c r="B4108" s="70">
        <v>46132</v>
      </c>
      <c r="C4108" s="74" t="s">
        <v>22</v>
      </c>
      <c r="D4108" s="210" t="s">
        <v>144</v>
      </c>
      <c r="E4108" s="157">
        <v>137.79</v>
      </c>
      <c r="F4108" s="157">
        <v>1</v>
      </c>
      <c r="G4108" s="48">
        <f>+(Ventas_Wellpro[[#This Row],[Precio de Venta]]*0.16)*Ventas_Wellpro[[#This Row],[Cantidad Vendida]]</f>
        <v>22.046399999999998</v>
      </c>
      <c r="H4108" s="159">
        <v>137.79</v>
      </c>
      <c r="I4108" s="17">
        <f>+Ventas_Wellpro[[#This Row],[Total de Venta sin IVA]]+Ventas_Wellpro[[#This Row],[IVA]]</f>
        <v>159.8364</v>
      </c>
      <c r="J4108">
        <f>YEAR(Ventas_Wellpro[[#This Row],[Fecha]])</f>
        <v>2026</v>
      </c>
      <c r="K4108" t="str">
        <f>TEXT(Ventas_Wellpro[[#This Row],[Fecha]],"MMMM")</f>
        <v>abril</v>
      </c>
      <c r="L4108">
        <f>DAY(Ventas_Wellpro[[#This Row],[Fecha]])</f>
        <v>20</v>
      </c>
    </row>
    <row r="4109" spans="2:12" x14ac:dyDescent="0.25">
      <c r="B4109" s="70">
        <v>46132</v>
      </c>
      <c r="C4109" s="74" t="s">
        <v>21</v>
      </c>
      <c r="D4109" s="211" t="s">
        <v>144</v>
      </c>
      <c r="E4109" s="158">
        <v>137.79</v>
      </c>
      <c r="F4109" s="158">
        <v>1</v>
      </c>
      <c r="G4109" s="48">
        <f>+(Ventas_Wellpro[[#This Row],[Precio de Venta]]*0.16)*Ventas_Wellpro[[#This Row],[Cantidad Vendida]]</f>
        <v>22.046399999999998</v>
      </c>
      <c r="H4109" s="160">
        <v>137.79</v>
      </c>
      <c r="I4109" s="17">
        <f>+Ventas_Wellpro[[#This Row],[Total de Venta sin IVA]]+Ventas_Wellpro[[#This Row],[IVA]]</f>
        <v>159.8364</v>
      </c>
      <c r="J4109">
        <f>YEAR(Ventas_Wellpro[[#This Row],[Fecha]])</f>
        <v>2026</v>
      </c>
      <c r="K4109" t="str">
        <f>TEXT(Ventas_Wellpro[[#This Row],[Fecha]],"MMMM")</f>
        <v>abril</v>
      </c>
      <c r="L4109">
        <f>DAY(Ventas_Wellpro[[#This Row],[Fecha]])</f>
        <v>20</v>
      </c>
    </row>
    <row r="4110" spans="2:12" x14ac:dyDescent="0.25">
      <c r="B4110" s="70">
        <v>46132</v>
      </c>
      <c r="C4110" s="74" t="s">
        <v>21</v>
      </c>
      <c r="D4110" s="210" t="s">
        <v>144</v>
      </c>
      <c r="E4110" s="157">
        <v>137.79</v>
      </c>
      <c r="F4110" s="157">
        <v>1</v>
      </c>
      <c r="G4110" s="48">
        <f>+(Ventas_Wellpro[[#This Row],[Precio de Venta]]*0.16)*Ventas_Wellpro[[#This Row],[Cantidad Vendida]]</f>
        <v>22.046399999999998</v>
      </c>
      <c r="H4110" s="159">
        <v>137.79</v>
      </c>
      <c r="I4110" s="17">
        <f>+Ventas_Wellpro[[#This Row],[Total de Venta sin IVA]]+Ventas_Wellpro[[#This Row],[IVA]]</f>
        <v>159.8364</v>
      </c>
      <c r="J4110">
        <f>YEAR(Ventas_Wellpro[[#This Row],[Fecha]])</f>
        <v>2026</v>
      </c>
      <c r="K4110" t="str">
        <f>TEXT(Ventas_Wellpro[[#This Row],[Fecha]],"MMMM")</f>
        <v>abril</v>
      </c>
      <c r="L4110">
        <f>DAY(Ventas_Wellpro[[#This Row],[Fecha]])</f>
        <v>20</v>
      </c>
    </row>
    <row r="4111" spans="2:12" x14ac:dyDescent="0.25">
      <c r="B4111" s="70">
        <v>46132</v>
      </c>
      <c r="C4111" s="74" t="s">
        <v>21</v>
      </c>
      <c r="D4111" s="211" t="s">
        <v>144</v>
      </c>
      <c r="E4111" s="158">
        <v>137.79</v>
      </c>
      <c r="F4111" s="158">
        <v>1</v>
      </c>
      <c r="G4111" s="48">
        <f>+(Ventas_Wellpro[[#This Row],[Precio de Venta]]*0.16)*Ventas_Wellpro[[#This Row],[Cantidad Vendida]]</f>
        <v>22.046399999999998</v>
      </c>
      <c r="H4111" s="160">
        <v>137.79</v>
      </c>
      <c r="I4111" s="17">
        <f>+Ventas_Wellpro[[#This Row],[Total de Venta sin IVA]]+Ventas_Wellpro[[#This Row],[IVA]]</f>
        <v>159.8364</v>
      </c>
      <c r="J4111">
        <f>YEAR(Ventas_Wellpro[[#This Row],[Fecha]])</f>
        <v>2026</v>
      </c>
      <c r="K4111" t="str">
        <f>TEXT(Ventas_Wellpro[[#This Row],[Fecha]],"MMMM")</f>
        <v>abril</v>
      </c>
      <c r="L4111">
        <f>DAY(Ventas_Wellpro[[#This Row],[Fecha]])</f>
        <v>20</v>
      </c>
    </row>
    <row r="4112" spans="2:12" x14ac:dyDescent="0.25">
      <c r="B4112" s="70">
        <v>46132</v>
      </c>
      <c r="C4112" s="74" t="s">
        <v>21</v>
      </c>
      <c r="D4112" s="210" t="s">
        <v>144</v>
      </c>
      <c r="E4112" s="157">
        <v>137.79</v>
      </c>
      <c r="F4112" s="157">
        <v>1</v>
      </c>
      <c r="G4112" s="48">
        <f>+(Ventas_Wellpro[[#This Row],[Precio de Venta]]*0.16)*Ventas_Wellpro[[#This Row],[Cantidad Vendida]]</f>
        <v>22.046399999999998</v>
      </c>
      <c r="H4112" s="159">
        <v>137.79</v>
      </c>
      <c r="I4112" s="17">
        <f>+Ventas_Wellpro[[#This Row],[Total de Venta sin IVA]]+Ventas_Wellpro[[#This Row],[IVA]]</f>
        <v>159.8364</v>
      </c>
      <c r="J4112">
        <f>YEAR(Ventas_Wellpro[[#This Row],[Fecha]])</f>
        <v>2026</v>
      </c>
      <c r="K4112" t="str">
        <f>TEXT(Ventas_Wellpro[[#This Row],[Fecha]],"MMMM")</f>
        <v>abril</v>
      </c>
      <c r="L4112">
        <f>DAY(Ventas_Wellpro[[#This Row],[Fecha]])</f>
        <v>20</v>
      </c>
    </row>
    <row r="4113" spans="2:12" x14ac:dyDescent="0.25">
      <c r="B4113" s="70">
        <v>46132</v>
      </c>
      <c r="C4113" s="74" t="s">
        <v>21</v>
      </c>
      <c r="D4113" s="211" t="s">
        <v>144</v>
      </c>
      <c r="E4113" s="158">
        <v>137.79</v>
      </c>
      <c r="F4113" s="158">
        <v>1</v>
      </c>
      <c r="G4113" s="48">
        <f>+(Ventas_Wellpro[[#This Row],[Precio de Venta]]*0.16)*Ventas_Wellpro[[#This Row],[Cantidad Vendida]]</f>
        <v>22.046399999999998</v>
      </c>
      <c r="H4113" s="160">
        <v>137.79</v>
      </c>
      <c r="I4113" s="17">
        <f>+Ventas_Wellpro[[#This Row],[Total de Venta sin IVA]]+Ventas_Wellpro[[#This Row],[IVA]]</f>
        <v>159.8364</v>
      </c>
      <c r="J4113">
        <f>YEAR(Ventas_Wellpro[[#This Row],[Fecha]])</f>
        <v>2026</v>
      </c>
      <c r="K4113" t="str">
        <f>TEXT(Ventas_Wellpro[[#This Row],[Fecha]],"MMMM")</f>
        <v>abril</v>
      </c>
      <c r="L4113">
        <f>DAY(Ventas_Wellpro[[#This Row],[Fecha]])</f>
        <v>20</v>
      </c>
    </row>
    <row r="4114" spans="2:12" x14ac:dyDescent="0.25">
      <c r="B4114" s="70">
        <v>46132</v>
      </c>
      <c r="C4114" s="74" t="s">
        <v>21</v>
      </c>
      <c r="D4114" s="210" t="s">
        <v>144</v>
      </c>
      <c r="E4114" s="157">
        <v>137.79</v>
      </c>
      <c r="F4114" s="157">
        <v>1</v>
      </c>
      <c r="G4114" s="48">
        <f>+(Ventas_Wellpro[[#This Row],[Precio de Venta]]*0.16)*Ventas_Wellpro[[#This Row],[Cantidad Vendida]]</f>
        <v>22.046399999999998</v>
      </c>
      <c r="H4114" s="159">
        <v>137.79</v>
      </c>
      <c r="I4114" s="17">
        <f>+Ventas_Wellpro[[#This Row],[Total de Venta sin IVA]]+Ventas_Wellpro[[#This Row],[IVA]]</f>
        <v>159.8364</v>
      </c>
      <c r="J4114">
        <f>YEAR(Ventas_Wellpro[[#This Row],[Fecha]])</f>
        <v>2026</v>
      </c>
      <c r="K4114" t="str">
        <f>TEXT(Ventas_Wellpro[[#This Row],[Fecha]],"MMMM")</f>
        <v>abril</v>
      </c>
      <c r="L4114">
        <f>DAY(Ventas_Wellpro[[#This Row],[Fecha]])</f>
        <v>20</v>
      </c>
    </row>
    <row r="4115" spans="2:12" x14ac:dyDescent="0.25">
      <c r="B4115" s="70">
        <v>46132</v>
      </c>
      <c r="C4115" s="74" t="s">
        <v>21</v>
      </c>
      <c r="D4115" s="211" t="s">
        <v>144</v>
      </c>
      <c r="E4115" s="158">
        <v>137.79</v>
      </c>
      <c r="F4115" s="158">
        <v>1</v>
      </c>
      <c r="G4115" s="48">
        <f>+(Ventas_Wellpro[[#This Row],[Precio de Venta]]*0.16)*Ventas_Wellpro[[#This Row],[Cantidad Vendida]]</f>
        <v>22.046399999999998</v>
      </c>
      <c r="H4115" s="160">
        <v>137.79</v>
      </c>
      <c r="I4115" s="17">
        <f>+Ventas_Wellpro[[#This Row],[Total de Venta sin IVA]]+Ventas_Wellpro[[#This Row],[IVA]]</f>
        <v>159.8364</v>
      </c>
      <c r="J4115">
        <f>YEAR(Ventas_Wellpro[[#This Row],[Fecha]])</f>
        <v>2026</v>
      </c>
      <c r="K4115" t="str">
        <f>TEXT(Ventas_Wellpro[[#This Row],[Fecha]],"MMMM")</f>
        <v>abril</v>
      </c>
      <c r="L4115">
        <f>DAY(Ventas_Wellpro[[#This Row],[Fecha]])</f>
        <v>20</v>
      </c>
    </row>
    <row r="4116" spans="2:12" x14ac:dyDescent="0.25">
      <c r="B4116" s="70">
        <v>46132</v>
      </c>
      <c r="C4116" s="74" t="s">
        <v>21</v>
      </c>
      <c r="D4116" s="210" t="s">
        <v>144</v>
      </c>
      <c r="E4116" s="157">
        <v>137.79</v>
      </c>
      <c r="F4116" s="157">
        <v>1</v>
      </c>
      <c r="G4116" s="48">
        <f>+(Ventas_Wellpro[[#This Row],[Precio de Venta]]*0.16)*Ventas_Wellpro[[#This Row],[Cantidad Vendida]]</f>
        <v>22.046399999999998</v>
      </c>
      <c r="H4116" s="159">
        <v>137.79</v>
      </c>
      <c r="I4116" s="17">
        <f>+Ventas_Wellpro[[#This Row],[Total de Venta sin IVA]]+Ventas_Wellpro[[#This Row],[IVA]]</f>
        <v>159.8364</v>
      </c>
      <c r="J4116">
        <f>YEAR(Ventas_Wellpro[[#This Row],[Fecha]])</f>
        <v>2026</v>
      </c>
      <c r="K4116" t="str">
        <f>TEXT(Ventas_Wellpro[[#This Row],[Fecha]],"MMMM")</f>
        <v>abril</v>
      </c>
      <c r="L4116">
        <f>DAY(Ventas_Wellpro[[#This Row],[Fecha]])</f>
        <v>20</v>
      </c>
    </row>
    <row r="4117" spans="2:12" x14ac:dyDescent="0.25">
      <c r="B4117" s="70">
        <v>46132</v>
      </c>
      <c r="C4117" s="74" t="s">
        <v>21</v>
      </c>
      <c r="D4117" s="211" t="s">
        <v>144</v>
      </c>
      <c r="E4117" s="158">
        <v>137.79</v>
      </c>
      <c r="F4117" s="158">
        <v>1</v>
      </c>
      <c r="G4117" s="48">
        <f>+(Ventas_Wellpro[[#This Row],[Precio de Venta]]*0.16)*Ventas_Wellpro[[#This Row],[Cantidad Vendida]]</f>
        <v>22.046399999999998</v>
      </c>
      <c r="H4117" s="160">
        <v>137.79</v>
      </c>
      <c r="I4117" s="17">
        <f>+Ventas_Wellpro[[#This Row],[Total de Venta sin IVA]]+Ventas_Wellpro[[#This Row],[IVA]]</f>
        <v>159.8364</v>
      </c>
      <c r="J4117">
        <f>YEAR(Ventas_Wellpro[[#This Row],[Fecha]])</f>
        <v>2026</v>
      </c>
      <c r="K4117" t="str">
        <f>TEXT(Ventas_Wellpro[[#This Row],[Fecha]],"MMMM")</f>
        <v>abril</v>
      </c>
      <c r="L4117">
        <f>DAY(Ventas_Wellpro[[#This Row],[Fecha]])</f>
        <v>20</v>
      </c>
    </row>
    <row r="4118" spans="2:12" x14ac:dyDescent="0.25">
      <c r="B4118" s="70">
        <v>46132</v>
      </c>
      <c r="C4118" s="74" t="s">
        <v>23</v>
      </c>
      <c r="D4118" s="210" t="s">
        <v>144</v>
      </c>
      <c r="E4118" s="157">
        <v>137.79</v>
      </c>
      <c r="F4118" s="157">
        <v>1</v>
      </c>
      <c r="G4118" s="48">
        <f>+(Ventas_Wellpro[[#This Row],[Precio de Venta]]*0.16)*Ventas_Wellpro[[#This Row],[Cantidad Vendida]]</f>
        <v>22.046399999999998</v>
      </c>
      <c r="H4118" s="159">
        <v>137.79</v>
      </c>
      <c r="I4118" s="17">
        <f>+Ventas_Wellpro[[#This Row],[Total de Venta sin IVA]]+Ventas_Wellpro[[#This Row],[IVA]]</f>
        <v>159.8364</v>
      </c>
      <c r="J4118">
        <f>YEAR(Ventas_Wellpro[[#This Row],[Fecha]])</f>
        <v>2026</v>
      </c>
      <c r="K4118" t="str">
        <f>TEXT(Ventas_Wellpro[[#This Row],[Fecha]],"MMMM")</f>
        <v>abril</v>
      </c>
      <c r="L4118">
        <f>DAY(Ventas_Wellpro[[#This Row],[Fecha]])</f>
        <v>20</v>
      </c>
    </row>
    <row r="4119" spans="2:12" x14ac:dyDescent="0.25">
      <c r="B4119" s="70">
        <v>46132</v>
      </c>
      <c r="C4119" s="74" t="s">
        <v>23</v>
      </c>
      <c r="D4119" s="211" t="s">
        <v>144</v>
      </c>
      <c r="E4119" s="158">
        <v>137.79</v>
      </c>
      <c r="F4119" s="158">
        <v>1</v>
      </c>
      <c r="G4119" s="48">
        <f>+(Ventas_Wellpro[[#This Row],[Precio de Venta]]*0.16)*Ventas_Wellpro[[#This Row],[Cantidad Vendida]]</f>
        <v>22.046399999999998</v>
      </c>
      <c r="H4119" s="160">
        <v>137.79</v>
      </c>
      <c r="I4119" s="17">
        <f>+Ventas_Wellpro[[#This Row],[Total de Venta sin IVA]]+Ventas_Wellpro[[#This Row],[IVA]]</f>
        <v>159.8364</v>
      </c>
      <c r="J4119">
        <f>YEAR(Ventas_Wellpro[[#This Row],[Fecha]])</f>
        <v>2026</v>
      </c>
      <c r="K4119" t="str">
        <f>TEXT(Ventas_Wellpro[[#This Row],[Fecha]],"MMMM")</f>
        <v>abril</v>
      </c>
      <c r="L4119">
        <f>DAY(Ventas_Wellpro[[#This Row],[Fecha]])</f>
        <v>20</v>
      </c>
    </row>
    <row r="4120" spans="2:12" x14ac:dyDescent="0.25">
      <c r="B4120" s="70">
        <v>46132</v>
      </c>
      <c r="C4120" s="74" t="s">
        <v>24</v>
      </c>
      <c r="D4120" s="210" t="s">
        <v>144</v>
      </c>
      <c r="E4120" s="157">
        <v>137.79</v>
      </c>
      <c r="F4120" s="157">
        <v>1</v>
      </c>
      <c r="G4120" s="48">
        <f>+(Ventas_Wellpro[[#This Row],[Precio de Venta]]*0.16)*Ventas_Wellpro[[#This Row],[Cantidad Vendida]]</f>
        <v>22.046399999999998</v>
      </c>
      <c r="H4120" s="159">
        <v>137.79</v>
      </c>
      <c r="I4120" s="17">
        <f>+Ventas_Wellpro[[#This Row],[Total de Venta sin IVA]]+Ventas_Wellpro[[#This Row],[IVA]]</f>
        <v>159.8364</v>
      </c>
      <c r="J4120">
        <f>YEAR(Ventas_Wellpro[[#This Row],[Fecha]])</f>
        <v>2026</v>
      </c>
      <c r="K4120" t="str">
        <f>TEXT(Ventas_Wellpro[[#This Row],[Fecha]],"MMMM")</f>
        <v>abril</v>
      </c>
      <c r="L4120">
        <f>DAY(Ventas_Wellpro[[#This Row],[Fecha]])</f>
        <v>20</v>
      </c>
    </row>
    <row r="4121" spans="2:12" x14ac:dyDescent="0.25">
      <c r="B4121" s="70">
        <v>46132</v>
      </c>
      <c r="C4121" s="74" t="s">
        <v>24</v>
      </c>
      <c r="D4121" s="211" t="s">
        <v>144</v>
      </c>
      <c r="E4121" s="158">
        <v>137.79</v>
      </c>
      <c r="F4121" s="158">
        <v>1</v>
      </c>
      <c r="G4121" s="48">
        <f>+(Ventas_Wellpro[[#This Row],[Precio de Venta]]*0.16)*Ventas_Wellpro[[#This Row],[Cantidad Vendida]]</f>
        <v>22.046399999999998</v>
      </c>
      <c r="H4121" s="160">
        <v>137.79</v>
      </c>
      <c r="I4121" s="17">
        <f>+Ventas_Wellpro[[#This Row],[Total de Venta sin IVA]]+Ventas_Wellpro[[#This Row],[IVA]]</f>
        <v>159.8364</v>
      </c>
      <c r="J4121">
        <f>YEAR(Ventas_Wellpro[[#This Row],[Fecha]])</f>
        <v>2026</v>
      </c>
      <c r="K4121" t="str">
        <f>TEXT(Ventas_Wellpro[[#This Row],[Fecha]],"MMMM")</f>
        <v>abril</v>
      </c>
      <c r="L4121">
        <f>DAY(Ventas_Wellpro[[#This Row],[Fecha]])</f>
        <v>20</v>
      </c>
    </row>
    <row r="4122" spans="2:12" x14ac:dyDescent="0.25">
      <c r="B4122" s="70">
        <v>46132</v>
      </c>
      <c r="C4122" s="74" t="s">
        <v>24</v>
      </c>
      <c r="D4122" s="210" t="s">
        <v>144</v>
      </c>
      <c r="E4122" s="157">
        <v>137.79499999999999</v>
      </c>
      <c r="F4122" s="157">
        <v>2</v>
      </c>
      <c r="G4122" s="48">
        <f>+(Ventas_Wellpro[[#This Row],[Precio de Venta]]*0.16)*Ventas_Wellpro[[#This Row],[Cantidad Vendida]]</f>
        <v>44.0944</v>
      </c>
      <c r="H4122" s="159">
        <v>275.58999999999997</v>
      </c>
      <c r="I4122" s="17">
        <f>+Ventas_Wellpro[[#This Row],[Total de Venta sin IVA]]+Ventas_Wellpro[[#This Row],[IVA]]</f>
        <v>319.68439999999998</v>
      </c>
      <c r="J4122">
        <f>YEAR(Ventas_Wellpro[[#This Row],[Fecha]])</f>
        <v>2026</v>
      </c>
      <c r="K4122" t="str">
        <f>TEXT(Ventas_Wellpro[[#This Row],[Fecha]],"MMMM")</f>
        <v>abril</v>
      </c>
      <c r="L4122">
        <f>DAY(Ventas_Wellpro[[#This Row],[Fecha]])</f>
        <v>20</v>
      </c>
    </row>
    <row r="4123" spans="2:12" x14ac:dyDescent="0.25">
      <c r="B4123" s="70">
        <v>46132</v>
      </c>
      <c r="C4123" s="74" t="s">
        <v>24</v>
      </c>
      <c r="D4123" s="211" t="s">
        <v>144</v>
      </c>
      <c r="E4123" s="158">
        <v>137.79</v>
      </c>
      <c r="F4123" s="158">
        <v>1</v>
      </c>
      <c r="G4123" s="48">
        <f>+(Ventas_Wellpro[[#This Row],[Precio de Venta]]*0.16)*Ventas_Wellpro[[#This Row],[Cantidad Vendida]]</f>
        <v>22.046399999999998</v>
      </c>
      <c r="H4123" s="160">
        <v>137.79</v>
      </c>
      <c r="I4123" s="17">
        <f>+Ventas_Wellpro[[#This Row],[Total de Venta sin IVA]]+Ventas_Wellpro[[#This Row],[IVA]]</f>
        <v>159.8364</v>
      </c>
      <c r="J4123">
        <f>YEAR(Ventas_Wellpro[[#This Row],[Fecha]])</f>
        <v>2026</v>
      </c>
      <c r="K4123" t="str">
        <f>TEXT(Ventas_Wellpro[[#This Row],[Fecha]],"MMMM")</f>
        <v>abril</v>
      </c>
      <c r="L4123">
        <f>DAY(Ventas_Wellpro[[#This Row],[Fecha]])</f>
        <v>20</v>
      </c>
    </row>
    <row r="4124" spans="2:12" x14ac:dyDescent="0.25">
      <c r="B4124" s="70">
        <v>46132</v>
      </c>
      <c r="C4124" s="74" t="s">
        <v>24</v>
      </c>
      <c r="D4124" s="210" t="s">
        <v>144</v>
      </c>
      <c r="E4124" s="157">
        <v>137.79</v>
      </c>
      <c r="F4124" s="157">
        <v>1</v>
      </c>
      <c r="G4124" s="48">
        <f>+(Ventas_Wellpro[[#This Row],[Precio de Venta]]*0.16)*Ventas_Wellpro[[#This Row],[Cantidad Vendida]]</f>
        <v>22.046399999999998</v>
      </c>
      <c r="H4124" s="159">
        <v>137.79</v>
      </c>
      <c r="I4124" s="17">
        <f>+Ventas_Wellpro[[#This Row],[Total de Venta sin IVA]]+Ventas_Wellpro[[#This Row],[IVA]]</f>
        <v>159.8364</v>
      </c>
      <c r="J4124">
        <f>YEAR(Ventas_Wellpro[[#This Row],[Fecha]])</f>
        <v>2026</v>
      </c>
      <c r="K4124" t="str">
        <f>TEXT(Ventas_Wellpro[[#This Row],[Fecha]],"MMMM")</f>
        <v>abril</v>
      </c>
      <c r="L4124">
        <f>DAY(Ventas_Wellpro[[#This Row],[Fecha]])</f>
        <v>20</v>
      </c>
    </row>
    <row r="4125" spans="2:12" x14ac:dyDescent="0.25">
      <c r="B4125" s="70">
        <v>46132</v>
      </c>
      <c r="C4125" s="74" t="s">
        <v>16</v>
      </c>
      <c r="D4125" s="211" t="s">
        <v>144</v>
      </c>
      <c r="E4125" s="158">
        <v>905.16</v>
      </c>
      <c r="F4125" s="158">
        <v>1</v>
      </c>
      <c r="G4125" s="48">
        <f>+(Ventas_Wellpro[[#This Row],[Precio de Venta]]*0.16)*Ventas_Wellpro[[#This Row],[Cantidad Vendida]]</f>
        <v>144.82560000000001</v>
      </c>
      <c r="H4125" s="160">
        <v>905.16</v>
      </c>
      <c r="I4125" s="17">
        <f>+Ventas_Wellpro[[#This Row],[Total de Venta sin IVA]]+Ventas_Wellpro[[#This Row],[IVA]]</f>
        <v>1049.9856</v>
      </c>
      <c r="J4125">
        <f>YEAR(Ventas_Wellpro[[#This Row],[Fecha]])</f>
        <v>2026</v>
      </c>
      <c r="K4125" t="str">
        <f>TEXT(Ventas_Wellpro[[#This Row],[Fecha]],"MMMM")</f>
        <v>abril</v>
      </c>
      <c r="L4125">
        <f>DAY(Ventas_Wellpro[[#This Row],[Fecha]])</f>
        <v>20</v>
      </c>
    </row>
    <row r="4126" spans="2:12" x14ac:dyDescent="0.25">
      <c r="B4126" s="70">
        <v>46132</v>
      </c>
      <c r="C4126" s="74" t="s">
        <v>16</v>
      </c>
      <c r="D4126" s="210" t="s">
        <v>144</v>
      </c>
      <c r="E4126" s="157">
        <v>905.16</v>
      </c>
      <c r="F4126" s="157">
        <v>1</v>
      </c>
      <c r="G4126" s="48">
        <f>+(Ventas_Wellpro[[#This Row],[Precio de Venta]]*0.16)*Ventas_Wellpro[[#This Row],[Cantidad Vendida]]</f>
        <v>144.82560000000001</v>
      </c>
      <c r="H4126" s="159">
        <v>905.16</v>
      </c>
      <c r="I4126" s="17">
        <f>+Ventas_Wellpro[[#This Row],[Total de Venta sin IVA]]+Ventas_Wellpro[[#This Row],[IVA]]</f>
        <v>1049.9856</v>
      </c>
      <c r="J4126">
        <f>YEAR(Ventas_Wellpro[[#This Row],[Fecha]])</f>
        <v>2026</v>
      </c>
      <c r="K4126" t="str">
        <f>TEXT(Ventas_Wellpro[[#This Row],[Fecha]],"MMMM")</f>
        <v>abril</v>
      </c>
      <c r="L4126">
        <f>DAY(Ventas_Wellpro[[#This Row],[Fecha]])</f>
        <v>20</v>
      </c>
    </row>
    <row r="4127" spans="2:12" x14ac:dyDescent="0.25">
      <c r="B4127" s="70">
        <v>46132</v>
      </c>
      <c r="C4127" s="74" t="s">
        <v>16</v>
      </c>
      <c r="D4127" s="211" t="s">
        <v>144</v>
      </c>
      <c r="E4127" s="158">
        <v>905.16</v>
      </c>
      <c r="F4127" s="158">
        <v>1</v>
      </c>
      <c r="G4127" s="48">
        <f>+(Ventas_Wellpro[[#This Row],[Precio de Venta]]*0.16)*Ventas_Wellpro[[#This Row],[Cantidad Vendida]]</f>
        <v>144.82560000000001</v>
      </c>
      <c r="H4127" s="160">
        <v>905.16</v>
      </c>
      <c r="I4127" s="17">
        <f>+Ventas_Wellpro[[#This Row],[Total de Venta sin IVA]]+Ventas_Wellpro[[#This Row],[IVA]]</f>
        <v>1049.9856</v>
      </c>
      <c r="J4127">
        <f>YEAR(Ventas_Wellpro[[#This Row],[Fecha]])</f>
        <v>2026</v>
      </c>
      <c r="K4127" t="str">
        <f>TEXT(Ventas_Wellpro[[#This Row],[Fecha]],"MMMM")</f>
        <v>abril</v>
      </c>
      <c r="L4127">
        <f>DAY(Ventas_Wellpro[[#This Row],[Fecha]])</f>
        <v>20</v>
      </c>
    </row>
    <row r="4128" spans="2:12" x14ac:dyDescent="0.25">
      <c r="B4128" s="70">
        <v>46132</v>
      </c>
      <c r="C4128" s="74" t="s">
        <v>12</v>
      </c>
      <c r="D4128" s="210" t="s">
        <v>144</v>
      </c>
      <c r="E4128" s="157">
        <v>343.97</v>
      </c>
      <c r="F4128" s="157">
        <v>1</v>
      </c>
      <c r="G4128" s="48">
        <f>+(Ventas_Wellpro[[#This Row],[Precio de Venta]]*0.16)*Ventas_Wellpro[[#This Row],[Cantidad Vendida]]</f>
        <v>55.035200000000003</v>
      </c>
      <c r="H4128" s="159">
        <v>343.97</v>
      </c>
      <c r="I4128" s="17">
        <f>+Ventas_Wellpro[[#This Row],[Total de Venta sin IVA]]+Ventas_Wellpro[[#This Row],[IVA]]</f>
        <v>399.00520000000006</v>
      </c>
      <c r="J4128">
        <f>YEAR(Ventas_Wellpro[[#This Row],[Fecha]])</f>
        <v>2026</v>
      </c>
      <c r="K4128" t="str">
        <f>TEXT(Ventas_Wellpro[[#This Row],[Fecha]],"MMMM")</f>
        <v>abril</v>
      </c>
      <c r="L4128">
        <f>DAY(Ventas_Wellpro[[#This Row],[Fecha]])</f>
        <v>20</v>
      </c>
    </row>
    <row r="4129" spans="2:12" x14ac:dyDescent="0.25">
      <c r="B4129" s="70">
        <v>46132</v>
      </c>
      <c r="C4129" s="74" t="s">
        <v>11</v>
      </c>
      <c r="D4129" s="211" t="s">
        <v>144</v>
      </c>
      <c r="E4129" s="158">
        <v>343.97</v>
      </c>
      <c r="F4129" s="158">
        <v>1</v>
      </c>
      <c r="G4129" s="48">
        <f>+(Ventas_Wellpro[[#This Row],[Precio de Venta]]*0.16)*Ventas_Wellpro[[#This Row],[Cantidad Vendida]]</f>
        <v>55.035200000000003</v>
      </c>
      <c r="H4129" s="160">
        <v>343.97</v>
      </c>
      <c r="I4129" s="17">
        <f>+Ventas_Wellpro[[#This Row],[Total de Venta sin IVA]]+Ventas_Wellpro[[#This Row],[IVA]]</f>
        <v>399.00520000000006</v>
      </c>
      <c r="J4129">
        <f>YEAR(Ventas_Wellpro[[#This Row],[Fecha]])</f>
        <v>2026</v>
      </c>
      <c r="K4129" t="str">
        <f>TEXT(Ventas_Wellpro[[#This Row],[Fecha]],"MMMM")</f>
        <v>abril</v>
      </c>
      <c r="L4129">
        <f>DAY(Ventas_Wellpro[[#This Row],[Fecha]])</f>
        <v>20</v>
      </c>
    </row>
    <row r="4130" spans="2:12" x14ac:dyDescent="0.25">
      <c r="B4130" s="70">
        <v>46132</v>
      </c>
      <c r="C4130" s="74" t="s">
        <v>10</v>
      </c>
      <c r="D4130" s="210" t="s">
        <v>144</v>
      </c>
      <c r="E4130" s="157">
        <v>343.97</v>
      </c>
      <c r="F4130" s="157">
        <v>1</v>
      </c>
      <c r="G4130" s="48">
        <f>+(Ventas_Wellpro[[#This Row],[Precio de Venta]]*0.16)*Ventas_Wellpro[[#This Row],[Cantidad Vendida]]</f>
        <v>55.035200000000003</v>
      </c>
      <c r="H4130" s="159">
        <v>343.97</v>
      </c>
      <c r="I4130" s="17">
        <f>+Ventas_Wellpro[[#This Row],[Total de Venta sin IVA]]+Ventas_Wellpro[[#This Row],[IVA]]</f>
        <v>399.00520000000006</v>
      </c>
      <c r="J4130">
        <f>YEAR(Ventas_Wellpro[[#This Row],[Fecha]])</f>
        <v>2026</v>
      </c>
      <c r="K4130" t="str">
        <f>TEXT(Ventas_Wellpro[[#This Row],[Fecha]],"MMMM")</f>
        <v>abril</v>
      </c>
      <c r="L4130">
        <f>DAY(Ventas_Wellpro[[#This Row],[Fecha]])</f>
        <v>20</v>
      </c>
    </row>
    <row r="4131" spans="2:12" x14ac:dyDescent="0.25">
      <c r="B4131" s="70">
        <v>46132</v>
      </c>
      <c r="C4131" s="123" t="s">
        <v>147</v>
      </c>
      <c r="D4131" s="211" t="s">
        <v>144</v>
      </c>
      <c r="E4131" s="158">
        <v>94.82</v>
      </c>
      <c r="F4131" s="158">
        <v>1</v>
      </c>
      <c r="G4131" s="48">
        <f>+(Ventas_Wellpro[[#This Row],[Precio de Venta]]*0.16)*Ventas_Wellpro[[#This Row],[Cantidad Vendida]]</f>
        <v>15.171199999999999</v>
      </c>
      <c r="H4131" s="160">
        <v>94.82</v>
      </c>
      <c r="I4131" s="17">
        <f>+Ventas_Wellpro[[#This Row],[Total de Venta sin IVA]]+Ventas_Wellpro[[#This Row],[IVA]]</f>
        <v>109.99119999999999</v>
      </c>
      <c r="J4131">
        <f>YEAR(Ventas_Wellpro[[#This Row],[Fecha]])</f>
        <v>2026</v>
      </c>
      <c r="K4131" t="str">
        <f>TEXT(Ventas_Wellpro[[#This Row],[Fecha]],"MMMM")</f>
        <v>abril</v>
      </c>
      <c r="L4131">
        <f>DAY(Ventas_Wellpro[[#This Row],[Fecha]])</f>
        <v>20</v>
      </c>
    </row>
    <row r="4132" spans="2:12" x14ac:dyDescent="0.25">
      <c r="B4132" s="70">
        <v>46132</v>
      </c>
      <c r="C4132" s="123" t="s">
        <v>147</v>
      </c>
      <c r="D4132" s="210" t="s">
        <v>144</v>
      </c>
      <c r="E4132" s="157">
        <v>94.82</v>
      </c>
      <c r="F4132" s="157">
        <v>1</v>
      </c>
      <c r="G4132" s="48">
        <f>+(Ventas_Wellpro[[#This Row],[Precio de Venta]]*0.16)*Ventas_Wellpro[[#This Row],[Cantidad Vendida]]</f>
        <v>15.171199999999999</v>
      </c>
      <c r="H4132" s="159">
        <v>94.82</v>
      </c>
      <c r="I4132" s="17">
        <f>+Ventas_Wellpro[[#This Row],[Total de Venta sin IVA]]+Ventas_Wellpro[[#This Row],[IVA]]</f>
        <v>109.99119999999999</v>
      </c>
      <c r="J4132">
        <f>YEAR(Ventas_Wellpro[[#This Row],[Fecha]])</f>
        <v>2026</v>
      </c>
      <c r="K4132" t="str">
        <f>TEXT(Ventas_Wellpro[[#This Row],[Fecha]],"MMMM")</f>
        <v>abril</v>
      </c>
      <c r="L4132">
        <f>DAY(Ventas_Wellpro[[#This Row],[Fecha]])</f>
        <v>20</v>
      </c>
    </row>
    <row r="4133" spans="2:12" x14ac:dyDescent="0.25">
      <c r="B4133" s="70">
        <v>46132</v>
      </c>
      <c r="C4133" s="123" t="s">
        <v>147</v>
      </c>
      <c r="D4133" s="211" t="s">
        <v>144</v>
      </c>
      <c r="E4133" s="158">
        <v>94.82</v>
      </c>
      <c r="F4133" s="158">
        <v>1</v>
      </c>
      <c r="G4133" s="48">
        <f>+(Ventas_Wellpro[[#This Row],[Precio de Venta]]*0.16)*Ventas_Wellpro[[#This Row],[Cantidad Vendida]]</f>
        <v>15.171199999999999</v>
      </c>
      <c r="H4133" s="160">
        <v>94.82</v>
      </c>
      <c r="I4133" s="17">
        <f>+Ventas_Wellpro[[#This Row],[Total de Venta sin IVA]]+Ventas_Wellpro[[#This Row],[IVA]]</f>
        <v>109.99119999999999</v>
      </c>
      <c r="J4133">
        <f>YEAR(Ventas_Wellpro[[#This Row],[Fecha]])</f>
        <v>2026</v>
      </c>
      <c r="K4133" t="str">
        <f>TEXT(Ventas_Wellpro[[#This Row],[Fecha]],"MMMM")</f>
        <v>abril</v>
      </c>
      <c r="L4133">
        <f>DAY(Ventas_Wellpro[[#This Row],[Fecha]])</f>
        <v>20</v>
      </c>
    </row>
    <row r="4134" spans="2:12" x14ac:dyDescent="0.25">
      <c r="B4134" s="70">
        <v>46132</v>
      </c>
      <c r="C4134" s="123" t="s">
        <v>147</v>
      </c>
      <c r="D4134" s="210" t="s">
        <v>144</v>
      </c>
      <c r="E4134" s="157">
        <v>94.82</v>
      </c>
      <c r="F4134" s="157">
        <v>1</v>
      </c>
      <c r="G4134" s="48">
        <f>+(Ventas_Wellpro[[#This Row],[Precio de Venta]]*0.16)*Ventas_Wellpro[[#This Row],[Cantidad Vendida]]</f>
        <v>15.171199999999999</v>
      </c>
      <c r="H4134" s="159">
        <v>94.82</v>
      </c>
      <c r="I4134" s="17">
        <f>+Ventas_Wellpro[[#This Row],[Total de Venta sin IVA]]+Ventas_Wellpro[[#This Row],[IVA]]</f>
        <v>109.99119999999999</v>
      </c>
      <c r="J4134">
        <f>YEAR(Ventas_Wellpro[[#This Row],[Fecha]])</f>
        <v>2026</v>
      </c>
      <c r="K4134" t="str">
        <f>TEXT(Ventas_Wellpro[[#This Row],[Fecha]],"MMMM")</f>
        <v>abril</v>
      </c>
      <c r="L4134">
        <f>DAY(Ventas_Wellpro[[#This Row],[Fecha]])</f>
        <v>20</v>
      </c>
    </row>
    <row r="4135" spans="2:12" x14ac:dyDescent="0.25">
      <c r="B4135" s="70">
        <v>46132</v>
      </c>
      <c r="C4135" s="74" t="s">
        <v>123</v>
      </c>
      <c r="D4135" s="211" t="s">
        <v>144</v>
      </c>
      <c r="E4135" s="158">
        <v>137.79</v>
      </c>
      <c r="F4135" s="158">
        <v>1</v>
      </c>
      <c r="G4135" s="48">
        <f>+(Ventas_Wellpro[[#This Row],[Precio de Venta]]*0.16)*Ventas_Wellpro[[#This Row],[Cantidad Vendida]]</f>
        <v>22.046399999999998</v>
      </c>
      <c r="H4135" s="160">
        <v>137.79</v>
      </c>
      <c r="I4135" s="17">
        <f>+Ventas_Wellpro[[#This Row],[Total de Venta sin IVA]]+Ventas_Wellpro[[#This Row],[IVA]]</f>
        <v>159.8364</v>
      </c>
      <c r="J4135">
        <f>YEAR(Ventas_Wellpro[[#This Row],[Fecha]])</f>
        <v>2026</v>
      </c>
      <c r="K4135" t="str">
        <f>TEXT(Ventas_Wellpro[[#This Row],[Fecha]],"MMMM")</f>
        <v>abril</v>
      </c>
      <c r="L4135">
        <f>DAY(Ventas_Wellpro[[#This Row],[Fecha]])</f>
        <v>20</v>
      </c>
    </row>
    <row r="4136" spans="2:12" x14ac:dyDescent="0.25">
      <c r="B4136" s="70">
        <v>46132</v>
      </c>
      <c r="C4136" s="74" t="s">
        <v>123</v>
      </c>
      <c r="D4136" s="210" t="s">
        <v>144</v>
      </c>
      <c r="E4136" s="157">
        <v>137.79</v>
      </c>
      <c r="F4136" s="157">
        <v>1</v>
      </c>
      <c r="G4136" s="48">
        <f>+(Ventas_Wellpro[[#This Row],[Precio de Venta]]*0.16)*Ventas_Wellpro[[#This Row],[Cantidad Vendida]]</f>
        <v>22.046399999999998</v>
      </c>
      <c r="H4136" s="159">
        <v>137.79</v>
      </c>
      <c r="I4136" s="17">
        <f>+Ventas_Wellpro[[#This Row],[Total de Venta sin IVA]]+Ventas_Wellpro[[#This Row],[IVA]]</f>
        <v>159.8364</v>
      </c>
      <c r="J4136">
        <f>YEAR(Ventas_Wellpro[[#This Row],[Fecha]])</f>
        <v>2026</v>
      </c>
      <c r="K4136" t="str">
        <f>TEXT(Ventas_Wellpro[[#This Row],[Fecha]],"MMMM")</f>
        <v>abril</v>
      </c>
      <c r="L4136">
        <f>DAY(Ventas_Wellpro[[#This Row],[Fecha]])</f>
        <v>20</v>
      </c>
    </row>
    <row r="4137" spans="2:12" x14ac:dyDescent="0.25">
      <c r="B4137" s="70">
        <v>46132</v>
      </c>
      <c r="C4137" s="74" t="s">
        <v>123</v>
      </c>
      <c r="D4137" s="211" t="s">
        <v>144</v>
      </c>
      <c r="E4137" s="158">
        <v>137.79</v>
      </c>
      <c r="F4137" s="158">
        <v>1</v>
      </c>
      <c r="G4137" s="48">
        <f>+(Ventas_Wellpro[[#This Row],[Precio de Venta]]*0.16)*Ventas_Wellpro[[#This Row],[Cantidad Vendida]]</f>
        <v>22.046399999999998</v>
      </c>
      <c r="H4137" s="160">
        <v>137.79</v>
      </c>
      <c r="I4137" s="17">
        <f>+Ventas_Wellpro[[#This Row],[Total de Venta sin IVA]]+Ventas_Wellpro[[#This Row],[IVA]]</f>
        <v>159.8364</v>
      </c>
      <c r="J4137">
        <f>YEAR(Ventas_Wellpro[[#This Row],[Fecha]])</f>
        <v>2026</v>
      </c>
      <c r="K4137" t="str">
        <f>TEXT(Ventas_Wellpro[[#This Row],[Fecha]],"MMMM")</f>
        <v>abril</v>
      </c>
      <c r="L4137">
        <f>DAY(Ventas_Wellpro[[#This Row],[Fecha]])</f>
        <v>20</v>
      </c>
    </row>
    <row r="4138" spans="2:12" x14ac:dyDescent="0.25">
      <c r="B4138" s="70">
        <v>46132</v>
      </c>
      <c r="C4138" s="74" t="s">
        <v>123</v>
      </c>
      <c r="D4138" s="210" t="s">
        <v>144</v>
      </c>
      <c r="E4138" s="157">
        <v>137.79</v>
      </c>
      <c r="F4138" s="157">
        <v>1</v>
      </c>
      <c r="G4138" s="48">
        <f>+(Ventas_Wellpro[[#This Row],[Precio de Venta]]*0.16)*Ventas_Wellpro[[#This Row],[Cantidad Vendida]]</f>
        <v>22.046399999999998</v>
      </c>
      <c r="H4138" s="159">
        <v>137.79</v>
      </c>
      <c r="I4138" s="17">
        <f>+Ventas_Wellpro[[#This Row],[Total de Venta sin IVA]]+Ventas_Wellpro[[#This Row],[IVA]]</f>
        <v>159.8364</v>
      </c>
      <c r="J4138">
        <f>YEAR(Ventas_Wellpro[[#This Row],[Fecha]])</f>
        <v>2026</v>
      </c>
      <c r="K4138" t="str">
        <f>TEXT(Ventas_Wellpro[[#This Row],[Fecha]],"MMMM")</f>
        <v>abril</v>
      </c>
      <c r="L4138">
        <f>DAY(Ventas_Wellpro[[#This Row],[Fecha]])</f>
        <v>20</v>
      </c>
    </row>
    <row r="4139" spans="2:12" x14ac:dyDescent="0.25">
      <c r="B4139" s="70">
        <v>46132</v>
      </c>
      <c r="C4139" s="74" t="s">
        <v>123</v>
      </c>
      <c r="D4139" s="211" t="s">
        <v>144</v>
      </c>
      <c r="E4139" s="158">
        <v>137.79</v>
      </c>
      <c r="F4139" s="158">
        <v>1</v>
      </c>
      <c r="G4139" s="48">
        <f>+(Ventas_Wellpro[[#This Row],[Precio de Venta]]*0.16)*Ventas_Wellpro[[#This Row],[Cantidad Vendida]]</f>
        <v>22.046399999999998</v>
      </c>
      <c r="H4139" s="160">
        <v>137.79</v>
      </c>
      <c r="I4139" s="17">
        <f>+Ventas_Wellpro[[#This Row],[Total de Venta sin IVA]]+Ventas_Wellpro[[#This Row],[IVA]]</f>
        <v>159.8364</v>
      </c>
      <c r="J4139">
        <f>YEAR(Ventas_Wellpro[[#This Row],[Fecha]])</f>
        <v>2026</v>
      </c>
      <c r="K4139" t="str">
        <f>TEXT(Ventas_Wellpro[[#This Row],[Fecha]],"MMMM")</f>
        <v>abril</v>
      </c>
      <c r="L4139">
        <f>DAY(Ventas_Wellpro[[#This Row],[Fecha]])</f>
        <v>20</v>
      </c>
    </row>
    <row r="4140" spans="2:12" x14ac:dyDescent="0.25">
      <c r="B4140" s="70">
        <v>46132</v>
      </c>
      <c r="C4140" s="74" t="s">
        <v>123</v>
      </c>
      <c r="D4140" s="210" t="s">
        <v>144</v>
      </c>
      <c r="E4140" s="157">
        <v>137.79</v>
      </c>
      <c r="F4140" s="157">
        <v>1</v>
      </c>
      <c r="G4140" s="48">
        <f>+(Ventas_Wellpro[[#This Row],[Precio de Venta]]*0.16)*Ventas_Wellpro[[#This Row],[Cantidad Vendida]]</f>
        <v>22.046399999999998</v>
      </c>
      <c r="H4140" s="159">
        <v>137.79</v>
      </c>
      <c r="I4140" s="17">
        <f>+Ventas_Wellpro[[#This Row],[Total de Venta sin IVA]]+Ventas_Wellpro[[#This Row],[IVA]]</f>
        <v>159.8364</v>
      </c>
      <c r="J4140">
        <f>YEAR(Ventas_Wellpro[[#This Row],[Fecha]])</f>
        <v>2026</v>
      </c>
      <c r="K4140" t="str">
        <f>TEXT(Ventas_Wellpro[[#This Row],[Fecha]],"MMMM")</f>
        <v>abril</v>
      </c>
      <c r="L4140">
        <f>DAY(Ventas_Wellpro[[#This Row],[Fecha]])</f>
        <v>20</v>
      </c>
    </row>
    <row r="4141" spans="2:12" x14ac:dyDescent="0.25">
      <c r="B4141" s="70">
        <v>46132</v>
      </c>
      <c r="C4141" s="88" t="s">
        <v>173</v>
      </c>
      <c r="D4141" s="211" t="s">
        <v>144</v>
      </c>
      <c r="E4141" s="158">
        <v>905.16</v>
      </c>
      <c r="F4141" s="158">
        <v>1</v>
      </c>
      <c r="G4141" s="48">
        <f>+(Ventas_Wellpro[[#This Row],[Precio de Venta]]*0.16)*Ventas_Wellpro[[#This Row],[Cantidad Vendida]]</f>
        <v>144.82560000000001</v>
      </c>
      <c r="H4141" s="160">
        <v>905.16</v>
      </c>
      <c r="I4141" s="17">
        <f>+Ventas_Wellpro[[#This Row],[Total de Venta sin IVA]]+Ventas_Wellpro[[#This Row],[IVA]]</f>
        <v>1049.9856</v>
      </c>
      <c r="J4141">
        <f>YEAR(Ventas_Wellpro[[#This Row],[Fecha]])</f>
        <v>2026</v>
      </c>
      <c r="K4141" t="str">
        <f>TEXT(Ventas_Wellpro[[#This Row],[Fecha]],"MMMM")</f>
        <v>abril</v>
      </c>
      <c r="L4141">
        <f>DAY(Ventas_Wellpro[[#This Row],[Fecha]])</f>
        <v>20</v>
      </c>
    </row>
    <row r="4142" spans="2:12" x14ac:dyDescent="0.25">
      <c r="B4142" s="70">
        <v>46133</v>
      </c>
      <c r="C4142" s="74" t="s">
        <v>22</v>
      </c>
      <c r="D4142" s="210" t="s">
        <v>144</v>
      </c>
      <c r="E4142" s="157">
        <v>137.79</v>
      </c>
      <c r="F4142" s="157">
        <v>1</v>
      </c>
      <c r="G4142" s="48">
        <f>+(Ventas_Wellpro[[#This Row],[Precio de Venta]]*0.16)*Ventas_Wellpro[[#This Row],[Cantidad Vendida]]</f>
        <v>22.046399999999998</v>
      </c>
      <c r="H4142" s="159">
        <v>137.79</v>
      </c>
      <c r="I4142" s="17">
        <f>+Ventas_Wellpro[[#This Row],[Total de Venta sin IVA]]+Ventas_Wellpro[[#This Row],[IVA]]</f>
        <v>159.8364</v>
      </c>
      <c r="J4142">
        <f>YEAR(Ventas_Wellpro[[#This Row],[Fecha]])</f>
        <v>2026</v>
      </c>
      <c r="K4142" t="str">
        <f>TEXT(Ventas_Wellpro[[#This Row],[Fecha]],"MMMM")</f>
        <v>abril</v>
      </c>
      <c r="L4142">
        <f>DAY(Ventas_Wellpro[[#This Row],[Fecha]])</f>
        <v>21</v>
      </c>
    </row>
    <row r="4143" spans="2:12" x14ac:dyDescent="0.25">
      <c r="B4143" s="70">
        <v>46133</v>
      </c>
      <c r="C4143" s="74" t="s">
        <v>22</v>
      </c>
      <c r="D4143" s="211" t="s">
        <v>144</v>
      </c>
      <c r="E4143" s="158">
        <v>137.79</v>
      </c>
      <c r="F4143" s="158">
        <v>1</v>
      </c>
      <c r="G4143" s="48">
        <f>+(Ventas_Wellpro[[#This Row],[Precio de Venta]]*0.16)*Ventas_Wellpro[[#This Row],[Cantidad Vendida]]</f>
        <v>22.046399999999998</v>
      </c>
      <c r="H4143" s="160">
        <v>137.79</v>
      </c>
      <c r="I4143" s="17">
        <f>+Ventas_Wellpro[[#This Row],[Total de Venta sin IVA]]+Ventas_Wellpro[[#This Row],[IVA]]</f>
        <v>159.8364</v>
      </c>
      <c r="J4143">
        <f>YEAR(Ventas_Wellpro[[#This Row],[Fecha]])</f>
        <v>2026</v>
      </c>
      <c r="K4143" t="str">
        <f>TEXT(Ventas_Wellpro[[#This Row],[Fecha]],"MMMM")</f>
        <v>abril</v>
      </c>
      <c r="L4143">
        <f>DAY(Ventas_Wellpro[[#This Row],[Fecha]])</f>
        <v>21</v>
      </c>
    </row>
    <row r="4144" spans="2:12" x14ac:dyDescent="0.25">
      <c r="B4144" s="70">
        <v>46133</v>
      </c>
      <c r="C4144" s="74" t="s">
        <v>21</v>
      </c>
      <c r="D4144" s="210" t="s">
        <v>144</v>
      </c>
      <c r="E4144" s="157">
        <v>137.79</v>
      </c>
      <c r="F4144" s="157">
        <v>1</v>
      </c>
      <c r="G4144" s="48">
        <f>+(Ventas_Wellpro[[#This Row],[Precio de Venta]]*0.16)*Ventas_Wellpro[[#This Row],[Cantidad Vendida]]</f>
        <v>22.046399999999998</v>
      </c>
      <c r="H4144" s="159">
        <v>137.79</v>
      </c>
      <c r="I4144" s="17">
        <f>+Ventas_Wellpro[[#This Row],[Total de Venta sin IVA]]+Ventas_Wellpro[[#This Row],[IVA]]</f>
        <v>159.8364</v>
      </c>
      <c r="J4144">
        <f>YEAR(Ventas_Wellpro[[#This Row],[Fecha]])</f>
        <v>2026</v>
      </c>
      <c r="K4144" t="str">
        <f>TEXT(Ventas_Wellpro[[#This Row],[Fecha]],"MMMM")</f>
        <v>abril</v>
      </c>
      <c r="L4144">
        <f>DAY(Ventas_Wellpro[[#This Row],[Fecha]])</f>
        <v>21</v>
      </c>
    </row>
    <row r="4145" spans="2:12" x14ac:dyDescent="0.25">
      <c r="B4145" s="70">
        <v>46133</v>
      </c>
      <c r="C4145" s="74" t="s">
        <v>24</v>
      </c>
      <c r="D4145" s="211" t="s">
        <v>144</v>
      </c>
      <c r="E4145" s="158">
        <v>137.79</v>
      </c>
      <c r="F4145" s="158">
        <v>1</v>
      </c>
      <c r="G4145" s="48">
        <f>+(Ventas_Wellpro[[#This Row],[Precio de Venta]]*0.16)*Ventas_Wellpro[[#This Row],[Cantidad Vendida]]</f>
        <v>22.046399999999998</v>
      </c>
      <c r="H4145" s="160">
        <v>137.79</v>
      </c>
      <c r="I4145" s="17">
        <f>+Ventas_Wellpro[[#This Row],[Total de Venta sin IVA]]+Ventas_Wellpro[[#This Row],[IVA]]</f>
        <v>159.8364</v>
      </c>
      <c r="J4145">
        <f>YEAR(Ventas_Wellpro[[#This Row],[Fecha]])</f>
        <v>2026</v>
      </c>
      <c r="K4145" t="str">
        <f>TEXT(Ventas_Wellpro[[#This Row],[Fecha]],"MMMM")</f>
        <v>abril</v>
      </c>
      <c r="L4145">
        <f>DAY(Ventas_Wellpro[[#This Row],[Fecha]])</f>
        <v>21</v>
      </c>
    </row>
    <row r="4146" spans="2:12" x14ac:dyDescent="0.25">
      <c r="B4146" s="70">
        <v>46133</v>
      </c>
      <c r="C4146" s="74" t="s">
        <v>24</v>
      </c>
      <c r="D4146" s="210" t="s">
        <v>144</v>
      </c>
      <c r="E4146" s="157">
        <v>137.79</v>
      </c>
      <c r="F4146" s="157">
        <v>1</v>
      </c>
      <c r="G4146" s="48">
        <f>+(Ventas_Wellpro[[#This Row],[Precio de Venta]]*0.16)*Ventas_Wellpro[[#This Row],[Cantidad Vendida]]</f>
        <v>22.046399999999998</v>
      </c>
      <c r="H4146" s="159">
        <v>137.79</v>
      </c>
      <c r="I4146" s="17">
        <f>+Ventas_Wellpro[[#This Row],[Total de Venta sin IVA]]+Ventas_Wellpro[[#This Row],[IVA]]</f>
        <v>159.8364</v>
      </c>
      <c r="J4146">
        <f>YEAR(Ventas_Wellpro[[#This Row],[Fecha]])</f>
        <v>2026</v>
      </c>
      <c r="K4146" t="str">
        <f>TEXT(Ventas_Wellpro[[#This Row],[Fecha]],"MMMM")</f>
        <v>abril</v>
      </c>
      <c r="L4146">
        <f>DAY(Ventas_Wellpro[[#This Row],[Fecha]])</f>
        <v>21</v>
      </c>
    </row>
    <row r="4147" spans="2:12" x14ac:dyDescent="0.25">
      <c r="B4147" s="70">
        <v>46134</v>
      </c>
      <c r="C4147" s="88" t="s">
        <v>18</v>
      </c>
      <c r="D4147" t="s">
        <v>196</v>
      </c>
      <c r="E4147" s="157">
        <v>525.59</v>
      </c>
      <c r="F4147" s="157">
        <v>6</v>
      </c>
      <c r="G4147" s="48">
        <f>+(Ventas_Wellpro[[#This Row],[Precio de Venta]]*0.16)*Ventas_Wellpro[[#This Row],[Cantidad Vendida]]</f>
        <v>504.56640000000004</v>
      </c>
      <c r="H4147" s="159">
        <v>3153.54</v>
      </c>
      <c r="I4147" s="17">
        <f>+Ventas_Wellpro[[#This Row],[Total de Venta sin IVA]]+Ventas_Wellpro[[#This Row],[IVA]]</f>
        <v>3658.1064000000001</v>
      </c>
      <c r="J4147">
        <f>YEAR(Ventas_Wellpro[[#This Row],[Fecha]])</f>
        <v>2026</v>
      </c>
      <c r="K4147" t="str">
        <f>TEXT(Ventas_Wellpro[[#This Row],[Fecha]],"MMMM")</f>
        <v>abril</v>
      </c>
      <c r="L4147">
        <f>DAY(Ventas_Wellpro[[#This Row],[Fecha]])</f>
        <v>22</v>
      </c>
    </row>
    <row r="4148" spans="2:12" x14ac:dyDescent="0.25">
      <c r="B4148" s="70">
        <v>46134</v>
      </c>
      <c r="C4148" s="88" t="s">
        <v>18</v>
      </c>
      <c r="D4148" t="s">
        <v>196</v>
      </c>
      <c r="E4148" s="158">
        <v>525.59</v>
      </c>
      <c r="F4148" s="158">
        <v>6</v>
      </c>
      <c r="G4148" s="48">
        <f>+(Ventas_Wellpro[[#This Row],[Precio de Venta]]*0.16)*Ventas_Wellpro[[#This Row],[Cantidad Vendida]]</f>
        <v>504.56640000000004</v>
      </c>
      <c r="H4148" s="160">
        <v>3153.54</v>
      </c>
      <c r="I4148" s="17">
        <f>+Ventas_Wellpro[[#This Row],[Total de Venta sin IVA]]+Ventas_Wellpro[[#This Row],[IVA]]</f>
        <v>3658.1064000000001</v>
      </c>
      <c r="J4148">
        <f>YEAR(Ventas_Wellpro[[#This Row],[Fecha]])</f>
        <v>2026</v>
      </c>
      <c r="K4148" t="str">
        <f>TEXT(Ventas_Wellpro[[#This Row],[Fecha]],"MMMM")</f>
        <v>abril</v>
      </c>
      <c r="L4148">
        <f>DAY(Ventas_Wellpro[[#This Row],[Fecha]])</f>
        <v>22</v>
      </c>
    </row>
    <row r="4149" spans="2:12" x14ac:dyDescent="0.25">
      <c r="B4149" s="70">
        <v>46134</v>
      </c>
      <c r="C4149" s="88" t="s">
        <v>18</v>
      </c>
      <c r="D4149" t="s">
        <v>196</v>
      </c>
      <c r="E4149" s="157">
        <v>525.59</v>
      </c>
      <c r="F4149" s="157">
        <v>6</v>
      </c>
      <c r="G4149" s="48">
        <f>+(Ventas_Wellpro[[#This Row],[Precio de Venta]]*0.16)*Ventas_Wellpro[[#This Row],[Cantidad Vendida]]</f>
        <v>504.56640000000004</v>
      </c>
      <c r="H4149" s="159">
        <v>3153.54</v>
      </c>
      <c r="I4149" s="17">
        <f>+Ventas_Wellpro[[#This Row],[Total de Venta sin IVA]]+Ventas_Wellpro[[#This Row],[IVA]]</f>
        <v>3658.1064000000001</v>
      </c>
      <c r="J4149">
        <f>YEAR(Ventas_Wellpro[[#This Row],[Fecha]])</f>
        <v>2026</v>
      </c>
      <c r="K4149" t="str">
        <f>TEXT(Ventas_Wellpro[[#This Row],[Fecha]],"MMMM")</f>
        <v>abril</v>
      </c>
      <c r="L4149">
        <f>DAY(Ventas_Wellpro[[#This Row],[Fecha]])</f>
        <v>22</v>
      </c>
    </row>
    <row r="4150" spans="2:12" x14ac:dyDescent="0.25">
      <c r="B4150" s="70">
        <v>46134</v>
      </c>
      <c r="C4150" s="74" t="s">
        <v>22</v>
      </c>
      <c r="D4150" s="211" t="s">
        <v>144</v>
      </c>
      <c r="E4150" s="158">
        <v>137.79</v>
      </c>
      <c r="F4150" s="158">
        <v>1</v>
      </c>
      <c r="G4150" s="48">
        <f>+(Ventas_Wellpro[[#This Row],[Precio de Venta]]*0.16)*Ventas_Wellpro[[#This Row],[Cantidad Vendida]]</f>
        <v>22.046399999999998</v>
      </c>
      <c r="H4150" s="160">
        <v>137.79</v>
      </c>
      <c r="I4150" s="17">
        <f>+Ventas_Wellpro[[#This Row],[Total de Venta sin IVA]]+Ventas_Wellpro[[#This Row],[IVA]]</f>
        <v>159.8364</v>
      </c>
      <c r="J4150">
        <f>YEAR(Ventas_Wellpro[[#This Row],[Fecha]])</f>
        <v>2026</v>
      </c>
      <c r="K4150" t="str">
        <f>TEXT(Ventas_Wellpro[[#This Row],[Fecha]],"MMMM")</f>
        <v>abril</v>
      </c>
      <c r="L4150">
        <f>DAY(Ventas_Wellpro[[#This Row],[Fecha]])</f>
        <v>22</v>
      </c>
    </row>
    <row r="4151" spans="2:12" x14ac:dyDescent="0.25">
      <c r="B4151" s="70">
        <v>46134</v>
      </c>
      <c r="C4151" s="74" t="s">
        <v>22</v>
      </c>
      <c r="D4151" s="210" t="s">
        <v>144</v>
      </c>
      <c r="E4151" s="157">
        <v>137.79</v>
      </c>
      <c r="F4151" s="157">
        <v>1</v>
      </c>
      <c r="G4151" s="48">
        <f>+(Ventas_Wellpro[[#This Row],[Precio de Venta]]*0.16)*Ventas_Wellpro[[#This Row],[Cantidad Vendida]]</f>
        <v>22.046399999999998</v>
      </c>
      <c r="H4151" s="159">
        <v>137.79</v>
      </c>
      <c r="I4151" s="17">
        <f>+Ventas_Wellpro[[#This Row],[Total de Venta sin IVA]]+Ventas_Wellpro[[#This Row],[IVA]]</f>
        <v>159.8364</v>
      </c>
      <c r="J4151">
        <f>YEAR(Ventas_Wellpro[[#This Row],[Fecha]])</f>
        <v>2026</v>
      </c>
      <c r="K4151" t="str">
        <f>TEXT(Ventas_Wellpro[[#This Row],[Fecha]],"MMMM")</f>
        <v>abril</v>
      </c>
      <c r="L4151">
        <f>DAY(Ventas_Wellpro[[#This Row],[Fecha]])</f>
        <v>22</v>
      </c>
    </row>
    <row r="4152" spans="2:12" x14ac:dyDescent="0.25">
      <c r="B4152" s="70">
        <v>46134</v>
      </c>
      <c r="C4152" s="74" t="s">
        <v>22</v>
      </c>
      <c r="D4152" s="211" t="s">
        <v>144</v>
      </c>
      <c r="E4152" s="158">
        <v>137.79</v>
      </c>
      <c r="F4152" s="158">
        <v>1</v>
      </c>
      <c r="G4152" s="48">
        <f>+(Ventas_Wellpro[[#This Row],[Precio de Venta]]*0.16)*Ventas_Wellpro[[#This Row],[Cantidad Vendida]]</f>
        <v>22.046399999999998</v>
      </c>
      <c r="H4152" s="160">
        <v>137.79</v>
      </c>
      <c r="I4152" s="17">
        <f>+Ventas_Wellpro[[#This Row],[Total de Venta sin IVA]]+Ventas_Wellpro[[#This Row],[IVA]]</f>
        <v>159.8364</v>
      </c>
      <c r="J4152">
        <f>YEAR(Ventas_Wellpro[[#This Row],[Fecha]])</f>
        <v>2026</v>
      </c>
      <c r="K4152" t="str">
        <f>TEXT(Ventas_Wellpro[[#This Row],[Fecha]],"MMMM")</f>
        <v>abril</v>
      </c>
      <c r="L4152">
        <f>DAY(Ventas_Wellpro[[#This Row],[Fecha]])</f>
        <v>22</v>
      </c>
    </row>
    <row r="4153" spans="2:12" x14ac:dyDescent="0.25">
      <c r="B4153" s="70">
        <v>46134</v>
      </c>
      <c r="C4153" s="74" t="s">
        <v>22</v>
      </c>
      <c r="D4153" s="210" t="s">
        <v>144</v>
      </c>
      <c r="E4153" s="157">
        <v>137.79</v>
      </c>
      <c r="F4153" s="157">
        <v>1</v>
      </c>
      <c r="G4153" s="48">
        <f>+(Ventas_Wellpro[[#This Row],[Precio de Venta]]*0.16)*Ventas_Wellpro[[#This Row],[Cantidad Vendida]]</f>
        <v>22.046399999999998</v>
      </c>
      <c r="H4153" s="159">
        <v>137.79</v>
      </c>
      <c r="I4153" s="17">
        <f>+Ventas_Wellpro[[#This Row],[Total de Venta sin IVA]]+Ventas_Wellpro[[#This Row],[IVA]]</f>
        <v>159.8364</v>
      </c>
      <c r="J4153">
        <f>YEAR(Ventas_Wellpro[[#This Row],[Fecha]])</f>
        <v>2026</v>
      </c>
      <c r="K4153" t="str">
        <f>TEXT(Ventas_Wellpro[[#This Row],[Fecha]],"MMMM")</f>
        <v>abril</v>
      </c>
      <c r="L4153">
        <f>DAY(Ventas_Wellpro[[#This Row],[Fecha]])</f>
        <v>22</v>
      </c>
    </row>
    <row r="4154" spans="2:12" x14ac:dyDescent="0.25">
      <c r="B4154" s="70">
        <v>46134</v>
      </c>
      <c r="C4154" s="74" t="s">
        <v>21</v>
      </c>
      <c r="D4154" s="211" t="s">
        <v>144</v>
      </c>
      <c r="E4154" s="158">
        <v>137.79</v>
      </c>
      <c r="F4154" s="158">
        <v>1</v>
      </c>
      <c r="G4154" s="48">
        <f>+(Ventas_Wellpro[[#This Row],[Precio de Venta]]*0.16)*Ventas_Wellpro[[#This Row],[Cantidad Vendida]]</f>
        <v>22.046399999999998</v>
      </c>
      <c r="H4154" s="160">
        <v>137.79</v>
      </c>
      <c r="I4154" s="17">
        <f>+Ventas_Wellpro[[#This Row],[Total de Venta sin IVA]]+Ventas_Wellpro[[#This Row],[IVA]]</f>
        <v>159.8364</v>
      </c>
      <c r="J4154">
        <f>YEAR(Ventas_Wellpro[[#This Row],[Fecha]])</f>
        <v>2026</v>
      </c>
      <c r="K4154" t="str">
        <f>TEXT(Ventas_Wellpro[[#This Row],[Fecha]],"MMMM")</f>
        <v>abril</v>
      </c>
      <c r="L4154">
        <f>DAY(Ventas_Wellpro[[#This Row],[Fecha]])</f>
        <v>22</v>
      </c>
    </row>
    <row r="4155" spans="2:12" x14ac:dyDescent="0.25">
      <c r="B4155" s="70">
        <v>46134</v>
      </c>
      <c r="C4155" s="74" t="s">
        <v>21</v>
      </c>
      <c r="D4155" s="210" t="s">
        <v>144</v>
      </c>
      <c r="E4155" s="157">
        <v>137.79</v>
      </c>
      <c r="F4155" s="157">
        <v>1</v>
      </c>
      <c r="G4155" s="48">
        <f>+(Ventas_Wellpro[[#This Row],[Precio de Venta]]*0.16)*Ventas_Wellpro[[#This Row],[Cantidad Vendida]]</f>
        <v>22.046399999999998</v>
      </c>
      <c r="H4155" s="159">
        <v>137.79</v>
      </c>
      <c r="I4155" s="17">
        <f>+Ventas_Wellpro[[#This Row],[Total de Venta sin IVA]]+Ventas_Wellpro[[#This Row],[IVA]]</f>
        <v>159.8364</v>
      </c>
      <c r="J4155">
        <f>YEAR(Ventas_Wellpro[[#This Row],[Fecha]])</f>
        <v>2026</v>
      </c>
      <c r="K4155" t="str">
        <f>TEXT(Ventas_Wellpro[[#This Row],[Fecha]],"MMMM")</f>
        <v>abril</v>
      </c>
      <c r="L4155">
        <f>DAY(Ventas_Wellpro[[#This Row],[Fecha]])</f>
        <v>22</v>
      </c>
    </row>
    <row r="4156" spans="2:12" x14ac:dyDescent="0.25">
      <c r="B4156" s="70">
        <v>46134</v>
      </c>
      <c r="C4156" s="74" t="s">
        <v>21</v>
      </c>
      <c r="D4156" s="211" t="s">
        <v>144</v>
      </c>
      <c r="E4156" s="158">
        <v>137.79</v>
      </c>
      <c r="F4156" s="158">
        <v>1</v>
      </c>
      <c r="G4156" s="48">
        <f>+(Ventas_Wellpro[[#This Row],[Precio de Venta]]*0.16)*Ventas_Wellpro[[#This Row],[Cantidad Vendida]]</f>
        <v>22.046399999999998</v>
      </c>
      <c r="H4156" s="160">
        <v>137.79</v>
      </c>
      <c r="I4156" s="17">
        <f>+Ventas_Wellpro[[#This Row],[Total de Venta sin IVA]]+Ventas_Wellpro[[#This Row],[IVA]]</f>
        <v>159.8364</v>
      </c>
      <c r="J4156">
        <f>YEAR(Ventas_Wellpro[[#This Row],[Fecha]])</f>
        <v>2026</v>
      </c>
      <c r="K4156" t="str">
        <f>TEXT(Ventas_Wellpro[[#This Row],[Fecha]],"MMMM")</f>
        <v>abril</v>
      </c>
      <c r="L4156">
        <f>DAY(Ventas_Wellpro[[#This Row],[Fecha]])</f>
        <v>22</v>
      </c>
    </row>
    <row r="4157" spans="2:12" x14ac:dyDescent="0.25">
      <c r="B4157" s="70">
        <v>46134</v>
      </c>
      <c r="C4157" s="74" t="s">
        <v>23</v>
      </c>
      <c r="D4157" t="s">
        <v>196</v>
      </c>
      <c r="E4157" s="157">
        <v>70.05</v>
      </c>
      <c r="F4157" s="157">
        <v>240</v>
      </c>
      <c r="G4157" s="48">
        <f>+(Ventas_Wellpro[[#This Row],[Precio de Venta]]*0.16)*Ventas_Wellpro[[#This Row],[Cantidad Vendida]]</f>
        <v>2689.92</v>
      </c>
      <c r="H4157" s="159">
        <v>16812</v>
      </c>
      <c r="I4157" s="17">
        <f>+Ventas_Wellpro[[#This Row],[Total de Venta sin IVA]]+Ventas_Wellpro[[#This Row],[IVA]]</f>
        <v>19501.919999999998</v>
      </c>
      <c r="J4157">
        <f>YEAR(Ventas_Wellpro[[#This Row],[Fecha]])</f>
        <v>2026</v>
      </c>
      <c r="K4157" t="str">
        <f>TEXT(Ventas_Wellpro[[#This Row],[Fecha]],"MMMM")</f>
        <v>abril</v>
      </c>
      <c r="L4157">
        <f>DAY(Ventas_Wellpro[[#This Row],[Fecha]])</f>
        <v>22</v>
      </c>
    </row>
    <row r="4158" spans="2:12" x14ac:dyDescent="0.25">
      <c r="B4158" s="70">
        <v>46134</v>
      </c>
      <c r="C4158" s="74" t="s">
        <v>24</v>
      </c>
      <c r="D4158" s="211" t="s">
        <v>144</v>
      </c>
      <c r="E4158" s="158">
        <v>137.79</v>
      </c>
      <c r="F4158" s="158">
        <v>1</v>
      </c>
      <c r="G4158" s="48">
        <f>+(Ventas_Wellpro[[#This Row],[Precio de Venta]]*0.16)*Ventas_Wellpro[[#This Row],[Cantidad Vendida]]</f>
        <v>22.046399999999998</v>
      </c>
      <c r="H4158" s="160">
        <v>137.79</v>
      </c>
      <c r="I4158" s="17">
        <f>+Ventas_Wellpro[[#This Row],[Total de Venta sin IVA]]+Ventas_Wellpro[[#This Row],[IVA]]</f>
        <v>159.8364</v>
      </c>
      <c r="J4158">
        <f>YEAR(Ventas_Wellpro[[#This Row],[Fecha]])</f>
        <v>2026</v>
      </c>
      <c r="K4158" t="str">
        <f>TEXT(Ventas_Wellpro[[#This Row],[Fecha]],"MMMM")</f>
        <v>abril</v>
      </c>
      <c r="L4158">
        <f>DAY(Ventas_Wellpro[[#This Row],[Fecha]])</f>
        <v>22</v>
      </c>
    </row>
    <row r="4159" spans="2:12" x14ac:dyDescent="0.25">
      <c r="B4159" s="70">
        <v>46134</v>
      </c>
      <c r="C4159" s="74" t="s">
        <v>24</v>
      </c>
      <c r="D4159" s="210" t="s">
        <v>144</v>
      </c>
      <c r="E4159" s="157">
        <v>137.79</v>
      </c>
      <c r="F4159" s="157">
        <v>1</v>
      </c>
      <c r="G4159" s="48">
        <f>+(Ventas_Wellpro[[#This Row],[Precio de Venta]]*0.16)*Ventas_Wellpro[[#This Row],[Cantidad Vendida]]</f>
        <v>22.046399999999998</v>
      </c>
      <c r="H4159" s="159">
        <v>137.79</v>
      </c>
      <c r="I4159" s="17">
        <f>+Ventas_Wellpro[[#This Row],[Total de Venta sin IVA]]+Ventas_Wellpro[[#This Row],[IVA]]</f>
        <v>159.8364</v>
      </c>
      <c r="J4159">
        <f>YEAR(Ventas_Wellpro[[#This Row],[Fecha]])</f>
        <v>2026</v>
      </c>
      <c r="K4159" t="str">
        <f>TEXT(Ventas_Wellpro[[#This Row],[Fecha]],"MMMM")</f>
        <v>abril</v>
      </c>
      <c r="L4159">
        <f>DAY(Ventas_Wellpro[[#This Row],[Fecha]])</f>
        <v>22</v>
      </c>
    </row>
    <row r="4160" spans="2:12" x14ac:dyDescent="0.25">
      <c r="B4160" s="70">
        <v>46134</v>
      </c>
      <c r="C4160" s="74" t="s">
        <v>24</v>
      </c>
      <c r="D4160" s="211" t="s">
        <v>144</v>
      </c>
      <c r="E4160" s="158">
        <v>137.79</v>
      </c>
      <c r="F4160" s="158">
        <v>1</v>
      </c>
      <c r="G4160" s="48">
        <f>+(Ventas_Wellpro[[#This Row],[Precio de Venta]]*0.16)*Ventas_Wellpro[[#This Row],[Cantidad Vendida]]</f>
        <v>22.046399999999998</v>
      </c>
      <c r="H4160" s="160">
        <v>137.79</v>
      </c>
      <c r="I4160" s="17">
        <f>+Ventas_Wellpro[[#This Row],[Total de Venta sin IVA]]+Ventas_Wellpro[[#This Row],[IVA]]</f>
        <v>159.8364</v>
      </c>
      <c r="J4160">
        <f>YEAR(Ventas_Wellpro[[#This Row],[Fecha]])</f>
        <v>2026</v>
      </c>
      <c r="K4160" t="str">
        <f>TEXT(Ventas_Wellpro[[#This Row],[Fecha]],"MMMM")</f>
        <v>abril</v>
      </c>
      <c r="L4160">
        <f>DAY(Ventas_Wellpro[[#This Row],[Fecha]])</f>
        <v>22</v>
      </c>
    </row>
    <row r="4161" spans="2:12" x14ac:dyDescent="0.25">
      <c r="B4161" s="70">
        <v>46134</v>
      </c>
      <c r="C4161" s="74" t="s">
        <v>16</v>
      </c>
      <c r="D4161" s="210" t="s">
        <v>144</v>
      </c>
      <c r="E4161" s="157">
        <v>905.16</v>
      </c>
      <c r="F4161" s="157">
        <v>1</v>
      </c>
      <c r="G4161" s="48">
        <f>+(Ventas_Wellpro[[#This Row],[Precio de Venta]]*0.16)*Ventas_Wellpro[[#This Row],[Cantidad Vendida]]</f>
        <v>144.82560000000001</v>
      </c>
      <c r="H4161" s="159">
        <v>905.16</v>
      </c>
      <c r="I4161" s="17">
        <f>+Ventas_Wellpro[[#This Row],[Total de Venta sin IVA]]+Ventas_Wellpro[[#This Row],[IVA]]</f>
        <v>1049.9856</v>
      </c>
      <c r="J4161">
        <f>YEAR(Ventas_Wellpro[[#This Row],[Fecha]])</f>
        <v>2026</v>
      </c>
      <c r="K4161" t="str">
        <f>TEXT(Ventas_Wellpro[[#This Row],[Fecha]],"MMMM")</f>
        <v>abril</v>
      </c>
      <c r="L4161">
        <f>DAY(Ventas_Wellpro[[#This Row],[Fecha]])</f>
        <v>22</v>
      </c>
    </row>
    <row r="4162" spans="2:12" x14ac:dyDescent="0.25">
      <c r="B4162" s="70">
        <v>46134</v>
      </c>
      <c r="C4162" s="74" t="s">
        <v>16</v>
      </c>
      <c r="D4162" s="211" t="s">
        <v>144</v>
      </c>
      <c r="E4162" s="158">
        <v>905.16</v>
      </c>
      <c r="F4162" s="158">
        <v>1</v>
      </c>
      <c r="G4162" s="48">
        <f>+(Ventas_Wellpro[[#This Row],[Precio de Venta]]*0.16)*Ventas_Wellpro[[#This Row],[Cantidad Vendida]]</f>
        <v>144.82560000000001</v>
      </c>
      <c r="H4162" s="160">
        <v>905.16</v>
      </c>
      <c r="I4162" s="17">
        <f>+Ventas_Wellpro[[#This Row],[Total de Venta sin IVA]]+Ventas_Wellpro[[#This Row],[IVA]]</f>
        <v>1049.9856</v>
      </c>
      <c r="J4162">
        <f>YEAR(Ventas_Wellpro[[#This Row],[Fecha]])</f>
        <v>2026</v>
      </c>
      <c r="K4162" t="str">
        <f>TEXT(Ventas_Wellpro[[#This Row],[Fecha]],"MMMM")</f>
        <v>abril</v>
      </c>
      <c r="L4162">
        <f>DAY(Ventas_Wellpro[[#This Row],[Fecha]])</f>
        <v>22</v>
      </c>
    </row>
    <row r="4163" spans="2:12" x14ac:dyDescent="0.25">
      <c r="B4163" s="70">
        <v>46134</v>
      </c>
      <c r="C4163" s="74" t="s">
        <v>16</v>
      </c>
      <c r="D4163" s="210" t="s">
        <v>144</v>
      </c>
      <c r="E4163" s="157">
        <v>905.16</v>
      </c>
      <c r="F4163" s="157">
        <v>1</v>
      </c>
      <c r="G4163" s="48">
        <f>+(Ventas_Wellpro[[#This Row],[Precio de Venta]]*0.16)*Ventas_Wellpro[[#This Row],[Cantidad Vendida]]</f>
        <v>144.82560000000001</v>
      </c>
      <c r="H4163" s="159">
        <v>905.16</v>
      </c>
      <c r="I4163" s="17">
        <f>+Ventas_Wellpro[[#This Row],[Total de Venta sin IVA]]+Ventas_Wellpro[[#This Row],[IVA]]</f>
        <v>1049.9856</v>
      </c>
      <c r="J4163">
        <f>YEAR(Ventas_Wellpro[[#This Row],[Fecha]])</f>
        <v>2026</v>
      </c>
      <c r="K4163" t="str">
        <f>TEXT(Ventas_Wellpro[[#This Row],[Fecha]],"MMMM")</f>
        <v>abril</v>
      </c>
      <c r="L4163">
        <f>DAY(Ventas_Wellpro[[#This Row],[Fecha]])</f>
        <v>22</v>
      </c>
    </row>
    <row r="4164" spans="2:12" x14ac:dyDescent="0.25">
      <c r="B4164" s="70">
        <v>46134</v>
      </c>
      <c r="C4164" s="74" t="s">
        <v>16</v>
      </c>
      <c r="D4164" s="211" t="s">
        <v>144</v>
      </c>
      <c r="E4164" s="158">
        <v>873.48</v>
      </c>
      <c r="F4164" s="158">
        <v>1</v>
      </c>
      <c r="G4164" s="48">
        <f>+(Ventas_Wellpro[[#This Row],[Precio de Venta]]*0.16)*Ventas_Wellpro[[#This Row],[Cantidad Vendida]]</f>
        <v>139.7568</v>
      </c>
      <c r="H4164" s="160">
        <v>873.48</v>
      </c>
      <c r="I4164" s="17">
        <f>+Ventas_Wellpro[[#This Row],[Total de Venta sin IVA]]+Ventas_Wellpro[[#This Row],[IVA]]</f>
        <v>1013.2368</v>
      </c>
      <c r="J4164">
        <f>YEAR(Ventas_Wellpro[[#This Row],[Fecha]])</f>
        <v>2026</v>
      </c>
      <c r="K4164" t="str">
        <f>TEXT(Ventas_Wellpro[[#This Row],[Fecha]],"MMMM")</f>
        <v>abril</v>
      </c>
      <c r="L4164">
        <f>DAY(Ventas_Wellpro[[#This Row],[Fecha]])</f>
        <v>22</v>
      </c>
    </row>
    <row r="4165" spans="2:12" x14ac:dyDescent="0.25">
      <c r="B4165" s="70">
        <v>46134</v>
      </c>
      <c r="C4165" s="74" t="s">
        <v>16</v>
      </c>
      <c r="D4165" s="210" t="s">
        <v>144</v>
      </c>
      <c r="E4165" s="157">
        <v>873.48</v>
      </c>
      <c r="F4165" s="157">
        <v>1</v>
      </c>
      <c r="G4165" s="48">
        <f>+(Ventas_Wellpro[[#This Row],[Precio de Venta]]*0.16)*Ventas_Wellpro[[#This Row],[Cantidad Vendida]]</f>
        <v>139.7568</v>
      </c>
      <c r="H4165" s="159">
        <v>873.48</v>
      </c>
      <c r="I4165" s="17">
        <f>+Ventas_Wellpro[[#This Row],[Total de Venta sin IVA]]+Ventas_Wellpro[[#This Row],[IVA]]</f>
        <v>1013.2368</v>
      </c>
      <c r="J4165">
        <f>YEAR(Ventas_Wellpro[[#This Row],[Fecha]])</f>
        <v>2026</v>
      </c>
      <c r="K4165" t="str">
        <f>TEXT(Ventas_Wellpro[[#This Row],[Fecha]],"MMMM")</f>
        <v>abril</v>
      </c>
      <c r="L4165">
        <f>DAY(Ventas_Wellpro[[#This Row],[Fecha]])</f>
        <v>22</v>
      </c>
    </row>
    <row r="4166" spans="2:12" x14ac:dyDescent="0.25">
      <c r="B4166" s="70">
        <v>46134</v>
      </c>
      <c r="C4166" s="74" t="s">
        <v>12</v>
      </c>
      <c r="D4166" s="211" t="s">
        <v>144</v>
      </c>
      <c r="E4166" s="158">
        <v>343.97</v>
      </c>
      <c r="F4166" s="158">
        <v>1</v>
      </c>
      <c r="G4166" s="48">
        <f>+(Ventas_Wellpro[[#This Row],[Precio de Venta]]*0.16)*Ventas_Wellpro[[#This Row],[Cantidad Vendida]]</f>
        <v>55.035200000000003</v>
      </c>
      <c r="H4166" s="160">
        <v>343.97</v>
      </c>
      <c r="I4166" s="17">
        <f>+Ventas_Wellpro[[#This Row],[Total de Venta sin IVA]]+Ventas_Wellpro[[#This Row],[IVA]]</f>
        <v>399.00520000000006</v>
      </c>
      <c r="J4166">
        <f>YEAR(Ventas_Wellpro[[#This Row],[Fecha]])</f>
        <v>2026</v>
      </c>
      <c r="K4166" t="str">
        <f>TEXT(Ventas_Wellpro[[#This Row],[Fecha]],"MMMM")</f>
        <v>abril</v>
      </c>
      <c r="L4166">
        <f>DAY(Ventas_Wellpro[[#This Row],[Fecha]])</f>
        <v>22</v>
      </c>
    </row>
    <row r="4167" spans="2:12" x14ac:dyDescent="0.25">
      <c r="B4167" s="70">
        <v>46134</v>
      </c>
      <c r="C4167" s="74" t="s">
        <v>10</v>
      </c>
      <c r="D4167" s="210" t="s">
        <v>144</v>
      </c>
      <c r="E4167" s="157">
        <v>343.97</v>
      </c>
      <c r="F4167" s="157">
        <v>1</v>
      </c>
      <c r="G4167" s="48">
        <f>+(Ventas_Wellpro[[#This Row],[Precio de Venta]]*0.16)*Ventas_Wellpro[[#This Row],[Cantidad Vendida]]</f>
        <v>55.035200000000003</v>
      </c>
      <c r="H4167" s="159">
        <v>343.97</v>
      </c>
      <c r="I4167" s="17">
        <f>+Ventas_Wellpro[[#This Row],[Total de Venta sin IVA]]+Ventas_Wellpro[[#This Row],[IVA]]</f>
        <v>399.00520000000006</v>
      </c>
      <c r="J4167">
        <f>YEAR(Ventas_Wellpro[[#This Row],[Fecha]])</f>
        <v>2026</v>
      </c>
      <c r="K4167" t="str">
        <f>TEXT(Ventas_Wellpro[[#This Row],[Fecha]],"MMMM")</f>
        <v>abril</v>
      </c>
      <c r="L4167">
        <f>DAY(Ventas_Wellpro[[#This Row],[Fecha]])</f>
        <v>22</v>
      </c>
    </row>
    <row r="4168" spans="2:12" x14ac:dyDescent="0.25">
      <c r="B4168" s="70">
        <v>46134</v>
      </c>
      <c r="C4168" s="74" t="s">
        <v>17</v>
      </c>
      <c r="D4168" t="s">
        <v>196</v>
      </c>
      <c r="E4168" s="158">
        <v>498.66</v>
      </c>
      <c r="F4168" s="158">
        <v>6</v>
      </c>
      <c r="G4168" s="48">
        <f>+(Ventas_Wellpro[[#This Row],[Precio de Venta]]*0.16)*Ventas_Wellpro[[#This Row],[Cantidad Vendida]]</f>
        <v>478.71360000000004</v>
      </c>
      <c r="H4168" s="160">
        <v>2991.96</v>
      </c>
      <c r="I4168" s="17">
        <f>+Ventas_Wellpro[[#This Row],[Total de Venta sin IVA]]+Ventas_Wellpro[[#This Row],[IVA]]</f>
        <v>3470.6736000000001</v>
      </c>
      <c r="J4168">
        <f>YEAR(Ventas_Wellpro[[#This Row],[Fecha]])</f>
        <v>2026</v>
      </c>
      <c r="K4168" t="str">
        <f>TEXT(Ventas_Wellpro[[#This Row],[Fecha]],"MMMM")</f>
        <v>abril</v>
      </c>
      <c r="L4168">
        <f>DAY(Ventas_Wellpro[[#This Row],[Fecha]])</f>
        <v>22</v>
      </c>
    </row>
    <row r="4169" spans="2:12" x14ac:dyDescent="0.25">
      <c r="B4169" s="70">
        <v>46134</v>
      </c>
      <c r="C4169" s="74" t="s">
        <v>17</v>
      </c>
      <c r="D4169" t="s">
        <v>196</v>
      </c>
      <c r="E4169" s="157">
        <v>498.66</v>
      </c>
      <c r="F4169" s="157">
        <v>6</v>
      </c>
      <c r="G4169" s="48">
        <f>+(Ventas_Wellpro[[#This Row],[Precio de Venta]]*0.16)*Ventas_Wellpro[[#This Row],[Cantidad Vendida]]</f>
        <v>478.71360000000004</v>
      </c>
      <c r="H4169" s="159">
        <v>2991.96</v>
      </c>
      <c r="I4169" s="17">
        <f>+Ventas_Wellpro[[#This Row],[Total de Venta sin IVA]]+Ventas_Wellpro[[#This Row],[IVA]]</f>
        <v>3470.6736000000001</v>
      </c>
      <c r="J4169">
        <f>YEAR(Ventas_Wellpro[[#This Row],[Fecha]])</f>
        <v>2026</v>
      </c>
      <c r="K4169" t="str">
        <f>TEXT(Ventas_Wellpro[[#This Row],[Fecha]],"MMMM")</f>
        <v>abril</v>
      </c>
      <c r="L4169">
        <f>DAY(Ventas_Wellpro[[#This Row],[Fecha]])</f>
        <v>22</v>
      </c>
    </row>
    <row r="4170" spans="2:12" x14ac:dyDescent="0.25">
      <c r="B4170" s="70">
        <v>46134</v>
      </c>
      <c r="C4170" s="74" t="s">
        <v>17</v>
      </c>
      <c r="D4170" t="s">
        <v>196</v>
      </c>
      <c r="E4170" s="158">
        <v>498.66</v>
      </c>
      <c r="F4170" s="158">
        <v>6</v>
      </c>
      <c r="G4170" s="48">
        <f>+(Ventas_Wellpro[[#This Row],[Precio de Venta]]*0.16)*Ventas_Wellpro[[#This Row],[Cantidad Vendida]]</f>
        <v>478.71360000000004</v>
      </c>
      <c r="H4170" s="160">
        <v>2991.96</v>
      </c>
      <c r="I4170" s="17">
        <f>+Ventas_Wellpro[[#This Row],[Total de Venta sin IVA]]+Ventas_Wellpro[[#This Row],[IVA]]</f>
        <v>3470.6736000000001</v>
      </c>
      <c r="J4170">
        <f>YEAR(Ventas_Wellpro[[#This Row],[Fecha]])</f>
        <v>2026</v>
      </c>
      <c r="K4170" t="str">
        <f>TEXT(Ventas_Wellpro[[#This Row],[Fecha]],"MMMM")</f>
        <v>abril</v>
      </c>
      <c r="L4170">
        <f>DAY(Ventas_Wellpro[[#This Row],[Fecha]])</f>
        <v>22</v>
      </c>
    </row>
    <row r="4171" spans="2:12" x14ac:dyDescent="0.25">
      <c r="B4171" s="70">
        <v>46134</v>
      </c>
      <c r="C4171" s="74" t="s">
        <v>17</v>
      </c>
      <c r="D4171" t="s">
        <v>196</v>
      </c>
      <c r="E4171" s="157">
        <v>498.66</v>
      </c>
      <c r="F4171" s="157">
        <v>6</v>
      </c>
      <c r="G4171" s="48">
        <f>+(Ventas_Wellpro[[#This Row],[Precio de Venta]]*0.16)*Ventas_Wellpro[[#This Row],[Cantidad Vendida]]</f>
        <v>478.71360000000004</v>
      </c>
      <c r="H4171" s="159">
        <v>2991.96</v>
      </c>
      <c r="I4171" s="17">
        <f>+Ventas_Wellpro[[#This Row],[Total de Venta sin IVA]]+Ventas_Wellpro[[#This Row],[IVA]]</f>
        <v>3470.6736000000001</v>
      </c>
      <c r="J4171">
        <f>YEAR(Ventas_Wellpro[[#This Row],[Fecha]])</f>
        <v>2026</v>
      </c>
      <c r="K4171" t="str">
        <f>TEXT(Ventas_Wellpro[[#This Row],[Fecha]],"MMMM")</f>
        <v>abril</v>
      </c>
      <c r="L4171">
        <f>DAY(Ventas_Wellpro[[#This Row],[Fecha]])</f>
        <v>22</v>
      </c>
    </row>
    <row r="4172" spans="2:12" x14ac:dyDescent="0.25">
      <c r="B4172" s="70">
        <v>46134</v>
      </c>
      <c r="C4172" s="74" t="s">
        <v>17</v>
      </c>
      <c r="D4172" t="s">
        <v>196</v>
      </c>
      <c r="E4172" s="158">
        <v>498.66</v>
      </c>
      <c r="F4172" s="158">
        <v>6</v>
      </c>
      <c r="G4172" s="48">
        <f>+(Ventas_Wellpro[[#This Row],[Precio de Venta]]*0.16)*Ventas_Wellpro[[#This Row],[Cantidad Vendida]]</f>
        <v>478.71360000000004</v>
      </c>
      <c r="H4172" s="160">
        <v>2991.96</v>
      </c>
      <c r="I4172" s="17">
        <f>+Ventas_Wellpro[[#This Row],[Total de Venta sin IVA]]+Ventas_Wellpro[[#This Row],[IVA]]</f>
        <v>3470.6736000000001</v>
      </c>
      <c r="J4172">
        <f>YEAR(Ventas_Wellpro[[#This Row],[Fecha]])</f>
        <v>2026</v>
      </c>
      <c r="K4172" t="str">
        <f>TEXT(Ventas_Wellpro[[#This Row],[Fecha]],"MMMM")</f>
        <v>abril</v>
      </c>
      <c r="L4172">
        <f>DAY(Ventas_Wellpro[[#This Row],[Fecha]])</f>
        <v>22</v>
      </c>
    </row>
    <row r="4173" spans="2:12" x14ac:dyDescent="0.25">
      <c r="B4173" s="70">
        <v>46134</v>
      </c>
      <c r="C4173" s="74" t="s">
        <v>17</v>
      </c>
      <c r="D4173" t="s">
        <v>196</v>
      </c>
      <c r="E4173" s="157">
        <v>498.66</v>
      </c>
      <c r="F4173" s="157">
        <v>6</v>
      </c>
      <c r="G4173" s="48">
        <f>+(Ventas_Wellpro[[#This Row],[Precio de Venta]]*0.16)*Ventas_Wellpro[[#This Row],[Cantidad Vendida]]</f>
        <v>478.71360000000004</v>
      </c>
      <c r="H4173" s="159">
        <v>2991.96</v>
      </c>
      <c r="I4173" s="17">
        <f>+Ventas_Wellpro[[#This Row],[Total de Venta sin IVA]]+Ventas_Wellpro[[#This Row],[IVA]]</f>
        <v>3470.6736000000001</v>
      </c>
      <c r="J4173">
        <f>YEAR(Ventas_Wellpro[[#This Row],[Fecha]])</f>
        <v>2026</v>
      </c>
      <c r="K4173" t="str">
        <f>TEXT(Ventas_Wellpro[[#This Row],[Fecha]],"MMMM")</f>
        <v>abril</v>
      </c>
      <c r="L4173">
        <f>DAY(Ventas_Wellpro[[#This Row],[Fecha]])</f>
        <v>22</v>
      </c>
    </row>
    <row r="4174" spans="2:12" x14ac:dyDescent="0.25">
      <c r="B4174" s="70">
        <v>46134</v>
      </c>
      <c r="C4174" s="74" t="s">
        <v>17</v>
      </c>
      <c r="D4174" t="s">
        <v>196</v>
      </c>
      <c r="E4174" s="158">
        <v>498.66</v>
      </c>
      <c r="F4174" s="158">
        <v>12</v>
      </c>
      <c r="G4174" s="48">
        <f>+(Ventas_Wellpro[[#This Row],[Precio de Venta]]*0.16)*Ventas_Wellpro[[#This Row],[Cantidad Vendida]]</f>
        <v>957.42720000000008</v>
      </c>
      <c r="H4174" s="160">
        <v>5983.92</v>
      </c>
      <c r="I4174" s="17">
        <f>+Ventas_Wellpro[[#This Row],[Total de Venta sin IVA]]+Ventas_Wellpro[[#This Row],[IVA]]</f>
        <v>6941.3472000000002</v>
      </c>
      <c r="J4174">
        <f>YEAR(Ventas_Wellpro[[#This Row],[Fecha]])</f>
        <v>2026</v>
      </c>
      <c r="K4174" t="str">
        <f>TEXT(Ventas_Wellpro[[#This Row],[Fecha]],"MMMM")</f>
        <v>abril</v>
      </c>
      <c r="L4174">
        <f>DAY(Ventas_Wellpro[[#This Row],[Fecha]])</f>
        <v>22</v>
      </c>
    </row>
    <row r="4175" spans="2:12" x14ac:dyDescent="0.25">
      <c r="B4175" s="70">
        <v>46134</v>
      </c>
      <c r="C4175" s="123" t="s">
        <v>147</v>
      </c>
      <c r="D4175" s="210" t="s">
        <v>144</v>
      </c>
      <c r="E4175" s="157">
        <v>94.82</v>
      </c>
      <c r="F4175" s="157">
        <v>1</v>
      </c>
      <c r="G4175" s="48">
        <f>+(Ventas_Wellpro[[#This Row],[Precio de Venta]]*0.16)*Ventas_Wellpro[[#This Row],[Cantidad Vendida]]</f>
        <v>15.171199999999999</v>
      </c>
      <c r="H4175" s="159">
        <v>94.82</v>
      </c>
      <c r="I4175" s="17">
        <f>+Ventas_Wellpro[[#This Row],[Total de Venta sin IVA]]+Ventas_Wellpro[[#This Row],[IVA]]</f>
        <v>109.99119999999999</v>
      </c>
      <c r="J4175">
        <f>YEAR(Ventas_Wellpro[[#This Row],[Fecha]])</f>
        <v>2026</v>
      </c>
      <c r="K4175" t="str">
        <f>TEXT(Ventas_Wellpro[[#This Row],[Fecha]],"MMMM")</f>
        <v>abril</v>
      </c>
      <c r="L4175">
        <f>DAY(Ventas_Wellpro[[#This Row],[Fecha]])</f>
        <v>22</v>
      </c>
    </row>
    <row r="4176" spans="2:12" x14ac:dyDescent="0.25">
      <c r="B4176" s="70">
        <v>46134</v>
      </c>
      <c r="C4176" s="123" t="s">
        <v>147</v>
      </c>
      <c r="D4176" s="211" t="s">
        <v>144</v>
      </c>
      <c r="E4176" s="158">
        <v>94.82</v>
      </c>
      <c r="F4176" s="158">
        <v>2</v>
      </c>
      <c r="G4176" s="48">
        <f>+(Ventas_Wellpro[[#This Row],[Precio de Venta]]*0.16)*Ventas_Wellpro[[#This Row],[Cantidad Vendida]]</f>
        <v>30.342399999999998</v>
      </c>
      <c r="H4176" s="160">
        <v>189.64</v>
      </c>
      <c r="I4176" s="17">
        <f>+Ventas_Wellpro[[#This Row],[Total de Venta sin IVA]]+Ventas_Wellpro[[#This Row],[IVA]]</f>
        <v>219.98239999999998</v>
      </c>
      <c r="J4176">
        <f>YEAR(Ventas_Wellpro[[#This Row],[Fecha]])</f>
        <v>2026</v>
      </c>
      <c r="K4176" t="str">
        <f>TEXT(Ventas_Wellpro[[#This Row],[Fecha]],"MMMM")</f>
        <v>abril</v>
      </c>
      <c r="L4176">
        <f>DAY(Ventas_Wellpro[[#This Row],[Fecha]])</f>
        <v>22</v>
      </c>
    </row>
    <row r="4177" spans="2:12" x14ac:dyDescent="0.25">
      <c r="B4177" s="70">
        <v>46134</v>
      </c>
      <c r="C4177" s="123" t="s">
        <v>147</v>
      </c>
      <c r="D4177" s="210" t="s">
        <v>144</v>
      </c>
      <c r="E4177" s="157">
        <v>94.82</v>
      </c>
      <c r="F4177" s="157">
        <v>1</v>
      </c>
      <c r="G4177" s="48">
        <f>+(Ventas_Wellpro[[#This Row],[Precio de Venta]]*0.16)*Ventas_Wellpro[[#This Row],[Cantidad Vendida]]</f>
        <v>15.171199999999999</v>
      </c>
      <c r="H4177" s="159">
        <v>94.82</v>
      </c>
      <c r="I4177" s="17">
        <f>+Ventas_Wellpro[[#This Row],[Total de Venta sin IVA]]+Ventas_Wellpro[[#This Row],[IVA]]</f>
        <v>109.99119999999999</v>
      </c>
      <c r="J4177">
        <f>YEAR(Ventas_Wellpro[[#This Row],[Fecha]])</f>
        <v>2026</v>
      </c>
      <c r="K4177" t="str">
        <f>TEXT(Ventas_Wellpro[[#This Row],[Fecha]],"MMMM")</f>
        <v>abril</v>
      </c>
      <c r="L4177">
        <f>DAY(Ventas_Wellpro[[#This Row],[Fecha]])</f>
        <v>22</v>
      </c>
    </row>
    <row r="4178" spans="2:12" x14ac:dyDescent="0.25">
      <c r="B4178" s="70">
        <v>46134</v>
      </c>
      <c r="C4178" s="123" t="s">
        <v>147</v>
      </c>
      <c r="D4178" s="211" t="s">
        <v>144</v>
      </c>
      <c r="E4178" s="158">
        <v>94.82</v>
      </c>
      <c r="F4178" s="158">
        <v>1</v>
      </c>
      <c r="G4178" s="48">
        <f>+(Ventas_Wellpro[[#This Row],[Precio de Venta]]*0.16)*Ventas_Wellpro[[#This Row],[Cantidad Vendida]]</f>
        <v>15.171199999999999</v>
      </c>
      <c r="H4178" s="160">
        <v>94.82</v>
      </c>
      <c r="I4178" s="17">
        <f>+Ventas_Wellpro[[#This Row],[Total de Venta sin IVA]]+Ventas_Wellpro[[#This Row],[IVA]]</f>
        <v>109.99119999999999</v>
      </c>
      <c r="J4178">
        <f>YEAR(Ventas_Wellpro[[#This Row],[Fecha]])</f>
        <v>2026</v>
      </c>
      <c r="K4178" t="str">
        <f>TEXT(Ventas_Wellpro[[#This Row],[Fecha]],"MMMM")</f>
        <v>abril</v>
      </c>
      <c r="L4178">
        <f>DAY(Ventas_Wellpro[[#This Row],[Fecha]])</f>
        <v>22</v>
      </c>
    </row>
    <row r="4179" spans="2:12" x14ac:dyDescent="0.25">
      <c r="B4179" s="70">
        <v>46134</v>
      </c>
      <c r="C4179" s="123" t="s">
        <v>147</v>
      </c>
      <c r="D4179" s="210" t="s">
        <v>144</v>
      </c>
      <c r="E4179" s="157">
        <v>94.82</v>
      </c>
      <c r="F4179" s="157">
        <v>1</v>
      </c>
      <c r="G4179" s="48">
        <f>+(Ventas_Wellpro[[#This Row],[Precio de Venta]]*0.16)*Ventas_Wellpro[[#This Row],[Cantidad Vendida]]</f>
        <v>15.171199999999999</v>
      </c>
      <c r="H4179" s="159">
        <v>94.82</v>
      </c>
      <c r="I4179" s="17">
        <f>+Ventas_Wellpro[[#This Row],[Total de Venta sin IVA]]+Ventas_Wellpro[[#This Row],[IVA]]</f>
        <v>109.99119999999999</v>
      </c>
      <c r="J4179">
        <f>YEAR(Ventas_Wellpro[[#This Row],[Fecha]])</f>
        <v>2026</v>
      </c>
      <c r="K4179" t="str">
        <f>TEXT(Ventas_Wellpro[[#This Row],[Fecha]],"MMMM")</f>
        <v>abril</v>
      </c>
      <c r="L4179">
        <f>DAY(Ventas_Wellpro[[#This Row],[Fecha]])</f>
        <v>22</v>
      </c>
    </row>
    <row r="4180" spans="2:12" x14ac:dyDescent="0.25">
      <c r="B4180" s="70">
        <v>46134</v>
      </c>
      <c r="C4180" s="123" t="s">
        <v>147</v>
      </c>
      <c r="D4180" s="211" t="s">
        <v>144</v>
      </c>
      <c r="E4180" s="158">
        <v>94.82</v>
      </c>
      <c r="F4180" s="158">
        <v>1</v>
      </c>
      <c r="G4180" s="48">
        <f>+(Ventas_Wellpro[[#This Row],[Precio de Venta]]*0.16)*Ventas_Wellpro[[#This Row],[Cantidad Vendida]]</f>
        <v>15.171199999999999</v>
      </c>
      <c r="H4180" s="160">
        <v>94.82</v>
      </c>
      <c r="I4180" s="17">
        <f>+Ventas_Wellpro[[#This Row],[Total de Venta sin IVA]]+Ventas_Wellpro[[#This Row],[IVA]]</f>
        <v>109.99119999999999</v>
      </c>
      <c r="J4180">
        <f>YEAR(Ventas_Wellpro[[#This Row],[Fecha]])</f>
        <v>2026</v>
      </c>
      <c r="K4180" t="str">
        <f>TEXT(Ventas_Wellpro[[#This Row],[Fecha]],"MMMM")</f>
        <v>abril</v>
      </c>
      <c r="L4180">
        <f>DAY(Ventas_Wellpro[[#This Row],[Fecha]])</f>
        <v>22</v>
      </c>
    </row>
    <row r="4181" spans="2:12" x14ac:dyDescent="0.25">
      <c r="B4181" s="70">
        <v>46135</v>
      </c>
      <c r="C4181" s="74" t="s">
        <v>22</v>
      </c>
      <c r="D4181" s="210" t="s">
        <v>144</v>
      </c>
      <c r="E4181" s="157">
        <v>137.79</v>
      </c>
      <c r="F4181" s="157">
        <v>1</v>
      </c>
      <c r="G4181" s="48">
        <f>+(Ventas_Wellpro[[#This Row],[Precio de Venta]]*0.16)*Ventas_Wellpro[[#This Row],[Cantidad Vendida]]</f>
        <v>22.046399999999998</v>
      </c>
      <c r="H4181" s="159">
        <v>137.79</v>
      </c>
      <c r="I4181" s="17">
        <f>+Ventas_Wellpro[[#This Row],[Total de Venta sin IVA]]+Ventas_Wellpro[[#This Row],[IVA]]</f>
        <v>159.8364</v>
      </c>
      <c r="J4181">
        <f>YEAR(Ventas_Wellpro[[#This Row],[Fecha]])</f>
        <v>2026</v>
      </c>
      <c r="K4181" t="str">
        <f>TEXT(Ventas_Wellpro[[#This Row],[Fecha]],"MMMM")</f>
        <v>abril</v>
      </c>
      <c r="L4181">
        <f>DAY(Ventas_Wellpro[[#This Row],[Fecha]])</f>
        <v>23</v>
      </c>
    </row>
    <row r="4182" spans="2:12" x14ac:dyDescent="0.25">
      <c r="B4182" s="70">
        <v>46135</v>
      </c>
      <c r="C4182" s="74" t="s">
        <v>22</v>
      </c>
      <c r="D4182" s="211" t="s">
        <v>144</v>
      </c>
      <c r="E4182" s="158">
        <v>137.79</v>
      </c>
      <c r="F4182" s="158">
        <v>1</v>
      </c>
      <c r="G4182" s="48">
        <f>+(Ventas_Wellpro[[#This Row],[Precio de Venta]]*0.16)*Ventas_Wellpro[[#This Row],[Cantidad Vendida]]</f>
        <v>22.046399999999998</v>
      </c>
      <c r="H4182" s="160">
        <v>137.79</v>
      </c>
      <c r="I4182" s="17">
        <f>+Ventas_Wellpro[[#This Row],[Total de Venta sin IVA]]+Ventas_Wellpro[[#This Row],[IVA]]</f>
        <v>159.8364</v>
      </c>
      <c r="J4182">
        <f>YEAR(Ventas_Wellpro[[#This Row],[Fecha]])</f>
        <v>2026</v>
      </c>
      <c r="K4182" t="str">
        <f>TEXT(Ventas_Wellpro[[#This Row],[Fecha]],"MMMM")</f>
        <v>abril</v>
      </c>
      <c r="L4182">
        <f>DAY(Ventas_Wellpro[[#This Row],[Fecha]])</f>
        <v>23</v>
      </c>
    </row>
    <row r="4183" spans="2:12" x14ac:dyDescent="0.25">
      <c r="B4183" s="70">
        <v>46135</v>
      </c>
      <c r="C4183" s="74" t="s">
        <v>24</v>
      </c>
      <c r="D4183" s="210" t="s">
        <v>144</v>
      </c>
      <c r="E4183" s="157">
        <v>137.79</v>
      </c>
      <c r="F4183" s="157">
        <v>1</v>
      </c>
      <c r="G4183" s="48">
        <f>+(Ventas_Wellpro[[#This Row],[Precio de Venta]]*0.16)*Ventas_Wellpro[[#This Row],[Cantidad Vendida]]</f>
        <v>22.046399999999998</v>
      </c>
      <c r="H4183" s="159">
        <v>137.79</v>
      </c>
      <c r="I4183" s="17">
        <f>+Ventas_Wellpro[[#This Row],[Total de Venta sin IVA]]+Ventas_Wellpro[[#This Row],[IVA]]</f>
        <v>159.8364</v>
      </c>
      <c r="J4183">
        <f>YEAR(Ventas_Wellpro[[#This Row],[Fecha]])</f>
        <v>2026</v>
      </c>
      <c r="K4183" t="str">
        <f>TEXT(Ventas_Wellpro[[#This Row],[Fecha]],"MMMM")</f>
        <v>abril</v>
      </c>
      <c r="L4183">
        <f>DAY(Ventas_Wellpro[[#This Row],[Fecha]])</f>
        <v>23</v>
      </c>
    </row>
    <row r="4184" spans="2:12" x14ac:dyDescent="0.25">
      <c r="B4184" s="70">
        <v>46135</v>
      </c>
      <c r="C4184" s="74" t="s">
        <v>10</v>
      </c>
      <c r="D4184" s="211" t="s">
        <v>144</v>
      </c>
      <c r="E4184" s="158">
        <v>343.97</v>
      </c>
      <c r="F4184" s="158">
        <v>1</v>
      </c>
      <c r="G4184" s="48">
        <f>+(Ventas_Wellpro[[#This Row],[Precio de Venta]]*0.16)*Ventas_Wellpro[[#This Row],[Cantidad Vendida]]</f>
        <v>55.035200000000003</v>
      </c>
      <c r="H4184" s="160">
        <v>343.97</v>
      </c>
      <c r="I4184" s="17">
        <f>+Ventas_Wellpro[[#This Row],[Total de Venta sin IVA]]+Ventas_Wellpro[[#This Row],[IVA]]</f>
        <v>399.00520000000006</v>
      </c>
      <c r="J4184">
        <f>YEAR(Ventas_Wellpro[[#This Row],[Fecha]])</f>
        <v>2026</v>
      </c>
      <c r="K4184" t="str">
        <f>TEXT(Ventas_Wellpro[[#This Row],[Fecha]],"MMMM")</f>
        <v>abril</v>
      </c>
      <c r="L4184">
        <f>DAY(Ventas_Wellpro[[#This Row],[Fecha]])</f>
        <v>23</v>
      </c>
    </row>
    <row r="4185" spans="2:12" x14ac:dyDescent="0.25">
      <c r="B4185" s="70">
        <v>46135</v>
      </c>
      <c r="C4185" s="123" t="s">
        <v>147</v>
      </c>
      <c r="D4185" s="210" t="s">
        <v>144</v>
      </c>
      <c r="E4185" s="157">
        <v>94.82</v>
      </c>
      <c r="F4185" s="157">
        <v>1</v>
      </c>
      <c r="G4185" s="48">
        <f>+(Ventas_Wellpro[[#This Row],[Precio de Venta]]*0.16)*Ventas_Wellpro[[#This Row],[Cantidad Vendida]]</f>
        <v>15.171199999999999</v>
      </c>
      <c r="H4185" s="159">
        <v>94.82</v>
      </c>
      <c r="I4185" s="17">
        <f>+Ventas_Wellpro[[#This Row],[Total de Venta sin IVA]]+Ventas_Wellpro[[#This Row],[IVA]]</f>
        <v>109.99119999999999</v>
      </c>
      <c r="J4185">
        <f>YEAR(Ventas_Wellpro[[#This Row],[Fecha]])</f>
        <v>2026</v>
      </c>
      <c r="K4185" t="str">
        <f>TEXT(Ventas_Wellpro[[#This Row],[Fecha]],"MMMM")</f>
        <v>abril</v>
      </c>
      <c r="L4185">
        <f>DAY(Ventas_Wellpro[[#This Row],[Fecha]])</f>
        <v>23</v>
      </c>
    </row>
    <row r="4186" spans="2:12" x14ac:dyDescent="0.25">
      <c r="B4186" s="70">
        <v>46136</v>
      </c>
      <c r="C4186" s="155" t="s">
        <v>22</v>
      </c>
      <c r="D4186" s="210" t="s">
        <v>144</v>
      </c>
      <c r="E4186" s="157">
        <v>137.79</v>
      </c>
      <c r="F4186" s="157">
        <v>1</v>
      </c>
      <c r="G4186" s="48">
        <f>+(Ventas_Wellpro[[#This Row],[Precio de Venta]]*0.16)*Ventas_Wellpro[[#This Row],[Cantidad Vendida]]</f>
        <v>22.046399999999998</v>
      </c>
      <c r="H4186" s="159">
        <v>137.79</v>
      </c>
      <c r="I4186" s="17">
        <f>+Ventas_Wellpro[[#This Row],[Total de Venta sin IVA]]+Ventas_Wellpro[[#This Row],[IVA]]</f>
        <v>159.8364</v>
      </c>
      <c r="J4186">
        <f>YEAR(Ventas_Wellpro[[#This Row],[Fecha]])</f>
        <v>2026</v>
      </c>
      <c r="K4186" t="str">
        <f>TEXT(Ventas_Wellpro[[#This Row],[Fecha]],"MMMM")</f>
        <v>abril</v>
      </c>
      <c r="L4186">
        <f>DAY(Ventas_Wellpro[[#This Row],[Fecha]])</f>
        <v>24</v>
      </c>
    </row>
    <row r="4187" spans="2:12" x14ac:dyDescent="0.25">
      <c r="B4187" s="70">
        <v>46136</v>
      </c>
      <c r="C4187" s="156" t="s">
        <v>22</v>
      </c>
      <c r="D4187" s="211" t="s">
        <v>144</v>
      </c>
      <c r="E4187" s="158">
        <v>137.79</v>
      </c>
      <c r="F4187" s="158">
        <v>1</v>
      </c>
      <c r="G4187" s="48">
        <f>+(Ventas_Wellpro[[#This Row],[Precio de Venta]]*0.16)*Ventas_Wellpro[[#This Row],[Cantidad Vendida]]</f>
        <v>22.046399999999998</v>
      </c>
      <c r="H4187" s="160">
        <v>137.79</v>
      </c>
      <c r="I4187" s="17">
        <f>+Ventas_Wellpro[[#This Row],[Total de Venta sin IVA]]+Ventas_Wellpro[[#This Row],[IVA]]</f>
        <v>159.8364</v>
      </c>
      <c r="J4187">
        <f>YEAR(Ventas_Wellpro[[#This Row],[Fecha]])</f>
        <v>2026</v>
      </c>
      <c r="K4187" t="str">
        <f>TEXT(Ventas_Wellpro[[#This Row],[Fecha]],"MMMM")</f>
        <v>abril</v>
      </c>
      <c r="L4187">
        <f>DAY(Ventas_Wellpro[[#This Row],[Fecha]])</f>
        <v>24</v>
      </c>
    </row>
    <row r="4188" spans="2:12" x14ac:dyDescent="0.25">
      <c r="B4188" s="70">
        <v>46136</v>
      </c>
      <c r="C4188" s="155" t="s">
        <v>22</v>
      </c>
      <c r="D4188" s="210" t="s">
        <v>144</v>
      </c>
      <c r="E4188" s="157">
        <v>137.79</v>
      </c>
      <c r="F4188" s="157">
        <v>1</v>
      </c>
      <c r="G4188" s="48">
        <f>+(Ventas_Wellpro[[#This Row],[Precio de Venta]]*0.16)*Ventas_Wellpro[[#This Row],[Cantidad Vendida]]</f>
        <v>22.046399999999998</v>
      </c>
      <c r="H4188" s="159">
        <v>137.79</v>
      </c>
      <c r="I4188" s="17">
        <f>+Ventas_Wellpro[[#This Row],[Total de Venta sin IVA]]+Ventas_Wellpro[[#This Row],[IVA]]</f>
        <v>159.8364</v>
      </c>
      <c r="J4188">
        <f>YEAR(Ventas_Wellpro[[#This Row],[Fecha]])</f>
        <v>2026</v>
      </c>
      <c r="K4188" t="str">
        <f>TEXT(Ventas_Wellpro[[#This Row],[Fecha]],"MMMM")</f>
        <v>abril</v>
      </c>
      <c r="L4188">
        <f>DAY(Ventas_Wellpro[[#This Row],[Fecha]])</f>
        <v>24</v>
      </c>
    </row>
    <row r="4189" spans="2:12" x14ac:dyDescent="0.25">
      <c r="B4189" s="70">
        <v>46136</v>
      </c>
      <c r="C4189" s="156" t="s">
        <v>22</v>
      </c>
      <c r="D4189" s="211" t="s">
        <v>144</v>
      </c>
      <c r="E4189" s="158">
        <v>137.79</v>
      </c>
      <c r="F4189" s="158">
        <v>1</v>
      </c>
      <c r="G4189" s="48">
        <f>+(Ventas_Wellpro[[#This Row],[Precio de Venta]]*0.16)*Ventas_Wellpro[[#This Row],[Cantidad Vendida]]</f>
        <v>22.046399999999998</v>
      </c>
      <c r="H4189" s="160">
        <v>137.79</v>
      </c>
      <c r="I4189" s="17">
        <f>+Ventas_Wellpro[[#This Row],[Total de Venta sin IVA]]+Ventas_Wellpro[[#This Row],[IVA]]</f>
        <v>159.8364</v>
      </c>
      <c r="J4189">
        <f>YEAR(Ventas_Wellpro[[#This Row],[Fecha]])</f>
        <v>2026</v>
      </c>
      <c r="K4189" t="str">
        <f>TEXT(Ventas_Wellpro[[#This Row],[Fecha]],"MMMM")</f>
        <v>abril</v>
      </c>
      <c r="L4189">
        <f>DAY(Ventas_Wellpro[[#This Row],[Fecha]])</f>
        <v>24</v>
      </c>
    </row>
    <row r="4190" spans="2:12" x14ac:dyDescent="0.25">
      <c r="B4190" s="70">
        <v>46136</v>
      </c>
      <c r="C4190" s="155" t="s">
        <v>22</v>
      </c>
      <c r="D4190" s="210" t="s">
        <v>144</v>
      </c>
      <c r="E4190" s="157">
        <v>137.79</v>
      </c>
      <c r="F4190" s="157">
        <v>1</v>
      </c>
      <c r="G4190" s="48">
        <f>+(Ventas_Wellpro[[#This Row],[Precio de Venta]]*0.16)*Ventas_Wellpro[[#This Row],[Cantidad Vendida]]</f>
        <v>22.046399999999998</v>
      </c>
      <c r="H4190" s="159">
        <v>137.79</v>
      </c>
      <c r="I4190" s="17">
        <f>+Ventas_Wellpro[[#This Row],[Total de Venta sin IVA]]+Ventas_Wellpro[[#This Row],[IVA]]</f>
        <v>159.8364</v>
      </c>
      <c r="J4190">
        <f>YEAR(Ventas_Wellpro[[#This Row],[Fecha]])</f>
        <v>2026</v>
      </c>
      <c r="K4190" t="str">
        <f>TEXT(Ventas_Wellpro[[#This Row],[Fecha]],"MMMM")</f>
        <v>abril</v>
      </c>
      <c r="L4190">
        <f>DAY(Ventas_Wellpro[[#This Row],[Fecha]])</f>
        <v>24</v>
      </c>
    </row>
    <row r="4191" spans="2:12" x14ac:dyDescent="0.25">
      <c r="B4191" s="70">
        <v>46136</v>
      </c>
      <c r="C4191" s="74" t="s">
        <v>21</v>
      </c>
      <c r="D4191" s="211" t="s">
        <v>144</v>
      </c>
      <c r="E4191" s="158">
        <v>137.79</v>
      </c>
      <c r="F4191" s="158">
        <v>1</v>
      </c>
      <c r="G4191" s="48">
        <f>+(Ventas_Wellpro[[#This Row],[Precio de Venta]]*0.16)*Ventas_Wellpro[[#This Row],[Cantidad Vendida]]</f>
        <v>22.046399999999998</v>
      </c>
      <c r="H4191" s="160">
        <v>137.79</v>
      </c>
      <c r="I4191" s="17">
        <f>+Ventas_Wellpro[[#This Row],[Total de Venta sin IVA]]+Ventas_Wellpro[[#This Row],[IVA]]</f>
        <v>159.8364</v>
      </c>
      <c r="J4191">
        <f>YEAR(Ventas_Wellpro[[#This Row],[Fecha]])</f>
        <v>2026</v>
      </c>
      <c r="K4191" t="str">
        <f>TEXT(Ventas_Wellpro[[#This Row],[Fecha]],"MMMM")</f>
        <v>abril</v>
      </c>
      <c r="L4191">
        <f>DAY(Ventas_Wellpro[[#This Row],[Fecha]])</f>
        <v>24</v>
      </c>
    </row>
    <row r="4192" spans="2:12" x14ac:dyDescent="0.25">
      <c r="B4192" s="70">
        <v>46136</v>
      </c>
      <c r="C4192" s="74" t="s">
        <v>21</v>
      </c>
      <c r="D4192" s="210" t="s">
        <v>144</v>
      </c>
      <c r="E4192" s="157">
        <v>137.79</v>
      </c>
      <c r="F4192" s="157">
        <v>1</v>
      </c>
      <c r="G4192" s="48">
        <f>+(Ventas_Wellpro[[#This Row],[Precio de Venta]]*0.16)*Ventas_Wellpro[[#This Row],[Cantidad Vendida]]</f>
        <v>22.046399999999998</v>
      </c>
      <c r="H4192" s="159">
        <v>137.79</v>
      </c>
      <c r="I4192" s="17">
        <f>+Ventas_Wellpro[[#This Row],[Total de Venta sin IVA]]+Ventas_Wellpro[[#This Row],[IVA]]</f>
        <v>159.8364</v>
      </c>
      <c r="J4192">
        <f>YEAR(Ventas_Wellpro[[#This Row],[Fecha]])</f>
        <v>2026</v>
      </c>
      <c r="K4192" t="str">
        <f>TEXT(Ventas_Wellpro[[#This Row],[Fecha]],"MMMM")</f>
        <v>abril</v>
      </c>
      <c r="L4192">
        <f>DAY(Ventas_Wellpro[[#This Row],[Fecha]])</f>
        <v>24</v>
      </c>
    </row>
    <row r="4193" spans="2:12" x14ac:dyDescent="0.25">
      <c r="B4193" s="70">
        <v>46136</v>
      </c>
      <c r="C4193" s="74" t="s">
        <v>23</v>
      </c>
      <c r="D4193" s="211" t="s">
        <v>144</v>
      </c>
      <c r="E4193" s="158">
        <v>135.72</v>
      </c>
      <c r="F4193" s="158">
        <v>1</v>
      </c>
      <c r="G4193" s="48">
        <f>+(Ventas_Wellpro[[#This Row],[Precio de Venta]]*0.16)*Ventas_Wellpro[[#This Row],[Cantidad Vendida]]</f>
        <v>21.715199999999999</v>
      </c>
      <c r="H4193" s="160">
        <v>135.72</v>
      </c>
      <c r="I4193" s="17">
        <f>+Ventas_Wellpro[[#This Row],[Total de Venta sin IVA]]+Ventas_Wellpro[[#This Row],[IVA]]</f>
        <v>157.43520000000001</v>
      </c>
      <c r="J4193">
        <f>YEAR(Ventas_Wellpro[[#This Row],[Fecha]])</f>
        <v>2026</v>
      </c>
      <c r="K4193" t="str">
        <f>TEXT(Ventas_Wellpro[[#This Row],[Fecha]],"MMMM")</f>
        <v>abril</v>
      </c>
      <c r="L4193">
        <f>DAY(Ventas_Wellpro[[#This Row],[Fecha]])</f>
        <v>24</v>
      </c>
    </row>
    <row r="4194" spans="2:12" x14ac:dyDescent="0.25">
      <c r="B4194" s="70">
        <v>46136</v>
      </c>
      <c r="C4194" s="74" t="s">
        <v>24</v>
      </c>
      <c r="D4194" s="210" t="s">
        <v>144</v>
      </c>
      <c r="E4194" s="157">
        <v>137.79</v>
      </c>
      <c r="F4194" s="157">
        <v>1</v>
      </c>
      <c r="G4194" s="48">
        <f>+(Ventas_Wellpro[[#This Row],[Precio de Venta]]*0.16)*Ventas_Wellpro[[#This Row],[Cantidad Vendida]]</f>
        <v>22.046399999999998</v>
      </c>
      <c r="H4194" s="159">
        <v>137.79</v>
      </c>
      <c r="I4194" s="17">
        <f>+Ventas_Wellpro[[#This Row],[Total de Venta sin IVA]]+Ventas_Wellpro[[#This Row],[IVA]]</f>
        <v>159.8364</v>
      </c>
      <c r="J4194">
        <f>YEAR(Ventas_Wellpro[[#This Row],[Fecha]])</f>
        <v>2026</v>
      </c>
      <c r="K4194" t="str">
        <f>TEXT(Ventas_Wellpro[[#This Row],[Fecha]],"MMMM")</f>
        <v>abril</v>
      </c>
      <c r="L4194">
        <f>DAY(Ventas_Wellpro[[#This Row],[Fecha]])</f>
        <v>24</v>
      </c>
    </row>
    <row r="4195" spans="2:12" x14ac:dyDescent="0.25">
      <c r="B4195" s="70">
        <v>46136</v>
      </c>
      <c r="C4195" s="74" t="s">
        <v>24</v>
      </c>
      <c r="D4195" s="211" t="s">
        <v>144</v>
      </c>
      <c r="E4195" s="158">
        <v>137.79</v>
      </c>
      <c r="F4195" s="158">
        <v>1</v>
      </c>
      <c r="G4195" s="48">
        <f>+(Ventas_Wellpro[[#This Row],[Precio de Venta]]*0.16)*Ventas_Wellpro[[#This Row],[Cantidad Vendida]]</f>
        <v>22.046399999999998</v>
      </c>
      <c r="H4195" s="160">
        <v>137.79</v>
      </c>
      <c r="I4195" s="17">
        <f>+Ventas_Wellpro[[#This Row],[Total de Venta sin IVA]]+Ventas_Wellpro[[#This Row],[IVA]]</f>
        <v>159.8364</v>
      </c>
      <c r="J4195">
        <f>YEAR(Ventas_Wellpro[[#This Row],[Fecha]])</f>
        <v>2026</v>
      </c>
      <c r="K4195" t="str">
        <f>TEXT(Ventas_Wellpro[[#This Row],[Fecha]],"MMMM")</f>
        <v>abril</v>
      </c>
      <c r="L4195">
        <f>DAY(Ventas_Wellpro[[#This Row],[Fecha]])</f>
        <v>24</v>
      </c>
    </row>
    <row r="4196" spans="2:12" x14ac:dyDescent="0.25">
      <c r="B4196" s="70">
        <v>46136</v>
      </c>
      <c r="C4196" s="74" t="s">
        <v>11</v>
      </c>
      <c r="D4196" s="210" t="s">
        <v>144</v>
      </c>
      <c r="E4196" s="157">
        <v>343.97</v>
      </c>
      <c r="F4196" s="157">
        <v>1</v>
      </c>
      <c r="G4196" s="48">
        <f>+(Ventas_Wellpro[[#This Row],[Precio de Venta]]*0.16)*Ventas_Wellpro[[#This Row],[Cantidad Vendida]]</f>
        <v>55.035200000000003</v>
      </c>
      <c r="H4196" s="159">
        <v>343.97</v>
      </c>
      <c r="I4196" s="17">
        <f>+Ventas_Wellpro[[#This Row],[Total de Venta sin IVA]]+Ventas_Wellpro[[#This Row],[IVA]]</f>
        <v>399.00520000000006</v>
      </c>
      <c r="J4196">
        <f>YEAR(Ventas_Wellpro[[#This Row],[Fecha]])</f>
        <v>2026</v>
      </c>
      <c r="K4196" t="str">
        <f>TEXT(Ventas_Wellpro[[#This Row],[Fecha]],"MMMM")</f>
        <v>abril</v>
      </c>
      <c r="L4196">
        <f>DAY(Ventas_Wellpro[[#This Row],[Fecha]])</f>
        <v>24</v>
      </c>
    </row>
    <row r="4197" spans="2:12" x14ac:dyDescent="0.25">
      <c r="B4197" s="70">
        <v>46136</v>
      </c>
      <c r="C4197" s="74" t="s">
        <v>10</v>
      </c>
      <c r="D4197" s="211" t="s">
        <v>144</v>
      </c>
      <c r="E4197" s="158">
        <v>343.97</v>
      </c>
      <c r="F4197" s="158">
        <v>1</v>
      </c>
      <c r="G4197" s="48">
        <f>+(Ventas_Wellpro[[#This Row],[Precio de Venta]]*0.16)*Ventas_Wellpro[[#This Row],[Cantidad Vendida]]</f>
        <v>55.035200000000003</v>
      </c>
      <c r="H4197" s="160">
        <v>343.97</v>
      </c>
      <c r="I4197" s="17">
        <f>+Ventas_Wellpro[[#This Row],[Total de Venta sin IVA]]+Ventas_Wellpro[[#This Row],[IVA]]</f>
        <v>399.00520000000006</v>
      </c>
      <c r="J4197">
        <f>YEAR(Ventas_Wellpro[[#This Row],[Fecha]])</f>
        <v>2026</v>
      </c>
      <c r="K4197" t="str">
        <f>TEXT(Ventas_Wellpro[[#This Row],[Fecha]],"MMMM")</f>
        <v>abril</v>
      </c>
      <c r="L4197">
        <f>DAY(Ventas_Wellpro[[#This Row],[Fecha]])</f>
        <v>24</v>
      </c>
    </row>
    <row r="4198" spans="2:12" x14ac:dyDescent="0.25">
      <c r="B4198" s="70">
        <v>46136</v>
      </c>
      <c r="C4198" s="74" t="s">
        <v>10</v>
      </c>
      <c r="D4198" s="210" t="s">
        <v>144</v>
      </c>
      <c r="E4198" s="157">
        <v>343.97</v>
      </c>
      <c r="F4198" s="157">
        <v>1</v>
      </c>
      <c r="G4198" s="48">
        <f>+(Ventas_Wellpro[[#This Row],[Precio de Venta]]*0.16)*Ventas_Wellpro[[#This Row],[Cantidad Vendida]]</f>
        <v>55.035200000000003</v>
      </c>
      <c r="H4198" s="159">
        <v>343.97</v>
      </c>
      <c r="I4198" s="17">
        <f>+Ventas_Wellpro[[#This Row],[Total de Venta sin IVA]]+Ventas_Wellpro[[#This Row],[IVA]]</f>
        <v>399.00520000000006</v>
      </c>
      <c r="J4198">
        <f>YEAR(Ventas_Wellpro[[#This Row],[Fecha]])</f>
        <v>2026</v>
      </c>
      <c r="K4198" t="str">
        <f>TEXT(Ventas_Wellpro[[#This Row],[Fecha]],"MMMM")</f>
        <v>abril</v>
      </c>
      <c r="L4198">
        <f>DAY(Ventas_Wellpro[[#This Row],[Fecha]])</f>
        <v>24</v>
      </c>
    </row>
    <row r="4199" spans="2:12" x14ac:dyDescent="0.25">
      <c r="B4199" s="70">
        <v>46136</v>
      </c>
      <c r="C4199" s="123" t="s">
        <v>147</v>
      </c>
      <c r="D4199" s="210" t="s">
        <v>144</v>
      </c>
      <c r="E4199" s="157">
        <v>94.82</v>
      </c>
      <c r="F4199" s="157">
        <v>1</v>
      </c>
      <c r="G4199" s="48">
        <f>+(Ventas_Wellpro[[#This Row],[Precio de Venta]]*0.16)*Ventas_Wellpro[[#This Row],[Cantidad Vendida]]</f>
        <v>15.171199999999999</v>
      </c>
      <c r="H4199" s="159">
        <v>94.82</v>
      </c>
      <c r="I4199" s="17">
        <f>+Ventas_Wellpro[[#This Row],[Total de Venta sin IVA]]+Ventas_Wellpro[[#This Row],[IVA]]</f>
        <v>109.99119999999999</v>
      </c>
      <c r="J4199">
        <f>YEAR(Ventas_Wellpro[[#This Row],[Fecha]])</f>
        <v>2026</v>
      </c>
      <c r="K4199" t="str">
        <f>TEXT(Ventas_Wellpro[[#This Row],[Fecha]],"MMMM")</f>
        <v>abril</v>
      </c>
      <c r="L4199">
        <f>DAY(Ventas_Wellpro[[#This Row],[Fecha]])</f>
        <v>24</v>
      </c>
    </row>
    <row r="4200" spans="2:12" x14ac:dyDescent="0.25">
      <c r="B4200" s="70">
        <v>46136</v>
      </c>
      <c r="C4200" s="74" t="s">
        <v>123</v>
      </c>
      <c r="D4200" s="211" t="s">
        <v>144</v>
      </c>
      <c r="E4200" s="158">
        <v>137.79</v>
      </c>
      <c r="F4200" s="158">
        <v>1</v>
      </c>
      <c r="G4200" s="48">
        <f>+(Ventas_Wellpro[[#This Row],[Precio de Venta]]*0.16)*Ventas_Wellpro[[#This Row],[Cantidad Vendida]]</f>
        <v>22.046399999999998</v>
      </c>
      <c r="H4200" s="160">
        <v>137.79</v>
      </c>
      <c r="I4200" s="17">
        <f>+Ventas_Wellpro[[#This Row],[Total de Venta sin IVA]]+Ventas_Wellpro[[#This Row],[IVA]]</f>
        <v>159.8364</v>
      </c>
      <c r="J4200">
        <f>YEAR(Ventas_Wellpro[[#This Row],[Fecha]])</f>
        <v>2026</v>
      </c>
      <c r="K4200" t="str">
        <f>TEXT(Ventas_Wellpro[[#This Row],[Fecha]],"MMMM")</f>
        <v>abril</v>
      </c>
      <c r="L4200">
        <f>DAY(Ventas_Wellpro[[#This Row],[Fecha]])</f>
        <v>24</v>
      </c>
    </row>
    <row r="4201" spans="2:12" x14ac:dyDescent="0.25">
      <c r="B4201" s="70">
        <v>46139</v>
      </c>
      <c r="C4201" s="74" t="s">
        <v>22</v>
      </c>
      <c r="D4201" s="210" t="s">
        <v>216</v>
      </c>
      <c r="E4201" s="157">
        <v>137.79</v>
      </c>
      <c r="F4201" s="157">
        <v>1</v>
      </c>
      <c r="G4201" s="48">
        <f>+(Ventas_Wellpro[[#This Row],[Precio de Venta]]*0.16)*Ventas_Wellpro[[#This Row],[Cantidad Vendida]]</f>
        <v>22.046399999999998</v>
      </c>
      <c r="H4201" s="159">
        <v>137.79</v>
      </c>
      <c r="I4201" s="17">
        <f>+Ventas_Wellpro[[#This Row],[Total de Venta sin IVA]]+Ventas_Wellpro[[#This Row],[IVA]]</f>
        <v>159.8364</v>
      </c>
      <c r="J4201">
        <f>YEAR(Ventas_Wellpro[[#This Row],[Fecha]])</f>
        <v>2026</v>
      </c>
      <c r="K4201" t="str">
        <f>TEXT(Ventas_Wellpro[[#This Row],[Fecha]],"MMMM")</f>
        <v>abril</v>
      </c>
      <c r="L4201">
        <f>DAY(Ventas_Wellpro[[#This Row],[Fecha]])</f>
        <v>27</v>
      </c>
    </row>
    <row r="4202" spans="2:12" x14ac:dyDescent="0.25">
      <c r="B4202" s="70">
        <v>46139</v>
      </c>
      <c r="C4202" s="74" t="s">
        <v>22</v>
      </c>
      <c r="D4202" s="211" t="s">
        <v>216</v>
      </c>
      <c r="E4202" s="158">
        <v>137.79</v>
      </c>
      <c r="F4202" s="158">
        <v>1</v>
      </c>
      <c r="G4202" s="48">
        <f>+(Ventas_Wellpro[[#This Row],[Precio de Venta]]*0.16)*Ventas_Wellpro[[#This Row],[Cantidad Vendida]]</f>
        <v>22.046399999999998</v>
      </c>
      <c r="H4202" s="160">
        <v>137.79</v>
      </c>
      <c r="I4202" s="17">
        <f>+Ventas_Wellpro[[#This Row],[Total de Venta sin IVA]]+Ventas_Wellpro[[#This Row],[IVA]]</f>
        <v>159.8364</v>
      </c>
      <c r="J4202">
        <f>YEAR(Ventas_Wellpro[[#This Row],[Fecha]])</f>
        <v>2026</v>
      </c>
      <c r="K4202" t="str">
        <f>TEXT(Ventas_Wellpro[[#This Row],[Fecha]],"MMMM")</f>
        <v>abril</v>
      </c>
      <c r="L4202">
        <f>DAY(Ventas_Wellpro[[#This Row],[Fecha]])</f>
        <v>27</v>
      </c>
    </row>
    <row r="4203" spans="2:12" x14ac:dyDescent="0.25">
      <c r="B4203" s="70">
        <v>46139</v>
      </c>
      <c r="C4203" s="74" t="s">
        <v>22</v>
      </c>
      <c r="D4203" s="210" t="s">
        <v>216</v>
      </c>
      <c r="E4203" s="157">
        <v>137.79</v>
      </c>
      <c r="F4203" s="157">
        <v>1</v>
      </c>
      <c r="G4203" s="48">
        <f>+(Ventas_Wellpro[[#This Row],[Precio de Venta]]*0.16)*Ventas_Wellpro[[#This Row],[Cantidad Vendida]]</f>
        <v>22.046399999999998</v>
      </c>
      <c r="H4203" s="159">
        <v>137.79</v>
      </c>
      <c r="I4203" s="17">
        <f>+Ventas_Wellpro[[#This Row],[Total de Venta sin IVA]]+Ventas_Wellpro[[#This Row],[IVA]]</f>
        <v>159.8364</v>
      </c>
      <c r="J4203">
        <f>YEAR(Ventas_Wellpro[[#This Row],[Fecha]])</f>
        <v>2026</v>
      </c>
      <c r="K4203" t="str">
        <f>TEXT(Ventas_Wellpro[[#This Row],[Fecha]],"MMMM")</f>
        <v>abril</v>
      </c>
      <c r="L4203">
        <f>DAY(Ventas_Wellpro[[#This Row],[Fecha]])</f>
        <v>27</v>
      </c>
    </row>
    <row r="4204" spans="2:12" x14ac:dyDescent="0.25">
      <c r="B4204" s="70">
        <v>46139</v>
      </c>
      <c r="C4204" s="74" t="s">
        <v>22</v>
      </c>
      <c r="D4204" s="211" t="s">
        <v>216</v>
      </c>
      <c r="E4204" s="158">
        <v>137.79</v>
      </c>
      <c r="F4204" s="158">
        <v>1</v>
      </c>
      <c r="G4204" s="48">
        <f>+(Ventas_Wellpro[[#This Row],[Precio de Venta]]*0.16)*Ventas_Wellpro[[#This Row],[Cantidad Vendida]]</f>
        <v>22.046399999999998</v>
      </c>
      <c r="H4204" s="160">
        <v>137.79</v>
      </c>
      <c r="I4204" s="17">
        <f>+Ventas_Wellpro[[#This Row],[Total de Venta sin IVA]]+Ventas_Wellpro[[#This Row],[IVA]]</f>
        <v>159.8364</v>
      </c>
      <c r="J4204">
        <f>YEAR(Ventas_Wellpro[[#This Row],[Fecha]])</f>
        <v>2026</v>
      </c>
      <c r="K4204" t="str">
        <f>TEXT(Ventas_Wellpro[[#This Row],[Fecha]],"MMMM")</f>
        <v>abril</v>
      </c>
      <c r="L4204">
        <f>DAY(Ventas_Wellpro[[#This Row],[Fecha]])</f>
        <v>27</v>
      </c>
    </row>
    <row r="4205" spans="2:12" x14ac:dyDescent="0.25">
      <c r="B4205" s="70">
        <v>46139</v>
      </c>
      <c r="C4205" s="74" t="s">
        <v>22</v>
      </c>
      <c r="D4205" s="210" t="s">
        <v>216</v>
      </c>
      <c r="E4205" s="157">
        <v>137.79</v>
      </c>
      <c r="F4205" s="157">
        <v>1</v>
      </c>
      <c r="G4205" s="48">
        <f>+(Ventas_Wellpro[[#This Row],[Precio de Venta]]*0.16)*Ventas_Wellpro[[#This Row],[Cantidad Vendida]]</f>
        <v>22.046399999999998</v>
      </c>
      <c r="H4205" s="159">
        <v>137.79</v>
      </c>
      <c r="I4205" s="17">
        <f>+Ventas_Wellpro[[#This Row],[Total de Venta sin IVA]]+Ventas_Wellpro[[#This Row],[IVA]]</f>
        <v>159.8364</v>
      </c>
      <c r="J4205">
        <f>YEAR(Ventas_Wellpro[[#This Row],[Fecha]])</f>
        <v>2026</v>
      </c>
      <c r="K4205" t="str">
        <f>TEXT(Ventas_Wellpro[[#This Row],[Fecha]],"MMMM")</f>
        <v>abril</v>
      </c>
      <c r="L4205">
        <f>DAY(Ventas_Wellpro[[#This Row],[Fecha]])</f>
        <v>27</v>
      </c>
    </row>
    <row r="4206" spans="2:12" x14ac:dyDescent="0.25">
      <c r="B4206" s="70">
        <v>46139</v>
      </c>
      <c r="C4206" s="74" t="s">
        <v>22</v>
      </c>
      <c r="D4206" s="211" t="s">
        <v>216</v>
      </c>
      <c r="E4206" s="158">
        <v>137.79</v>
      </c>
      <c r="F4206" s="158">
        <v>1</v>
      </c>
      <c r="G4206" s="48">
        <f>+(Ventas_Wellpro[[#This Row],[Precio de Venta]]*0.16)*Ventas_Wellpro[[#This Row],[Cantidad Vendida]]</f>
        <v>22.046399999999998</v>
      </c>
      <c r="H4206" s="160">
        <v>137.79</v>
      </c>
      <c r="I4206" s="17">
        <f>+Ventas_Wellpro[[#This Row],[Total de Venta sin IVA]]+Ventas_Wellpro[[#This Row],[IVA]]</f>
        <v>159.8364</v>
      </c>
      <c r="J4206">
        <f>YEAR(Ventas_Wellpro[[#This Row],[Fecha]])</f>
        <v>2026</v>
      </c>
      <c r="K4206" t="str">
        <f>TEXT(Ventas_Wellpro[[#This Row],[Fecha]],"MMMM")</f>
        <v>abril</v>
      </c>
      <c r="L4206">
        <f>DAY(Ventas_Wellpro[[#This Row],[Fecha]])</f>
        <v>27</v>
      </c>
    </row>
    <row r="4207" spans="2:12" x14ac:dyDescent="0.25">
      <c r="B4207" s="70">
        <v>46139</v>
      </c>
      <c r="C4207" s="74" t="s">
        <v>22</v>
      </c>
      <c r="D4207" s="210" t="s">
        <v>216</v>
      </c>
      <c r="E4207" s="157">
        <v>137.79</v>
      </c>
      <c r="F4207" s="157">
        <v>1</v>
      </c>
      <c r="G4207" s="48">
        <f>+(Ventas_Wellpro[[#This Row],[Precio de Venta]]*0.16)*Ventas_Wellpro[[#This Row],[Cantidad Vendida]]</f>
        <v>22.046399999999998</v>
      </c>
      <c r="H4207" s="159">
        <v>137.79</v>
      </c>
      <c r="I4207" s="17">
        <f>+Ventas_Wellpro[[#This Row],[Total de Venta sin IVA]]+Ventas_Wellpro[[#This Row],[IVA]]</f>
        <v>159.8364</v>
      </c>
      <c r="J4207">
        <f>YEAR(Ventas_Wellpro[[#This Row],[Fecha]])</f>
        <v>2026</v>
      </c>
      <c r="K4207" t="str">
        <f>TEXT(Ventas_Wellpro[[#This Row],[Fecha]],"MMMM")</f>
        <v>abril</v>
      </c>
      <c r="L4207">
        <f>DAY(Ventas_Wellpro[[#This Row],[Fecha]])</f>
        <v>27</v>
      </c>
    </row>
    <row r="4208" spans="2:12" x14ac:dyDescent="0.25">
      <c r="B4208" s="70">
        <v>46139</v>
      </c>
      <c r="C4208" s="74" t="s">
        <v>22</v>
      </c>
      <c r="D4208" s="211" t="s">
        <v>216</v>
      </c>
      <c r="E4208" s="158">
        <v>137.79</v>
      </c>
      <c r="F4208" s="158">
        <v>1</v>
      </c>
      <c r="G4208" s="48">
        <f>+(Ventas_Wellpro[[#This Row],[Precio de Venta]]*0.16)*Ventas_Wellpro[[#This Row],[Cantidad Vendida]]</f>
        <v>22.046399999999998</v>
      </c>
      <c r="H4208" s="160">
        <v>137.79</v>
      </c>
      <c r="I4208" s="17">
        <f>+Ventas_Wellpro[[#This Row],[Total de Venta sin IVA]]+Ventas_Wellpro[[#This Row],[IVA]]</f>
        <v>159.8364</v>
      </c>
      <c r="J4208">
        <f>YEAR(Ventas_Wellpro[[#This Row],[Fecha]])</f>
        <v>2026</v>
      </c>
      <c r="K4208" t="str">
        <f>TEXT(Ventas_Wellpro[[#This Row],[Fecha]],"MMMM")</f>
        <v>abril</v>
      </c>
      <c r="L4208">
        <f>DAY(Ventas_Wellpro[[#This Row],[Fecha]])</f>
        <v>27</v>
      </c>
    </row>
    <row r="4209" spans="2:12" x14ac:dyDescent="0.25">
      <c r="B4209" s="70">
        <v>46139</v>
      </c>
      <c r="C4209" s="74" t="s">
        <v>21</v>
      </c>
      <c r="D4209" s="210" t="s">
        <v>216</v>
      </c>
      <c r="E4209" s="157">
        <v>137.79</v>
      </c>
      <c r="F4209" s="157">
        <v>1</v>
      </c>
      <c r="G4209" s="48">
        <f>+(Ventas_Wellpro[[#This Row],[Precio de Venta]]*0.16)*Ventas_Wellpro[[#This Row],[Cantidad Vendida]]</f>
        <v>22.046399999999998</v>
      </c>
      <c r="H4209" s="159">
        <v>137.79</v>
      </c>
      <c r="I4209" s="17">
        <f>+Ventas_Wellpro[[#This Row],[Total de Venta sin IVA]]+Ventas_Wellpro[[#This Row],[IVA]]</f>
        <v>159.8364</v>
      </c>
      <c r="J4209">
        <f>YEAR(Ventas_Wellpro[[#This Row],[Fecha]])</f>
        <v>2026</v>
      </c>
      <c r="K4209" t="str">
        <f>TEXT(Ventas_Wellpro[[#This Row],[Fecha]],"MMMM")</f>
        <v>abril</v>
      </c>
      <c r="L4209">
        <f>DAY(Ventas_Wellpro[[#This Row],[Fecha]])</f>
        <v>27</v>
      </c>
    </row>
    <row r="4210" spans="2:12" x14ac:dyDescent="0.25">
      <c r="B4210" s="70">
        <v>46139</v>
      </c>
      <c r="C4210" s="74" t="s">
        <v>21</v>
      </c>
      <c r="D4210" s="211" t="s">
        <v>216</v>
      </c>
      <c r="E4210" s="158">
        <v>137.79</v>
      </c>
      <c r="F4210" s="158">
        <v>1</v>
      </c>
      <c r="G4210" s="48">
        <f>+(Ventas_Wellpro[[#This Row],[Precio de Venta]]*0.16)*Ventas_Wellpro[[#This Row],[Cantidad Vendida]]</f>
        <v>22.046399999999998</v>
      </c>
      <c r="H4210" s="160">
        <v>137.79</v>
      </c>
      <c r="I4210" s="17">
        <f>+Ventas_Wellpro[[#This Row],[Total de Venta sin IVA]]+Ventas_Wellpro[[#This Row],[IVA]]</f>
        <v>159.8364</v>
      </c>
      <c r="J4210">
        <f>YEAR(Ventas_Wellpro[[#This Row],[Fecha]])</f>
        <v>2026</v>
      </c>
      <c r="K4210" t="str">
        <f>TEXT(Ventas_Wellpro[[#This Row],[Fecha]],"MMMM")</f>
        <v>abril</v>
      </c>
      <c r="L4210">
        <f>DAY(Ventas_Wellpro[[#This Row],[Fecha]])</f>
        <v>27</v>
      </c>
    </row>
    <row r="4211" spans="2:12" x14ac:dyDescent="0.25">
      <c r="B4211" s="70">
        <v>46139</v>
      </c>
      <c r="C4211" s="74" t="s">
        <v>21</v>
      </c>
      <c r="D4211" s="210" t="s">
        <v>216</v>
      </c>
      <c r="E4211" s="157">
        <v>137.79</v>
      </c>
      <c r="F4211" s="157">
        <v>1</v>
      </c>
      <c r="G4211" s="48">
        <f>+(Ventas_Wellpro[[#This Row],[Precio de Venta]]*0.16)*Ventas_Wellpro[[#This Row],[Cantidad Vendida]]</f>
        <v>22.046399999999998</v>
      </c>
      <c r="H4211" s="159">
        <v>137.79</v>
      </c>
      <c r="I4211" s="17">
        <f>+Ventas_Wellpro[[#This Row],[Total de Venta sin IVA]]+Ventas_Wellpro[[#This Row],[IVA]]</f>
        <v>159.8364</v>
      </c>
      <c r="J4211">
        <f>YEAR(Ventas_Wellpro[[#This Row],[Fecha]])</f>
        <v>2026</v>
      </c>
      <c r="K4211" t="str">
        <f>TEXT(Ventas_Wellpro[[#This Row],[Fecha]],"MMMM")</f>
        <v>abril</v>
      </c>
      <c r="L4211">
        <f>DAY(Ventas_Wellpro[[#This Row],[Fecha]])</f>
        <v>27</v>
      </c>
    </row>
    <row r="4212" spans="2:12" x14ac:dyDescent="0.25">
      <c r="B4212" s="70">
        <v>46139</v>
      </c>
      <c r="C4212" s="74" t="s">
        <v>21</v>
      </c>
      <c r="D4212" s="211" t="s">
        <v>216</v>
      </c>
      <c r="E4212" s="158">
        <v>137.79</v>
      </c>
      <c r="F4212" s="158">
        <v>1</v>
      </c>
      <c r="G4212" s="48">
        <f>+(Ventas_Wellpro[[#This Row],[Precio de Venta]]*0.16)*Ventas_Wellpro[[#This Row],[Cantidad Vendida]]</f>
        <v>22.046399999999998</v>
      </c>
      <c r="H4212" s="160">
        <v>137.79</v>
      </c>
      <c r="I4212" s="17">
        <f>+Ventas_Wellpro[[#This Row],[Total de Venta sin IVA]]+Ventas_Wellpro[[#This Row],[IVA]]</f>
        <v>159.8364</v>
      </c>
      <c r="J4212">
        <f>YEAR(Ventas_Wellpro[[#This Row],[Fecha]])</f>
        <v>2026</v>
      </c>
      <c r="K4212" t="str">
        <f>TEXT(Ventas_Wellpro[[#This Row],[Fecha]],"MMMM")</f>
        <v>abril</v>
      </c>
      <c r="L4212">
        <f>DAY(Ventas_Wellpro[[#This Row],[Fecha]])</f>
        <v>27</v>
      </c>
    </row>
    <row r="4213" spans="2:12" x14ac:dyDescent="0.25">
      <c r="B4213" s="70">
        <v>46139</v>
      </c>
      <c r="C4213" s="74" t="s">
        <v>23</v>
      </c>
      <c r="D4213" s="210" t="s">
        <v>216</v>
      </c>
      <c r="E4213" s="157">
        <v>135.72</v>
      </c>
      <c r="F4213" s="157">
        <v>1</v>
      </c>
      <c r="G4213" s="48">
        <f>+(Ventas_Wellpro[[#This Row],[Precio de Venta]]*0.16)*Ventas_Wellpro[[#This Row],[Cantidad Vendida]]</f>
        <v>21.715199999999999</v>
      </c>
      <c r="H4213" s="159">
        <v>135.72</v>
      </c>
      <c r="I4213" s="17">
        <f>+Ventas_Wellpro[[#This Row],[Total de Venta sin IVA]]+Ventas_Wellpro[[#This Row],[IVA]]</f>
        <v>157.43520000000001</v>
      </c>
      <c r="J4213">
        <f>YEAR(Ventas_Wellpro[[#This Row],[Fecha]])</f>
        <v>2026</v>
      </c>
      <c r="K4213" t="str">
        <f>TEXT(Ventas_Wellpro[[#This Row],[Fecha]],"MMMM")</f>
        <v>abril</v>
      </c>
      <c r="L4213">
        <f>DAY(Ventas_Wellpro[[#This Row],[Fecha]])</f>
        <v>27</v>
      </c>
    </row>
    <row r="4214" spans="2:12" x14ac:dyDescent="0.25">
      <c r="B4214" s="70">
        <v>46139</v>
      </c>
      <c r="C4214" s="74" t="s">
        <v>23</v>
      </c>
      <c r="D4214" s="211" t="s">
        <v>216</v>
      </c>
      <c r="E4214" s="158">
        <v>135.72</v>
      </c>
      <c r="F4214" s="158">
        <v>1</v>
      </c>
      <c r="G4214" s="48">
        <f>+(Ventas_Wellpro[[#This Row],[Precio de Venta]]*0.16)*Ventas_Wellpro[[#This Row],[Cantidad Vendida]]</f>
        <v>21.715199999999999</v>
      </c>
      <c r="H4214" s="160">
        <v>135.72</v>
      </c>
      <c r="I4214" s="17">
        <f>+Ventas_Wellpro[[#This Row],[Total de Venta sin IVA]]+Ventas_Wellpro[[#This Row],[IVA]]</f>
        <v>157.43520000000001</v>
      </c>
      <c r="J4214">
        <f>YEAR(Ventas_Wellpro[[#This Row],[Fecha]])</f>
        <v>2026</v>
      </c>
      <c r="K4214" t="str">
        <f>TEXT(Ventas_Wellpro[[#This Row],[Fecha]],"MMMM")</f>
        <v>abril</v>
      </c>
      <c r="L4214">
        <f>DAY(Ventas_Wellpro[[#This Row],[Fecha]])</f>
        <v>27</v>
      </c>
    </row>
    <row r="4215" spans="2:12" x14ac:dyDescent="0.25">
      <c r="B4215" s="70">
        <v>46139</v>
      </c>
      <c r="C4215" s="74" t="s">
        <v>24</v>
      </c>
      <c r="D4215" s="210" t="s">
        <v>216</v>
      </c>
      <c r="E4215" s="157">
        <v>137.79</v>
      </c>
      <c r="F4215" s="157">
        <v>1</v>
      </c>
      <c r="G4215" s="48">
        <f>+(Ventas_Wellpro[[#This Row],[Precio de Venta]]*0.16)*Ventas_Wellpro[[#This Row],[Cantidad Vendida]]</f>
        <v>22.046399999999998</v>
      </c>
      <c r="H4215" s="159">
        <v>137.79</v>
      </c>
      <c r="I4215" s="17">
        <f>+Ventas_Wellpro[[#This Row],[Total de Venta sin IVA]]+Ventas_Wellpro[[#This Row],[IVA]]</f>
        <v>159.8364</v>
      </c>
      <c r="J4215">
        <f>YEAR(Ventas_Wellpro[[#This Row],[Fecha]])</f>
        <v>2026</v>
      </c>
      <c r="K4215" t="str">
        <f>TEXT(Ventas_Wellpro[[#This Row],[Fecha]],"MMMM")</f>
        <v>abril</v>
      </c>
      <c r="L4215">
        <f>DAY(Ventas_Wellpro[[#This Row],[Fecha]])</f>
        <v>27</v>
      </c>
    </row>
    <row r="4216" spans="2:12" x14ac:dyDescent="0.25">
      <c r="B4216" s="70">
        <v>46139</v>
      </c>
      <c r="C4216" s="74" t="s">
        <v>24</v>
      </c>
      <c r="D4216" s="211" t="s">
        <v>216</v>
      </c>
      <c r="E4216" s="158">
        <v>137.79</v>
      </c>
      <c r="F4216" s="158">
        <v>1</v>
      </c>
      <c r="G4216" s="48">
        <f>+(Ventas_Wellpro[[#This Row],[Precio de Venta]]*0.16)*Ventas_Wellpro[[#This Row],[Cantidad Vendida]]</f>
        <v>22.046399999999998</v>
      </c>
      <c r="H4216" s="160">
        <v>137.79</v>
      </c>
      <c r="I4216" s="17">
        <f>+Ventas_Wellpro[[#This Row],[Total de Venta sin IVA]]+Ventas_Wellpro[[#This Row],[IVA]]</f>
        <v>159.8364</v>
      </c>
      <c r="J4216">
        <f>YEAR(Ventas_Wellpro[[#This Row],[Fecha]])</f>
        <v>2026</v>
      </c>
      <c r="K4216" t="str">
        <f>TEXT(Ventas_Wellpro[[#This Row],[Fecha]],"MMMM")</f>
        <v>abril</v>
      </c>
      <c r="L4216">
        <f>DAY(Ventas_Wellpro[[#This Row],[Fecha]])</f>
        <v>27</v>
      </c>
    </row>
    <row r="4217" spans="2:12" x14ac:dyDescent="0.25">
      <c r="B4217" s="70">
        <v>46139</v>
      </c>
      <c r="C4217" s="74" t="s">
        <v>24</v>
      </c>
      <c r="D4217" s="210" t="s">
        <v>216</v>
      </c>
      <c r="E4217" s="157">
        <v>137.79</v>
      </c>
      <c r="F4217" s="157">
        <v>1</v>
      </c>
      <c r="G4217" s="48">
        <f>+(Ventas_Wellpro[[#This Row],[Precio de Venta]]*0.16)*Ventas_Wellpro[[#This Row],[Cantidad Vendida]]</f>
        <v>22.046399999999998</v>
      </c>
      <c r="H4217" s="159">
        <v>137.79</v>
      </c>
      <c r="I4217" s="17">
        <f>+Ventas_Wellpro[[#This Row],[Total de Venta sin IVA]]+Ventas_Wellpro[[#This Row],[IVA]]</f>
        <v>159.8364</v>
      </c>
      <c r="J4217">
        <f>YEAR(Ventas_Wellpro[[#This Row],[Fecha]])</f>
        <v>2026</v>
      </c>
      <c r="K4217" t="str">
        <f>TEXT(Ventas_Wellpro[[#This Row],[Fecha]],"MMMM")</f>
        <v>abril</v>
      </c>
      <c r="L4217">
        <f>DAY(Ventas_Wellpro[[#This Row],[Fecha]])</f>
        <v>27</v>
      </c>
    </row>
    <row r="4218" spans="2:12" x14ac:dyDescent="0.25">
      <c r="B4218" s="70">
        <v>46139</v>
      </c>
      <c r="C4218" s="74" t="s">
        <v>24</v>
      </c>
      <c r="D4218" s="211" t="s">
        <v>216</v>
      </c>
      <c r="E4218" s="158">
        <v>137.79</v>
      </c>
      <c r="F4218" s="158">
        <v>1</v>
      </c>
      <c r="G4218" s="48">
        <f>+(Ventas_Wellpro[[#This Row],[Precio de Venta]]*0.16)*Ventas_Wellpro[[#This Row],[Cantidad Vendida]]</f>
        <v>22.046399999999998</v>
      </c>
      <c r="H4218" s="160">
        <v>137.79</v>
      </c>
      <c r="I4218" s="17">
        <f>+Ventas_Wellpro[[#This Row],[Total de Venta sin IVA]]+Ventas_Wellpro[[#This Row],[IVA]]</f>
        <v>159.8364</v>
      </c>
      <c r="J4218">
        <f>YEAR(Ventas_Wellpro[[#This Row],[Fecha]])</f>
        <v>2026</v>
      </c>
      <c r="K4218" t="str">
        <f>TEXT(Ventas_Wellpro[[#This Row],[Fecha]],"MMMM")</f>
        <v>abril</v>
      </c>
      <c r="L4218">
        <f>DAY(Ventas_Wellpro[[#This Row],[Fecha]])</f>
        <v>27</v>
      </c>
    </row>
    <row r="4219" spans="2:12" x14ac:dyDescent="0.25">
      <c r="B4219" s="70">
        <v>46139</v>
      </c>
      <c r="C4219" s="74" t="s">
        <v>16</v>
      </c>
      <c r="D4219" s="210" t="s">
        <v>216</v>
      </c>
      <c r="E4219" s="157">
        <v>905.16</v>
      </c>
      <c r="F4219" s="157">
        <v>1</v>
      </c>
      <c r="G4219" s="48">
        <f>+(Ventas_Wellpro[[#This Row],[Precio de Venta]]*0.16)*Ventas_Wellpro[[#This Row],[Cantidad Vendida]]</f>
        <v>144.82560000000001</v>
      </c>
      <c r="H4219" s="159">
        <v>905.16</v>
      </c>
      <c r="I4219" s="17">
        <f>+Ventas_Wellpro[[#This Row],[Total de Venta sin IVA]]+Ventas_Wellpro[[#This Row],[IVA]]</f>
        <v>1049.9856</v>
      </c>
      <c r="J4219">
        <f>YEAR(Ventas_Wellpro[[#This Row],[Fecha]])</f>
        <v>2026</v>
      </c>
      <c r="K4219" t="str">
        <f>TEXT(Ventas_Wellpro[[#This Row],[Fecha]],"MMMM")</f>
        <v>abril</v>
      </c>
      <c r="L4219">
        <f>DAY(Ventas_Wellpro[[#This Row],[Fecha]])</f>
        <v>27</v>
      </c>
    </row>
    <row r="4220" spans="2:12" x14ac:dyDescent="0.25">
      <c r="B4220" s="70">
        <v>46139</v>
      </c>
      <c r="C4220" s="74" t="s">
        <v>12</v>
      </c>
      <c r="D4220" s="211" t="s">
        <v>216</v>
      </c>
      <c r="E4220" s="158">
        <v>343.97</v>
      </c>
      <c r="F4220" s="158">
        <v>1</v>
      </c>
      <c r="G4220" s="48">
        <f>+(Ventas_Wellpro[[#This Row],[Precio de Venta]]*0.16)*Ventas_Wellpro[[#This Row],[Cantidad Vendida]]</f>
        <v>55.035200000000003</v>
      </c>
      <c r="H4220" s="160">
        <v>343.97</v>
      </c>
      <c r="I4220" s="17">
        <f>+Ventas_Wellpro[[#This Row],[Total de Venta sin IVA]]+Ventas_Wellpro[[#This Row],[IVA]]</f>
        <v>399.00520000000006</v>
      </c>
      <c r="J4220">
        <f>YEAR(Ventas_Wellpro[[#This Row],[Fecha]])</f>
        <v>2026</v>
      </c>
      <c r="K4220" t="str">
        <f>TEXT(Ventas_Wellpro[[#This Row],[Fecha]],"MMMM")</f>
        <v>abril</v>
      </c>
      <c r="L4220">
        <f>DAY(Ventas_Wellpro[[#This Row],[Fecha]])</f>
        <v>27</v>
      </c>
    </row>
    <row r="4221" spans="2:12" x14ac:dyDescent="0.25">
      <c r="B4221" s="70">
        <v>46139</v>
      </c>
      <c r="C4221" s="74" t="s">
        <v>12</v>
      </c>
      <c r="D4221" s="210" t="s">
        <v>216</v>
      </c>
      <c r="E4221" s="157">
        <v>343.97</v>
      </c>
      <c r="F4221" s="157">
        <v>1</v>
      </c>
      <c r="G4221" s="48">
        <f>+(Ventas_Wellpro[[#This Row],[Precio de Venta]]*0.16)*Ventas_Wellpro[[#This Row],[Cantidad Vendida]]</f>
        <v>55.035200000000003</v>
      </c>
      <c r="H4221" s="159">
        <v>343.97</v>
      </c>
      <c r="I4221" s="17">
        <f>+Ventas_Wellpro[[#This Row],[Total de Venta sin IVA]]+Ventas_Wellpro[[#This Row],[IVA]]</f>
        <v>399.00520000000006</v>
      </c>
      <c r="J4221">
        <f>YEAR(Ventas_Wellpro[[#This Row],[Fecha]])</f>
        <v>2026</v>
      </c>
      <c r="K4221" t="str">
        <f>TEXT(Ventas_Wellpro[[#This Row],[Fecha]],"MMMM")</f>
        <v>abril</v>
      </c>
      <c r="L4221">
        <f>DAY(Ventas_Wellpro[[#This Row],[Fecha]])</f>
        <v>27</v>
      </c>
    </row>
    <row r="4222" spans="2:12" x14ac:dyDescent="0.25">
      <c r="B4222" s="70">
        <v>46139</v>
      </c>
      <c r="C4222" s="74" t="s">
        <v>11</v>
      </c>
      <c r="D4222" s="211" t="s">
        <v>216</v>
      </c>
      <c r="E4222" s="158">
        <v>343.97</v>
      </c>
      <c r="F4222" s="158">
        <v>1</v>
      </c>
      <c r="G4222" s="48">
        <f>+(Ventas_Wellpro[[#This Row],[Precio de Venta]]*0.16)*Ventas_Wellpro[[#This Row],[Cantidad Vendida]]</f>
        <v>55.035200000000003</v>
      </c>
      <c r="H4222" s="160">
        <v>343.97</v>
      </c>
      <c r="I4222" s="17">
        <f>+Ventas_Wellpro[[#This Row],[Total de Venta sin IVA]]+Ventas_Wellpro[[#This Row],[IVA]]</f>
        <v>399.00520000000006</v>
      </c>
      <c r="J4222">
        <f>YEAR(Ventas_Wellpro[[#This Row],[Fecha]])</f>
        <v>2026</v>
      </c>
      <c r="K4222" t="str">
        <f>TEXT(Ventas_Wellpro[[#This Row],[Fecha]],"MMMM")</f>
        <v>abril</v>
      </c>
      <c r="L4222">
        <f>DAY(Ventas_Wellpro[[#This Row],[Fecha]])</f>
        <v>27</v>
      </c>
    </row>
    <row r="4223" spans="2:12" x14ac:dyDescent="0.25">
      <c r="B4223" s="70">
        <v>46139</v>
      </c>
      <c r="C4223" s="74" t="s">
        <v>10</v>
      </c>
      <c r="D4223" s="210" t="s">
        <v>216</v>
      </c>
      <c r="E4223" s="157">
        <v>343.97</v>
      </c>
      <c r="F4223" s="157">
        <v>1</v>
      </c>
      <c r="G4223" s="48">
        <f>+(Ventas_Wellpro[[#This Row],[Precio de Venta]]*0.16)*Ventas_Wellpro[[#This Row],[Cantidad Vendida]]</f>
        <v>55.035200000000003</v>
      </c>
      <c r="H4223" s="159">
        <v>343.97</v>
      </c>
      <c r="I4223" s="17">
        <f>+Ventas_Wellpro[[#This Row],[Total de Venta sin IVA]]+Ventas_Wellpro[[#This Row],[IVA]]</f>
        <v>399.00520000000006</v>
      </c>
      <c r="J4223">
        <f>YEAR(Ventas_Wellpro[[#This Row],[Fecha]])</f>
        <v>2026</v>
      </c>
      <c r="K4223" t="str">
        <f>TEXT(Ventas_Wellpro[[#This Row],[Fecha]],"MMMM")</f>
        <v>abril</v>
      </c>
      <c r="L4223">
        <f>DAY(Ventas_Wellpro[[#This Row],[Fecha]])</f>
        <v>27</v>
      </c>
    </row>
    <row r="4224" spans="2:12" x14ac:dyDescent="0.25">
      <c r="B4224" s="70">
        <v>46139</v>
      </c>
      <c r="C4224" s="74" t="s">
        <v>10</v>
      </c>
      <c r="D4224" s="211" t="s">
        <v>216</v>
      </c>
      <c r="E4224" s="158">
        <v>343.97</v>
      </c>
      <c r="F4224" s="158">
        <v>1</v>
      </c>
      <c r="G4224" s="48">
        <f>+(Ventas_Wellpro[[#This Row],[Precio de Venta]]*0.16)*Ventas_Wellpro[[#This Row],[Cantidad Vendida]]</f>
        <v>55.035200000000003</v>
      </c>
      <c r="H4224" s="160">
        <v>343.97</v>
      </c>
      <c r="I4224" s="17">
        <f>+Ventas_Wellpro[[#This Row],[Total de Venta sin IVA]]+Ventas_Wellpro[[#This Row],[IVA]]</f>
        <v>399.00520000000006</v>
      </c>
      <c r="J4224">
        <f>YEAR(Ventas_Wellpro[[#This Row],[Fecha]])</f>
        <v>2026</v>
      </c>
      <c r="K4224" t="str">
        <f>TEXT(Ventas_Wellpro[[#This Row],[Fecha]],"MMMM")</f>
        <v>abril</v>
      </c>
      <c r="L4224">
        <f>DAY(Ventas_Wellpro[[#This Row],[Fecha]])</f>
        <v>27</v>
      </c>
    </row>
    <row r="4225" spans="2:12" x14ac:dyDescent="0.25">
      <c r="B4225" s="70">
        <v>46139</v>
      </c>
      <c r="C4225" s="74" t="s">
        <v>10</v>
      </c>
      <c r="D4225" s="210" t="s">
        <v>216</v>
      </c>
      <c r="E4225" s="157">
        <v>343.97</v>
      </c>
      <c r="F4225" s="157">
        <v>1</v>
      </c>
      <c r="G4225" s="48">
        <f>+(Ventas_Wellpro[[#This Row],[Precio de Venta]]*0.16)*Ventas_Wellpro[[#This Row],[Cantidad Vendida]]</f>
        <v>55.035200000000003</v>
      </c>
      <c r="H4225" s="159">
        <v>343.97</v>
      </c>
      <c r="I4225" s="17">
        <f>+Ventas_Wellpro[[#This Row],[Total de Venta sin IVA]]+Ventas_Wellpro[[#This Row],[IVA]]</f>
        <v>399.00520000000006</v>
      </c>
      <c r="J4225">
        <f>YEAR(Ventas_Wellpro[[#This Row],[Fecha]])</f>
        <v>2026</v>
      </c>
      <c r="K4225" t="str">
        <f>TEXT(Ventas_Wellpro[[#This Row],[Fecha]],"MMMM")</f>
        <v>abril</v>
      </c>
      <c r="L4225">
        <f>DAY(Ventas_Wellpro[[#This Row],[Fecha]])</f>
        <v>27</v>
      </c>
    </row>
    <row r="4226" spans="2:12" x14ac:dyDescent="0.25">
      <c r="B4226" s="70">
        <v>46139</v>
      </c>
      <c r="C4226" s="74" t="s">
        <v>10</v>
      </c>
      <c r="D4226" s="211" t="s">
        <v>216</v>
      </c>
      <c r="E4226" s="158">
        <v>343.97</v>
      </c>
      <c r="F4226" s="158">
        <v>1</v>
      </c>
      <c r="G4226" s="48">
        <f>+(Ventas_Wellpro[[#This Row],[Precio de Venta]]*0.16)*Ventas_Wellpro[[#This Row],[Cantidad Vendida]]</f>
        <v>55.035200000000003</v>
      </c>
      <c r="H4226" s="160">
        <v>343.97</v>
      </c>
      <c r="I4226" s="17">
        <f>+Ventas_Wellpro[[#This Row],[Total de Venta sin IVA]]+Ventas_Wellpro[[#This Row],[IVA]]</f>
        <v>399.00520000000006</v>
      </c>
      <c r="J4226">
        <f>YEAR(Ventas_Wellpro[[#This Row],[Fecha]])</f>
        <v>2026</v>
      </c>
      <c r="K4226" t="str">
        <f>TEXT(Ventas_Wellpro[[#This Row],[Fecha]],"MMMM")</f>
        <v>abril</v>
      </c>
      <c r="L4226">
        <f>DAY(Ventas_Wellpro[[#This Row],[Fecha]])</f>
        <v>27</v>
      </c>
    </row>
    <row r="4227" spans="2:12" x14ac:dyDescent="0.25">
      <c r="B4227" s="70">
        <v>46139</v>
      </c>
      <c r="C4227" s="74" t="s">
        <v>10</v>
      </c>
      <c r="D4227" s="210" t="s">
        <v>216</v>
      </c>
      <c r="E4227" s="157">
        <v>343.97</v>
      </c>
      <c r="F4227" s="157">
        <v>1</v>
      </c>
      <c r="G4227" s="48">
        <f>+(Ventas_Wellpro[[#This Row],[Precio de Venta]]*0.16)*Ventas_Wellpro[[#This Row],[Cantidad Vendida]]</f>
        <v>55.035200000000003</v>
      </c>
      <c r="H4227" s="159">
        <v>343.97</v>
      </c>
      <c r="I4227" s="17">
        <f>+Ventas_Wellpro[[#This Row],[Total de Venta sin IVA]]+Ventas_Wellpro[[#This Row],[IVA]]</f>
        <v>399.00520000000006</v>
      </c>
      <c r="J4227">
        <f>YEAR(Ventas_Wellpro[[#This Row],[Fecha]])</f>
        <v>2026</v>
      </c>
      <c r="K4227" t="str">
        <f>TEXT(Ventas_Wellpro[[#This Row],[Fecha]],"MMMM")</f>
        <v>abril</v>
      </c>
      <c r="L4227">
        <f>DAY(Ventas_Wellpro[[#This Row],[Fecha]])</f>
        <v>27</v>
      </c>
    </row>
    <row r="4228" spans="2:12" x14ac:dyDescent="0.25">
      <c r="B4228" s="70">
        <v>46139</v>
      </c>
      <c r="C4228" s="123" t="s">
        <v>147</v>
      </c>
      <c r="D4228" s="211" t="s">
        <v>216</v>
      </c>
      <c r="E4228" s="158">
        <v>94.82</v>
      </c>
      <c r="F4228" s="158">
        <v>1</v>
      </c>
      <c r="G4228" s="48">
        <f>+(Ventas_Wellpro[[#This Row],[Precio de Venta]]*0.16)*Ventas_Wellpro[[#This Row],[Cantidad Vendida]]</f>
        <v>15.171199999999999</v>
      </c>
      <c r="H4228" s="160">
        <v>94.82</v>
      </c>
      <c r="I4228" s="17">
        <f>+Ventas_Wellpro[[#This Row],[Total de Venta sin IVA]]+Ventas_Wellpro[[#This Row],[IVA]]</f>
        <v>109.99119999999999</v>
      </c>
      <c r="J4228">
        <f>YEAR(Ventas_Wellpro[[#This Row],[Fecha]])</f>
        <v>2026</v>
      </c>
      <c r="K4228" t="str">
        <f>TEXT(Ventas_Wellpro[[#This Row],[Fecha]],"MMMM")</f>
        <v>abril</v>
      </c>
      <c r="L4228">
        <f>DAY(Ventas_Wellpro[[#This Row],[Fecha]])</f>
        <v>27</v>
      </c>
    </row>
    <row r="4229" spans="2:12" x14ac:dyDescent="0.25">
      <c r="B4229" s="70">
        <v>46139</v>
      </c>
      <c r="C4229" s="123" t="s">
        <v>147</v>
      </c>
      <c r="D4229" s="210" t="s">
        <v>216</v>
      </c>
      <c r="E4229" s="157">
        <v>94.82</v>
      </c>
      <c r="F4229" s="157">
        <v>1</v>
      </c>
      <c r="G4229" s="48">
        <f>+(Ventas_Wellpro[[#This Row],[Precio de Venta]]*0.16)*Ventas_Wellpro[[#This Row],[Cantidad Vendida]]</f>
        <v>15.171199999999999</v>
      </c>
      <c r="H4229" s="159">
        <v>94.82</v>
      </c>
      <c r="I4229" s="17">
        <f>+Ventas_Wellpro[[#This Row],[Total de Venta sin IVA]]+Ventas_Wellpro[[#This Row],[IVA]]</f>
        <v>109.99119999999999</v>
      </c>
      <c r="J4229">
        <f>YEAR(Ventas_Wellpro[[#This Row],[Fecha]])</f>
        <v>2026</v>
      </c>
      <c r="K4229" t="str">
        <f>TEXT(Ventas_Wellpro[[#This Row],[Fecha]],"MMMM")</f>
        <v>abril</v>
      </c>
      <c r="L4229">
        <f>DAY(Ventas_Wellpro[[#This Row],[Fecha]])</f>
        <v>27</v>
      </c>
    </row>
    <row r="4230" spans="2:12" x14ac:dyDescent="0.25">
      <c r="B4230" s="70">
        <v>46139</v>
      </c>
      <c r="C4230" s="123" t="s">
        <v>147</v>
      </c>
      <c r="D4230" s="211" t="s">
        <v>216</v>
      </c>
      <c r="E4230" s="158">
        <v>94.82</v>
      </c>
      <c r="F4230" s="158">
        <v>2</v>
      </c>
      <c r="G4230" s="48">
        <f>+(Ventas_Wellpro[[#This Row],[Precio de Venta]]*0.16)*Ventas_Wellpro[[#This Row],[Cantidad Vendida]]</f>
        <v>30.342399999999998</v>
      </c>
      <c r="H4230" s="160">
        <v>189.64</v>
      </c>
      <c r="I4230" s="17">
        <f>+Ventas_Wellpro[[#This Row],[Total de Venta sin IVA]]+Ventas_Wellpro[[#This Row],[IVA]]</f>
        <v>219.98239999999998</v>
      </c>
      <c r="J4230">
        <f>YEAR(Ventas_Wellpro[[#This Row],[Fecha]])</f>
        <v>2026</v>
      </c>
      <c r="K4230" t="str">
        <f>TEXT(Ventas_Wellpro[[#This Row],[Fecha]],"MMMM")</f>
        <v>abril</v>
      </c>
      <c r="L4230">
        <f>DAY(Ventas_Wellpro[[#This Row],[Fecha]])</f>
        <v>27</v>
      </c>
    </row>
    <row r="4231" spans="2:12" x14ac:dyDescent="0.25">
      <c r="B4231" s="70">
        <v>46139</v>
      </c>
      <c r="C4231" s="74" t="s">
        <v>123</v>
      </c>
      <c r="D4231" s="210" t="s">
        <v>216</v>
      </c>
      <c r="E4231" s="157">
        <v>137.79</v>
      </c>
      <c r="F4231" s="157">
        <v>1</v>
      </c>
      <c r="G4231" s="48">
        <f>+(Ventas_Wellpro[[#This Row],[Precio de Venta]]*0.16)*Ventas_Wellpro[[#This Row],[Cantidad Vendida]]</f>
        <v>22.046399999999998</v>
      </c>
      <c r="H4231" s="159">
        <v>137.79</v>
      </c>
      <c r="I4231" s="17">
        <f>+Ventas_Wellpro[[#This Row],[Total de Venta sin IVA]]+Ventas_Wellpro[[#This Row],[IVA]]</f>
        <v>159.8364</v>
      </c>
      <c r="J4231">
        <f>YEAR(Ventas_Wellpro[[#This Row],[Fecha]])</f>
        <v>2026</v>
      </c>
      <c r="K4231" t="str">
        <f>TEXT(Ventas_Wellpro[[#This Row],[Fecha]],"MMMM")</f>
        <v>abril</v>
      </c>
      <c r="L4231">
        <f>DAY(Ventas_Wellpro[[#This Row],[Fecha]])</f>
        <v>27</v>
      </c>
    </row>
    <row r="4232" spans="2:12" x14ac:dyDescent="0.25">
      <c r="B4232" s="70">
        <v>46139</v>
      </c>
      <c r="C4232" s="74" t="s">
        <v>123</v>
      </c>
      <c r="D4232" s="211" t="s">
        <v>216</v>
      </c>
      <c r="E4232" s="158">
        <v>137.79</v>
      </c>
      <c r="F4232" s="158">
        <v>1</v>
      </c>
      <c r="G4232" s="48">
        <f>+(Ventas_Wellpro[[#This Row],[Precio de Venta]]*0.16)*Ventas_Wellpro[[#This Row],[Cantidad Vendida]]</f>
        <v>22.046399999999998</v>
      </c>
      <c r="H4232" s="160">
        <v>137.79</v>
      </c>
      <c r="I4232" s="17">
        <f>+Ventas_Wellpro[[#This Row],[Total de Venta sin IVA]]+Ventas_Wellpro[[#This Row],[IVA]]</f>
        <v>159.8364</v>
      </c>
      <c r="J4232">
        <f>YEAR(Ventas_Wellpro[[#This Row],[Fecha]])</f>
        <v>2026</v>
      </c>
      <c r="K4232" t="str">
        <f>TEXT(Ventas_Wellpro[[#This Row],[Fecha]],"MMMM")</f>
        <v>abril</v>
      </c>
      <c r="L4232">
        <f>DAY(Ventas_Wellpro[[#This Row],[Fecha]])</f>
        <v>27</v>
      </c>
    </row>
    <row r="4233" spans="2:12" x14ac:dyDescent="0.25">
      <c r="B4233" s="70">
        <v>46139</v>
      </c>
      <c r="C4233" s="74" t="s">
        <v>123</v>
      </c>
      <c r="D4233" s="210" t="s">
        <v>216</v>
      </c>
      <c r="E4233" s="157">
        <v>137.79</v>
      </c>
      <c r="F4233" s="157">
        <v>1</v>
      </c>
      <c r="G4233" s="48">
        <f>+(Ventas_Wellpro[[#This Row],[Precio de Venta]]*0.16)*Ventas_Wellpro[[#This Row],[Cantidad Vendida]]</f>
        <v>22.046399999999998</v>
      </c>
      <c r="H4233" s="159">
        <v>137.79</v>
      </c>
      <c r="I4233" s="17">
        <f>+Ventas_Wellpro[[#This Row],[Total de Venta sin IVA]]+Ventas_Wellpro[[#This Row],[IVA]]</f>
        <v>159.8364</v>
      </c>
      <c r="J4233">
        <f>YEAR(Ventas_Wellpro[[#This Row],[Fecha]])</f>
        <v>2026</v>
      </c>
      <c r="K4233" t="str">
        <f>TEXT(Ventas_Wellpro[[#This Row],[Fecha]],"MMMM")</f>
        <v>abril</v>
      </c>
      <c r="L4233">
        <f>DAY(Ventas_Wellpro[[#This Row],[Fecha]])</f>
        <v>27</v>
      </c>
    </row>
    <row r="4234" spans="2:12" x14ac:dyDescent="0.25">
      <c r="B4234" s="70">
        <v>46139</v>
      </c>
      <c r="C4234" s="74" t="s">
        <v>123</v>
      </c>
      <c r="D4234" s="211" t="s">
        <v>216</v>
      </c>
      <c r="E4234" s="158">
        <v>137.79</v>
      </c>
      <c r="F4234" s="158">
        <v>1</v>
      </c>
      <c r="G4234" s="48">
        <f>+(Ventas_Wellpro[[#This Row],[Precio de Venta]]*0.16)*Ventas_Wellpro[[#This Row],[Cantidad Vendida]]</f>
        <v>22.046399999999998</v>
      </c>
      <c r="H4234" s="160">
        <v>137.79</v>
      </c>
      <c r="I4234" s="17">
        <f>+Ventas_Wellpro[[#This Row],[Total de Venta sin IVA]]+Ventas_Wellpro[[#This Row],[IVA]]</f>
        <v>159.8364</v>
      </c>
      <c r="J4234">
        <f>YEAR(Ventas_Wellpro[[#This Row],[Fecha]])</f>
        <v>2026</v>
      </c>
      <c r="K4234" t="str">
        <f>TEXT(Ventas_Wellpro[[#This Row],[Fecha]],"MMMM")</f>
        <v>abril</v>
      </c>
      <c r="L4234">
        <f>DAY(Ventas_Wellpro[[#This Row],[Fecha]])</f>
        <v>27</v>
      </c>
    </row>
    <row r="4235" spans="2:12" x14ac:dyDescent="0.25">
      <c r="B4235" s="70">
        <v>46140</v>
      </c>
      <c r="C4235" s="74" t="s">
        <v>22</v>
      </c>
      <c r="D4235" s="210" t="s">
        <v>216</v>
      </c>
      <c r="E4235" s="63">
        <v>137.79</v>
      </c>
      <c r="F4235" s="63">
        <v>1</v>
      </c>
      <c r="G4235" s="48">
        <f>+(Ventas_Wellpro[[#This Row],[Precio de Venta]]*0.16)*Ventas_Wellpro[[#This Row],[Cantidad Vendida]]</f>
        <v>22.046399999999998</v>
      </c>
      <c r="H4235" s="48">
        <v>137.79</v>
      </c>
      <c r="I4235" s="17">
        <f>+Ventas_Wellpro[[#This Row],[Total de Venta sin IVA]]+Ventas_Wellpro[[#This Row],[IVA]]</f>
        <v>159.8364</v>
      </c>
      <c r="J4235">
        <f>YEAR(Ventas_Wellpro[[#This Row],[Fecha]])</f>
        <v>2026</v>
      </c>
      <c r="K4235" t="str">
        <f>TEXT(Ventas_Wellpro[[#This Row],[Fecha]],"MMMM")</f>
        <v>abril</v>
      </c>
      <c r="L4235">
        <f>DAY(Ventas_Wellpro[[#This Row],[Fecha]])</f>
        <v>28</v>
      </c>
    </row>
    <row r="4236" spans="2:12" x14ac:dyDescent="0.25">
      <c r="B4236" s="70">
        <v>46140</v>
      </c>
      <c r="C4236" s="74" t="s">
        <v>22</v>
      </c>
      <c r="D4236" s="211" t="s">
        <v>216</v>
      </c>
      <c r="E4236" s="64">
        <v>137.79</v>
      </c>
      <c r="F4236" s="64">
        <v>1</v>
      </c>
      <c r="G4236" s="48">
        <f>+(Ventas_Wellpro[[#This Row],[Precio de Venta]]*0.16)*Ventas_Wellpro[[#This Row],[Cantidad Vendida]]</f>
        <v>22.046399999999998</v>
      </c>
      <c r="H4236" s="65">
        <v>137.79</v>
      </c>
      <c r="I4236" s="17">
        <f>+Ventas_Wellpro[[#This Row],[Total de Venta sin IVA]]+Ventas_Wellpro[[#This Row],[IVA]]</f>
        <v>159.8364</v>
      </c>
      <c r="J4236">
        <f>YEAR(Ventas_Wellpro[[#This Row],[Fecha]])</f>
        <v>2026</v>
      </c>
      <c r="K4236" t="str">
        <f>TEXT(Ventas_Wellpro[[#This Row],[Fecha]],"MMMM")</f>
        <v>abril</v>
      </c>
      <c r="L4236">
        <f>DAY(Ventas_Wellpro[[#This Row],[Fecha]])</f>
        <v>28</v>
      </c>
    </row>
    <row r="4237" spans="2:12" x14ac:dyDescent="0.25">
      <c r="B4237" s="70">
        <v>46140</v>
      </c>
      <c r="C4237" s="74" t="s">
        <v>22</v>
      </c>
      <c r="D4237" s="210" t="s">
        <v>216</v>
      </c>
      <c r="E4237" s="63">
        <v>137.79</v>
      </c>
      <c r="F4237" s="63">
        <v>1</v>
      </c>
      <c r="G4237" s="48">
        <f>+(Ventas_Wellpro[[#This Row],[Precio de Venta]]*0.16)*Ventas_Wellpro[[#This Row],[Cantidad Vendida]]</f>
        <v>22.046399999999998</v>
      </c>
      <c r="H4237" s="48">
        <v>137.79</v>
      </c>
      <c r="I4237" s="17">
        <f>+Ventas_Wellpro[[#This Row],[Total de Venta sin IVA]]+Ventas_Wellpro[[#This Row],[IVA]]</f>
        <v>159.8364</v>
      </c>
      <c r="J4237">
        <f>YEAR(Ventas_Wellpro[[#This Row],[Fecha]])</f>
        <v>2026</v>
      </c>
      <c r="K4237" t="str">
        <f>TEXT(Ventas_Wellpro[[#This Row],[Fecha]],"MMMM")</f>
        <v>abril</v>
      </c>
      <c r="L4237">
        <f>DAY(Ventas_Wellpro[[#This Row],[Fecha]])</f>
        <v>28</v>
      </c>
    </row>
    <row r="4238" spans="2:12" x14ac:dyDescent="0.25">
      <c r="B4238" s="70">
        <v>46140</v>
      </c>
      <c r="C4238" s="74" t="s">
        <v>22</v>
      </c>
      <c r="D4238" s="211" t="s">
        <v>216</v>
      </c>
      <c r="E4238" s="64">
        <v>137.79</v>
      </c>
      <c r="F4238" s="64">
        <v>1</v>
      </c>
      <c r="G4238" s="48">
        <f>+(Ventas_Wellpro[[#This Row],[Precio de Venta]]*0.16)*Ventas_Wellpro[[#This Row],[Cantidad Vendida]]</f>
        <v>22.046399999999998</v>
      </c>
      <c r="H4238" s="65">
        <v>137.79</v>
      </c>
      <c r="I4238" s="17">
        <f>+Ventas_Wellpro[[#This Row],[Total de Venta sin IVA]]+Ventas_Wellpro[[#This Row],[IVA]]</f>
        <v>159.8364</v>
      </c>
      <c r="J4238">
        <f>YEAR(Ventas_Wellpro[[#This Row],[Fecha]])</f>
        <v>2026</v>
      </c>
      <c r="K4238" t="str">
        <f>TEXT(Ventas_Wellpro[[#This Row],[Fecha]],"MMMM")</f>
        <v>abril</v>
      </c>
      <c r="L4238">
        <f>DAY(Ventas_Wellpro[[#This Row],[Fecha]])</f>
        <v>28</v>
      </c>
    </row>
    <row r="4239" spans="2:12" x14ac:dyDescent="0.25">
      <c r="B4239" s="70">
        <v>46140</v>
      </c>
      <c r="C4239" s="74" t="s">
        <v>22</v>
      </c>
      <c r="D4239" s="210" t="s">
        <v>216</v>
      </c>
      <c r="E4239" s="63">
        <v>137.79</v>
      </c>
      <c r="F4239" s="63">
        <v>1</v>
      </c>
      <c r="G4239" s="48">
        <f>+(Ventas_Wellpro[[#This Row],[Precio de Venta]]*0.16)*Ventas_Wellpro[[#This Row],[Cantidad Vendida]]</f>
        <v>22.046399999999998</v>
      </c>
      <c r="H4239" s="48">
        <v>137.79</v>
      </c>
      <c r="I4239" s="17">
        <f>+Ventas_Wellpro[[#This Row],[Total de Venta sin IVA]]+Ventas_Wellpro[[#This Row],[IVA]]</f>
        <v>159.8364</v>
      </c>
      <c r="J4239">
        <f>YEAR(Ventas_Wellpro[[#This Row],[Fecha]])</f>
        <v>2026</v>
      </c>
      <c r="K4239" t="str">
        <f>TEXT(Ventas_Wellpro[[#This Row],[Fecha]],"MMMM")</f>
        <v>abril</v>
      </c>
      <c r="L4239">
        <f>DAY(Ventas_Wellpro[[#This Row],[Fecha]])</f>
        <v>28</v>
      </c>
    </row>
    <row r="4240" spans="2:12" x14ac:dyDescent="0.25">
      <c r="B4240" s="70">
        <v>46140</v>
      </c>
      <c r="C4240" s="74" t="s">
        <v>22</v>
      </c>
      <c r="D4240" s="211" t="s">
        <v>216</v>
      </c>
      <c r="E4240" s="64">
        <v>137.79</v>
      </c>
      <c r="F4240" s="64">
        <v>1</v>
      </c>
      <c r="G4240" s="48">
        <f>+(Ventas_Wellpro[[#This Row],[Precio de Venta]]*0.16)*Ventas_Wellpro[[#This Row],[Cantidad Vendida]]</f>
        <v>22.046399999999998</v>
      </c>
      <c r="H4240" s="65">
        <v>137.79</v>
      </c>
      <c r="I4240" s="17">
        <f>+Ventas_Wellpro[[#This Row],[Total de Venta sin IVA]]+Ventas_Wellpro[[#This Row],[IVA]]</f>
        <v>159.8364</v>
      </c>
      <c r="J4240">
        <f>YEAR(Ventas_Wellpro[[#This Row],[Fecha]])</f>
        <v>2026</v>
      </c>
      <c r="K4240" t="str">
        <f>TEXT(Ventas_Wellpro[[#This Row],[Fecha]],"MMMM")</f>
        <v>abril</v>
      </c>
      <c r="L4240">
        <f>DAY(Ventas_Wellpro[[#This Row],[Fecha]])</f>
        <v>28</v>
      </c>
    </row>
    <row r="4241" spans="2:12" x14ac:dyDescent="0.25">
      <c r="B4241" s="70">
        <v>46140</v>
      </c>
      <c r="C4241" s="74" t="s">
        <v>22</v>
      </c>
      <c r="D4241" s="210" t="s">
        <v>216</v>
      </c>
      <c r="E4241" s="63">
        <v>137.79</v>
      </c>
      <c r="F4241" s="63">
        <v>1</v>
      </c>
      <c r="G4241" s="48">
        <f>+(Ventas_Wellpro[[#This Row],[Precio de Venta]]*0.16)*Ventas_Wellpro[[#This Row],[Cantidad Vendida]]</f>
        <v>22.046399999999998</v>
      </c>
      <c r="H4241" s="48">
        <v>137.79</v>
      </c>
      <c r="I4241" s="17">
        <f>+Ventas_Wellpro[[#This Row],[Total de Venta sin IVA]]+Ventas_Wellpro[[#This Row],[IVA]]</f>
        <v>159.8364</v>
      </c>
      <c r="J4241">
        <f>YEAR(Ventas_Wellpro[[#This Row],[Fecha]])</f>
        <v>2026</v>
      </c>
      <c r="K4241" t="str">
        <f>TEXT(Ventas_Wellpro[[#This Row],[Fecha]],"MMMM")</f>
        <v>abril</v>
      </c>
      <c r="L4241">
        <f>DAY(Ventas_Wellpro[[#This Row],[Fecha]])</f>
        <v>28</v>
      </c>
    </row>
    <row r="4242" spans="2:12" x14ac:dyDescent="0.25">
      <c r="B4242" s="70">
        <v>46140</v>
      </c>
      <c r="C4242" s="74" t="s">
        <v>22</v>
      </c>
      <c r="D4242" s="211" t="s">
        <v>216</v>
      </c>
      <c r="E4242" s="64">
        <v>137.79</v>
      </c>
      <c r="F4242" s="64">
        <v>1</v>
      </c>
      <c r="G4242" s="48">
        <f>+(Ventas_Wellpro[[#This Row],[Precio de Venta]]*0.16)*Ventas_Wellpro[[#This Row],[Cantidad Vendida]]</f>
        <v>22.046399999999998</v>
      </c>
      <c r="H4242" s="65">
        <v>137.79</v>
      </c>
      <c r="I4242" s="17">
        <f>+Ventas_Wellpro[[#This Row],[Total de Venta sin IVA]]+Ventas_Wellpro[[#This Row],[IVA]]</f>
        <v>159.8364</v>
      </c>
      <c r="J4242">
        <f>YEAR(Ventas_Wellpro[[#This Row],[Fecha]])</f>
        <v>2026</v>
      </c>
      <c r="K4242" t="str">
        <f>TEXT(Ventas_Wellpro[[#This Row],[Fecha]],"MMMM")</f>
        <v>abril</v>
      </c>
      <c r="L4242">
        <f>DAY(Ventas_Wellpro[[#This Row],[Fecha]])</f>
        <v>28</v>
      </c>
    </row>
    <row r="4243" spans="2:12" x14ac:dyDescent="0.25">
      <c r="B4243" s="70">
        <v>46140</v>
      </c>
      <c r="C4243" s="74" t="s">
        <v>21</v>
      </c>
      <c r="D4243" s="210" t="s">
        <v>216</v>
      </c>
      <c r="E4243" s="63">
        <v>137.79</v>
      </c>
      <c r="F4243" s="63">
        <v>1</v>
      </c>
      <c r="G4243" s="48">
        <f>+(Ventas_Wellpro[[#This Row],[Precio de Venta]]*0.16)*Ventas_Wellpro[[#This Row],[Cantidad Vendida]]</f>
        <v>22.046399999999998</v>
      </c>
      <c r="H4243" s="48">
        <v>137.79</v>
      </c>
      <c r="I4243" s="17">
        <f>+Ventas_Wellpro[[#This Row],[Total de Venta sin IVA]]+Ventas_Wellpro[[#This Row],[IVA]]</f>
        <v>159.8364</v>
      </c>
      <c r="J4243">
        <f>YEAR(Ventas_Wellpro[[#This Row],[Fecha]])</f>
        <v>2026</v>
      </c>
      <c r="K4243" t="str">
        <f>TEXT(Ventas_Wellpro[[#This Row],[Fecha]],"MMMM")</f>
        <v>abril</v>
      </c>
      <c r="L4243">
        <f>DAY(Ventas_Wellpro[[#This Row],[Fecha]])</f>
        <v>28</v>
      </c>
    </row>
    <row r="4244" spans="2:12" x14ac:dyDescent="0.25">
      <c r="B4244" s="70">
        <v>46140</v>
      </c>
      <c r="C4244" s="74" t="s">
        <v>24</v>
      </c>
      <c r="D4244" s="211" t="s">
        <v>216</v>
      </c>
      <c r="E4244" s="64">
        <v>137.79</v>
      </c>
      <c r="F4244" s="64">
        <v>1</v>
      </c>
      <c r="G4244" s="48">
        <f>+(Ventas_Wellpro[[#This Row],[Precio de Venta]]*0.16)*Ventas_Wellpro[[#This Row],[Cantidad Vendida]]</f>
        <v>22.046399999999998</v>
      </c>
      <c r="H4244" s="65">
        <v>137.79</v>
      </c>
      <c r="I4244" s="17">
        <f>+Ventas_Wellpro[[#This Row],[Total de Venta sin IVA]]+Ventas_Wellpro[[#This Row],[IVA]]</f>
        <v>159.8364</v>
      </c>
      <c r="J4244">
        <f>YEAR(Ventas_Wellpro[[#This Row],[Fecha]])</f>
        <v>2026</v>
      </c>
      <c r="K4244" t="str">
        <f>TEXT(Ventas_Wellpro[[#This Row],[Fecha]],"MMMM")</f>
        <v>abril</v>
      </c>
      <c r="L4244">
        <f>DAY(Ventas_Wellpro[[#This Row],[Fecha]])</f>
        <v>28</v>
      </c>
    </row>
    <row r="4245" spans="2:12" x14ac:dyDescent="0.25">
      <c r="B4245" s="70">
        <v>46140</v>
      </c>
      <c r="C4245" s="74" t="s">
        <v>11</v>
      </c>
      <c r="D4245" s="210" t="s">
        <v>216</v>
      </c>
      <c r="E4245" s="63">
        <v>343.97</v>
      </c>
      <c r="F4245" s="63">
        <v>1</v>
      </c>
      <c r="G4245" s="48">
        <f>+(Ventas_Wellpro[[#This Row],[Precio de Venta]]*0.16)*Ventas_Wellpro[[#This Row],[Cantidad Vendida]]</f>
        <v>55.035200000000003</v>
      </c>
      <c r="H4245" s="48">
        <v>343.97</v>
      </c>
      <c r="I4245" s="17">
        <f>+Ventas_Wellpro[[#This Row],[Total de Venta sin IVA]]+Ventas_Wellpro[[#This Row],[IVA]]</f>
        <v>399.00520000000006</v>
      </c>
      <c r="J4245">
        <f>YEAR(Ventas_Wellpro[[#This Row],[Fecha]])</f>
        <v>2026</v>
      </c>
      <c r="K4245" t="str">
        <f>TEXT(Ventas_Wellpro[[#This Row],[Fecha]],"MMMM")</f>
        <v>abril</v>
      </c>
      <c r="L4245">
        <f>DAY(Ventas_Wellpro[[#This Row],[Fecha]])</f>
        <v>28</v>
      </c>
    </row>
    <row r="4246" spans="2:12" x14ac:dyDescent="0.25">
      <c r="B4246" s="70">
        <v>46140</v>
      </c>
      <c r="C4246" s="74" t="s">
        <v>11</v>
      </c>
      <c r="D4246" s="211" t="s">
        <v>216</v>
      </c>
      <c r="E4246" s="64">
        <v>343.97</v>
      </c>
      <c r="F4246" s="64">
        <v>1</v>
      </c>
      <c r="G4246" s="48">
        <f>+(Ventas_Wellpro[[#This Row],[Precio de Venta]]*0.16)*Ventas_Wellpro[[#This Row],[Cantidad Vendida]]</f>
        <v>55.035200000000003</v>
      </c>
      <c r="H4246" s="65">
        <v>343.97</v>
      </c>
      <c r="I4246" s="17">
        <f>+Ventas_Wellpro[[#This Row],[Total de Venta sin IVA]]+Ventas_Wellpro[[#This Row],[IVA]]</f>
        <v>399.00520000000006</v>
      </c>
      <c r="J4246">
        <f>YEAR(Ventas_Wellpro[[#This Row],[Fecha]])</f>
        <v>2026</v>
      </c>
      <c r="K4246" t="str">
        <f>TEXT(Ventas_Wellpro[[#This Row],[Fecha]],"MMMM")</f>
        <v>abril</v>
      </c>
      <c r="L4246">
        <f>DAY(Ventas_Wellpro[[#This Row],[Fecha]])</f>
        <v>28</v>
      </c>
    </row>
    <row r="4247" spans="2:12" x14ac:dyDescent="0.25">
      <c r="B4247" s="70">
        <v>46140</v>
      </c>
      <c r="C4247" s="74" t="s">
        <v>11</v>
      </c>
      <c r="D4247" s="210" t="s">
        <v>216</v>
      </c>
      <c r="E4247" s="63">
        <v>343.97</v>
      </c>
      <c r="F4247" s="63">
        <v>1</v>
      </c>
      <c r="G4247" s="48">
        <f>+(Ventas_Wellpro[[#This Row],[Precio de Venta]]*0.16)*Ventas_Wellpro[[#This Row],[Cantidad Vendida]]</f>
        <v>55.035200000000003</v>
      </c>
      <c r="H4247" s="48">
        <v>343.97</v>
      </c>
      <c r="I4247" s="17">
        <f>+Ventas_Wellpro[[#This Row],[Total de Venta sin IVA]]+Ventas_Wellpro[[#This Row],[IVA]]</f>
        <v>399.00520000000006</v>
      </c>
      <c r="J4247">
        <f>YEAR(Ventas_Wellpro[[#This Row],[Fecha]])</f>
        <v>2026</v>
      </c>
      <c r="K4247" t="str">
        <f>TEXT(Ventas_Wellpro[[#This Row],[Fecha]],"MMMM")</f>
        <v>abril</v>
      </c>
      <c r="L4247">
        <f>DAY(Ventas_Wellpro[[#This Row],[Fecha]])</f>
        <v>28</v>
      </c>
    </row>
    <row r="4248" spans="2:12" x14ac:dyDescent="0.25">
      <c r="B4248" s="70">
        <v>46140</v>
      </c>
      <c r="C4248" s="74" t="s">
        <v>123</v>
      </c>
      <c r="D4248" s="210" t="s">
        <v>216</v>
      </c>
      <c r="E4248" s="63">
        <v>137.79</v>
      </c>
      <c r="F4248" s="63">
        <v>1</v>
      </c>
      <c r="G4248" s="48">
        <f>+(Ventas_Wellpro[[#This Row],[Precio de Venta]]*0.16)*Ventas_Wellpro[[#This Row],[Cantidad Vendida]]</f>
        <v>22.046399999999998</v>
      </c>
      <c r="H4248" s="48">
        <v>137.79</v>
      </c>
      <c r="I4248" s="17">
        <f>+Ventas_Wellpro[[#This Row],[Total de Venta sin IVA]]+Ventas_Wellpro[[#This Row],[IVA]]</f>
        <v>159.8364</v>
      </c>
      <c r="J4248">
        <f>YEAR(Ventas_Wellpro[[#This Row],[Fecha]])</f>
        <v>2026</v>
      </c>
      <c r="K4248" t="str">
        <f>TEXT(Ventas_Wellpro[[#This Row],[Fecha]],"MMMM")</f>
        <v>abril</v>
      </c>
      <c r="L4248">
        <f>DAY(Ventas_Wellpro[[#This Row],[Fecha]])</f>
        <v>28</v>
      </c>
    </row>
    <row r="4249" spans="2:12" x14ac:dyDescent="0.25">
      <c r="B4249" s="70">
        <v>46140</v>
      </c>
      <c r="C4249" s="74" t="s">
        <v>123</v>
      </c>
      <c r="D4249" s="211" t="s">
        <v>216</v>
      </c>
      <c r="E4249" s="64">
        <v>137.79</v>
      </c>
      <c r="F4249" s="64">
        <v>1</v>
      </c>
      <c r="G4249" s="48">
        <f>+(Ventas_Wellpro[[#This Row],[Precio de Venta]]*0.16)*Ventas_Wellpro[[#This Row],[Cantidad Vendida]]</f>
        <v>22.046399999999998</v>
      </c>
      <c r="H4249" s="65">
        <v>137.79</v>
      </c>
      <c r="I4249" s="17">
        <f>+Ventas_Wellpro[[#This Row],[Total de Venta sin IVA]]+Ventas_Wellpro[[#This Row],[IVA]]</f>
        <v>159.8364</v>
      </c>
      <c r="J4249">
        <f>YEAR(Ventas_Wellpro[[#This Row],[Fecha]])</f>
        <v>2026</v>
      </c>
      <c r="K4249" t="str">
        <f>TEXT(Ventas_Wellpro[[#This Row],[Fecha]],"MMMM")</f>
        <v>abril</v>
      </c>
      <c r="L4249">
        <f>DAY(Ventas_Wellpro[[#This Row],[Fecha]])</f>
        <v>28</v>
      </c>
    </row>
    <row r="4250" spans="2:12" x14ac:dyDescent="0.25">
      <c r="B4250" s="70">
        <v>46140</v>
      </c>
      <c r="C4250" s="74" t="s">
        <v>123</v>
      </c>
      <c r="D4250" s="210" t="s">
        <v>216</v>
      </c>
      <c r="E4250" s="63">
        <v>137.79</v>
      </c>
      <c r="F4250" s="63">
        <v>1</v>
      </c>
      <c r="G4250" s="48">
        <f>+(Ventas_Wellpro[[#This Row],[Precio de Venta]]*0.16)*Ventas_Wellpro[[#This Row],[Cantidad Vendida]]</f>
        <v>22.046399999999998</v>
      </c>
      <c r="H4250" s="48">
        <v>137.79</v>
      </c>
      <c r="I4250" s="17">
        <f>+Ventas_Wellpro[[#This Row],[Total de Venta sin IVA]]+Ventas_Wellpro[[#This Row],[IVA]]</f>
        <v>159.8364</v>
      </c>
      <c r="J4250">
        <f>YEAR(Ventas_Wellpro[[#This Row],[Fecha]])</f>
        <v>2026</v>
      </c>
      <c r="K4250" t="str">
        <f>TEXT(Ventas_Wellpro[[#This Row],[Fecha]],"MMMM")</f>
        <v>abril</v>
      </c>
      <c r="L4250">
        <f>DAY(Ventas_Wellpro[[#This Row],[Fecha]])</f>
        <v>28</v>
      </c>
    </row>
    <row r="4251" spans="2:12" x14ac:dyDescent="0.25">
      <c r="B4251" s="70">
        <v>46140</v>
      </c>
      <c r="C4251" s="74" t="s">
        <v>123</v>
      </c>
      <c r="D4251" s="211" t="s">
        <v>216</v>
      </c>
      <c r="E4251" s="64">
        <v>137.79</v>
      </c>
      <c r="F4251" s="64">
        <v>1</v>
      </c>
      <c r="G4251" s="48">
        <f>+(Ventas_Wellpro[[#This Row],[Precio de Venta]]*0.16)*Ventas_Wellpro[[#This Row],[Cantidad Vendida]]</f>
        <v>22.046399999999998</v>
      </c>
      <c r="H4251" s="65">
        <v>137.79</v>
      </c>
      <c r="I4251" s="17">
        <f>+Ventas_Wellpro[[#This Row],[Total de Venta sin IVA]]+Ventas_Wellpro[[#This Row],[IVA]]</f>
        <v>159.8364</v>
      </c>
      <c r="J4251">
        <f>YEAR(Ventas_Wellpro[[#This Row],[Fecha]])</f>
        <v>2026</v>
      </c>
      <c r="K4251" t="str">
        <f>TEXT(Ventas_Wellpro[[#This Row],[Fecha]],"MMMM")</f>
        <v>abril</v>
      </c>
      <c r="L4251">
        <f>DAY(Ventas_Wellpro[[#This Row],[Fecha]])</f>
        <v>28</v>
      </c>
    </row>
    <row r="4252" spans="2:12" x14ac:dyDescent="0.25">
      <c r="B4252" s="70">
        <v>46141</v>
      </c>
      <c r="C4252" s="88" t="s">
        <v>18</v>
      </c>
      <c r="D4252" t="s">
        <v>196</v>
      </c>
      <c r="E4252" s="164">
        <v>525.59</v>
      </c>
      <c r="F4252" s="164">
        <v>6</v>
      </c>
      <c r="G4252" s="48">
        <f>+(Ventas_Wellpro[[#This Row],[Precio de Venta]]*0.16)*Ventas_Wellpro[[#This Row],[Cantidad Vendida]]</f>
        <v>504.56640000000004</v>
      </c>
      <c r="H4252" s="166">
        <v>3153.54</v>
      </c>
      <c r="I4252" s="17">
        <f>+Ventas_Wellpro[[#This Row],[Total de Venta sin IVA]]+Ventas_Wellpro[[#This Row],[IVA]]</f>
        <v>3658.1064000000001</v>
      </c>
      <c r="J4252">
        <f>YEAR(Ventas_Wellpro[[#This Row],[Fecha]])</f>
        <v>2026</v>
      </c>
      <c r="K4252" t="str">
        <f>TEXT(Ventas_Wellpro[[#This Row],[Fecha]],"MMMM")</f>
        <v>abril</v>
      </c>
      <c r="L4252">
        <f>DAY(Ventas_Wellpro[[#This Row],[Fecha]])</f>
        <v>29</v>
      </c>
    </row>
    <row r="4253" spans="2:12" x14ac:dyDescent="0.25">
      <c r="B4253" s="70">
        <v>46141</v>
      </c>
      <c r="C4253" s="88" t="s">
        <v>18</v>
      </c>
      <c r="D4253" t="s">
        <v>196</v>
      </c>
      <c r="E4253" s="165">
        <v>525.59</v>
      </c>
      <c r="F4253" s="165">
        <v>6</v>
      </c>
      <c r="G4253" s="48">
        <f>+(Ventas_Wellpro[[#This Row],[Precio de Venta]]*0.16)*Ventas_Wellpro[[#This Row],[Cantidad Vendida]]</f>
        <v>504.56640000000004</v>
      </c>
      <c r="H4253" s="167">
        <v>3153.54</v>
      </c>
      <c r="I4253" s="17">
        <f>+Ventas_Wellpro[[#This Row],[Total de Venta sin IVA]]+Ventas_Wellpro[[#This Row],[IVA]]</f>
        <v>3658.1064000000001</v>
      </c>
      <c r="J4253">
        <f>YEAR(Ventas_Wellpro[[#This Row],[Fecha]])</f>
        <v>2026</v>
      </c>
      <c r="K4253" t="str">
        <f>TEXT(Ventas_Wellpro[[#This Row],[Fecha]],"MMMM")</f>
        <v>abril</v>
      </c>
      <c r="L4253">
        <f>DAY(Ventas_Wellpro[[#This Row],[Fecha]])</f>
        <v>29</v>
      </c>
    </row>
    <row r="4254" spans="2:12" x14ac:dyDescent="0.25">
      <c r="B4254" s="70">
        <v>46141</v>
      </c>
      <c r="C4254" s="88" t="s">
        <v>18</v>
      </c>
      <c r="D4254" t="s">
        <v>196</v>
      </c>
      <c r="E4254" s="164">
        <v>525.59</v>
      </c>
      <c r="F4254" s="164">
        <v>6</v>
      </c>
      <c r="G4254" s="48">
        <f>+(Ventas_Wellpro[[#This Row],[Precio de Venta]]*0.16)*Ventas_Wellpro[[#This Row],[Cantidad Vendida]]</f>
        <v>504.56640000000004</v>
      </c>
      <c r="H4254" s="166">
        <v>3153.54</v>
      </c>
      <c r="I4254" s="17">
        <f>+Ventas_Wellpro[[#This Row],[Total de Venta sin IVA]]+Ventas_Wellpro[[#This Row],[IVA]]</f>
        <v>3658.1064000000001</v>
      </c>
      <c r="J4254">
        <f>YEAR(Ventas_Wellpro[[#This Row],[Fecha]])</f>
        <v>2026</v>
      </c>
      <c r="K4254" t="str">
        <f>TEXT(Ventas_Wellpro[[#This Row],[Fecha]],"MMMM")</f>
        <v>abril</v>
      </c>
      <c r="L4254">
        <f>DAY(Ventas_Wellpro[[#This Row],[Fecha]])</f>
        <v>29</v>
      </c>
    </row>
    <row r="4255" spans="2:12" x14ac:dyDescent="0.25">
      <c r="B4255" s="70">
        <v>46141</v>
      </c>
      <c r="C4255" s="88" t="s">
        <v>18</v>
      </c>
      <c r="D4255" t="s">
        <v>196</v>
      </c>
      <c r="E4255" s="165">
        <v>525.59</v>
      </c>
      <c r="F4255" s="165">
        <v>6</v>
      </c>
      <c r="G4255" s="48">
        <f>+(Ventas_Wellpro[[#This Row],[Precio de Venta]]*0.16)*Ventas_Wellpro[[#This Row],[Cantidad Vendida]]</f>
        <v>504.56640000000004</v>
      </c>
      <c r="H4255" s="167">
        <v>3153.54</v>
      </c>
      <c r="I4255" s="17">
        <f>+Ventas_Wellpro[[#This Row],[Total de Venta sin IVA]]+Ventas_Wellpro[[#This Row],[IVA]]</f>
        <v>3658.1064000000001</v>
      </c>
      <c r="J4255">
        <f>YEAR(Ventas_Wellpro[[#This Row],[Fecha]])</f>
        <v>2026</v>
      </c>
      <c r="K4255" t="str">
        <f>TEXT(Ventas_Wellpro[[#This Row],[Fecha]],"MMMM")</f>
        <v>abril</v>
      </c>
      <c r="L4255">
        <f>DAY(Ventas_Wellpro[[#This Row],[Fecha]])</f>
        <v>29</v>
      </c>
    </row>
    <row r="4256" spans="2:12" x14ac:dyDescent="0.25">
      <c r="B4256" s="70">
        <v>46141</v>
      </c>
      <c r="C4256" s="88" t="s">
        <v>18</v>
      </c>
      <c r="D4256" t="s">
        <v>196</v>
      </c>
      <c r="E4256" s="164">
        <v>525.59</v>
      </c>
      <c r="F4256" s="164">
        <v>6</v>
      </c>
      <c r="G4256" s="48">
        <f>+(Ventas_Wellpro[[#This Row],[Precio de Venta]]*0.16)*Ventas_Wellpro[[#This Row],[Cantidad Vendida]]</f>
        <v>504.56640000000004</v>
      </c>
      <c r="H4256" s="166">
        <v>3153.54</v>
      </c>
      <c r="I4256" s="17">
        <f>+Ventas_Wellpro[[#This Row],[Total de Venta sin IVA]]+Ventas_Wellpro[[#This Row],[IVA]]</f>
        <v>3658.1064000000001</v>
      </c>
      <c r="J4256">
        <f>YEAR(Ventas_Wellpro[[#This Row],[Fecha]])</f>
        <v>2026</v>
      </c>
      <c r="K4256" t="str">
        <f>TEXT(Ventas_Wellpro[[#This Row],[Fecha]],"MMMM")</f>
        <v>abril</v>
      </c>
      <c r="L4256">
        <f>DAY(Ventas_Wellpro[[#This Row],[Fecha]])</f>
        <v>29</v>
      </c>
    </row>
    <row r="4257" spans="2:12" x14ac:dyDescent="0.25">
      <c r="B4257" s="70">
        <v>46141</v>
      </c>
      <c r="C4257" s="88" t="s">
        <v>18</v>
      </c>
      <c r="D4257" t="s">
        <v>196</v>
      </c>
      <c r="E4257" s="165">
        <v>525.59</v>
      </c>
      <c r="F4257" s="165">
        <v>6</v>
      </c>
      <c r="G4257" s="48">
        <f>+(Ventas_Wellpro[[#This Row],[Precio de Venta]]*0.16)*Ventas_Wellpro[[#This Row],[Cantidad Vendida]]</f>
        <v>504.56640000000004</v>
      </c>
      <c r="H4257" s="167">
        <v>3153.54</v>
      </c>
      <c r="I4257" s="17">
        <f>+Ventas_Wellpro[[#This Row],[Total de Venta sin IVA]]+Ventas_Wellpro[[#This Row],[IVA]]</f>
        <v>3658.1064000000001</v>
      </c>
      <c r="J4257">
        <f>YEAR(Ventas_Wellpro[[#This Row],[Fecha]])</f>
        <v>2026</v>
      </c>
      <c r="K4257" t="str">
        <f>TEXT(Ventas_Wellpro[[#This Row],[Fecha]],"MMMM")</f>
        <v>abril</v>
      </c>
      <c r="L4257">
        <f>DAY(Ventas_Wellpro[[#This Row],[Fecha]])</f>
        <v>29</v>
      </c>
    </row>
    <row r="4258" spans="2:12" x14ac:dyDescent="0.25">
      <c r="B4258" s="70">
        <v>46141</v>
      </c>
      <c r="C4258" s="74" t="s">
        <v>22</v>
      </c>
      <c r="D4258" s="210" t="s">
        <v>144</v>
      </c>
      <c r="E4258" s="164">
        <v>137.79</v>
      </c>
      <c r="F4258" s="164">
        <v>1</v>
      </c>
      <c r="G4258" s="48">
        <f>+(Ventas_Wellpro[[#This Row],[Precio de Venta]]*0.16)*Ventas_Wellpro[[#This Row],[Cantidad Vendida]]</f>
        <v>22.046399999999998</v>
      </c>
      <c r="H4258" s="166">
        <v>137.79</v>
      </c>
      <c r="I4258" s="17">
        <f>+Ventas_Wellpro[[#This Row],[Total de Venta sin IVA]]+Ventas_Wellpro[[#This Row],[IVA]]</f>
        <v>159.8364</v>
      </c>
      <c r="J4258">
        <f>YEAR(Ventas_Wellpro[[#This Row],[Fecha]])</f>
        <v>2026</v>
      </c>
      <c r="K4258" t="str">
        <f>TEXT(Ventas_Wellpro[[#This Row],[Fecha]],"MMMM")</f>
        <v>abril</v>
      </c>
      <c r="L4258">
        <f>DAY(Ventas_Wellpro[[#This Row],[Fecha]])</f>
        <v>29</v>
      </c>
    </row>
    <row r="4259" spans="2:12" x14ac:dyDescent="0.25">
      <c r="B4259" s="70">
        <v>46141</v>
      </c>
      <c r="C4259" s="74" t="s">
        <v>22</v>
      </c>
      <c r="D4259" s="211" t="s">
        <v>144</v>
      </c>
      <c r="E4259" s="165">
        <v>137.79</v>
      </c>
      <c r="F4259" s="165">
        <v>1</v>
      </c>
      <c r="G4259" s="48">
        <f>+(Ventas_Wellpro[[#This Row],[Precio de Venta]]*0.16)*Ventas_Wellpro[[#This Row],[Cantidad Vendida]]</f>
        <v>22.046399999999998</v>
      </c>
      <c r="H4259" s="167">
        <v>137.79</v>
      </c>
      <c r="I4259" s="17">
        <f>+Ventas_Wellpro[[#This Row],[Total de Venta sin IVA]]+Ventas_Wellpro[[#This Row],[IVA]]</f>
        <v>159.8364</v>
      </c>
      <c r="J4259">
        <f>YEAR(Ventas_Wellpro[[#This Row],[Fecha]])</f>
        <v>2026</v>
      </c>
      <c r="K4259" t="str">
        <f>TEXT(Ventas_Wellpro[[#This Row],[Fecha]],"MMMM")</f>
        <v>abril</v>
      </c>
      <c r="L4259">
        <f>DAY(Ventas_Wellpro[[#This Row],[Fecha]])</f>
        <v>29</v>
      </c>
    </row>
    <row r="4260" spans="2:12" x14ac:dyDescent="0.25">
      <c r="B4260" s="70">
        <v>46141</v>
      </c>
      <c r="C4260" s="74" t="s">
        <v>22</v>
      </c>
      <c r="D4260" s="210" t="s">
        <v>144</v>
      </c>
      <c r="E4260" s="164">
        <v>137.79</v>
      </c>
      <c r="F4260" s="164">
        <v>1</v>
      </c>
      <c r="G4260" s="48">
        <f>+(Ventas_Wellpro[[#This Row],[Precio de Venta]]*0.16)*Ventas_Wellpro[[#This Row],[Cantidad Vendida]]</f>
        <v>22.046399999999998</v>
      </c>
      <c r="H4260" s="166">
        <v>137.79</v>
      </c>
      <c r="I4260" s="17">
        <f>+Ventas_Wellpro[[#This Row],[Total de Venta sin IVA]]+Ventas_Wellpro[[#This Row],[IVA]]</f>
        <v>159.8364</v>
      </c>
      <c r="J4260">
        <f>YEAR(Ventas_Wellpro[[#This Row],[Fecha]])</f>
        <v>2026</v>
      </c>
      <c r="K4260" t="str">
        <f>TEXT(Ventas_Wellpro[[#This Row],[Fecha]],"MMMM")</f>
        <v>abril</v>
      </c>
      <c r="L4260">
        <f>DAY(Ventas_Wellpro[[#This Row],[Fecha]])</f>
        <v>29</v>
      </c>
    </row>
    <row r="4261" spans="2:12" x14ac:dyDescent="0.25">
      <c r="B4261" s="70">
        <v>46141</v>
      </c>
      <c r="C4261" s="74" t="s">
        <v>22</v>
      </c>
      <c r="D4261" s="211" t="s">
        <v>144</v>
      </c>
      <c r="E4261" s="165">
        <v>137.79</v>
      </c>
      <c r="F4261" s="165">
        <v>1</v>
      </c>
      <c r="G4261" s="48">
        <f>+(Ventas_Wellpro[[#This Row],[Precio de Venta]]*0.16)*Ventas_Wellpro[[#This Row],[Cantidad Vendida]]</f>
        <v>22.046399999999998</v>
      </c>
      <c r="H4261" s="167">
        <v>137.79</v>
      </c>
      <c r="I4261" s="17">
        <f>+Ventas_Wellpro[[#This Row],[Total de Venta sin IVA]]+Ventas_Wellpro[[#This Row],[IVA]]</f>
        <v>159.8364</v>
      </c>
      <c r="J4261">
        <f>YEAR(Ventas_Wellpro[[#This Row],[Fecha]])</f>
        <v>2026</v>
      </c>
      <c r="K4261" t="str">
        <f>TEXT(Ventas_Wellpro[[#This Row],[Fecha]],"MMMM")</f>
        <v>abril</v>
      </c>
      <c r="L4261">
        <f>DAY(Ventas_Wellpro[[#This Row],[Fecha]])</f>
        <v>29</v>
      </c>
    </row>
    <row r="4262" spans="2:12" x14ac:dyDescent="0.25">
      <c r="B4262" s="70">
        <v>46141</v>
      </c>
      <c r="C4262" s="74" t="s">
        <v>22</v>
      </c>
      <c r="D4262" s="210" t="s">
        <v>144</v>
      </c>
      <c r="E4262" s="164">
        <v>137.79</v>
      </c>
      <c r="F4262" s="164">
        <v>1</v>
      </c>
      <c r="G4262" s="48">
        <f>+(Ventas_Wellpro[[#This Row],[Precio de Venta]]*0.16)*Ventas_Wellpro[[#This Row],[Cantidad Vendida]]</f>
        <v>22.046399999999998</v>
      </c>
      <c r="H4262" s="166">
        <v>137.79</v>
      </c>
      <c r="I4262" s="17">
        <f>+Ventas_Wellpro[[#This Row],[Total de Venta sin IVA]]+Ventas_Wellpro[[#This Row],[IVA]]</f>
        <v>159.8364</v>
      </c>
      <c r="J4262">
        <f>YEAR(Ventas_Wellpro[[#This Row],[Fecha]])</f>
        <v>2026</v>
      </c>
      <c r="K4262" t="str">
        <f>TEXT(Ventas_Wellpro[[#This Row],[Fecha]],"MMMM")</f>
        <v>abril</v>
      </c>
      <c r="L4262">
        <f>DAY(Ventas_Wellpro[[#This Row],[Fecha]])</f>
        <v>29</v>
      </c>
    </row>
    <row r="4263" spans="2:12" x14ac:dyDescent="0.25">
      <c r="B4263" s="70">
        <v>46141</v>
      </c>
      <c r="C4263" s="74" t="s">
        <v>22</v>
      </c>
      <c r="D4263" s="211" t="s">
        <v>144</v>
      </c>
      <c r="E4263" s="165">
        <v>137.79</v>
      </c>
      <c r="F4263" s="165">
        <v>1</v>
      </c>
      <c r="G4263" s="48">
        <f>+(Ventas_Wellpro[[#This Row],[Precio de Venta]]*0.16)*Ventas_Wellpro[[#This Row],[Cantidad Vendida]]</f>
        <v>22.046399999999998</v>
      </c>
      <c r="H4263" s="167">
        <v>137.79</v>
      </c>
      <c r="I4263" s="17">
        <f>+Ventas_Wellpro[[#This Row],[Total de Venta sin IVA]]+Ventas_Wellpro[[#This Row],[IVA]]</f>
        <v>159.8364</v>
      </c>
      <c r="J4263">
        <f>YEAR(Ventas_Wellpro[[#This Row],[Fecha]])</f>
        <v>2026</v>
      </c>
      <c r="K4263" t="str">
        <f>TEXT(Ventas_Wellpro[[#This Row],[Fecha]],"MMMM")</f>
        <v>abril</v>
      </c>
      <c r="L4263">
        <f>DAY(Ventas_Wellpro[[#This Row],[Fecha]])</f>
        <v>29</v>
      </c>
    </row>
    <row r="4264" spans="2:12" x14ac:dyDescent="0.25">
      <c r="B4264" s="70">
        <v>46141</v>
      </c>
      <c r="C4264" s="74" t="s">
        <v>22</v>
      </c>
      <c r="D4264" s="210" t="s">
        <v>144</v>
      </c>
      <c r="E4264" s="164">
        <v>137.79</v>
      </c>
      <c r="F4264" s="164">
        <v>1</v>
      </c>
      <c r="G4264" s="48">
        <f>+(Ventas_Wellpro[[#This Row],[Precio de Venta]]*0.16)*Ventas_Wellpro[[#This Row],[Cantidad Vendida]]</f>
        <v>22.046399999999998</v>
      </c>
      <c r="H4264" s="166">
        <v>137.79</v>
      </c>
      <c r="I4264" s="17">
        <f>+Ventas_Wellpro[[#This Row],[Total de Venta sin IVA]]+Ventas_Wellpro[[#This Row],[IVA]]</f>
        <v>159.8364</v>
      </c>
      <c r="J4264">
        <f>YEAR(Ventas_Wellpro[[#This Row],[Fecha]])</f>
        <v>2026</v>
      </c>
      <c r="K4264" t="str">
        <f>TEXT(Ventas_Wellpro[[#This Row],[Fecha]],"MMMM")</f>
        <v>abril</v>
      </c>
      <c r="L4264">
        <f>DAY(Ventas_Wellpro[[#This Row],[Fecha]])</f>
        <v>29</v>
      </c>
    </row>
    <row r="4265" spans="2:12" x14ac:dyDescent="0.25">
      <c r="B4265" s="70">
        <v>46141</v>
      </c>
      <c r="C4265" s="74" t="s">
        <v>22</v>
      </c>
      <c r="D4265" s="211" t="s">
        <v>144</v>
      </c>
      <c r="E4265" s="165">
        <v>137.79</v>
      </c>
      <c r="F4265" s="165">
        <v>1</v>
      </c>
      <c r="G4265" s="48">
        <f>+(Ventas_Wellpro[[#This Row],[Precio de Venta]]*0.16)*Ventas_Wellpro[[#This Row],[Cantidad Vendida]]</f>
        <v>22.046399999999998</v>
      </c>
      <c r="H4265" s="167">
        <v>137.79</v>
      </c>
      <c r="I4265" s="17">
        <f>+Ventas_Wellpro[[#This Row],[Total de Venta sin IVA]]+Ventas_Wellpro[[#This Row],[IVA]]</f>
        <v>159.8364</v>
      </c>
      <c r="J4265">
        <f>YEAR(Ventas_Wellpro[[#This Row],[Fecha]])</f>
        <v>2026</v>
      </c>
      <c r="K4265" t="str">
        <f>TEXT(Ventas_Wellpro[[#This Row],[Fecha]],"MMMM")</f>
        <v>abril</v>
      </c>
      <c r="L4265">
        <f>DAY(Ventas_Wellpro[[#This Row],[Fecha]])</f>
        <v>29</v>
      </c>
    </row>
    <row r="4266" spans="2:12" x14ac:dyDescent="0.25">
      <c r="B4266" s="70">
        <v>46141</v>
      </c>
      <c r="C4266" s="74" t="s">
        <v>22</v>
      </c>
      <c r="D4266" s="210" t="s">
        <v>144</v>
      </c>
      <c r="E4266" s="164">
        <v>137.79</v>
      </c>
      <c r="F4266" s="164">
        <v>1</v>
      </c>
      <c r="G4266" s="48">
        <f>+(Ventas_Wellpro[[#This Row],[Precio de Venta]]*0.16)*Ventas_Wellpro[[#This Row],[Cantidad Vendida]]</f>
        <v>22.046399999999998</v>
      </c>
      <c r="H4266" s="166">
        <v>137.79</v>
      </c>
      <c r="I4266" s="17">
        <f>+Ventas_Wellpro[[#This Row],[Total de Venta sin IVA]]+Ventas_Wellpro[[#This Row],[IVA]]</f>
        <v>159.8364</v>
      </c>
      <c r="J4266">
        <f>YEAR(Ventas_Wellpro[[#This Row],[Fecha]])</f>
        <v>2026</v>
      </c>
      <c r="K4266" t="str">
        <f>TEXT(Ventas_Wellpro[[#This Row],[Fecha]],"MMMM")</f>
        <v>abril</v>
      </c>
      <c r="L4266">
        <f>DAY(Ventas_Wellpro[[#This Row],[Fecha]])</f>
        <v>29</v>
      </c>
    </row>
    <row r="4267" spans="2:12" x14ac:dyDescent="0.25">
      <c r="B4267" s="70">
        <v>46141</v>
      </c>
      <c r="C4267" s="74" t="s">
        <v>22</v>
      </c>
      <c r="D4267" s="211" t="s">
        <v>144</v>
      </c>
      <c r="E4267" s="165">
        <v>137.79</v>
      </c>
      <c r="F4267" s="165">
        <v>1</v>
      </c>
      <c r="G4267" s="48">
        <f>+(Ventas_Wellpro[[#This Row],[Precio de Venta]]*0.16)*Ventas_Wellpro[[#This Row],[Cantidad Vendida]]</f>
        <v>22.046399999999998</v>
      </c>
      <c r="H4267" s="167">
        <v>137.79</v>
      </c>
      <c r="I4267" s="17">
        <f>+Ventas_Wellpro[[#This Row],[Total de Venta sin IVA]]+Ventas_Wellpro[[#This Row],[IVA]]</f>
        <v>159.8364</v>
      </c>
      <c r="J4267">
        <f>YEAR(Ventas_Wellpro[[#This Row],[Fecha]])</f>
        <v>2026</v>
      </c>
      <c r="K4267" t="str">
        <f>TEXT(Ventas_Wellpro[[#This Row],[Fecha]],"MMMM")</f>
        <v>abril</v>
      </c>
      <c r="L4267">
        <f>DAY(Ventas_Wellpro[[#This Row],[Fecha]])</f>
        <v>29</v>
      </c>
    </row>
    <row r="4268" spans="2:12" x14ac:dyDescent="0.25">
      <c r="B4268" s="70">
        <v>46141</v>
      </c>
      <c r="C4268" s="74" t="s">
        <v>21</v>
      </c>
      <c r="D4268" s="210" t="s">
        <v>144</v>
      </c>
      <c r="E4268" s="164">
        <v>137.79249999999999</v>
      </c>
      <c r="F4268" s="164">
        <v>4</v>
      </c>
      <c r="G4268" s="48">
        <f>+(Ventas_Wellpro[[#This Row],[Precio de Venta]]*0.16)*Ventas_Wellpro[[#This Row],[Cantidad Vendida]]</f>
        <v>88.18719999999999</v>
      </c>
      <c r="H4268" s="166">
        <v>551.16999999999996</v>
      </c>
      <c r="I4268" s="17">
        <f>+Ventas_Wellpro[[#This Row],[Total de Venta sin IVA]]+Ventas_Wellpro[[#This Row],[IVA]]</f>
        <v>639.35719999999992</v>
      </c>
      <c r="J4268">
        <f>YEAR(Ventas_Wellpro[[#This Row],[Fecha]])</f>
        <v>2026</v>
      </c>
      <c r="K4268" t="str">
        <f>TEXT(Ventas_Wellpro[[#This Row],[Fecha]],"MMMM")</f>
        <v>abril</v>
      </c>
      <c r="L4268">
        <f>DAY(Ventas_Wellpro[[#This Row],[Fecha]])</f>
        <v>29</v>
      </c>
    </row>
    <row r="4269" spans="2:12" x14ac:dyDescent="0.25">
      <c r="B4269" s="70">
        <v>46141</v>
      </c>
      <c r="C4269" s="74" t="s">
        <v>24</v>
      </c>
      <c r="D4269" s="211" t="s">
        <v>144</v>
      </c>
      <c r="E4269" s="165">
        <v>137.79499999999999</v>
      </c>
      <c r="F4269" s="165">
        <v>2</v>
      </c>
      <c r="G4269" s="48">
        <f>+(Ventas_Wellpro[[#This Row],[Precio de Venta]]*0.16)*Ventas_Wellpro[[#This Row],[Cantidad Vendida]]</f>
        <v>44.0944</v>
      </c>
      <c r="H4269" s="167">
        <v>275.58999999999997</v>
      </c>
      <c r="I4269" s="17">
        <f>+Ventas_Wellpro[[#This Row],[Total de Venta sin IVA]]+Ventas_Wellpro[[#This Row],[IVA]]</f>
        <v>319.68439999999998</v>
      </c>
      <c r="J4269">
        <f>YEAR(Ventas_Wellpro[[#This Row],[Fecha]])</f>
        <v>2026</v>
      </c>
      <c r="K4269" t="str">
        <f>TEXT(Ventas_Wellpro[[#This Row],[Fecha]],"MMMM")</f>
        <v>abril</v>
      </c>
      <c r="L4269">
        <f>DAY(Ventas_Wellpro[[#This Row],[Fecha]])</f>
        <v>29</v>
      </c>
    </row>
    <row r="4270" spans="2:12" x14ac:dyDescent="0.25">
      <c r="B4270" s="70">
        <v>46141</v>
      </c>
      <c r="C4270" s="74" t="s">
        <v>24</v>
      </c>
      <c r="D4270" s="210" t="s">
        <v>144</v>
      </c>
      <c r="E4270" s="164">
        <v>137.79</v>
      </c>
      <c r="F4270" s="164">
        <v>1</v>
      </c>
      <c r="G4270" s="48">
        <f>+(Ventas_Wellpro[[#This Row],[Precio de Venta]]*0.16)*Ventas_Wellpro[[#This Row],[Cantidad Vendida]]</f>
        <v>22.046399999999998</v>
      </c>
      <c r="H4270" s="166">
        <v>137.79</v>
      </c>
      <c r="I4270" s="17">
        <f>+Ventas_Wellpro[[#This Row],[Total de Venta sin IVA]]+Ventas_Wellpro[[#This Row],[IVA]]</f>
        <v>159.8364</v>
      </c>
      <c r="J4270">
        <f>YEAR(Ventas_Wellpro[[#This Row],[Fecha]])</f>
        <v>2026</v>
      </c>
      <c r="K4270" t="str">
        <f>TEXT(Ventas_Wellpro[[#This Row],[Fecha]],"MMMM")</f>
        <v>abril</v>
      </c>
      <c r="L4270">
        <f>DAY(Ventas_Wellpro[[#This Row],[Fecha]])</f>
        <v>29</v>
      </c>
    </row>
    <row r="4271" spans="2:12" x14ac:dyDescent="0.25">
      <c r="B4271" s="70">
        <v>46141</v>
      </c>
      <c r="C4271" s="74" t="s">
        <v>24</v>
      </c>
      <c r="D4271" s="211" t="s">
        <v>144</v>
      </c>
      <c r="E4271" s="165">
        <v>137.79</v>
      </c>
      <c r="F4271" s="165">
        <v>1</v>
      </c>
      <c r="G4271" s="48">
        <f>+(Ventas_Wellpro[[#This Row],[Precio de Venta]]*0.16)*Ventas_Wellpro[[#This Row],[Cantidad Vendida]]</f>
        <v>22.046399999999998</v>
      </c>
      <c r="H4271" s="167">
        <v>137.79</v>
      </c>
      <c r="I4271" s="17">
        <f>+Ventas_Wellpro[[#This Row],[Total de Venta sin IVA]]+Ventas_Wellpro[[#This Row],[IVA]]</f>
        <v>159.8364</v>
      </c>
      <c r="J4271">
        <f>YEAR(Ventas_Wellpro[[#This Row],[Fecha]])</f>
        <v>2026</v>
      </c>
      <c r="K4271" t="str">
        <f>TEXT(Ventas_Wellpro[[#This Row],[Fecha]],"MMMM")</f>
        <v>abril</v>
      </c>
      <c r="L4271">
        <f>DAY(Ventas_Wellpro[[#This Row],[Fecha]])</f>
        <v>29</v>
      </c>
    </row>
    <row r="4272" spans="2:12" x14ac:dyDescent="0.25">
      <c r="B4272" s="70">
        <v>46141</v>
      </c>
      <c r="C4272" s="74" t="s">
        <v>17</v>
      </c>
      <c r="D4272" t="s">
        <v>196</v>
      </c>
      <c r="E4272" s="164">
        <v>498.66</v>
      </c>
      <c r="F4272" s="164">
        <v>6</v>
      </c>
      <c r="G4272" s="48">
        <f>+(Ventas_Wellpro[[#This Row],[Precio de Venta]]*0.16)*Ventas_Wellpro[[#This Row],[Cantidad Vendida]]</f>
        <v>478.71360000000004</v>
      </c>
      <c r="H4272" s="166">
        <v>2991.96</v>
      </c>
      <c r="I4272" s="17">
        <f>+Ventas_Wellpro[[#This Row],[Total de Venta sin IVA]]+Ventas_Wellpro[[#This Row],[IVA]]</f>
        <v>3470.6736000000001</v>
      </c>
      <c r="J4272">
        <f>YEAR(Ventas_Wellpro[[#This Row],[Fecha]])</f>
        <v>2026</v>
      </c>
      <c r="K4272" t="str">
        <f>TEXT(Ventas_Wellpro[[#This Row],[Fecha]],"MMMM")</f>
        <v>abril</v>
      </c>
      <c r="L4272">
        <f>DAY(Ventas_Wellpro[[#This Row],[Fecha]])</f>
        <v>29</v>
      </c>
    </row>
    <row r="4273" spans="2:12" x14ac:dyDescent="0.25">
      <c r="B4273" s="70">
        <v>46141</v>
      </c>
      <c r="C4273" s="74" t="s">
        <v>17</v>
      </c>
      <c r="D4273" t="s">
        <v>196</v>
      </c>
      <c r="E4273" s="165">
        <v>498.66</v>
      </c>
      <c r="F4273" s="165">
        <v>12</v>
      </c>
      <c r="G4273" s="48">
        <f>+(Ventas_Wellpro[[#This Row],[Precio de Venta]]*0.16)*Ventas_Wellpro[[#This Row],[Cantidad Vendida]]</f>
        <v>957.42720000000008</v>
      </c>
      <c r="H4273" s="167">
        <v>5983.92</v>
      </c>
      <c r="I4273" s="17">
        <f>+Ventas_Wellpro[[#This Row],[Total de Venta sin IVA]]+Ventas_Wellpro[[#This Row],[IVA]]</f>
        <v>6941.3472000000002</v>
      </c>
      <c r="J4273">
        <f>YEAR(Ventas_Wellpro[[#This Row],[Fecha]])</f>
        <v>2026</v>
      </c>
      <c r="K4273" t="str">
        <f>TEXT(Ventas_Wellpro[[#This Row],[Fecha]],"MMMM")</f>
        <v>abril</v>
      </c>
      <c r="L4273">
        <f>DAY(Ventas_Wellpro[[#This Row],[Fecha]])</f>
        <v>29</v>
      </c>
    </row>
    <row r="4274" spans="2:12" x14ac:dyDescent="0.25">
      <c r="B4274" s="70">
        <v>46141</v>
      </c>
      <c r="C4274" s="74" t="s">
        <v>17</v>
      </c>
      <c r="D4274" t="s">
        <v>196</v>
      </c>
      <c r="E4274" s="164">
        <v>498.66</v>
      </c>
      <c r="F4274" s="164">
        <v>6</v>
      </c>
      <c r="G4274" s="48">
        <f>+(Ventas_Wellpro[[#This Row],[Precio de Venta]]*0.16)*Ventas_Wellpro[[#This Row],[Cantidad Vendida]]</f>
        <v>478.71360000000004</v>
      </c>
      <c r="H4274" s="166">
        <v>2991.96</v>
      </c>
      <c r="I4274" s="17">
        <f>+Ventas_Wellpro[[#This Row],[Total de Venta sin IVA]]+Ventas_Wellpro[[#This Row],[IVA]]</f>
        <v>3470.6736000000001</v>
      </c>
      <c r="J4274">
        <f>YEAR(Ventas_Wellpro[[#This Row],[Fecha]])</f>
        <v>2026</v>
      </c>
      <c r="K4274" t="str">
        <f>TEXT(Ventas_Wellpro[[#This Row],[Fecha]],"MMMM")</f>
        <v>abril</v>
      </c>
      <c r="L4274">
        <f>DAY(Ventas_Wellpro[[#This Row],[Fecha]])</f>
        <v>29</v>
      </c>
    </row>
    <row r="4275" spans="2:12" x14ac:dyDescent="0.25">
      <c r="B4275" s="70">
        <v>46141</v>
      </c>
      <c r="C4275" s="74" t="s">
        <v>17</v>
      </c>
      <c r="D4275" t="s">
        <v>196</v>
      </c>
      <c r="E4275" s="165">
        <v>498.66</v>
      </c>
      <c r="F4275" s="165">
        <v>6</v>
      </c>
      <c r="G4275" s="48">
        <f>+(Ventas_Wellpro[[#This Row],[Precio de Venta]]*0.16)*Ventas_Wellpro[[#This Row],[Cantidad Vendida]]</f>
        <v>478.71360000000004</v>
      </c>
      <c r="H4275" s="167">
        <v>2991.96</v>
      </c>
      <c r="I4275" s="17">
        <f>+Ventas_Wellpro[[#This Row],[Total de Venta sin IVA]]+Ventas_Wellpro[[#This Row],[IVA]]</f>
        <v>3470.6736000000001</v>
      </c>
      <c r="J4275">
        <f>YEAR(Ventas_Wellpro[[#This Row],[Fecha]])</f>
        <v>2026</v>
      </c>
      <c r="K4275" t="str">
        <f>TEXT(Ventas_Wellpro[[#This Row],[Fecha]],"MMMM")</f>
        <v>abril</v>
      </c>
      <c r="L4275">
        <f>DAY(Ventas_Wellpro[[#This Row],[Fecha]])</f>
        <v>29</v>
      </c>
    </row>
    <row r="4276" spans="2:12" x14ac:dyDescent="0.25">
      <c r="B4276" s="70">
        <v>46141</v>
      </c>
      <c r="C4276" s="74" t="s">
        <v>17</v>
      </c>
      <c r="D4276" t="s">
        <v>196</v>
      </c>
      <c r="E4276" s="164">
        <v>498.66</v>
      </c>
      <c r="F4276" s="164">
        <v>6</v>
      </c>
      <c r="G4276" s="48">
        <f>+(Ventas_Wellpro[[#This Row],[Precio de Venta]]*0.16)*Ventas_Wellpro[[#This Row],[Cantidad Vendida]]</f>
        <v>478.71360000000004</v>
      </c>
      <c r="H4276" s="166">
        <v>2991.96</v>
      </c>
      <c r="I4276" s="17">
        <f>+Ventas_Wellpro[[#This Row],[Total de Venta sin IVA]]+Ventas_Wellpro[[#This Row],[IVA]]</f>
        <v>3470.6736000000001</v>
      </c>
      <c r="J4276">
        <f>YEAR(Ventas_Wellpro[[#This Row],[Fecha]])</f>
        <v>2026</v>
      </c>
      <c r="K4276" t="str">
        <f>TEXT(Ventas_Wellpro[[#This Row],[Fecha]],"MMMM")</f>
        <v>abril</v>
      </c>
      <c r="L4276">
        <f>DAY(Ventas_Wellpro[[#This Row],[Fecha]])</f>
        <v>29</v>
      </c>
    </row>
    <row r="4277" spans="2:12" x14ac:dyDescent="0.25">
      <c r="B4277" s="70">
        <v>46141</v>
      </c>
      <c r="C4277" s="74" t="s">
        <v>17</v>
      </c>
      <c r="D4277" t="s">
        <v>196</v>
      </c>
      <c r="E4277" s="165">
        <v>498.66</v>
      </c>
      <c r="F4277" s="165">
        <v>6</v>
      </c>
      <c r="G4277" s="48">
        <f>+(Ventas_Wellpro[[#This Row],[Precio de Venta]]*0.16)*Ventas_Wellpro[[#This Row],[Cantidad Vendida]]</f>
        <v>478.71360000000004</v>
      </c>
      <c r="H4277" s="167">
        <v>2991.96</v>
      </c>
      <c r="I4277" s="17">
        <f>+Ventas_Wellpro[[#This Row],[Total de Venta sin IVA]]+Ventas_Wellpro[[#This Row],[IVA]]</f>
        <v>3470.6736000000001</v>
      </c>
      <c r="J4277">
        <f>YEAR(Ventas_Wellpro[[#This Row],[Fecha]])</f>
        <v>2026</v>
      </c>
      <c r="K4277" t="str">
        <f>TEXT(Ventas_Wellpro[[#This Row],[Fecha]],"MMMM")</f>
        <v>abril</v>
      </c>
      <c r="L4277">
        <f>DAY(Ventas_Wellpro[[#This Row],[Fecha]])</f>
        <v>29</v>
      </c>
    </row>
    <row r="4278" spans="2:12" x14ac:dyDescent="0.25">
      <c r="B4278" s="70">
        <v>46141</v>
      </c>
      <c r="C4278" s="74" t="s">
        <v>17</v>
      </c>
      <c r="D4278" t="s">
        <v>196</v>
      </c>
      <c r="E4278" s="164">
        <v>498.66</v>
      </c>
      <c r="F4278" s="164">
        <v>6</v>
      </c>
      <c r="G4278" s="48">
        <f>+(Ventas_Wellpro[[#This Row],[Precio de Venta]]*0.16)*Ventas_Wellpro[[#This Row],[Cantidad Vendida]]</f>
        <v>478.71360000000004</v>
      </c>
      <c r="H4278" s="166">
        <v>2991.96</v>
      </c>
      <c r="I4278" s="17">
        <f>+Ventas_Wellpro[[#This Row],[Total de Venta sin IVA]]+Ventas_Wellpro[[#This Row],[IVA]]</f>
        <v>3470.6736000000001</v>
      </c>
      <c r="J4278">
        <f>YEAR(Ventas_Wellpro[[#This Row],[Fecha]])</f>
        <v>2026</v>
      </c>
      <c r="K4278" t="str">
        <f>TEXT(Ventas_Wellpro[[#This Row],[Fecha]],"MMMM")</f>
        <v>abril</v>
      </c>
      <c r="L4278">
        <f>DAY(Ventas_Wellpro[[#This Row],[Fecha]])</f>
        <v>29</v>
      </c>
    </row>
    <row r="4279" spans="2:12" x14ac:dyDescent="0.25">
      <c r="B4279" s="70">
        <v>46141</v>
      </c>
      <c r="C4279" s="74" t="s">
        <v>17</v>
      </c>
      <c r="D4279" t="s">
        <v>196</v>
      </c>
      <c r="E4279" s="165">
        <v>498.66</v>
      </c>
      <c r="F4279" s="165">
        <v>6</v>
      </c>
      <c r="G4279" s="48">
        <f>+(Ventas_Wellpro[[#This Row],[Precio de Venta]]*0.16)*Ventas_Wellpro[[#This Row],[Cantidad Vendida]]</f>
        <v>478.71360000000004</v>
      </c>
      <c r="H4279" s="167">
        <v>2991.96</v>
      </c>
      <c r="I4279" s="17">
        <f>+Ventas_Wellpro[[#This Row],[Total de Venta sin IVA]]+Ventas_Wellpro[[#This Row],[IVA]]</f>
        <v>3470.6736000000001</v>
      </c>
      <c r="J4279">
        <f>YEAR(Ventas_Wellpro[[#This Row],[Fecha]])</f>
        <v>2026</v>
      </c>
      <c r="K4279" t="str">
        <f>TEXT(Ventas_Wellpro[[#This Row],[Fecha]],"MMMM")</f>
        <v>abril</v>
      </c>
      <c r="L4279">
        <f>DAY(Ventas_Wellpro[[#This Row],[Fecha]])</f>
        <v>29</v>
      </c>
    </row>
    <row r="4280" spans="2:12" x14ac:dyDescent="0.25">
      <c r="B4280" s="70">
        <v>46141</v>
      </c>
      <c r="C4280" s="74" t="s">
        <v>17</v>
      </c>
      <c r="D4280" t="s">
        <v>196</v>
      </c>
      <c r="E4280" s="164">
        <v>498.66</v>
      </c>
      <c r="F4280" s="164">
        <v>6</v>
      </c>
      <c r="G4280" s="48">
        <f>+(Ventas_Wellpro[[#This Row],[Precio de Venta]]*0.16)*Ventas_Wellpro[[#This Row],[Cantidad Vendida]]</f>
        <v>478.71360000000004</v>
      </c>
      <c r="H4280" s="166">
        <v>2991.96</v>
      </c>
      <c r="I4280" s="17">
        <f>+Ventas_Wellpro[[#This Row],[Total de Venta sin IVA]]+Ventas_Wellpro[[#This Row],[IVA]]</f>
        <v>3470.6736000000001</v>
      </c>
      <c r="J4280">
        <f>YEAR(Ventas_Wellpro[[#This Row],[Fecha]])</f>
        <v>2026</v>
      </c>
      <c r="K4280" t="str">
        <f>TEXT(Ventas_Wellpro[[#This Row],[Fecha]],"MMMM")</f>
        <v>abril</v>
      </c>
      <c r="L4280">
        <f>DAY(Ventas_Wellpro[[#This Row],[Fecha]])</f>
        <v>29</v>
      </c>
    </row>
    <row r="4281" spans="2:12" x14ac:dyDescent="0.25">
      <c r="B4281" s="70">
        <v>46141</v>
      </c>
      <c r="C4281" s="74" t="s">
        <v>17</v>
      </c>
      <c r="D4281" t="s">
        <v>196</v>
      </c>
      <c r="E4281" s="165">
        <v>498.66</v>
      </c>
      <c r="F4281" s="165">
        <v>6</v>
      </c>
      <c r="G4281" s="48">
        <f>+(Ventas_Wellpro[[#This Row],[Precio de Venta]]*0.16)*Ventas_Wellpro[[#This Row],[Cantidad Vendida]]</f>
        <v>478.71360000000004</v>
      </c>
      <c r="H4281" s="167">
        <v>2991.96</v>
      </c>
      <c r="I4281" s="17">
        <f>+Ventas_Wellpro[[#This Row],[Total de Venta sin IVA]]+Ventas_Wellpro[[#This Row],[IVA]]</f>
        <v>3470.6736000000001</v>
      </c>
      <c r="J4281">
        <f>YEAR(Ventas_Wellpro[[#This Row],[Fecha]])</f>
        <v>2026</v>
      </c>
      <c r="K4281" t="str">
        <f>TEXT(Ventas_Wellpro[[#This Row],[Fecha]],"MMMM")</f>
        <v>abril</v>
      </c>
      <c r="L4281">
        <f>DAY(Ventas_Wellpro[[#This Row],[Fecha]])</f>
        <v>29</v>
      </c>
    </row>
    <row r="4282" spans="2:12" x14ac:dyDescent="0.25">
      <c r="B4282" s="70">
        <v>46141</v>
      </c>
      <c r="C4282" s="74" t="s">
        <v>123</v>
      </c>
      <c r="D4282" s="211" t="s">
        <v>144</v>
      </c>
      <c r="E4282" s="165">
        <v>137.79</v>
      </c>
      <c r="F4282" s="165">
        <v>1</v>
      </c>
      <c r="G4282" s="48">
        <f>+(Ventas_Wellpro[[#This Row],[Precio de Venta]]*0.16)*Ventas_Wellpro[[#This Row],[Cantidad Vendida]]</f>
        <v>22.046399999999998</v>
      </c>
      <c r="H4282" s="167">
        <v>137.79</v>
      </c>
      <c r="I4282" s="17">
        <f>+Ventas_Wellpro[[#This Row],[Total de Venta sin IVA]]+Ventas_Wellpro[[#This Row],[IVA]]</f>
        <v>159.8364</v>
      </c>
      <c r="J4282">
        <f>YEAR(Ventas_Wellpro[[#This Row],[Fecha]])</f>
        <v>2026</v>
      </c>
      <c r="K4282" t="str">
        <f>TEXT(Ventas_Wellpro[[#This Row],[Fecha]],"MMMM")</f>
        <v>abril</v>
      </c>
      <c r="L4282">
        <f>DAY(Ventas_Wellpro[[#This Row],[Fecha]])</f>
        <v>29</v>
      </c>
    </row>
    <row r="4283" spans="2:12" x14ac:dyDescent="0.25">
      <c r="B4283" s="70">
        <v>46141</v>
      </c>
      <c r="C4283" s="74" t="s">
        <v>123</v>
      </c>
      <c r="D4283" s="210" t="s">
        <v>144</v>
      </c>
      <c r="E4283" s="164">
        <v>137.79499999999999</v>
      </c>
      <c r="F4283" s="164">
        <v>2</v>
      </c>
      <c r="G4283" s="48">
        <f>+(Ventas_Wellpro[[#This Row],[Precio de Venta]]*0.16)*Ventas_Wellpro[[#This Row],[Cantidad Vendida]]</f>
        <v>44.0944</v>
      </c>
      <c r="H4283" s="166">
        <v>275.58999999999997</v>
      </c>
      <c r="I4283" s="17">
        <f>+Ventas_Wellpro[[#This Row],[Total de Venta sin IVA]]+Ventas_Wellpro[[#This Row],[IVA]]</f>
        <v>319.68439999999998</v>
      </c>
      <c r="J4283">
        <f>YEAR(Ventas_Wellpro[[#This Row],[Fecha]])</f>
        <v>2026</v>
      </c>
      <c r="K4283" t="str">
        <f>TEXT(Ventas_Wellpro[[#This Row],[Fecha]],"MMMM")</f>
        <v>abril</v>
      </c>
      <c r="L4283">
        <f>DAY(Ventas_Wellpro[[#This Row],[Fecha]])</f>
        <v>29</v>
      </c>
    </row>
    <row r="4284" spans="2:12" x14ac:dyDescent="0.25">
      <c r="B4284" s="70">
        <v>46141</v>
      </c>
      <c r="C4284" s="74" t="s">
        <v>123</v>
      </c>
      <c r="D4284" s="211" t="s">
        <v>144</v>
      </c>
      <c r="E4284" s="165">
        <v>137.79</v>
      </c>
      <c r="F4284" s="165">
        <v>1</v>
      </c>
      <c r="G4284" s="48">
        <f>+(Ventas_Wellpro[[#This Row],[Precio de Venta]]*0.16)*Ventas_Wellpro[[#This Row],[Cantidad Vendida]]</f>
        <v>22.046399999999998</v>
      </c>
      <c r="H4284" s="167">
        <v>137.79</v>
      </c>
      <c r="I4284" s="17">
        <f>+Ventas_Wellpro[[#This Row],[Total de Venta sin IVA]]+Ventas_Wellpro[[#This Row],[IVA]]</f>
        <v>159.8364</v>
      </c>
      <c r="J4284">
        <f>YEAR(Ventas_Wellpro[[#This Row],[Fecha]])</f>
        <v>2026</v>
      </c>
      <c r="K4284" t="str">
        <f>TEXT(Ventas_Wellpro[[#This Row],[Fecha]],"MMMM")</f>
        <v>abril</v>
      </c>
      <c r="L4284">
        <f>DAY(Ventas_Wellpro[[#This Row],[Fecha]])</f>
        <v>29</v>
      </c>
    </row>
    <row r="4285" spans="2:12" x14ac:dyDescent="0.25">
      <c r="B4285" s="70">
        <v>46142</v>
      </c>
      <c r="C4285" s="74" t="s">
        <v>22</v>
      </c>
      <c r="D4285" s="210" t="s">
        <v>144</v>
      </c>
      <c r="E4285" s="63">
        <v>137.79</v>
      </c>
      <c r="F4285" s="63">
        <v>1</v>
      </c>
      <c r="G4285" s="48">
        <f>+(Ventas_Wellpro[[#This Row],[Precio de Venta]]*0.16)*Ventas_Wellpro[[#This Row],[Cantidad Vendida]]</f>
        <v>22.046399999999998</v>
      </c>
      <c r="H4285" s="48">
        <v>137.79</v>
      </c>
      <c r="I4285" s="17">
        <f>+Ventas_Wellpro[[#This Row],[Total de Venta sin IVA]]+Ventas_Wellpro[[#This Row],[IVA]]</f>
        <v>159.8364</v>
      </c>
      <c r="J4285">
        <f>YEAR(Ventas_Wellpro[[#This Row],[Fecha]])</f>
        <v>2026</v>
      </c>
      <c r="K4285" t="str">
        <f>TEXT(Ventas_Wellpro[[#This Row],[Fecha]],"MMMM")</f>
        <v>abril</v>
      </c>
      <c r="L4285">
        <f>DAY(Ventas_Wellpro[[#This Row],[Fecha]])</f>
        <v>30</v>
      </c>
    </row>
    <row r="4286" spans="2:12" x14ac:dyDescent="0.25">
      <c r="B4286" s="70">
        <v>46142</v>
      </c>
      <c r="C4286" s="74" t="s">
        <v>22</v>
      </c>
      <c r="D4286" s="210" t="s">
        <v>144</v>
      </c>
      <c r="E4286" s="64">
        <v>137.79</v>
      </c>
      <c r="F4286" s="64">
        <v>1</v>
      </c>
      <c r="G4286" s="48">
        <f>+(Ventas_Wellpro[[#This Row],[Precio de Venta]]*0.16)*Ventas_Wellpro[[#This Row],[Cantidad Vendida]]</f>
        <v>22.046399999999998</v>
      </c>
      <c r="H4286" s="65">
        <v>137.79</v>
      </c>
      <c r="I4286" s="17">
        <f>+Ventas_Wellpro[[#This Row],[Total de Venta sin IVA]]+Ventas_Wellpro[[#This Row],[IVA]]</f>
        <v>159.8364</v>
      </c>
      <c r="J4286">
        <f>YEAR(Ventas_Wellpro[[#This Row],[Fecha]])</f>
        <v>2026</v>
      </c>
      <c r="K4286" t="str">
        <f>TEXT(Ventas_Wellpro[[#This Row],[Fecha]],"MMMM")</f>
        <v>abril</v>
      </c>
      <c r="L4286">
        <f>DAY(Ventas_Wellpro[[#This Row],[Fecha]])</f>
        <v>30</v>
      </c>
    </row>
    <row r="4287" spans="2:12" x14ac:dyDescent="0.25">
      <c r="B4287" s="70">
        <v>46142</v>
      </c>
      <c r="C4287" s="74" t="s">
        <v>22</v>
      </c>
      <c r="D4287" s="210" t="s">
        <v>144</v>
      </c>
      <c r="E4287" s="63">
        <v>137.79</v>
      </c>
      <c r="F4287" s="63">
        <v>1</v>
      </c>
      <c r="G4287" s="48">
        <f>+(Ventas_Wellpro[[#This Row],[Precio de Venta]]*0.16)*Ventas_Wellpro[[#This Row],[Cantidad Vendida]]</f>
        <v>22.046399999999998</v>
      </c>
      <c r="H4287" s="48">
        <v>137.79</v>
      </c>
      <c r="I4287" s="17">
        <f>+Ventas_Wellpro[[#This Row],[Total de Venta sin IVA]]+Ventas_Wellpro[[#This Row],[IVA]]</f>
        <v>159.8364</v>
      </c>
      <c r="J4287">
        <f>YEAR(Ventas_Wellpro[[#This Row],[Fecha]])</f>
        <v>2026</v>
      </c>
      <c r="K4287" t="str">
        <f>TEXT(Ventas_Wellpro[[#This Row],[Fecha]],"MMMM")</f>
        <v>abril</v>
      </c>
      <c r="L4287">
        <f>DAY(Ventas_Wellpro[[#This Row],[Fecha]])</f>
        <v>30</v>
      </c>
    </row>
    <row r="4288" spans="2:12" x14ac:dyDescent="0.25">
      <c r="B4288" s="70">
        <v>46142</v>
      </c>
      <c r="C4288" s="74" t="s">
        <v>21</v>
      </c>
      <c r="D4288" s="210" t="s">
        <v>144</v>
      </c>
      <c r="E4288" s="64">
        <v>137.79499999999999</v>
      </c>
      <c r="F4288" s="64">
        <v>1</v>
      </c>
      <c r="G4288" s="48">
        <f>+(Ventas_Wellpro[[#This Row],[Precio de Venta]]*0.16)*Ventas_Wellpro[[#This Row],[Cantidad Vendida]]</f>
        <v>22.0472</v>
      </c>
      <c r="H4288" s="65">
        <v>275.58999999999997</v>
      </c>
      <c r="I4288" s="17">
        <f>+Ventas_Wellpro[[#This Row],[Total de Venta sin IVA]]+Ventas_Wellpro[[#This Row],[IVA]]</f>
        <v>297.63719999999995</v>
      </c>
      <c r="J4288">
        <f>YEAR(Ventas_Wellpro[[#This Row],[Fecha]])</f>
        <v>2026</v>
      </c>
      <c r="K4288" t="str">
        <f>TEXT(Ventas_Wellpro[[#This Row],[Fecha]],"MMMM")</f>
        <v>abril</v>
      </c>
      <c r="L4288">
        <f>DAY(Ventas_Wellpro[[#This Row],[Fecha]])</f>
        <v>30</v>
      </c>
    </row>
    <row r="4289" spans="2:12" x14ac:dyDescent="0.25">
      <c r="B4289" s="70">
        <v>46142</v>
      </c>
      <c r="C4289" s="74" t="s">
        <v>21</v>
      </c>
      <c r="D4289" s="210" t="s">
        <v>144</v>
      </c>
      <c r="E4289" s="63">
        <v>137.79</v>
      </c>
      <c r="F4289" s="63">
        <v>1</v>
      </c>
      <c r="G4289" s="48">
        <f>+(Ventas_Wellpro[[#This Row],[Precio de Venta]]*0.16)*Ventas_Wellpro[[#This Row],[Cantidad Vendida]]</f>
        <v>22.046399999999998</v>
      </c>
      <c r="H4289" s="48">
        <v>137.79</v>
      </c>
      <c r="I4289" s="17">
        <f>+Ventas_Wellpro[[#This Row],[Total de Venta sin IVA]]+Ventas_Wellpro[[#This Row],[IVA]]</f>
        <v>159.8364</v>
      </c>
      <c r="J4289">
        <f>YEAR(Ventas_Wellpro[[#This Row],[Fecha]])</f>
        <v>2026</v>
      </c>
      <c r="K4289" t="str">
        <f>TEXT(Ventas_Wellpro[[#This Row],[Fecha]],"MMMM")</f>
        <v>abril</v>
      </c>
      <c r="L4289">
        <f>DAY(Ventas_Wellpro[[#This Row],[Fecha]])</f>
        <v>30</v>
      </c>
    </row>
    <row r="4290" spans="2:12" x14ac:dyDescent="0.25">
      <c r="B4290" s="70">
        <v>46142</v>
      </c>
      <c r="C4290" s="74" t="s">
        <v>23</v>
      </c>
      <c r="D4290" s="210" t="s">
        <v>144</v>
      </c>
      <c r="E4290" s="64">
        <v>3</v>
      </c>
      <c r="F4290" s="64">
        <v>1</v>
      </c>
      <c r="G4290" s="48">
        <f>+(Ventas_Wellpro[[#This Row],[Precio de Venta]]*0.16)*Ventas_Wellpro[[#This Row],[Cantidad Vendida]]</f>
        <v>0.48</v>
      </c>
      <c r="H4290" s="65">
        <v>3</v>
      </c>
      <c r="I4290" s="17">
        <f>+Ventas_Wellpro[[#This Row],[Total de Venta sin IVA]]+Ventas_Wellpro[[#This Row],[IVA]]</f>
        <v>3.48</v>
      </c>
      <c r="J4290">
        <f>YEAR(Ventas_Wellpro[[#This Row],[Fecha]])</f>
        <v>2026</v>
      </c>
      <c r="K4290" t="str">
        <f>TEXT(Ventas_Wellpro[[#This Row],[Fecha]],"MMMM")</f>
        <v>abril</v>
      </c>
      <c r="L4290">
        <f>DAY(Ventas_Wellpro[[#This Row],[Fecha]])</f>
        <v>30</v>
      </c>
    </row>
    <row r="4291" spans="2:12" x14ac:dyDescent="0.25">
      <c r="B4291" s="70">
        <v>46142</v>
      </c>
      <c r="C4291" s="74" t="s">
        <v>23</v>
      </c>
      <c r="D4291" s="210" t="s">
        <v>144</v>
      </c>
      <c r="E4291" s="63">
        <v>135.72</v>
      </c>
      <c r="F4291" s="63">
        <v>1</v>
      </c>
      <c r="G4291" s="48">
        <f>+(Ventas_Wellpro[[#This Row],[Precio de Venta]]*0.16)*Ventas_Wellpro[[#This Row],[Cantidad Vendida]]</f>
        <v>21.715199999999999</v>
      </c>
      <c r="H4291" s="48">
        <v>135.72</v>
      </c>
      <c r="I4291" s="17">
        <f>+Ventas_Wellpro[[#This Row],[Total de Venta sin IVA]]+Ventas_Wellpro[[#This Row],[IVA]]</f>
        <v>157.43520000000001</v>
      </c>
      <c r="J4291">
        <f>YEAR(Ventas_Wellpro[[#This Row],[Fecha]])</f>
        <v>2026</v>
      </c>
      <c r="K4291" t="str">
        <f>TEXT(Ventas_Wellpro[[#This Row],[Fecha]],"MMMM")</f>
        <v>abril</v>
      </c>
      <c r="L4291">
        <f>DAY(Ventas_Wellpro[[#This Row],[Fecha]])</f>
        <v>30</v>
      </c>
    </row>
    <row r="4292" spans="2:12" x14ac:dyDescent="0.25">
      <c r="B4292" s="70">
        <v>46142</v>
      </c>
      <c r="C4292" s="74" t="s">
        <v>24</v>
      </c>
      <c r="D4292" s="210" t="s">
        <v>144</v>
      </c>
      <c r="E4292" s="64">
        <v>137.79</v>
      </c>
      <c r="F4292" s="64">
        <v>1</v>
      </c>
      <c r="G4292" s="48">
        <f>+(Ventas_Wellpro[[#This Row],[Precio de Venta]]*0.16)*Ventas_Wellpro[[#This Row],[Cantidad Vendida]]</f>
        <v>22.046399999999998</v>
      </c>
      <c r="H4292" s="65">
        <v>137.79</v>
      </c>
      <c r="I4292" s="17">
        <f>+Ventas_Wellpro[[#This Row],[Total de Venta sin IVA]]+Ventas_Wellpro[[#This Row],[IVA]]</f>
        <v>159.8364</v>
      </c>
      <c r="J4292">
        <f>YEAR(Ventas_Wellpro[[#This Row],[Fecha]])</f>
        <v>2026</v>
      </c>
      <c r="K4292" t="str">
        <f>TEXT(Ventas_Wellpro[[#This Row],[Fecha]],"MMMM")</f>
        <v>abril</v>
      </c>
      <c r="L4292">
        <f>DAY(Ventas_Wellpro[[#This Row],[Fecha]])</f>
        <v>30</v>
      </c>
    </row>
    <row r="4293" spans="2:12" x14ac:dyDescent="0.25">
      <c r="B4293" s="70">
        <v>46142</v>
      </c>
      <c r="C4293" s="74" t="s">
        <v>11</v>
      </c>
      <c r="D4293" s="210" t="s">
        <v>144</v>
      </c>
      <c r="E4293" s="63">
        <v>343.97</v>
      </c>
      <c r="F4293" s="63">
        <v>1</v>
      </c>
      <c r="G4293" s="48">
        <f>+(Ventas_Wellpro[[#This Row],[Precio de Venta]]*0.16)*Ventas_Wellpro[[#This Row],[Cantidad Vendida]]</f>
        <v>55.035200000000003</v>
      </c>
      <c r="H4293" s="48">
        <v>343.97</v>
      </c>
      <c r="I4293" s="17">
        <f>+Ventas_Wellpro[[#This Row],[Total de Venta sin IVA]]+Ventas_Wellpro[[#This Row],[IVA]]</f>
        <v>399.00520000000006</v>
      </c>
      <c r="J4293">
        <f>YEAR(Ventas_Wellpro[[#This Row],[Fecha]])</f>
        <v>2026</v>
      </c>
      <c r="K4293" t="str">
        <f>TEXT(Ventas_Wellpro[[#This Row],[Fecha]],"MMMM")</f>
        <v>abril</v>
      </c>
      <c r="L4293">
        <f>DAY(Ventas_Wellpro[[#This Row],[Fecha]])</f>
        <v>30</v>
      </c>
    </row>
    <row r="4294" spans="2:12" x14ac:dyDescent="0.25">
      <c r="B4294" s="70">
        <v>46142</v>
      </c>
      <c r="C4294" s="74" t="s">
        <v>11</v>
      </c>
      <c r="D4294" s="210" t="s">
        <v>144</v>
      </c>
      <c r="E4294" s="64">
        <v>343.97</v>
      </c>
      <c r="F4294" s="64">
        <v>1</v>
      </c>
      <c r="G4294" s="48">
        <f>+(Ventas_Wellpro[[#This Row],[Precio de Venta]]*0.16)*Ventas_Wellpro[[#This Row],[Cantidad Vendida]]</f>
        <v>55.035200000000003</v>
      </c>
      <c r="H4294" s="65">
        <v>343.97</v>
      </c>
      <c r="I4294" s="17">
        <f>+Ventas_Wellpro[[#This Row],[Total de Venta sin IVA]]+Ventas_Wellpro[[#This Row],[IVA]]</f>
        <v>399.00520000000006</v>
      </c>
      <c r="J4294">
        <f>YEAR(Ventas_Wellpro[[#This Row],[Fecha]])</f>
        <v>2026</v>
      </c>
      <c r="K4294" t="str">
        <f>TEXT(Ventas_Wellpro[[#This Row],[Fecha]],"MMMM")</f>
        <v>abril</v>
      </c>
      <c r="L4294">
        <f>DAY(Ventas_Wellpro[[#This Row],[Fecha]])</f>
        <v>30</v>
      </c>
    </row>
    <row r="4295" spans="2:12" x14ac:dyDescent="0.25">
      <c r="B4295" s="70">
        <v>46142</v>
      </c>
      <c r="C4295" s="74" t="s">
        <v>11</v>
      </c>
      <c r="D4295" s="210" t="s">
        <v>144</v>
      </c>
      <c r="E4295" s="63">
        <v>343.97</v>
      </c>
      <c r="F4295" s="63">
        <v>1</v>
      </c>
      <c r="G4295" s="48">
        <f>+(Ventas_Wellpro[[#This Row],[Precio de Venta]]*0.16)*Ventas_Wellpro[[#This Row],[Cantidad Vendida]]</f>
        <v>55.035200000000003</v>
      </c>
      <c r="H4295" s="48">
        <v>343.97</v>
      </c>
      <c r="I4295" s="17">
        <f>+Ventas_Wellpro[[#This Row],[Total de Venta sin IVA]]+Ventas_Wellpro[[#This Row],[IVA]]</f>
        <v>399.00520000000006</v>
      </c>
      <c r="J4295">
        <f>YEAR(Ventas_Wellpro[[#This Row],[Fecha]])</f>
        <v>2026</v>
      </c>
      <c r="K4295" t="str">
        <f>TEXT(Ventas_Wellpro[[#This Row],[Fecha]],"MMMM")</f>
        <v>abril</v>
      </c>
      <c r="L4295">
        <f>DAY(Ventas_Wellpro[[#This Row],[Fecha]])</f>
        <v>30</v>
      </c>
    </row>
    <row r="4296" spans="2:12" x14ac:dyDescent="0.25">
      <c r="B4296" s="70">
        <v>46142</v>
      </c>
      <c r="C4296" s="123" t="s">
        <v>147</v>
      </c>
      <c r="D4296" s="210" t="s">
        <v>144</v>
      </c>
      <c r="E4296" s="64">
        <v>94.82</v>
      </c>
      <c r="F4296" s="64">
        <v>1</v>
      </c>
      <c r="G4296" s="48">
        <f>+(Ventas_Wellpro[[#This Row],[Precio de Venta]]*0.16)*Ventas_Wellpro[[#This Row],[Cantidad Vendida]]</f>
        <v>15.171199999999999</v>
      </c>
      <c r="H4296" s="65">
        <v>94.82</v>
      </c>
      <c r="I4296" s="17">
        <f>+Ventas_Wellpro[[#This Row],[Total de Venta sin IVA]]+Ventas_Wellpro[[#This Row],[IVA]]</f>
        <v>109.99119999999999</v>
      </c>
      <c r="J4296">
        <f>YEAR(Ventas_Wellpro[[#This Row],[Fecha]])</f>
        <v>2026</v>
      </c>
      <c r="K4296" t="str">
        <f>TEXT(Ventas_Wellpro[[#This Row],[Fecha]],"MMMM")</f>
        <v>abril</v>
      </c>
      <c r="L4296">
        <f>DAY(Ventas_Wellpro[[#This Row],[Fecha]])</f>
        <v>30</v>
      </c>
    </row>
    <row r="4297" spans="2:12" x14ac:dyDescent="0.25">
      <c r="B4297" s="70">
        <v>46142</v>
      </c>
      <c r="C4297" s="74" t="s">
        <v>123</v>
      </c>
      <c r="D4297" s="210" t="s">
        <v>144</v>
      </c>
      <c r="E4297" s="63">
        <v>137.79</v>
      </c>
      <c r="F4297" s="63">
        <v>1</v>
      </c>
      <c r="G4297" s="48">
        <f>+(Ventas_Wellpro[[#This Row],[Precio de Venta]]*0.16)*Ventas_Wellpro[[#This Row],[Cantidad Vendida]]</f>
        <v>22.046399999999998</v>
      </c>
      <c r="H4297" s="48">
        <v>137.79</v>
      </c>
      <c r="I4297" s="17">
        <f>+Ventas_Wellpro[[#This Row],[Total de Venta sin IVA]]+Ventas_Wellpro[[#This Row],[IVA]]</f>
        <v>159.8364</v>
      </c>
      <c r="J4297">
        <f>YEAR(Ventas_Wellpro[[#This Row],[Fecha]])</f>
        <v>2026</v>
      </c>
      <c r="K4297" t="str">
        <f>TEXT(Ventas_Wellpro[[#This Row],[Fecha]],"MMMM")</f>
        <v>abril</v>
      </c>
      <c r="L4297">
        <f>DAY(Ventas_Wellpro[[#This Row],[Fecha]])</f>
        <v>30</v>
      </c>
    </row>
    <row r="4298" spans="2:12" x14ac:dyDescent="0.25">
      <c r="B4298" s="70">
        <v>46146</v>
      </c>
      <c r="C4298" s="88" t="s">
        <v>25</v>
      </c>
      <c r="D4298" t="s">
        <v>217</v>
      </c>
      <c r="E4298" s="168">
        <v>576.5</v>
      </c>
      <c r="F4298" s="168">
        <v>30</v>
      </c>
      <c r="G4298" s="48">
        <f>+(Ventas_Wellpro[[#This Row],[Precio de Venta]]*0.16)*Ventas_Wellpro[[#This Row],[Cantidad Vendida]]</f>
        <v>2767.2</v>
      </c>
      <c r="H4298" s="170">
        <v>17295</v>
      </c>
      <c r="I4298" s="17">
        <f>+Ventas_Wellpro[[#This Row],[Total de Venta sin IVA]]+Ventas_Wellpro[[#This Row],[IVA]]</f>
        <v>20062.2</v>
      </c>
      <c r="J4298">
        <f>YEAR(Ventas_Wellpro[[#This Row],[Fecha]])</f>
        <v>2026</v>
      </c>
      <c r="K4298" t="str">
        <f>TEXT(Ventas_Wellpro[[#This Row],[Fecha]],"MMMM")</f>
        <v>mayo</v>
      </c>
      <c r="L4298">
        <f>DAY(Ventas_Wellpro[[#This Row],[Fecha]])</f>
        <v>4</v>
      </c>
    </row>
    <row r="4299" spans="2:12" x14ac:dyDescent="0.25">
      <c r="B4299" s="70">
        <v>46146</v>
      </c>
      <c r="C4299" s="88" t="s">
        <v>25</v>
      </c>
      <c r="D4299" t="s">
        <v>217</v>
      </c>
      <c r="E4299" s="169">
        <v>576.5</v>
      </c>
      <c r="F4299" s="169">
        <v>96</v>
      </c>
      <c r="G4299" s="48">
        <f>+(Ventas_Wellpro[[#This Row],[Precio de Venta]]*0.16)*Ventas_Wellpro[[#This Row],[Cantidad Vendida]]</f>
        <v>8855.0399999999991</v>
      </c>
      <c r="H4299" s="171">
        <v>55344</v>
      </c>
      <c r="I4299" s="17">
        <f>+Ventas_Wellpro[[#This Row],[Total de Venta sin IVA]]+Ventas_Wellpro[[#This Row],[IVA]]</f>
        <v>64199.040000000001</v>
      </c>
      <c r="J4299">
        <f>YEAR(Ventas_Wellpro[[#This Row],[Fecha]])</f>
        <v>2026</v>
      </c>
      <c r="K4299" t="str">
        <f>TEXT(Ventas_Wellpro[[#This Row],[Fecha]],"MMMM")</f>
        <v>mayo</v>
      </c>
      <c r="L4299">
        <f>DAY(Ventas_Wellpro[[#This Row],[Fecha]])</f>
        <v>4</v>
      </c>
    </row>
    <row r="4300" spans="2:12" x14ac:dyDescent="0.25">
      <c r="B4300" s="70">
        <v>46146</v>
      </c>
      <c r="C4300" s="88" t="s">
        <v>18</v>
      </c>
      <c r="D4300" t="s">
        <v>217</v>
      </c>
      <c r="E4300" s="168">
        <v>576.5</v>
      </c>
      <c r="F4300" s="168">
        <v>42</v>
      </c>
      <c r="G4300" s="48">
        <f>+(Ventas_Wellpro[[#This Row],[Precio de Venta]]*0.16)*Ventas_Wellpro[[#This Row],[Cantidad Vendida]]</f>
        <v>3874.08</v>
      </c>
      <c r="H4300" s="170">
        <v>24213</v>
      </c>
      <c r="I4300" s="17">
        <f>+Ventas_Wellpro[[#This Row],[Total de Venta sin IVA]]+Ventas_Wellpro[[#This Row],[IVA]]</f>
        <v>28087.08</v>
      </c>
      <c r="J4300">
        <f>YEAR(Ventas_Wellpro[[#This Row],[Fecha]])</f>
        <v>2026</v>
      </c>
      <c r="K4300" t="str">
        <f>TEXT(Ventas_Wellpro[[#This Row],[Fecha]],"MMMM")</f>
        <v>mayo</v>
      </c>
      <c r="L4300">
        <f>DAY(Ventas_Wellpro[[#This Row],[Fecha]])</f>
        <v>4</v>
      </c>
    </row>
    <row r="4301" spans="2:12" x14ac:dyDescent="0.25">
      <c r="B4301" s="70">
        <v>46146</v>
      </c>
      <c r="C4301" s="88" t="s">
        <v>18</v>
      </c>
      <c r="D4301" t="s">
        <v>217</v>
      </c>
      <c r="E4301" s="169">
        <v>576.5</v>
      </c>
      <c r="F4301" s="169">
        <v>138</v>
      </c>
      <c r="G4301" s="48">
        <f>+(Ventas_Wellpro[[#This Row],[Precio de Venta]]*0.16)*Ventas_Wellpro[[#This Row],[Cantidad Vendida]]</f>
        <v>12729.119999999999</v>
      </c>
      <c r="H4301" s="171">
        <v>79557</v>
      </c>
      <c r="I4301" s="17">
        <f>+Ventas_Wellpro[[#This Row],[Total de Venta sin IVA]]+Ventas_Wellpro[[#This Row],[IVA]]</f>
        <v>92286.12</v>
      </c>
      <c r="J4301">
        <f>YEAR(Ventas_Wellpro[[#This Row],[Fecha]])</f>
        <v>2026</v>
      </c>
      <c r="K4301" t="str">
        <f>TEXT(Ventas_Wellpro[[#This Row],[Fecha]],"MMMM")</f>
        <v>mayo</v>
      </c>
      <c r="L4301">
        <f>DAY(Ventas_Wellpro[[#This Row],[Fecha]])</f>
        <v>4</v>
      </c>
    </row>
    <row r="4302" spans="2:12" x14ac:dyDescent="0.25">
      <c r="B4302" s="70">
        <v>46146</v>
      </c>
      <c r="C4302" s="74" t="s">
        <v>22</v>
      </c>
      <c r="D4302" s="210" t="s">
        <v>144</v>
      </c>
      <c r="E4302" s="168">
        <v>137.79</v>
      </c>
      <c r="F4302" s="168">
        <v>1</v>
      </c>
      <c r="G4302" s="48">
        <f>+(Ventas_Wellpro[[#This Row],[Precio de Venta]]*0.16)*Ventas_Wellpro[[#This Row],[Cantidad Vendida]]</f>
        <v>22.046399999999998</v>
      </c>
      <c r="H4302" s="170">
        <v>137.79</v>
      </c>
      <c r="I4302" s="17">
        <f>+Ventas_Wellpro[[#This Row],[Total de Venta sin IVA]]+Ventas_Wellpro[[#This Row],[IVA]]</f>
        <v>159.8364</v>
      </c>
      <c r="J4302">
        <f>YEAR(Ventas_Wellpro[[#This Row],[Fecha]])</f>
        <v>2026</v>
      </c>
      <c r="K4302" t="str">
        <f>TEXT(Ventas_Wellpro[[#This Row],[Fecha]],"MMMM")</f>
        <v>mayo</v>
      </c>
      <c r="L4302">
        <f>DAY(Ventas_Wellpro[[#This Row],[Fecha]])</f>
        <v>4</v>
      </c>
    </row>
    <row r="4303" spans="2:12" x14ac:dyDescent="0.25">
      <c r="B4303" s="70">
        <v>46146</v>
      </c>
      <c r="C4303" s="74" t="s">
        <v>22</v>
      </c>
      <c r="D4303" s="211" t="s">
        <v>144</v>
      </c>
      <c r="E4303" s="169">
        <v>137.79</v>
      </c>
      <c r="F4303" s="169">
        <v>1</v>
      </c>
      <c r="G4303" s="48">
        <f>+(Ventas_Wellpro[[#This Row],[Precio de Venta]]*0.16)*Ventas_Wellpro[[#This Row],[Cantidad Vendida]]</f>
        <v>22.046399999999998</v>
      </c>
      <c r="H4303" s="171">
        <v>137.79</v>
      </c>
      <c r="I4303" s="17">
        <f>+Ventas_Wellpro[[#This Row],[Total de Venta sin IVA]]+Ventas_Wellpro[[#This Row],[IVA]]</f>
        <v>159.8364</v>
      </c>
      <c r="J4303">
        <f>YEAR(Ventas_Wellpro[[#This Row],[Fecha]])</f>
        <v>2026</v>
      </c>
      <c r="K4303" t="str">
        <f>TEXT(Ventas_Wellpro[[#This Row],[Fecha]],"MMMM")</f>
        <v>mayo</v>
      </c>
      <c r="L4303">
        <f>DAY(Ventas_Wellpro[[#This Row],[Fecha]])</f>
        <v>4</v>
      </c>
    </row>
    <row r="4304" spans="2:12" x14ac:dyDescent="0.25">
      <c r="B4304" s="70">
        <v>46146</v>
      </c>
      <c r="C4304" s="74" t="s">
        <v>22</v>
      </c>
      <c r="D4304" s="210" t="s">
        <v>144</v>
      </c>
      <c r="E4304" s="168">
        <v>137.79</v>
      </c>
      <c r="F4304" s="168">
        <v>1</v>
      </c>
      <c r="G4304" s="48">
        <f>+(Ventas_Wellpro[[#This Row],[Precio de Venta]]*0.16)*Ventas_Wellpro[[#This Row],[Cantidad Vendida]]</f>
        <v>22.046399999999998</v>
      </c>
      <c r="H4304" s="170">
        <v>137.79</v>
      </c>
      <c r="I4304" s="17">
        <f>+Ventas_Wellpro[[#This Row],[Total de Venta sin IVA]]+Ventas_Wellpro[[#This Row],[IVA]]</f>
        <v>159.8364</v>
      </c>
      <c r="J4304">
        <f>YEAR(Ventas_Wellpro[[#This Row],[Fecha]])</f>
        <v>2026</v>
      </c>
      <c r="K4304" t="str">
        <f>TEXT(Ventas_Wellpro[[#This Row],[Fecha]],"MMMM")</f>
        <v>mayo</v>
      </c>
      <c r="L4304">
        <f>DAY(Ventas_Wellpro[[#This Row],[Fecha]])</f>
        <v>4</v>
      </c>
    </row>
    <row r="4305" spans="2:12" x14ac:dyDescent="0.25">
      <c r="B4305" s="70">
        <v>46146</v>
      </c>
      <c r="C4305" s="74" t="s">
        <v>22</v>
      </c>
      <c r="D4305" s="211" t="s">
        <v>144</v>
      </c>
      <c r="E4305" s="169">
        <v>137.79</v>
      </c>
      <c r="F4305" s="169">
        <v>1</v>
      </c>
      <c r="G4305" s="48">
        <f>+(Ventas_Wellpro[[#This Row],[Precio de Venta]]*0.16)*Ventas_Wellpro[[#This Row],[Cantidad Vendida]]</f>
        <v>22.046399999999998</v>
      </c>
      <c r="H4305" s="171">
        <v>137.79</v>
      </c>
      <c r="I4305" s="17">
        <f>+Ventas_Wellpro[[#This Row],[Total de Venta sin IVA]]+Ventas_Wellpro[[#This Row],[IVA]]</f>
        <v>159.8364</v>
      </c>
      <c r="J4305">
        <f>YEAR(Ventas_Wellpro[[#This Row],[Fecha]])</f>
        <v>2026</v>
      </c>
      <c r="K4305" t="str">
        <f>TEXT(Ventas_Wellpro[[#This Row],[Fecha]],"MMMM")</f>
        <v>mayo</v>
      </c>
      <c r="L4305">
        <f>DAY(Ventas_Wellpro[[#This Row],[Fecha]])</f>
        <v>4</v>
      </c>
    </row>
    <row r="4306" spans="2:12" x14ac:dyDescent="0.25">
      <c r="B4306" s="70">
        <v>46146</v>
      </c>
      <c r="C4306" s="74" t="s">
        <v>22</v>
      </c>
      <c r="D4306" s="210" t="s">
        <v>144</v>
      </c>
      <c r="E4306" s="168">
        <v>137.79</v>
      </c>
      <c r="F4306" s="168">
        <v>1</v>
      </c>
      <c r="G4306" s="48">
        <f>+(Ventas_Wellpro[[#This Row],[Precio de Venta]]*0.16)*Ventas_Wellpro[[#This Row],[Cantidad Vendida]]</f>
        <v>22.046399999999998</v>
      </c>
      <c r="H4306" s="170">
        <v>137.79</v>
      </c>
      <c r="I4306" s="17">
        <f>+Ventas_Wellpro[[#This Row],[Total de Venta sin IVA]]+Ventas_Wellpro[[#This Row],[IVA]]</f>
        <v>159.8364</v>
      </c>
      <c r="J4306">
        <f>YEAR(Ventas_Wellpro[[#This Row],[Fecha]])</f>
        <v>2026</v>
      </c>
      <c r="K4306" t="str">
        <f>TEXT(Ventas_Wellpro[[#This Row],[Fecha]],"MMMM")</f>
        <v>mayo</v>
      </c>
      <c r="L4306">
        <f>DAY(Ventas_Wellpro[[#This Row],[Fecha]])</f>
        <v>4</v>
      </c>
    </row>
    <row r="4307" spans="2:12" x14ac:dyDescent="0.25">
      <c r="B4307" s="70">
        <v>46146</v>
      </c>
      <c r="C4307" s="74" t="s">
        <v>22</v>
      </c>
      <c r="D4307" s="211" t="s">
        <v>144</v>
      </c>
      <c r="E4307" s="169">
        <v>137.79</v>
      </c>
      <c r="F4307" s="169">
        <v>1</v>
      </c>
      <c r="G4307" s="48">
        <f>+(Ventas_Wellpro[[#This Row],[Precio de Venta]]*0.16)*Ventas_Wellpro[[#This Row],[Cantidad Vendida]]</f>
        <v>22.046399999999998</v>
      </c>
      <c r="H4307" s="171">
        <v>137.79</v>
      </c>
      <c r="I4307" s="17">
        <f>+Ventas_Wellpro[[#This Row],[Total de Venta sin IVA]]+Ventas_Wellpro[[#This Row],[IVA]]</f>
        <v>159.8364</v>
      </c>
      <c r="J4307">
        <f>YEAR(Ventas_Wellpro[[#This Row],[Fecha]])</f>
        <v>2026</v>
      </c>
      <c r="K4307" t="str">
        <f>TEXT(Ventas_Wellpro[[#This Row],[Fecha]],"MMMM")</f>
        <v>mayo</v>
      </c>
      <c r="L4307">
        <f>DAY(Ventas_Wellpro[[#This Row],[Fecha]])</f>
        <v>4</v>
      </c>
    </row>
    <row r="4308" spans="2:12" x14ac:dyDescent="0.25">
      <c r="B4308" s="70">
        <v>46146</v>
      </c>
      <c r="C4308" s="74" t="s">
        <v>22</v>
      </c>
      <c r="D4308" s="210" t="s">
        <v>144</v>
      </c>
      <c r="E4308" s="168">
        <v>137.79</v>
      </c>
      <c r="F4308" s="168">
        <v>1</v>
      </c>
      <c r="G4308" s="48">
        <f>+(Ventas_Wellpro[[#This Row],[Precio de Venta]]*0.16)*Ventas_Wellpro[[#This Row],[Cantidad Vendida]]</f>
        <v>22.046399999999998</v>
      </c>
      <c r="H4308" s="170">
        <v>137.79</v>
      </c>
      <c r="I4308" s="17">
        <f>+Ventas_Wellpro[[#This Row],[Total de Venta sin IVA]]+Ventas_Wellpro[[#This Row],[IVA]]</f>
        <v>159.8364</v>
      </c>
      <c r="J4308">
        <f>YEAR(Ventas_Wellpro[[#This Row],[Fecha]])</f>
        <v>2026</v>
      </c>
      <c r="K4308" t="str">
        <f>TEXT(Ventas_Wellpro[[#This Row],[Fecha]],"MMMM")</f>
        <v>mayo</v>
      </c>
      <c r="L4308">
        <f>DAY(Ventas_Wellpro[[#This Row],[Fecha]])</f>
        <v>4</v>
      </c>
    </row>
    <row r="4309" spans="2:12" x14ac:dyDescent="0.25">
      <c r="B4309" s="70">
        <v>46146</v>
      </c>
      <c r="C4309" s="74" t="s">
        <v>22</v>
      </c>
      <c r="D4309" s="211" t="s">
        <v>144</v>
      </c>
      <c r="E4309" s="169">
        <v>137.79</v>
      </c>
      <c r="F4309" s="169">
        <v>1</v>
      </c>
      <c r="G4309" s="48">
        <f>+(Ventas_Wellpro[[#This Row],[Precio de Venta]]*0.16)*Ventas_Wellpro[[#This Row],[Cantidad Vendida]]</f>
        <v>22.046399999999998</v>
      </c>
      <c r="H4309" s="171">
        <v>137.79</v>
      </c>
      <c r="I4309" s="17">
        <f>+Ventas_Wellpro[[#This Row],[Total de Venta sin IVA]]+Ventas_Wellpro[[#This Row],[IVA]]</f>
        <v>159.8364</v>
      </c>
      <c r="J4309">
        <f>YEAR(Ventas_Wellpro[[#This Row],[Fecha]])</f>
        <v>2026</v>
      </c>
      <c r="K4309" t="str">
        <f>TEXT(Ventas_Wellpro[[#This Row],[Fecha]],"MMMM")</f>
        <v>mayo</v>
      </c>
      <c r="L4309">
        <f>DAY(Ventas_Wellpro[[#This Row],[Fecha]])</f>
        <v>4</v>
      </c>
    </row>
    <row r="4310" spans="2:12" x14ac:dyDescent="0.25">
      <c r="B4310" s="70">
        <v>46146</v>
      </c>
      <c r="C4310" s="74" t="s">
        <v>22</v>
      </c>
      <c r="D4310" s="210" t="s">
        <v>144</v>
      </c>
      <c r="E4310" s="168">
        <v>137.79</v>
      </c>
      <c r="F4310" s="168">
        <v>1</v>
      </c>
      <c r="G4310" s="48">
        <f>+(Ventas_Wellpro[[#This Row],[Precio de Venta]]*0.16)*Ventas_Wellpro[[#This Row],[Cantidad Vendida]]</f>
        <v>22.046399999999998</v>
      </c>
      <c r="H4310" s="170">
        <v>137.79</v>
      </c>
      <c r="I4310" s="17">
        <f>+Ventas_Wellpro[[#This Row],[Total de Venta sin IVA]]+Ventas_Wellpro[[#This Row],[IVA]]</f>
        <v>159.8364</v>
      </c>
      <c r="J4310">
        <f>YEAR(Ventas_Wellpro[[#This Row],[Fecha]])</f>
        <v>2026</v>
      </c>
      <c r="K4310" t="str">
        <f>TEXT(Ventas_Wellpro[[#This Row],[Fecha]],"MMMM")</f>
        <v>mayo</v>
      </c>
      <c r="L4310">
        <f>DAY(Ventas_Wellpro[[#This Row],[Fecha]])</f>
        <v>4</v>
      </c>
    </row>
    <row r="4311" spans="2:12" x14ac:dyDescent="0.25">
      <c r="B4311" s="70">
        <v>46146</v>
      </c>
      <c r="C4311" s="74" t="s">
        <v>22</v>
      </c>
      <c r="D4311" s="211" t="s">
        <v>144</v>
      </c>
      <c r="E4311" s="169">
        <v>137.79</v>
      </c>
      <c r="F4311" s="169">
        <v>1</v>
      </c>
      <c r="G4311" s="48">
        <f>+(Ventas_Wellpro[[#This Row],[Precio de Venta]]*0.16)*Ventas_Wellpro[[#This Row],[Cantidad Vendida]]</f>
        <v>22.046399999999998</v>
      </c>
      <c r="H4311" s="171">
        <v>137.79</v>
      </c>
      <c r="I4311" s="17">
        <f>+Ventas_Wellpro[[#This Row],[Total de Venta sin IVA]]+Ventas_Wellpro[[#This Row],[IVA]]</f>
        <v>159.8364</v>
      </c>
      <c r="J4311">
        <f>YEAR(Ventas_Wellpro[[#This Row],[Fecha]])</f>
        <v>2026</v>
      </c>
      <c r="K4311" t="str">
        <f>TEXT(Ventas_Wellpro[[#This Row],[Fecha]],"MMMM")</f>
        <v>mayo</v>
      </c>
      <c r="L4311">
        <f>DAY(Ventas_Wellpro[[#This Row],[Fecha]])</f>
        <v>4</v>
      </c>
    </row>
    <row r="4312" spans="2:12" x14ac:dyDescent="0.25">
      <c r="B4312" s="70">
        <v>46146</v>
      </c>
      <c r="C4312" s="74" t="s">
        <v>22</v>
      </c>
      <c r="D4312" s="210" t="s">
        <v>144</v>
      </c>
      <c r="E4312" s="168">
        <v>137.79</v>
      </c>
      <c r="F4312" s="168">
        <v>1</v>
      </c>
      <c r="G4312" s="48">
        <f>+(Ventas_Wellpro[[#This Row],[Precio de Venta]]*0.16)*Ventas_Wellpro[[#This Row],[Cantidad Vendida]]</f>
        <v>22.046399999999998</v>
      </c>
      <c r="H4312" s="170">
        <v>137.79</v>
      </c>
      <c r="I4312" s="17">
        <f>+Ventas_Wellpro[[#This Row],[Total de Venta sin IVA]]+Ventas_Wellpro[[#This Row],[IVA]]</f>
        <v>159.8364</v>
      </c>
      <c r="J4312">
        <f>YEAR(Ventas_Wellpro[[#This Row],[Fecha]])</f>
        <v>2026</v>
      </c>
      <c r="K4312" t="str">
        <f>TEXT(Ventas_Wellpro[[#This Row],[Fecha]],"MMMM")</f>
        <v>mayo</v>
      </c>
      <c r="L4312">
        <f>DAY(Ventas_Wellpro[[#This Row],[Fecha]])</f>
        <v>4</v>
      </c>
    </row>
    <row r="4313" spans="2:12" x14ac:dyDescent="0.25">
      <c r="B4313" s="70">
        <v>46146</v>
      </c>
      <c r="C4313" s="74" t="s">
        <v>22</v>
      </c>
      <c r="D4313" s="211" t="s">
        <v>144</v>
      </c>
      <c r="E4313" s="169">
        <v>137.79</v>
      </c>
      <c r="F4313" s="169">
        <v>1</v>
      </c>
      <c r="G4313" s="48">
        <f>+(Ventas_Wellpro[[#This Row],[Precio de Venta]]*0.16)*Ventas_Wellpro[[#This Row],[Cantidad Vendida]]</f>
        <v>22.046399999999998</v>
      </c>
      <c r="H4313" s="171">
        <v>137.79</v>
      </c>
      <c r="I4313" s="17">
        <f>+Ventas_Wellpro[[#This Row],[Total de Venta sin IVA]]+Ventas_Wellpro[[#This Row],[IVA]]</f>
        <v>159.8364</v>
      </c>
      <c r="J4313">
        <f>YEAR(Ventas_Wellpro[[#This Row],[Fecha]])</f>
        <v>2026</v>
      </c>
      <c r="K4313" t="str">
        <f>TEXT(Ventas_Wellpro[[#This Row],[Fecha]],"MMMM")</f>
        <v>mayo</v>
      </c>
      <c r="L4313">
        <f>DAY(Ventas_Wellpro[[#This Row],[Fecha]])</f>
        <v>4</v>
      </c>
    </row>
    <row r="4314" spans="2:12" x14ac:dyDescent="0.25">
      <c r="B4314" s="70">
        <v>46146</v>
      </c>
      <c r="C4314" s="74" t="s">
        <v>22</v>
      </c>
      <c r="D4314" s="210" t="s">
        <v>144</v>
      </c>
      <c r="E4314" s="168">
        <v>137.79</v>
      </c>
      <c r="F4314" s="168">
        <v>1</v>
      </c>
      <c r="G4314" s="48">
        <f>+(Ventas_Wellpro[[#This Row],[Precio de Venta]]*0.16)*Ventas_Wellpro[[#This Row],[Cantidad Vendida]]</f>
        <v>22.046399999999998</v>
      </c>
      <c r="H4314" s="170">
        <v>137.79</v>
      </c>
      <c r="I4314" s="17">
        <f>+Ventas_Wellpro[[#This Row],[Total de Venta sin IVA]]+Ventas_Wellpro[[#This Row],[IVA]]</f>
        <v>159.8364</v>
      </c>
      <c r="J4314">
        <f>YEAR(Ventas_Wellpro[[#This Row],[Fecha]])</f>
        <v>2026</v>
      </c>
      <c r="K4314" t="str">
        <f>TEXT(Ventas_Wellpro[[#This Row],[Fecha]],"MMMM")</f>
        <v>mayo</v>
      </c>
      <c r="L4314">
        <f>DAY(Ventas_Wellpro[[#This Row],[Fecha]])</f>
        <v>4</v>
      </c>
    </row>
    <row r="4315" spans="2:12" x14ac:dyDescent="0.25">
      <c r="B4315" s="70">
        <v>46146</v>
      </c>
      <c r="C4315" s="74" t="s">
        <v>22</v>
      </c>
      <c r="D4315" s="211" t="s">
        <v>144</v>
      </c>
      <c r="E4315" s="169">
        <v>137.79</v>
      </c>
      <c r="F4315" s="169">
        <v>1</v>
      </c>
      <c r="G4315" s="48">
        <f>+(Ventas_Wellpro[[#This Row],[Precio de Venta]]*0.16)*Ventas_Wellpro[[#This Row],[Cantidad Vendida]]</f>
        <v>22.046399999999998</v>
      </c>
      <c r="H4315" s="171">
        <v>137.79</v>
      </c>
      <c r="I4315" s="17">
        <f>+Ventas_Wellpro[[#This Row],[Total de Venta sin IVA]]+Ventas_Wellpro[[#This Row],[IVA]]</f>
        <v>159.8364</v>
      </c>
      <c r="J4315">
        <f>YEAR(Ventas_Wellpro[[#This Row],[Fecha]])</f>
        <v>2026</v>
      </c>
      <c r="K4315" t="str">
        <f>TEXT(Ventas_Wellpro[[#This Row],[Fecha]],"MMMM")</f>
        <v>mayo</v>
      </c>
      <c r="L4315">
        <f>DAY(Ventas_Wellpro[[#This Row],[Fecha]])</f>
        <v>4</v>
      </c>
    </row>
    <row r="4316" spans="2:12" x14ac:dyDescent="0.25">
      <c r="B4316" s="70">
        <v>46146</v>
      </c>
      <c r="C4316" s="74" t="s">
        <v>22</v>
      </c>
      <c r="D4316" s="210" t="s">
        <v>144</v>
      </c>
      <c r="E4316" s="168">
        <v>137.79</v>
      </c>
      <c r="F4316" s="168">
        <v>1</v>
      </c>
      <c r="G4316" s="48">
        <f>+(Ventas_Wellpro[[#This Row],[Precio de Venta]]*0.16)*Ventas_Wellpro[[#This Row],[Cantidad Vendida]]</f>
        <v>22.046399999999998</v>
      </c>
      <c r="H4316" s="170">
        <v>137.79</v>
      </c>
      <c r="I4316" s="17">
        <f>+Ventas_Wellpro[[#This Row],[Total de Venta sin IVA]]+Ventas_Wellpro[[#This Row],[IVA]]</f>
        <v>159.8364</v>
      </c>
      <c r="J4316">
        <f>YEAR(Ventas_Wellpro[[#This Row],[Fecha]])</f>
        <v>2026</v>
      </c>
      <c r="K4316" t="str">
        <f>TEXT(Ventas_Wellpro[[#This Row],[Fecha]],"MMMM")</f>
        <v>mayo</v>
      </c>
      <c r="L4316">
        <f>DAY(Ventas_Wellpro[[#This Row],[Fecha]])</f>
        <v>4</v>
      </c>
    </row>
    <row r="4317" spans="2:12" x14ac:dyDescent="0.25">
      <c r="B4317" s="70">
        <v>46146</v>
      </c>
      <c r="C4317" s="74" t="s">
        <v>22</v>
      </c>
      <c r="D4317" s="211" t="s">
        <v>144</v>
      </c>
      <c r="E4317" s="169">
        <v>137.79</v>
      </c>
      <c r="F4317" s="169">
        <v>1</v>
      </c>
      <c r="G4317" s="48">
        <f>+(Ventas_Wellpro[[#This Row],[Precio de Venta]]*0.16)*Ventas_Wellpro[[#This Row],[Cantidad Vendida]]</f>
        <v>22.046399999999998</v>
      </c>
      <c r="H4317" s="171">
        <v>137.79</v>
      </c>
      <c r="I4317" s="17">
        <f>+Ventas_Wellpro[[#This Row],[Total de Venta sin IVA]]+Ventas_Wellpro[[#This Row],[IVA]]</f>
        <v>159.8364</v>
      </c>
      <c r="J4317">
        <f>YEAR(Ventas_Wellpro[[#This Row],[Fecha]])</f>
        <v>2026</v>
      </c>
      <c r="K4317" t="str">
        <f>TEXT(Ventas_Wellpro[[#This Row],[Fecha]],"MMMM")</f>
        <v>mayo</v>
      </c>
      <c r="L4317">
        <f>DAY(Ventas_Wellpro[[#This Row],[Fecha]])</f>
        <v>4</v>
      </c>
    </row>
    <row r="4318" spans="2:12" x14ac:dyDescent="0.25">
      <c r="B4318" s="70">
        <v>46146</v>
      </c>
      <c r="C4318" s="74" t="s">
        <v>22</v>
      </c>
      <c r="D4318" s="210" t="s">
        <v>144</v>
      </c>
      <c r="E4318" s="168">
        <v>137.79</v>
      </c>
      <c r="F4318" s="168">
        <v>1</v>
      </c>
      <c r="G4318" s="48">
        <f>+(Ventas_Wellpro[[#This Row],[Precio de Venta]]*0.16)*Ventas_Wellpro[[#This Row],[Cantidad Vendida]]</f>
        <v>22.046399999999998</v>
      </c>
      <c r="H4318" s="170">
        <v>137.79</v>
      </c>
      <c r="I4318" s="17">
        <f>+Ventas_Wellpro[[#This Row],[Total de Venta sin IVA]]+Ventas_Wellpro[[#This Row],[IVA]]</f>
        <v>159.8364</v>
      </c>
      <c r="J4318">
        <f>YEAR(Ventas_Wellpro[[#This Row],[Fecha]])</f>
        <v>2026</v>
      </c>
      <c r="K4318" t="str">
        <f>TEXT(Ventas_Wellpro[[#This Row],[Fecha]],"MMMM")</f>
        <v>mayo</v>
      </c>
      <c r="L4318">
        <f>DAY(Ventas_Wellpro[[#This Row],[Fecha]])</f>
        <v>4</v>
      </c>
    </row>
    <row r="4319" spans="2:12" x14ac:dyDescent="0.25">
      <c r="B4319" s="70">
        <v>46146</v>
      </c>
      <c r="C4319" s="74" t="s">
        <v>22</v>
      </c>
      <c r="D4319" s="211" t="s">
        <v>144</v>
      </c>
      <c r="E4319" s="169">
        <v>137.79</v>
      </c>
      <c r="F4319" s="169">
        <v>1</v>
      </c>
      <c r="G4319" s="48">
        <f>+(Ventas_Wellpro[[#This Row],[Precio de Venta]]*0.16)*Ventas_Wellpro[[#This Row],[Cantidad Vendida]]</f>
        <v>22.046399999999998</v>
      </c>
      <c r="H4319" s="171">
        <v>137.79</v>
      </c>
      <c r="I4319" s="17">
        <f>+Ventas_Wellpro[[#This Row],[Total de Venta sin IVA]]+Ventas_Wellpro[[#This Row],[IVA]]</f>
        <v>159.8364</v>
      </c>
      <c r="J4319">
        <f>YEAR(Ventas_Wellpro[[#This Row],[Fecha]])</f>
        <v>2026</v>
      </c>
      <c r="K4319" t="str">
        <f>TEXT(Ventas_Wellpro[[#This Row],[Fecha]],"MMMM")</f>
        <v>mayo</v>
      </c>
      <c r="L4319">
        <f>DAY(Ventas_Wellpro[[#This Row],[Fecha]])</f>
        <v>4</v>
      </c>
    </row>
    <row r="4320" spans="2:12" x14ac:dyDescent="0.25">
      <c r="B4320" s="70">
        <v>46146</v>
      </c>
      <c r="C4320" s="74" t="s">
        <v>21</v>
      </c>
      <c r="D4320" t="s">
        <v>197</v>
      </c>
      <c r="E4320" s="168">
        <v>87.84</v>
      </c>
      <c r="F4320" s="168">
        <v>480</v>
      </c>
      <c r="G4320" s="48">
        <f>+(Ventas_Wellpro[[#This Row],[Precio de Venta]]*0.16)*Ventas_Wellpro[[#This Row],[Cantidad Vendida]]</f>
        <v>6746.112000000001</v>
      </c>
      <c r="H4320" s="170">
        <v>42163.199999999997</v>
      </c>
      <c r="I4320" s="17">
        <f>+Ventas_Wellpro[[#This Row],[Total de Venta sin IVA]]+Ventas_Wellpro[[#This Row],[IVA]]</f>
        <v>48909.311999999998</v>
      </c>
      <c r="J4320">
        <f>YEAR(Ventas_Wellpro[[#This Row],[Fecha]])</f>
        <v>2026</v>
      </c>
      <c r="K4320" t="str">
        <f>TEXT(Ventas_Wellpro[[#This Row],[Fecha]],"MMMM")</f>
        <v>mayo</v>
      </c>
      <c r="L4320">
        <f>DAY(Ventas_Wellpro[[#This Row],[Fecha]])</f>
        <v>4</v>
      </c>
    </row>
    <row r="4321" spans="2:12" x14ac:dyDescent="0.25">
      <c r="B4321" s="70">
        <v>46146</v>
      </c>
      <c r="C4321" s="74" t="s">
        <v>21</v>
      </c>
      <c r="D4321" s="211" t="s">
        <v>144</v>
      </c>
      <c r="E4321" s="169">
        <v>137.79</v>
      </c>
      <c r="F4321" s="169">
        <v>1</v>
      </c>
      <c r="G4321" s="48">
        <f>+(Ventas_Wellpro[[#This Row],[Precio de Venta]]*0.16)*Ventas_Wellpro[[#This Row],[Cantidad Vendida]]</f>
        <v>22.046399999999998</v>
      </c>
      <c r="H4321" s="171">
        <v>137.79</v>
      </c>
      <c r="I4321" s="17">
        <f>+Ventas_Wellpro[[#This Row],[Total de Venta sin IVA]]+Ventas_Wellpro[[#This Row],[IVA]]</f>
        <v>159.8364</v>
      </c>
      <c r="J4321">
        <f>YEAR(Ventas_Wellpro[[#This Row],[Fecha]])</f>
        <v>2026</v>
      </c>
      <c r="K4321" t="str">
        <f>TEXT(Ventas_Wellpro[[#This Row],[Fecha]],"MMMM")</f>
        <v>mayo</v>
      </c>
      <c r="L4321">
        <f>DAY(Ventas_Wellpro[[#This Row],[Fecha]])</f>
        <v>4</v>
      </c>
    </row>
    <row r="4322" spans="2:12" x14ac:dyDescent="0.25">
      <c r="B4322" s="70">
        <v>46146</v>
      </c>
      <c r="C4322" s="74" t="s">
        <v>21</v>
      </c>
      <c r="D4322" s="210" t="s">
        <v>144</v>
      </c>
      <c r="E4322" s="168">
        <v>137.79</v>
      </c>
      <c r="F4322" s="168">
        <v>1</v>
      </c>
      <c r="G4322" s="48">
        <f>+(Ventas_Wellpro[[#This Row],[Precio de Venta]]*0.16)*Ventas_Wellpro[[#This Row],[Cantidad Vendida]]</f>
        <v>22.046399999999998</v>
      </c>
      <c r="H4322" s="170">
        <v>137.79</v>
      </c>
      <c r="I4322" s="17">
        <f>+Ventas_Wellpro[[#This Row],[Total de Venta sin IVA]]+Ventas_Wellpro[[#This Row],[IVA]]</f>
        <v>159.8364</v>
      </c>
      <c r="J4322">
        <f>YEAR(Ventas_Wellpro[[#This Row],[Fecha]])</f>
        <v>2026</v>
      </c>
      <c r="K4322" t="str">
        <f>TEXT(Ventas_Wellpro[[#This Row],[Fecha]],"MMMM")</f>
        <v>mayo</v>
      </c>
      <c r="L4322">
        <f>DAY(Ventas_Wellpro[[#This Row],[Fecha]])</f>
        <v>4</v>
      </c>
    </row>
    <row r="4323" spans="2:12" x14ac:dyDescent="0.25">
      <c r="B4323" s="70">
        <v>46146</v>
      </c>
      <c r="C4323" s="74" t="s">
        <v>21</v>
      </c>
      <c r="D4323" s="211" t="s">
        <v>144</v>
      </c>
      <c r="E4323" s="169">
        <v>137.79</v>
      </c>
      <c r="F4323" s="169">
        <v>1</v>
      </c>
      <c r="G4323" s="48">
        <f>+(Ventas_Wellpro[[#This Row],[Precio de Venta]]*0.16)*Ventas_Wellpro[[#This Row],[Cantidad Vendida]]</f>
        <v>22.046399999999998</v>
      </c>
      <c r="H4323" s="171">
        <v>137.79</v>
      </c>
      <c r="I4323" s="17">
        <f>+Ventas_Wellpro[[#This Row],[Total de Venta sin IVA]]+Ventas_Wellpro[[#This Row],[IVA]]</f>
        <v>159.8364</v>
      </c>
      <c r="J4323">
        <f>YEAR(Ventas_Wellpro[[#This Row],[Fecha]])</f>
        <v>2026</v>
      </c>
      <c r="K4323" t="str">
        <f>TEXT(Ventas_Wellpro[[#This Row],[Fecha]],"MMMM")</f>
        <v>mayo</v>
      </c>
      <c r="L4323">
        <f>DAY(Ventas_Wellpro[[#This Row],[Fecha]])</f>
        <v>4</v>
      </c>
    </row>
    <row r="4324" spans="2:12" x14ac:dyDescent="0.25">
      <c r="B4324" s="70">
        <v>46146</v>
      </c>
      <c r="C4324" s="74" t="s">
        <v>21</v>
      </c>
      <c r="D4324" s="210" t="s">
        <v>144</v>
      </c>
      <c r="E4324" s="168">
        <v>137.79</v>
      </c>
      <c r="F4324" s="168">
        <v>1</v>
      </c>
      <c r="G4324" s="48">
        <f>+(Ventas_Wellpro[[#This Row],[Precio de Venta]]*0.16)*Ventas_Wellpro[[#This Row],[Cantidad Vendida]]</f>
        <v>22.046399999999998</v>
      </c>
      <c r="H4324" s="170">
        <v>137.79</v>
      </c>
      <c r="I4324" s="17">
        <f>+Ventas_Wellpro[[#This Row],[Total de Venta sin IVA]]+Ventas_Wellpro[[#This Row],[IVA]]</f>
        <v>159.8364</v>
      </c>
      <c r="J4324">
        <f>YEAR(Ventas_Wellpro[[#This Row],[Fecha]])</f>
        <v>2026</v>
      </c>
      <c r="K4324" t="str">
        <f>TEXT(Ventas_Wellpro[[#This Row],[Fecha]],"MMMM")</f>
        <v>mayo</v>
      </c>
      <c r="L4324">
        <f>DAY(Ventas_Wellpro[[#This Row],[Fecha]])</f>
        <v>4</v>
      </c>
    </row>
    <row r="4325" spans="2:12" x14ac:dyDescent="0.25">
      <c r="B4325" s="70">
        <v>46146</v>
      </c>
      <c r="C4325" s="74" t="s">
        <v>21</v>
      </c>
      <c r="D4325" s="211" t="s">
        <v>144</v>
      </c>
      <c r="E4325" s="169">
        <v>137.79</v>
      </c>
      <c r="F4325" s="169">
        <v>1</v>
      </c>
      <c r="G4325" s="48">
        <f>+(Ventas_Wellpro[[#This Row],[Precio de Venta]]*0.16)*Ventas_Wellpro[[#This Row],[Cantidad Vendida]]</f>
        <v>22.046399999999998</v>
      </c>
      <c r="H4325" s="171">
        <v>137.79</v>
      </c>
      <c r="I4325" s="17">
        <f>+Ventas_Wellpro[[#This Row],[Total de Venta sin IVA]]+Ventas_Wellpro[[#This Row],[IVA]]</f>
        <v>159.8364</v>
      </c>
      <c r="J4325">
        <f>YEAR(Ventas_Wellpro[[#This Row],[Fecha]])</f>
        <v>2026</v>
      </c>
      <c r="K4325" t="str">
        <f>TEXT(Ventas_Wellpro[[#This Row],[Fecha]],"MMMM")</f>
        <v>mayo</v>
      </c>
      <c r="L4325">
        <f>DAY(Ventas_Wellpro[[#This Row],[Fecha]])</f>
        <v>4</v>
      </c>
    </row>
    <row r="4326" spans="2:12" x14ac:dyDescent="0.25">
      <c r="B4326" s="70">
        <v>46146</v>
      </c>
      <c r="C4326" s="74" t="s">
        <v>21</v>
      </c>
      <c r="D4326" s="210" t="s">
        <v>144</v>
      </c>
      <c r="E4326" s="168">
        <v>137.79</v>
      </c>
      <c r="F4326" s="168">
        <v>1</v>
      </c>
      <c r="G4326" s="48">
        <f>+(Ventas_Wellpro[[#This Row],[Precio de Venta]]*0.16)*Ventas_Wellpro[[#This Row],[Cantidad Vendida]]</f>
        <v>22.046399999999998</v>
      </c>
      <c r="H4326" s="170">
        <v>137.79</v>
      </c>
      <c r="I4326" s="17">
        <f>+Ventas_Wellpro[[#This Row],[Total de Venta sin IVA]]+Ventas_Wellpro[[#This Row],[IVA]]</f>
        <v>159.8364</v>
      </c>
      <c r="J4326">
        <f>YEAR(Ventas_Wellpro[[#This Row],[Fecha]])</f>
        <v>2026</v>
      </c>
      <c r="K4326" t="str">
        <f>TEXT(Ventas_Wellpro[[#This Row],[Fecha]],"MMMM")</f>
        <v>mayo</v>
      </c>
      <c r="L4326">
        <f>DAY(Ventas_Wellpro[[#This Row],[Fecha]])</f>
        <v>4</v>
      </c>
    </row>
    <row r="4327" spans="2:12" x14ac:dyDescent="0.25">
      <c r="B4327" s="70">
        <v>46146</v>
      </c>
      <c r="C4327" s="74" t="s">
        <v>23</v>
      </c>
      <c r="D4327" s="211" t="s">
        <v>144</v>
      </c>
      <c r="E4327" s="169">
        <v>135.72</v>
      </c>
      <c r="F4327" s="169">
        <v>1</v>
      </c>
      <c r="G4327" s="48">
        <f>+(Ventas_Wellpro[[#This Row],[Precio de Venta]]*0.16)*Ventas_Wellpro[[#This Row],[Cantidad Vendida]]</f>
        <v>21.715199999999999</v>
      </c>
      <c r="H4327" s="171">
        <v>135.72</v>
      </c>
      <c r="I4327" s="17">
        <f>+Ventas_Wellpro[[#This Row],[Total de Venta sin IVA]]+Ventas_Wellpro[[#This Row],[IVA]]</f>
        <v>157.43520000000001</v>
      </c>
      <c r="J4327">
        <f>YEAR(Ventas_Wellpro[[#This Row],[Fecha]])</f>
        <v>2026</v>
      </c>
      <c r="K4327" t="str">
        <f>TEXT(Ventas_Wellpro[[#This Row],[Fecha]],"MMMM")</f>
        <v>mayo</v>
      </c>
      <c r="L4327">
        <f>DAY(Ventas_Wellpro[[#This Row],[Fecha]])</f>
        <v>4</v>
      </c>
    </row>
    <row r="4328" spans="2:12" x14ac:dyDescent="0.25">
      <c r="B4328" s="70">
        <v>46146</v>
      </c>
      <c r="C4328" s="74" t="s">
        <v>23</v>
      </c>
      <c r="D4328" s="210" t="s">
        <v>144</v>
      </c>
      <c r="E4328" s="168">
        <v>135.72</v>
      </c>
      <c r="F4328" s="168">
        <v>1</v>
      </c>
      <c r="G4328" s="48">
        <f>+(Ventas_Wellpro[[#This Row],[Precio de Venta]]*0.16)*Ventas_Wellpro[[#This Row],[Cantidad Vendida]]</f>
        <v>21.715199999999999</v>
      </c>
      <c r="H4328" s="170">
        <v>135.72</v>
      </c>
      <c r="I4328" s="17">
        <f>+Ventas_Wellpro[[#This Row],[Total de Venta sin IVA]]+Ventas_Wellpro[[#This Row],[IVA]]</f>
        <v>157.43520000000001</v>
      </c>
      <c r="J4328">
        <f>YEAR(Ventas_Wellpro[[#This Row],[Fecha]])</f>
        <v>2026</v>
      </c>
      <c r="K4328" t="str">
        <f>TEXT(Ventas_Wellpro[[#This Row],[Fecha]],"MMMM")</f>
        <v>mayo</v>
      </c>
      <c r="L4328">
        <f>DAY(Ventas_Wellpro[[#This Row],[Fecha]])</f>
        <v>4</v>
      </c>
    </row>
    <row r="4329" spans="2:12" x14ac:dyDescent="0.25">
      <c r="B4329" s="70">
        <v>46146</v>
      </c>
      <c r="C4329" s="74" t="s">
        <v>23</v>
      </c>
      <c r="D4329" s="211" t="s">
        <v>144</v>
      </c>
      <c r="E4329" s="169">
        <v>135.72</v>
      </c>
      <c r="F4329" s="169">
        <v>1</v>
      </c>
      <c r="G4329" s="48">
        <f>+(Ventas_Wellpro[[#This Row],[Precio de Venta]]*0.16)*Ventas_Wellpro[[#This Row],[Cantidad Vendida]]</f>
        <v>21.715199999999999</v>
      </c>
      <c r="H4329" s="171">
        <v>135.72</v>
      </c>
      <c r="I4329" s="17">
        <f>+Ventas_Wellpro[[#This Row],[Total de Venta sin IVA]]+Ventas_Wellpro[[#This Row],[IVA]]</f>
        <v>157.43520000000001</v>
      </c>
      <c r="J4329">
        <f>YEAR(Ventas_Wellpro[[#This Row],[Fecha]])</f>
        <v>2026</v>
      </c>
      <c r="K4329" t="str">
        <f>TEXT(Ventas_Wellpro[[#This Row],[Fecha]],"MMMM")</f>
        <v>mayo</v>
      </c>
      <c r="L4329">
        <f>DAY(Ventas_Wellpro[[#This Row],[Fecha]])</f>
        <v>4</v>
      </c>
    </row>
    <row r="4330" spans="2:12" x14ac:dyDescent="0.25">
      <c r="B4330" s="70">
        <v>46146</v>
      </c>
      <c r="C4330" s="74" t="s">
        <v>24</v>
      </c>
      <c r="D4330" s="210" t="s">
        <v>144</v>
      </c>
      <c r="E4330" s="168">
        <v>137.79</v>
      </c>
      <c r="F4330" s="168">
        <v>1</v>
      </c>
      <c r="G4330" s="48">
        <f>+(Ventas_Wellpro[[#This Row],[Precio de Venta]]*0.16)*Ventas_Wellpro[[#This Row],[Cantidad Vendida]]</f>
        <v>22.046399999999998</v>
      </c>
      <c r="H4330" s="170">
        <v>137.79</v>
      </c>
      <c r="I4330" s="17">
        <f>+Ventas_Wellpro[[#This Row],[Total de Venta sin IVA]]+Ventas_Wellpro[[#This Row],[IVA]]</f>
        <v>159.8364</v>
      </c>
      <c r="J4330">
        <f>YEAR(Ventas_Wellpro[[#This Row],[Fecha]])</f>
        <v>2026</v>
      </c>
      <c r="K4330" t="str">
        <f>TEXT(Ventas_Wellpro[[#This Row],[Fecha]],"MMMM")</f>
        <v>mayo</v>
      </c>
      <c r="L4330">
        <f>DAY(Ventas_Wellpro[[#This Row],[Fecha]])</f>
        <v>4</v>
      </c>
    </row>
    <row r="4331" spans="2:12" x14ac:dyDescent="0.25">
      <c r="B4331" s="70">
        <v>46146</v>
      </c>
      <c r="C4331" s="74" t="s">
        <v>24</v>
      </c>
      <c r="D4331" s="211" t="s">
        <v>144</v>
      </c>
      <c r="E4331" s="169">
        <v>137.79</v>
      </c>
      <c r="F4331" s="169">
        <v>1</v>
      </c>
      <c r="G4331" s="48">
        <f>+(Ventas_Wellpro[[#This Row],[Precio de Venta]]*0.16)*Ventas_Wellpro[[#This Row],[Cantidad Vendida]]</f>
        <v>22.046399999999998</v>
      </c>
      <c r="H4331" s="171">
        <v>137.79</v>
      </c>
      <c r="I4331" s="17">
        <f>+Ventas_Wellpro[[#This Row],[Total de Venta sin IVA]]+Ventas_Wellpro[[#This Row],[IVA]]</f>
        <v>159.8364</v>
      </c>
      <c r="J4331">
        <f>YEAR(Ventas_Wellpro[[#This Row],[Fecha]])</f>
        <v>2026</v>
      </c>
      <c r="K4331" t="str">
        <f>TEXT(Ventas_Wellpro[[#This Row],[Fecha]],"MMMM")</f>
        <v>mayo</v>
      </c>
      <c r="L4331">
        <f>DAY(Ventas_Wellpro[[#This Row],[Fecha]])</f>
        <v>4</v>
      </c>
    </row>
    <row r="4332" spans="2:12" x14ac:dyDescent="0.25">
      <c r="B4332" s="70">
        <v>46146</v>
      </c>
      <c r="C4332" s="74" t="s">
        <v>24</v>
      </c>
      <c r="D4332" s="210" t="s">
        <v>144</v>
      </c>
      <c r="E4332" s="168">
        <v>137.79</v>
      </c>
      <c r="F4332" s="168">
        <v>1</v>
      </c>
      <c r="G4332" s="48">
        <f>+(Ventas_Wellpro[[#This Row],[Precio de Venta]]*0.16)*Ventas_Wellpro[[#This Row],[Cantidad Vendida]]</f>
        <v>22.046399999999998</v>
      </c>
      <c r="H4332" s="170">
        <v>137.79</v>
      </c>
      <c r="I4332" s="17">
        <f>+Ventas_Wellpro[[#This Row],[Total de Venta sin IVA]]+Ventas_Wellpro[[#This Row],[IVA]]</f>
        <v>159.8364</v>
      </c>
      <c r="J4332">
        <f>YEAR(Ventas_Wellpro[[#This Row],[Fecha]])</f>
        <v>2026</v>
      </c>
      <c r="K4332" t="str">
        <f>TEXT(Ventas_Wellpro[[#This Row],[Fecha]],"MMMM")</f>
        <v>mayo</v>
      </c>
      <c r="L4332">
        <f>DAY(Ventas_Wellpro[[#This Row],[Fecha]])</f>
        <v>4</v>
      </c>
    </row>
    <row r="4333" spans="2:12" x14ac:dyDescent="0.25">
      <c r="B4333" s="70">
        <v>46146</v>
      </c>
      <c r="C4333" s="74" t="s">
        <v>24</v>
      </c>
      <c r="D4333" s="211" t="s">
        <v>144</v>
      </c>
      <c r="E4333" s="169">
        <v>137.79</v>
      </c>
      <c r="F4333" s="169">
        <v>1</v>
      </c>
      <c r="G4333" s="48">
        <f>+(Ventas_Wellpro[[#This Row],[Precio de Venta]]*0.16)*Ventas_Wellpro[[#This Row],[Cantidad Vendida]]</f>
        <v>22.046399999999998</v>
      </c>
      <c r="H4333" s="171">
        <v>137.79</v>
      </c>
      <c r="I4333" s="17">
        <f>+Ventas_Wellpro[[#This Row],[Total de Venta sin IVA]]+Ventas_Wellpro[[#This Row],[IVA]]</f>
        <v>159.8364</v>
      </c>
      <c r="J4333">
        <f>YEAR(Ventas_Wellpro[[#This Row],[Fecha]])</f>
        <v>2026</v>
      </c>
      <c r="K4333" t="str">
        <f>TEXT(Ventas_Wellpro[[#This Row],[Fecha]],"MMMM")</f>
        <v>mayo</v>
      </c>
      <c r="L4333">
        <f>DAY(Ventas_Wellpro[[#This Row],[Fecha]])</f>
        <v>4</v>
      </c>
    </row>
    <row r="4334" spans="2:12" x14ac:dyDescent="0.25">
      <c r="B4334" s="70">
        <v>46146</v>
      </c>
      <c r="C4334" s="74" t="s">
        <v>24</v>
      </c>
      <c r="D4334" s="210" t="s">
        <v>144</v>
      </c>
      <c r="E4334" s="168">
        <v>137.79</v>
      </c>
      <c r="F4334" s="168">
        <v>1</v>
      </c>
      <c r="G4334" s="48">
        <f>+(Ventas_Wellpro[[#This Row],[Precio de Venta]]*0.16)*Ventas_Wellpro[[#This Row],[Cantidad Vendida]]</f>
        <v>22.046399999999998</v>
      </c>
      <c r="H4334" s="170">
        <v>137.79</v>
      </c>
      <c r="I4334" s="17">
        <f>+Ventas_Wellpro[[#This Row],[Total de Venta sin IVA]]+Ventas_Wellpro[[#This Row],[IVA]]</f>
        <v>159.8364</v>
      </c>
      <c r="J4334">
        <f>YEAR(Ventas_Wellpro[[#This Row],[Fecha]])</f>
        <v>2026</v>
      </c>
      <c r="K4334" t="str">
        <f>TEXT(Ventas_Wellpro[[#This Row],[Fecha]],"MMMM")</f>
        <v>mayo</v>
      </c>
      <c r="L4334">
        <f>DAY(Ventas_Wellpro[[#This Row],[Fecha]])</f>
        <v>4</v>
      </c>
    </row>
    <row r="4335" spans="2:12" x14ac:dyDescent="0.25">
      <c r="B4335" s="70">
        <v>46146</v>
      </c>
      <c r="C4335" s="74" t="s">
        <v>24</v>
      </c>
      <c r="D4335" s="211" t="s">
        <v>144</v>
      </c>
      <c r="E4335" s="169">
        <v>137.79</v>
      </c>
      <c r="F4335" s="169">
        <v>1</v>
      </c>
      <c r="G4335" s="48">
        <f>+(Ventas_Wellpro[[#This Row],[Precio de Venta]]*0.16)*Ventas_Wellpro[[#This Row],[Cantidad Vendida]]</f>
        <v>22.046399999999998</v>
      </c>
      <c r="H4335" s="171">
        <v>137.79</v>
      </c>
      <c r="I4335" s="17">
        <f>+Ventas_Wellpro[[#This Row],[Total de Venta sin IVA]]+Ventas_Wellpro[[#This Row],[IVA]]</f>
        <v>159.8364</v>
      </c>
      <c r="J4335">
        <f>YEAR(Ventas_Wellpro[[#This Row],[Fecha]])</f>
        <v>2026</v>
      </c>
      <c r="K4335" t="str">
        <f>TEXT(Ventas_Wellpro[[#This Row],[Fecha]],"MMMM")</f>
        <v>mayo</v>
      </c>
      <c r="L4335">
        <f>DAY(Ventas_Wellpro[[#This Row],[Fecha]])</f>
        <v>4</v>
      </c>
    </row>
    <row r="4336" spans="2:12" x14ac:dyDescent="0.25">
      <c r="B4336" s="70">
        <v>46146</v>
      </c>
      <c r="C4336" s="123" t="s">
        <v>147</v>
      </c>
      <c r="D4336" s="210" t="s">
        <v>144</v>
      </c>
      <c r="E4336" s="168">
        <v>94.82</v>
      </c>
      <c r="F4336" s="168">
        <v>1</v>
      </c>
      <c r="G4336" s="48">
        <f>+(Ventas_Wellpro[[#This Row],[Precio de Venta]]*0.16)*Ventas_Wellpro[[#This Row],[Cantidad Vendida]]</f>
        <v>15.171199999999999</v>
      </c>
      <c r="H4336" s="170">
        <v>94.82</v>
      </c>
      <c r="I4336" s="17">
        <f>+Ventas_Wellpro[[#This Row],[Total de Venta sin IVA]]+Ventas_Wellpro[[#This Row],[IVA]]</f>
        <v>109.99119999999999</v>
      </c>
      <c r="J4336">
        <f>YEAR(Ventas_Wellpro[[#This Row],[Fecha]])</f>
        <v>2026</v>
      </c>
      <c r="K4336" t="str">
        <f>TEXT(Ventas_Wellpro[[#This Row],[Fecha]],"MMMM")</f>
        <v>mayo</v>
      </c>
      <c r="L4336">
        <f>DAY(Ventas_Wellpro[[#This Row],[Fecha]])</f>
        <v>4</v>
      </c>
    </row>
    <row r="4337" spans="2:12" x14ac:dyDescent="0.25">
      <c r="B4337" s="70">
        <v>46146</v>
      </c>
      <c r="C4337" s="123" t="s">
        <v>147</v>
      </c>
      <c r="D4337" s="211" t="s">
        <v>144</v>
      </c>
      <c r="E4337" s="169">
        <v>94.82</v>
      </c>
      <c r="F4337" s="169">
        <v>2</v>
      </c>
      <c r="G4337" s="48">
        <f>+(Ventas_Wellpro[[#This Row],[Precio de Venta]]*0.16)*Ventas_Wellpro[[#This Row],[Cantidad Vendida]]</f>
        <v>30.342399999999998</v>
      </c>
      <c r="H4337" s="171">
        <v>189.64</v>
      </c>
      <c r="I4337" s="17">
        <f>+Ventas_Wellpro[[#This Row],[Total de Venta sin IVA]]+Ventas_Wellpro[[#This Row],[IVA]]</f>
        <v>219.98239999999998</v>
      </c>
      <c r="J4337">
        <f>YEAR(Ventas_Wellpro[[#This Row],[Fecha]])</f>
        <v>2026</v>
      </c>
      <c r="K4337" t="str">
        <f>TEXT(Ventas_Wellpro[[#This Row],[Fecha]],"MMMM")</f>
        <v>mayo</v>
      </c>
      <c r="L4337">
        <f>DAY(Ventas_Wellpro[[#This Row],[Fecha]])</f>
        <v>4</v>
      </c>
    </row>
    <row r="4338" spans="2:12" x14ac:dyDescent="0.25">
      <c r="B4338" s="70">
        <v>46146</v>
      </c>
      <c r="C4338" s="123" t="s">
        <v>147</v>
      </c>
      <c r="D4338" t="s">
        <v>217</v>
      </c>
      <c r="E4338" s="168">
        <v>54.51</v>
      </c>
      <c r="F4338" s="168">
        <v>40</v>
      </c>
      <c r="G4338" s="48">
        <f>+(Ventas_Wellpro[[#This Row],[Precio de Venta]]*0.16)*Ventas_Wellpro[[#This Row],[Cantidad Vendida]]</f>
        <v>348.86400000000003</v>
      </c>
      <c r="H4338" s="170">
        <v>2180.4</v>
      </c>
      <c r="I4338" s="17">
        <f>+Ventas_Wellpro[[#This Row],[Total de Venta sin IVA]]+Ventas_Wellpro[[#This Row],[IVA]]</f>
        <v>2529.2640000000001</v>
      </c>
      <c r="J4338">
        <f>YEAR(Ventas_Wellpro[[#This Row],[Fecha]])</f>
        <v>2026</v>
      </c>
      <c r="K4338" t="str">
        <f>TEXT(Ventas_Wellpro[[#This Row],[Fecha]],"MMMM")</f>
        <v>mayo</v>
      </c>
      <c r="L4338">
        <f>DAY(Ventas_Wellpro[[#This Row],[Fecha]])</f>
        <v>4</v>
      </c>
    </row>
    <row r="4339" spans="2:12" x14ac:dyDescent="0.25">
      <c r="B4339" s="70">
        <v>46146</v>
      </c>
      <c r="C4339" s="123" t="s">
        <v>147</v>
      </c>
      <c r="D4339" t="s">
        <v>217</v>
      </c>
      <c r="E4339" s="169">
        <v>54.51</v>
      </c>
      <c r="F4339" s="169">
        <v>220</v>
      </c>
      <c r="G4339" s="48">
        <f>+(Ventas_Wellpro[[#This Row],[Precio de Venta]]*0.16)*Ventas_Wellpro[[#This Row],[Cantidad Vendida]]</f>
        <v>1918.7520000000002</v>
      </c>
      <c r="H4339" s="171">
        <v>11992.2</v>
      </c>
      <c r="I4339" s="17">
        <f>+Ventas_Wellpro[[#This Row],[Total de Venta sin IVA]]+Ventas_Wellpro[[#This Row],[IVA]]</f>
        <v>13910.952000000001</v>
      </c>
      <c r="J4339">
        <f>YEAR(Ventas_Wellpro[[#This Row],[Fecha]])</f>
        <v>2026</v>
      </c>
      <c r="K4339" t="str">
        <f>TEXT(Ventas_Wellpro[[#This Row],[Fecha]],"MMMM")</f>
        <v>mayo</v>
      </c>
      <c r="L4339">
        <f>DAY(Ventas_Wellpro[[#This Row],[Fecha]])</f>
        <v>4</v>
      </c>
    </row>
    <row r="4340" spans="2:12" x14ac:dyDescent="0.25">
      <c r="B4340" s="70">
        <v>46146</v>
      </c>
      <c r="C4340" s="74" t="s">
        <v>123</v>
      </c>
      <c r="D4340" s="210" t="s">
        <v>144</v>
      </c>
      <c r="E4340" s="168">
        <v>137.79</v>
      </c>
      <c r="F4340" s="168">
        <v>1</v>
      </c>
      <c r="G4340" s="48">
        <f>+(Ventas_Wellpro[[#This Row],[Precio de Venta]]*0.16)*Ventas_Wellpro[[#This Row],[Cantidad Vendida]]</f>
        <v>22.046399999999998</v>
      </c>
      <c r="H4340" s="170">
        <v>137.79</v>
      </c>
      <c r="I4340" s="17">
        <f>+Ventas_Wellpro[[#This Row],[Total de Venta sin IVA]]+Ventas_Wellpro[[#This Row],[IVA]]</f>
        <v>159.8364</v>
      </c>
      <c r="J4340">
        <f>YEAR(Ventas_Wellpro[[#This Row],[Fecha]])</f>
        <v>2026</v>
      </c>
      <c r="K4340" t="str">
        <f>TEXT(Ventas_Wellpro[[#This Row],[Fecha]],"MMMM")</f>
        <v>mayo</v>
      </c>
      <c r="L4340">
        <f>DAY(Ventas_Wellpro[[#This Row],[Fecha]])</f>
        <v>4</v>
      </c>
    </row>
    <row r="4341" spans="2:12" x14ac:dyDescent="0.25">
      <c r="B4341" s="70">
        <v>46146</v>
      </c>
      <c r="C4341" s="74" t="s">
        <v>123</v>
      </c>
      <c r="D4341" s="211" t="s">
        <v>144</v>
      </c>
      <c r="E4341" s="169">
        <v>137.79</v>
      </c>
      <c r="F4341" s="169">
        <v>1</v>
      </c>
      <c r="G4341" s="48">
        <f>+(Ventas_Wellpro[[#This Row],[Precio de Venta]]*0.16)*Ventas_Wellpro[[#This Row],[Cantidad Vendida]]</f>
        <v>22.046399999999998</v>
      </c>
      <c r="H4341" s="171">
        <v>137.79</v>
      </c>
      <c r="I4341" s="17">
        <f>+Ventas_Wellpro[[#This Row],[Total de Venta sin IVA]]+Ventas_Wellpro[[#This Row],[IVA]]</f>
        <v>159.8364</v>
      </c>
      <c r="J4341">
        <f>YEAR(Ventas_Wellpro[[#This Row],[Fecha]])</f>
        <v>2026</v>
      </c>
      <c r="K4341" t="str">
        <f>TEXT(Ventas_Wellpro[[#This Row],[Fecha]],"MMMM")</f>
        <v>mayo</v>
      </c>
      <c r="L4341">
        <f>DAY(Ventas_Wellpro[[#This Row],[Fecha]])</f>
        <v>4</v>
      </c>
    </row>
    <row r="4342" spans="2:12" x14ac:dyDescent="0.25">
      <c r="B4342" s="70">
        <v>46146</v>
      </c>
      <c r="C4342" s="74" t="s">
        <v>123</v>
      </c>
      <c r="D4342" s="210" t="s">
        <v>144</v>
      </c>
      <c r="E4342" s="168">
        <v>137.79</v>
      </c>
      <c r="F4342" s="168">
        <v>1</v>
      </c>
      <c r="G4342" s="48">
        <f>+(Ventas_Wellpro[[#This Row],[Precio de Venta]]*0.16)*Ventas_Wellpro[[#This Row],[Cantidad Vendida]]</f>
        <v>22.046399999999998</v>
      </c>
      <c r="H4342" s="170">
        <v>137.79</v>
      </c>
      <c r="I4342" s="17">
        <f>+Ventas_Wellpro[[#This Row],[Total de Venta sin IVA]]+Ventas_Wellpro[[#This Row],[IVA]]</f>
        <v>159.8364</v>
      </c>
      <c r="J4342">
        <f>YEAR(Ventas_Wellpro[[#This Row],[Fecha]])</f>
        <v>2026</v>
      </c>
      <c r="K4342" t="str">
        <f>TEXT(Ventas_Wellpro[[#This Row],[Fecha]],"MMMM")</f>
        <v>mayo</v>
      </c>
      <c r="L4342">
        <f>DAY(Ventas_Wellpro[[#This Row],[Fecha]])</f>
        <v>4</v>
      </c>
    </row>
    <row r="4343" spans="2:12" x14ac:dyDescent="0.25">
      <c r="B4343" s="70">
        <v>46146</v>
      </c>
      <c r="C4343" s="74" t="s">
        <v>123</v>
      </c>
      <c r="D4343" s="211" t="s">
        <v>144</v>
      </c>
      <c r="E4343" s="169">
        <v>137.79</v>
      </c>
      <c r="F4343" s="169">
        <v>1</v>
      </c>
      <c r="G4343" s="48">
        <f>+(Ventas_Wellpro[[#This Row],[Precio de Venta]]*0.16)*Ventas_Wellpro[[#This Row],[Cantidad Vendida]]</f>
        <v>22.046399999999998</v>
      </c>
      <c r="H4343" s="171">
        <v>137.79</v>
      </c>
      <c r="I4343" s="17">
        <f>+Ventas_Wellpro[[#This Row],[Total de Venta sin IVA]]+Ventas_Wellpro[[#This Row],[IVA]]</f>
        <v>159.8364</v>
      </c>
      <c r="J4343">
        <f>YEAR(Ventas_Wellpro[[#This Row],[Fecha]])</f>
        <v>2026</v>
      </c>
      <c r="K4343" t="str">
        <f>TEXT(Ventas_Wellpro[[#This Row],[Fecha]],"MMMM")</f>
        <v>mayo</v>
      </c>
      <c r="L4343">
        <f>DAY(Ventas_Wellpro[[#This Row],[Fecha]])</f>
        <v>4</v>
      </c>
    </row>
    <row r="4344" spans="2:12" x14ac:dyDescent="0.25">
      <c r="B4344" s="70">
        <v>46146</v>
      </c>
      <c r="C4344" s="74" t="s">
        <v>123</v>
      </c>
      <c r="D4344" s="210" t="s">
        <v>144</v>
      </c>
      <c r="E4344" s="168">
        <v>137.79</v>
      </c>
      <c r="F4344" s="168">
        <v>1</v>
      </c>
      <c r="G4344" s="48">
        <f>+(Ventas_Wellpro[[#This Row],[Precio de Venta]]*0.16)*Ventas_Wellpro[[#This Row],[Cantidad Vendida]]</f>
        <v>22.046399999999998</v>
      </c>
      <c r="H4344" s="170">
        <v>137.79</v>
      </c>
      <c r="I4344" s="17">
        <f>+Ventas_Wellpro[[#This Row],[Total de Venta sin IVA]]+Ventas_Wellpro[[#This Row],[IVA]]</f>
        <v>159.8364</v>
      </c>
      <c r="J4344">
        <f>YEAR(Ventas_Wellpro[[#This Row],[Fecha]])</f>
        <v>2026</v>
      </c>
      <c r="K4344" t="str">
        <f>TEXT(Ventas_Wellpro[[#This Row],[Fecha]],"MMMM")</f>
        <v>mayo</v>
      </c>
      <c r="L4344">
        <f>DAY(Ventas_Wellpro[[#This Row],[Fecha]])</f>
        <v>4</v>
      </c>
    </row>
    <row r="4345" spans="2:12" x14ac:dyDescent="0.25">
      <c r="B4345" s="70">
        <v>46146</v>
      </c>
      <c r="C4345" s="74" t="s">
        <v>123</v>
      </c>
      <c r="D4345" s="211" t="s">
        <v>144</v>
      </c>
      <c r="E4345" s="169">
        <v>137.79</v>
      </c>
      <c r="F4345" s="169">
        <v>1</v>
      </c>
      <c r="G4345" s="48">
        <f>+(Ventas_Wellpro[[#This Row],[Precio de Venta]]*0.16)*Ventas_Wellpro[[#This Row],[Cantidad Vendida]]</f>
        <v>22.046399999999998</v>
      </c>
      <c r="H4345" s="171">
        <v>137.79</v>
      </c>
      <c r="I4345" s="17">
        <f>+Ventas_Wellpro[[#This Row],[Total de Venta sin IVA]]+Ventas_Wellpro[[#This Row],[IVA]]</f>
        <v>159.8364</v>
      </c>
      <c r="J4345">
        <f>YEAR(Ventas_Wellpro[[#This Row],[Fecha]])</f>
        <v>2026</v>
      </c>
      <c r="K4345" t="str">
        <f>TEXT(Ventas_Wellpro[[#This Row],[Fecha]],"MMMM")</f>
        <v>mayo</v>
      </c>
      <c r="L4345">
        <f>DAY(Ventas_Wellpro[[#This Row],[Fecha]])</f>
        <v>4</v>
      </c>
    </row>
    <row r="4346" spans="2:12" x14ac:dyDescent="0.25">
      <c r="B4346" s="70">
        <v>46147</v>
      </c>
      <c r="C4346" s="74" t="s">
        <v>22</v>
      </c>
      <c r="D4346" s="210" t="s">
        <v>144</v>
      </c>
      <c r="E4346" s="168">
        <v>137.79</v>
      </c>
      <c r="F4346" s="168">
        <v>1</v>
      </c>
      <c r="G4346" s="48">
        <f>+(Ventas_Wellpro[[#This Row],[Precio de Venta]]*0.16)*Ventas_Wellpro[[#This Row],[Cantidad Vendida]]</f>
        <v>22.046399999999998</v>
      </c>
      <c r="H4346" s="170">
        <v>137.79</v>
      </c>
      <c r="I4346" s="17">
        <f>+Ventas_Wellpro[[#This Row],[Total de Venta sin IVA]]+Ventas_Wellpro[[#This Row],[IVA]]</f>
        <v>159.8364</v>
      </c>
      <c r="J4346">
        <f>YEAR(Ventas_Wellpro[[#This Row],[Fecha]])</f>
        <v>2026</v>
      </c>
      <c r="K4346" t="str">
        <f>TEXT(Ventas_Wellpro[[#This Row],[Fecha]],"MMMM")</f>
        <v>mayo</v>
      </c>
      <c r="L4346">
        <f>DAY(Ventas_Wellpro[[#This Row],[Fecha]])</f>
        <v>5</v>
      </c>
    </row>
    <row r="4347" spans="2:12" x14ac:dyDescent="0.25">
      <c r="B4347" s="70">
        <v>46147</v>
      </c>
      <c r="C4347" s="74" t="s">
        <v>22</v>
      </c>
      <c r="D4347" s="211" t="s">
        <v>144</v>
      </c>
      <c r="E4347" s="169">
        <v>137.79</v>
      </c>
      <c r="F4347" s="169">
        <v>1</v>
      </c>
      <c r="G4347" s="48">
        <f>+(Ventas_Wellpro[[#This Row],[Precio de Venta]]*0.16)*Ventas_Wellpro[[#This Row],[Cantidad Vendida]]</f>
        <v>22.046399999999998</v>
      </c>
      <c r="H4347" s="171">
        <v>137.79</v>
      </c>
      <c r="I4347" s="17">
        <f>+Ventas_Wellpro[[#This Row],[Total de Venta sin IVA]]+Ventas_Wellpro[[#This Row],[IVA]]</f>
        <v>159.8364</v>
      </c>
      <c r="J4347">
        <f>YEAR(Ventas_Wellpro[[#This Row],[Fecha]])</f>
        <v>2026</v>
      </c>
      <c r="K4347" t="str">
        <f>TEXT(Ventas_Wellpro[[#This Row],[Fecha]],"MMMM")</f>
        <v>mayo</v>
      </c>
      <c r="L4347">
        <f>DAY(Ventas_Wellpro[[#This Row],[Fecha]])</f>
        <v>5</v>
      </c>
    </row>
    <row r="4348" spans="2:12" x14ac:dyDescent="0.25">
      <c r="B4348" s="70">
        <v>46147</v>
      </c>
      <c r="C4348" s="74" t="s">
        <v>22</v>
      </c>
      <c r="D4348" s="210" t="s">
        <v>144</v>
      </c>
      <c r="E4348" s="168">
        <v>137.79</v>
      </c>
      <c r="F4348" s="168">
        <v>1</v>
      </c>
      <c r="G4348" s="48">
        <f>+(Ventas_Wellpro[[#This Row],[Precio de Venta]]*0.16)*Ventas_Wellpro[[#This Row],[Cantidad Vendida]]</f>
        <v>22.046399999999998</v>
      </c>
      <c r="H4348" s="170">
        <v>137.79</v>
      </c>
      <c r="I4348" s="17">
        <f>+Ventas_Wellpro[[#This Row],[Total de Venta sin IVA]]+Ventas_Wellpro[[#This Row],[IVA]]</f>
        <v>159.8364</v>
      </c>
      <c r="J4348">
        <f>YEAR(Ventas_Wellpro[[#This Row],[Fecha]])</f>
        <v>2026</v>
      </c>
      <c r="K4348" t="str">
        <f>TEXT(Ventas_Wellpro[[#This Row],[Fecha]],"MMMM")</f>
        <v>mayo</v>
      </c>
      <c r="L4348">
        <f>DAY(Ventas_Wellpro[[#This Row],[Fecha]])</f>
        <v>5</v>
      </c>
    </row>
    <row r="4349" spans="2:12" x14ac:dyDescent="0.25">
      <c r="B4349" s="70">
        <v>46147</v>
      </c>
      <c r="C4349" s="74" t="s">
        <v>21</v>
      </c>
      <c r="D4349" s="211" t="s">
        <v>144</v>
      </c>
      <c r="E4349" s="169">
        <v>137.79</v>
      </c>
      <c r="F4349" s="169">
        <v>1</v>
      </c>
      <c r="G4349" s="48">
        <f>+(Ventas_Wellpro[[#This Row],[Precio de Venta]]*0.16)*Ventas_Wellpro[[#This Row],[Cantidad Vendida]]</f>
        <v>22.046399999999998</v>
      </c>
      <c r="H4349" s="171">
        <v>137.79</v>
      </c>
      <c r="I4349" s="17">
        <f>+Ventas_Wellpro[[#This Row],[Total de Venta sin IVA]]+Ventas_Wellpro[[#This Row],[IVA]]</f>
        <v>159.8364</v>
      </c>
      <c r="J4349">
        <f>YEAR(Ventas_Wellpro[[#This Row],[Fecha]])</f>
        <v>2026</v>
      </c>
      <c r="K4349" t="str">
        <f>TEXT(Ventas_Wellpro[[#This Row],[Fecha]],"MMMM")</f>
        <v>mayo</v>
      </c>
      <c r="L4349">
        <f>DAY(Ventas_Wellpro[[#This Row],[Fecha]])</f>
        <v>5</v>
      </c>
    </row>
    <row r="4350" spans="2:12" x14ac:dyDescent="0.25">
      <c r="B4350" s="70">
        <v>46147</v>
      </c>
      <c r="C4350" s="74" t="s">
        <v>23</v>
      </c>
      <c r="D4350" s="210" t="s">
        <v>144</v>
      </c>
      <c r="E4350" s="168">
        <v>135.72</v>
      </c>
      <c r="F4350" s="168">
        <v>1</v>
      </c>
      <c r="G4350" s="48">
        <f>+(Ventas_Wellpro[[#This Row],[Precio de Venta]]*0.16)*Ventas_Wellpro[[#This Row],[Cantidad Vendida]]</f>
        <v>21.715199999999999</v>
      </c>
      <c r="H4350" s="170">
        <v>135.72</v>
      </c>
      <c r="I4350" s="17">
        <f>+Ventas_Wellpro[[#This Row],[Total de Venta sin IVA]]+Ventas_Wellpro[[#This Row],[IVA]]</f>
        <v>157.43520000000001</v>
      </c>
      <c r="J4350">
        <f>YEAR(Ventas_Wellpro[[#This Row],[Fecha]])</f>
        <v>2026</v>
      </c>
      <c r="K4350" t="str">
        <f>TEXT(Ventas_Wellpro[[#This Row],[Fecha]],"MMMM")</f>
        <v>mayo</v>
      </c>
      <c r="L4350">
        <f>DAY(Ventas_Wellpro[[#This Row],[Fecha]])</f>
        <v>5</v>
      </c>
    </row>
    <row r="4351" spans="2:12" x14ac:dyDescent="0.25">
      <c r="B4351" s="70">
        <v>46147</v>
      </c>
      <c r="C4351" s="74" t="s">
        <v>23</v>
      </c>
      <c r="D4351" s="211" t="s">
        <v>144</v>
      </c>
      <c r="E4351" s="169">
        <v>135.72</v>
      </c>
      <c r="F4351" s="169">
        <v>1</v>
      </c>
      <c r="G4351" s="48">
        <f>+(Ventas_Wellpro[[#This Row],[Precio de Venta]]*0.16)*Ventas_Wellpro[[#This Row],[Cantidad Vendida]]</f>
        <v>21.715199999999999</v>
      </c>
      <c r="H4351" s="171">
        <v>135.72</v>
      </c>
      <c r="I4351" s="17">
        <f>+Ventas_Wellpro[[#This Row],[Total de Venta sin IVA]]+Ventas_Wellpro[[#This Row],[IVA]]</f>
        <v>157.43520000000001</v>
      </c>
      <c r="J4351">
        <f>YEAR(Ventas_Wellpro[[#This Row],[Fecha]])</f>
        <v>2026</v>
      </c>
      <c r="K4351" t="str">
        <f>TEXT(Ventas_Wellpro[[#This Row],[Fecha]],"MMMM")</f>
        <v>mayo</v>
      </c>
      <c r="L4351">
        <f>DAY(Ventas_Wellpro[[#This Row],[Fecha]])</f>
        <v>5</v>
      </c>
    </row>
    <row r="4352" spans="2:12" x14ac:dyDescent="0.25">
      <c r="B4352" s="70">
        <v>46147</v>
      </c>
      <c r="C4352" s="74" t="s">
        <v>24</v>
      </c>
      <c r="D4352" s="210" t="s">
        <v>144</v>
      </c>
      <c r="E4352" s="168">
        <v>137.79</v>
      </c>
      <c r="F4352" s="168">
        <v>1</v>
      </c>
      <c r="G4352" s="48">
        <f>+(Ventas_Wellpro[[#This Row],[Precio de Venta]]*0.16)*Ventas_Wellpro[[#This Row],[Cantidad Vendida]]</f>
        <v>22.046399999999998</v>
      </c>
      <c r="H4352" s="170">
        <v>137.79</v>
      </c>
      <c r="I4352" s="17">
        <f>+Ventas_Wellpro[[#This Row],[Total de Venta sin IVA]]+Ventas_Wellpro[[#This Row],[IVA]]</f>
        <v>159.8364</v>
      </c>
      <c r="J4352">
        <f>YEAR(Ventas_Wellpro[[#This Row],[Fecha]])</f>
        <v>2026</v>
      </c>
      <c r="K4352" t="str">
        <f>TEXT(Ventas_Wellpro[[#This Row],[Fecha]],"MMMM")</f>
        <v>mayo</v>
      </c>
      <c r="L4352">
        <f>DAY(Ventas_Wellpro[[#This Row],[Fecha]])</f>
        <v>5</v>
      </c>
    </row>
    <row r="4353" spans="2:12" x14ac:dyDescent="0.25">
      <c r="B4353" s="70">
        <v>46147</v>
      </c>
      <c r="C4353" s="74" t="s">
        <v>10</v>
      </c>
      <c r="D4353" t="s">
        <v>197</v>
      </c>
      <c r="E4353" s="169">
        <v>211.23</v>
      </c>
      <c r="F4353" s="169">
        <v>6</v>
      </c>
      <c r="G4353" s="48">
        <f>+(Ventas_Wellpro[[#This Row],[Precio de Venta]]*0.16)*Ventas_Wellpro[[#This Row],[Cantidad Vendida]]</f>
        <v>202.7808</v>
      </c>
      <c r="H4353" s="171">
        <v>1267.3800000000001</v>
      </c>
      <c r="I4353" s="17">
        <f>+Ventas_Wellpro[[#This Row],[Total de Venta sin IVA]]+Ventas_Wellpro[[#This Row],[IVA]]</f>
        <v>1470.1608000000001</v>
      </c>
      <c r="J4353">
        <f>YEAR(Ventas_Wellpro[[#This Row],[Fecha]])</f>
        <v>2026</v>
      </c>
      <c r="K4353" t="str">
        <f>TEXT(Ventas_Wellpro[[#This Row],[Fecha]],"MMMM")</f>
        <v>mayo</v>
      </c>
      <c r="L4353">
        <f>DAY(Ventas_Wellpro[[#This Row],[Fecha]])</f>
        <v>5</v>
      </c>
    </row>
    <row r="4354" spans="2:12" x14ac:dyDescent="0.25">
      <c r="B4354" s="70">
        <v>46147</v>
      </c>
      <c r="C4354" s="123" t="s">
        <v>147</v>
      </c>
      <c r="D4354" t="s">
        <v>197</v>
      </c>
      <c r="E4354" s="168">
        <v>70.47</v>
      </c>
      <c r="F4354" s="168">
        <v>100</v>
      </c>
      <c r="G4354" s="48">
        <f>+(Ventas_Wellpro[[#This Row],[Precio de Venta]]*0.16)*Ventas_Wellpro[[#This Row],[Cantidad Vendida]]</f>
        <v>1127.52</v>
      </c>
      <c r="H4354" s="170">
        <v>7047</v>
      </c>
      <c r="I4354" s="17">
        <f>+Ventas_Wellpro[[#This Row],[Total de Venta sin IVA]]+Ventas_Wellpro[[#This Row],[IVA]]</f>
        <v>8174.52</v>
      </c>
      <c r="J4354">
        <f>YEAR(Ventas_Wellpro[[#This Row],[Fecha]])</f>
        <v>2026</v>
      </c>
      <c r="K4354" t="str">
        <f>TEXT(Ventas_Wellpro[[#This Row],[Fecha]],"MMMM")</f>
        <v>mayo</v>
      </c>
      <c r="L4354">
        <f>DAY(Ventas_Wellpro[[#This Row],[Fecha]])</f>
        <v>5</v>
      </c>
    </row>
    <row r="4355" spans="2:12" x14ac:dyDescent="0.25">
      <c r="B4355" s="70">
        <v>46147</v>
      </c>
      <c r="C4355" s="123" t="s">
        <v>147</v>
      </c>
      <c r="D4355" s="211" t="s">
        <v>144</v>
      </c>
      <c r="E4355" s="169">
        <v>94.82</v>
      </c>
      <c r="F4355" s="169">
        <v>1</v>
      </c>
      <c r="G4355" s="48">
        <f>+(Ventas_Wellpro[[#This Row],[Precio de Venta]]*0.16)*Ventas_Wellpro[[#This Row],[Cantidad Vendida]]</f>
        <v>15.171199999999999</v>
      </c>
      <c r="H4355" s="171">
        <v>94.82</v>
      </c>
      <c r="I4355" s="17">
        <f>+Ventas_Wellpro[[#This Row],[Total de Venta sin IVA]]+Ventas_Wellpro[[#This Row],[IVA]]</f>
        <v>109.99119999999999</v>
      </c>
      <c r="J4355">
        <f>YEAR(Ventas_Wellpro[[#This Row],[Fecha]])</f>
        <v>2026</v>
      </c>
      <c r="K4355" t="str">
        <f>TEXT(Ventas_Wellpro[[#This Row],[Fecha]],"MMMM")</f>
        <v>mayo</v>
      </c>
      <c r="L4355">
        <f>DAY(Ventas_Wellpro[[#This Row],[Fecha]])</f>
        <v>5</v>
      </c>
    </row>
    <row r="4356" spans="2:12" x14ac:dyDescent="0.25">
      <c r="B4356" s="70">
        <v>46147</v>
      </c>
      <c r="C4356" s="123" t="s">
        <v>147</v>
      </c>
      <c r="D4356" s="210" t="s">
        <v>144</v>
      </c>
      <c r="E4356" s="168">
        <v>94.82</v>
      </c>
      <c r="F4356" s="168">
        <v>1</v>
      </c>
      <c r="G4356" s="48">
        <f>+(Ventas_Wellpro[[#This Row],[Precio de Venta]]*0.16)*Ventas_Wellpro[[#This Row],[Cantidad Vendida]]</f>
        <v>15.171199999999999</v>
      </c>
      <c r="H4356" s="170">
        <v>94.82</v>
      </c>
      <c r="I4356" s="17">
        <f>+Ventas_Wellpro[[#This Row],[Total de Venta sin IVA]]+Ventas_Wellpro[[#This Row],[IVA]]</f>
        <v>109.99119999999999</v>
      </c>
      <c r="J4356">
        <f>YEAR(Ventas_Wellpro[[#This Row],[Fecha]])</f>
        <v>2026</v>
      </c>
      <c r="K4356" t="str">
        <f>TEXT(Ventas_Wellpro[[#This Row],[Fecha]],"MMMM")</f>
        <v>mayo</v>
      </c>
      <c r="L4356">
        <f>DAY(Ventas_Wellpro[[#This Row],[Fecha]])</f>
        <v>5</v>
      </c>
    </row>
    <row r="4357" spans="2:12" x14ac:dyDescent="0.25">
      <c r="B4357" s="70">
        <v>46147</v>
      </c>
      <c r="C4357" s="74" t="s">
        <v>123</v>
      </c>
      <c r="D4357" s="211" t="s">
        <v>144</v>
      </c>
      <c r="E4357" s="169">
        <v>137.79</v>
      </c>
      <c r="F4357" s="169">
        <v>1</v>
      </c>
      <c r="G4357" s="48">
        <f>+(Ventas_Wellpro[[#This Row],[Precio de Venta]]*0.16)*Ventas_Wellpro[[#This Row],[Cantidad Vendida]]</f>
        <v>22.046399999999998</v>
      </c>
      <c r="H4357" s="171">
        <v>137.79</v>
      </c>
      <c r="I4357" s="17">
        <f>+Ventas_Wellpro[[#This Row],[Total de Venta sin IVA]]+Ventas_Wellpro[[#This Row],[IVA]]</f>
        <v>159.8364</v>
      </c>
      <c r="J4357">
        <f>YEAR(Ventas_Wellpro[[#This Row],[Fecha]])</f>
        <v>2026</v>
      </c>
      <c r="K4357" t="str">
        <f>TEXT(Ventas_Wellpro[[#This Row],[Fecha]],"MMMM")</f>
        <v>mayo</v>
      </c>
      <c r="L4357">
        <f>DAY(Ventas_Wellpro[[#This Row],[Fecha]])</f>
        <v>5</v>
      </c>
    </row>
    <row r="4358" spans="2:12" x14ac:dyDescent="0.25">
      <c r="B4358" s="70">
        <v>46147</v>
      </c>
      <c r="C4358" s="74" t="s">
        <v>123</v>
      </c>
      <c r="D4358" s="210" t="s">
        <v>144</v>
      </c>
      <c r="E4358" s="168">
        <v>137.79</v>
      </c>
      <c r="F4358" s="168">
        <v>1</v>
      </c>
      <c r="G4358" s="48">
        <f>+(Ventas_Wellpro[[#This Row],[Precio de Venta]]*0.16)*Ventas_Wellpro[[#This Row],[Cantidad Vendida]]</f>
        <v>22.046399999999998</v>
      </c>
      <c r="H4358" s="170">
        <v>137.79</v>
      </c>
      <c r="I4358" s="17">
        <f>+Ventas_Wellpro[[#This Row],[Total de Venta sin IVA]]+Ventas_Wellpro[[#This Row],[IVA]]</f>
        <v>159.8364</v>
      </c>
      <c r="J4358">
        <f>YEAR(Ventas_Wellpro[[#This Row],[Fecha]])</f>
        <v>2026</v>
      </c>
      <c r="K4358" t="str">
        <f>TEXT(Ventas_Wellpro[[#This Row],[Fecha]],"MMMM")</f>
        <v>mayo</v>
      </c>
      <c r="L4358">
        <f>DAY(Ventas_Wellpro[[#This Row],[Fecha]])</f>
        <v>5</v>
      </c>
    </row>
    <row r="4359" spans="2:12" x14ac:dyDescent="0.25">
      <c r="B4359" s="70">
        <v>46147</v>
      </c>
      <c r="C4359" s="88" t="s">
        <v>173</v>
      </c>
      <c r="D4359" t="s">
        <v>197</v>
      </c>
      <c r="E4359" s="169">
        <v>769.39</v>
      </c>
      <c r="F4359" s="169">
        <v>6</v>
      </c>
      <c r="G4359" s="48">
        <f>+(Ventas_Wellpro[[#This Row],[Precio de Venta]]*0.16)*Ventas_Wellpro[[#This Row],[Cantidad Vendida]]</f>
        <v>738.61440000000005</v>
      </c>
      <c r="H4359" s="171">
        <v>4616.34</v>
      </c>
      <c r="I4359" s="17">
        <f>+Ventas_Wellpro[[#This Row],[Total de Venta sin IVA]]+Ventas_Wellpro[[#This Row],[IVA]]</f>
        <v>5354.9544000000005</v>
      </c>
      <c r="J4359">
        <f>YEAR(Ventas_Wellpro[[#This Row],[Fecha]])</f>
        <v>2026</v>
      </c>
      <c r="K4359" t="str">
        <f>TEXT(Ventas_Wellpro[[#This Row],[Fecha]],"MMMM")</f>
        <v>mayo</v>
      </c>
      <c r="L4359">
        <f>DAY(Ventas_Wellpro[[#This Row],[Fecha]])</f>
        <v>5</v>
      </c>
    </row>
    <row r="4360" spans="2:12" x14ac:dyDescent="0.25">
      <c r="B4360" s="70">
        <v>46147</v>
      </c>
      <c r="C4360" s="88" t="s">
        <v>59</v>
      </c>
      <c r="D4360" t="s">
        <v>197</v>
      </c>
      <c r="E4360" s="168">
        <v>16.16</v>
      </c>
      <c r="F4360" s="168">
        <v>120</v>
      </c>
      <c r="G4360" s="48">
        <f>+(Ventas_Wellpro[[#This Row],[Precio de Venta]]*0.16)*Ventas_Wellpro[[#This Row],[Cantidad Vendida]]</f>
        <v>310.27199999999999</v>
      </c>
      <c r="H4360" s="170">
        <v>1939.2</v>
      </c>
      <c r="I4360" s="17">
        <f>+Ventas_Wellpro[[#This Row],[Total de Venta sin IVA]]+Ventas_Wellpro[[#This Row],[IVA]]</f>
        <v>2249.4720000000002</v>
      </c>
      <c r="J4360">
        <f>YEAR(Ventas_Wellpro[[#This Row],[Fecha]])</f>
        <v>2026</v>
      </c>
      <c r="K4360" t="str">
        <f>TEXT(Ventas_Wellpro[[#This Row],[Fecha]],"MMMM")</f>
        <v>mayo</v>
      </c>
      <c r="L4360">
        <f>DAY(Ventas_Wellpro[[#This Row],[Fecha]])</f>
        <v>5</v>
      </c>
    </row>
    <row r="4361" spans="2:12" x14ac:dyDescent="0.25">
      <c r="B4361" s="70">
        <v>46148</v>
      </c>
      <c r="C4361" s="88" t="s">
        <v>18</v>
      </c>
      <c r="D4361" t="s">
        <v>196</v>
      </c>
      <c r="E4361" s="63">
        <v>525.59</v>
      </c>
      <c r="F4361" s="63">
        <v>6</v>
      </c>
      <c r="G4361" s="48">
        <f>+(Ventas_Wellpro[[#This Row],[Precio de Venta]]*0.16)*Ventas_Wellpro[[#This Row],[Cantidad Vendida]]</f>
        <v>504.56640000000004</v>
      </c>
      <c r="H4361" s="48">
        <v>3153.54</v>
      </c>
      <c r="I4361" s="17">
        <f>+Ventas_Wellpro[[#This Row],[Total de Venta sin IVA]]+Ventas_Wellpro[[#This Row],[IVA]]</f>
        <v>3658.1064000000001</v>
      </c>
      <c r="J4361">
        <f>YEAR(Ventas_Wellpro[[#This Row],[Fecha]])</f>
        <v>2026</v>
      </c>
      <c r="K4361" t="str">
        <f>TEXT(Ventas_Wellpro[[#This Row],[Fecha]],"MMMM")</f>
        <v>mayo</v>
      </c>
      <c r="L4361">
        <f>DAY(Ventas_Wellpro[[#This Row],[Fecha]])</f>
        <v>6</v>
      </c>
    </row>
    <row r="4362" spans="2:12" x14ac:dyDescent="0.25">
      <c r="B4362" s="70">
        <v>46148</v>
      </c>
      <c r="C4362" s="74" t="s">
        <v>22</v>
      </c>
      <c r="D4362" t="s">
        <v>197</v>
      </c>
      <c r="E4362" s="63">
        <v>87.52</v>
      </c>
      <c r="F4362" s="63">
        <v>240</v>
      </c>
      <c r="G4362" s="48">
        <f>+(Ventas_Wellpro[[#This Row],[Precio de Venta]]*0.16)*Ventas_Wellpro[[#This Row],[Cantidad Vendida]]</f>
        <v>3360.768</v>
      </c>
      <c r="H4362" s="48">
        <v>21004.799999999999</v>
      </c>
      <c r="I4362" s="17">
        <f>+Ventas_Wellpro[[#This Row],[Total de Venta sin IVA]]+Ventas_Wellpro[[#This Row],[IVA]]</f>
        <v>24365.567999999999</v>
      </c>
      <c r="J4362">
        <f>YEAR(Ventas_Wellpro[[#This Row],[Fecha]])</f>
        <v>2026</v>
      </c>
      <c r="K4362" t="str">
        <f>TEXT(Ventas_Wellpro[[#This Row],[Fecha]],"MMMM")</f>
        <v>mayo</v>
      </c>
      <c r="L4362">
        <f>DAY(Ventas_Wellpro[[#This Row],[Fecha]])</f>
        <v>6</v>
      </c>
    </row>
    <row r="4363" spans="2:12" x14ac:dyDescent="0.25">
      <c r="B4363" s="70">
        <v>46148</v>
      </c>
      <c r="C4363" s="74" t="s">
        <v>22</v>
      </c>
      <c r="D4363" s="211" t="s">
        <v>144</v>
      </c>
      <c r="E4363" s="64">
        <v>137.79</v>
      </c>
      <c r="F4363" s="64">
        <v>1</v>
      </c>
      <c r="G4363" s="48">
        <f>+(Ventas_Wellpro[[#This Row],[Precio de Venta]]*0.16)*Ventas_Wellpro[[#This Row],[Cantidad Vendida]]</f>
        <v>22.046399999999998</v>
      </c>
      <c r="H4363" s="65">
        <v>137.79</v>
      </c>
      <c r="I4363" s="17">
        <f>+Ventas_Wellpro[[#This Row],[Total de Venta sin IVA]]+Ventas_Wellpro[[#This Row],[IVA]]</f>
        <v>159.8364</v>
      </c>
      <c r="J4363">
        <f>YEAR(Ventas_Wellpro[[#This Row],[Fecha]])</f>
        <v>2026</v>
      </c>
      <c r="K4363" t="str">
        <f>TEXT(Ventas_Wellpro[[#This Row],[Fecha]],"MMMM")</f>
        <v>mayo</v>
      </c>
      <c r="L4363">
        <f>DAY(Ventas_Wellpro[[#This Row],[Fecha]])</f>
        <v>6</v>
      </c>
    </row>
    <row r="4364" spans="2:12" x14ac:dyDescent="0.25">
      <c r="B4364" s="70">
        <v>46148</v>
      </c>
      <c r="C4364" s="74" t="s">
        <v>22</v>
      </c>
      <c r="D4364" s="210" t="s">
        <v>144</v>
      </c>
      <c r="E4364" s="63">
        <v>137.79</v>
      </c>
      <c r="F4364" s="63">
        <v>1</v>
      </c>
      <c r="G4364" s="48">
        <f>+(Ventas_Wellpro[[#This Row],[Precio de Venta]]*0.16)*Ventas_Wellpro[[#This Row],[Cantidad Vendida]]</f>
        <v>22.046399999999998</v>
      </c>
      <c r="H4364" s="48">
        <v>137.79</v>
      </c>
      <c r="I4364" s="17">
        <f>+Ventas_Wellpro[[#This Row],[Total de Venta sin IVA]]+Ventas_Wellpro[[#This Row],[IVA]]</f>
        <v>159.8364</v>
      </c>
      <c r="J4364">
        <f>YEAR(Ventas_Wellpro[[#This Row],[Fecha]])</f>
        <v>2026</v>
      </c>
      <c r="K4364" t="str">
        <f>TEXT(Ventas_Wellpro[[#This Row],[Fecha]],"MMMM")</f>
        <v>mayo</v>
      </c>
      <c r="L4364">
        <f>DAY(Ventas_Wellpro[[#This Row],[Fecha]])</f>
        <v>6</v>
      </c>
    </row>
    <row r="4365" spans="2:12" x14ac:dyDescent="0.25">
      <c r="B4365" s="70">
        <v>46148</v>
      </c>
      <c r="C4365" s="74" t="s">
        <v>22</v>
      </c>
      <c r="D4365" s="211" t="s">
        <v>144</v>
      </c>
      <c r="E4365" s="64">
        <v>137.79</v>
      </c>
      <c r="F4365" s="64">
        <v>1</v>
      </c>
      <c r="G4365" s="48">
        <f>+(Ventas_Wellpro[[#This Row],[Precio de Venta]]*0.16)*Ventas_Wellpro[[#This Row],[Cantidad Vendida]]</f>
        <v>22.046399999999998</v>
      </c>
      <c r="H4365" s="65">
        <v>137.79</v>
      </c>
      <c r="I4365" s="17">
        <f>+Ventas_Wellpro[[#This Row],[Total de Venta sin IVA]]+Ventas_Wellpro[[#This Row],[IVA]]</f>
        <v>159.8364</v>
      </c>
      <c r="J4365">
        <f>YEAR(Ventas_Wellpro[[#This Row],[Fecha]])</f>
        <v>2026</v>
      </c>
      <c r="K4365" t="str">
        <f>TEXT(Ventas_Wellpro[[#This Row],[Fecha]],"MMMM")</f>
        <v>mayo</v>
      </c>
      <c r="L4365">
        <f>DAY(Ventas_Wellpro[[#This Row],[Fecha]])</f>
        <v>6</v>
      </c>
    </row>
    <row r="4366" spans="2:12" x14ac:dyDescent="0.25">
      <c r="B4366" s="70">
        <v>46148</v>
      </c>
      <c r="C4366" s="74" t="s">
        <v>22</v>
      </c>
      <c r="D4366" s="210" t="s">
        <v>144</v>
      </c>
      <c r="E4366" s="63">
        <v>137.79</v>
      </c>
      <c r="F4366" s="63">
        <v>1</v>
      </c>
      <c r="G4366" s="48">
        <f>+(Ventas_Wellpro[[#This Row],[Precio de Venta]]*0.16)*Ventas_Wellpro[[#This Row],[Cantidad Vendida]]</f>
        <v>22.046399999999998</v>
      </c>
      <c r="H4366" s="48">
        <v>137.79</v>
      </c>
      <c r="I4366" s="17">
        <f>+Ventas_Wellpro[[#This Row],[Total de Venta sin IVA]]+Ventas_Wellpro[[#This Row],[IVA]]</f>
        <v>159.8364</v>
      </c>
      <c r="J4366">
        <f>YEAR(Ventas_Wellpro[[#This Row],[Fecha]])</f>
        <v>2026</v>
      </c>
      <c r="K4366" t="str">
        <f>TEXT(Ventas_Wellpro[[#This Row],[Fecha]],"MMMM")</f>
        <v>mayo</v>
      </c>
      <c r="L4366">
        <f>DAY(Ventas_Wellpro[[#This Row],[Fecha]])</f>
        <v>6</v>
      </c>
    </row>
    <row r="4367" spans="2:12" x14ac:dyDescent="0.25">
      <c r="B4367" s="70">
        <v>46148</v>
      </c>
      <c r="C4367" s="74" t="s">
        <v>22</v>
      </c>
      <c r="D4367" s="211" t="s">
        <v>144</v>
      </c>
      <c r="E4367" s="64">
        <v>137.79</v>
      </c>
      <c r="F4367" s="64">
        <v>1</v>
      </c>
      <c r="G4367" s="48">
        <f>+(Ventas_Wellpro[[#This Row],[Precio de Venta]]*0.16)*Ventas_Wellpro[[#This Row],[Cantidad Vendida]]</f>
        <v>22.046399999999998</v>
      </c>
      <c r="H4367" s="65">
        <v>137.79</v>
      </c>
      <c r="I4367" s="17">
        <f>+Ventas_Wellpro[[#This Row],[Total de Venta sin IVA]]+Ventas_Wellpro[[#This Row],[IVA]]</f>
        <v>159.8364</v>
      </c>
      <c r="J4367">
        <f>YEAR(Ventas_Wellpro[[#This Row],[Fecha]])</f>
        <v>2026</v>
      </c>
      <c r="K4367" t="str">
        <f>TEXT(Ventas_Wellpro[[#This Row],[Fecha]],"MMMM")</f>
        <v>mayo</v>
      </c>
      <c r="L4367">
        <f>DAY(Ventas_Wellpro[[#This Row],[Fecha]])</f>
        <v>6</v>
      </c>
    </row>
    <row r="4368" spans="2:12" x14ac:dyDescent="0.25">
      <c r="B4368" s="70">
        <v>46148</v>
      </c>
      <c r="C4368" s="74" t="s">
        <v>21</v>
      </c>
      <c r="D4368" s="210" t="s">
        <v>144</v>
      </c>
      <c r="E4368" s="63">
        <v>137.79</v>
      </c>
      <c r="F4368" s="63">
        <v>1</v>
      </c>
      <c r="G4368" s="48">
        <f>+(Ventas_Wellpro[[#This Row],[Precio de Venta]]*0.16)*Ventas_Wellpro[[#This Row],[Cantidad Vendida]]</f>
        <v>22.046399999999998</v>
      </c>
      <c r="H4368" s="48">
        <v>137.79</v>
      </c>
      <c r="I4368" s="17">
        <f>+Ventas_Wellpro[[#This Row],[Total de Venta sin IVA]]+Ventas_Wellpro[[#This Row],[IVA]]</f>
        <v>159.8364</v>
      </c>
      <c r="J4368">
        <f>YEAR(Ventas_Wellpro[[#This Row],[Fecha]])</f>
        <v>2026</v>
      </c>
      <c r="K4368" t="str">
        <f>TEXT(Ventas_Wellpro[[#This Row],[Fecha]],"MMMM")</f>
        <v>mayo</v>
      </c>
      <c r="L4368">
        <f>DAY(Ventas_Wellpro[[#This Row],[Fecha]])</f>
        <v>6</v>
      </c>
    </row>
    <row r="4369" spans="2:12" x14ac:dyDescent="0.25">
      <c r="B4369" s="70">
        <v>46148</v>
      </c>
      <c r="C4369" s="74" t="s">
        <v>21</v>
      </c>
      <c r="D4369" s="211" t="s">
        <v>144</v>
      </c>
      <c r="E4369" s="64">
        <v>137.79</v>
      </c>
      <c r="F4369" s="64">
        <v>1</v>
      </c>
      <c r="G4369" s="48">
        <f>+(Ventas_Wellpro[[#This Row],[Precio de Venta]]*0.16)*Ventas_Wellpro[[#This Row],[Cantidad Vendida]]</f>
        <v>22.046399999999998</v>
      </c>
      <c r="H4369" s="65">
        <v>137.79</v>
      </c>
      <c r="I4369" s="17">
        <f>+Ventas_Wellpro[[#This Row],[Total de Venta sin IVA]]+Ventas_Wellpro[[#This Row],[IVA]]</f>
        <v>159.8364</v>
      </c>
      <c r="J4369">
        <f>YEAR(Ventas_Wellpro[[#This Row],[Fecha]])</f>
        <v>2026</v>
      </c>
      <c r="K4369" t="str">
        <f>TEXT(Ventas_Wellpro[[#This Row],[Fecha]],"MMMM")</f>
        <v>mayo</v>
      </c>
      <c r="L4369">
        <f>DAY(Ventas_Wellpro[[#This Row],[Fecha]])</f>
        <v>6</v>
      </c>
    </row>
    <row r="4370" spans="2:12" x14ac:dyDescent="0.25">
      <c r="B4370" s="70">
        <v>46148</v>
      </c>
      <c r="C4370" s="74" t="s">
        <v>10</v>
      </c>
      <c r="D4370" t="s">
        <v>197</v>
      </c>
      <c r="E4370" s="63">
        <v>211.23</v>
      </c>
      <c r="F4370" s="63">
        <v>6</v>
      </c>
      <c r="G4370" s="48">
        <f>+(Ventas_Wellpro[[#This Row],[Precio de Venta]]*0.16)*Ventas_Wellpro[[#This Row],[Cantidad Vendida]]</f>
        <v>202.7808</v>
      </c>
      <c r="H4370" s="48">
        <v>1267.3800000000001</v>
      </c>
      <c r="I4370" s="17">
        <f>+Ventas_Wellpro[[#This Row],[Total de Venta sin IVA]]+Ventas_Wellpro[[#This Row],[IVA]]</f>
        <v>1470.1608000000001</v>
      </c>
      <c r="J4370">
        <f>YEAR(Ventas_Wellpro[[#This Row],[Fecha]])</f>
        <v>2026</v>
      </c>
      <c r="K4370" t="str">
        <f>TEXT(Ventas_Wellpro[[#This Row],[Fecha]],"MMMM")</f>
        <v>mayo</v>
      </c>
      <c r="L4370">
        <f>DAY(Ventas_Wellpro[[#This Row],[Fecha]])</f>
        <v>6</v>
      </c>
    </row>
    <row r="4371" spans="2:12" x14ac:dyDescent="0.25">
      <c r="B4371" s="70">
        <v>46148</v>
      </c>
      <c r="C4371" s="73" t="s">
        <v>17</v>
      </c>
      <c r="D4371" t="s">
        <v>196</v>
      </c>
      <c r="E4371" s="64">
        <v>498.66</v>
      </c>
      <c r="F4371" s="64">
        <v>6</v>
      </c>
      <c r="G4371" s="48">
        <f>+(Ventas_Wellpro[[#This Row],[Precio de Venta]]*0.16)*Ventas_Wellpro[[#This Row],[Cantidad Vendida]]</f>
        <v>478.71360000000004</v>
      </c>
      <c r="H4371" s="65">
        <v>2991.96</v>
      </c>
      <c r="I4371" s="17">
        <f>+Ventas_Wellpro[[#This Row],[Total de Venta sin IVA]]+Ventas_Wellpro[[#This Row],[IVA]]</f>
        <v>3470.6736000000001</v>
      </c>
      <c r="J4371">
        <f>YEAR(Ventas_Wellpro[[#This Row],[Fecha]])</f>
        <v>2026</v>
      </c>
      <c r="K4371" t="str">
        <f>TEXT(Ventas_Wellpro[[#This Row],[Fecha]],"MMMM")</f>
        <v>mayo</v>
      </c>
      <c r="L4371">
        <f>DAY(Ventas_Wellpro[[#This Row],[Fecha]])</f>
        <v>6</v>
      </c>
    </row>
    <row r="4372" spans="2:12" x14ac:dyDescent="0.25">
      <c r="B4372" s="70">
        <v>46148</v>
      </c>
      <c r="C4372" s="73" t="s">
        <v>17</v>
      </c>
      <c r="D4372" t="s">
        <v>196</v>
      </c>
      <c r="E4372" s="63">
        <v>498.66</v>
      </c>
      <c r="F4372" s="63">
        <v>6</v>
      </c>
      <c r="G4372" s="48">
        <f>+(Ventas_Wellpro[[#This Row],[Precio de Venta]]*0.16)*Ventas_Wellpro[[#This Row],[Cantidad Vendida]]</f>
        <v>478.71360000000004</v>
      </c>
      <c r="H4372" s="48">
        <v>2991.96</v>
      </c>
      <c r="I4372" s="17">
        <f>+Ventas_Wellpro[[#This Row],[Total de Venta sin IVA]]+Ventas_Wellpro[[#This Row],[IVA]]</f>
        <v>3470.6736000000001</v>
      </c>
      <c r="J4372">
        <f>YEAR(Ventas_Wellpro[[#This Row],[Fecha]])</f>
        <v>2026</v>
      </c>
      <c r="K4372" t="str">
        <f>TEXT(Ventas_Wellpro[[#This Row],[Fecha]],"MMMM")</f>
        <v>mayo</v>
      </c>
      <c r="L4372">
        <f>DAY(Ventas_Wellpro[[#This Row],[Fecha]])</f>
        <v>6</v>
      </c>
    </row>
    <row r="4373" spans="2:12" x14ac:dyDescent="0.25">
      <c r="B4373" s="70">
        <v>46148</v>
      </c>
      <c r="C4373" s="73" t="s">
        <v>17</v>
      </c>
      <c r="D4373" t="s">
        <v>196</v>
      </c>
      <c r="E4373" s="64">
        <v>498.66</v>
      </c>
      <c r="F4373" s="64">
        <v>6</v>
      </c>
      <c r="G4373" s="48">
        <f>+(Ventas_Wellpro[[#This Row],[Precio de Venta]]*0.16)*Ventas_Wellpro[[#This Row],[Cantidad Vendida]]</f>
        <v>478.71360000000004</v>
      </c>
      <c r="H4373" s="65">
        <v>2991.96</v>
      </c>
      <c r="I4373" s="17">
        <f>+Ventas_Wellpro[[#This Row],[Total de Venta sin IVA]]+Ventas_Wellpro[[#This Row],[IVA]]</f>
        <v>3470.6736000000001</v>
      </c>
      <c r="J4373">
        <f>YEAR(Ventas_Wellpro[[#This Row],[Fecha]])</f>
        <v>2026</v>
      </c>
      <c r="K4373" t="str">
        <f>TEXT(Ventas_Wellpro[[#This Row],[Fecha]],"MMMM")</f>
        <v>mayo</v>
      </c>
      <c r="L4373">
        <f>DAY(Ventas_Wellpro[[#This Row],[Fecha]])</f>
        <v>6</v>
      </c>
    </row>
    <row r="4374" spans="2:12" x14ac:dyDescent="0.25">
      <c r="B4374" s="70">
        <v>46148</v>
      </c>
      <c r="C4374" s="123" t="s">
        <v>147</v>
      </c>
      <c r="D4374" s="210" t="s">
        <v>144</v>
      </c>
      <c r="E4374" s="63">
        <v>94.82</v>
      </c>
      <c r="F4374" s="63">
        <v>1</v>
      </c>
      <c r="G4374" s="48">
        <f>+(Ventas_Wellpro[[#This Row],[Precio de Venta]]*0.16)*Ventas_Wellpro[[#This Row],[Cantidad Vendida]]</f>
        <v>15.171199999999999</v>
      </c>
      <c r="H4374" s="48">
        <v>94.82</v>
      </c>
      <c r="I4374" s="17">
        <f>+Ventas_Wellpro[[#This Row],[Total de Venta sin IVA]]+Ventas_Wellpro[[#This Row],[IVA]]</f>
        <v>109.99119999999999</v>
      </c>
      <c r="J4374">
        <f>YEAR(Ventas_Wellpro[[#This Row],[Fecha]])</f>
        <v>2026</v>
      </c>
      <c r="K4374" t="str">
        <f>TEXT(Ventas_Wellpro[[#This Row],[Fecha]],"MMMM")</f>
        <v>mayo</v>
      </c>
      <c r="L4374">
        <f>DAY(Ventas_Wellpro[[#This Row],[Fecha]])</f>
        <v>6</v>
      </c>
    </row>
    <row r="4375" spans="2:12" x14ac:dyDescent="0.25">
      <c r="B4375" s="70">
        <v>46148</v>
      </c>
      <c r="C4375" s="123" t="s">
        <v>147</v>
      </c>
      <c r="D4375" s="211" t="s">
        <v>144</v>
      </c>
      <c r="E4375" s="64">
        <v>94.82</v>
      </c>
      <c r="F4375" s="64">
        <v>1</v>
      </c>
      <c r="G4375" s="48">
        <f>+(Ventas_Wellpro[[#This Row],[Precio de Venta]]*0.16)*Ventas_Wellpro[[#This Row],[Cantidad Vendida]]</f>
        <v>15.171199999999999</v>
      </c>
      <c r="H4375" s="65">
        <v>94.82</v>
      </c>
      <c r="I4375" s="17">
        <f>+Ventas_Wellpro[[#This Row],[Total de Venta sin IVA]]+Ventas_Wellpro[[#This Row],[IVA]]</f>
        <v>109.99119999999999</v>
      </c>
      <c r="J4375">
        <f>YEAR(Ventas_Wellpro[[#This Row],[Fecha]])</f>
        <v>2026</v>
      </c>
      <c r="K4375" t="str">
        <f>TEXT(Ventas_Wellpro[[#This Row],[Fecha]],"MMMM")</f>
        <v>mayo</v>
      </c>
      <c r="L4375">
        <f>DAY(Ventas_Wellpro[[#This Row],[Fecha]])</f>
        <v>6</v>
      </c>
    </row>
    <row r="4376" spans="2:12" x14ac:dyDescent="0.25">
      <c r="B4376" s="70">
        <v>46148</v>
      </c>
      <c r="C4376" s="123" t="s">
        <v>147</v>
      </c>
      <c r="D4376" s="210" t="s">
        <v>144</v>
      </c>
      <c r="E4376" s="63">
        <v>94.82</v>
      </c>
      <c r="F4376" s="63">
        <v>1</v>
      </c>
      <c r="G4376" s="48">
        <f>+(Ventas_Wellpro[[#This Row],[Precio de Venta]]*0.16)*Ventas_Wellpro[[#This Row],[Cantidad Vendida]]</f>
        <v>15.171199999999999</v>
      </c>
      <c r="H4376" s="48">
        <v>94.82</v>
      </c>
      <c r="I4376" s="17">
        <f>+Ventas_Wellpro[[#This Row],[Total de Venta sin IVA]]+Ventas_Wellpro[[#This Row],[IVA]]</f>
        <v>109.99119999999999</v>
      </c>
      <c r="J4376">
        <f>YEAR(Ventas_Wellpro[[#This Row],[Fecha]])</f>
        <v>2026</v>
      </c>
      <c r="K4376" t="str">
        <f>TEXT(Ventas_Wellpro[[#This Row],[Fecha]],"MMMM")</f>
        <v>mayo</v>
      </c>
      <c r="L4376">
        <f>DAY(Ventas_Wellpro[[#This Row],[Fecha]])</f>
        <v>6</v>
      </c>
    </row>
    <row r="4377" spans="2:12" x14ac:dyDescent="0.25">
      <c r="B4377" s="70">
        <v>46148</v>
      </c>
      <c r="C4377" s="74" t="s">
        <v>123</v>
      </c>
      <c r="D4377" s="211" t="s">
        <v>144</v>
      </c>
      <c r="E4377" s="64">
        <v>137.79</v>
      </c>
      <c r="F4377" s="64">
        <v>1</v>
      </c>
      <c r="G4377" s="48">
        <f>+(Ventas_Wellpro[[#This Row],[Precio de Venta]]*0.16)*Ventas_Wellpro[[#This Row],[Cantidad Vendida]]</f>
        <v>22.046399999999998</v>
      </c>
      <c r="H4377" s="65">
        <v>137.79</v>
      </c>
      <c r="I4377" s="17">
        <f>+Ventas_Wellpro[[#This Row],[Total de Venta sin IVA]]+Ventas_Wellpro[[#This Row],[IVA]]</f>
        <v>159.8364</v>
      </c>
      <c r="J4377">
        <f>YEAR(Ventas_Wellpro[[#This Row],[Fecha]])</f>
        <v>2026</v>
      </c>
      <c r="K4377" t="str">
        <f>TEXT(Ventas_Wellpro[[#This Row],[Fecha]],"MMMM")</f>
        <v>mayo</v>
      </c>
      <c r="L4377">
        <f>DAY(Ventas_Wellpro[[#This Row],[Fecha]])</f>
        <v>6</v>
      </c>
    </row>
    <row r="4378" spans="2:12" x14ac:dyDescent="0.25">
      <c r="B4378" s="70">
        <v>46148</v>
      </c>
      <c r="C4378" s="89" t="s">
        <v>187</v>
      </c>
      <c r="D4378" s="210" t="s">
        <v>215</v>
      </c>
      <c r="E4378" s="63">
        <v>547.24</v>
      </c>
      <c r="F4378" s="63">
        <v>6</v>
      </c>
      <c r="G4378" s="48">
        <f>+(Ventas_Wellpro[[#This Row],[Precio de Venta]]*0.16)*Ventas_Wellpro[[#This Row],[Cantidad Vendida]]</f>
        <v>525.35040000000004</v>
      </c>
      <c r="H4378" s="48">
        <v>3283.44</v>
      </c>
      <c r="I4378" s="17">
        <f>+Ventas_Wellpro[[#This Row],[Total de Venta sin IVA]]+Ventas_Wellpro[[#This Row],[IVA]]</f>
        <v>3808.7903999999999</v>
      </c>
      <c r="J4378">
        <f>YEAR(Ventas_Wellpro[[#This Row],[Fecha]])</f>
        <v>2026</v>
      </c>
      <c r="K4378" t="str">
        <f>TEXT(Ventas_Wellpro[[#This Row],[Fecha]],"MMMM")</f>
        <v>mayo</v>
      </c>
      <c r="L4378">
        <f>DAY(Ventas_Wellpro[[#This Row],[Fecha]])</f>
        <v>6</v>
      </c>
    </row>
    <row r="4379" spans="2:12" x14ac:dyDescent="0.25">
      <c r="B4379" s="70">
        <v>46149</v>
      </c>
      <c r="C4379" s="88" t="s">
        <v>18</v>
      </c>
      <c r="D4379" t="s">
        <v>196</v>
      </c>
      <c r="E4379" s="172">
        <v>525.59</v>
      </c>
      <c r="F4379" s="172">
        <v>6</v>
      </c>
      <c r="G4379" s="48">
        <f>+(Ventas_Wellpro[[#This Row],[Precio de Venta]]*0.16)*Ventas_Wellpro[[#This Row],[Cantidad Vendida]]</f>
        <v>504.56640000000004</v>
      </c>
      <c r="H4379" s="174">
        <v>3153.54</v>
      </c>
      <c r="I4379" s="17">
        <f>+Ventas_Wellpro[[#This Row],[Total de Venta sin IVA]]+Ventas_Wellpro[[#This Row],[IVA]]</f>
        <v>3658.1064000000001</v>
      </c>
      <c r="J4379">
        <f>YEAR(Ventas_Wellpro[[#This Row],[Fecha]])</f>
        <v>2026</v>
      </c>
      <c r="K4379" t="str">
        <f>TEXT(Ventas_Wellpro[[#This Row],[Fecha]],"MMMM")</f>
        <v>mayo</v>
      </c>
      <c r="L4379">
        <f>DAY(Ventas_Wellpro[[#This Row],[Fecha]])</f>
        <v>7</v>
      </c>
    </row>
    <row r="4380" spans="2:12" x14ac:dyDescent="0.25">
      <c r="B4380" s="70">
        <v>46149</v>
      </c>
      <c r="C4380" s="74" t="s">
        <v>22</v>
      </c>
      <c r="D4380" s="210" t="s">
        <v>144</v>
      </c>
      <c r="E4380" s="173">
        <v>137.79</v>
      </c>
      <c r="F4380" s="173">
        <v>1</v>
      </c>
      <c r="G4380" s="48">
        <f>+(Ventas_Wellpro[[#This Row],[Precio de Venta]]*0.16)*Ventas_Wellpro[[#This Row],[Cantidad Vendida]]</f>
        <v>22.046399999999998</v>
      </c>
      <c r="H4380" s="175">
        <v>137.79</v>
      </c>
      <c r="I4380" s="17">
        <f>+Ventas_Wellpro[[#This Row],[Total de Venta sin IVA]]+Ventas_Wellpro[[#This Row],[IVA]]</f>
        <v>159.8364</v>
      </c>
      <c r="J4380">
        <f>YEAR(Ventas_Wellpro[[#This Row],[Fecha]])</f>
        <v>2026</v>
      </c>
      <c r="K4380" t="str">
        <f>TEXT(Ventas_Wellpro[[#This Row],[Fecha]],"MMMM")</f>
        <v>mayo</v>
      </c>
      <c r="L4380">
        <f>DAY(Ventas_Wellpro[[#This Row],[Fecha]])</f>
        <v>7</v>
      </c>
    </row>
    <row r="4381" spans="2:12" x14ac:dyDescent="0.25">
      <c r="B4381" s="70">
        <v>46149</v>
      </c>
      <c r="C4381" s="74" t="s">
        <v>22</v>
      </c>
      <c r="D4381" s="211" t="s">
        <v>144</v>
      </c>
      <c r="E4381" s="172">
        <v>137.79</v>
      </c>
      <c r="F4381" s="172">
        <v>1</v>
      </c>
      <c r="G4381" s="48">
        <f>+(Ventas_Wellpro[[#This Row],[Precio de Venta]]*0.16)*Ventas_Wellpro[[#This Row],[Cantidad Vendida]]</f>
        <v>22.046399999999998</v>
      </c>
      <c r="H4381" s="174">
        <v>137.79</v>
      </c>
      <c r="I4381" s="17">
        <f>+Ventas_Wellpro[[#This Row],[Total de Venta sin IVA]]+Ventas_Wellpro[[#This Row],[IVA]]</f>
        <v>159.8364</v>
      </c>
      <c r="J4381">
        <f>YEAR(Ventas_Wellpro[[#This Row],[Fecha]])</f>
        <v>2026</v>
      </c>
      <c r="K4381" t="str">
        <f>TEXT(Ventas_Wellpro[[#This Row],[Fecha]],"MMMM")</f>
        <v>mayo</v>
      </c>
      <c r="L4381">
        <f>DAY(Ventas_Wellpro[[#This Row],[Fecha]])</f>
        <v>7</v>
      </c>
    </row>
    <row r="4382" spans="2:12" x14ac:dyDescent="0.25">
      <c r="B4382" s="70">
        <v>46150</v>
      </c>
      <c r="C4382" s="74" t="s">
        <v>22</v>
      </c>
      <c r="D4382" s="210" t="s">
        <v>144</v>
      </c>
      <c r="E4382" s="173">
        <v>137.79</v>
      </c>
      <c r="F4382" s="173">
        <v>1</v>
      </c>
      <c r="G4382" s="48">
        <f>+(Ventas_Wellpro[[#This Row],[Precio de Venta]]*0.16)*Ventas_Wellpro[[#This Row],[Cantidad Vendida]]</f>
        <v>22.046399999999998</v>
      </c>
      <c r="H4382" s="175">
        <v>137.79</v>
      </c>
      <c r="I4382" s="17">
        <f>+Ventas_Wellpro[[#This Row],[Total de Venta sin IVA]]+Ventas_Wellpro[[#This Row],[IVA]]</f>
        <v>159.8364</v>
      </c>
      <c r="J4382">
        <f>YEAR(Ventas_Wellpro[[#This Row],[Fecha]])</f>
        <v>2026</v>
      </c>
      <c r="K4382" t="str">
        <f>TEXT(Ventas_Wellpro[[#This Row],[Fecha]],"MMMM")</f>
        <v>mayo</v>
      </c>
      <c r="L4382">
        <f>DAY(Ventas_Wellpro[[#This Row],[Fecha]])</f>
        <v>8</v>
      </c>
    </row>
    <row r="4383" spans="2:12" x14ac:dyDescent="0.25">
      <c r="B4383" s="70">
        <v>46150</v>
      </c>
      <c r="C4383" s="74" t="s">
        <v>22</v>
      </c>
      <c r="D4383" s="211" t="s">
        <v>144</v>
      </c>
      <c r="E4383" s="172">
        <v>137.79</v>
      </c>
      <c r="F4383" s="172">
        <v>1</v>
      </c>
      <c r="G4383" s="48">
        <f>+(Ventas_Wellpro[[#This Row],[Precio de Venta]]*0.16)*Ventas_Wellpro[[#This Row],[Cantidad Vendida]]</f>
        <v>22.046399999999998</v>
      </c>
      <c r="H4383" s="174">
        <v>137.79</v>
      </c>
      <c r="I4383" s="17">
        <f>+Ventas_Wellpro[[#This Row],[Total de Venta sin IVA]]+Ventas_Wellpro[[#This Row],[IVA]]</f>
        <v>159.8364</v>
      </c>
      <c r="J4383">
        <f>YEAR(Ventas_Wellpro[[#This Row],[Fecha]])</f>
        <v>2026</v>
      </c>
      <c r="K4383" t="str">
        <f>TEXT(Ventas_Wellpro[[#This Row],[Fecha]],"MMMM")</f>
        <v>mayo</v>
      </c>
      <c r="L4383">
        <f>DAY(Ventas_Wellpro[[#This Row],[Fecha]])</f>
        <v>8</v>
      </c>
    </row>
    <row r="4384" spans="2:12" x14ac:dyDescent="0.25">
      <c r="B4384" s="70">
        <v>46150</v>
      </c>
      <c r="C4384" s="74" t="s">
        <v>22</v>
      </c>
      <c r="D4384" s="210" t="s">
        <v>144</v>
      </c>
      <c r="E4384" s="173">
        <v>137.79</v>
      </c>
      <c r="F4384" s="173">
        <v>1</v>
      </c>
      <c r="G4384" s="48">
        <f>+(Ventas_Wellpro[[#This Row],[Precio de Venta]]*0.16)*Ventas_Wellpro[[#This Row],[Cantidad Vendida]]</f>
        <v>22.046399999999998</v>
      </c>
      <c r="H4384" s="175">
        <v>137.79</v>
      </c>
      <c r="I4384" s="17">
        <f>+Ventas_Wellpro[[#This Row],[Total de Venta sin IVA]]+Ventas_Wellpro[[#This Row],[IVA]]</f>
        <v>159.8364</v>
      </c>
      <c r="J4384">
        <f>YEAR(Ventas_Wellpro[[#This Row],[Fecha]])</f>
        <v>2026</v>
      </c>
      <c r="K4384" t="str">
        <f>TEXT(Ventas_Wellpro[[#This Row],[Fecha]],"MMMM")</f>
        <v>mayo</v>
      </c>
      <c r="L4384">
        <f>DAY(Ventas_Wellpro[[#This Row],[Fecha]])</f>
        <v>8</v>
      </c>
    </row>
    <row r="4385" spans="2:12" x14ac:dyDescent="0.25">
      <c r="B4385" s="70">
        <v>46150</v>
      </c>
      <c r="C4385" s="74" t="s">
        <v>22</v>
      </c>
      <c r="D4385" s="211" t="s">
        <v>144</v>
      </c>
      <c r="E4385" s="172">
        <v>137.79</v>
      </c>
      <c r="F4385" s="172">
        <v>1</v>
      </c>
      <c r="G4385" s="48">
        <f>+(Ventas_Wellpro[[#This Row],[Precio de Venta]]*0.16)*Ventas_Wellpro[[#This Row],[Cantidad Vendida]]</f>
        <v>22.046399999999998</v>
      </c>
      <c r="H4385" s="174">
        <v>137.79</v>
      </c>
      <c r="I4385" s="17">
        <f>+Ventas_Wellpro[[#This Row],[Total de Venta sin IVA]]+Ventas_Wellpro[[#This Row],[IVA]]</f>
        <v>159.8364</v>
      </c>
      <c r="J4385">
        <f>YEAR(Ventas_Wellpro[[#This Row],[Fecha]])</f>
        <v>2026</v>
      </c>
      <c r="K4385" t="str">
        <f>TEXT(Ventas_Wellpro[[#This Row],[Fecha]],"MMMM")</f>
        <v>mayo</v>
      </c>
      <c r="L4385">
        <f>DAY(Ventas_Wellpro[[#This Row],[Fecha]])</f>
        <v>8</v>
      </c>
    </row>
    <row r="4386" spans="2:12" x14ac:dyDescent="0.25">
      <c r="B4386" s="70">
        <v>46150</v>
      </c>
      <c r="C4386" s="74" t="s">
        <v>22</v>
      </c>
      <c r="D4386" s="210" t="s">
        <v>144</v>
      </c>
      <c r="E4386" s="173">
        <v>137.79</v>
      </c>
      <c r="F4386" s="173">
        <v>1</v>
      </c>
      <c r="G4386" s="48">
        <f>+(Ventas_Wellpro[[#This Row],[Precio de Venta]]*0.16)*Ventas_Wellpro[[#This Row],[Cantidad Vendida]]</f>
        <v>22.046399999999998</v>
      </c>
      <c r="H4386" s="175">
        <v>137.79</v>
      </c>
      <c r="I4386" s="17">
        <f>+Ventas_Wellpro[[#This Row],[Total de Venta sin IVA]]+Ventas_Wellpro[[#This Row],[IVA]]</f>
        <v>159.8364</v>
      </c>
      <c r="J4386">
        <f>YEAR(Ventas_Wellpro[[#This Row],[Fecha]])</f>
        <v>2026</v>
      </c>
      <c r="K4386" t="str">
        <f>TEXT(Ventas_Wellpro[[#This Row],[Fecha]],"MMMM")</f>
        <v>mayo</v>
      </c>
      <c r="L4386">
        <f>DAY(Ventas_Wellpro[[#This Row],[Fecha]])</f>
        <v>8</v>
      </c>
    </row>
    <row r="4387" spans="2:12" x14ac:dyDescent="0.25">
      <c r="B4387" s="70">
        <v>46150</v>
      </c>
      <c r="C4387" s="74" t="s">
        <v>22</v>
      </c>
      <c r="D4387" s="211" t="s">
        <v>144</v>
      </c>
      <c r="E4387" s="172">
        <v>137.79</v>
      </c>
      <c r="F4387" s="172">
        <v>1</v>
      </c>
      <c r="G4387" s="48">
        <f>+(Ventas_Wellpro[[#This Row],[Precio de Venta]]*0.16)*Ventas_Wellpro[[#This Row],[Cantidad Vendida]]</f>
        <v>22.046399999999998</v>
      </c>
      <c r="H4387" s="174">
        <v>137.79</v>
      </c>
      <c r="I4387" s="17">
        <f>+Ventas_Wellpro[[#This Row],[Total de Venta sin IVA]]+Ventas_Wellpro[[#This Row],[IVA]]</f>
        <v>159.8364</v>
      </c>
      <c r="J4387">
        <f>YEAR(Ventas_Wellpro[[#This Row],[Fecha]])</f>
        <v>2026</v>
      </c>
      <c r="K4387" t="str">
        <f>TEXT(Ventas_Wellpro[[#This Row],[Fecha]],"MMMM")</f>
        <v>mayo</v>
      </c>
      <c r="L4387">
        <f>DAY(Ventas_Wellpro[[#This Row],[Fecha]])</f>
        <v>8</v>
      </c>
    </row>
    <row r="4388" spans="2:12" x14ac:dyDescent="0.25">
      <c r="B4388" s="70">
        <v>46149</v>
      </c>
      <c r="C4388" s="74" t="s">
        <v>21</v>
      </c>
      <c r="D4388" s="210" t="s">
        <v>144</v>
      </c>
      <c r="E4388" s="173">
        <v>137.79</v>
      </c>
      <c r="F4388" s="173">
        <v>1</v>
      </c>
      <c r="G4388" s="48">
        <f>+(Ventas_Wellpro[[#This Row],[Precio de Venta]]*0.16)*Ventas_Wellpro[[#This Row],[Cantidad Vendida]]</f>
        <v>22.046399999999998</v>
      </c>
      <c r="H4388" s="175">
        <v>137.79</v>
      </c>
      <c r="I4388" s="17">
        <f>+Ventas_Wellpro[[#This Row],[Total de Venta sin IVA]]+Ventas_Wellpro[[#This Row],[IVA]]</f>
        <v>159.8364</v>
      </c>
      <c r="J4388">
        <f>YEAR(Ventas_Wellpro[[#This Row],[Fecha]])</f>
        <v>2026</v>
      </c>
      <c r="K4388" t="str">
        <f>TEXT(Ventas_Wellpro[[#This Row],[Fecha]],"MMMM")</f>
        <v>mayo</v>
      </c>
      <c r="L4388">
        <f>DAY(Ventas_Wellpro[[#This Row],[Fecha]])</f>
        <v>7</v>
      </c>
    </row>
    <row r="4389" spans="2:12" x14ac:dyDescent="0.25">
      <c r="B4389" s="70">
        <v>46149</v>
      </c>
      <c r="C4389" s="74" t="s">
        <v>23</v>
      </c>
      <c r="D4389" s="211" t="s">
        <v>144</v>
      </c>
      <c r="E4389" s="172">
        <v>135.72</v>
      </c>
      <c r="F4389" s="172">
        <v>1</v>
      </c>
      <c r="G4389" s="48">
        <f>+(Ventas_Wellpro[[#This Row],[Precio de Venta]]*0.16)*Ventas_Wellpro[[#This Row],[Cantidad Vendida]]</f>
        <v>21.715199999999999</v>
      </c>
      <c r="H4389" s="174">
        <v>135.72</v>
      </c>
      <c r="I4389" s="17">
        <f>+Ventas_Wellpro[[#This Row],[Total de Venta sin IVA]]+Ventas_Wellpro[[#This Row],[IVA]]</f>
        <v>157.43520000000001</v>
      </c>
      <c r="J4389">
        <f>YEAR(Ventas_Wellpro[[#This Row],[Fecha]])</f>
        <v>2026</v>
      </c>
      <c r="K4389" t="str">
        <f>TEXT(Ventas_Wellpro[[#This Row],[Fecha]],"MMMM")</f>
        <v>mayo</v>
      </c>
      <c r="L4389">
        <f>DAY(Ventas_Wellpro[[#This Row],[Fecha]])</f>
        <v>7</v>
      </c>
    </row>
    <row r="4390" spans="2:12" x14ac:dyDescent="0.25">
      <c r="B4390" s="70">
        <v>46150</v>
      </c>
      <c r="C4390" s="74" t="s">
        <v>23</v>
      </c>
      <c r="D4390" s="210" t="s">
        <v>144</v>
      </c>
      <c r="E4390" s="173">
        <v>135.72</v>
      </c>
      <c r="F4390" s="173">
        <v>1</v>
      </c>
      <c r="G4390" s="48">
        <f>+(Ventas_Wellpro[[#This Row],[Precio de Venta]]*0.16)*Ventas_Wellpro[[#This Row],[Cantidad Vendida]]</f>
        <v>21.715199999999999</v>
      </c>
      <c r="H4390" s="175">
        <v>135.72</v>
      </c>
      <c r="I4390" s="17">
        <f>+Ventas_Wellpro[[#This Row],[Total de Venta sin IVA]]+Ventas_Wellpro[[#This Row],[IVA]]</f>
        <v>157.43520000000001</v>
      </c>
      <c r="J4390">
        <f>YEAR(Ventas_Wellpro[[#This Row],[Fecha]])</f>
        <v>2026</v>
      </c>
      <c r="K4390" t="str">
        <f>TEXT(Ventas_Wellpro[[#This Row],[Fecha]],"MMMM")</f>
        <v>mayo</v>
      </c>
      <c r="L4390">
        <f>DAY(Ventas_Wellpro[[#This Row],[Fecha]])</f>
        <v>8</v>
      </c>
    </row>
    <row r="4391" spans="2:12" x14ac:dyDescent="0.25">
      <c r="B4391" s="70">
        <v>46150</v>
      </c>
      <c r="C4391" s="74" t="s">
        <v>24</v>
      </c>
      <c r="D4391" s="211" t="s">
        <v>144</v>
      </c>
      <c r="E4391" s="172">
        <v>137.79</v>
      </c>
      <c r="F4391" s="172">
        <v>1</v>
      </c>
      <c r="G4391" s="48">
        <f>+(Ventas_Wellpro[[#This Row],[Precio de Venta]]*0.16)*Ventas_Wellpro[[#This Row],[Cantidad Vendida]]</f>
        <v>22.046399999999998</v>
      </c>
      <c r="H4391" s="174">
        <v>137.79</v>
      </c>
      <c r="I4391" s="17">
        <f>+Ventas_Wellpro[[#This Row],[Total de Venta sin IVA]]+Ventas_Wellpro[[#This Row],[IVA]]</f>
        <v>159.8364</v>
      </c>
      <c r="J4391">
        <f>YEAR(Ventas_Wellpro[[#This Row],[Fecha]])</f>
        <v>2026</v>
      </c>
      <c r="K4391" t="str">
        <f>TEXT(Ventas_Wellpro[[#This Row],[Fecha]],"MMMM")</f>
        <v>mayo</v>
      </c>
      <c r="L4391">
        <f>DAY(Ventas_Wellpro[[#This Row],[Fecha]])</f>
        <v>8</v>
      </c>
    </row>
    <row r="4392" spans="2:12" x14ac:dyDescent="0.25">
      <c r="B4392" s="70">
        <v>46150</v>
      </c>
      <c r="C4392" s="74" t="s">
        <v>24</v>
      </c>
      <c r="D4392" s="210" t="s">
        <v>144</v>
      </c>
      <c r="E4392" s="173">
        <v>137.79</v>
      </c>
      <c r="F4392" s="173">
        <v>1</v>
      </c>
      <c r="G4392" s="48">
        <f>+(Ventas_Wellpro[[#This Row],[Precio de Venta]]*0.16)*Ventas_Wellpro[[#This Row],[Cantidad Vendida]]</f>
        <v>22.046399999999998</v>
      </c>
      <c r="H4392" s="175">
        <v>137.79</v>
      </c>
      <c r="I4392" s="17">
        <f>+Ventas_Wellpro[[#This Row],[Total de Venta sin IVA]]+Ventas_Wellpro[[#This Row],[IVA]]</f>
        <v>159.8364</v>
      </c>
      <c r="J4392">
        <f>YEAR(Ventas_Wellpro[[#This Row],[Fecha]])</f>
        <v>2026</v>
      </c>
      <c r="K4392" t="str">
        <f>TEXT(Ventas_Wellpro[[#This Row],[Fecha]],"MMMM")</f>
        <v>mayo</v>
      </c>
      <c r="L4392">
        <f>DAY(Ventas_Wellpro[[#This Row],[Fecha]])</f>
        <v>8</v>
      </c>
    </row>
    <row r="4393" spans="2:12" x14ac:dyDescent="0.25">
      <c r="B4393" s="70">
        <v>46150</v>
      </c>
      <c r="C4393" s="74" t="s">
        <v>24</v>
      </c>
      <c r="D4393" s="211" t="s">
        <v>144</v>
      </c>
      <c r="E4393" s="172">
        <v>137.79</v>
      </c>
      <c r="F4393" s="172">
        <v>1</v>
      </c>
      <c r="G4393" s="48">
        <f>+(Ventas_Wellpro[[#This Row],[Precio de Venta]]*0.16)*Ventas_Wellpro[[#This Row],[Cantidad Vendida]]</f>
        <v>22.046399999999998</v>
      </c>
      <c r="H4393" s="174">
        <v>137.79</v>
      </c>
      <c r="I4393" s="17">
        <f>+Ventas_Wellpro[[#This Row],[Total de Venta sin IVA]]+Ventas_Wellpro[[#This Row],[IVA]]</f>
        <v>159.8364</v>
      </c>
      <c r="J4393">
        <f>YEAR(Ventas_Wellpro[[#This Row],[Fecha]])</f>
        <v>2026</v>
      </c>
      <c r="K4393" t="str">
        <f>TEXT(Ventas_Wellpro[[#This Row],[Fecha]],"MMMM")</f>
        <v>mayo</v>
      </c>
      <c r="L4393">
        <f>DAY(Ventas_Wellpro[[#This Row],[Fecha]])</f>
        <v>8</v>
      </c>
    </row>
    <row r="4394" spans="2:12" x14ac:dyDescent="0.25">
      <c r="B4394" s="70">
        <v>46149</v>
      </c>
      <c r="C4394" s="74" t="s">
        <v>16</v>
      </c>
      <c r="D4394" t="s">
        <v>217</v>
      </c>
      <c r="E4394" s="173">
        <v>549.02</v>
      </c>
      <c r="F4394" s="173">
        <v>5</v>
      </c>
      <c r="G4394" s="48">
        <f>+(Ventas_Wellpro[[#This Row],[Precio de Venta]]*0.16)*Ventas_Wellpro[[#This Row],[Cantidad Vendida]]</f>
        <v>439.21600000000001</v>
      </c>
      <c r="H4394" s="175">
        <v>2745.1</v>
      </c>
      <c r="I4394" s="17">
        <f>+Ventas_Wellpro[[#This Row],[Total de Venta sin IVA]]+Ventas_Wellpro[[#This Row],[IVA]]</f>
        <v>3184.3159999999998</v>
      </c>
      <c r="J4394">
        <f>YEAR(Ventas_Wellpro[[#This Row],[Fecha]])</f>
        <v>2026</v>
      </c>
      <c r="K4394" t="str">
        <f>TEXT(Ventas_Wellpro[[#This Row],[Fecha]],"MMMM")</f>
        <v>mayo</v>
      </c>
      <c r="L4394">
        <f>DAY(Ventas_Wellpro[[#This Row],[Fecha]])</f>
        <v>7</v>
      </c>
    </row>
    <row r="4395" spans="2:12" x14ac:dyDescent="0.25">
      <c r="B4395" s="70">
        <v>46150</v>
      </c>
      <c r="C4395" s="74" t="s">
        <v>11</v>
      </c>
      <c r="D4395" s="211" t="s">
        <v>144</v>
      </c>
      <c r="E4395" s="172">
        <v>343.97</v>
      </c>
      <c r="F4395" s="172">
        <v>1</v>
      </c>
      <c r="G4395" s="48">
        <f>+(Ventas_Wellpro[[#This Row],[Precio de Venta]]*0.16)*Ventas_Wellpro[[#This Row],[Cantidad Vendida]]</f>
        <v>55.035200000000003</v>
      </c>
      <c r="H4395" s="174">
        <v>343.97</v>
      </c>
      <c r="I4395" s="17">
        <f>+Ventas_Wellpro[[#This Row],[Total de Venta sin IVA]]+Ventas_Wellpro[[#This Row],[IVA]]</f>
        <v>399.00520000000006</v>
      </c>
      <c r="J4395">
        <f>YEAR(Ventas_Wellpro[[#This Row],[Fecha]])</f>
        <v>2026</v>
      </c>
      <c r="K4395" t="str">
        <f>TEXT(Ventas_Wellpro[[#This Row],[Fecha]],"MMMM")</f>
        <v>mayo</v>
      </c>
      <c r="L4395">
        <f>DAY(Ventas_Wellpro[[#This Row],[Fecha]])</f>
        <v>8</v>
      </c>
    </row>
    <row r="4396" spans="2:12" x14ac:dyDescent="0.25">
      <c r="B4396" s="70">
        <v>46149</v>
      </c>
      <c r="C4396" s="74" t="s">
        <v>10</v>
      </c>
      <c r="D4396" s="210" t="s">
        <v>144</v>
      </c>
      <c r="E4396" s="173">
        <v>343.97</v>
      </c>
      <c r="F4396" s="173">
        <v>1</v>
      </c>
      <c r="G4396" s="48">
        <f>+(Ventas_Wellpro[[#This Row],[Precio de Venta]]*0.16)*Ventas_Wellpro[[#This Row],[Cantidad Vendida]]</f>
        <v>55.035200000000003</v>
      </c>
      <c r="H4396" s="175">
        <v>343.97</v>
      </c>
      <c r="I4396" s="17">
        <f>+Ventas_Wellpro[[#This Row],[Total de Venta sin IVA]]+Ventas_Wellpro[[#This Row],[IVA]]</f>
        <v>399.00520000000006</v>
      </c>
      <c r="J4396">
        <f>YEAR(Ventas_Wellpro[[#This Row],[Fecha]])</f>
        <v>2026</v>
      </c>
      <c r="K4396" t="str">
        <f>TEXT(Ventas_Wellpro[[#This Row],[Fecha]],"MMMM")</f>
        <v>mayo</v>
      </c>
      <c r="L4396">
        <f>DAY(Ventas_Wellpro[[#This Row],[Fecha]])</f>
        <v>7</v>
      </c>
    </row>
    <row r="4397" spans="2:12" x14ac:dyDescent="0.25">
      <c r="B4397" s="70">
        <v>46149</v>
      </c>
      <c r="C4397" s="74" t="s">
        <v>10</v>
      </c>
      <c r="D4397" s="211" t="s">
        <v>144</v>
      </c>
      <c r="E4397" s="172">
        <v>343.97</v>
      </c>
      <c r="F4397" s="172">
        <v>1</v>
      </c>
      <c r="G4397" s="48">
        <f>+(Ventas_Wellpro[[#This Row],[Precio de Venta]]*0.16)*Ventas_Wellpro[[#This Row],[Cantidad Vendida]]</f>
        <v>55.035200000000003</v>
      </c>
      <c r="H4397" s="174">
        <v>343.97</v>
      </c>
      <c r="I4397" s="17">
        <f>+Ventas_Wellpro[[#This Row],[Total de Venta sin IVA]]+Ventas_Wellpro[[#This Row],[IVA]]</f>
        <v>399.00520000000006</v>
      </c>
      <c r="J4397">
        <f>YEAR(Ventas_Wellpro[[#This Row],[Fecha]])</f>
        <v>2026</v>
      </c>
      <c r="K4397" t="str">
        <f>TEXT(Ventas_Wellpro[[#This Row],[Fecha]],"MMMM")</f>
        <v>mayo</v>
      </c>
      <c r="L4397">
        <f>DAY(Ventas_Wellpro[[#This Row],[Fecha]])</f>
        <v>7</v>
      </c>
    </row>
    <row r="4398" spans="2:12" x14ac:dyDescent="0.25">
      <c r="B4398" s="70">
        <v>46149</v>
      </c>
      <c r="C4398" s="74" t="s">
        <v>15</v>
      </c>
      <c r="D4398" t="s">
        <v>217</v>
      </c>
      <c r="E4398" s="173">
        <v>538.03</v>
      </c>
      <c r="F4398" s="173">
        <v>6</v>
      </c>
      <c r="G4398" s="48">
        <f>+(Ventas_Wellpro[[#This Row],[Precio de Venta]]*0.16)*Ventas_Wellpro[[#This Row],[Cantidad Vendida]]</f>
        <v>516.50880000000006</v>
      </c>
      <c r="H4398" s="175">
        <v>3228.18</v>
      </c>
      <c r="I4398" s="17">
        <f>+Ventas_Wellpro[[#This Row],[Total de Venta sin IVA]]+Ventas_Wellpro[[#This Row],[IVA]]</f>
        <v>3744.6887999999999</v>
      </c>
      <c r="J4398">
        <f>YEAR(Ventas_Wellpro[[#This Row],[Fecha]])</f>
        <v>2026</v>
      </c>
      <c r="K4398" t="str">
        <f>TEXT(Ventas_Wellpro[[#This Row],[Fecha]],"MMMM")</f>
        <v>mayo</v>
      </c>
      <c r="L4398">
        <f>DAY(Ventas_Wellpro[[#This Row],[Fecha]])</f>
        <v>7</v>
      </c>
    </row>
    <row r="4399" spans="2:12" x14ac:dyDescent="0.25">
      <c r="B4399" s="70">
        <v>46149</v>
      </c>
      <c r="C4399" s="74" t="s">
        <v>15</v>
      </c>
      <c r="D4399" s="211" t="s">
        <v>145</v>
      </c>
      <c r="E4399" s="172">
        <v>632.99</v>
      </c>
      <c r="F4399" s="172">
        <v>8</v>
      </c>
      <c r="G4399" s="48">
        <f>+(Ventas_Wellpro[[#This Row],[Precio de Venta]]*0.16)*Ventas_Wellpro[[#This Row],[Cantidad Vendida]]</f>
        <v>810.22720000000004</v>
      </c>
      <c r="H4399" s="174">
        <v>5063.92</v>
      </c>
      <c r="I4399" s="17">
        <f>+Ventas_Wellpro[[#This Row],[Total de Venta sin IVA]]+Ventas_Wellpro[[#This Row],[IVA]]</f>
        <v>5874.1472000000003</v>
      </c>
      <c r="J4399">
        <f>YEAR(Ventas_Wellpro[[#This Row],[Fecha]])</f>
        <v>2026</v>
      </c>
      <c r="K4399" t="str">
        <f>TEXT(Ventas_Wellpro[[#This Row],[Fecha]],"MMMM")</f>
        <v>mayo</v>
      </c>
      <c r="L4399">
        <f>DAY(Ventas_Wellpro[[#This Row],[Fecha]])</f>
        <v>7</v>
      </c>
    </row>
    <row r="4400" spans="2:12" x14ac:dyDescent="0.25">
      <c r="B4400" s="70">
        <v>46149</v>
      </c>
      <c r="C4400" s="123" t="s">
        <v>147</v>
      </c>
      <c r="D4400" s="210" t="s">
        <v>144</v>
      </c>
      <c r="E4400" s="173">
        <v>94.82</v>
      </c>
      <c r="F4400" s="173">
        <v>1</v>
      </c>
      <c r="G4400" s="48">
        <f>+(Ventas_Wellpro[[#This Row],[Precio de Venta]]*0.16)*Ventas_Wellpro[[#This Row],[Cantidad Vendida]]</f>
        <v>15.171199999999999</v>
      </c>
      <c r="H4400" s="175">
        <v>94.82</v>
      </c>
      <c r="I4400" s="17">
        <f>+Ventas_Wellpro[[#This Row],[Total de Venta sin IVA]]+Ventas_Wellpro[[#This Row],[IVA]]</f>
        <v>109.99119999999999</v>
      </c>
      <c r="J4400">
        <f>YEAR(Ventas_Wellpro[[#This Row],[Fecha]])</f>
        <v>2026</v>
      </c>
      <c r="K4400" t="str">
        <f>TEXT(Ventas_Wellpro[[#This Row],[Fecha]],"MMMM")</f>
        <v>mayo</v>
      </c>
      <c r="L4400">
        <f>DAY(Ventas_Wellpro[[#This Row],[Fecha]])</f>
        <v>7</v>
      </c>
    </row>
    <row r="4401" spans="2:12" x14ac:dyDescent="0.25">
      <c r="B4401" s="70">
        <v>46150</v>
      </c>
      <c r="C4401" s="123" t="s">
        <v>147</v>
      </c>
      <c r="D4401" s="211" t="s">
        <v>144</v>
      </c>
      <c r="E4401" s="172">
        <v>94.82</v>
      </c>
      <c r="F4401" s="172">
        <v>1</v>
      </c>
      <c r="G4401" s="48">
        <f>+(Ventas_Wellpro[[#This Row],[Precio de Venta]]*0.16)*Ventas_Wellpro[[#This Row],[Cantidad Vendida]]</f>
        <v>15.171199999999999</v>
      </c>
      <c r="H4401" s="174">
        <v>94.82</v>
      </c>
      <c r="I4401" s="17">
        <f>+Ventas_Wellpro[[#This Row],[Total de Venta sin IVA]]+Ventas_Wellpro[[#This Row],[IVA]]</f>
        <v>109.99119999999999</v>
      </c>
      <c r="J4401">
        <f>YEAR(Ventas_Wellpro[[#This Row],[Fecha]])</f>
        <v>2026</v>
      </c>
      <c r="K4401" t="str">
        <f>TEXT(Ventas_Wellpro[[#This Row],[Fecha]],"MMMM")</f>
        <v>mayo</v>
      </c>
      <c r="L4401">
        <f>DAY(Ventas_Wellpro[[#This Row],[Fecha]])</f>
        <v>8</v>
      </c>
    </row>
    <row r="4402" spans="2:12" x14ac:dyDescent="0.25">
      <c r="B4402" s="70">
        <v>46150</v>
      </c>
      <c r="C4402" s="123" t="s">
        <v>147</v>
      </c>
      <c r="D4402" s="210" t="s">
        <v>144</v>
      </c>
      <c r="E4402" s="173">
        <v>94.82</v>
      </c>
      <c r="F4402" s="173">
        <v>1</v>
      </c>
      <c r="G4402" s="48">
        <f>+(Ventas_Wellpro[[#This Row],[Precio de Venta]]*0.16)*Ventas_Wellpro[[#This Row],[Cantidad Vendida]]</f>
        <v>15.171199999999999</v>
      </c>
      <c r="H4402" s="175">
        <v>94.82</v>
      </c>
      <c r="I4402" s="17">
        <f>+Ventas_Wellpro[[#This Row],[Total de Venta sin IVA]]+Ventas_Wellpro[[#This Row],[IVA]]</f>
        <v>109.99119999999999</v>
      </c>
      <c r="J4402">
        <f>YEAR(Ventas_Wellpro[[#This Row],[Fecha]])</f>
        <v>2026</v>
      </c>
      <c r="K4402" t="str">
        <f>TEXT(Ventas_Wellpro[[#This Row],[Fecha]],"MMMM")</f>
        <v>mayo</v>
      </c>
      <c r="L4402">
        <f>DAY(Ventas_Wellpro[[#This Row],[Fecha]])</f>
        <v>8</v>
      </c>
    </row>
    <row r="4403" spans="2:12" x14ac:dyDescent="0.25">
      <c r="B4403" s="70">
        <v>46149</v>
      </c>
      <c r="C4403" s="74" t="s">
        <v>123</v>
      </c>
      <c r="D4403" s="211" t="s">
        <v>144</v>
      </c>
      <c r="E4403" s="172">
        <v>137.79</v>
      </c>
      <c r="F4403" s="172">
        <v>1</v>
      </c>
      <c r="G4403" s="48">
        <f>+(Ventas_Wellpro[[#This Row],[Precio de Venta]]*0.16)*Ventas_Wellpro[[#This Row],[Cantidad Vendida]]</f>
        <v>22.046399999999998</v>
      </c>
      <c r="H4403" s="174">
        <v>137.79</v>
      </c>
      <c r="I4403" s="17">
        <f>+Ventas_Wellpro[[#This Row],[Total de Venta sin IVA]]+Ventas_Wellpro[[#This Row],[IVA]]</f>
        <v>159.8364</v>
      </c>
      <c r="J4403">
        <f>YEAR(Ventas_Wellpro[[#This Row],[Fecha]])</f>
        <v>2026</v>
      </c>
      <c r="K4403" t="str">
        <f>TEXT(Ventas_Wellpro[[#This Row],[Fecha]],"MMMM")</f>
        <v>mayo</v>
      </c>
      <c r="L4403">
        <f>DAY(Ventas_Wellpro[[#This Row],[Fecha]])</f>
        <v>7</v>
      </c>
    </row>
    <row r="4404" spans="2:12" x14ac:dyDescent="0.25">
      <c r="B4404" s="70">
        <v>46149</v>
      </c>
      <c r="C4404" s="74" t="s">
        <v>123</v>
      </c>
      <c r="D4404" s="210" t="s">
        <v>144</v>
      </c>
      <c r="E4404" s="173">
        <v>137.79</v>
      </c>
      <c r="F4404" s="173">
        <v>1</v>
      </c>
      <c r="G4404" s="48">
        <f>+(Ventas_Wellpro[[#This Row],[Precio de Venta]]*0.16)*Ventas_Wellpro[[#This Row],[Cantidad Vendida]]</f>
        <v>22.046399999999998</v>
      </c>
      <c r="H4404" s="175">
        <v>137.79</v>
      </c>
      <c r="I4404" s="17">
        <f>+Ventas_Wellpro[[#This Row],[Total de Venta sin IVA]]+Ventas_Wellpro[[#This Row],[IVA]]</f>
        <v>159.8364</v>
      </c>
      <c r="J4404">
        <f>YEAR(Ventas_Wellpro[[#This Row],[Fecha]])</f>
        <v>2026</v>
      </c>
      <c r="K4404" t="str">
        <f>TEXT(Ventas_Wellpro[[#This Row],[Fecha]],"MMMM")</f>
        <v>mayo</v>
      </c>
      <c r="L4404">
        <f>DAY(Ventas_Wellpro[[#This Row],[Fecha]])</f>
        <v>7</v>
      </c>
    </row>
    <row r="4405" spans="2:12" x14ac:dyDescent="0.25">
      <c r="B4405" s="70">
        <v>46149</v>
      </c>
      <c r="C4405" s="74" t="s">
        <v>123</v>
      </c>
      <c r="D4405" s="211" t="s">
        <v>144</v>
      </c>
      <c r="E4405" s="172">
        <v>137.79</v>
      </c>
      <c r="F4405" s="172">
        <v>1</v>
      </c>
      <c r="G4405" s="48">
        <f>+(Ventas_Wellpro[[#This Row],[Precio de Venta]]*0.16)*Ventas_Wellpro[[#This Row],[Cantidad Vendida]]</f>
        <v>22.046399999999998</v>
      </c>
      <c r="H4405" s="174">
        <v>137.79</v>
      </c>
      <c r="I4405" s="17">
        <f>+Ventas_Wellpro[[#This Row],[Total de Venta sin IVA]]+Ventas_Wellpro[[#This Row],[IVA]]</f>
        <v>159.8364</v>
      </c>
      <c r="J4405">
        <f>YEAR(Ventas_Wellpro[[#This Row],[Fecha]])</f>
        <v>2026</v>
      </c>
      <c r="K4405" t="str">
        <f>TEXT(Ventas_Wellpro[[#This Row],[Fecha]],"MMMM")</f>
        <v>mayo</v>
      </c>
      <c r="L4405">
        <f>DAY(Ventas_Wellpro[[#This Row],[Fecha]])</f>
        <v>7</v>
      </c>
    </row>
    <row r="4406" spans="2:12" x14ac:dyDescent="0.25">
      <c r="B4406" s="70">
        <v>46149</v>
      </c>
      <c r="C4406" s="74" t="s">
        <v>123</v>
      </c>
      <c r="D4406" s="210" t="s">
        <v>144</v>
      </c>
      <c r="E4406" s="173">
        <v>137.79</v>
      </c>
      <c r="F4406" s="173">
        <v>1</v>
      </c>
      <c r="G4406" s="48">
        <f>+(Ventas_Wellpro[[#This Row],[Precio de Venta]]*0.16)*Ventas_Wellpro[[#This Row],[Cantidad Vendida]]</f>
        <v>22.046399999999998</v>
      </c>
      <c r="H4406" s="175">
        <v>137.79</v>
      </c>
      <c r="I4406" s="17">
        <f>+Ventas_Wellpro[[#This Row],[Total de Venta sin IVA]]+Ventas_Wellpro[[#This Row],[IVA]]</f>
        <v>159.8364</v>
      </c>
      <c r="J4406">
        <f>YEAR(Ventas_Wellpro[[#This Row],[Fecha]])</f>
        <v>2026</v>
      </c>
      <c r="K4406" t="str">
        <f>TEXT(Ventas_Wellpro[[#This Row],[Fecha]],"MMMM")</f>
        <v>mayo</v>
      </c>
      <c r="L4406">
        <f>DAY(Ventas_Wellpro[[#This Row],[Fecha]])</f>
        <v>7</v>
      </c>
    </row>
    <row r="4407" spans="2:12" x14ac:dyDescent="0.25">
      <c r="B4407" s="70">
        <v>46150</v>
      </c>
      <c r="C4407" s="74" t="s">
        <v>123</v>
      </c>
      <c r="D4407" s="211" t="s">
        <v>144</v>
      </c>
      <c r="E4407" s="172">
        <v>137.79</v>
      </c>
      <c r="F4407" s="172">
        <v>1</v>
      </c>
      <c r="G4407" s="48">
        <f>+(Ventas_Wellpro[[#This Row],[Precio de Venta]]*0.16)*Ventas_Wellpro[[#This Row],[Cantidad Vendida]]</f>
        <v>22.046399999999998</v>
      </c>
      <c r="H4407" s="174">
        <v>137.79</v>
      </c>
      <c r="I4407" s="17">
        <f>+Ventas_Wellpro[[#This Row],[Total de Venta sin IVA]]+Ventas_Wellpro[[#This Row],[IVA]]</f>
        <v>159.8364</v>
      </c>
      <c r="J4407">
        <f>YEAR(Ventas_Wellpro[[#This Row],[Fecha]])</f>
        <v>2026</v>
      </c>
      <c r="K4407" t="str">
        <f>TEXT(Ventas_Wellpro[[#This Row],[Fecha]],"MMMM")</f>
        <v>mayo</v>
      </c>
      <c r="L4407">
        <f>DAY(Ventas_Wellpro[[#This Row],[Fecha]])</f>
        <v>8</v>
      </c>
    </row>
    <row r="4408" spans="2:12" x14ac:dyDescent="0.25">
      <c r="B4408" s="70">
        <v>46149</v>
      </c>
      <c r="C4408" s="88" t="s">
        <v>173</v>
      </c>
      <c r="D4408" s="210" t="s">
        <v>144</v>
      </c>
      <c r="E4408" s="173">
        <v>905.16</v>
      </c>
      <c r="F4408" s="173">
        <v>1</v>
      </c>
      <c r="G4408" s="48">
        <f>+(Ventas_Wellpro[[#This Row],[Precio de Venta]]*0.16)*Ventas_Wellpro[[#This Row],[Cantidad Vendida]]</f>
        <v>144.82560000000001</v>
      </c>
      <c r="H4408" s="175">
        <v>905.16</v>
      </c>
      <c r="I4408" s="17">
        <f>+Ventas_Wellpro[[#This Row],[Total de Venta sin IVA]]+Ventas_Wellpro[[#This Row],[IVA]]</f>
        <v>1049.9856</v>
      </c>
      <c r="J4408">
        <f>YEAR(Ventas_Wellpro[[#This Row],[Fecha]])</f>
        <v>2026</v>
      </c>
      <c r="K4408" t="str">
        <f>TEXT(Ventas_Wellpro[[#This Row],[Fecha]],"MMMM")</f>
        <v>mayo</v>
      </c>
      <c r="L4408">
        <f>DAY(Ventas_Wellpro[[#This Row],[Fecha]])</f>
        <v>7</v>
      </c>
    </row>
    <row r="4409" spans="2:12" x14ac:dyDescent="0.25">
      <c r="B4409" s="70">
        <v>46149</v>
      </c>
      <c r="C4409" s="88" t="s">
        <v>173</v>
      </c>
      <c r="D4409" s="211" t="s">
        <v>144</v>
      </c>
      <c r="E4409" s="172">
        <v>905.16</v>
      </c>
      <c r="F4409" s="172">
        <v>1</v>
      </c>
      <c r="G4409" s="48">
        <f>+(Ventas_Wellpro[[#This Row],[Precio de Venta]]*0.16)*Ventas_Wellpro[[#This Row],[Cantidad Vendida]]</f>
        <v>144.82560000000001</v>
      </c>
      <c r="H4409" s="174">
        <v>905.16</v>
      </c>
      <c r="I4409" s="17">
        <f>+Ventas_Wellpro[[#This Row],[Total de Venta sin IVA]]+Ventas_Wellpro[[#This Row],[IVA]]</f>
        <v>1049.9856</v>
      </c>
      <c r="J4409">
        <f>YEAR(Ventas_Wellpro[[#This Row],[Fecha]])</f>
        <v>2026</v>
      </c>
      <c r="K4409" t="str">
        <f>TEXT(Ventas_Wellpro[[#This Row],[Fecha]],"MMMM")</f>
        <v>mayo</v>
      </c>
      <c r="L4409">
        <f>DAY(Ventas_Wellpro[[#This Row],[Fecha]])</f>
        <v>7</v>
      </c>
    </row>
    <row r="4410" spans="2:12" x14ac:dyDescent="0.25">
      <c r="B4410" s="70">
        <v>46153</v>
      </c>
      <c r="C4410" s="176" t="s">
        <v>22</v>
      </c>
      <c r="D4410" s="213" t="s">
        <v>144</v>
      </c>
      <c r="E4410" s="179">
        <v>137.79</v>
      </c>
      <c r="F4410" s="179">
        <v>1</v>
      </c>
      <c r="G4410" s="48">
        <f>+(Ventas_Wellpro[[#This Row],[Precio de Venta]]*0.16)*Ventas_Wellpro[[#This Row],[Cantidad Vendida]]</f>
        <v>22.046399999999998</v>
      </c>
      <c r="H4410" s="181">
        <v>137.79</v>
      </c>
      <c r="I4410" s="17">
        <f>+Ventas_Wellpro[[#This Row],[Total de Venta sin IVA]]+Ventas_Wellpro[[#This Row],[IVA]]</f>
        <v>159.8364</v>
      </c>
      <c r="J4410">
        <f>YEAR(Ventas_Wellpro[[#This Row],[Fecha]])</f>
        <v>2026</v>
      </c>
      <c r="K4410" t="str">
        <f>TEXT(Ventas_Wellpro[[#This Row],[Fecha]],"MMMM")</f>
        <v>mayo</v>
      </c>
      <c r="L4410">
        <f>DAY(Ventas_Wellpro[[#This Row],[Fecha]])</f>
        <v>11</v>
      </c>
    </row>
    <row r="4411" spans="2:12" x14ac:dyDescent="0.25">
      <c r="B4411" s="70">
        <v>46153</v>
      </c>
      <c r="C4411" s="176" t="s">
        <v>22</v>
      </c>
      <c r="D4411" s="214" t="s">
        <v>144</v>
      </c>
      <c r="E4411" s="178">
        <v>137.79</v>
      </c>
      <c r="F4411" s="178">
        <v>1</v>
      </c>
      <c r="G4411" s="48">
        <f>+(Ventas_Wellpro[[#This Row],[Precio de Venta]]*0.16)*Ventas_Wellpro[[#This Row],[Cantidad Vendida]]</f>
        <v>22.046399999999998</v>
      </c>
      <c r="H4411" s="180">
        <v>137.79</v>
      </c>
      <c r="I4411" s="17">
        <f>+Ventas_Wellpro[[#This Row],[Total de Venta sin IVA]]+Ventas_Wellpro[[#This Row],[IVA]]</f>
        <v>159.8364</v>
      </c>
      <c r="J4411">
        <f>YEAR(Ventas_Wellpro[[#This Row],[Fecha]])</f>
        <v>2026</v>
      </c>
      <c r="K4411" t="str">
        <f>TEXT(Ventas_Wellpro[[#This Row],[Fecha]],"MMMM")</f>
        <v>mayo</v>
      </c>
      <c r="L4411">
        <f>DAY(Ventas_Wellpro[[#This Row],[Fecha]])</f>
        <v>11</v>
      </c>
    </row>
    <row r="4412" spans="2:12" x14ac:dyDescent="0.25">
      <c r="B4412" s="70">
        <v>46153</v>
      </c>
      <c r="C4412" s="176" t="s">
        <v>22</v>
      </c>
      <c r="D4412" s="213" t="s">
        <v>144</v>
      </c>
      <c r="E4412" s="179">
        <v>137.79</v>
      </c>
      <c r="F4412" s="179">
        <v>1</v>
      </c>
      <c r="G4412" s="48">
        <f>+(Ventas_Wellpro[[#This Row],[Precio de Venta]]*0.16)*Ventas_Wellpro[[#This Row],[Cantidad Vendida]]</f>
        <v>22.046399999999998</v>
      </c>
      <c r="H4412" s="181">
        <v>137.79</v>
      </c>
      <c r="I4412" s="17">
        <f>+Ventas_Wellpro[[#This Row],[Total de Venta sin IVA]]+Ventas_Wellpro[[#This Row],[IVA]]</f>
        <v>159.8364</v>
      </c>
      <c r="J4412">
        <f>YEAR(Ventas_Wellpro[[#This Row],[Fecha]])</f>
        <v>2026</v>
      </c>
      <c r="K4412" t="str">
        <f>TEXT(Ventas_Wellpro[[#This Row],[Fecha]],"MMMM")</f>
        <v>mayo</v>
      </c>
      <c r="L4412">
        <f>DAY(Ventas_Wellpro[[#This Row],[Fecha]])</f>
        <v>11</v>
      </c>
    </row>
    <row r="4413" spans="2:12" x14ac:dyDescent="0.25">
      <c r="B4413" s="70">
        <v>46153</v>
      </c>
      <c r="C4413" s="176" t="s">
        <v>22</v>
      </c>
      <c r="D4413" s="214" t="s">
        <v>144</v>
      </c>
      <c r="E4413" s="178">
        <v>137.79</v>
      </c>
      <c r="F4413" s="178">
        <v>1</v>
      </c>
      <c r="G4413" s="48">
        <f>+(Ventas_Wellpro[[#This Row],[Precio de Venta]]*0.16)*Ventas_Wellpro[[#This Row],[Cantidad Vendida]]</f>
        <v>22.046399999999998</v>
      </c>
      <c r="H4413" s="180">
        <v>137.79</v>
      </c>
      <c r="I4413" s="17">
        <f>+Ventas_Wellpro[[#This Row],[Total de Venta sin IVA]]+Ventas_Wellpro[[#This Row],[IVA]]</f>
        <v>159.8364</v>
      </c>
      <c r="J4413">
        <f>YEAR(Ventas_Wellpro[[#This Row],[Fecha]])</f>
        <v>2026</v>
      </c>
      <c r="K4413" t="str">
        <f>TEXT(Ventas_Wellpro[[#This Row],[Fecha]],"MMMM")</f>
        <v>mayo</v>
      </c>
      <c r="L4413">
        <f>DAY(Ventas_Wellpro[[#This Row],[Fecha]])</f>
        <v>11</v>
      </c>
    </row>
    <row r="4414" spans="2:12" x14ac:dyDescent="0.25">
      <c r="B4414" s="70">
        <v>46153</v>
      </c>
      <c r="C4414" s="176" t="s">
        <v>22</v>
      </c>
      <c r="D4414" s="213" t="s">
        <v>144</v>
      </c>
      <c r="E4414" s="179">
        <v>137.79</v>
      </c>
      <c r="F4414" s="179">
        <v>1</v>
      </c>
      <c r="G4414" s="48">
        <f>+(Ventas_Wellpro[[#This Row],[Precio de Venta]]*0.16)*Ventas_Wellpro[[#This Row],[Cantidad Vendida]]</f>
        <v>22.046399999999998</v>
      </c>
      <c r="H4414" s="181">
        <v>137.79</v>
      </c>
      <c r="I4414" s="17">
        <f>+Ventas_Wellpro[[#This Row],[Total de Venta sin IVA]]+Ventas_Wellpro[[#This Row],[IVA]]</f>
        <v>159.8364</v>
      </c>
      <c r="J4414">
        <f>YEAR(Ventas_Wellpro[[#This Row],[Fecha]])</f>
        <v>2026</v>
      </c>
      <c r="K4414" t="str">
        <f>TEXT(Ventas_Wellpro[[#This Row],[Fecha]],"MMMM")</f>
        <v>mayo</v>
      </c>
      <c r="L4414">
        <f>DAY(Ventas_Wellpro[[#This Row],[Fecha]])</f>
        <v>11</v>
      </c>
    </row>
    <row r="4415" spans="2:12" x14ac:dyDescent="0.25">
      <c r="B4415" s="70">
        <v>46153</v>
      </c>
      <c r="C4415" s="176" t="s">
        <v>22</v>
      </c>
      <c r="D4415" s="214" t="s">
        <v>144</v>
      </c>
      <c r="E4415" s="178">
        <v>137.79</v>
      </c>
      <c r="F4415" s="178">
        <v>1</v>
      </c>
      <c r="G4415" s="48">
        <f>+(Ventas_Wellpro[[#This Row],[Precio de Venta]]*0.16)*Ventas_Wellpro[[#This Row],[Cantidad Vendida]]</f>
        <v>22.046399999999998</v>
      </c>
      <c r="H4415" s="180">
        <v>137.79</v>
      </c>
      <c r="I4415" s="17">
        <f>+Ventas_Wellpro[[#This Row],[Total de Venta sin IVA]]+Ventas_Wellpro[[#This Row],[IVA]]</f>
        <v>159.8364</v>
      </c>
      <c r="J4415">
        <f>YEAR(Ventas_Wellpro[[#This Row],[Fecha]])</f>
        <v>2026</v>
      </c>
      <c r="K4415" t="str">
        <f>TEXT(Ventas_Wellpro[[#This Row],[Fecha]],"MMMM")</f>
        <v>mayo</v>
      </c>
      <c r="L4415">
        <f>DAY(Ventas_Wellpro[[#This Row],[Fecha]])</f>
        <v>11</v>
      </c>
    </row>
    <row r="4416" spans="2:12" x14ac:dyDescent="0.25">
      <c r="B4416" s="70">
        <v>46153</v>
      </c>
      <c r="C4416" s="176" t="s">
        <v>22</v>
      </c>
      <c r="D4416" s="213" t="s">
        <v>144</v>
      </c>
      <c r="E4416" s="179">
        <v>137.79329999999999</v>
      </c>
      <c r="F4416" s="179">
        <v>3</v>
      </c>
      <c r="G4416" s="48">
        <f>+(Ventas_Wellpro[[#This Row],[Precio de Venta]]*0.16)*Ventas_Wellpro[[#This Row],[Cantidad Vendida]]</f>
        <v>66.140783999999996</v>
      </c>
      <c r="H4416" s="181">
        <v>413.38</v>
      </c>
      <c r="I4416" s="17">
        <f>+Ventas_Wellpro[[#This Row],[Total de Venta sin IVA]]+Ventas_Wellpro[[#This Row],[IVA]]</f>
        <v>479.52078399999999</v>
      </c>
      <c r="J4416">
        <f>YEAR(Ventas_Wellpro[[#This Row],[Fecha]])</f>
        <v>2026</v>
      </c>
      <c r="K4416" t="str">
        <f>TEXT(Ventas_Wellpro[[#This Row],[Fecha]],"MMMM")</f>
        <v>mayo</v>
      </c>
      <c r="L4416">
        <f>DAY(Ventas_Wellpro[[#This Row],[Fecha]])</f>
        <v>11</v>
      </c>
    </row>
    <row r="4417" spans="2:12" x14ac:dyDescent="0.25">
      <c r="B4417" s="70">
        <v>46153</v>
      </c>
      <c r="C4417" s="176" t="s">
        <v>22</v>
      </c>
      <c r="D4417" s="214" t="s">
        <v>144</v>
      </c>
      <c r="E4417" s="178">
        <v>137.79</v>
      </c>
      <c r="F4417" s="178">
        <v>1</v>
      </c>
      <c r="G4417" s="48">
        <f>+(Ventas_Wellpro[[#This Row],[Precio de Venta]]*0.16)*Ventas_Wellpro[[#This Row],[Cantidad Vendida]]</f>
        <v>22.046399999999998</v>
      </c>
      <c r="H4417" s="180">
        <v>137.79</v>
      </c>
      <c r="I4417" s="17">
        <f>+Ventas_Wellpro[[#This Row],[Total de Venta sin IVA]]+Ventas_Wellpro[[#This Row],[IVA]]</f>
        <v>159.8364</v>
      </c>
      <c r="J4417">
        <f>YEAR(Ventas_Wellpro[[#This Row],[Fecha]])</f>
        <v>2026</v>
      </c>
      <c r="K4417" t="str">
        <f>TEXT(Ventas_Wellpro[[#This Row],[Fecha]],"MMMM")</f>
        <v>mayo</v>
      </c>
      <c r="L4417">
        <f>DAY(Ventas_Wellpro[[#This Row],[Fecha]])</f>
        <v>11</v>
      </c>
    </row>
    <row r="4418" spans="2:12" x14ac:dyDescent="0.25">
      <c r="B4418" s="70">
        <v>46153</v>
      </c>
      <c r="C4418" s="176" t="s">
        <v>22</v>
      </c>
      <c r="D4418" s="213" t="s">
        <v>144</v>
      </c>
      <c r="E4418" s="179">
        <v>137.79</v>
      </c>
      <c r="F4418" s="179">
        <v>1</v>
      </c>
      <c r="G4418" s="48">
        <f>+(Ventas_Wellpro[[#This Row],[Precio de Venta]]*0.16)*Ventas_Wellpro[[#This Row],[Cantidad Vendida]]</f>
        <v>22.046399999999998</v>
      </c>
      <c r="H4418" s="181">
        <v>137.79</v>
      </c>
      <c r="I4418" s="17">
        <f>+Ventas_Wellpro[[#This Row],[Total de Venta sin IVA]]+Ventas_Wellpro[[#This Row],[IVA]]</f>
        <v>159.8364</v>
      </c>
      <c r="J4418">
        <f>YEAR(Ventas_Wellpro[[#This Row],[Fecha]])</f>
        <v>2026</v>
      </c>
      <c r="K4418" t="str">
        <f>TEXT(Ventas_Wellpro[[#This Row],[Fecha]],"MMMM")</f>
        <v>mayo</v>
      </c>
      <c r="L4418">
        <f>DAY(Ventas_Wellpro[[#This Row],[Fecha]])</f>
        <v>11</v>
      </c>
    </row>
    <row r="4419" spans="2:12" x14ac:dyDescent="0.25">
      <c r="B4419" s="70">
        <v>46153</v>
      </c>
      <c r="C4419" s="176" t="s">
        <v>21</v>
      </c>
      <c r="D4419" s="214" t="s">
        <v>144</v>
      </c>
      <c r="E4419" s="178">
        <v>137.79</v>
      </c>
      <c r="F4419" s="178">
        <v>1</v>
      </c>
      <c r="G4419" s="48">
        <f>+(Ventas_Wellpro[[#This Row],[Precio de Venta]]*0.16)*Ventas_Wellpro[[#This Row],[Cantidad Vendida]]</f>
        <v>22.046399999999998</v>
      </c>
      <c r="H4419" s="180">
        <v>137.79</v>
      </c>
      <c r="I4419" s="17">
        <f>+Ventas_Wellpro[[#This Row],[Total de Venta sin IVA]]+Ventas_Wellpro[[#This Row],[IVA]]</f>
        <v>159.8364</v>
      </c>
      <c r="J4419">
        <f>YEAR(Ventas_Wellpro[[#This Row],[Fecha]])</f>
        <v>2026</v>
      </c>
      <c r="K4419" t="str">
        <f>TEXT(Ventas_Wellpro[[#This Row],[Fecha]],"MMMM")</f>
        <v>mayo</v>
      </c>
      <c r="L4419">
        <f>DAY(Ventas_Wellpro[[#This Row],[Fecha]])</f>
        <v>11</v>
      </c>
    </row>
    <row r="4420" spans="2:12" x14ac:dyDescent="0.25">
      <c r="B4420" s="70">
        <v>46153</v>
      </c>
      <c r="C4420" s="176" t="s">
        <v>21</v>
      </c>
      <c r="D4420" s="213" t="s">
        <v>144</v>
      </c>
      <c r="E4420" s="179">
        <v>137.79</v>
      </c>
      <c r="F4420" s="179">
        <v>1</v>
      </c>
      <c r="G4420" s="48">
        <f>+(Ventas_Wellpro[[#This Row],[Precio de Venta]]*0.16)*Ventas_Wellpro[[#This Row],[Cantidad Vendida]]</f>
        <v>22.046399999999998</v>
      </c>
      <c r="H4420" s="181">
        <v>137.79</v>
      </c>
      <c r="I4420" s="17">
        <f>+Ventas_Wellpro[[#This Row],[Total de Venta sin IVA]]+Ventas_Wellpro[[#This Row],[IVA]]</f>
        <v>159.8364</v>
      </c>
      <c r="J4420">
        <f>YEAR(Ventas_Wellpro[[#This Row],[Fecha]])</f>
        <v>2026</v>
      </c>
      <c r="K4420" t="str">
        <f>TEXT(Ventas_Wellpro[[#This Row],[Fecha]],"MMMM")</f>
        <v>mayo</v>
      </c>
      <c r="L4420">
        <f>DAY(Ventas_Wellpro[[#This Row],[Fecha]])</f>
        <v>11</v>
      </c>
    </row>
    <row r="4421" spans="2:12" x14ac:dyDescent="0.25">
      <c r="B4421" s="70">
        <v>46153</v>
      </c>
      <c r="C4421" s="176" t="s">
        <v>21</v>
      </c>
      <c r="D4421" s="214" t="s">
        <v>144</v>
      </c>
      <c r="E4421" s="178">
        <v>137.79249999999999</v>
      </c>
      <c r="F4421" s="178">
        <v>4</v>
      </c>
      <c r="G4421" s="48">
        <f>+(Ventas_Wellpro[[#This Row],[Precio de Venta]]*0.16)*Ventas_Wellpro[[#This Row],[Cantidad Vendida]]</f>
        <v>88.18719999999999</v>
      </c>
      <c r="H4421" s="180">
        <v>551.16999999999996</v>
      </c>
      <c r="I4421" s="17">
        <f>+Ventas_Wellpro[[#This Row],[Total de Venta sin IVA]]+Ventas_Wellpro[[#This Row],[IVA]]</f>
        <v>639.35719999999992</v>
      </c>
      <c r="J4421">
        <f>YEAR(Ventas_Wellpro[[#This Row],[Fecha]])</f>
        <v>2026</v>
      </c>
      <c r="K4421" t="str">
        <f>TEXT(Ventas_Wellpro[[#This Row],[Fecha]],"MMMM")</f>
        <v>mayo</v>
      </c>
      <c r="L4421">
        <f>DAY(Ventas_Wellpro[[#This Row],[Fecha]])</f>
        <v>11</v>
      </c>
    </row>
    <row r="4422" spans="2:12" x14ac:dyDescent="0.25">
      <c r="B4422" s="70">
        <v>46153</v>
      </c>
      <c r="C4422" s="176" t="s">
        <v>21</v>
      </c>
      <c r="D4422" s="213" t="s">
        <v>144</v>
      </c>
      <c r="E4422" s="179">
        <v>137.79</v>
      </c>
      <c r="F4422" s="179">
        <v>1</v>
      </c>
      <c r="G4422" s="48">
        <f>+(Ventas_Wellpro[[#This Row],[Precio de Venta]]*0.16)*Ventas_Wellpro[[#This Row],[Cantidad Vendida]]</f>
        <v>22.046399999999998</v>
      </c>
      <c r="H4422" s="181">
        <v>137.79</v>
      </c>
      <c r="I4422" s="17">
        <f>+Ventas_Wellpro[[#This Row],[Total de Venta sin IVA]]+Ventas_Wellpro[[#This Row],[IVA]]</f>
        <v>159.8364</v>
      </c>
      <c r="J4422">
        <f>YEAR(Ventas_Wellpro[[#This Row],[Fecha]])</f>
        <v>2026</v>
      </c>
      <c r="K4422" t="str">
        <f>TEXT(Ventas_Wellpro[[#This Row],[Fecha]],"MMMM")</f>
        <v>mayo</v>
      </c>
      <c r="L4422">
        <f>DAY(Ventas_Wellpro[[#This Row],[Fecha]])</f>
        <v>11</v>
      </c>
    </row>
    <row r="4423" spans="2:12" x14ac:dyDescent="0.25">
      <c r="B4423" s="70">
        <v>46153</v>
      </c>
      <c r="C4423" s="176" t="s">
        <v>21</v>
      </c>
      <c r="D4423" s="214" t="s">
        <v>144</v>
      </c>
      <c r="E4423" s="178">
        <v>137.79</v>
      </c>
      <c r="F4423" s="178">
        <v>1</v>
      </c>
      <c r="G4423" s="48">
        <f>+(Ventas_Wellpro[[#This Row],[Precio de Venta]]*0.16)*Ventas_Wellpro[[#This Row],[Cantidad Vendida]]</f>
        <v>22.046399999999998</v>
      </c>
      <c r="H4423" s="180">
        <v>137.79</v>
      </c>
      <c r="I4423" s="17">
        <f>+Ventas_Wellpro[[#This Row],[Total de Venta sin IVA]]+Ventas_Wellpro[[#This Row],[IVA]]</f>
        <v>159.8364</v>
      </c>
      <c r="J4423">
        <f>YEAR(Ventas_Wellpro[[#This Row],[Fecha]])</f>
        <v>2026</v>
      </c>
      <c r="K4423" t="str">
        <f>TEXT(Ventas_Wellpro[[#This Row],[Fecha]],"MMMM")</f>
        <v>mayo</v>
      </c>
      <c r="L4423">
        <f>DAY(Ventas_Wellpro[[#This Row],[Fecha]])</f>
        <v>11</v>
      </c>
    </row>
    <row r="4424" spans="2:12" x14ac:dyDescent="0.25">
      <c r="B4424" s="70">
        <v>46153</v>
      </c>
      <c r="C4424" s="176" t="s">
        <v>21</v>
      </c>
      <c r="D4424" s="213" t="s">
        <v>144</v>
      </c>
      <c r="E4424" s="179">
        <v>137.79</v>
      </c>
      <c r="F4424" s="179">
        <v>1</v>
      </c>
      <c r="G4424" s="48">
        <f>+(Ventas_Wellpro[[#This Row],[Precio de Venta]]*0.16)*Ventas_Wellpro[[#This Row],[Cantidad Vendida]]</f>
        <v>22.046399999999998</v>
      </c>
      <c r="H4424" s="181">
        <v>137.79</v>
      </c>
      <c r="I4424" s="17">
        <f>+Ventas_Wellpro[[#This Row],[Total de Venta sin IVA]]+Ventas_Wellpro[[#This Row],[IVA]]</f>
        <v>159.8364</v>
      </c>
      <c r="J4424">
        <f>YEAR(Ventas_Wellpro[[#This Row],[Fecha]])</f>
        <v>2026</v>
      </c>
      <c r="K4424" t="str">
        <f>TEXT(Ventas_Wellpro[[#This Row],[Fecha]],"MMMM")</f>
        <v>mayo</v>
      </c>
      <c r="L4424">
        <f>DAY(Ventas_Wellpro[[#This Row],[Fecha]])</f>
        <v>11</v>
      </c>
    </row>
    <row r="4425" spans="2:12" x14ac:dyDescent="0.25">
      <c r="B4425" s="70">
        <v>46153</v>
      </c>
      <c r="C4425" s="176" t="s">
        <v>23</v>
      </c>
      <c r="D4425" s="214" t="s">
        <v>144</v>
      </c>
      <c r="E4425" s="178">
        <v>135.72</v>
      </c>
      <c r="F4425" s="178">
        <v>1</v>
      </c>
      <c r="G4425" s="48">
        <f>+(Ventas_Wellpro[[#This Row],[Precio de Venta]]*0.16)*Ventas_Wellpro[[#This Row],[Cantidad Vendida]]</f>
        <v>21.715199999999999</v>
      </c>
      <c r="H4425" s="180">
        <v>135.72</v>
      </c>
      <c r="I4425" s="17">
        <f>+Ventas_Wellpro[[#This Row],[Total de Venta sin IVA]]+Ventas_Wellpro[[#This Row],[IVA]]</f>
        <v>157.43520000000001</v>
      </c>
      <c r="J4425">
        <f>YEAR(Ventas_Wellpro[[#This Row],[Fecha]])</f>
        <v>2026</v>
      </c>
      <c r="K4425" t="str">
        <f>TEXT(Ventas_Wellpro[[#This Row],[Fecha]],"MMMM")</f>
        <v>mayo</v>
      </c>
      <c r="L4425">
        <f>DAY(Ventas_Wellpro[[#This Row],[Fecha]])</f>
        <v>11</v>
      </c>
    </row>
    <row r="4426" spans="2:12" x14ac:dyDescent="0.25">
      <c r="B4426" s="70">
        <v>46153</v>
      </c>
      <c r="C4426" s="176" t="s">
        <v>23</v>
      </c>
      <c r="D4426" s="213" t="s">
        <v>144</v>
      </c>
      <c r="E4426" s="179">
        <v>135.72</v>
      </c>
      <c r="F4426" s="179">
        <v>1</v>
      </c>
      <c r="G4426" s="48">
        <f>+(Ventas_Wellpro[[#This Row],[Precio de Venta]]*0.16)*Ventas_Wellpro[[#This Row],[Cantidad Vendida]]</f>
        <v>21.715199999999999</v>
      </c>
      <c r="H4426" s="181">
        <v>135.72</v>
      </c>
      <c r="I4426" s="17">
        <f>+Ventas_Wellpro[[#This Row],[Total de Venta sin IVA]]+Ventas_Wellpro[[#This Row],[IVA]]</f>
        <v>157.43520000000001</v>
      </c>
      <c r="J4426">
        <f>YEAR(Ventas_Wellpro[[#This Row],[Fecha]])</f>
        <v>2026</v>
      </c>
      <c r="K4426" t="str">
        <f>TEXT(Ventas_Wellpro[[#This Row],[Fecha]],"MMMM")</f>
        <v>mayo</v>
      </c>
      <c r="L4426">
        <f>DAY(Ventas_Wellpro[[#This Row],[Fecha]])</f>
        <v>11</v>
      </c>
    </row>
    <row r="4427" spans="2:12" x14ac:dyDescent="0.25">
      <c r="B4427" s="70">
        <v>46153</v>
      </c>
      <c r="C4427" s="176" t="s">
        <v>24</v>
      </c>
      <c r="D4427" s="214" t="s">
        <v>144</v>
      </c>
      <c r="E4427" s="178">
        <v>137.79</v>
      </c>
      <c r="F4427" s="178">
        <v>1</v>
      </c>
      <c r="G4427" s="48">
        <f>+(Ventas_Wellpro[[#This Row],[Precio de Venta]]*0.16)*Ventas_Wellpro[[#This Row],[Cantidad Vendida]]</f>
        <v>22.046399999999998</v>
      </c>
      <c r="H4427" s="180">
        <v>137.79</v>
      </c>
      <c r="I4427" s="17">
        <f>+Ventas_Wellpro[[#This Row],[Total de Venta sin IVA]]+Ventas_Wellpro[[#This Row],[IVA]]</f>
        <v>159.8364</v>
      </c>
      <c r="J4427">
        <f>YEAR(Ventas_Wellpro[[#This Row],[Fecha]])</f>
        <v>2026</v>
      </c>
      <c r="K4427" t="str">
        <f>TEXT(Ventas_Wellpro[[#This Row],[Fecha]],"MMMM")</f>
        <v>mayo</v>
      </c>
      <c r="L4427">
        <f>DAY(Ventas_Wellpro[[#This Row],[Fecha]])</f>
        <v>11</v>
      </c>
    </row>
    <row r="4428" spans="2:12" x14ac:dyDescent="0.25">
      <c r="B4428" s="70">
        <v>46153</v>
      </c>
      <c r="C4428" s="176" t="s">
        <v>24</v>
      </c>
      <c r="D4428" s="213" t="s">
        <v>144</v>
      </c>
      <c r="E4428" s="179">
        <v>137.79</v>
      </c>
      <c r="F4428" s="179">
        <v>1</v>
      </c>
      <c r="G4428" s="48">
        <f>+(Ventas_Wellpro[[#This Row],[Precio de Venta]]*0.16)*Ventas_Wellpro[[#This Row],[Cantidad Vendida]]</f>
        <v>22.046399999999998</v>
      </c>
      <c r="H4428" s="181">
        <v>137.79</v>
      </c>
      <c r="I4428" s="17">
        <f>+Ventas_Wellpro[[#This Row],[Total de Venta sin IVA]]+Ventas_Wellpro[[#This Row],[IVA]]</f>
        <v>159.8364</v>
      </c>
      <c r="J4428">
        <f>YEAR(Ventas_Wellpro[[#This Row],[Fecha]])</f>
        <v>2026</v>
      </c>
      <c r="K4428" t="str">
        <f>TEXT(Ventas_Wellpro[[#This Row],[Fecha]],"MMMM")</f>
        <v>mayo</v>
      </c>
      <c r="L4428">
        <f>DAY(Ventas_Wellpro[[#This Row],[Fecha]])</f>
        <v>11</v>
      </c>
    </row>
    <row r="4429" spans="2:12" x14ac:dyDescent="0.25">
      <c r="B4429" s="70">
        <v>46153</v>
      </c>
      <c r="C4429" s="176" t="s">
        <v>24</v>
      </c>
      <c r="D4429" s="214" t="s">
        <v>144</v>
      </c>
      <c r="E4429" s="178">
        <v>137.79329999999999</v>
      </c>
      <c r="F4429" s="178">
        <v>3</v>
      </c>
      <c r="G4429" s="48">
        <f>+(Ventas_Wellpro[[#This Row],[Precio de Venta]]*0.16)*Ventas_Wellpro[[#This Row],[Cantidad Vendida]]</f>
        <v>66.140783999999996</v>
      </c>
      <c r="H4429" s="180">
        <v>413.38</v>
      </c>
      <c r="I4429" s="17">
        <f>+Ventas_Wellpro[[#This Row],[Total de Venta sin IVA]]+Ventas_Wellpro[[#This Row],[IVA]]</f>
        <v>479.52078399999999</v>
      </c>
      <c r="J4429">
        <f>YEAR(Ventas_Wellpro[[#This Row],[Fecha]])</f>
        <v>2026</v>
      </c>
      <c r="K4429" t="str">
        <f>TEXT(Ventas_Wellpro[[#This Row],[Fecha]],"MMMM")</f>
        <v>mayo</v>
      </c>
      <c r="L4429">
        <f>DAY(Ventas_Wellpro[[#This Row],[Fecha]])</f>
        <v>11</v>
      </c>
    </row>
    <row r="4430" spans="2:12" x14ac:dyDescent="0.25">
      <c r="B4430" s="70">
        <v>46153</v>
      </c>
      <c r="C4430" s="176" t="s">
        <v>24</v>
      </c>
      <c r="D4430" s="213" t="s">
        <v>144</v>
      </c>
      <c r="E4430" s="179">
        <v>137.79329999999999</v>
      </c>
      <c r="F4430" s="179">
        <v>3</v>
      </c>
      <c r="G4430" s="48">
        <f>+(Ventas_Wellpro[[#This Row],[Precio de Venta]]*0.16)*Ventas_Wellpro[[#This Row],[Cantidad Vendida]]</f>
        <v>66.140783999999996</v>
      </c>
      <c r="H4430" s="181">
        <v>413.38</v>
      </c>
      <c r="I4430" s="17">
        <f>+Ventas_Wellpro[[#This Row],[Total de Venta sin IVA]]+Ventas_Wellpro[[#This Row],[IVA]]</f>
        <v>479.52078399999999</v>
      </c>
      <c r="J4430">
        <f>YEAR(Ventas_Wellpro[[#This Row],[Fecha]])</f>
        <v>2026</v>
      </c>
      <c r="K4430" t="str">
        <f>TEXT(Ventas_Wellpro[[#This Row],[Fecha]],"MMMM")</f>
        <v>mayo</v>
      </c>
      <c r="L4430">
        <f>DAY(Ventas_Wellpro[[#This Row],[Fecha]])</f>
        <v>11</v>
      </c>
    </row>
    <row r="4431" spans="2:12" x14ac:dyDescent="0.25">
      <c r="B4431" s="70">
        <v>46153</v>
      </c>
      <c r="C4431" s="176" t="s">
        <v>24</v>
      </c>
      <c r="D4431" s="214" t="s">
        <v>144</v>
      </c>
      <c r="E4431" s="178">
        <v>137.79</v>
      </c>
      <c r="F4431" s="178">
        <v>1</v>
      </c>
      <c r="G4431" s="48">
        <f>+(Ventas_Wellpro[[#This Row],[Precio de Venta]]*0.16)*Ventas_Wellpro[[#This Row],[Cantidad Vendida]]</f>
        <v>22.046399999999998</v>
      </c>
      <c r="H4431" s="180">
        <v>137.79</v>
      </c>
      <c r="I4431" s="17">
        <f>+Ventas_Wellpro[[#This Row],[Total de Venta sin IVA]]+Ventas_Wellpro[[#This Row],[IVA]]</f>
        <v>159.8364</v>
      </c>
      <c r="J4431">
        <f>YEAR(Ventas_Wellpro[[#This Row],[Fecha]])</f>
        <v>2026</v>
      </c>
      <c r="K4431" t="str">
        <f>TEXT(Ventas_Wellpro[[#This Row],[Fecha]],"MMMM")</f>
        <v>mayo</v>
      </c>
      <c r="L4431">
        <f>DAY(Ventas_Wellpro[[#This Row],[Fecha]])</f>
        <v>11</v>
      </c>
    </row>
    <row r="4432" spans="2:12" x14ac:dyDescent="0.25">
      <c r="B4432" s="70">
        <v>46153</v>
      </c>
      <c r="C4432" s="176" t="s">
        <v>10</v>
      </c>
      <c r="D4432" s="213" t="s">
        <v>144</v>
      </c>
      <c r="E4432" s="179">
        <v>343.97</v>
      </c>
      <c r="F4432" s="179">
        <v>1</v>
      </c>
      <c r="G4432" s="48">
        <f>+(Ventas_Wellpro[[#This Row],[Precio de Venta]]*0.16)*Ventas_Wellpro[[#This Row],[Cantidad Vendida]]</f>
        <v>55.035200000000003</v>
      </c>
      <c r="H4432" s="181">
        <v>343.97</v>
      </c>
      <c r="I4432" s="17">
        <f>+Ventas_Wellpro[[#This Row],[Total de Venta sin IVA]]+Ventas_Wellpro[[#This Row],[IVA]]</f>
        <v>399.00520000000006</v>
      </c>
      <c r="J4432">
        <f>YEAR(Ventas_Wellpro[[#This Row],[Fecha]])</f>
        <v>2026</v>
      </c>
      <c r="K4432" t="str">
        <f>TEXT(Ventas_Wellpro[[#This Row],[Fecha]],"MMMM")</f>
        <v>mayo</v>
      </c>
      <c r="L4432">
        <f>DAY(Ventas_Wellpro[[#This Row],[Fecha]])</f>
        <v>11</v>
      </c>
    </row>
    <row r="4433" spans="2:12" x14ac:dyDescent="0.25">
      <c r="B4433" s="70">
        <v>46153</v>
      </c>
      <c r="C4433" s="176" t="s">
        <v>10</v>
      </c>
      <c r="D4433" s="214" t="s">
        <v>144</v>
      </c>
      <c r="E4433" s="178">
        <v>343.97</v>
      </c>
      <c r="F4433" s="178">
        <v>1</v>
      </c>
      <c r="G4433" s="48">
        <f>+(Ventas_Wellpro[[#This Row],[Precio de Venta]]*0.16)*Ventas_Wellpro[[#This Row],[Cantidad Vendida]]</f>
        <v>55.035200000000003</v>
      </c>
      <c r="H4433" s="180">
        <v>343.97</v>
      </c>
      <c r="I4433" s="17">
        <f>+Ventas_Wellpro[[#This Row],[Total de Venta sin IVA]]+Ventas_Wellpro[[#This Row],[IVA]]</f>
        <v>399.00520000000006</v>
      </c>
      <c r="J4433">
        <f>YEAR(Ventas_Wellpro[[#This Row],[Fecha]])</f>
        <v>2026</v>
      </c>
      <c r="K4433" t="str">
        <f>TEXT(Ventas_Wellpro[[#This Row],[Fecha]],"MMMM")</f>
        <v>mayo</v>
      </c>
      <c r="L4433">
        <f>DAY(Ventas_Wellpro[[#This Row],[Fecha]])</f>
        <v>11</v>
      </c>
    </row>
    <row r="4434" spans="2:12" x14ac:dyDescent="0.25">
      <c r="B4434" s="70">
        <v>46153</v>
      </c>
      <c r="C4434" s="177" t="s">
        <v>147</v>
      </c>
      <c r="D4434" s="213" t="s">
        <v>144</v>
      </c>
      <c r="E4434" s="179">
        <v>94.82</v>
      </c>
      <c r="F4434" s="179">
        <v>1</v>
      </c>
      <c r="G4434" s="48">
        <f>+(Ventas_Wellpro[[#This Row],[Precio de Venta]]*0.16)*Ventas_Wellpro[[#This Row],[Cantidad Vendida]]</f>
        <v>15.171199999999999</v>
      </c>
      <c r="H4434" s="181">
        <v>94.82</v>
      </c>
      <c r="I4434" s="17">
        <f>+Ventas_Wellpro[[#This Row],[Total de Venta sin IVA]]+Ventas_Wellpro[[#This Row],[IVA]]</f>
        <v>109.99119999999999</v>
      </c>
      <c r="J4434">
        <f>YEAR(Ventas_Wellpro[[#This Row],[Fecha]])</f>
        <v>2026</v>
      </c>
      <c r="K4434" t="str">
        <f>TEXT(Ventas_Wellpro[[#This Row],[Fecha]],"MMMM")</f>
        <v>mayo</v>
      </c>
      <c r="L4434">
        <f>DAY(Ventas_Wellpro[[#This Row],[Fecha]])</f>
        <v>11</v>
      </c>
    </row>
    <row r="4435" spans="2:12" x14ac:dyDescent="0.25">
      <c r="B4435" s="70">
        <v>46153</v>
      </c>
      <c r="C4435" s="177" t="s">
        <v>147</v>
      </c>
      <c r="D4435" s="214" t="s">
        <v>144</v>
      </c>
      <c r="E4435" s="178">
        <v>94.82</v>
      </c>
      <c r="F4435" s="178">
        <v>1</v>
      </c>
      <c r="G4435" s="48">
        <f>+(Ventas_Wellpro[[#This Row],[Precio de Venta]]*0.16)*Ventas_Wellpro[[#This Row],[Cantidad Vendida]]</f>
        <v>15.171199999999999</v>
      </c>
      <c r="H4435" s="180">
        <v>94.82</v>
      </c>
      <c r="I4435" s="17">
        <f>+Ventas_Wellpro[[#This Row],[Total de Venta sin IVA]]+Ventas_Wellpro[[#This Row],[IVA]]</f>
        <v>109.99119999999999</v>
      </c>
      <c r="J4435">
        <f>YEAR(Ventas_Wellpro[[#This Row],[Fecha]])</f>
        <v>2026</v>
      </c>
      <c r="K4435" t="str">
        <f>TEXT(Ventas_Wellpro[[#This Row],[Fecha]],"MMMM")</f>
        <v>mayo</v>
      </c>
      <c r="L4435">
        <f>DAY(Ventas_Wellpro[[#This Row],[Fecha]])</f>
        <v>11</v>
      </c>
    </row>
    <row r="4436" spans="2:12" x14ac:dyDescent="0.25">
      <c r="B4436" s="70">
        <v>46153</v>
      </c>
      <c r="C4436" s="177" t="s">
        <v>147</v>
      </c>
      <c r="D4436" s="213" t="s">
        <v>144</v>
      </c>
      <c r="E4436" s="179">
        <v>94.82</v>
      </c>
      <c r="F4436" s="179">
        <v>2</v>
      </c>
      <c r="G4436" s="48">
        <f>+(Ventas_Wellpro[[#This Row],[Precio de Venta]]*0.16)*Ventas_Wellpro[[#This Row],[Cantidad Vendida]]</f>
        <v>30.342399999999998</v>
      </c>
      <c r="H4436" s="181">
        <v>189.64</v>
      </c>
      <c r="I4436" s="17">
        <f>+Ventas_Wellpro[[#This Row],[Total de Venta sin IVA]]+Ventas_Wellpro[[#This Row],[IVA]]</f>
        <v>219.98239999999998</v>
      </c>
      <c r="J4436">
        <f>YEAR(Ventas_Wellpro[[#This Row],[Fecha]])</f>
        <v>2026</v>
      </c>
      <c r="K4436" t="str">
        <f>TEXT(Ventas_Wellpro[[#This Row],[Fecha]],"MMMM")</f>
        <v>mayo</v>
      </c>
      <c r="L4436">
        <f>DAY(Ventas_Wellpro[[#This Row],[Fecha]])</f>
        <v>11</v>
      </c>
    </row>
    <row r="4437" spans="2:12" x14ac:dyDescent="0.25">
      <c r="B4437" s="70">
        <v>46153</v>
      </c>
      <c r="C4437" s="176" t="s">
        <v>123</v>
      </c>
      <c r="D4437" s="214" t="s">
        <v>144</v>
      </c>
      <c r="E4437" s="178">
        <v>137.79</v>
      </c>
      <c r="F4437" s="178">
        <v>1</v>
      </c>
      <c r="G4437" s="48">
        <f>+(Ventas_Wellpro[[#This Row],[Precio de Venta]]*0.16)*Ventas_Wellpro[[#This Row],[Cantidad Vendida]]</f>
        <v>22.046399999999998</v>
      </c>
      <c r="H4437" s="180">
        <v>137.79</v>
      </c>
      <c r="I4437" s="17">
        <f>+Ventas_Wellpro[[#This Row],[Total de Venta sin IVA]]+Ventas_Wellpro[[#This Row],[IVA]]</f>
        <v>159.8364</v>
      </c>
      <c r="J4437">
        <f>YEAR(Ventas_Wellpro[[#This Row],[Fecha]])</f>
        <v>2026</v>
      </c>
      <c r="K4437" t="str">
        <f>TEXT(Ventas_Wellpro[[#This Row],[Fecha]],"MMMM")</f>
        <v>mayo</v>
      </c>
      <c r="L4437">
        <f>DAY(Ventas_Wellpro[[#This Row],[Fecha]])</f>
        <v>11</v>
      </c>
    </row>
    <row r="4438" spans="2:12" x14ac:dyDescent="0.25">
      <c r="B4438" s="70">
        <v>46153</v>
      </c>
      <c r="C4438" s="176" t="s">
        <v>123</v>
      </c>
      <c r="D4438" s="213" t="s">
        <v>144</v>
      </c>
      <c r="E4438" s="179">
        <v>137.79</v>
      </c>
      <c r="F4438" s="179">
        <v>1</v>
      </c>
      <c r="G4438" s="48">
        <f>+(Ventas_Wellpro[[#This Row],[Precio de Venta]]*0.16)*Ventas_Wellpro[[#This Row],[Cantidad Vendida]]</f>
        <v>22.046399999999998</v>
      </c>
      <c r="H4438" s="181">
        <v>137.79</v>
      </c>
      <c r="I4438" s="17">
        <f>+Ventas_Wellpro[[#This Row],[Total de Venta sin IVA]]+Ventas_Wellpro[[#This Row],[IVA]]</f>
        <v>159.8364</v>
      </c>
      <c r="J4438">
        <f>YEAR(Ventas_Wellpro[[#This Row],[Fecha]])</f>
        <v>2026</v>
      </c>
      <c r="K4438" t="str">
        <f>TEXT(Ventas_Wellpro[[#This Row],[Fecha]],"MMMM")</f>
        <v>mayo</v>
      </c>
      <c r="L4438">
        <f>DAY(Ventas_Wellpro[[#This Row],[Fecha]])</f>
        <v>11</v>
      </c>
    </row>
    <row r="4439" spans="2:12" x14ac:dyDescent="0.25">
      <c r="B4439" s="70">
        <v>46153</v>
      </c>
      <c r="C4439" s="176" t="s">
        <v>123</v>
      </c>
      <c r="D4439" s="214" t="s">
        <v>144</v>
      </c>
      <c r="E4439" s="178">
        <v>137.79</v>
      </c>
      <c r="F4439" s="178">
        <v>1</v>
      </c>
      <c r="G4439" s="48">
        <f>+(Ventas_Wellpro[[#This Row],[Precio de Venta]]*0.16)*Ventas_Wellpro[[#This Row],[Cantidad Vendida]]</f>
        <v>22.046399999999998</v>
      </c>
      <c r="H4439" s="180">
        <v>137.79</v>
      </c>
      <c r="I4439" s="17">
        <f>+Ventas_Wellpro[[#This Row],[Total de Venta sin IVA]]+Ventas_Wellpro[[#This Row],[IVA]]</f>
        <v>159.8364</v>
      </c>
      <c r="J4439">
        <f>YEAR(Ventas_Wellpro[[#This Row],[Fecha]])</f>
        <v>2026</v>
      </c>
      <c r="K4439" t="str">
        <f>TEXT(Ventas_Wellpro[[#This Row],[Fecha]],"MMMM")</f>
        <v>mayo</v>
      </c>
      <c r="L4439">
        <f>DAY(Ventas_Wellpro[[#This Row],[Fecha]])</f>
        <v>11</v>
      </c>
    </row>
    <row r="4440" spans="2:12" x14ac:dyDescent="0.25">
      <c r="B4440" s="70">
        <v>46153</v>
      </c>
      <c r="C4440" s="176" t="s">
        <v>123</v>
      </c>
      <c r="D4440" s="213" t="s">
        <v>144</v>
      </c>
      <c r="E4440" s="179">
        <v>137.79</v>
      </c>
      <c r="F4440" s="179">
        <v>1</v>
      </c>
      <c r="G4440" s="48">
        <f>+(Ventas_Wellpro[[#This Row],[Precio de Venta]]*0.16)*Ventas_Wellpro[[#This Row],[Cantidad Vendida]]</f>
        <v>22.046399999999998</v>
      </c>
      <c r="H4440" s="181">
        <v>137.79</v>
      </c>
      <c r="I4440" s="17">
        <f>+Ventas_Wellpro[[#This Row],[Total de Venta sin IVA]]+Ventas_Wellpro[[#This Row],[IVA]]</f>
        <v>159.8364</v>
      </c>
      <c r="J4440">
        <f>YEAR(Ventas_Wellpro[[#This Row],[Fecha]])</f>
        <v>2026</v>
      </c>
      <c r="K4440" t="str">
        <f>TEXT(Ventas_Wellpro[[#This Row],[Fecha]],"MMMM")</f>
        <v>mayo</v>
      </c>
      <c r="L4440">
        <f>DAY(Ventas_Wellpro[[#This Row],[Fecha]])</f>
        <v>11</v>
      </c>
    </row>
    <row r="4441" spans="2:12" x14ac:dyDescent="0.25">
      <c r="B4441" s="70">
        <v>46155</v>
      </c>
      <c r="C4441" s="88" t="s">
        <v>18</v>
      </c>
      <c r="D4441" t="s">
        <v>196</v>
      </c>
      <c r="E4441" s="63">
        <v>525.59</v>
      </c>
      <c r="F4441" s="63">
        <v>6</v>
      </c>
      <c r="G4441" s="48">
        <f>+(Ventas_Wellpro[[#This Row],[Precio de Venta]]*0.16)*Ventas_Wellpro[[#This Row],[Cantidad Vendida]]</f>
        <v>504.56640000000004</v>
      </c>
      <c r="H4441" s="48">
        <v>3153.54</v>
      </c>
      <c r="I4441" s="17">
        <f>+Ventas_Wellpro[[#This Row],[Total de Venta sin IVA]]+Ventas_Wellpro[[#This Row],[IVA]]</f>
        <v>3658.1064000000001</v>
      </c>
      <c r="J4441">
        <f>YEAR(Ventas_Wellpro[[#This Row],[Fecha]])</f>
        <v>2026</v>
      </c>
      <c r="K4441" t="str">
        <f>TEXT(Ventas_Wellpro[[#This Row],[Fecha]],"MMMM")</f>
        <v>mayo</v>
      </c>
      <c r="L4441">
        <f>DAY(Ventas_Wellpro[[#This Row],[Fecha]])</f>
        <v>13</v>
      </c>
    </row>
    <row r="4442" spans="2:12" x14ac:dyDescent="0.25">
      <c r="B4442" s="70">
        <v>46155</v>
      </c>
      <c r="C4442" s="88" t="s">
        <v>18</v>
      </c>
      <c r="D4442" t="s">
        <v>196</v>
      </c>
      <c r="E4442" s="64">
        <v>525.59</v>
      </c>
      <c r="F4442" s="64">
        <v>6</v>
      </c>
      <c r="G4442" s="48">
        <f>+(Ventas_Wellpro[[#This Row],[Precio de Venta]]*0.16)*Ventas_Wellpro[[#This Row],[Cantidad Vendida]]</f>
        <v>504.56640000000004</v>
      </c>
      <c r="H4442" s="65">
        <v>3153.54</v>
      </c>
      <c r="I4442" s="17">
        <f>+Ventas_Wellpro[[#This Row],[Total de Venta sin IVA]]+Ventas_Wellpro[[#This Row],[IVA]]</f>
        <v>3658.1064000000001</v>
      </c>
      <c r="J4442">
        <f>YEAR(Ventas_Wellpro[[#This Row],[Fecha]])</f>
        <v>2026</v>
      </c>
      <c r="K4442" t="str">
        <f>TEXT(Ventas_Wellpro[[#This Row],[Fecha]],"MMMM")</f>
        <v>mayo</v>
      </c>
      <c r="L4442">
        <f>DAY(Ventas_Wellpro[[#This Row],[Fecha]])</f>
        <v>13</v>
      </c>
    </row>
    <row r="4443" spans="2:12" x14ac:dyDescent="0.25">
      <c r="B4443" s="70">
        <v>46155</v>
      </c>
      <c r="C4443" s="88" t="s">
        <v>18</v>
      </c>
      <c r="D4443" t="s">
        <v>196</v>
      </c>
      <c r="E4443" s="63">
        <v>525.59</v>
      </c>
      <c r="F4443" s="63">
        <v>6</v>
      </c>
      <c r="G4443" s="48">
        <f>+(Ventas_Wellpro[[#This Row],[Precio de Venta]]*0.16)*Ventas_Wellpro[[#This Row],[Cantidad Vendida]]</f>
        <v>504.56640000000004</v>
      </c>
      <c r="H4443" s="48">
        <v>3153.54</v>
      </c>
      <c r="I4443" s="17">
        <f>+Ventas_Wellpro[[#This Row],[Total de Venta sin IVA]]+Ventas_Wellpro[[#This Row],[IVA]]</f>
        <v>3658.1064000000001</v>
      </c>
      <c r="J4443">
        <f>YEAR(Ventas_Wellpro[[#This Row],[Fecha]])</f>
        <v>2026</v>
      </c>
      <c r="K4443" t="str">
        <f>TEXT(Ventas_Wellpro[[#This Row],[Fecha]],"MMMM")</f>
        <v>mayo</v>
      </c>
      <c r="L4443">
        <f>DAY(Ventas_Wellpro[[#This Row],[Fecha]])</f>
        <v>13</v>
      </c>
    </row>
    <row r="4444" spans="2:12" x14ac:dyDescent="0.25">
      <c r="B4444" s="70">
        <v>46155</v>
      </c>
      <c r="C4444" s="88" t="s">
        <v>18</v>
      </c>
      <c r="D4444" t="s">
        <v>196</v>
      </c>
      <c r="E4444" s="64">
        <v>525.59</v>
      </c>
      <c r="F4444" s="64">
        <v>6</v>
      </c>
      <c r="G4444" s="48">
        <f>+(Ventas_Wellpro[[#This Row],[Precio de Venta]]*0.16)*Ventas_Wellpro[[#This Row],[Cantidad Vendida]]</f>
        <v>504.56640000000004</v>
      </c>
      <c r="H4444" s="65">
        <v>3153.54</v>
      </c>
      <c r="I4444" s="17">
        <f>+Ventas_Wellpro[[#This Row],[Total de Venta sin IVA]]+Ventas_Wellpro[[#This Row],[IVA]]</f>
        <v>3658.1064000000001</v>
      </c>
      <c r="J4444">
        <f>YEAR(Ventas_Wellpro[[#This Row],[Fecha]])</f>
        <v>2026</v>
      </c>
      <c r="K4444" t="str">
        <f>TEXT(Ventas_Wellpro[[#This Row],[Fecha]],"MMMM")</f>
        <v>mayo</v>
      </c>
      <c r="L4444">
        <f>DAY(Ventas_Wellpro[[#This Row],[Fecha]])</f>
        <v>13</v>
      </c>
    </row>
    <row r="4445" spans="2:12" x14ac:dyDescent="0.25">
      <c r="B4445" s="70">
        <v>46155</v>
      </c>
      <c r="C4445" s="74" t="s">
        <v>22</v>
      </c>
      <c r="D4445" s="210" t="s">
        <v>144</v>
      </c>
      <c r="E4445" s="63">
        <v>137.79</v>
      </c>
      <c r="F4445" s="63">
        <v>1</v>
      </c>
      <c r="G4445" s="48">
        <f>+(Ventas_Wellpro[[#This Row],[Precio de Venta]]*0.16)*Ventas_Wellpro[[#This Row],[Cantidad Vendida]]</f>
        <v>22.046399999999998</v>
      </c>
      <c r="H4445" s="48">
        <v>137.79</v>
      </c>
      <c r="I4445" s="17">
        <f>+Ventas_Wellpro[[#This Row],[Total de Venta sin IVA]]+Ventas_Wellpro[[#This Row],[IVA]]</f>
        <v>159.8364</v>
      </c>
      <c r="J4445">
        <f>YEAR(Ventas_Wellpro[[#This Row],[Fecha]])</f>
        <v>2026</v>
      </c>
      <c r="K4445" t="str">
        <f>TEXT(Ventas_Wellpro[[#This Row],[Fecha]],"MMMM")</f>
        <v>mayo</v>
      </c>
      <c r="L4445">
        <f>DAY(Ventas_Wellpro[[#This Row],[Fecha]])</f>
        <v>13</v>
      </c>
    </row>
    <row r="4446" spans="2:12" x14ac:dyDescent="0.25">
      <c r="B4446" s="70">
        <v>46155</v>
      </c>
      <c r="C4446" s="74" t="s">
        <v>22</v>
      </c>
      <c r="D4446" s="211" t="s">
        <v>144</v>
      </c>
      <c r="E4446" s="64">
        <v>137.79</v>
      </c>
      <c r="F4446" s="64">
        <v>1</v>
      </c>
      <c r="G4446" s="48">
        <f>+(Ventas_Wellpro[[#This Row],[Precio de Venta]]*0.16)*Ventas_Wellpro[[#This Row],[Cantidad Vendida]]</f>
        <v>22.046399999999998</v>
      </c>
      <c r="H4446" s="65">
        <v>137.79</v>
      </c>
      <c r="I4446" s="17">
        <f>+Ventas_Wellpro[[#This Row],[Total de Venta sin IVA]]+Ventas_Wellpro[[#This Row],[IVA]]</f>
        <v>159.8364</v>
      </c>
      <c r="J4446">
        <f>YEAR(Ventas_Wellpro[[#This Row],[Fecha]])</f>
        <v>2026</v>
      </c>
      <c r="K4446" t="str">
        <f>TEXT(Ventas_Wellpro[[#This Row],[Fecha]],"MMMM")</f>
        <v>mayo</v>
      </c>
      <c r="L4446">
        <f>DAY(Ventas_Wellpro[[#This Row],[Fecha]])</f>
        <v>13</v>
      </c>
    </row>
    <row r="4447" spans="2:12" x14ac:dyDescent="0.25">
      <c r="B4447" s="70">
        <v>46155</v>
      </c>
      <c r="C4447" s="74" t="s">
        <v>22</v>
      </c>
      <c r="D4447" s="210" t="s">
        <v>144</v>
      </c>
      <c r="E4447" s="63">
        <v>137.79</v>
      </c>
      <c r="F4447" s="63">
        <v>1</v>
      </c>
      <c r="G4447" s="48">
        <f>+(Ventas_Wellpro[[#This Row],[Precio de Venta]]*0.16)*Ventas_Wellpro[[#This Row],[Cantidad Vendida]]</f>
        <v>22.046399999999998</v>
      </c>
      <c r="H4447" s="48">
        <v>137.79</v>
      </c>
      <c r="I4447" s="17">
        <f>+Ventas_Wellpro[[#This Row],[Total de Venta sin IVA]]+Ventas_Wellpro[[#This Row],[IVA]]</f>
        <v>159.8364</v>
      </c>
      <c r="J4447">
        <f>YEAR(Ventas_Wellpro[[#This Row],[Fecha]])</f>
        <v>2026</v>
      </c>
      <c r="K4447" t="str">
        <f>TEXT(Ventas_Wellpro[[#This Row],[Fecha]],"MMMM")</f>
        <v>mayo</v>
      </c>
      <c r="L4447">
        <f>DAY(Ventas_Wellpro[[#This Row],[Fecha]])</f>
        <v>13</v>
      </c>
    </row>
    <row r="4448" spans="2:12" x14ac:dyDescent="0.25">
      <c r="B4448" s="70">
        <v>46155</v>
      </c>
      <c r="C4448" s="74" t="s">
        <v>22</v>
      </c>
      <c r="D4448" s="211" t="s">
        <v>144</v>
      </c>
      <c r="E4448" s="64">
        <v>137.79</v>
      </c>
      <c r="F4448" s="64">
        <v>1</v>
      </c>
      <c r="G4448" s="48">
        <f>+(Ventas_Wellpro[[#This Row],[Precio de Venta]]*0.16)*Ventas_Wellpro[[#This Row],[Cantidad Vendida]]</f>
        <v>22.046399999999998</v>
      </c>
      <c r="H4448" s="65">
        <v>137.79</v>
      </c>
      <c r="I4448" s="17">
        <f>+Ventas_Wellpro[[#This Row],[Total de Venta sin IVA]]+Ventas_Wellpro[[#This Row],[IVA]]</f>
        <v>159.8364</v>
      </c>
      <c r="J4448">
        <f>YEAR(Ventas_Wellpro[[#This Row],[Fecha]])</f>
        <v>2026</v>
      </c>
      <c r="K4448" t="str">
        <f>TEXT(Ventas_Wellpro[[#This Row],[Fecha]],"MMMM")</f>
        <v>mayo</v>
      </c>
      <c r="L4448">
        <f>DAY(Ventas_Wellpro[[#This Row],[Fecha]])</f>
        <v>13</v>
      </c>
    </row>
    <row r="4449" spans="2:12" x14ac:dyDescent="0.25">
      <c r="B4449" s="70">
        <v>46155</v>
      </c>
      <c r="C4449" s="74" t="s">
        <v>22</v>
      </c>
      <c r="D4449" s="210" t="s">
        <v>144</v>
      </c>
      <c r="E4449" s="63">
        <v>137.79</v>
      </c>
      <c r="F4449" s="63">
        <v>1</v>
      </c>
      <c r="G4449" s="48">
        <f>+(Ventas_Wellpro[[#This Row],[Precio de Venta]]*0.16)*Ventas_Wellpro[[#This Row],[Cantidad Vendida]]</f>
        <v>22.046399999999998</v>
      </c>
      <c r="H4449" s="48">
        <v>137.79</v>
      </c>
      <c r="I4449" s="17">
        <f>+Ventas_Wellpro[[#This Row],[Total de Venta sin IVA]]+Ventas_Wellpro[[#This Row],[IVA]]</f>
        <v>159.8364</v>
      </c>
      <c r="J4449">
        <f>YEAR(Ventas_Wellpro[[#This Row],[Fecha]])</f>
        <v>2026</v>
      </c>
      <c r="K4449" t="str">
        <f>TEXT(Ventas_Wellpro[[#This Row],[Fecha]],"MMMM")</f>
        <v>mayo</v>
      </c>
      <c r="L4449">
        <f>DAY(Ventas_Wellpro[[#This Row],[Fecha]])</f>
        <v>13</v>
      </c>
    </row>
    <row r="4450" spans="2:12" x14ac:dyDescent="0.25">
      <c r="B4450" s="70">
        <v>46155</v>
      </c>
      <c r="C4450" s="74" t="s">
        <v>22</v>
      </c>
      <c r="D4450" s="211" t="s">
        <v>144</v>
      </c>
      <c r="E4450" s="64">
        <v>137.79</v>
      </c>
      <c r="F4450" s="64">
        <v>1</v>
      </c>
      <c r="G4450" s="48">
        <f>+(Ventas_Wellpro[[#This Row],[Precio de Venta]]*0.16)*Ventas_Wellpro[[#This Row],[Cantidad Vendida]]</f>
        <v>22.046399999999998</v>
      </c>
      <c r="H4450" s="65">
        <v>137.79</v>
      </c>
      <c r="I4450" s="17">
        <f>+Ventas_Wellpro[[#This Row],[Total de Venta sin IVA]]+Ventas_Wellpro[[#This Row],[IVA]]</f>
        <v>159.8364</v>
      </c>
      <c r="J4450">
        <f>YEAR(Ventas_Wellpro[[#This Row],[Fecha]])</f>
        <v>2026</v>
      </c>
      <c r="K4450" t="str">
        <f>TEXT(Ventas_Wellpro[[#This Row],[Fecha]],"MMMM")</f>
        <v>mayo</v>
      </c>
      <c r="L4450">
        <f>DAY(Ventas_Wellpro[[#This Row],[Fecha]])</f>
        <v>13</v>
      </c>
    </row>
    <row r="4451" spans="2:12" x14ac:dyDescent="0.25">
      <c r="B4451" s="70">
        <v>46155</v>
      </c>
      <c r="C4451" s="74" t="s">
        <v>22</v>
      </c>
      <c r="D4451" s="210" t="s">
        <v>144</v>
      </c>
      <c r="E4451" s="63">
        <v>137.79</v>
      </c>
      <c r="F4451" s="63">
        <v>1</v>
      </c>
      <c r="G4451" s="48">
        <f>+(Ventas_Wellpro[[#This Row],[Precio de Venta]]*0.16)*Ventas_Wellpro[[#This Row],[Cantidad Vendida]]</f>
        <v>22.046399999999998</v>
      </c>
      <c r="H4451" s="48">
        <v>137.79</v>
      </c>
      <c r="I4451" s="17">
        <f>+Ventas_Wellpro[[#This Row],[Total de Venta sin IVA]]+Ventas_Wellpro[[#This Row],[IVA]]</f>
        <v>159.8364</v>
      </c>
      <c r="J4451">
        <f>YEAR(Ventas_Wellpro[[#This Row],[Fecha]])</f>
        <v>2026</v>
      </c>
      <c r="K4451" t="str">
        <f>TEXT(Ventas_Wellpro[[#This Row],[Fecha]],"MMMM")</f>
        <v>mayo</v>
      </c>
      <c r="L4451">
        <f>DAY(Ventas_Wellpro[[#This Row],[Fecha]])</f>
        <v>13</v>
      </c>
    </row>
    <row r="4452" spans="2:12" x14ac:dyDescent="0.25">
      <c r="B4452" s="70">
        <v>46155</v>
      </c>
      <c r="C4452" s="74" t="s">
        <v>22</v>
      </c>
      <c r="D4452" s="211" t="s">
        <v>144</v>
      </c>
      <c r="E4452" s="64">
        <v>137.79</v>
      </c>
      <c r="F4452" s="64">
        <v>1</v>
      </c>
      <c r="G4452" s="48">
        <f>+(Ventas_Wellpro[[#This Row],[Precio de Venta]]*0.16)*Ventas_Wellpro[[#This Row],[Cantidad Vendida]]</f>
        <v>22.046399999999998</v>
      </c>
      <c r="H4452" s="65">
        <v>137.79</v>
      </c>
      <c r="I4452" s="17">
        <f>+Ventas_Wellpro[[#This Row],[Total de Venta sin IVA]]+Ventas_Wellpro[[#This Row],[IVA]]</f>
        <v>159.8364</v>
      </c>
      <c r="J4452">
        <f>YEAR(Ventas_Wellpro[[#This Row],[Fecha]])</f>
        <v>2026</v>
      </c>
      <c r="K4452" t="str">
        <f>TEXT(Ventas_Wellpro[[#This Row],[Fecha]],"MMMM")</f>
        <v>mayo</v>
      </c>
      <c r="L4452">
        <f>DAY(Ventas_Wellpro[[#This Row],[Fecha]])</f>
        <v>13</v>
      </c>
    </row>
    <row r="4453" spans="2:12" x14ac:dyDescent="0.25">
      <c r="B4453" s="70">
        <v>46155</v>
      </c>
      <c r="C4453" s="74" t="s">
        <v>22</v>
      </c>
      <c r="D4453" s="210" t="s">
        <v>145</v>
      </c>
      <c r="E4453" s="63">
        <v>90.54</v>
      </c>
      <c r="F4453" s="63">
        <v>20</v>
      </c>
      <c r="G4453" s="48">
        <f>+(Ventas_Wellpro[[#This Row],[Precio de Venta]]*0.16)*Ventas_Wellpro[[#This Row],[Cantidad Vendida]]</f>
        <v>289.72800000000001</v>
      </c>
      <c r="H4453" s="48">
        <v>1810.8</v>
      </c>
      <c r="I4453" s="17">
        <f>+Ventas_Wellpro[[#This Row],[Total de Venta sin IVA]]+Ventas_Wellpro[[#This Row],[IVA]]</f>
        <v>2100.5279999999998</v>
      </c>
      <c r="J4453">
        <f>YEAR(Ventas_Wellpro[[#This Row],[Fecha]])</f>
        <v>2026</v>
      </c>
      <c r="K4453" t="str">
        <f>TEXT(Ventas_Wellpro[[#This Row],[Fecha]],"MMMM")</f>
        <v>mayo</v>
      </c>
      <c r="L4453">
        <f>DAY(Ventas_Wellpro[[#This Row],[Fecha]])</f>
        <v>13</v>
      </c>
    </row>
    <row r="4454" spans="2:12" x14ac:dyDescent="0.25">
      <c r="B4454" s="70">
        <v>46155</v>
      </c>
      <c r="C4454" s="74" t="s">
        <v>21</v>
      </c>
      <c r="D4454" s="210" t="s">
        <v>144</v>
      </c>
      <c r="E4454" s="63">
        <v>137.79</v>
      </c>
      <c r="F4454" s="63">
        <v>1</v>
      </c>
      <c r="G4454" s="48">
        <f>+(Ventas_Wellpro[[#This Row],[Precio de Venta]]*0.16)*Ventas_Wellpro[[#This Row],[Cantidad Vendida]]</f>
        <v>22.046399999999998</v>
      </c>
      <c r="H4454" s="48">
        <v>137.79</v>
      </c>
      <c r="I4454" s="17">
        <f>+Ventas_Wellpro[[#This Row],[Total de Venta sin IVA]]+Ventas_Wellpro[[#This Row],[IVA]]</f>
        <v>159.8364</v>
      </c>
      <c r="J4454">
        <f>YEAR(Ventas_Wellpro[[#This Row],[Fecha]])</f>
        <v>2026</v>
      </c>
      <c r="K4454" t="str">
        <f>TEXT(Ventas_Wellpro[[#This Row],[Fecha]],"MMMM")</f>
        <v>mayo</v>
      </c>
      <c r="L4454">
        <f>DAY(Ventas_Wellpro[[#This Row],[Fecha]])</f>
        <v>13</v>
      </c>
    </row>
    <row r="4455" spans="2:12" x14ac:dyDescent="0.25">
      <c r="B4455" s="70">
        <v>46155</v>
      </c>
      <c r="C4455" s="74" t="s">
        <v>21</v>
      </c>
      <c r="D4455" s="211" t="s">
        <v>144</v>
      </c>
      <c r="E4455" s="64">
        <v>137.79</v>
      </c>
      <c r="F4455" s="64">
        <v>1</v>
      </c>
      <c r="G4455" s="48">
        <f>+(Ventas_Wellpro[[#This Row],[Precio de Venta]]*0.16)*Ventas_Wellpro[[#This Row],[Cantidad Vendida]]</f>
        <v>22.046399999999998</v>
      </c>
      <c r="H4455" s="65">
        <v>137.79</v>
      </c>
      <c r="I4455" s="17">
        <f>+Ventas_Wellpro[[#This Row],[Total de Venta sin IVA]]+Ventas_Wellpro[[#This Row],[IVA]]</f>
        <v>159.8364</v>
      </c>
      <c r="J4455">
        <f>YEAR(Ventas_Wellpro[[#This Row],[Fecha]])</f>
        <v>2026</v>
      </c>
      <c r="K4455" t="str">
        <f>TEXT(Ventas_Wellpro[[#This Row],[Fecha]],"MMMM")</f>
        <v>mayo</v>
      </c>
      <c r="L4455">
        <f>DAY(Ventas_Wellpro[[#This Row],[Fecha]])</f>
        <v>13</v>
      </c>
    </row>
    <row r="4456" spans="2:12" x14ac:dyDescent="0.25">
      <c r="B4456" s="70">
        <v>46155</v>
      </c>
      <c r="C4456" s="74" t="s">
        <v>21</v>
      </c>
      <c r="D4456" s="210" t="s">
        <v>144</v>
      </c>
      <c r="E4456" s="63">
        <v>137.79</v>
      </c>
      <c r="F4456" s="63">
        <v>1</v>
      </c>
      <c r="G4456" s="48">
        <f>+(Ventas_Wellpro[[#This Row],[Precio de Venta]]*0.16)*Ventas_Wellpro[[#This Row],[Cantidad Vendida]]</f>
        <v>22.046399999999998</v>
      </c>
      <c r="H4456" s="48">
        <v>137.79</v>
      </c>
      <c r="I4456" s="17">
        <f>+Ventas_Wellpro[[#This Row],[Total de Venta sin IVA]]+Ventas_Wellpro[[#This Row],[IVA]]</f>
        <v>159.8364</v>
      </c>
      <c r="J4456">
        <f>YEAR(Ventas_Wellpro[[#This Row],[Fecha]])</f>
        <v>2026</v>
      </c>
      <c r="K4456" t="str">
        <f>TEXT(Ventas_Wellpro[[#This Row],[Fecha]],"MMMM")</f>
        <v>mayo</v>
      </c>
      <c r="L4456">
        <f>DAY(Ventas_Wellpro[[#This Row],[Fecha]])</f>
        <v>13</v>
      </c>
    </row>
    <row r="4457" spans="2:12" x14ac:dyDescent="0.25">
      <c r="B4457" s="70">
        <v>46155</v>
      </c>
      <c r="C4457" s="74" t="s">
        <v>21</v>
      </c>
      <c r="D4457" s="211" t="s">
        <v>144</v>
      </c>
      <c r="E4457" s="64">
        <v>137.79</v>
      </c>
      <c r="F4457" s="64">
        <v>1</v>
      </c>
      <c r="G4457" s="48">
        <f>+(Ventas_Wellpro[[#This Row],[Precio de Venta]]*0.16)*Ventas_Wellpro[[#This Row],[Cantidad Vendida]]</f>
        <v>22.046399999999998</v>
      </c>
      <c r="H4457" s="65">
        <v>137.79</v>
      </c>
      <c r="I4457" s="17">
        <f>+Ventas_Wellpro[[#This Row],[Total de Venta sin IVA]]+Ventas_Wellpro[[#This Row],[IVA]]</f>
        <v>159.8364</v>
      </c>
      <c r="J4457">
        <f>YEAR(Ventas_Wellpro[[#This Row],[Fecha]])</f>
        <v>2026</v>
      </c>
      <c r="K4457" t="str">
        <f>TEXT(Ventas_Wellpro[[#This Row],[Fecha]],"MMMM")</f>
        <v>mayo</v>
      </c>
      <c r="L4457">
        <f>DAY(Ventas_Wellpro[[#This Row],[Fecha]])</f>
        <v>13</v>
      </c>
    </row>
    <row r="4458" spans="2:12" x14ac:dyDescent="0.25">
      <c r="B4458" s="70">
        <v>46155</v>
      </c>
      <c r="C4458" s="74" t="s">
        <v>21</v>
      </c>
      <c r="D4458" s="210" t="s">
        <v>145</v>
      </c>
      <c r="E4458" s="63">
        <v>90.54</v>
      </c>
      <c r="F4458" s="63">
        <v>40</v>
      </c>
      <c r="G4458" s="48">
        <f>+(Ventas_Wellpro[[#This Row],[Precio de Venta]]*0.16)*Ventas_Wellpro[[#This Row],[Cantidad Vendida]]</f>
        <v>579.45600000000002</v>
      </c>
      <c r="H4458" s="48">
        <v>3621.6</v>
      </c>
      <c r="I4458" s="17">
        <f>+Ventas_Wellpro[[#This Row],[Total de Venta sin IVA]]+Ventas_Wellpro[[#This Row],[IVA]]</f>
        <v>4201.0559999999996</v>
      </c>
      <c r="J4458">
        <f>YEAR(Ventas_Wellpro[[#This Row],[Fecha]])</f>
        <v>2026</v>
      </c>
      <c r="K4458" t="str">
        <f>TEXT(Ventas_Wellpro[[#This Row],[Fecha]],"MMMM")</f>
        <v>mayo</v>
      </c>
      <c r="L4458">
        <f>DAY(Ventas_Wellpro[[#This Row],[Fecha]])</f>
        <v>13</v>
      </c>
    </row>
    <row r="4459" spans="2:12" x14ac:dyDescent="0.25">
      <c r="B4459" s="70">
        <v>46155</v>
      </c>
      <c r="C4459" s="74" t="s">
        <v>23</v>
      </c>
      <c r="D4459" s="211" t="s">
        <v>144</v>
      </c>
      <c r="E4459" s="64">
        <v>135.72</v>
      </c>
      <c r="F4459" s="64">
        <v>1</v>
      </c>
      <c r="G4459" s="48">
        <f>+(Ventas_Wellpro[[#This Row],[Precio de Venta]]*0.16)*Ventas_Wellpro[[#This Row],[Cantidad Vendida]]</f>
        <v>21.715199999999999</v>
      </c>
      <c r="H4459" s="65">
        <v>135.72</v>
      </c>
      <c r="I4459" s="17">
        <f>+Ventas_Wellpro[[#This Row],[Total de Venta sin IVA]]+Ventas_Wellpro[[#This Row],[IVA]]</f>
        <v>157.43520000000001</v>
      </c>
      <c r="J4459">
        <f>YEAR(Ventas_Wellpro[[#This Row],[Fecha]])</f>
        <v>2026</v>
      </c>
      <c r="K4459" t="str">
        <f>TEXT(Ventas_Wellpro[[#This Row],[Fecha]],"MMMM")</f>
        <v>mayo</v>
      </c>
      <c r="L4459">
        <f>DAY(Ventas_Wellpro[[#This Row],[Fecha]])</f>
        <v>13</v>
      </c>
    </row>
    <row r="4460" spans="2:12" x14ac:dyDescent="0.25">
      <c r="B4460" s="70">
        <v>46155</v>
      </c>
      <c r="C4460" s="74" t="s">
        <v>23</v>
      </c>
      <c r="D4460" s="210" t="s">
        <v>144</v>
      </c>
      <c r="E4460" s="63">
        <v>135.72</v>
      </c>
      <c r="F4460" s="63">
        <v>1</v>
      </c>
      <c r="G4460" s="48">
        <f>+(Ventas_Wellpro[[#This Row],[Precio de Venta]]*0.16)*Ventas_Wellpro[[#This Row],[Cantidad Vendida]]</f>
        <v>21.715199999999999</v>
      </c>
      <c r="H4460" s="48">
        <v>135.72</v>
      </c>
      <c r="I4460" s="17">
        <f>+Ventas_Wellpro[[#This Row],[Total de Venta sin IVA]]+Ventas_Wellpro[[#This Row],[IVA]]</f>
        <v>157.43520000000001</v>
      </c>
      <c r="J4460">
        <f>YEAR(Ventas_Wellpro[[#This Row],[Fecha]])</f>
        <v>2026</v>
      </c>
      <c r="K4460" t="str">
        <f>TEXT(Ventas_Wellpro[[#This Row],[Fecha]],"MMMM")</f>
        <v>mayo</v>
      </c>
      <c r="L4460">
        <f>DAY(Ventas_Wellpro[[#This Row],[Fecha]])</f>
        <v>13</v>
      </c>
    </row>
    <row r="4461" spans="2:12" x14ac:dyDescent="0.25">
      <c r="B4461" s="70">
        <v>46155</v>
      </c>
      <c r="C4461" s="74" t="s">
        <v>23</v>
      </c>
      <c r="D4461" s="211" t="s">
        <v>144</v>
      </c>
      <c r="E4461" s="64">
        <v>135.72</v>
      </c>
      <c r="F4461" s="64">
        <v>1</v>
      </c>
      <c r="G4461" s="48">
        <f>+(Ventas_Wellpro[[#This Row],[Precio de Venta]]*0.16)*Ventas_Wellpro[[#This Row],[Cantidad Vendida]]</f>
        <v>21.715199999999999</v>
      </c>
      <c r="H4461" s="65">
        <v>135.72</v>
      </c>
      <c r="I4461" s="17">
        <f>+Ventas_Wellpro[[#This Row],[Total de Venta sin IVA]]+Ventas_Wellpro[[#This Row],[IVA]]</f>
        <v>157.43520000000001</v>
      </c>
      <c r="J4461">
        <f>YEAR(Ventas_Wellpro[[#This Row],[Fecha]])</f>
        <v>2026</v>
      </c>
      <c r="K4461" t="str">
        <f>TEXT(Ventas_Wellpro[[#This Row],[Fecha]],"MMMM")</f>
        <v>mayo</v>
      </c>
      <c r="L4461">
        <f>DAY(Ventas_Wellpro[[#This Row],[Fecha]])</f>
        <v>13</v>
      </c>
    </row>
    <row r="4462" spans="2:12" x14ac:dyDescent="0.25">
      <c r="B4462" s="70">
        <v>46155</v>
      </c>
      <c r="C4462" s="74" t="s">
        <v>24</v>
      </c>
      <c r="D4462" s="210" t="s">
        <v>144</v>
      </c>
      <c r="E4462" s="63">
        <v>137.79</v>
      </c>
      <c r="F4462" s="63">
        <v>1</v>
      </c>
      <c r="G4462" s="48">
        <f>+(Ventas_Wellpro[[#This Row],[Precio de Venta]]*0.16)*Ventas_Wellpro[[#This Row],[Cantidad Vendida]]</f>
        <v>22.046399999999998</v>
      </c>
      <c r="H4462" s="48">
        <v>137.79</v>
      </c>
      <c r="I4462" s="17">
        <f>+Ventas_Wellpro[[#This Row],[Total de Venta sin IVA]]+Ventas_Wellpro[[#This Row],[IVA]]</f>
        <v>159.8364</v>
      </c>
      <c r="J4462">
        <f>YEAR(Ventas_Wellpro[[#This Row],[Fecha]])</f>
        <v>2026</v>
      </c>
      <c r="K4462" t="str">
        <f>TEXT(Ventas_Wellpro[[#This Row],[Fecha]],"MMMM")</f>
        <v>mayo</v>
      </c>
      <c r="L4462">
        <f>DAY(Ventas_Wellpro[[#This Row],[Fecha]])</f>
        <v>13</v>
      </c>
    </row>
    <row r="4463" spans="2:12" x14ac:dyDescent="0.25">
      <c r="B4463" s="70">
        <v>46155</v>
      </c>
      <c r="C4463" s="74" t="s">
        <v>24</v>
      </c>
      <c r="D4463" s="211" t="s">
        <v>144</v>
      </c>
      <c r="E4463" s="64">
        <v>137.79</v>
      </c>
      <c r="F4463" s="64">
        <v>1</v>
      </c>
      <c r="G4463" s="48">
        <f>+(Ventas_Wellpro[[#This Row],[Precio de Venta]]*0.16)*Ventas_Wellpro[[#This Row],[Cantidad Vendida]]</f>
        <v>22.046399999999998</v>
      </c>
      <c r="H4463" s="65">
        <v>137.79</v>
      </c>
      <c r="I4463" s="17">
        <f>+Ventas_Wellpro[[#This Row],[Total de Venta sin IVA]]+Ventas_Wellpro[[#This Row],[IVA]]</f>
        <v>159.8364</v>
      </c>
      <c r="J4463">
        <f>YEAR(Ventas_Wellpro[[#This Row],[Fecha]])</f>
        <v>2026</v>
      </c>
      <c r="K4463" t="str">
        <f>TEXT(Ventas_Wellpro[[#This Row],[Fecha]],"MMMM")</f>
        <v>mayo</v>
      </c>
      <c r="L4463">
        <f>DAY(Ventas_Wellpro[[#This Row],[Fecha]])</f>
        <v>13</v>
      </c>
    </row>
    <row r="4464" spans="2:12" x14ac:dyDescent="0.25">
      <c r="B4464" s="70">
        <v>46155</v>
      </c>
      <c r="C4464" s="74" t="s">
        <v>24</v>
      </c>
      <c r="D4464" s="210" t="s">
        <v>144</v>
      </c>
      <c r="E4464" s="63">
        <v>137.79</v>
      </c>
      <c r="F4464" s="63">
        <v>1</v>
      </c>
      <c r="G4464" s="48">
        <f>+(Ventas_Wellpro[[#This Row],[Precio de Venta]]*0.16)*Ventas_Wellpro[[#This Row],[Cantidad Vendida]]</f>
        <v>22.046399999999998</v>
      </c>
      <c r="H4464" s="48">
        <v>137.79</v>
      </c>
      <c r="I4464" s="17">
        <f>+Ventas_Wellpro[[#This Row],[Total de Venta sin IVA]]+Ventas_Wellpro[[#This Row],[IVA]]</f>
        <v>159.8364</v>
      </c>
      <c r="J4464">
        <f>YEAR(Ventas_Wellpro[[#This Row],[Fecha]])</f>
        <v>2026</v>
      </c>
      <c r="K4464" t="str">
        <f>TEXT(Ventas_Wellpro[[#This Row],[Fecha]],"MMMM")</f>
        <v>mayo</v>
      </c>
      <c r="L4464">
        <f>DAY(Ventas_Wellpro[[#This Row],[Fecha]])</f>
        <v>13</v>
      </c>
    </row>
    <row r="4465" spans="2:12" x14ac:dyDescent="0.25">
      <c r="B4465" s="70">
        <v>46155</v>
      </c>
      <c r="C4465" s="74" t="s">
        <v>16</v>
      </c>
      <c r="D4465" t="s">
        <v>217</v>
      </c>
      <c r="E4465" s="64">
        <v>549.02</v>
      </c>
      <c r="F4465" s="64">
        <v>10</v>
      </c>
      <c r="G4465" s="48">
        <f>+(Ventas_Wellpro[[#This Row],[Precio de Venta]]*0.16)*Ventas_Wellpro[[#This Row],[Cantidad Vendida]]</f>
        <v>878.43200000000002</v>
      </c>
      <c r="H4465" s="65">
        <v>5490.2</v>
      </c>
      <c r="I4465" s="17">
        <f>+Ventas_Wellpro[[#This Row],[Total de Venta sin IVA]]+Ventas_Wellpro[[#This Row],[IVA]]</f>
        <v>6368.6319999999996</v>
      </c>
      <c r="J4465">
        <f>YEAR(Ventas_Wellpro[[#This Row],[Fecha]])</f>
        <v>2026</v>
      </c>
      <c r="K4465" t="str">
        <f>TEXT(Ventas_Wellpro[[#This Row],[Fecha]],"MMMM")</f>
        <v>mayo</v>
      </c>
      <c r="L4465">
        <f>DAY(Ventas_Wellpro[[#This Row],[Fecha]])</f>
        <v>13</v>
      </c>
    </row>
    <row r="4466" spans="2:12" x14ac:dyDescent="0.25">
      <c r="B4466" s="70">
        <v>46155</v>
      </c>
      <c r="C4466" s="74" t="s">
        <v>16</v>
      </c>
      <c r="D4466" s="210" t="s">
        <v>145</v>
      </c>
      <c r="E4466" s="63">
        <v>697</v>
      </c>
      <c r="F4466" s="63">
        <v>6</v>
      </c>
      <c r="G4466" s="48">
        <f>+(Ventas_Wellpro[[#This Row],[Precio de Venta]]*0.16)*Ventas_Wellpro[[#This Row],[Cantidad Vendida]]</f>
        <v>669.12</v>
      </c>
      <c r="H4466" s="48">
        <v>4182</v>
      </c>
      <c r="I4466" s="17">
        <f>+Ventas_Wellpro[[#This Row],[Total de Venta sin IVA]]+Ventas_Wellpro[[#This Row],[IVA]]</f>
        <v>4851.12</v>
      </c>
      <c r="J4466">
        <f>YEAR(Ventas_Wellpro[[#This Row],[Fecha]])</f>
        <v>2026</v>
      </c>
      <c r="K4466" t="str">
        <f>TEXT(Ventas_Wellpro[[#This Row],[Fecha]],"MMMM")</f>
        <v>mayo</v>
      </c>
      <c r="L4466">
        <f>DAY(Ventas_Wellpro[[#This Row],[Fecha]])</f>
        <v>13</v>
      </c>
    </row>
    <row r="4467" spans="2:12" x14ac:dyDescent="0.25">
      <c r="B4467" s="70">
        <v>46155</v>
      </c>
      <c r="C4467" s="74" t="s">
        <v>12</v>
      </c>
      <c r="D4467" s="210" t="s">
        <v>144</v>
      </c>
      <c r="E4467" s="63">
        <v>343.97</v>
      </c>
      <c r="F4467" s="63">
        <v>1</v>
      </c>
      <c r="G4467" s="48">
        <f>+(Ventas_Wellpro[[#This Row],[Precio de Venta]]*0.16)*Ventas_Wellpro[[#This Row],[Cantidad Vendida]]</f>
        <v>55.035200000000003</v>
      </c>
      <c r="H4467" s="48">
        <v>343.97</v>
      </c>
      <c r="I4467" s="17">
        <f>+Ventas_Wellpro[[#This Row],[Total de Venta sin IVA]]+Ventas_Wellpro[[#This Row],[IVA]]</f>
        <v>399.00520000000006</v>
      </c>
      <c r="J4467">
        <f>YEAR(Ventas_Wellpro[[#This Row],[Fecha]])</f>
        <v>2026</v>
      </c>
      <c r="K4467" t="str">
        <f>TEXT(Ventas_Wellpro[[#This Row],[Fecha]],"MMMM")</f>
        <v>mayo</v>
      </c>
      <c r="L4467">
        <f>DAY(Ventas_Wellpro[[#This Row],[Fecha]])</f>
        <v>13</v>
      </c>
    </row>
    <row r="4468" spans="2:12" x14ac:dyDescent="0.25">
      <c r="B4468" s="70">
        <v>46155</v>
      </c>
      <c r="C4468" s="74" t="s">
        <v>11</v>
      </c>
      <c r="D4468" s="211" t="s">
        <v>144</v>
      </c>
      <c r="E4468" s="64">
        <v>343.97</v>
      </c>
      <c r="F4468" s="64">
        <v>1</v>
      </c>
      <c r="G4468" s="48">
        <f>+(Ventas_Wellpro[[#This Row],[Precio de Venta]]*0.16)*Ventas_Wellpro[[#This Row],[Cantidad Vendida]]</f>
        <v>55.035200000000003</v>
      </c>
      <c r="H4468" s="65">
        <v>343.97</v>
      </c>
      <c r="I4468" s="17">
        <f>+Ventas_Wellpro[[#This Row],[Total de Venta sin IVA]]+Ventas_Wellpro[[#This Row],[IVA]]</f>
        <v>399.00520000000006</v>
      </c>
      <c r="J4468">
        <f>YEAR(Ventas_Wellpro[[#This Row],[Fecha]])</f>
        <v>2026</v>
      </c>
      <c r="K4468" t="str">
        <f>TEXT(Ventas_Wellpro[[#This Row],[Fecha]],"MMMM")</f>
        <v>mayo</v>
      </c>
      <c r="L4468">
        <f>DAY(Ventas_Wellpro[[#This Row],[Fecha]])</f>
        <v>13</v>
      </c>
    </row>
    <row r="4469" spans="2:12" x14ac:dyDescent="0.25">
      <c r="B4469" s="70">
        <v>46155</v>
      </c>
      <c r="C4469" s="74" t="s">
        <v>17</v>
      </c>
      <c r="D4469" t="s">
        <v>196</v>
      </c>
      <c r="E4469" s="63">
        <v>498.66</v>
      </c>
      <c r="F4469" s="63">
        <v>6</v>
      </c>
      <c r="G4469" s="48">
        <f>+(Ventas_Wellpro[[#This Row],[Precio de Venta]]*0.16)*Ventas_Wellpro[[#This Row],[Cantidad Vendida]]</f>
        <v>478.71360000000004</v>
      </c>
      <c r="H4469" s="48">
        <v>2991.96</v>
      </c>
      <c r="I4469" s="17">
        <f>+Ventas_Wellpro[[#This Row],[Total de Venta sin IVA]]+Ventas_Wellpro[[#This Row],[IVA]]</f>
        <v>3470.6736000000001</v>
      </c>
      <c r="J4469">
        <f>YEAR(Ventas_Wellpro[[#This Row],[Fecha]])</f>
        <v>2026</v>
      </c>
      <c r="K4469" t="str">
        <f>TEXT(Ventas_Wellpro[[#This Row],[Fecha]],"MMMM")</f>
        <v>mayo</v>
      </c>
      <c r="L4469">
        <f>DAY(Ventas_Wellpro[[#This Row],[Fecha]])</f>
        <v>13</v>
      </c>
    </row>
    <row r="4470" spans="2:12" x14ac:dyDescent="0.25">
      <c r="B4470" s="70">
        <v>46155</v>
      </c>
      <c r="C4470" s="74" t="s">
        <v>17</v>
      </c>
      <c r="D4470" t="s">
        <v>196</v>
      </c>
      <c r="E4470" s="64">
        <v>498.66</v>
      </c>
      <c r="F4470" s="64">
        <v>6</v>
      </c>
      <c r="G4470" s="48">
        <f>+(Ventas_Wellpro[[#This Row],[Precio de Venta]]*0.16)*Ventas_Wellpro[[#This Row],[Cantidad Vendida]]</f>
        <v>478.71360000000004</v>
      </c>
      <c r="H4470" s="65">
        <v>2991.96</v>
      </c>
      <c r="I4470" s="17">
        <f>+Ventas_Wellpro[[#This Row],[Total de Venta sin IVA]]+Ventas_Wellpro[[#This Row],[IVA]]</f>
        <v>3470.6736000000001</v>
      </c>
      <c r="J4470">
        <f>YEAR(Ventas_Wellpro[[#This Row],[Fecha]])</f>
        <v>2026</v>
      </c>
      <c r="K4470" t="str">
        <f>TEXT(Ventas_Wellpro[[#This Row],[Fecha]],"MMMM")</f>
        <v>mayo</v>
      </c>
      <c r="L4470">
        <f>DAY(Ventas_Wellpro[[#This Row],[Fecha]])</f>
        <v>13</v>
      </c>
    </row>
    <row r="4471" spans="2:12" x14ac:dyDescent="0.25">
      <c r="B4471" s="70">
        <v>46155</v>
      </c>
      <c r="C4471" s="74" t="s">
        <v>17</v>
      </c>
      <c r="D4471" t="s">
        <v>196</v>
      </c>
      <c r="E4471" s="63">
        <v>498.66</v>
      </c>
      <c r="F4471" s="63">
        <v>6</v>
      </c>
      <c r="G4471" s="48">
        <f>+(Ventas_Wellpro[[#This Row],[Precio de Venta]]*0.16)*Ventas_Wellpro[[#This Row],[Cantidad Vendida]]</f>
        <v>478.71360000000004</v>
      </c>
      <c r="H4471" s="48">
        <v>2991.96</v>
      </c>
      <c r="I4471" s="17">
        <f>+Ventas_Wellpro[[#This Row],[Total de Venta sin IVA]]+Ventas_Wellpro[[#This Row],[IVA]]</f>
        <v>3470.6736000000001</v>
      </c>
      <c r="J4471">
        <f>YEAR(Ventas_Wellpro[[#This Row],[Fecha]])</f>
        <v>2026</v>
      </c>
      <c r="K4471" t="str">
        <f>TEXT(Ventas_Wellpro[[#This Row],[Fecha]],"MMMM")</f>
        <v>mayo</v>
      </c>
      <c r="L4471">
        <f>DAY(Ventas_Wellpro[[#This Row],[Fecha]])</f>
        <v>13</v>
      </c>
    </row>
    <row r="4472" spans="2:12" x14ac:dyDescent="0.25">
      <c r="B4472" s="70">
        <v>46155</v>
      </c>
      <c r="C4472" s="74" t="s">
        <v>17</v>
      </c>
      <c r="D4472" t="s">
        <v>196</v>
      </c>
      <c r="E4472" s="64">
        <v>498.66</v>
      </c>
      <c r="F4472" s="64">
        <v>12</v>
      </c>
      <c r="G4472" s="48">
        <f>+(Ventas_Wellpro[[#This Row],[Precio de Venta]]*0.16)*Ventas_Wellpro[[#This Row],[Cantidad Vendida]]</f>
        <v>957.42720000000008</v>
      </c>
      <c r="H4472" s="65">
        <v>5983.92</v>
      </c>
      <c r="I4472" s="17">
        <f>+Ventas_Wellpro[[#This Row],[Total de Venta sin IVA]]+Ventas_Wellpro[[#This Row],[IVA]]</f>
        <v>6941.3472000000002</v>
      </c>
      <c r="J4472">
        <f>YEAR(Ventas_Wellpro[[#This Row],[Fecha]])</f>
        <v>2026</v>
      </c>
      <c r="K4472" t="str">
        <f>TEXT(Ventas_Wellpro[[#This Row],[Fecha]],"MMMM")</f>
        <v>mayo</v>
      </c>
      <c r="L4472">
        <f>DAY(Ventas_Wellpro[[#This Row],[Fecha]])</f>
        <v>13</v>
      </c>
    </row>
    <row r="4473" spans="2:12" x14ac:dyDescent="0.25">
      <c r="B4473" s="70">
        <v>46155</v>
      </c>
      <c r="C4473" s="74" t="s">
        <v>17</v>
      </c>
      <c r="D4473" t="s">
        <v>196</v>
      </c>
      <c r="E4473" s="63">
        <v>498.66</v>
      </c>
      <c r="F4473" s="63">
        <v>6</v>
      </c>
      <c r="G4473" s="48">
        <f>+(Ventas_Wellpro[[#This Row],[Precio de Venta]]*0.16)*Ventas_Wellpro[[#This Row],[Cantidad Vendida]]</f>
        <v>478.71360000000004</v>
      </c>
      <c r="H4473" s="48">
        <v>2991.96</v>
      </c>
      <c r="I4473" s="17">
        <f>+Ventas_Wellpro[[#This Row],[Total de Venta sin IVA]]+Ventas_Wellpro[[#This Row],[IVA]]</f>
        <v>3470.6736000000001</v>
      </c>
      <c r="J4473">
        <f>YEAR(Ventas_Wellpro[[#This Row],[Fecha]])</f>
        <v>2026</v>
      </c>
      <c r="K4473" t="str">
        <f>TEXT(Ventas_Wellpro[[#This Row],[Fecha]],"MMMM")</f>
        <v>mayo</v>
      </c>
      <c r="L4473">
        <f>DAY(Ventas_Wellpro[[#This Row],[Fecha]])</f>
        <v>13</v>
      </c>
    </row>
    <row r="4474" spans="2:12" x14ac:dyDescent="0.25">
      <c r="B4474" s="70">
        <v>46155</v>
      </c>
      <c r="C4474" s="74" t="s">
        <v>17</v>
      </c>
      <c r="D4474" t="s">
        <v>196</v>
      </c>
      <c r="E4474" s="64">
        <v>498.66</v>
      </c>
      <c r="F4474" s="64">
        <v>6</v>
      </c>
      <c r="G4474" s="48">
        <f>+(Ventas_Wellpro[[#This Row],[Precio de Venta]]*0.16)*Ventas_Wellpro[[#This Row],[Cantidad Vendida]]</f>
        <v>478.71360000000004</v>
      </c>
      <c r="H4474" s="65">
        <v>2991.96</v>
      </c>
      <c r="I4474" s="17">
        <f>+Ventas_Wellpro[[#This Row],[Total de Venta sin IVA]]+Ventas_Wellpro[[#This Row],[IVA]]</f>
        <v>3470.6736000000001</v>
      </c>
      <c r="J4474">
        <f>YEAR(Ventas_Wellpro[[#This Row],[Fecha]])</f>
        <v>2026</v>
      </c>
      <c r="K4474" t="str">
        <f>TEXT(Ventas_Wellpro[[#This Row],[Fecha]],"MMMM")</f>
        <v>mayo</v>
      </c>
      <c r="L4474">
        <f>DAY(Ventas_Wellpro[[#This Row],[Fecha]])</f>
        <v>13</v>
      </c>
    </row>
    <row r="4475" spans="2:12" x14ac:dyDescent="0.25">
      <c r="B4475" s="70">
        <v>46155</v>
      </c>
      <c r="C4475" s="74" t="s">
        <v>15</v>
      </c>
      <c r="D4475" t="s">
        <v>217</v>
      </c>
      <c r="E4475" s="63">
        <v>538.03</v>
      </c>
      <c r="F4475" s="63">
        <v>11</v>
      </c>
      <c r="G4475" s="48">
        <f>+(Ventas_Wellpro[[#This Row],[Precio de Venta]]*0.16)*Ventas_Wellpro[[#This Row],[Cantidad Vendida]]</f>
        <v>946.93280000000004</v>
      </c>
      <c r="H4475" s="48">
        <v>5918.33</v>
      </c>
      <c r="I4475" s="17">
        <f>+Ventas_Wellpro[[#This Row],[Total de Venta sin IVA]]+Ventas_Wellpro[[#This Row],[IVA]]</f>
        <v>6865.2628000000004</v>
      </c>
      <c r="J4475">
        <f>YEAR(Ventas_Wellpro[[#This Row],[Fecha]])</f>
        <v>2026</v>
      </c>
      <c r="K4475" t="str">
        <f>TEXT(Ventas_Wellpro[[#This Row],[Fecha]],"MMMM")</f>
        <v>mayo</v>
      </c>
      <c r="L4475">
        <f>DAY(Ventas_Wellpro[[#This Row],[Fecha]])</f>
        <v>13</v>
      </c>
    </row>
    <row r="4476" spans="2:12" x14ac:dyDescent="0.25">
      <c r="B4476" s="70">
        <v>46155</v>
      </c>
      <c r="C4476" s="123" t="s">
        <v>147</v>
      </c>
      <c r="D4476" s="211" t="s">
        <v>144</v>
      </c>
      <c r="E4476" s="64">
        <v>94.82</v>
      </c>
      <c r="F4476" s="64">
        <v>1</v>
      </c>
      <c r="G4476" s="48">
        <f>+(Ventas_Wellpro[[#This Row],[Precio de Venta]]*0.16)*Ventas_Wellpro[[#This Row],[Cantidad Vendida]]</f>
        <v>15.171199999999999</v>
      </c>
      <c r="H4476" s="65">
        <v>94.82</v>
      </c>
      <c r="I4476" s="17">
        <f>+Ventas_Wellpro[[#This Row],[Total de Venta sin IVA]]+Ventas_Wellpro[[#This Row],[IVA]]</f>
        <v>109.99119999999999</v>
      </c>
      <c r="J4476">
        <f>YEAR(Ventas_Wellpro[[#This Row],[Fecha]])</f>
        <v>2026</v>
      </c>
      <c r="K4476" t="str">
        <f>TEXT(Ventas_Wellpro[[#This Row],[Fecha]],"MMMM")</f>
        <v>mayo</v>
      </c>
      <c r="L4476">
        <f>DAY(Ventas_Wellpro[[#This Row],[Fecha]])</f>
        <v>13</v>
      </c>
    </row>
    <row r="4477" spans="2:12" x14ac:dyDescent="0.25">
      <c r="B4477" s="70">
        <v>46155</v>
      </c>
      <c r="C4477" s="123" t="s">
        <v>147</v>
      </c>
      <c r="D4477" s="210" t="s">
        <v>144</v>
      </c>
      <c r="E4477" s="63">
        <v>94.82</v>
      </c>
      <c r="F4477" s="63">
        <v>1</v>
      </c>
      <c r="G4477" s="48">
        <f>+(Ventas_Wellpro[[#This Row],[Precio de Venta]]*0.16)*Ventas_Wellpro[[#This Row],[Cantidad Vendida]]</f>
        <v>15.171199999999999</v>
      </c>
      <c r="H4477" s="48">
        <v>94.82</v>
      </c>
      <c r="I4477" s="17">
        <f>+Ventas_Wellpro[[#This Row],[Total de Venta sin IVA]]+Ventas_Wellpro[[#This Row],[IVA]]</f>
        <v>109.99119999999999</v>
      </c>
      <c r="J4477">
        <f>YEAR(Ventas_Wellpro[[#This Row],[Fecha]])</f>
        <v>2026</v>
      </c>
      <c r="K4477" t="str">
        <f>TEXT(Ventas_Wellpro[[#This Row],[Fecha]],"MMMM")</f>
        <v>mayo</v>
      </c>
      <c r="L4477">
        <f>DAY(Ventas_Wellpro[[#This Row],[Fecha]])</f>
        <v>13</v>
      </c>
    </row>
    <row r="4478" spans="2:12" x14ac:dyDescent="0.25">
      <c r="B4478" s="70">
        <v>46155</v>
      </c>
      <c r="C4478" s="123" t="s">
        <v>147</v>
      </c>
      <c r="D4478" s="211" t="s">
        <v>144</v>
      </c>
      <c r="E4478" s="64">
        <v>94.82</v>
      </c>
      <c r="F4478" s="64">
        <v>1</v>
      </c>
      <c r="G4478" s="48">
        <f>+(Ventas_Wellpro[[#This Row],[Precio de Venta]]*0.16)*Ventas_Wellpro[[#This Row],[Cantidad Vendida]]</f>
        <v>15.171199999999999</v>
      </c>
      <c r="H4478" s="65">
        <v>94.82</v>
      </c>
      <c r="I4478" s="17">
        <f>+Ventas_Wellpro[[#This Row],[Total de Venta sin IVA]]+Ventas_Wellpro[[#This Row],[IVA]]</f>
        <v>109.99119999999999</v>
      </c>
      <c r="J4478">
        <f>YEAR(Ventas_Wellpro[[#This Row],[Fecha]])</f>
        <v>2026</v>
      </c>
      <c r="K4478" t="str">
        <f>TEXT(Ventas_Wellpro[[#This Row],[Fecha]],"MMMM")</f>
        <v>mayo</v>
      </c>
      <c r="L4478">
        <f>DAY(Ventas_Wellpro[[#This Row],[Fecha]])</f>
        <v>13</v>
      </c>
    </row>
    <row r="4479" spans="2:12" x14ac:dyDescent="0.25">
      <c r="B4479" s="70">
        <v>46155</v>
      </c>
      <c r="C4479" s="74" t="s">
        <v>123</v>
      </c>
      <c r="D4479" s="210" t="s">
        <v>144</v>
      </c>
      <c r="E4479" s="63">
        <v>137.79</v>
      </c>
      <c r="F4479" s="63">
        <v>1</v>
      </c>
      <c r="G4479" s="48">
        <f>+(Ventas_Wellpro[[#This Row],[Precio de Venta]]*0.16)*Ventas_Wellpro[[#This Row],[Cantidad Vendida]]</f>
        <v>22.046399999999998</v>
      </c>
      <c r="H4479" s="48">
        <v>137.79</v>
      </c>
      <c r="I4479" s="17">
        <f>+Ventas_Wellpro[[#This Row],[Total de Venta sin IVA]]+Ventas_Wellpro[[#This Row],[IVA]]</f>
        <v>159.8364</v>
      </c>
      <c r="J4479">
        <f>YEAR(Ventas_Wellpro[[#This Row],[Fecha]])</f>
        <v>2026</v>
      </c>
      <c r="K4479" t="str">
        <f>TEXT(Ventas_Wellpro[[#This Row],[Fecha]],"MMMM")</f>
        <v>mayo</v>
      </c>
      <c r="L4479">
        <f>DAY(Ventas_Wellpro[[#This Row],[Fecha]])</f>
        <v>13</v>
      </c>
    </row>
    <row r="4480" spans="2:12" x14ac:dyDescent="0.25">
      <c r="B4480" s="70">
        <v>46155</v>
      </c>
      <c r="C4480" s="74" t="s">
        <v>123</v>
      </c>
      <c r="D4480" s="211" t="s">
        <v>144</v>
      </c>
      <c r="E4480" s="64">
        <v>137.79</v>
      </c>
      <c r="F4480" s="64">
        <v>1</v>
      </c>
      <c r="G4480" s="48">
        <f>+(Ventas_Wellpro[[#This Row],[Precio de Venta]]*0.16)*Ventas_Wellpro[[#This Row],[Cantidad Vendida]]</f>
        <v>22.046399999999998</v>
      </c>
      <c r="H4480" s="65">
        <v>137.79</v>
      </c>
      <c r="I4480" s="17">
        <f>+Ventas_Wellpro[[#This Row],[Total de Venta sin IVA]]+Ventas_Wellpro[[#This Row],[IVA]]</f>
        <v>159.8364</v>
      </c>
      <c r="J4480">
        <f>YEAR(Ventas_Wellpro[[#This Row],[Fecha]])</f>
        <v>2026</v>
      </c>
      <c r="K4480" t="str">
        <f>TEXT(Ventas_Wellpro[[#This Row],[Fecha]],"MMMM")</f>
        <v>mayo</v>
      </c>
      <c r="L4480">
        <f>DAY(Ventas_Wellpro[[#This Row],[Fecha]])</f>
        <v>13</v>
      </c>
    </row>
    <row r="4481" spans="2:12" x14ac:dyDescent="0.25">
      <c r="B4481" s="70">
        <v>46155</v>
      </c>
      <c r="C4481" s="74" t="s">
        <v>123</v>
      </c>
      <c r="D4481" s="210" t="s">
        <v>144</v>
      </c>
      <c r="E4481" s="63">
        <v>137.79</v>
      </c>
      <c r="F4481" s="63">
        <v>1</v>
      </c>
      <c r="G4481" s="48">
        <f>+(Ventas_Wellpro[[#This Row],[Precio de Venta]]*0.16)*Ventas_Wellpro[[#This Row],[Cantidad Vendida]]</f>
        <v>22.046399999999998</v>
      </c>
      <c r="H4481" s="48">
        <v>137.79</v>
      </c>
      <c r="I4481" s="17">
        <f>+Ventas_Wellpro[[#This Row],[Total de Venta sin IVA]]+Ventas_Wellpro[[#This Row],[IVA]]</f>
        <v>159.8364</v>
      </c>
      <c r="J4481">
        <f>YEAR(Ventas_Wellpro[[#This Row],[Fecha]])</f>
        <v>2026</v>
      </c>
      <c r="K4481" t="str">
        <f>TEXT(Ventas_Wellpro[[#This Row],[Fecha]],"MMMM")</f>
        <v>mayo</v>
      </c>
      <c r="L4481">
        <f>DAY(Ventas_Wellpro[[#This Row],[Fecha]])</f>
        <v>13</v>
      </c>
    </row>
    <row r="4482" spans="2:12" x14ac:dyDescent="0.25">
      <c r="B4482" s="70">
        <v>46155</v>
      </c>
      <c r="C4482" s="74" t="s">
        <v>123</v>
      </c>
      <c r="D4482" s="211" t="s">
        <v>144</v>
      </c>
      <c r="E4482" s="64">
        <v>137.79</v>
      </c>
      <c r="F4482" s="64">
        <v>1</v>
      </c>
      <c r="G4482" s="48">
        <f>+(Ventas_Wellpro[[#This Row],[Precio de Venta]]*0.16)*Ventas_Wellpro[[#This Row],[Cantidad Vendida]]</f>
        <v>22.046399999999998</v>
      </c>
      <c r="H4482" s="65">
        <v>137.79</v>
      </c>
      <c r="I4482" s="17">
        <f>+Ventas_Wellpro[[#This Row],[Total de Venta sin IVA]]+Ventas_Wellpro[[#This Row],[IVA]]</f>
        <v>159.8364</v>
      </c>
      <c r="J4482">
        <f>YEAR(Ventas_Wellpro[[#This Row],[Fecha]])</f>
        <v>2026</v>
      </c>
      <c r="K4482" t="str">
        <f>TEXT(Ventas_Wellpro[[#This Row],[Fecha]],"MMMM")</f>
        <v>mayo</v>
      </c>
      <c r="L4482">
        <f>DAY(Ventas_Wellpro[[#This Row],[Fecha]])</f>
        <v>13</v>
      </c>
    </row>
    <row r="4483" spans="2:12" x14ac:dyDescent="0.25">
      <c r="B4483" s="70">
        <v>46155</v>
      </c>
      <c r="C4483" s="88" t="s">
        <v>173</v>
      </c>
      <c r="D4483" s="210" t="s">
        <v>144</v>
      </c>
      <c r="E4483" s="63">
        <v>905.16499999999996</v>
      </c>
      <c r="F4483" s="63">
        <v>2</v>
      </c>
      <c r="G4483" s="48">
        <f>+(Ventas_Wellpro[[#This Row],[Precio de Venta]]*0.16)*Ventas_Wellpro[[#This Row],[Cantidad Vendida]]</f>
        <v>289.65280000000001</v>
      </c>
      <c r="H4483" s="48">
        <v>1810.33</v>
      </c>
      <c r="I4483" s="17">
        <f>+Ventas_Wellpro[[#This Row],[Total de Venta sin IVA]]+Ventas_Wellpro[[#This Row],[IVA]]</f>
        <v>2099.9827999999998</v>
      </c>
      <c r="J4483">
        <f>YEAR(Ventas_Wellpro[[#This Row],[Fecha]])</f>
        <v>2026</v>
      </c>
      <c r="K4483" t="str">
        <f>TEXT(Ventas_Wellpro[[#This Row],[Fecha]],"MMMM")</f>
        <v>mayo</v>
      </c>
      <c r="L4483">
        <f>DAY(Ventas_Wellpro[[#This Row],[Fecha]])</f>
        <v>13</v>
      </c>
    </row>
    <row r="4484" spans="2:12" x14ac:dyDescent="0.25">
      <c r="B4484" s="70">
        <v>46156</v>
      </c>
      <c r="C4484" s="74" t="s">
        <v>22</v>
      </c>
      <c r="D4484" s="210" t="s">
        <v>144</v>
      </c>
      <c r="E4484" s="183">
        <v>137.79</v>
      </c>
      <c r="F4484" s="183">
        <v>1</v>
      </c>
      <c r="G4484" s="48">
        <f>+(Ventas_Wellpro[[#This Row],[Precio de Venta]]*0.16)*Ventas_Wellpro[[#This Row],[Cantidad Vendida]]</f>
        <v>22.046399999999998</v>
      </c>
      <c r="H4484" s="185">
        <v>137.79</v>
      </c>
      <c r="I4484" s="17">
        <f>+Ventas_Wellpro[[#This Row],[Total de Venta sin IVA]]+Ventas_Wellpro[[#This Row],[IVA]]</f>
        <v>159.8364</v>
      </c>
      <c r="J4484">
        <f>YEAR(Ventas_Wellpro[[#This Row],[Fecha]])</f>
        <v>2026</v>
      </c>
      <c r="K4484" t="str">
        <f>TEXT(Ventas_Wellpro[[#This Row],[Fecha]],"MMMM")</f>
        <v>mayo</v>
      </c>
      <c r="L4484">
        <f>DAY(Ventas_Wellpro[[#This Row],[Fecha]])</f>
        <v>14</v>
      </c>
    </row>
    <row r="4485" spans="2:12" x14ac:dyDescent="0.25">
      <c r="B4485" s="70">
        <v>46156</v>
      </c>
      <c r="C4485" s="74" t="s">
        <v>22</v>
      </c>
      <c r="D4485" s="211" t="s">
        <v>144</v>
      </c>
      <c r="E4485" s="184">
        <v>137.79</v>
      </c>
      <c r="F4485" s="184">
        <v>1</v>
      </c>
      <c r="G4485" s="48">
        <f>+(Ventas_Wellpro[[#This Row],[Precio de Venta]]*0.16)*Ventas_Wellpro[[#This Row],[Cantidad Vendida]]</f>
        <v>22.046399999999998</v>
      </c>
      <c r="H4485" s="186">
        <v>137.79</v>
      </c>
      <c r="I4485" s="17">
        <f>+Ventas_Wellpro[[#This Row],[Total de Venta sin IVA]]+Ventas_Wellpro[[#This Row],[IVA]]</f>
        <v>159.8364</v>
      </c>
      <c r="J4485">
        <f>YEAR(Ventas_Wellpro[[#This Row],[Fecha]])</f>
        <v>2026</v>
      </c>
      <c r="K4485" t="str">
        <f>TEXT(Ventas_Wellpro[[#This Row],[Fecha]],"MMMM")</f>
        <v>mayo</v>
      </c>
      <c r="L4485">
        <f>DAY(Ventas_Wellpro[[#This Row],[Fecha]])</f>
        <v>14</v>
      </c>
    </row>
    <row r="4486" spans="2:12" x14ac:dyDescent="0.25">
      <c r="B4486" s="70">
        <v>46156</v>
      </c>
      <c r="C4486" s="74" t="s">
        <v>22</v>
      </c>
      <c r="D4486" s="210" t="s">
        <v>144</v>
      </c>
      <c r="E4486" s="183">
        <v>137.79</v>
      </c>
      <c r="F4486" s="183">
        <v>1</v>
      </c>
      <c r="G4486" s="48">
        <f>+(Ventas_Wellpro[[#This Row],[Precio de Venta]]*0.16)*Ventas_Wellpro[[#This Row],[Cantidad Vendida]]</f>
        <v>22.046399999999998</v>
      </c>
      <c r="H4486" s="185">
        <v>137.79</v>
      </c>
      <c r="I4486" s="17">
        <f>+Ventas_Wellpro[[#This Row],[Total de Venta sin IVA]]+Ventas_Wellpro[[#This Row],[IVA]]</f>
        <v>159.8364</v>
      </c>
      <c r="J4486">
        <f>YEAR(Ventas_Wellpro[[#This Row],[Fecha]])</f>
        <v>2026</v>
      </c>
      <c r="K4486" t="str">
        <f>TEXT(Ventas_Wellpro[[#This Row],[Fecha]],"MMMM")</f>
        <v>mayo</v>
      </c>
      <c r="L4486">
        <f>DAY(Ventas_Wellpro[[#This Row],[Fecha]])</f>
        <v>14</v>
      </c>
    </row>
    <row r="4487" spans="2:12" x14ac:dyDescent="0.25">
      <c r="B4487" s="70">
        <v>46156</v>
      </c>
      <c r="C4487" s="74" t="s">
        <v>22</v>
      </c>
      <c r="D4487" s="211" t="s">
        <v>144</v>
      </c>
      <c r="E4487" s="184">
        <v>137.79</v>
      </c>
      <c r="F4487" s="184">
        <v>1</v>
      </c>
      <c r="G4487" s="48">
        <f>+(Ventas_Wellpro[[#This Row],[Precio de Venta]]*0.16)*Ventas_Wellpro[[#This Row],[Cantidad Vendida]]</f>
        <v>22.046399999999998</v>
      </c>
      <c r="H4487" s="186">
        <v>137.79</v>
      </c>
      <c r="I4487" s="17">
        <f>+Ventas_Wellpro[[#This Row],[Total de Venta sin IVA]]+Ventas_Wellpro[[#This Row],[IVA]]</f>
        <v>159.8364</v>
      </c>
      <c r="J4487">
        <f>YEAR(Ventas_Wellpro[[#This Row],[Fecha]])</f>
        <v>2026</v>
      </c>
      <c r="K4487" t="str">
        <f>TEXT(Ventas_Wellpro[[#This Row],[Fecha]],"MMMM")</f>
        <v>mayo</v>
      </c>
      <c r="L4487">
        <f>DAY(Ventas_Wellpro[[#This Row],[Fecha]])</f>
        <v>14</v>
      </c>
    </row>
    <row r="4488" spans="2:12" x14ac:dyDescent="0.25">
      <c r="B4488" s="70">
        <v>46156</v>
      </c>
      <c r="C4488" s="74" t="s">
        <v>22</v>
      </c>
      <c r="D4488" s="210" t="s">
        <v>144</v>
      </c>
      <c r="E4488" s="183">
        <v>137.79</v>
      </c>
      <c r="F4488" s="183">
        <v>1</v>
      </c>
      <c r="G4488" s="48">
        <f>+(Ventas_Wellpro[[#This Row],[Precio de Venta]]*0.16)*Ventas_Wellpro[[#This Row],[Cantidad Vendida]]</f>
        <v>22.046399999999998</v>
      </c>
      <c r="H4488" s="185">
        <v>137.79</v>
      </c>
      <c r="I4488" s="17">
        <f>+Ventas_Wellpro[[#This Row],[Total de Venta sin IVA]]+Ventas_Wellpro[[#This Row],[IVA]]</f>
        <v>159.8364</v>
      </c>
      <c r="J4488">
        <f>YEAR(Ventas_Wellpro[[#This Row],[Fecha]])</f>
        <v>2026</v>
      </c>
      <c r="K4488" t="str">
        <f>TEXT(Ventas_Wellpro[[#This Row],[Fecha]],"MMMM")</f>
        <v>mayo</v>
      </c>
      <c r="L4488">
        <f>DAY(Ventas_Wellpro[[#This Row],[Fecha]])</f>
        <v>14</v>
      </c>
    </row>
    <row r="4489" spans="2:12" x14ac:dyDescent="0.25">
      <c r="B4489" s="70">
        <v>46156</v>
      </c>
      <c r="C4489" s="74" t="s">
        <v>22</v>
      </c>
      <c r="D4489" s="211" t="s">
        <v>144</v>
      </c>
      <c r="E4489" s="184">
        <v>137.79</v>
      </c>
      <c r="F4489" s="184">
        <v>1</v>
      </c>
      <c r="G4489" s="48">
        <f>+(Ventas_Wellpro[[#This Row],[Precio de Venta]]*0.16)*Ventas_Wellpro[[#This Row],[Cantidad Vendida]]</f>
        <v>22.046399999999998</v>
      </c>
      <c r="H4489" s="186">
        <v>137.79</v>
      </c>
      <c r="I4489" s="17">
        <f>+Ventas_Wellpro[[#This Row],[Total de Venta sin IVA]]+Ventas_Wellpro[[#This Row],[IVA]]</f>
        <v>159.8364</v>
      </c>
      <c r="J4489">
        <f>YEAR(Ventas_Wellpro[[#This Row],[Fecha]])</f>
        <v>2026</v>
      </c>
      <c r="K4489" t="str">
        <f>TEXT(Ventas_Wellpro[[#This Row],[Fecha]],"MMMM")</f>
        <v>mayo</v>
      </c>
      <c r="L4489">
        <f>DAY(Ventas_Wellpro[[#This Row],[Fecha]])</f>
        <v>14</v>
      </c>
    </row>
    <row r="4490" spans="2:12" x14ac:dyDescent="0.25">
      <c r="B4490" s="70">
        <v>46156</v>
      </c>
      <c r="C4490" s="74" t="s">
        <v>22</v>
      </c>
      <c r="D4490" s="210" t="s">
        <v>144</v>
      </c>
      <c r="E4490" s="183">
        <v>137.79</v>
      </c>
      <c r="F4490" s="183">
        <v>1</v>
      </c>
      <c r="G4490" s="48">
        <f>+(Ventas_Wellpro[[#This Row],[Precio de Venta]]*0.16)*Ventas_Wellpro[[#This Row],[Cantidad Vendida]]</f>
        <v>22.046399999999998</v>
      </c>
      <c r="H4490" s="185">
        <v>137.79</v>
      </c>
      <c r="I4490" s="17">
        <f>+Ventas_Wellpro[[#This Row],[Total de Venta sin IVA]]+Ventas_Wellpro[[#This Row],[IVA]]</f>
        <v>159.8364</v>
      </c>
      <c r="J4490">
        <f>YEAR(Ventas_Wellpro[[#This Row],[Fecha]])</f>
        <v>2026</v>
      </c>
      <c r="K4490" t="str">
        <f>TEXT(Ventas_Wellpro[[#This Row],[Fecha]],"MMMM")</f>
        <v>mayo</v>
      </c>
      <c r="L4490">
        <f>DAY(Ventas_Wellpro[[#This Row],[Fecha]])</f>
        <v>14</v>
      </c>
    </row>
    <row r="4491" spans="2:12" x14ac:dyDescent="0.25">
      <c r="B4491" s="70">
        <v>46156</v>
      </c>
      <c r="C4491" s="74" t="s">
        <v>22</v>
      </c>
      <c r="D4491" s="211" t="s">
        <v>144</v>
      </c>
      <c r="E4491" s="184">
        <v>137.79</v>
      </c>
      <c r="F4491" s="184">
        <v>1</v>
      </c>
      <c r="G4491" s="48">
        <f>+(Ventas_Wellpro[[#This Row],[Precio de Venta]]*0.16)*Ventas_Wellpro[[#This Row],[Cantidad Vendida]]</f>
        <v>22.046399999999998</v>
      </c>
      <c r="H4491" s="186">
        <v>137.79</v>
      </c>
      <c r="I4491" s="17">
        <f>+Ventas_Wellpro[[#This Row],[Total de Venta sin IVA]]+Ventas_Wellpro[[#This Row],[IVA]]</f>
        <v>159.8364</v>
      </c>
      <c r="J4491">
        <f>YEAR(Ventas_Wellpro[[#This Row],[Fecha]])</f>
        <v>2026</v>
      </c>
      <c r="K4491" t="str">
        <f>TEXT(Ventas_Wellpro[[#This Row],[Fecha]],"MMMM")</f>
        <v>mayo</v>
      </c>
      <c r="L4491">
        <f>DAY(Ventas_Wellpro[[#This Row],[Fecha]])</f>
        <v>14</v>
      </c>
    </row>
    <row r="4492" spans="2:12" x14ac:dyDescent="0.25">
      <c r="B4492" s="70">
        <v>46156</v>
      </c>
      <c r="C4492" s="74" t="s">
        <v>21</v>
      </c>
      <c r="D4492" s="210" t="s">
        <v>144</v>
      </c>
      <c r="E4492" s="183">
        <v>137.79499999999999</v>
      </c>
      <c r="F4492" s="183">
        <v>2</v>
      </c>
      <c r="G4492" s="48">
        <f>+(Ventas_Wellpro[[#This Row],[Precio de Venta]]*0.16)*Ventas_Wellpro[[#This Row],[Cantidad Vendida]]</f>
        <v>44.0944</v>
      </c>
      <c r="H4492" s="185">
        <v>275.58999999999997</v>
      </c>
      <c r="I4492" s="17">
        <f>+Ventas_Wellpro[[#This Row],[Total de Venta sin IVA]]+Ventas_Wellpro[[#This Row],[IVA]]</f>
        <v>319.68439999999998</v>
      </c>
      <c r="J4492">
        <f>YEAR(Ventas_Wellpro[[#This Row],[Fecha]])</f>
        <v>2026</v>
      </c>
      <c r="K4492" t="str">
        <f>TEXT(Ventas_Wellpro[[#This Row],[Fecha]],"MMMM")</f>
        <v>mayo</v>
      </c>
      <c r="L4492">
        <f>DAY(Ventas_Wellpro[[#This Row],[Fecha]])</f>
        <v>14</v>
      </c>
    </row>
    <row r="4493" spans="2:12" x14ac:dyDescent="0.25">
      <c r="B4493" s="70">
        <v>46156</v>
      </c>
      <c r="C4493" s="123" t="s">
        <v>147</v>
      </c>
      <c r="D4493" s="211" t="s">
        <v>144</v>
      </c>
      <c r="E4493" s="184">
        <v>94.82</v>
      </c>
      <c r="F4493" s="184">
        <v>1</v>
      </c>
      <c r="G4493" s="48">
        <f>+(Ventas_Wellpro[[#This Row],[Precio de Venta]]*0.16)*Ventas_Wellpro[[#This Row],[Cantidad Vendida]]</f>
        <v>15.171199999999999</v>
      </c>
      <c r="H4493" s="186">
        <v>94.82</v>
      </c>
      <c r="I4493" s="17">
        <f>+Ventas_Wellpro[[#This Row],[Total de Venta sin IVA]]+Ventas_Wellpro[[#This Row],[IVA]]</f>
        <v>109.99119999999999</v>
      </c>
      <c r="J4493">
        <f>YEAR(Ventas_Wellpro[[#This Row],[Fecha]])</f>
        <v>2026</v>
      </c>
      <c r="K4493" t="str">
        <f>TEXT(Ventas_Wellpro[[#This Row],[Fecha]],"MMMM")</f>
        <v>mayo</v>
      </c>
      <c r="L4493">
        <f>DAY(Ventas_Wellpro[[#This Row],[Fecha]])</f>
        <v>14</v>
      </c>
    </row>
    <row r="4494" spans="2:12" x14ac:dyDescent="0.25">
      <c r="B4494" s="70">
        <v>46156</v>
      </c>
      <c r="C4494" s="123" t="s">
        <v>147</v>
      </c>
      <c r="D4494" s="210" t="s">
        <v>144</v>
      </c>
      <c r="E4494" s="183">
        <v>94.82</v>
      </c>
      <c r="F4494" s="183">
        <v>1</v>
      </c>
      <c r="G4494" s="48">
        <f>+(Ventas_Wellpro[[#This Row],[Precio de Venta]]*0.16)*Ventas_Wellpro[[#This Row],[Cantidad Vendida]]</f>
        <v>15.171199999999999</v>
      </c>
      <c r="H4494" s="185">
        <v>94.82</v>
      </c>
      <c r="I4494" s="17">
        <f>+Ventas_Wellpro[[#This Row],[Total de Venta sin IVA]]+Ventas_Wellpro[[#This Row],[IVA]]</f>
        <v>109.99119999999999</v>
      </c>
      <c r="J4494">
        <f>YEAR(Ventas_Wellpro[[#This Row],[Fecha]])</f>
        <v>2026</v>
      </c>
      <c r="K4494" t="str">
        <f>TEXT(Ventas_Wellpro[[#This Row],[Fecha]],"MMMM")</f>
        <v>mayo</v>
      </c>
      <c r="L4494">
        <f>DAY(Ventas_Wellpro[[#This Row],[Fecha]])</f>
        <v>14</v>
      </c>
    </row>
    <row r="4495" spans="2:12" x14ac:dyDescent="0.25">
      <c r="B4495" s="70">
        <v>46156</v>
      </c>
      <c r="C4495" s="74" t="s">
        <v>123</v>
      </c>
      <c r="D4495" s="211" t="s">
        <v>144</v>
      </c>
      <c r="E4495" s="184">
        <v>137.79</v>
      </c>
      <c r="F4495" s="184">
        <v>1</v>
      </c>
      <c r="G4495" s="48">
        <f>+(Ventas_Wellpro[[#This Row],[Precio de Venta]]*0.16)*Ventas_Wellpro[[#This Row],[Cantidad Vendida]]</f>
        <v>22.046399999999998</v>
      </c>
      <c r="H4495" s="186">
        <v>137.79</v>
      </c>
      <c r="I4495" s="17">
        <f>+Ventas_Wellpro[[#This Row],[Total de Venta sin IVA]]+Ventas_Wellpro[[#This Row],[IVA]]</f>
        <v>159.8364</v>
      </c>
      <c r="J4495">
        <f>YEAR(Ventas_Wellpro[[#This Row],[Fecha]])</f>
        <v>2026</v>
      </c>
      <c r="K4495" t="str">
        <f>TEXT(Ventas_Wellpro[[#This Row],[Fecha]],"MMMM")</f>
        <v>mayo</v>
      </c>
      <c r="L4495">
        <f>DAY(Ventas_Wellpro[[#This Row],[Fecha]])</f>
        <v>14</v>
      </c>
    </row>
    <row r="4496" spans="2:12" x14ac:dyDescent="0.25">
      <c r="B4496" s="70">
        <v>46156</v>
      </c>
      <c r="C4496" s="74" t="s">
        <v>123</v>
      </c>
      <c r="D4496" s="210" t="s">
        <v>144</v>
      </c>
      <c r="E4496" s="183">
        <v>137.79</v>
      </c>
      <c r="F4496" s="183">
        <v>1</v>
      </c>
      <c r="G4496" s="48">
        <f>+(Ventas_Wellpro[[#This Row],[Precio de Venta]]*0.16)*Ventas_Wellpro[[#This Row],[Cantidad Vendida]]</f>
        <v>22.046399999999998</v>
      </c>
      <c r="H4496" s="185">
        <v>137.79</v>
      </c>
      <c r="I4496" s="17">
        <f>+Ventas_Wellpro[[#This Row],[Total de Venta sin IVA]]+Ventas_Wellpro[[#This Row],[IVA]]</f>
        <v>159.8364</v>
      </c>
      <c r="J4496">
        <f>YEAR(Ventas_Wellpro[[#This Row],[Fecha]])</f>
        <v>2026</v>
      </c>
      <c r="K4496" t="str">
        <f>TEXT(Ventas_Wellpro[[#This Row],[Fecha]],"MMMM")</f>
        <v>mayo</v>
      </c>
      <c r="L4496">
        <f>DAY(Ventas_Wellpro[[#This Row],[Fecha]])</f>
        <v>14</v>
      </c>
    </row>
    <row r="4497" spans="2:12" x14ac:dyDescent="0.25">
      <c r="B4497" s="70">
        <v>46157</v>
      </c>
      <c r="C4497" s="74" t="s">
        <v>22</v>
      </c>
      <c r="D4497" s="210" t="s">
        <v>144</v>
      </c>
      <c r="E4497" s="183">
        <v>137.79</v>
      </c>
      <c r="F4497" s="183">
        <v>1</v>
      </c>
      <c r="G4497" s="48">
        <f>+(Ventas_Wellpro[[#This Row],[Precio de Venta]]*0.16)*Ventas_Wellpro[[#This Row],[Cantidad Vendida]]</f>
        <v>22.046399999999998</v>
      </c>
      <c r="H4497" s="185">
        <v>137.79</v>
      </c>
      <c r="I4497" s="17">
        <f>+Ventas_Wellpro[[#This Row],[Total de Venta sin IVA]]+Ventas_Wellpro[[#This Row],[IVA]]</f>
        <v>159.8364</v>
      </c>
      <c r="J4497">
        <f>YEAR(Ventas_Wellpro[[#This Row],[Fecha]])</f>
        <v>2026</v>
      </c>
      <c r="K4497" t="str">
        <f>TEXT(Ventas_Wellpro[[#This Row],[Fecha]],"MMMM")</f>
        <v>mayo</v>
      </c>
      <c r="L4497">
        <f>DAY(Ventas_Wellpro[[#This Row],[Fecha]])</f>
        <v>15</v>
      </c>
    </row>
    <row r="4498" spans="2:12" x14ac:dyDescent="0.25">
      <c r="B4498" s="70">
        <v>46157</v>
      </c>
      <c r="C4498" s="74" t="s">
        <v>22</v>
      </c>
      <c r="D4498" s="211" t="s">
        <v>144</v>
      </c>
      <c r="E4498" s="184">
        <v>137.79</v>
      </c>
      <c r="F4498" s="184">
        <v>1</v>
      </c>
      <c r="G4498" s="48">
        <f>+(Ventas_Wellpro[[#This Row],[Precio de Venta]]*0.16)*Ventas_Wellpro[[#This Row],[Cantidad Vendida]]</f>
        <v>22.046399999999998</v>
      </c>
      <c r="H4498" s="186">
        <v>137.79</v>
      </c>
      <c r="I4498" s="17">
        <f>+Ventas_Wellpro[[#This Row],[Total de Venta sin IVA]]+Ventas_Wellpro[[#This Row],[IVA]]</f>
        <v>159.8364</v>
      </c>
      <c r="J4498">
        <f>YEAR(Ventas_Wellpro[[#This Row],[Fecha]])</f>
        <v>2026</v>
      </c>
      <c r="K4498" t="str">
        <f>TEXT(Ventas_Wellpro[[#This Row],[Fecha]],"MMMM")</f>
        <v>mayo</v>
      </c>
      <c r="L4498">
        <f>DAY(Ventas_Wellpro[[#This Row],[Fecha]])</f>
        <v>15</v>
      </c>
    </row>
    <row r="4499" spans="2:12" x14ac:dyDescent="0.25">
      <c r="B4499" s="70">
        <v>46157</v>
      </c>
      <c r="C4499" s="74" t="s">
        <v>22</v>
      </c>
      <c r="D4499" s="210" t="s">
        <v>144</v>
      </c>
      <c r="E4499" s="183">
        <v>137.79</v>
      </c>
      <c r="F4499" s="183">
        <v>1</v>
      </c>
      <c r="G4499" s="48">
        <f>+(Ventas_Wellpro[[#This Row],[Precio de Venta]]*0.16)*Ventas_Wellpro[[#This Row],[Cantidad Vendida]]</f>
        <v>22.046399999999998</v>
      </c>
      <c r="H4499" s="185">
        <v>137.79</v>
      </c>
      <c r="I4499" s="17">
        <f>+Ventas_Wellpro[[#This Row],[Total de Venta sin IVA]]+Ventas_Wellpro[[#This Row],[IVA]]</f>
        <v>159.8364</v>
      </c>
      <c r="J4499">
        <f>YEAR(Ventas_Wellpro[[#This Row],[Fecha]])</f>
        <v>2026</v>
      </c>
      <c r="K4499" t="str">
        <f>TEXT(Ventas_Wellpro[[#This Row],[Fecha]],"MMMM")</f>
        <v>mayo</v>
      </c>
      <c r="L4499">
        <f>DAY(Ventas_Wellpro[[#This Row],[Fecha]])</f>
        <v>15</v>
      </c>
    </row>
    <row r="4500" spans="2:12" x14ac:dyDescent="0.25">
      <c r="B4500" s="70">
        <v>46157</v>
      </c>
      <c r="C4500" s="74" t="s">
        <v>22</v>
      </c>
      <c r="D4500" s="211" t="s">
        <v>144</v>
      </c>
      <c r="E4500" s="184">
        <v>137.79</v>
      </c>
      <c r="F4500" s="184">
        <v>1</v>
      </c>
      <c r="G4500" s="48">
        <f>+(Ventas_Wellpro[[#This Row],[Precio de Venta]]*0.16)*Ventas_Wellpro[[#This Row],[Cantidad Vendida]]</f>
        <v>22.046399999999998</v>
      </c>
      <c r="H4500" s="186">
        <v>137.79</v>
      </c>
      <c r="I4500" s="17">
        <f>+Ventas_Wellpro[[#This Row],[Total de Venta sin IVA]]+Ventas_Wellpro[[#This Row],[IVA]]</f>
        <v>159.8364</v>
      </c>
      <c r="J4500">
        <f>YEAR(Ventas_Wellpro[[#This Row],[Fecha]])</f>
        <v>2026</v>
      </c>
      <c r="K4500" t="str">
        <f>TEXT(Ventas_Wellpro[[#This Row],[Fecha]],"MMMM")</f>
        <v>mayo</v>
      </c>
      <c r="L4500">
        <f>DAY(Ventas_Wellpro[[#This Row],[Fecha]])</f>
        <v>15</v>
      </c>
    </row>
    <row r="4501" spans="2:12" x14ac:dyDescent="0.25">
      <c r="B4501" s="70">
        <v>46157</v>
      </c>
      <c r="C4501" s="74" t="s">
        <v>22</v>
      </c>
      <c r="D4501" s="210" t="s">
        <v>144</v>
      </c>
      <c r="E4501" s="183">
        <v>137.79</v>
      </c>
      <c r="F4501" s="183">
        <v>1</v>
      </c>
      <c r="G4501" s="48">
        <f>+(Ventas_Wellpro[[#This Row],[Precio de Venta]]*0.16)*Ventas_Wellpro[[#This Row],[Cantidad Vendida]]</f>
        <v>22.046399999999998</v>
      </c>
      <c r="H4501" s="185">
        <v>137.79</v>
      </c>
      <c r="I4501" s="17">
        <f>+Ventas_Wellpro[[#This Row],[Total de Venta sin IVA]]+Ventas_Wellpro[[#This Row],[IVA]]</f>
        <v>159.8364</v>
      </c>
      <c r="J4501">
        <f>YEAR(Ventas_Wellpro[[#This Row],[Fecha]])</f>
        <v>2026</v>
      </c>
      <c r="K4501" t="str">
        <f>TEXT(Ventas_Wellpro[[#This Row],[Fecha]],"MMMM")</f>
        <v>mayo</v>
      </c>
      <c r="L4501">
        <f>DAY(Ventas_Wellpro[[#This Row],[Fecha]])</f>
        <v>15</v>
      </c>
    </row>
    <row r="4502" spans="2:12" x14ac:dyDescent="0.25">
      <c r="B4502" s="70">
        <v>46157</v>
      </c>
      <c r="C4502" s="74" t="s">
        <v>22</v>
      </c>
      <c r="D4502" s="211" t="s">
        <v>144</v>
      </c>
      <c r="E4502" s="184">
        <v>137.79</v>
      </c>
      <c r="F4502" s="184">
        <v>1</v>
      </c>
      <c r="G4502" s="48">
        <f>+(Ventas_Wellpro[[#This Row],[Precio de Venta]]*0.16)*Ventas_Wellpro[[#This Row],[Cantidad Vendida]]</f>
        <v>22.046399999999998</v>
      </c>
      <c r="H4502" s="186">
        <v>137.79</v>
      </c>
      <c r="I4502" s="17">
        <f>+Ventas_Wellpro[[#This Row],[Total de Venta sin IVA]]+Ventas_Wellpro[[#This Row],[IVA]]</f>
        <v>159.8364</v>
      </c>
      <c r="J4502">
        <f>YEAR(Ventas_Wellpro[[#This Row],[Fecha]])</f>
        <v>2026</v>
      </c>
      <c r="K4502" t="str">
        <f>TEXT(Ventas_Wellpro[[#This Row],[Fecha]],"MMMM")</f>
        <v>mayo</v>
      </c>
      <c r="L4502">
        <f>DAY(Ventas_Wellpro[[#This Row],[Fecha]])</f>
        <v>15</v>
      </c>
    </row>
    <row r="4503" spans="2:12" x14ac:dyDescent="0.25">
      <c r="B4503" s="70">
        <v>46157</v>
      </c>
      <c r="C4503" s="74" t="s">
        <v>22</v>
      </c>
      <c r="D4503" s="210" t="s">
        <v>144</v>
      </c>
      <c r="E4503" s="183">
        <v>137.79</v>
      </c>
      <c r="F4503" s="183">
        <v>1</v>
      </c>
      <c r="G4503" s="48">
        <f>+(Ventas_Wellpro[[#This Row],[Precio de Venta]]*0.16)*Ventas_Wellpro[[#This Row],[Cantidad Vendida]]</f>
        <v>22.046399999999998</v>
      </c>
      <c r="H4503" s="185">
        <v>137.79</v>
      </c>
      <c r="I4503" s="17">
        <f>+Ventas_Wellpro[[#This Row],[Total de Venta sin IVA]]+Ventas_Wellpro[[#This Row],[IVA]]</f>
        <v>159.8364</v>
      </c>
      <c r="J4503">
        <f>YEAR(Ventas_Wellpro[[#This Row],[Fecha]])</f>
        <v>2026</v>
      </c>
      <c r="K4503" t="str">
        <f>TEXT(Ventas_Wellpro[[#This Row],[Fecha]],"MMMM")</f>
        <v>mayo</v>
      </c>
      <c r="L4503">
        <f>DAY(Ventas_Wellpro[[#This Row],[Fecha]])</f>
        <v>15</v>
      </c>
    </row>
    <row r="4504" spans="2:12" x14ac:dyDescent="0.25">
      <c r="B4504" s="70">
        <v>46157</v>
      </c>
      <c r="C4504" s="74" t="s">
        <v>21</v>
      </c>
      <c r="D4504" s="211" t="s">
        <v>144</v>
      </c>
      <c r="E4504" s="184">
        <v>137.79</v>
      </c>
      <c r="F4504" s="184">
        <v>1</v>
      </c>
      <c r="G4504" s="48">
        <f>+(Ventas_Wellpro[[#This Row],[Precio de Venta]]*0.16)*Ventas_Wellpro[[#This Row],[Cantidad Vendida]]</f>
        <v>22.046399999999998</v>
      </c>
      <c r="H4504" s="186">
        <v>137.79</v>
      </c>
      <c r="I4504" s="17">
        <f>+Ventas_Wellpro[[#This Row],[Total de Venta sin IVA]]+Ventas_Wellpro[[#This Row],[IVA]]</f>
        <v>159.8364</v>
      </c>
      <c r="J4504">
        <f>YEAR(Ventas_Wellpro[[#This Row],[Fecha]])</f>
        <v>2026</v>
      </c>
      <c r="K4504" t="str">
        <f>TEXT(Ventas_Wellpro[[#This Row],[Fecha]],"MMMM")</f>
        <v>mayo</v>
      </c>
      <c r="L4504">
        <f>DAY(Ventas_Wellpro[[#This Row],[Fecha]])</f>
        <v>15</v>
      </c>
    </row>
    <row r="4505" spans="2:12" x14ac:dyDescent="0.25">
      <c r="B4505" s="70">
        <v>46157</v>
      </c>
      <c r="C4505" s="74" t="s">
        <v>24</v>
      </c>
      <c r="D4505" s="210" t="s">
        <v>144</v>
      </c>
      <c r="E4505" s="183">
        <v>137.79</v>
      </c>
      <c r="F4505" s="183">
        <v>1</v>
      </c>
      <c r="G4505" s="48">
        <f>+(Ventas_Wellpro[[#This Row],[Precio de Venta]]*0.16)*Ventas_Wellpro[[#This Row],[Cantidad Vendida]]</f>
        <v>22.046399999999998</v>
      </c>
      <c r="H4505" s="185">
        <v>137.79</v>
      </c>
      <c r="I4505" s="17">
        <f>+Ventas_Wellpro[[#This Row],[Total de Venta sin IVA]]+Ventas_Wellpro[[#This Row],[IVA]]</f>
        <v>159.8364</v>
      </c>
      <c r="J4505">
        <f>YEAR(Ventas_Wellpro[[#This Row],[Fecha]])</f>
        <v>2026</v>
      </c>
      <c r="K4505" t="str">
        <f>TEXT(Ventas_Wellpro[[#This Row],[Fecha]],"MMMM")</f>
        <v>mayo</v>
      </c>
      <c r="L4505">
        <f>DAY(Ventas_Wellpro[[#This Row],[Fecha]])</f>
        <v>15</v>
      </c>
    </row>
    <row r="4506" spans="2:12" x14ac:dyDescent="0.25">
      <c r="B4506" s="70">
        <v>46157</v>
      </c>
      <c r="C4506" s="74" t="s">
        <v>10</v>
      </c>
      <c r="D4506" s="211" t="s">
        <v>144</v>
      </c>
      <c r="E4506" s="184">
        <v>343.97</v>
      </c>
      <c r="F4506" s="184">
        <v>1</v>
      </c>
      <c r="G4506" s="48">
        <f>+(Ventas_Wellpro[[#This Row],[Precio de Venta]]*0.16)*Ventas_Wellpro[[#This Row],[Cantidad Vendida]]</f>
        <v>55.035200000000003</v>
      </c>
      <c r="H4506" s="186">
        <v>343.97</v>
      </c>
      <c r="I4506" s="17">
        <f>+Ventas_Wellpro[[#This Row],[Total de Venta sin IVA]]+Ventas_Wellpro[[#This Row],[IVA]]</f>
        <v>399.00520000000006</v>
      </c>
      <c r="J4506">
        <f>YEAR(Ventas_Wellpro[[#This Row],[Fecha]])</f>
        <v>2026</v>
      </c>
      <c r="K4506" t="str">
        <f>TEXT(Ventas_Wellpro[[#This Row],[Fecha]],"MMMM")</f>
        <v>mayo</v>
      </c>
      <c r="L4506">
        <f>DAY(Ventas_Wellpro[[#This Row],[Fecha]])</f>
        <v>15</v>
      </c>
    </row>
    <row r="4507" spans="2:12" x14ac:dyDescent="0.25">
      <c r="B4507" s="70">
        <v>46157</v>
      </c>
      <c r="C4507" s="123" t="s">
        <v>147</v>
      </c>
      <c r="D4507" s="211" t="s">
        <v>144</v>
      </c>
      <c r="E4507" s="184">
        <v>94.82</v>
      </c>
      <c r="F4507" s="184">
        <v>1</v>
      </c>
      <c r="G4507" s="48">
        <f>+(Ventas_Wellpro[[#This Row],[Precio de Venta]]*0.16)*Ventas_Wellpro[[#This Row],[Cantidad Vendida]]</f>
        <v>15.171199999999999</v>
      </c>
      <c r="H4507" s="186">
        <v>94.82</v>
      </c>
      <c r="I4507" s="17">
        <f>+Ventas_Wellpro[[#This Row],[Total de Venta sin IVA]]+Ventas_Wellpro[[#This Row],[IVA]]</f>
        <v>109.99119999999999</v>
      </c>
      <c r="J4507">
        <f>YEAR(Ventas_Wellpro[[#This Row],[Fecha]])</f>
        <v>2026</v>
      </c>
      <c r="K4507" t="str">
        <f>TEXT(Ventas_Wellpro[[#This Row],[Fecha]],"MMMM")</f>
        <v>mayo</v>
      </c>
      <c r="L4507">
        <f>DAY(Ventas_Wellpro[[#This Row],[Fecha]])</f>
        <v>15</v>
      </c>
    </row>
    <row r="4508" spans="2:12" x14ac:dyDescent="0.25">
      <c r="B4508" s="70">
        <v>46157</v>
      </c>
      <c r="C4508" s="123" t="s">
        <v>147</v>
      </c>
      <c r="D4508" s="210" t="s">
        <v>144</v>
      </c>
      <c r="E4508" s="183">
        <v>94.82</v>
      </c>
      <c r="F4508" s="183">
        <v>1</v>
      </c>
      <c r="G4508" s="48">
        <f>+(Ventas_Wellpro[[#This Row],[Precio de Venta]]*0.16)*Ventas_Wellpro[[#This Row],[Cantidad Vendida]]</f>
        <v>15.171199999999999</v>
      </c>
      <c r="H4508" s="185">
        <v>94.82</v>
      </c>
      <c r="I4508" s="17">
        <f>+Ventas_Wellpro[[#This Row],[Total de Venta sin IVA]]+Ventas_Wellpro[[#This Row],[IVA]]</f>
        <v>109.99119999999999</v>
      </c>
      <c r="J4508">
        <f>YEAR(Ventas_Wellpro[[#This Row],[Fecha]])</f>
        <v>2026</v>
      </c>
      <c r="K4508" t="str">
        <f>TEXT(Ventas_Wellpro[[#This Row],[Fecha]],"MMMM")</f>
        <v>mayo</v>
      </c>
      <c r="L4508">
        <f>DAY(Ventas_Wellpro[[#This Row],[Fecha]])</f>
        <v>15</v>
      </c>
    </row>
    <row r="4509" spans="2:12" x14ac:dyDescent="0.25">
      <c r="B4509" s="70">
        <v>46157</v>
      </c>
      <c r="C4509" s="74" t="s">
        <v>123</v>
      </c>
      <c r="D4509" s="211" t="s">
        <v>144</v>
      </c>
      <c r="E4509" s="184">
        <v>137.79</v>
      </c>
      <c r="F4509" s="184">
        <v>1</v>
      </c>
      <c r="G4509" s="48">
        <f>+(Ventas_Wellpro[[#This Row],[Precio de Venta]]*0.16)*Ventas_Wellpro[[#This Row],[Cantidad Vendida]]</f>
        <v>22.046399999999998</v>
      </c>
      <c r="H4509" s="186">
        <v>137.79</v>
      </c>
      <c r="I4509" s="17">
        <f>+Ventas_Wellpro[[#This Row],[Total de Venta sin IVA]]+Ventas_Wellpro[[#This Row],[IVA]]</f>
        <v>159.8364</v>
      </c>
      <c r="J4509">
        <f>YEAR(Ventas_Wellpro[[#This Row],[Fecha]])</f>
        <v>2026</v>
      </c>
      <c r="K4509" t="str">
        <f>TEXT(Ventas_Wellpro[[#This Row],[Fecha]],"MMMM")</f>
        <v>mayo</v>
      </c>
      <c r="L4509">
        <f>DAY(Ventas_Wellpro[[#This Row],[Fecha]])</f>
        <v>15</v>
      </c>
    </row>
    <row r="4510" spans="2:12" x14ac:dyDescent="0.25">
      <c r="B4510" s="70">
        <v>46157</v>
      </c>
      <c r="C4510" s="74" t="s">
        <v>123</v>
      </c>
      <c r="D4510" s="210" t="s">
        <v>144</v>
      </c>
      <c r="E4510" s="183">
        <v>137.79</v>
      </c>
      <c r="F4510" s="183">
        <v>1</v>
      </c>
      <c r="G4510" s="48">
        <f>+(Ventas_Wellpro[[#This Row],[Precio de Venta]]*0.16)*Ventas_Wellpro[[#This Row],[Cantidad Vendida]]</f>
        <v>22.046399999999998</v>
      </c>
      <c r="H4510" s="185">
        <v>137.79</v>
      </c>
      <c r="I4510" s="17">
        <f>+Ventas_Wellpro[[#This Row],[Total de Venta sin IVA]]+Ventas_Wellpro[[#This Row],[IVA]]</f>
        <v>159.8364</v>
      </c>
      <c r="J4510">
        <f>YEAR(Ventas_Wellpro[[#This Row],[Fecha]])</f>
        <v>2026</v>
      </c>
      <c r="K4510" t="str">
        <f>TEXT(Ventas_Wellpro[[#This Row],[Fecha]],"MMMM")</f>
        <v>mayo</v>
      </c>
      <c r="L4510">
        <f>DAY(Ventas_Wellpro[[#This Row],[Fecha]])</f>
        <v>15</v>
      </c>
    </row>
    <row r="4511" spans="2:12" x14ac:dyDescent="0.25">
      <c r="B4511" s="70">
        <v>46157</v>
      </c>
      <c r="C4511" s="74" t="s">
        <v>123</v>
      </c>
      <c r="D4511" s="211" t="s">
        <v>144</v>
      </c>
      <c r="E4511" s="184">
        <v>137.79</v>
      </c>
      <c r="F4511" s="184">
        <v>1</v>
      </c>
      <c r="G4511" s="48">
        <f>+(Ventas_Wellpro[[#This Row],[Precio de Venta]]*0.16)*Ventas_Wellpro[[#This Row],[Cantidad Vendida]]</f>
        <v>22.046399999999998</v>
      </c>
      <c r="H4511" s="186">
        <v>137.79</v>
      </c>
      <c r="I4511" s="17">
        <f>+Ventas_Wellpro[[#This Row],[Total de Venta sin IVA]]+Ventas_Wellpro[[#This Row],[IVA]]</f>
        <v>159.8364</v>
      </c>
      <c r="J4511">
        <f>YEAR(Ventas_Wellpro[[#This Row],[Fecha]])</f>
        <v>2026</v>
      </c>
      <c r="K4511" t="str">
        <f>TEXT(Ventas_Wellpro[[#This Row],[Fecha]],"MMMM")</f>
        <v>mayo</v>
      </c>
      <c r="L4511">
        <f>DAY(Ventas_Wellpro[[#This Row],[Fecha]])</f>
        <v>15</v>
      </c>
    </row>
    <row r="4512" spans="2:12" x14ac:dyDescent="0.25">
      <c r="B4512" s="70">
        <v>46160</v>
      </c>
      <c r="C4512" s="74" t="s">
        <v>22</v>
      </c>
      <c r="D4512" s="210" t="s">
        <v>144</v>
      </c>
      <c r="E4512" s="183">
        <v>137.79</v>
      </c>
      <c r="F4512" s="183">
        <v>1</v>
      </c>
      <c r="G4512" s="48">
        <f>+(Ventas_Wellpro[[#This Row],[Precio de Venta]]*0.16)*Ventas_Wellpro[[#This Row],[Cantidad Vendida]]</f>
        <v>22.046399999999998</v>
      </c>
      <c r="H4512" s="185">
        <v>137.79</v>
      </c>
      <c r="I4512" s="17">
        <f>+Ventas_Wellpro[[#This Row],[Total de Venta sin IVA]]+Ventas_Wellpro[[#This Row],[IVA]]</f>
        <v>159.8364</v>
      </c>
      <c r="J4512">
        <f>YEAR(Ventas_Wellpro[[#This Row],[Fecha]])</f>
        <v>2026</v>
      </c>
      <c r="K4512" t="str">
        <f>TEXT(Ventas_Wellpro[[#This Row],[Fecha]],"MMMM")</f>
        <v>mayo</v>
      </c>
      <c r="L4512">
        <f>DAY(Ventas_Wellpro[[#This Row],[Fecha]])</f>
        <v>18</v>
      </c>
    </row>
    <row r="4513" spans="2:12" x14ac:dyDescent="0.25">
      <c r="B4513" s="70">
        <v>46160</v>
      </c>
      <c r="C4513" s="74" t="s">
        <v>22</v>
      </c>
      <c r="D4513" s="211" t="s">
        <v>144</v>
      </c>
      <c r="E4513" s="184">
        <v>137.79</v>
      </c>
      <c r="F4513" s="184">
        <v>1</v>
      </c>
      <c r="G4513" s="48">
        <f>+(Ventas_Wellpro[[#This Row],[Precio de Venta]]*0.16)*Ventas_Wellpro[[#This Row],[Cantidad Vendida]]</f>
        <v>22.046399999999998</v>
      </c>
      <c r="H4513" s="186">
        <v>137.79</v>
      </c>
      <c r="I4513" s="17">
        <f>+Ventas_Wellpro[[#This Row],[Total de Venta sin IVA]]+Ventas_Wellpro[[#This Row],[IVA]]</f>
        <v>159.8364</v>
      </c>
      <c r="J4513">
        <f>YEAR(Ventas_Wellpro[[#This Row],[Fecha]])</f>
        <v>2026</v>
      </c>
      <c r="K4513" t="str">
        <f>TEXT(Ventas_Wellpro[[#This Row],[Fecha]],"MMMM")</f>
        <v>mayo</v>
      </c>
      <c r="L4513">
        <f>DAY(Ventas_Wellpro[[#This Row],[Fecha]])</f>
        <v>18</v>
      </c>
    </row>
    <row r="4514" spans="2:12" x14ac:dyDescent="0.25">
      <c r="B4514" s="70">
        <v>46160</v>
      </c>
      <c r="C4514" s="74" t="s">
        <v>22</v>
      </c>
      <c r="D4514" s="210" t="s">
        <v>144</v>
      </c>
      <c r="E4514" s="183">
        <v>137.79</v>
      </c>
      <c r="F4514" s="183">
        <v>1</v>
      </c>
      <c r="G4514" s="48">
        <f>+(Ventas_Wellpro[[#This Row],[Precio de Venta]]*0.16)*Ventas_Wellpro[[#This Row],[Cantidad Vendida]]</f>
        <v>22.046399999999998</v>
      </c>
      <c r="H4514" s="185">
        <v>137.79</v>
      </c>
      <c r="I4514" s="17">
        <f>+Ventas_Wellpro[[#This Row],[Total de Venta sin IVA]]+Ventas_Wellpro[[#This Row],[IVA]]</f>
        <v>159.8364</v>
      </c>
      <c r="J4514">
        <f>YEAR(Ventas_Wellpro[[#This Row],[Fecha]])</f>
        <v>2026</v>
      </c>
      <c r="K4514" t="str">
        <f>TEXT(Ventas_Wellpro[[#This Row],[Fecha]],"MMMM")</f>
        <v>mayo</v>
      </c>
      <c r="L4514">
        <f>DAY(Ventas_Wellpro[[#This Row],[Fecha]])</f>
        <v>18</v>
      </c>
    </row>
    <row r="4515" spans="2:12" x14ac:dyDescent="0.25">
      <c r="B4515" s="70">
        <v>46160</v>
      </c>
      <c r="C4515" s="74" t="s">
        <v>22</v>
      </c>
      <c r="D4515" s="211" t="s">
        <v>144</v>
      </c>
      <c r="E4515" s="184">
        <v>137.79</v>
      </c>
      <c r="F4515" s="184">
        <v>1</v>
      </c>
      <c r="G4515" s="48">
        <f>+(Ventas_Wellpro[[#This Row],[Precio de Venta]]*0.16)*Ventas_Wellpro[[#This Row],[Cantidad Vendida]]</f>
        <v>22.046399999999998</v>
      </c>
      <c r="H4515" s="186">
        <v>137.79</v>
      </c>
      <c r="I4515" s="17">
        <f>+Ventas_Wellpro[[#This Row],[Total de Venta sin IVA]]+Ventas_Wellpro[[#This Row],[IVA]]</f>
        <v>159.8364</v>
      </c>
      <c r="J4515">
        <f>YEAR(Ventas_Wellpro[[#This Row],[Fecha]])</f>
        <v>2026</v>
      </c>
      <c r="K4515" t="str">
        <f>TEXT(Ventas_Wellpro[[#This Row],[Fecha]],"MMMM")</f>
        <v>mayo</v>
      </c>
      <c r="L4515">
        <f>DAY(Ventas_Wellpro[[#This Row],[Fecha]])</f>
        <v>18</v>
      </c>
    </row>
    <row r="4516" spans="2:12" x14ac:dyDescent="0.25">
      <c r="B4516" s="70">
        <v>46160</v>
      </c>
      <c r="C4516" s="74" t="s">
        <v>22</v>
      </c>
      <c r="D4516" s="210" t="s">
        <v>144</v>
      </c>
      <c r="E4516" s="183">
        <v>137.79</v>
      </c>
      <c r="F4516" s="183">
        <v>1</v>
      </c>
      <c r="G4516" s="48">
        <f>+(Ventas_Wellpro[[#This Row],[Precio de Venta]]*0.16)*Ventas_Wellpro[[#This Row],[Cantidad Vendida]]</f>
        <v>22.046399999999998</v>
      </c>
      <c r="H4516" s="185">
        <v>137.79</v>
      </c>
      <c r="I4516" s="17">
        <f>+Ventas_Wellpro[[#This Row],[Total de Venta sin IVA]]+Ventas_Wellpro[[#This Row],[IVA]]</f>
        <v>159.8364</v>
      </c>
      <c r="J4516">
        <f>YEAR(Ventas_Wellpro[[#This Row],[Fecha]])</f>
        <v>2026</v>
      </c>
      <c r="K4516" t="str">
        <f>TEXT(Ventas_Wellpro[[#This Row],[Fecha]],"MMMM")</f>
        <v>mayo</v>
      </c>
      <c r="L4516">
        <f>DAY(Ventas_Wellpro[[#This Row],[Fecha]])</f>
        <v>18</v>
      </c>
    </row>
    <row r="4517" spans="2:12" x14ac:dyDescent="0.25">
      <c r="B4517" s="70">
        <v>46160</v>
      </c>
      <c r="C4517" s="74" t="s">
        <v>22</v>
      </c>
      <c r="D4517" s="211" t="s">
        <v>144</v>
      </c>
      <c r="E4517" s="184">
        <v>137.79</v>
      </c>
      <c r="F4517" s="184">
        <v>1</v>
      </c>
      <c r="G4517" s="48">
        <f>+(Ventas_Wellpro[[#This Row],[Precio de Venta]]*0.16)*Ventas_Wellpro[[#This Row],[Cantidad Vendida]]</f>
        <v>22.046399999999998</v>
      </c>
      <c r="H4517" s="186">
        <v>137.79</v>
      </c>
      <c r="I4517" s="17">
        <f>+Ventas_Wellpro[[#This Row],[Total de Venta sin IVA]]+Ventas_Wellpro[[#This Row],[IVA]]</f>
        <v>159.8364</v>
      </c>
      <c r="J4517">
        <f>YEAR(Ventas_Wellpro[[#This Row],[Fecha]])</f>
        <v>2026</v>
      </c>
      <c r="K4517" t="str">
        <f>TEXT(Ventas_Wellpro[[#This Row],[Fecha]],"MMMM")</f>
        <v>mayo</v>
      </c>
      <c r="L4517">
        <f>DAY(Ventas_Wellpro[[#This Row],[Fecha]])</f>
        <v>18</v>
      </c>
    </row>
    <row r="4518" spans="2:12" x14ac:dyDescent="0.25">
      <c r="B4518" s="70">
        <v>46160</v>
      </c>
      <c r="C4518" s="74" t="s">
        <v>21</v>
      </c>
      <c r="D4518" s="210" t="s">
        <v>144</v>
      </c>
      <c r="E4518" s="183">
        <v>137.79</v>
      </c>
      <c r="F4518" s="183">
        <v>1</v>
      </c>
      <c r="G4518" s="48">
        <f>+(Ventas_Wellpro[[#This Row],[Precio de Venta]]*0.16)*Ventas_Wellpro[[#This Row],[Cantidad Vendida]]</f>
        <v>22.046399999999998</v>
      </c>
      <c r="H4518" s="185">
        <v>137.79</v>
      </c>
      <c r="I4518" s="17">
        <f>+Ventas_Wellpro[[#This Row],[Total de Venta sin IVA]]+Ventas_Wellpro[[#This Row],[IVA]]</f>
        <v>159.8364</v>
      </c>
      <c r="J4518">
        <f>YEAR(Ventas_Wellpro[[#This Row],[Fecha]])</f>
        <v>2026</v>
      </c>
      <c r="K4518" t="str">
        <f>TEXT(Ventas_Wellpro[[#This Row],[Fecha]],"MMMM")</f>
        <v>mayo</v>
      </c>
      <c r="L4518">
        <f>DAY(Ventas_Wellpro[[#This Row],[Fecha]])</f>
        <v>18</v>
      </c>
    </row>
    <row r="4519" spans="2:12" x14ac:dyDescent="0.25">
      <c r="B4519" s="70">
        <v>46160</v>
      </c>
      <c r="C4519" s="74" t="s">
        <v>21</v>
      </c>
      <c r="D4519" s="211" t="s">
        <v>144</v>
      </c>
      <c r="E4519" s="184">
        <v>137.79</v>
      </c>
      <c r="F4519" s="184">
        <v>1</v>
      </c>
      <c r="G4519" s="48">
        <f>+(Ventas_Wellpro[[#This Row],[Precio de Venta]]*0.16)*Ventas_Wellpro[[#This Row],[Cantidad Vendida]]</f>
        <v>22.046399999999998</v>
      </c>
      <c r="H4519" s="186">
        <v>137.79</v>
      </c>
      <c r="I4519" s="17">
        <f>+Ventas_Wellpro[[#This Row],[Total de Venta sin IVA]]+Ventas_Wellpro[[#This Row],[IVA]]</f>
        <v>159.8364</v>
      </c>
      <c r="J4519">
        <f>YEAR(Ventas_Wellpro[[#This Row],[Fecha]])</f>
        <v>2026</v>
      </c>
      <c r="K4519" t="str">
        <f>TEXT(Ventas_Wellpro[[#This Row],[Fecha]],"MMMM")</f>
        <v>mayo</v>
      </c>
      <c r="L4519">
        <f>DAY(Ventas_Wellpro[[#This Row],[Fecha]])</f>
        <v>18</v>
      </c>
    </row>
    <row r="4520" spans="2:12" x14ac:dyDescent="0.25">
      <c r="B4520" s="70">
        <v>46160</v>
      </c>
      <c r="C4520" s="74" t="s">
        <v>21</v>
      </c>
      <c r="D4520" s="210" t="s">
        <v>144</v>
      </c>
      <c r="E4520" s="183">
        <v>137.79</v>
      </c>
      <c r="F4520" s="183">
        <v>1</v>
      </c>
      <c r="G4520" s="48">
        <f>+(Ventas_Wellpro[[#This Row],[Precio de Venta]]*0.16)*Ventas_Wellpro[[#This Row],[Cantidad Vendida]]</f>
        <v>22.046399999999998</v>
      </c>
      <c r="H4520" s="185">
        <v>137.79</v>
      </c>
      <c r="I4520" s="17">
        <f>+Ventas_Wellpro[[#This Row],[Total de Venta sin IVA]]+Ventas_Wellpro[[#This Row],[IVA]]</f>
        <v>159.8364</v>
      </c>
      <c r="J4520">
        <f>YEAR(Ventas_Wellpro[[#This Row],[Fecha]])</f>
        <v>2026</v>
      </c>
      <c r="K4520" t="str">
        <f>TEXT(Ventas_Wellpro[[#This Row],[Fecha]],"MMMM")</f>
        <v>mayo</v>
      </c>
      <c r="L4520">
        <f>DAY(Ventas_Wellpro[[#This Row],[Fecha]])</f>
        <v>18</v>
      </c>
    </row>
    <row r="4521" spans="2:12" x14ac:dyDescent="0.25">
      <c r="B4521" s="70">
        <v>46160</v>
      </c>
      <c r="C4521" s="74" t="s">
        <v>21</v>
      </c>
      <c r="D4521" s="211" t="s">
        <v>144</v>
      </c>
      <c r="E4521" s="184">
        <v>137.79</v>
      </c>
      <c r="F4521" s="184">
        <v>1</v>
      </c>
      <c r="G4521" s="48">
        <f>+(Ventas_Wellpro[[#This Row],[Precio de Venta]]*0.16)*Ventas_Wellpro[[#This Row],[Cantidad Vendida]]</f>
        <v>22.046399999999998</v>
      </c>
      <c r="H4521" s="186">
        <v>137.79</v>
      </c>
      <c r="I4521" s="17">
        <f>+Ventas_Wellpro[[#This Row],[Total de Venta sin IVA]]+Ventas_Wellpro[[#This Row],[IVA]]</f>
        <v>159.8364</v>
      </c>
      <c r="J4521">
        <f>YEAR(Ventas_Wellpro[[#This Row],[Fecha]])</f>
        <v>2026</v>
      </c>
      <c r="K4521" t="str">
        <f>TEXT(Ventas_Wellpro[[#This Row],[Fecha]],"MMMM")</f>
        <v>mayo</v>
      </c>
      <c r="L4521">
        <f>DAY(Ventas_Wellpro[[#This Row],[Fecha]])</f>
        <v>18</v>
      </c>
    </row>
    <row r="4522" spans="2:12" x14ac:dyDescent="0.25">
      <c r="B4522" s="70">
        <v>46160</v>
      </c>
      <c r="C4522" s="74" t="s">
        <v>21</v>
      </c>
      <c r="D4522" s="210" t="s">
        <v>144</v>
      </c>
      <c r="E4522" s="183">
        <v>137.79</v>
      </c>
      <c r="F4522" s="183">
        <v>1</v>
      </c>
      <c r="G4522" s="48">
        <f>+(Ventas_Wellpro[[#This Row],[Precio de Venta]]*0.16)*Ventas_Wellpro[[#This Row],[Cantidad Vendida]]</f>
        <v>22.046399999999998</v>
      </c>
      <c r="H4522" s="185">
        <v>137.79</v>
      </c>
      <c r="I4522" s="17">
        <f>+Ventas_Wellpro[[#This Row],[Total de Venta sin IVA]]+Ventas_Wellpro[[#This Row],[IVA]]</f>
        <v>159.8364</v>
      </c>
      <c r="J4522">
        <f>YEAR(Ventas_Wellpro[[#This Row],[Fecha]])</f>
        <v>2026</v>
      </c>
      <c r="K4522" t="str">
        <f>TEXT(Ventas_Wellpro[[#This Row],[Fecha]],"MMMM")</f>
        <v>mayo</v>
      </c>
      <c r="L4522">
        <f>DAY(Ventas_Wellpro[[#This Row],[Fecha]])</f>
        <v>18</v>
      </c>
    </row>
    <row r="4523" spans="2:12" x14ac:dyDescent="0.25">
      <c r="B4523" s="70">
        <v>46160</v>
      </c>
      <c r="C4523" s="74" t="s">
        <v>21</v>
      </c>
      <c r="D4523" s="211" t="s">
        <v>144</v>
      </c>
      <c r="E4523" s="184">
        <v>137.79</v>
      </c>
      <c r="F4523" s="184">
        <v>1</v>
      </c>
      <c r="G4523" s="48">
        <f>+(Ventas_Wellpro[[#This Row],[Precio de Venta]]*0.16)*Ventas_Wellpro[[#This Row],[Cantidad Vendida]]</f>
        <v>22.046399999999998</v>
      </c>
      <c r="H4523" s="186">
        <v>137.79</v>
      </c>
      <c r="I4523" s="17">
        <f>+Ventas_Wellpro[[#This Row],[Total de Venta sin IVA]]+Ventas_Wellpro[[#This Row],[IVA]]</f>
        <v>159.8364</v>
      </c>
      <c r="J4523">
        <f>YEAR(Ventas_Wellpro[[#This Row],[Fecha]])</f>
        <v>2026</v>
      </c>
      <c r="K4523" t="str">
        <f>TEXT(Ventas_Wellpro[[#This Row],[Fecha]],"MMMM")</f>
        <v>mayo</v>
      </c>
      <c r="L4523">
        <f>DAY(Ventas_Wellpro[[#This Row],[Fecha]])</f>
        <v>18</v>
      </c>
    </row>
    <row r="4524" spans="2:12" x14ac:dyDescent="0.25">
      <c r="B4524" s="70">
        <v>46160</v>
      </c>
      <c r="C4524" s="74" t="s">
        <v>23</v>
      </c>
      <c r="D4524" s="210" t="s">
        <v>144</v>
      </c>
      <c r="E4524" s="183">
        <v>135.72</v>
      </c>
      <c r="F4524" s="183">
        <v>1</v>
      </c>
      <c r="G4524" s="48">
        <f>+(Ventas_Wellpro[[#This Row],[Precio de Venta]]*0.16)*Ventas_Wellpro[[#This Row],[Cantidad Vendida]]</f>
        <v>21.715199999999999</v>
      </c>
      <c r="H4524" s="185">
        <v>135.72</v>
      </c>
      <c r="I4524" s="17">
        <f>+Ventas_Wellpro[[#This Row],[Total de Venta sin IVA]]+Ventas_Wellpro[[#This Row],[IVA]]</f>
        <v>157.43520000000001</v>
      </c>
      <c r="J4524">
        <f>YEAR(Ventas_Wellpro[[#This Row],[Fecha]])</f>
        <v>2026</v>
      </c>
      <c r="K4524" t="str">
        <f>TEXT(Ventas_Wellpro[[#This Row],[Fecha]],"MMMM")</f>
        <v>mayo</v>
      </c>
      <c r="L4524">
        <f>DAY(Ventas_Wellpro[[#This Row],[Fecha]])</f>
        <v>18</v>
      </c>
    </row>
    <row r="4525" spans="2:12" x14ac:dyDescent="0.25">
      <c r="B4525" s="70">
        <v>46160</v>
      </c>
      <c r="C4525" s="74" t="s">
        <v>24</v>
      </c>
      <c r="D4525" s="211" t="s">
        <v>144</v>
      </c>
      <c r="E4525" s="184">
        <v>137.79</v>
      </c>
      <c r="F4525" s="184">
        <v>1</v>
      </c>
      <c r="G4525" s="48">
        <f>+(Ventas_Wellpro[[#This Row],[Precio de Venta]]*0.16)*Ventas_Wellpro[[#This Row],[Cantidad Vendida]]</f>
        <v>22.046399999999998</v>
      </c>
      <c r="H4525" s="186">
        <v>137.79</v>
      </c>
      <c r="I4525" s="17">
        <f>+Ventas_Wellpro[[#This Row],[Total de Venta sin IVA]]+Ventas_Wellpro[[#This Row],[IVA]]</f>
        <v>159.8364</v>
      </c>
      <c r="J4525">
        <f>YEAR(Ventas_Wellpro[[#This Row],[Fecha]])</f>
        <v>2026</v>
      </c>
      <c r="K4525" t="str">
        <f>TEXT(Ventas_Wellpro[[#This Row],[Fecha]],"MMMM")</f>
        <v>mayo</v>
      </c>
      <c r="L4525">
        <f>DAY(Ventas_Wellpro[[#This Row],[Fecha]])</f>
        <v>18</v>
      </c>
    </row>
    <row r="4526" spans="2:12" x14ac:dyDescent="0.25">
      <c r="B4526" s="70">
        <v>46160</v>
      </c>
      <c r="C4526" s="74" t="s">
        <v>24</v>
      </c>
      <c r="D4526" s="210" t="s">
        <v>144</v>
      </c>
      <c r="E4526" s="183">
        <v>905.16</v>
      </c>
      <c r="F4526" s="183">
        <v>1</v>
      </c>
      <c r="G4526" s="48">
        <f>+(Ventas_Wellpro[[#This Row],[Precio de Venta]]*0.16)*Ventas_Wellpro[[#This Row],[Cantidad Vendida]]</f>
        <v>144.82560000000001</v>
      </c>
      <c r="H4526" s="185">
        <v>905.16</v>
      </c>
      <c r="I4526" s="17">
        <f>+Ventas_Wellpro[[#This Row],[Total de Venta sin IVA]]+Ventas_Wellpro[[#This Row],[IVA]]</f>
        <v>1049.9856</v>
      </c>
      <c r="J4526">
        <f>YEAR(Ventas_Wellpro[[#This Row],[Fecha]])</f>
        <v>2026</v>
      </c>
      <c r="K4526" t="str">
        <f>TEXT(Ventas_Wellpro[[#This Row],[Fecha]],"MMMM")</f>
        <v>mayo</v>
      </c>
      <c r="L4526">
        <f>DAY(Ventas_Wellpro[[#This Row],[Fecha]])</f>
        <v>18</v>
      </c>
    </row>
    <row r="4527" spans="2:12" x14ac:dyDescent="0.25">
      <c r="B4527" s="70">
        <v>46160</v>
      </c>
      <c r="C4527" s="74" t="s">
        <v>147</v>
      </c>
      <c r="D4527" s="211" t="s">
        <v>144</v>
      </c>
      <c r="E4527" s="184">
        <v>94.82</v>
      </c>
      <c r="F4527" s="184">
        <v>2</v>
      </c>
      <c r="G4527" s="48">
        <f>+(Ventas_Wellpro[[#This Row],[Precio de Venta]]*0.16)*Ventas_Wellpro[[#This Row],[Cantidad Vendida]]</f>
        <v>30.342399999999998</v>
      </c>
      <c r="H4527" s="186">
        <v>189.64</v>
      </c>
      <c r="I4527" s="17">
        <f>+Ventas_Wellpro[[#This Row],[Total de Venta sin IVA]]+Ventas_Wellpro[[#This Row],[IVA]]</f>
        <v>219.98239999999998</v>
      </c>
      <c r="J4527">
        <f>YEAR(Ventas_Wellpro[[#This Row],[Fecha]])</f>
        <v>2026</v>
      </c>
      <c r="K4527" t="str">
        <f>TEXT(Ventas_Wellpro[[#This Row],[Fecha]],"MMMM")</f>
        <v>mayo</v>
      </c>
      <c r="L4527">
        <f>DAY(Ventas_Wellpro[[#This Row],[Fecha]])</f>
        <v>18</v>
      </c>
    </row>
    <row r="4528" spans="2:12" x14ac:dyDescent="0.25">
      <c r="B4528" s="70">
        <v>46161</v>
      </c>
      <c r="C4528" s="88" t="s">
        <v>18</v>
      </c>
      <c r="D4528" t="s">
        <v>196</v>
      </c>
      <c r="E4528" s="184">
        <v>525.59</v>
      </c>
      <c r="F4528" s="184">
        <v>6</v>
      </c>
      <c r="G4528" s="48">
        <f>+(Ventas_Wellpro[[#This Row],[Precio de Venta]]*0.16)*Ventas_Wellpro[[#This Row],[Cantidad Vendida]]</f>
        <v>504.56640000000004</v>
      </c>
      <c r="H4528" s="186">
        <v>3153.54</v>
      </c>
      <c r="I4528" s="17">
        <f>+Ventas_Wellpro[[#This Row],[Total de Venta sin IVA]]+Ventas_Wellpro[[#This Row],[IVA]]</f>
        <v>3658.1064000000001</v>
      </c>
      <c r="J4528">
        <f>YEAR(Ventas_Wellpro[[#This Row],[Fecha]])</f>
        <v>2026</v>
      </c>
      <c r="K4528" t="str">
        <f>TEXT(Ventas_Wellpro[[#This Row],[Fecha]],"MMMM")</f>
        <v>mayo</v>
      </c>
      <c r="L4528">
        <f>DAY(Ventas_Wellpro[[#This Row],[Fecha]])</f>
        <v>19</v>
      </c>
    </row>
    <row r="4529" spans="2:12" x14ac:dyDescent="0.25">
      <c r="B4529" s="70">
        <v>46161</v>
      </c>
      <c r="C4529" s="88" t="s">
        <v>18</v>
      </c>
      <c r="D4529" t="s">
        <v>196</v>
      </c>
      <c r="E4529" s="183">
        <v>525.59</v>
      </c>
      <c r="F4529" s="183">
        <v>6</v>
      </c>
      <c r="G4529" s="48">
        <f>+(Ventas_Wellpro[[#This Row],[Precio de Venta]]*0.16)*Ventas_Wellpro[[#This Row],[Cantidad Vendida]]</f>
        <v>504.56640000000004</v>
      </c>
      <c r="H4529" s="185">
        <v>3153.54</v>
      </c>
      <c r="I4529" s="17">
        <f>+Ventas_Wellpro[[#This Row],[Total de Venta sin IVA]]+Ventas_Wellpro[[#This Row],[IVA]]</f>
        <v>3658.1064000000001</v>
      </c>
      <c r="J4529">
        <f>YEAR(Ventas_Wellpro[[#This Row],[Fecha]])</f>
        <v>2026</v>
      </c>
      <c r="K4529" t="str">
        <f>TEXT(Ventas_Wellpro[[#This Row],[Fecha]],"MMMM")</f>
        <v>mayo</v>
      </c>
      <c r="L4529">
        <f>DAY(Ventas_Wellpro[[#This Row],[Fecha]])</f>
        <v>19</v>
      </c>
    </row>
    <row r="4530" spans="2:12" x14ac:dyDescent="0.25">
      <c r="B4530" s="70">
        <v>46161</v>
      </c>
      <c r="C4530" s="74" t="s">
        <v>22</v>
      </c>
      <c r="D4530" s="211" t="s">
        <v>144</v>
      </c>
      <c r="E4530" s="184">
        <v>137.79499999999999</v>
      </c>
      <c r="F4530" s="184">
        <v>2</v>
      </c>
      <c r="G4530" s="48">
        <f>+(Ventas_Wellpro[[#This Row],[Precio de Venta]]*0.16)*Ventas_Wellpro[[#This Row],[Cantidad Vendida]]</f>
        <v>44.0944</v>
      </c>
      <c r="H4530" s="186">
        <v>275.58999999999997</v>
      </c>
      <c r="I4530" s="17">
        <f>+Ventas_Wellpro[[#This Row],[Total de Venta sin IVA]]+Ventas_Wellpro[[#This Row],[IVA]]</f>
        <v>319.68439999999998</v>
      </c>
      <c r="J4530">
        <f>YEAR(Ventas_Wellpro[[#This Row],[Fecha]])</f>
        <v>2026</v>
      </c>
      <c r="K4530" t="str">
        <f>TEXT(Ventas_Wellpro[[#This Row],[Fecha]],"MMMM")</f>
        <v>mayo</v>
      </c>
      <c r="L4530">
        <f>DAY(Ventas_Wellpro[[#This Row],[Fecha]])</f>
        <v>19</v>
      </c>
    </row>
    <row r="4531" spans="2:12" x14ac:dyDescent="0.25">
      <c r="B4531" s="70">
        <v>46161</v>
      </c>
      <c r="C4531" s="74" t="s">
        <v>22</v>
      </c>
      <c r="D4531" s="210" t="s">
        <v>144</v>
      </c>
      <c r="E4531" s="183">
        <v>137.79</v>
      </c>
      <c r="F4531" s="183">
        <v>1</v>
      </c>
      <c r="G4531" s="48">
        <f>+(Ventas_Wellpro[[#This Row],[Precio de Venta]]*0.16)*Ventas_Wellpro[[#This Row],[Cantidad Vendida]]</f>
        <v>22.046399999999998</v>
      </c>
      <c r="H4531" s="185">
        <v>137.79</v>
      </c>
      <c r="I4531" s="17">
        <f>+Ventas_Wellpro[[#This Row],[Total de Venta sin IVA]]+Ventas_Wellpro[[#This Row],[IVA]]</f>
        <v>159.8364</v>
      </c>
      <c r="J4531">
        <f>YEAR(Ventas_Wellpro[[#This Row],[Fecha]])</f>
        <v>2026</v>
      </c>
      <c r="K4531" t="str">
        <f>TEXT(Ventas_Wellpro[[#This Row],[Fecha]],"MMMM")</f>
        <v>mayo</v>
      </c>
      <c r="L4531">
        <f>DAY(Ventas_Wellpro[[#This Row],[Fecha]])</f>
        <v>19</v>
      </c>
    </row>
    <row r="4532" spans="2:12" x14ac:dyDescent="0.25">
      <c r="B4532" s="70">
        <v>46161</v>
      </c>
      <c r="C4532" s="74" t="s">
        <v>22</v>
      </c>
      <c r="D4532" s="211" t="s">
        <v>144</v>
      </c>
      <c r="E4532" s="184">
        <v>137.79</v>
      </c>
      <c r="F4532" s="184">
        <v>1</v>
      </c>
      <c r="G4532" s="48">
        <f>+(Ventas_Wellpro[[#This Row],[Precio de Venta]]*0.16)*Ventas_Wellpro[[#This Row],[Cantidad Vendida]]</f>
        <v>22.046399999999998</v>
      </c>
      <c r="H4532" s="186">
        <v>137.79</v>
      </c>
      <c r="I4532" s="17">
        <f>+Ventas_Wellpro[[#This Row],[Total de Venta sin IVA]]+Ventas_Wellpro[[#This Row],[IVA]]</f>
        <v>159.8364</v>
      </c>
      <c r="J4532">
        <f>YEAR(Ventas_Wellpro[[#This Row],[Fecha]])</f>
        <v>2026</v>
      </c>
      <c r="K4532" t="str">
        <f>TEXT(Ventas_Wellpro[[#This Row],[Fecha]],"MMMM")</f>
        <v>mayo</v>
      </c>
      <c r="L4532">
        <f>DAY(Ventas_Wellpro[[#This Row],[Fecha]])</f>
        <v>19</v>
      </c>
    </row>
    <row r="4533" spans="2:12" x14ac:dyDescent="0.25">
      <c r="B4533" s="70">
        <v>46161</v>
      </c>
      <c r="C4533" s="74" t="s">
        <v>22</v>
      </c>
      <c r="D4533" s="210" t="s">
        <v>144</v>
      </c>
      <c r="E4533" s="183">
        <v>137.79329999999999</v>
      </c>
      <c r="F4533" s="183">
        <v>3</v>
      </c>
      <c r="G4533" s="48">
        <f>+(Ventas_Wellpro[[#This Row],[Precio de Venta]]*0.16)*Ventas_Wellpro[[#This Row],[Cantidad Vendida]]</f>
        <v>66.140783999999996</v>
      </c>
      <c r="H4533" s="185">
        <v>413.38</v>
      </c>
      <c r="I4533" s="17">
        <f>+Ventas_Wellpro[[#This Row],[Total de Venta sin IVA]]+Ventas_Wellpro[[#This Row],[IVA]]</f>
        <v>479.52078399999999</v>
      </c>
      <c r="J4533">
        <f>YEAR(Ventas_Wellpro[[#This Row],[Fecha]])</f>
        <v>2026</v>
      </c>
      <c r="K4533" t="str">
        <f>TEXT(Ventas_Wellpro[[#This Row],[Fecha]],"MMMM")</f>
        <v>mayo</v>
      </c>
      <c r="L4533">
        <f>DAY(Ventas_Wellpro[[#This Row],[Fecha]])</f>
        <v>19</v>
      </c>
    </row>
    <row r="4534" spans="2:12" x14ac:dyDescent="0.25">
      <c r="B4534" s="70">
        <v>46161</v>
      </c>
      <c r="C4534" s="74" t="s">
        <v>21</v>
      </c>
      <c r="D4534" s="211" t="s">
        <v>144</v>
      </c>
      <c r="E4534" s="184">
        <v>137.79</v>
      </c>
      <c r="F4534" s="184">
        <v>1</v>
      </c>
      <c r="G4534" s="48">
        <f>+(Ventas_Wellpro[[#This Row],[Precio de Venta]]*0.16)*Ventas_Wellpro[[#This Row],[Cantidad Vendida]]</f>
        <v>22.046399999999998</v>
      </c>
      <c r="H4534" s="186">
        <v>137.79</v>
      </c>
      <c r="I4534" s="17">
        <f>+Ventas_Wellpro[[#This Row],[Total de Venta sin IVA]]+Ventas_Wellpro[[#This Row],[IVA]]</f>
        <v>159.8364</v>
      </c>
      <c r="J4534">
        <f>YEAR(Ventas_Wellpro[[#This Row],[Fecha]])</f>
        <v>2026</v>
      </c>
      <c r="K4534" t="str">
        <f>TEXT(Ventas_Wellpro[[#This Row],[Fecha]],"MMMM")</f>
        <v>mayo</v>
      </c>
      <c r="L4534">
        <f>DAY(Ventas_Wellpro[[#This Row],[Fecha]])</f>
        <v>19</v>
      </c>
    </row>
    <row r="4535" spans="2:12" x14ac:dyDescent="0.25">
      <c r="B4535" s="70">
        <v>46161</v>
      </c>
      <c r="C4535" s="74" t="s">
        <v>21</v>
      </c>
      <c r="D4535" s="210" t="s">
        <v>144</v>
      </c>
      <c r="E4535" s="183">
        <v>137.79</v>
      </c>
      <c r="F4535" s="183">
        <v>1</v>
      </c>
      <c r="G4535" s="48">
        <f>+(Ventas_Wellpro[[#This Row],[Precio de Venta]]*0.16)*Ventas_Wellpro[[#This Row],[Cantidad Vendida]]</f>
        <v>22.046399999999998</v>
      </c>
      <c r="H4535" s="185">
        <v>137.79</v>
      </c>
      <c r="I4535" s="17">
        <f>+Ventas_Wellpro[[#This Row],[Total de Venta sin IVA]]+Ventas_Wellpro[[#This Row],[IVA]]</f>
        <v>159.8364</v>
      </c>
      <c r="J4535">
        <f>YEAR(Ventas_Wellpro[[#This Row],[Fecha]])</f>
        <v>2026</v>
      </c>
      <c r="K4535" t="str">
        <f>TEXT(Ventas_Wellpro[[#This Row],[Fecha]],"MMMM")</f>
        <v>mayo</v>
      </c>
      <c r="L4535">
        <f>DAY(Ventas_Wellpro[[#This Row],[Fecha]])</f>
        <v>19</v>
      </c>
    </row>
    <row r="4536" spans="2:12" x14ac:dyDescent="0.25">
      <c r="B4536" s="70">
        <v>46161</v>
      </c>
      <c r="C4536" s="74" t="s">
        <v>24</v>
      </c>
      <c r="D4536" s="211" t="s">
        <v>144</v>
      </c>
      <c r="E4536" s="184">
        <v>137.79329999999999</v>
      </c>
      <c r="F4536" s="184">
        <v>3</v>
      </c>
      <c r="G4536" s="48">
        <f>+(Ventas_Wellpro[[#This Row],[Precio de Venta]]*0.16)*Ventas_Wellpro[[#This Row],[Cantidad Vendida]]</f>
        <v>66.140783999999996</v>
      </c>
      <c r="H4536" s="186">
        <v>413.38</v>
      </c>
      <c r="I4536" s="17">
        <f>+Ventas_Wellpro[[#This Row],[Total de Venta sin IVA]]+Ventas_Wellpro[[#This Row],[IVA]]</f>
        <v>479.52078399999999</v>
      </c>
      <c r="J4536">
        <f>YEAR(Ventas_Wellpro[[#This Row],[Fecha]])</f>
        <v>2026</v>
      </c>
      <c r="K4536" t="str">
        <f>TEXT(Ventas_Wellpro[[#This Row],[Fecha]],"MMMM")</f>
        <v>mayo</v>
      </c>
      <c r="L4536">
        <f>DAY(Ventas_Wellpro[[#This Row],[Fecha]])</f>
        <v>19</v>
      </c>
    </row>
    <row r="4537" spans="2:12" x14ac:dyDescent="0.25">
      <c r="B4537" s="70">
        <v>46161</v>
      </c>
      <c r="C4537" s="74" t="s">
        <v>12</v>
      </c>
      <c r="D4537" s="210" t="s">
        <v>144</v>
      </c>
      <c r="E4537" s="183">
        <v>343.97</v>
      </c>
      <c r="F4537" s="183">
        <v>1</v>
      </c>
      <c r="G4537" s="48">
        <f>+(Ventas_Wellpro[[#This Row],[Precio de Venta]]*0.16)*Ventas_Wellpro[[#This Row],[Cantidad Vendida]]</f>
        <v>55.035200000000003</v>
      </c>
      <c r="H4537" s="185">
        <v>343.97</v>
      </c>
      <c r="I4537" s="17">
        <f>+Ventas_Wellpro[[#This Row],[Total de Venta sin IVA]]+Ventas_Wellpro[[#This Row],[IVA]]</f>
        <v>399.00520000000006</v>
      </c>
      <c r="J4537">
        <f>YEAR(Ventas_Wellpro[[#This Row],[Fecha]])</f>
        <v>2026</v>
      </c>
      <c r="K4537" t="str">
        <f>TEXT(Ventas_Wellpro[[#This Row],[Fecha]],"MMMM")</f>
        <v>mayo</v>
      </c>
      <c r="L4537">
        <f>DAY(Ventas_Wellpro[[#This Row],[Fecha]])</f>
        <v>19</v>
      </c>
    </row>
    <row r="4538" spans="2:12" x14ac:dyDescent="0.25">
      <c r="B4538" s="70">
        <v>46161</v>
      </c>
      <c r="C4538" s="74" t="s">
        <v>10</v>
      </c>
      <c r="D4538" s="211" t="s">
        <v>144</v>
      </c>
      <c r="E4538" s="184">
        <v>343.97</v>
      </c>
      <c r="F4538" s="184">
        <v>1</v>
      </c>
      <c r="G4538" s="48">
        <f>+(Ventas_Wellpro[[#This Row],[Precio de Venta]]*0.16)*Ventas_Wellpro[[#This Row],[Cantidad Vendida]]</f>
        <v>55.035200000000003</v>
      </c>
      <c r="H4538" s="186">
        <v>343.97</v>
      </c>
      <c r="I4538" s="17">
        <f>+Ventas_Wellpro[[#This Row],[Total de Venta sin IVA]]+Ventas_Wellpro[[#This Row],[IVA]]</f>
        <v>399.00520000000006</v>
      </c>
      <c r="J4538">
        <f>YEAR(Ventas_Wellpro[[#This Row],[Fecha]])</f>
        <v>2026</v>
      </c>
      <c r="K4538" t="str">
        <f>TEXT(Ventas_Wellpro[[#This Row],[Fecha]],"MMMM")</f>
        <v>mayo</v>
      </c>
      <c r="L4538">
        <f>DAY(Ventas_Wellpro[[#This Row],[Fecha]])</f>
        <v>19</v>
      </c>
    </row>
    <row r="4539" spans="2:12" x14ac:dyDescent="0.25">
      <c r="B4539" s="70">
        <v>46161</v>
      </c>
      <c r="C4539" s="74" t="s">
        <v>15</v>
      </c>
      <c r="D4539" t="s">
        <v>196</v>
      </c>
      <c r="E4539" s="183">
        <v>498.66</v>
      </c>
      <c r="F4539" s="183">
        <v>12</v>
      </c>
      <c r="G4539" s="48">
        <f>+(Ventas_Wellpro[[#This Row],[Precio de Venta]]*0.16)*Ventas_Wellpro[[#This Row],[Cantidad Vendida]]</f>
        <v>957.42720000000008</v>
      </c>
      <c r="H4539" s="185">
        <v>5983.92</v>
      </c>
      <c r="I4539" s="17">
        <f>+Ventas_Wellpro[[#This Row],[Total de Venta sin IVA]]+Ventas_Wellpro[[#This Row],[IVA]]</f>
        <v>6941.3472000000002</v>
      </c>
      <c r="J4539">
        <f>YEAR(Ventas_Wellpro[[#This Row],[Fecha]])</f>
        <v>2026</v>
      </c>
      <c r="K4539" t="str">
        <f>TEXT(Ventas_Wellpro[[#This Row],[Fecha]],"MMMM")</f>
        <v>mayo</v>
      </c>
      <c r="L4539">
        <f>DAY(Ventas_Wellpro[[#This Row],[Fecha]])</f>
        <v>19</v>
      </c>
    </row>
    <row r="4540" spans="2:12" x14ac:dyDescent="0.25">
      <c r="B4540" s="70">
        <v>46161</v>
      </c>
      <c r="C4540" s="123" t="s">
        <v>147</v>
      </c>
      <c r="D4540" s="211" t="s">
        <v>144</v>
      </c>
      <c r="E4540" s="184">
        <v>94.82</v>
      </c>
      <c r="F4540" s="184">
        <v>1</v>
      </c>
      <c r="G4540" s="48">
        <f>+(Ventas_Wellpro[[#This Row],[Precio de Venta]]*0.16)*Ventas_Wellpro[[#This Row],[Cantidad Vendida]]</f>
        <v>15.171199999999999</v>
      </c>
      <c r="H4540" s="186">
        <v>94.82</v>
      </c>
      <c r="I4540" s="17">
        <f>+Ventas_Wellpro[[#This Row],[Total de Venta sin IVA]]+Ventas_Wellpro[[#This Row],[IVA]]</f>
        <v>109.99119999999999</v>
      </c>
      <c r="J4540">
        <f>YEAR(Ventas_Wellpro[[#This Row],[Fecha]])</f>
        <v>2026</v>
      </c>
      <c r="K4540" t="str">
        <f>TEXT(Ventas_Wellpro[[#This Row],[Fecha]],"MMMM")</f>
        <v>mayo</v>
      </c>
      <c r="L4540">
        <f>DAY(Ventas_Wellpro[[#This Row],[Fecha]])</f>
        <v>19</v>
      </c>
    </row>
    <row r="4541" spans="2:12" x14ac:dyDescent="0.25">
      <c r="B4541" s="70">
        <v>46161</v>
      </c>
      <c r="C4541" s="123" t="s">
        <v>147</v>
      </c>
      <c r="D4541" s="210" t="s">
        <v>144</v>
      </c>
      <c r="E4541" s="183">
        <v>94.82</v>
      </c>
      <c r="F4541" s="183">
        <v>1</v>
      </c>
      <c r="G4541" s="48">
        <f>+(Ventas_Wellpro[[#This Row],[Precio de Venta]]*0.16)*Ventas_Wellpro[[#This Row],[Cantidad Vendida]]</f>
        <v>15.171199999999999</v>
      </c>
      <c r="H4541" s="185">
        <v>94.82</v>
      </c>
      <c r="I4541" s="17">
        <f>+Ventas_Wellpro[[#This Row],[Total de Venta sin IVA]]+Ventas_Wellpro[[#This Row],[IVA]]</f>
        <v>109.99119999999999</v>
      </c>
      <c r="J4541">
        <f>YEAR(Ventas_Wellpro[[#This Row],[Fecha]])</f>
        <v>2026</v>
      </c>
      <c r="K4541" t="str">
        <f>TEXT(Ventas_Wellpro[[#This Row],[Fecha]],"MMMM")</f>
        <v>mayo</v>
      </c>
      <c r="L4541">
        <f>DAY(Ventas_Wellpro[[#This Row],[Fecha]])</f>
        <v>19</v>
      </c>
    </row>
    <row r="4542" spans="2:12" x14ac:dyDescent="0.25">
      <c r="B4542" s="70">
        <v>46161</v>
      </c>
      <c r="C4542" s="123" t="s">
        <v>147</v>
      </c>
      <c r="D4542" s="211" t="s">
        <v>144</v>
      </c>
      <c r="E4542" s="184">
        <v>94.82</v>
      </c>
      <c r="F4542" s="184">
        <v>1</v>
      </c>
      <c r="G4542" s="48">
        <f>+(Ventas_Wellpro[[#This Row],[Precio de Venta]]*0.16)*Ventas_Wellpro[[#This Row],[Cantidad Vendida]]</f>
        <v>15.171199999999999</v>
      </c>
      <c r="H4542" s="186">
        <v>94.82</v>
      </c>
      <c r="I4542" s="17">
        <f>+Ventas_Wellpro[[#This Row],[Total de Venta sin IVA]]+Ventas_Wellpro[[#This Row],[IVA]]</f>
        <v>109.99119999999999</v>
      </c>
      <c r="J4542">
        <f>YEAR(Ventas_Wellpro[[#This Row],[Fecha]])</f>
        <v>2026</v>
      </c>
      <c r="K4542" t="str">
        <f>TEXT(Ventas_Wellpro[[#This Row],[Fecha]],"MMMM")</f>
        <v>mayo</v>
      </c>
      <c r="L4542">
        <f>DAY(Ventas_Wellpro[[#This Row],[Fecha]])</f>
        <v>19</v>
      </c>
    </row>
    <row r="4543" spans="2:12" x14ac:dyDescent="0.25">
      <c r="B4543" s="70">
        <v>46161</v>
      </c>
      <c r="C4543" s="123" t="s">
        <v>147</v>
      </c>
      <c r="D4543" s="210" t="s">
        <v>144</v>
      </c>
      <c r="E4543" s="183">
        <v>94.82</v>
      </c>
      <c r="F4543" s="183">
        <v>1</v>
      </c>
      <c r="G4543" s="48">
        <f>+(Ventas_Wellpro[[#This Row],[Precio de Venta]]*0.16)*Ventas_Wellpro[[#This Row],[Cantidad Vendida]]</f>
        <v>15.171199999999999</v>
      </c>
      <c r="H4543" s="185">
        <v>94.82</v>
      </c>
      <c r="I4543" s="17">
        <f>+Ventas_Wellpro[[#This Row],[Total de Venta sin IVA]]+Ventas_Wellpro[[#This Row],[IVA]]</f>
        <v>109.99119999999999</v>
      </c>
      <c r="J4543">
        <f>YEAR(Ventas_Wellpro[[#This Row],[Fecha]])</f>
        <v>2026</v>
      </c>
      <c r="K4543" t="str">
        <f>TEXT(Ventas_Wellpro[[#This Row],[Fecha]],"MMMM")</f>
        <v>mayo</v>
      </c>
      <c r="L4543">
        <f>DAY(Ventas_Wellpro[[#This Row],[Fecha]])</f>
        <v>19</v>
      </c>
    </row>
    <row r="4544" spans="2:12" x14ac:dyDescent="0.25">
      <c r="B4544" s="70">
        <v>46162</v>
      </c>
      <c r="C4544" s="88" t="s">
        <v>18</v>
      </c>
      <c r="D4544" t="s">
        <v>196</v>
      </c>
      <c r="E4544" s="183">
        <v>525.59</v>
      </c>
      <c r="F4544" s="183">
        <v>6</v>
      </c>
      <c r="G4544" s="48">
        <f>+(Ventas_Wellpro[[#This Row],[Precio de Venta]]*0.16)*Ventas_Wellpro[[#This Row],[Cantidad Vendida]]</f>
        <v>504.56640000000004</v>
      </c>
      <c r="H4544" s="185">
        <v>3153.54</v>
      </c>
      <c r="I4544" s="17">
        <f>+Ventas_Wellpro[[#This Row],[Total de Venta sin IVA]]+Ventas_Wellpro[[#This Row],[IVA]]</f>
        <v>3658.1064000000001</v>
      </c>
      <c r="J4544">
        <f>YEAR(Ventas_Wellpro[[#This Row],[Fecha]])</f>
        <v>2026</v>
      </c>
      <c r="K4544" t="str">
        <f>TEXT(Ventas_Wellpro[[#This Row],[Fecha]],"MMMM")</f>
        <v>mayo</v>
      </c>
      <c r="L4544">
        <f>DAY(Ventas_Wellpro[[#This Row],[Fecha]])</f>
        <v>20</v>
      </c>
    </row>
    <row r="4545" spans="2:12" x14ac:dyDescent="0.25">
      <c r="B4545" s="70">
        <v>46162</v>
      </c>
      <c r="C4545" s="88" t="s">
        <v>18</v>
      </c>
      <c r="D4545" t="s">
        <v>196</v>
      </c>
      <c r="E4545" s="184">
        <v>525.59</v>
      </c>
      <c r="F4545" s="184">
        <v>6</v>
      </c>
      <c r="G4545" s="48">
        <f>+(Ventas_Wellpro[[#This Row],[Precio de Venta]]*0.16)*Ventas_Wellpro[[#This Row],[Cantidad Vendida]]</f>
        <v>504.56640000000004</v>
      </c>
      <c r="H4545" s="186">
        <v>3153.54</v>
      </c>
      <c r="I4545" s="17">
        <f>+Ventas_Wellpro[[#This Row],[Total de Venta sin IVA]]+Ventas_Wellpro[[#This Row],[IVA]]</f>
        <v>3658.1064000000001</v>
      </c>
      <c r="J4545">
        <f>YEAR(Ventas_Wellpro[[#This Row],[Fecha]])</f>
        <v>2026</v>
      </c>
      <c r="K4545" t="str">
        <f>TEXT(Ventas_Wellpro[[#This Row],[Fecha]],"MMMM")</f>
        <v>mayo</v>
      </c>
      <c r="L4545">
        <f>DAY(Ventas_Wellpro[[#This Row],[Fecha]])</f>
        <v>20</v>
      </c>
    </row>
    <row r="4546" spans="2:12" x14ac:dyDescent="0.25">
      <c r="B4546" s="70">
        <v>46162</v>
      </c>
      <c r="C4546" s="88" t="s">
        <v>18</v>
      </c>
      <c r="D4546" t="s">
        <v>196</v>
      </c>
      <c r="E4546" s="183">
        <v>525.59</v>
      </c>
      <c r="F4546" s="183">
        <v>6</v>
      </c>
      <c r="G4546" s="48">
        <f>+(Ventas_Wellpro[[#This Row],[Precio de Venta]]*0.16)*Ventas_Wellpro[[#This Row],[Cantidad Vendida]]</f>
        <v>504.56640000000004</v>
      </c>
      <c r="H4546" s="185">
        <v>3153.54</v>
      </c>
      <c r="I4546" s="17">
        <f>+Ventas_Wellpro[[#This Row],[Total de Venta sin IVA]]+Ventas_Wellpro[[#This Row],[IVA]]</f>
        <v>3658.1064000000001</v>
      </c>
      <c r="J4546">
        <f>YEAR(Ventas_Wellpro[[#This Row],[Fecha]])</f>
        <v>2026</v>
      </c>
      <c r="K4546" t="str">
        <f>TEXT(Ventas_Wellpro[[#This Row],[Fecha]],"MMMM")</f>
        <v>mayo</v>
      </c>
      <c r="L4546">
        <f>DAY(Ventas_Wellpro[[#This Row],[Fecha]])</f>
        <v>20</v>
      </c>
    </row>
    <row r="4547" spans="2:12" x14ac:dyDescent="0.25">
      <c r="B4547" s="70">
        <v>46162</v>
      </c>
      <c r="C4547" s="74" t="s">
        <v>22</v>
      </c>
      <c r="D4547" s="211" t="s">
        <v>144</v>
      </c>
      <c r="E4547" s="184">
        <v>137.79</v>
      </c>
      <c r="F4547" s="184">
        <v>1</v>
      </c>
      <c r="G4547" s="48">
        <f>+(Ventas_Wellpro[[#This Row],[Precio de Venta]]*0.16)*Ventas_Wellpro[[#This Row],[Cantidad Vendida]]</f>
        <v>22.046399999999998</v>
      </c>
      <c r="H4547" s="186">
        <v>137.79</v>
      </c>
      <c r="I4547" s="17">
        <f>+Ventas_Wellpro[[#This Row],[Total de Venta sin IVA]]+Ventas_Wellpro[[#This Row],[IVA]]</f>
        <v>159.8364</v>
      </c>
      <c r="J4547">
        <f>YEAR(Ventas_Wellpro[[#This Row],[Fecha]])</f>
        <v>2026</v>
      </c>
      <c r="K4547" t="str">
        <f>TEXT(Ventas_Wellpro[[#This Row],[Fecha]],"MMMM")</f>
        <v>mayo</v>
      </c>
      <c r="L4547">
        <f>DAY(Ventas_Wellpro[[#This Row],[Fecha]])</f>
        <v>20</v>
      </c>
    </row>
    <row r="4548" spans="2:12" x14ac:dyDescent="0.25">
      <c r="B4548" s="70">
        <v>46162</v>
      </c>
      <c r="C4548" s="74" t="s">
        <v>21</v>
      </c>
      <c r="D4548" s="210" t="s">
        <v>144</v>
      </c>
      <c r="E4548" s="183">
        <v>137.79</v>
      </c>
      <c r="F4548" s="183">
        <v>1</v>
      </c>
      <c r="G4548" s="48">
        <f>+(Ventas_Wellpro[[#This Row],[Precio de Venta]]*0.16)*Ventas_Wellpro[[#This Row],[Cantidad Vendida]]</f>
        <v>22.046399999999998</v>
      </c>
      <c r="H4548" s="185">
        <v>137.79</v>
      </c>
      <c r="I4548" s="17">
        <f>+Ventas_Wellpro[[#This Row],[Total de Venta sin IVA]]+Ventas_Wellpro[[#This Row],[IVA]]</f>
        <v>159.8364</v>
      </c>
      <c r="J4548">
        <f>YEAR(Ventas_Wellpro[[#This Row],[Fecha]])</f>
        <v>2026</v>
      </c>
      <c r="K4548" t="str">
        <f>TEXT(Ventas_Wellpro[[#This Row],[Fecha]],"MMMM")</f>
        <v>mayo</v>
      </c>
      <c r="L4548">
        <f>DAY(Ventas_Wellpro[[#This Row],[Fecha]])</f>
        <v>20</v>
      </c>
    </row>
    <row r="4549" spans="2:12" x14ac:dyDescent="0.25">
      <c r="B4549" s="70">
        <v>46162</v>
      </c>
      <c r="C4549" s="74" t="s">
        <v>24</v>
      </c>
      <c r="D4549" s="211" t="s">
        <v>144</v>
      </c>
      <c r="E4549" s="184">
        <v>137.79</v>
      </c>
      <c r="F4549" s="184">
        <v>1</v>
      </c>
      <c r="G4549" s="48">
        <f>+(Ventas_Wellpro[[#This Row],[Precio de Venta]]*0.16)*Ventas_Wellpro[[#This Row],[Cantidad Vendida]]</f>
        <v>22.046399999999998</v>
      </c>
      <c r="H4549" s="186">
        <v>137.79</v>
      </c>
      <c r="I4549" s="17">
        <f>+Ventas_Wellpro[[#This Row],[Total de Venta sin IVA]]+Ventas_Wellpro[[#This Row],[IVA]]</f>
        <v>159.8364</v>
      </c>
      <c r="J4549">
        <f>YEAR(Ventas_Wellpro[[#This Row],[Fecha]])</f>
        <v>2026</v>
      </c>
      <c r="K4549" t="str">
        <f>TEXT(Ventas_Wellpro[[#This Row],[Fecha]],"MMMM")</f>
        <v>mayo</v>
      </c>
      <c r="L4549">
        <f>DAY(Ventas_Wellpro[[#This Row],[Fecha]])</f>
        <v>20</v>
      </c>
    </row>
    <row r="4550" spans="2:12" x14ac:dyDescent="0.25">
      <c r="B4550" s="70">
        <v>46162</v>
      </c>
      <c r="C4550" s="74" t="s">
        <v>24</v>
      </c>
      <c r="D4550" s="210" t="s">
        <v>144</v>
      </c>
      <c r="E4550" s="183">
        <v>137.79</v>
      </c>
      <c r="F4550" s="183">
        <v>1</v>
      </c>
      <c r="G4550" s="48">
        <f>+(Ventas_Wellpro[[#This Row],[Precio de Venta]]*0.16)*Ventas_Wellpro[[#This Row],[Cantidad Vendida]]</f>
        <v>22.046399999999998</v>
      </c>
      <c r="H4550" s="185">
        <v>137.79</v>
      </c>
      <c r="I4550" s="17">
        <f>+Ventas_Wellpro[[#This Row],[Total de Venta sin IVA]]+Ventas_Wellpro[[#This Row],[IVA]]</f>
        <v>159.8364</v>
      </c>
      <c r="J4550">
        <f>YEAR(Ventas_Wellpro[[#This Row],[Fecha]])</f>
        <v>2026</v>
      </c>
      <c r="K4550" t="str">
        <f>TEXT(Ventas_Wellpro[[#This Row],[Fecha]],"MMMM")</f>
        <v>mayo</v>
      </c>
      <c r="L4550">
        <f>DAY(Ventas_Wellpro[[#This Row],[Fecha]])</f>
        <v>20</v>
      </c>
    </row>
    <row r="4551" spans="2:12" x14ac:dyDescent="0.25">
      <c r="B4551" s="70">
        <v>46162</v>
      </c>
      <c r="C4551" s="74" t="s">
        <v>12</v>
      </c>
      <c r="D4551" s="211" t="s">
        <v>144</v>
      </c>
      <c r="E4551" s="184">
        <v>343.97</v>
      </c>
      <c r="F4551" s="184">
        <v>1</v>
      </c>
      <c r="G4551" s="48">
        <f>+(Ventas_Wellpro[[#This Row],[Precio de Venta]]*0.16)*Ventas_Wellpro[[#This Row],[Cantidad Vendida]]</f>
        <v>55.035200000000003</v>
      </c>
      <c r="H4551" s="186">
        <v>343.97</v>
      </c>
      <c r="I4551" s="17">
        <f>+Ventas_Wellpro[[#This Row],[Total de Venta sin IVA]]+Ventas_Wellpro[[#This Row],[IVA]]</f>
        <v>399.00520000000006</v>
      </c>
      <c r="J4551">
        <f>YEAR(Ventas_Wellpro[[#This Row],[Fecha]])</f>
        <v>2026</v>
      </c>
      <c r="K4551" t="str">
        <f>TEXT(Ventas_Wellpro[[#This Row],[Fecha]],"MMMM")</f>
        <v>mayo</v>
      </c>
      <c r="L4551">
        <f>DAY(Ventas_Wellpro[[#This Row],[Fecha]])</f>
        <v>20</v>
      </c>
    </row>
    <row r="4552" spans="2:12" x14ac:dyDescent="0.25">
      <c r="B4552" s="70">
        <v>46162</v>
      </c>
      <c r="C4552" s="74" t="s">
        <v>17</v>
      </c>
      <c r="D4552" t="s">
        <v>196</v>
      </c>
      <c r="E4552" s="183">
        <v>498.66</v>
      </c>
      <c r="F4552" s="183">
        <v>6</v>
      </c>
      <c r="G4552" s="48">
        <f>+(Ventas_Wellpro[[#This Row],[Precio de Venta]]*0.16)*Ventas_Wellpro[[#This Row],[Cantidad Vendida]]</f>
        <v>478.71360000000004</v>
      </c>
      <c r="H4552" s="185">
        <v>2991.96</v>
      </c>
      <c r="I4552" s="17">
        <f>+Ventas_Wellpro[[#This Row],[Total de Venta sin IVA]]+Ventas_Wellpro[[#This Row],[IVA]]</f>
        <v>3470.6736000000001</v>
      </c>
      <c r="J4552">
        <f>YEAR(Ventas_Wellpro[[#This Row],[Fecha]])</f>
        <v>2026</v>
      </c>
      <c r="K4552" t="str">
        <f>TEXT(Ventas_Wellpro[[#This Row],[Fecha]],"MMMM")</f>
        <v>mayo</v>
      </c>
      <c r="L4552">
        <f>DAY(Ventas_Wellpro[[#This Row],[Fecha]])</f>
        <v>20</v>
      </c>
    </row>
    <row r="4553" spans="2:12" x14ac:dyDescent="0.25">
      <c r="B4553" s="70">
        <v>46162</v>
      </c>
      <c r="C4553" s="74" t="s">
        <v>17</v>
      </c>
      <c r="D4553" t="s">
        <v>196</v>
      </c>
      <c r="E4553" s="184">
        <v>498.66</v>
      </c>
      <c r="F4553" s="184">
        <v>6</v>
      </c>
      <c r="G4553" s="48">
        <f>+(Ventas_Wellpro[[#This Row],[Precio de Venta]]*0.16)*Ventas_Wellpro[[#This Row],[Cantidad Vendida]]</f>
        <v>478.71360000000004</v>
      </c>
      <c r="H4553" s="186">
        <v>2991.96</v>
      </c>
      <c r="I4553" s="17">
        <f>+Ventas_Wellpro[[#This Row],[Total de Venta sin IVA]]+Ventas_Wellpro[[#This Row],[IVA]]</f>
        <v>3470.6736000000001</v>
      </c>
      <c r="J4553">
        <f>YEAR(Ventas_Wellpro[[#This Row],[Fecha]])</f>
        <v>2026</v>
      </c>
      <c r="K4553" t="str">
        <f>TEXT(Ventas_Wellpro[[#This Row],[Fecha]],"MMMM")</f>
        <v>mayo</v>
      </c>
      <c r="L4553">
        <f>DAY(Ventas_Wellpro[[#This Row],[Fecha]])</f>
        <v>20</v>
      </c>
    </row>
    <row r="4554" spans="2:12" x14ac:dyDescent="0.25">
      <c r="B4554" s="70">
        <v>46162</v>
      </c>
      <c r="C4554" s="74" t="s">
        <v>17</v>
      </c>
      <c r="D4554" t="s">
        <v>196</v>
      </c>
      <c r="E4554" s="183">
        <v>498.66</v>
      </c>
      <c r="F4554" s="183">
        <v>6</v>
      </c>
      <c r="G4554" s="48">
        <f>+(Ventas_Wellpro[[#This Row],[Precio de Venta]]*0.16)*Ventas_Wellpro[[#This Row],[Cantidad Vendida]]</f>
        <v>478.71360000000004</v>
      </c>
      <c r="H4554" s="185">
        <v>2991.96</v>
      </c>
      <c r="I4554" s="17">
        <f>+Ventas_Wellpro[[#This Row],[Total de Venta sin IVA]]+Ventas_Wellpro[[#This Row],[IVA]]</f>
        <v>3470.6736000000001</v>
      </c>
      <c r="J4554">
        <f>YEAR(Ventas_Wellpro[[#This Row],[Fecha]])</f>
        <v>2026</v>
      </c>
      <c r="K4554" t="str">
        <f>TEXT(Ventas_Wellpro[[#This Row],[Fecha]],"MMMM")</f>
        <v>mayo</v>
      </c>
      <c r="L4554">
        <f>DAY(Ventas_Wellpro[[#This Row],[Fecha]])</f>
        <v>20</v>
      </c>
    </row>
    <row r="4555" spans="2:12" x14ac:dyDescent="0.25">
      <c r="B4555" s="70">
        <v>46162</v>
      </c>
      <c r="C4555" s="74" t="s">
        <v>17</v>
      </c>
      <c r="D4555" t="s">
        <v>196</v>
      </c>
      <c r="E4555" s="184">
        <v>498.66</v>
      </c>
      <c r="F4555" s="184">
        <v>6</v>
      </c>
      <c r="G4555" s="48">
        <f>+(Ventas_Wellpro[[#This Row],[Precio de Venta]]*0.16)*Ventas_Wellpro[[#This Row],[Cantidad Vendida]]</f>
        <v>478.71360000000004</v>
      </c>
      <c r="H4555" s="186">
        <v>2991.96</v>
      </c>
      <c r="I4555" s="17">
        <f>+Ventas_Wellpro[[#This Row],[Total de Venta sin IVA]]+Ventas_Wellpro[[#This Row],[IVA]]</f>
        <v>3470.6736000000001</v>
      </c>
      <c r="J4555">
        <f>YEAR(Ventas_Wellpro[[#This Row],[Fecha]])</f>
        <v>2026</v>
      </c>
      <c r="K4555" t="str">
        <f>TEXT(Ventas_Wellpro[[#This Row],[Fecha]],"MMMM")</f>
        <v>mayo</v>
      </c>
      <c r="L4555">
        <f>DAY(Ventas_Wellpro[[#This Row],[Fecha]])</f>
        <v>20</v>
      </c>
    </row>
    <row r="4556" spans="2:12" x14ac:dyDescent="0.25">
      <c r="B4556" s="70">
        <v>46162</v>
      </c>
      <c r="C4556" s="74" t="s">
        <v>123</v>
      </c>
      <c r="D4556" s="210" t="s">
        <v>144</v>
      </c>
      <c r="E4556" s="183">
        <v>137.79</v>
      </c>
      <c r="F4556" s="183">
        <v>1</v>
      </c>
      <c r="G4556" s="48">
        <f>+(Ventas_Wellpro[[#This Row],[Precio de Venta]]*0.16)*Ventas_Wellpro[[#This Row],[Cantidad Vendida]]</f>
        <v>22.046399999999998</v>
      </c>
      <c r="H4556" s="185">
        <v>137.79</v>
      </c>
      <c r="I4556" s="17">
        <f>+Ventas_Wellpro[[#This Row],[Total de Venta sin IVA]]+Ventas_Wellpro[[#This Row],[IVA]]</f>
        <v>159.8364</v>
      </c>
      <c r="J4556">
        <f>YEAR(Ventas_Wellpro[[#This Row],[Fecha]])</f>
        <v>2026</v>
      </c>
      <c r="K4556" t="str">
        <f>TEXT(Ventas_Wellpro[[#This Row],[Fecha]],"MMMM")</f>
        <v>mayo</v>
      </c>
      <c r="L4556">
        <f>DAY(Ventas_Wellpro[[#This Row],[Fecha]])</f>
        <v>20</v>
      </c>
    </row>
    <row r="4557" spans="2:12" x14ac:dyDescent="0.25">
      <c r="B4557" s="70">
        <v>46163</v>
      </c>
      <c r="C4557" s="74" t="s">
        <v>22</v>
      </c>
      <c r="D4557" s="210" t="s">
        <v>144</v>
      </c>
      <c r="E4557" s="183">
        <v>137.79</v>
      </c>
      <c r="F4557" s="183">
        <v>1</v>
      </c>
      <c r="G4557" s="48">
        <f>+(Ventas_Wellpro[[#This Row],[Precio de Venta]]*0.16)*Ventas_Wellpro[[#This Row],[Cantidad Vendida]]</f>
        <v>22.046399999999998</v>
      </c>
      <c r="H4557" s="185">
        <v>137.79</v>
      </c>
      <c r="I4557" s="17">
        <f>+Ventas_Wellpro[[#This Row],[Total de Venta sin IVA]]+Ventas_Wellpro[[#This Row],[IVA]]</f>
        <v>159.8364</v>
      </c>
      <c r="J4557">
        <f>YEAR(Ventas_Wellpro[[#This Row],[Fecha]])</f>
        <v>2026</v>
      </c>
      <c r="K4557" t="str">
        <f>TEXT(Ventas_Wellpro[[#This Row],[Fecha]],"MMMM")</f>
        <v>mayo</v>
      </c>
      <c r="L4557">
        <f>DAY(Ventas_Wellpro[[#This Row],[Fecha]])</f>
        <v>21</v>
      </c>
    </row>
    <row r="4558" spans="2:12" x14ac:dyDescent="0.25">
      <c r="B4558" s="70">
        <v>46163</v>
      </c>
      <c r="C4558" s="74" t="s">
        <v>22</v>
      </c>
      <c r="D4558" s="211" t="s">
        <v>144</v>
      </c>
      <c r="E4558" s="184">
        <v>137.79</v>
      </c>
      <c r="F4558" s="184">
        <v>1</v>
      </c>
      <c r="G4558" s="48">
        <f>+(Ventas_Wellpro[[#This Row],[Precio de Venta]]*0.16)*Ventas_Wellpro[[#This Row],[Cantidad Vendida]]</f>
        <v>22.046399999999998</v>
      </c>
      <c r="H4558" s="186">
        <v>137.79</v>
      </c>
      <c r="I4558" s="17">
        <f>+Ventas_Wellpro[[#This Row],[Total de Venta sin IVA]]+Ventas_Wellpro[[#This Row],[IVA]]</f>
        <v>159.8364</v>
      </c>
      <c r="J4558">
        <f>YEAR(Ventas_Wellpro[[#This Row],[Fecha]])</f>
        <v>2026</v>
      </c>
      <c r="K4558" t="str">
        <f>TEXT(Ventas_Wellpro[[#This Row],[Fecha]],"MMMM")</f>
        <v>mayo</v>
      </c>
      <c r="L4558">
        <f>DAY(Ventas_Wellpro[[#This Row],[Fecha]])</f>
        <v>21</v>
      </c>
    </row>
    <row r="4559" spans="2:12" x14ac:dyDescent="0.25">
      <c r="B4559" s="70">
        <v>46163</v>
      </c>
      <c r="C4559" s="74" t="s">
        <v>22</v>
      </c>
      <c r="D4559" s="210" t="s">
        <v>145</v>
      </c>
      <c r="E4559" s="183">
        <v>90.54</v>
      </c>
      <c r="F4559" s="183">
        <v>120</v>
      </c>
      <c r="G4559" s="48">
        <f>+(Ventas_Wellpro[[#This Row],[Precio de Venta]]*0.16)*Ventas_Wellpro[[#This Row],[Cantidad Vendida]]</f>
        <v>1738.3680000000002</v>
      </c>
      <c r="H4559" s="185">
        <v>10864.8</v>
      </c>
      <c r="I4559" s="17">
        <f>+Ventas_Wellpro[[#This Row],[Total de Venta sin IVA]]+Ventas_Wellpro[[#This Row],[IVA]]</f>
        <v>12603.168</v>
      </c>
      <c r="J4559">
        <f>YEAR(Ventas_Wellpro[[#This Row],[Fecha]])</f>
        <v>2026</v>
      </c>
      <c r="K4559" t="str">
        <f>TEXT(Ventas_Wellpro[[#This Row],[Fecha]],"MMMM")</f>
        <v>mayo</v>
      </c>
      <c r="L4559">
        <f>DAY(Ventas_Wellpro[[#This Row],[Fecha]])</f>
        <v>21</v>
      </c>
    </row>
    <row r="4560" spans="2:12" x14ac:dyDescent="0.25">
      <c r="B4560" s="70">
        <v>46163</v>
      </c>
      <c r="C4560" s="74" t="s">
        <v>21</v>
      </c>
      <c r="D4560" s="211" t="s">
        <v>144</v>
      </c>
      <c r="E4560" s="184">
        <v>137.79</v>
      </c>
      <c r="F4560" s="184">
        <v>1</v>
      </c>
      <c r="G4560" s="48">
        <f>+(Ventas_Wellpro[[#This Row],[Precio de Venta]]*0.16)*Ventas_Wellpro[[#This Row],[Cantidad Vendida]]</f>
        <v>22.046399999999998</v>
      </c>
      <c r="H4560" s="186">
        <v>137.79</v>
      </c>
      <c r="I4560" s="17">
        <f>+Ventas_Wellpro[[#This Row],[Total de Venta sin IVA]]+Ventas_Wellpro[[#This Row],[IVA]]</f>
        <v>159.8364</v>
      </c>
      <c r="J4560">
        <f>YEAR(Ventas_Wellpro[[#This Row],[Fecha]])</f>
        <v>2026</v>
      </c>
      <c r="K4560" t="str">
        <f>TEXT(Ventas_Wellpro[[#This Row],[Fecha]],"MMMM")</f>
        <v>mayo</v>
      </c>
      <c r="L4560">
        <f>DAY(Ventas_Wellpro[[#This Row],[Fecha]])</f>
        <v>21</v>
      </c>
    </row>
    <row r="4561" spans="2:12" x14ac:dyDescent="0.25">
      <c r="B4561" s="70">
        <v>46163</v>
      </c>
      <c r="C4561" s="74" t="s">
        <v>21</v>
      </c>
      <c r="D4561" s="210" t="s">
        <v>144</v>
      </c>
      <c r="E4561" s="183">
        <v>137.79</v>
      </c>
      <c r="F4561" s="183">
        <v>1</v>
      </c>
      <c r="G4561" s="48">
        <f>+(Ventas_Wellpro[[#This Row],[Precio de Venta]]*0.16)*Ventas_Wellpro[[#This Row],[Cantidad Vendida]]</f>
        <v>22.046399999999998</v>
      </c>
      <c r="H4561" s="185">
        <v>137.79</v>
      </c>
      <c r="I4561" s="17">
        <f>+Ventas_Wellpro[[#This Row],[Total de Venta sin IVA]]+Ventas_Wellpro[[#This Row],[IVA]]</f>
        <v>159.8364</v>
      </c>
      <c r="J4561">
        <f>YEAR(Ventas_Wellpro[[#This Row],[Fecha]])</f>
        <v>2026</v>
      </c>
      <c r="K4561" t="str">
        <f>TEXT(Ventas_Wellpro[[#This Row],[Fecha]],"MMMM")</f>
        <v>mayo</v>
      </c>
      <c r="L4561">
        <f>DAY(Ventas_Wellpro[[#This Row],[Fecha]])</f>
        <v>21</v>
      </c>
    </row>
    <row r="4562" spans="2:12" x14ac:dyDescent="0.25">
      <c r="B4562" s="70">
        <v>46163</v>
      </c>
      <c r="C4562" s="74" t="s">
        <v>21</v>
      </c>
      <c r="D4562" s="211" t="s">
        <v>144</v>
      </c>
      <c r="E4562" s="184">
        <v>137.79</v>
      </c>
      <c r="F4562" s="184">
        <v>1</v>
      </c>
      <c r="G4562" s="48">
        <f>+(Ventas_Wellpro[[#This Row],[Precio de Venta]]*0.16)*Ventas_Wellpro[[#This Row],[Cantidad Vendida]]</f>
        <v>22.046399999999998</v>
      </c>
      <c r="H4562" s="186">
        <v>137.79</v>
      </c>
      <c r="I4562" s="17">
        <f>+Ventas_Wellpro[[#This Row],[Total de Venta sin IVA]]+Ventas_Wellpro[[#This Row],[IVA]]</f>
        <v>159.8364</v>
      </c>
      <c r="J4562">
        <f>YEAR(Ventas_Wellpro[[#This Row],[Fecha]])</f>
        <v>2026</v>
      </c>
      <c r="K4562" t="str">
        <f>TEXT(Ventas_Wellpro[[#This Row],[Fecha]],"MMMM")</f>
        <v>mayo</v>
      </c>
      <c r="L4562">
        <f>DAY(Ventas_Wellpro[[#This Row],[Fecha]])</f>
        <v>21</v>
      </c>
    </row>
    <row r="4563" spans="2:12" x14ac:dyDescent="0.25">
      <c r="B4563" s="70">
        <v>46163</v>
      </c>
      <c r="C4563" s="74" t="s">
        <v>21</v>
      </c>
      <c r="D4563" s="210" t="s">
        <v>145</v>
      </c>
      <c r="E4563" s="183">
        <v>90.54</v>
      </c>
      <c r="F4563" s="183">
        <v>80</v>
      </c>
      <c r="G4563" s="48">
        <f>+(Ventas_Wellpro[[#This Row],[Precio de Venta]]*0.16)*Ventas_Wellpro[[#This Row],[Cantidad Vendida]]</f>
        <v>1158.912</v>
      </c>
      <c r="H4563" s="185">
        <v>7243.2</v>
      </c>
      <c r="I4563" s="17">
        <f>+Ventas_Wellpro[[#This Row],[Total de Venta sin IVA]]+Ventas_Wellpro[[#This Row],[IVA]]</f>
        <v>8402.1119999999992</v>
      </c>
      <c r="J4563">
        <f>YEAR(Ventas_Wellpro[[#This Row],[Fecha]])</f>
        <v>2026</v>
      </c>
      <c r="K4563" t="str">
        <f>TEXT(Ventas_Wellpro[[#This Row],[Fecha]],"MMMM")</f>
        <v>mayo</v>
      </c>
      <c r="L4563">
        <f>DAY(Ventas_Wellpro[[#This Row],[Fecha]])</f>
        <v>21</v>
      </c>
    </row>
    <row r="4564" spans="2:12" x14ac:dyDescent="0.25">
      <c r="B4564" s="70">
        <v>46163</v>
      </c>
      <c r="C4564" s="74" t="s">
        <v>23</v>
      </c>
      <c r="D4564" t="s">
        <v>197</v>
      </c>
      <c r="E4564" s="184">
        <v>103.34</v>
      </c>
      <c r="F4564" s="184">
        <v>240</v>
      </c>
      <c r="G4564" s="48">
        <f>+(Ventas_Wellpro[[#This Row],[Precio de Venta]]*0.16)*Ventas_Wellpro[[#This Row],[Cantidad Vendida]]</f>
        <v>3968.2560000000003</v>
      </c>
      <c r="H4564" s="186">
        <v>24801.599999999999</v>
      </c>
      <c r="I4564" s="17">
        <f>+Ventas_Wellpro[[#This Row],[Total de Venta sin IVA]]+Ventas_Wellpro[[#This Row],[IVA]]</f>
        <v>28769.856</v>
      </c>
      <c r="J4564">
        <f>YEAR(Ventas_Wellpro[[#This Row],[Fecha]])</f>
        <v>2026</v>
      </c>
      <c r="K4564" t="str">
        <f>TEXT(Ventas_Wellpro[[#This Row],[Fecha]],"MMMM")</f>
        <v>mayo</v>
      </c>
      <c r="L4564">
        <f>DAY(Ventas_Wellpro[[#This Row],[Fecha]])</f>
        <v>21</v>
      </c>
    </row>
    <row r="4565" spans="2:12" x14ac:dyDescent="0.25">
      <c r="B4565" s="70">
        <v>46163</v>
      </c>
      <c r="C4565" s="74" t="s">
        <v>23</v>
      </c>
      <c r="D4565" s="210" t="s">
        <v>144</v>
      </c>
      <c r="E4565" s="183">
        <v>135.72</v>
      </c>
      <c r="F4565" s="183">
        <v>1</v>
      </c>
      <c r="G4565" s="48">
        <f>+(Ventas_Wellpro[[#This Row],[Precio de Venta]]*0.16)*Ventas_Wellpro[[#This Row],[Cantidad Vendida]]</f>
        <v>21.715199999999999</v>
      </c>
      <c r="H4565" s="185">
        <v>135.72</v>
      </c>
      <c r="I4565" s="17">
        <f>+Ventas_Wellpro[[#This Row],[Total de Venta sin IVA]]+Ventas_Wellpro[[#This Row],[IVA]]</f>
        <v>157.43520000000001</v>
      </c>
      <c r="J4565">
        <f>YEAR(Ventas_Wellpro[[#This Row],[Fecha]])</f>
        <v>2026</v>
      </c>
      <c r="K4565" t="str">
        <f>TEXT(Ventas_Wellpro[[#This Row],[Fecha]],"MMMM")</f>
        <v>mayo</v>
      </c>
      <c r="L4565">
        <f>DAY(Ventas_Wellpro[[#This Row],[Fecha]])</f>
        <v>21</v>
      </c>
    </row>
    <row r="4566" spans="2:12" x14ac:dyDescent="0.25">
      <c r="B4566" s="70">
        <v>46163</v>
      </c>
      <c r="C4566" s="74" t="s">
        <v>24</v>
      </c>
      <c r="D4566" s="211" t="s">
        <v>144</v>
      </c>
      <c r="E4566" s="184">
        <v>137.79</v>
      </c>
      <c r="F4566" s="184">
        <v>1</v>
      </c>
      <c r="G4566" s="48">
        <f>+(Ventas_Wellpro[[#This Row],[Precio de Venta]]*0.16)*Ventas_Wellpro[[#This Row],[Cantidad Vendida]]</f>
        <v>22.046399999999998</v>
      </c>
      <c r="H4566" s="186">
        <v>137.79</v>
      </c>
      <c r="I4566" s="17">
        <f>+Ventas_Wellpro[[#This Row],[Total de Venta sin IVA]]+Ventas_Wellpro[[#This Row],[IVA]]</f>
        <v>159.8364</v>
      </c>
      <c r="J4566">
        <f>YEAR(Ventas_Wellpro[[#This Row],[Fecha]])</f>
        <v>2026</v>
      </c>
      <c r="K4566" t="str">
        <f>TEXT(Ventas_Wellpro[[#This Row],[Fecha]],"MMMM")</f>
        <v>mayo</v>
      </c>
      <c r="L4566">
        <f>DAY(Ventas_Wellpro[[#This Row],[Fecha]])</f>
        <v>21</v>
      </c>
    </row>
    <row r="4567" spans="2:12" x14ac:dyDescent="0.25">
      <c r="B4567" s="70">
        <v>46163</v>
      </c>
      <c r="C4567" s="74" t="s">
        <v>24</v>
      </c>
      <c r="D4567" s="210" t="s">
        <v>144</v>
      </c>
      <c r="E4567" s="183">
        <v>137.79</v>
      </c>
      <c r="F4567" s="183">
        <v>1</v>
      </c>
      <c r="G4567" s="48">
        <f>+(Ventas_Wellpro[[#This Row],[Precio de Venta]]*0.16)*Ventas_Wellpro[[#This Row],[Cantidad Vendida]]</f>
        <v>22.046399999999998</v>
      </c>
      <c r="H4567" s="185">
        <v>137.79</v>
      </c>
      <c r="I4567" s="17">
        <f>+Ventas_Wellpro[[#This Row],[Total de Venta sin IVA]]+Ventas_Wellpro[[#This Row],[IVA]]</f>
        <v>159.8364</v>
      </c>
      <c r="J4567">
        <f>YEAR(Ventas_Wellpro[[#This Row],[Fecha]])</f>
        <v>2026</v>
      </c>
      <c r="K4567" t="str">
        <f>TEXT(Ventas_Wellpro[[#This Row],[Fecha]],"MMMM")</f>
        <v>mayo</v>
      </c>
      <c r="L4567">
        <f>DAY(Ventas_Wellpro[[#This Row],[Fecha]])</f>
        <v>21</v>
      </c>
    </row>
    <row r="4568" spans="2:12" x14ac:dyDescent="0.25">
      <c r="B4568" s="70">
        <v>46163</v>
      </c>
      <c r="C4568" s="74" t="s">
        <v>24</v>
      </c>
      <c r="D4568" s="211" t="s">
        <v>144</v>
      </c>
      <c r="E4568" s="184">
        <v>137.79</v>
      </c>
      <c r="F4568" s="184">
        <v>1</v>
      </c>
      <c r="G4568" s="48">
        <f>+(Ventas_Wellpro[[#This Row],[Precio de Venta]]*0.16)*Ventas_Wellpro[[#This Row],[Cantidad Vendida]]</f>
        <v>22.046399999999998</v>
      </c>
      <c r="H4568" s="186">
        <v>137.79</v>
      </c>
      <c r="I4568" s="17">
        <f>+Ventas_Wellpro[[#This Row],[Total de Venta sin IVA]]+Ventas_Wellpro[[#This Row],[IVA]]</f>
        <v>159.8364</v>
      </c>
      <c r="J4568">
        <f>YEAR(Ventas_Wellpro[[#This Row],[Fecha]])</f>
        <v>2026</v>
      </c>
      <c r="K4568" t="str">
        <f>TEXT(Ventas_Wellpro[[#This Row],[Fecha]],"MMMM")</f>
        <v>mayo</v>
      </c>
      <c r="L4568">
        <f>DAY(Ventas_Wellpro[[#This Row],[Fecha]])</f>
        <v>21</v>
      </c>
    </row>
    <row r="4569" spans="2:12" x14ac:dyDescent="0.25">
      <c r="B4569" s="70">
        <v>46163</v>
      </c>
      <c r="C4569" s="74" t="s">
        <v>16</v>
      </c>
      <c r="D4569" t="s">
        <v>217</v>
      </c>
      <c r="E4569" s="183">
        <v>549.02</v>
      </c>
      <c r="F4569" s="183">
        <v>9</v>
      </c>
      <c r="G4569" s="48">
        <f>+(Ventas_Wellpro[[#This Row],[Precio de Venta]]*0.16)*Ventas_Wellpro[[#This Row],[Cantidad Vendida]]</f>
        <v>790.58879999999999</v>
      </c>
      <c r="H4569" s="185">
        <v>4941.18</v>
      </c>
      <c r="I4569" s="17">
        <f>+Ventas_Wellpro[[#This Row],[Total de Venta sin IVA]]+Ventas_Wellpro[[#This Row],[IVA]]</f>
        <v>5731.7687999999998</v>
      </c>
      <c r="J4569">
        <f>YEAR(Ventas_Wellpro[[#This Row],[Fecha]])</f>
        <v>2026</v>
      </c>
      <c r="K4569" t="str">
        <f>TEXT(Ventas_Wellpro[[#This Row],[Fecha]],"MMMM")</f>
        <v>mayo</v>
      </c>
      <c r="L4569">
        <f>DAY(Ventas_Wellpro[[#This Row],[Fecha]])</f>
        <v>21</v>
      </c>
    </row>
    <row r="4570" spans="2:12" x14ac:dyDescent="0.25">
      <c r="B4570" s="70">
        <v>46163</v>
      </c>
      <c r="C4570" s="74" t="s">
        <v>12</v>
      </c>
      <c r="D4570" s="211" t="s">
        <v>144</v>
      </c>
      <c r="E4570" s="184">
        <v>343.97</v>
      </c>
      <c r="F4570" s="184">
        <v>1</v>
      </c>
      <c r="G4570" s="48">
        <f>+(Ventas_Wellpro[[#This Row],[Precio de Venta]]*0.16)*Ventas_Wellpro[[#This Row],[Cantidad Vendida]]</f>
        <v>55.035200000000003</v>
      </c>
      <c r="H4570" s="186">
        <v>343.97</v>
      </c>
      <c r="I4570" s="17">
        <f>+Ventas_Wellpro[[#This Row],[Total de Venta sin IVA]]+Ventas_Wellpro[[#This Row],[IVA]]</f>
        <v>399.00520000000006</v>
      </c>
      <c r="J4570">
        <f>YEAR(Ventas_Wellpro[[#This Row],[Fecha]])</f>
        <v>2026</v>
      </c>
      <c r="K4570" t="str">
        <f>TEXT(Ventas_Wellpro[[#This Row],[Fecha]],"MMMM")</f>
        <v>mayo</v>
      </c>
      <c r="L4570">
        <f>DAY(Ventas_Wellpro[[#This Row],[Fecha]])</f>
        <v>21</v>
      </c>
    </row>
    <row r="4571" spans="2:12" x14ac:dyDescent="0.25">
      <c r="B4571" s="70">
        <v>46163</v>
      </c>
      <c r="C4571" s="74" t="s">
        <v>11</v>
      </c>
      <c r="D4571" s="210" t="s">
        <v>144</v>
      </c>
      <c r="E4571" s="183">
        <v>343.97</v>
      </c>
      <c r="F4571" s="183">
        <v>1</v>
      </c>
      <c r="G4571" s="48">
        <f>+(Ventas_Wellpro[[#This Row],[Precio de Venta]]*0.16)*Ventas_Wellpro[[#This Row],[Cantidad Vendida]]</f>
        <v>55.035200000000003</v>
      </c>
      <c r="H4571" s="185">
        <v>343.97</v>
      </c>
      <c r="I4571" s="17">
        <f>+Ventas_Wellpro[[#This Row],[Total de Venta sin IVA]]+Ventas_Wellpro[[#This Row],[IVA]]</f>
        <v>399.00520000000006</v>
      </c>
      <c r="J4571">
        <f>YEAR(Ventas_Wellpro[[#This Row],[Fecha]])</f>
        <v>2026</v>
      </c>
      <c r="K4571" t="str">
        <f>TEXT(Ventas_Wellpro[[#This Row],[Fecha]],"MMMM")</f>
        <v>mayo</v>
      </c>
      <c r="L4571">
        <f>DAY(Ventas_Wellpro[[#This Row],[Fecha]])</f>
        <v>21</v>
      </c>
    </row>
    <row r="4572" spans="2:12" x14ac:dyDescent="0.25">
      <c r="B4572" s="70">
        <v>46163</v>
      </c>
      <c r="C4572" s="74" t="s">
        <v>10</v>
      </c>
      <c r="D4572" t="s">
        <v>197</v>
      </c>
      <c r="E4572" s="184">
        <v>211.23</v>
      </c>
      <c r="F4572" s="184">
        <v>6</v>
      </c>
      <c r="G4572" s="48">
        <f>+(Ventas_Wellpro[[#This Row],[Precio de Venta]]*0.16)*Ventas_Wellpro[[#This Row],[Cantidad Vendida]]</f>
        <v>202.7808</v>
      </c>
      <c r="H4572" s="186">
        <v>1267.3800000000001</v>
      </c>
      <c r="I4572" s="17">
        <f>+Ventas_Wellpro[[#This Row],[Total de Venta sin IVA]]+Ventas_Wellpro[[#This Row],[IVA]]</f>
        <v>1470.1608000000001</v>
      </c>
      <c r="J4572">
        <f>YEAR(Ventas_Wellpro[[#This Row],[Fecha]])</f>
        <v>2026</v>
      </c>
      <c r="K4572" t="str">
        <f>TEXT(Ventas_Wellpro[[#This Row],[Fecha]],"MMMM")</f>
        <v>mayo</v>
      </c>
      <c r="L4572">
        <f>DAY(Ventas_Wellpro[[#This Row],[Fecha]])</f>
        <v>21</v>
      </c>
    </row>
    <row r="4573" spans="2:12" x14ac:dyDescent="0.25">
      <c r="B4573" s="70">
        <v>46163</v>
      </c>
      <c r="C4573" s="74" t="s">
        <v>15</v>
      </c>
      <c r="D4573" s="210" t="s">
        <v>145</v>
      </c>
      <c r="E4573" s="183">
        <v>632.99</v>
      </c>
      <c r="F4573" s="183">
        <v>8</v>
      </c>
      <c r="G4573" s="48">
        <f>+(Ventas_Wellpro[[#This Row],[Precio de Venta]]*0.16)*Ventas_Wellpro[[#This Row],[Cantidad Vendida]]</f>
        <v>810.22720000000004</v>
      </c>
      <c r="H4573" s="185">
        <v>5063.92</v>
      </c>
      <c r="I4573" s="17">
        <f>+Ventas_Wellpro[[#This Row],[Total de Venta sin IVA]]+Ventas_Wellpro[[#This Row],[IVA]]</f>
        <v>5874.1472000000003</v>
      </c>
      <c r="J4573">
        <f>YEAR(Ventas_Wellpro[[#This Row],[Fecha]])</f>
        <v>2026</v>
      </c>
      <c r="K4573" t="str">
        <f>TEXT(Ventas_Wellpro[[#This Row],[Fecha]],"MMMM")</f>
        <v>mayo</v>
      </c>
      <c r="L4573">
        <f>DAY(Ventas_Wellpro[[#This Row],[Fecha]])</f>
        <v>21</v>
      </c>
    </row>
    <row r="4574" spans="2:12" x14ac:dyDescent="0.25">
      <c r="B4574" s="70">
        <v>46163</v>
      </c>
      <c r="C4574" s="74" t="s">
        <v>15</v>
      </c>
      <c r="D4574" t="s">
        <v>217</v>
      </c>
      <c r="E4574" s="184">
        <v>538.03</v>
      </c>
      <c r="F4574" s="184">
        <v>10</v>
      </c>
      <c r="G4574" s="48">
        <f>+(Ventas_Wellpro[[#This Row],[Precio de Venta]]*0.16)*Ventas_Wellpro[[#This Row],[Cantidad Vendida]]</f>
        <v>860.84799999999996</v>
      </c>
      <c r="H4574" s="186">
        <v>5380.3</v>
      </c>
      <c r="I4574" s="17">
        <f>+Ventas_Wellpro[[#This Row],[Total de Venta sin IVA]]+Ventas_Wellpro[[#This Row],[IVA]]</f>
        <v>6241.1480000000001</v>
      </c>
      <c r="J4574">
        <f>YEAR(Ventas_Wellpro[[#This Row],[Fecha]])</f>
        <v>2026</v>
      </c>
      <c r="K4574" t="str">
        <f>TEXT(Ventas_Wellpro[[#This Row],[Fecha]],"MMMM")</f>
        <v>mayo</v>
      </c>
      <c r="L4574">
        <f>DAY(Ventas_Wellpro[[#This Row],[Fecha]])</f>
        <v>21</v>
      </c>
    </row>
    <row r="4575" spans="2:12" x14ac:dyDescent="0.25">
      <c r="B4575" s="70">
        <v>46163</v>
      </c>
      <c r="C4575" s="123" t="s">
        <v>147</v>
      </c>
      <c r="D4575" s="211" t="s">
        <v>144</v>
      </c>
      <c r="E4575" s="184">
        <v>94.82</v>
      </c>
      <c r="F4575" s="184">
        <v>1</v>
      </c>
      <c r="G4575" s="48">
        <f>+(Ventas_Wellpro[[#This Row],[Precio de Venta]]*0.16)*Ventas_Wellpro[[#This Row],[Cantidad Vendida]]</f>
        <v>15.171199999999999</v>
      </c>
      <c r="H4575" s="186">
        <v>94.82</v>
      </c>
      <c r="I4575" s="17">
        <f>+Ventas_Wellpro[[#This Row],[Total de Venta sin IVA]]+Ventas_Wellpro[[#This Row],[IVA]]</f>
        <v>109.99119999999999</v>
      </c>
      <c r="J4575">
        <f>YEAR(Ventas_Wellpro[[#This Row],[Fecha]])</f>
        <v>2026</v>
      </c>
      <c r="K4575" t="str">
        <f>TEXT(Ventas_Wellpro[[#This Row],[Fecha]],"MMMM")</f>
        <v>mayo</v>
      </c>
      <c r="L4575">
        <f>DAY(Ventas_Wellpro[[#This Row],[Fecha]])</f>
        <v>21</v>
      </c>
    </row>
    <row r="4576" spans="2:12" x14ac:dyDescent="0.25">
      <c r="B4576" s="70">
        <v>46163</v>
      </c>
      <c r="C4576" s="123" t="s">
        <v>147</v>
      </c>
      <c r="D4576" s="210" t="s">
        <v>144</v>
      </c>
      <c r="E4576" s="183">
        <v>94.82</v>
      </c>
      <c r="F4576" s="183">
        <v>1</v>
      </c>
      <c r="G4576" s="48">
        <f>+(Ventas_Wellpro[[#This Row],[Precio de Venta]]*0.16)*Ventas_Wellpro[[#This Row],[Cantidad Vendida]]</f>
        <v>15.171199999999999</v>
      </c>
      <c r="H4576" s="185">
        <v>94.82</v>
      </c>
      <c r="I4576" s="17">
        <f>+Ventas_Wellpro[[#This Row],[Total de Venta sin IVA]]+Ventas_Wellpro[[#This Row],[IVA]]</f>
        <v>109.99119999999999</v>
      </c>
      <c r="J4576">
        <f>YEAR(Ventas_Wellpro[[#This Row],[Fecha]])</f>
        <v>2026</v>
      </c>
      <c r="K4576" t="str">
        <f>TEXT(Ventas_Wellpro[[#This Row],[Fecha]],"MMMM")</f>
        <v>mayo</v>
      </c>
      <c r="L4576">
        <f>DAY(Ventas_Wellpro[[#This Row],[Fecha]])</f>
        <v>21</v>
      </c>
    </row>
    <row r="4577" spans="2:12" x14ac:dyDescent="0.25">
      <c r="B4577" s="70">
        <v>46163</v>
      </c>
      <c r="C4577" s="123" t="s">
        <v>147</v>
      </c>
      <c r="D4577" s="211" t="s">
        <v>144</v>
      </c>
      <c r="E4577" s="184">
        <v>94.82</v>
      </c>
      <c r="F4577" s="184">
        <v>2</v>
      </c>
      <c r="G4577" s="48">
        <f>+(Ventas_Wellpro[[#This Row],[Precio de Venta]]*0.16)*Ventas_Wellpro[[#This Row],[Cantidad Vendida]]</f>
        <v>30.342399999999998</v>
      </c>
      <c r="H4577" s="186">
        <v>189.64</v>
      </c>
      <c r="I4577" s="17">
        <f>+Ventas_Wellpro[[#This Row],[Total de Venta sin IVA]]+Ventas_Wellpro[[#This Row],[IVA]]</f>
        <v>219.98239999999998</v>
      </c>
      <c r="J4577">
        <f>YEAR(Ventas_Wellpro[[#This Row],[Fecha]])</f>
        <v>2026</v>
      </c>
      <c r="K4577" t="str">
        <f>TEXT(Ventas_Wellpro[[#This Row],[Fecha]],"MMMM")</f>
        <v>mayo</v>
      </c>
      <c r="L4577">
        <f>DAY(Ventas_Wellpro[[#This Row],[Fecha]])</f>
        <v>21</v>
      </c>
    </row>
    <row r="4578" spans="2:12" x14ac:dyDescent="0.25">
      <c r="B4578" s="70">
        <v>46163</v>
      </c>
      <c r="C4578" s="74" t="s">
        <v>123</v>
      </c>
      <c r="D4578" s="210" t="s">
        <v>144</v>
      </c>
      <c r="E4578" s="183">
        <v>137.79</v>
      </c>
      <c r="F4578" s="183">
        <v>1</v>
      </c>
      <c r="G4578" s="48">
        <f>+(Ventas_Wellpro[[#This Row],[Precio de Venta]]*0.16)*Ventas_Wellpro[[#This Row],[Cantidad Vendida]]</f>
        <v>22.046399999999998</v>
      </c>
      <c r="H4578" s="185">
        <v>137.79</v>
      </c>
      <c r="I4578" s="17">
        <f>+Ventas_Wellpro[[#This Row],[Total de Venta sin IVA]]+Ventas_Wellpro[[#This Row],[IVA]]</f>
        <v>159.8364</v>
      </c>
      <c r="J4578">
        <f>YEAR(Ventas_Wellpro[[#This Row],[Fecha]])</f>
        <v>2026</v>
      </c>
      <c r="K4578" t="str">
        <f>TEXT(Ventas_Wellpro[[#This Row],[Fecha]],"MMMM")</f>
        <v>mayo</v>
      </c>
      <c r="L4578">
        <f>DAY(Ventas_Wellpro[[#This Row],[Fecha]])</f>
        <v>21</v>
      </c>
    </row>
    <row r="4579" spans="2:12" x14ac:dyDescent="0.25">
      <c r="B4579" s="70">
        <v>46163</v>
      </c>
      <c r="C4579" s="74" t="s">
        <v>123</v>
      </c>
      <c r="D4579" s="211" t="s">
        <v>144</v>
      </c>
      <c r="E4579" s="184">
        <v>137.79</v>
      </c>
      <c r="F4579" s="184">
        <v>1</v>
      </c>
      <c r="G4579" s="48">
        <f>+(Ventas_Wellpro[[#This Row],[Precio de Venta]]*0.16)*Ventas_Wellpro[[#This Row],[Cantidad Vendida]]</f>
        <v>22.046399999999998</v>
      </c>
      <c r="H4579" s="186">
        <v>137.79</v>
      </c>
      <c r="I4579" s="17">
        <f>+Ventas_Wellpro[[#This Row],[Total de Venta sin IVA]]+Ventas_Wellpro[[#This Row],[IVA]]</f>
        <v>159.8364</v>
      </c>
      <c r="J4579">
        <f>YEAR(Ventas_Wellpro[[#This Row],[Fecha]])</f>
        <v>2026</v>
      </c>
      <c r="K4579" t="str">
        <f>TEXT(Ventas_Wellpro[[#This Row],[Fecha]],"MMMM")</f>
        <v>mayo</v>
      </c>
      <c r="L4579">
        <f>DAY(Ventas_Wellpro[[#This Row],[Fecha]])</f>
        <v>21</v>
      </c>
    </row>
    <row r="4580" spans="2:12" x14ac:dyDescent="0.25">
      <c r="B4580" s="70">
        <v>46163</v>
      </c>
      <c r="C4580" s="74" t="s">
        <v>123</v>
      </c>
      <c r="D4580" s="210" t="s">
        <v>144</v>
      </c>
      <c r="E4580" s="183">
        <v>137.79</v>
      </c>
      <c r="F4580" s="183">
        <v>1</v>
      </c>
      <c r="G4580" s="48">
        <f>+(Ventas_Wellpro[[#This Row],[Precio de Venta]]*0.16)*Ventas_Wellpro[[#This Row],[Cantidad Vendida]]</f>
        <v>22.046399999999998</v>
      </c>
      <c r="H4580" s="185">
        <v>137.79</v>
      </c>
      <c r="I4580" s="17">
        <f>+Ventas_Wellpro[[#This Row],[Total de Venta sin IVA]]+Ventas_Wellpro[[#This Row],[IVA]]</f>
        <v>159.8364</v>
      </c>
      <c r="J4580">
        <f>YEAR(Ventas_Wellpro[[#This Row],[Fecha]])</f>
        <v>2026</v>
      </c>
      <c r="K4580" t="str">
        <f>TEXT(Ventas_Wellpro[[#This Row],[Fecha]],"MMMM")</f>
        <v>mayo</v>
      </c>
      <c r="L4580">
        <f>DAY(Ventas_Wellpro[[#This Row],[Fecha]])</f>
        <v>21</v>
      </c>
    </row>
    <row r="4581" spans="2:12" x14ac:dyDescent="0.25">
      <c r="B4581" s="70">
        <v>46163</v>
      </c>
      <c r="C4581" s="89" t="s">
        <v>187</v>
      </c>
      <c r="D4581" s="211" t="s">
        <v>215</v>
      </c>
      <c r="E4581" s="184">
        <v>547.24</v>
      </c>
      <c r="F4581" s="184">
        <v>12</v>
      </c>
      <c r="G4581" s="48">
        <f>+(Ventas_Wellpro[[#This Row],[Precio de Venta]]*0.16)*Ventas_Wellpro[[#This Row],[Cantidad Vendida]]</f>
        <v>1050.7008000000001</v>
      </c>
      <c r="H4581" s="186">
        <v>6566.88</v>
      </c>
      <c r="I4581" s="17">
        <f>+Ventas_Wellpro[[#This Row],[Total de Venta sin IVA]]+Ventas_Wellpro[[#This Row],[IVA]]</f>
        <v>7617.5807999999997</v>
      </c>
      <c r="J4581">
        <f>YEAR(Ventas_Wellpro[[#This Row],[Fecha]])</f>
        <v>2026</v>
      </c>
      <c r="K4581" t="str">
        <f>TEXT(Ventas_Wellpro[[#This Row],[Fecha]],"MMMM")</f>
        <v>mayo</v>
      </c>
      <c r="L4581">
        <f>DAY(Ventas_Wellpro[[#This Row],[Fecha]])</f>
        <v>21</v>
      </c>
    </row>
    <row r="4582" spans="2:12" x14ac:dyDescent="0.25">
      <c r="B4582" s="70">
        <v>46164</v>
      </c>
      <c r="C4582" s="74" t="s">
        <v>22</v>
      </c>
      <c r="D4582" s="210" t="s">
        <v>144</v>
      </c>
      <c r="E4582" s="183">
        <v>137.79</v>
      </c>
      <c r="F4582" s="183">
        <v>1</v>
      </c>
      <c r="G4582" s="48">
        <f>+(Ventas_Wellpro[[#This Row],[Precio de Venta]]*0.16)*Ventas_Wellpro[[#This Row],[Cantidad Vendida]]</f>
        <v>22.046399999999998</v>
      </c>
      <c r="H4582" s="185">
        <v>137.79</v>
      </c>
      <c r="I4582" s="17">
        <f>+Ventas_Wellpro[[#This Row],[Total de Venta sin IVA]]+Ventas_Wellpro[[#This Row],[IVA]]</f>
        <v>159.8364</v>
      </c>
      <c r="J4582">
        <f>YEAR(Ventas_Wellpro[[#This Row],[Fecha]])</f>
        <v>2026</v>
      </c>
      <c r="K4582" t="str">
        <f>TEXT(Ventas_Wellpro[[#This Row],[Fecha]],"MMMM")</f>
        <v>mayo</v>
      </c>
      <c r="L4582">
        <f>DAY(Ventas_Wellpro[[#This Row],[Fecha]])</f>
        <v>22</v>
      </c>
    </row>
    <row r="4583" spans="2:12" x14ac:dyDescent="0.25">
      <c r="B4583" s="70">
        <v>46164</v>
      </c>
      <c r="C4583" s="74" t="s">
        <v>22</v>
      </c>
      <c r="D4583" s="211" t="s">
        <v>144</v>
      </c>
      <c r="E4583" s="184">
        <v>137.79</v>
      </c>
      <c r="F4583" s="184">
        <v>1</v>
      </c>
      <c r="G4583" s="48">
        <f>+(Ventas_Wellpro[[#This Row],[Precio de Venta]]*0.16)*Ventas_Wellpro[[#This Row],[Cantidad Vendida]]</f>
        <v>22.046399999999998</v>
      </c>
      <c r="H4583" s="186">
        <v>137.79</v>
      </c>
      <c r="I4583" s="17">
        <f>+Ventas_Wellpro[[#This Row],[Total de Venta sin IVA]]+Ventas_Wellpro[[#This Row],[IVA]]</f>
        <v>159.8364</v>
      </c>
      <c r="J4583">
        <f>YEAR(Ventas_Wellpro[[#This Row],[Fecha]])</f>
        <v>2026</v>
      </c>
      <c r="K4583" t="str">
        <f>TEXT(Ventas_Wellpro[[#This Row],[Fecha]],"MMMM")</f>
        <v>mayo</v>
      </c>
      <c r="L4583">
        <f>DAY(Ventas_Wellpro[[#This Row],[Fecha]])</f>
        <v>22</v>
      </c>
    </row>
    <row r="4584" spans="2:12" x14ac:dyDescent="0.25">
      <c r="B4584" s="70">
        <v>46164</v>
      </c>
      <c r="C4584" s="74" t="s">
        <v>21</v>
      </c>
      <c r="D4584" s="210" t="s">
        <v>144</v>
      </c>
      <c r="E4584" s="183">
        <v>137.79</v>
      </c>
      <c r="F4584" s="183">
        <v>1</v>
      </c>
      <c r="G4584" s="48">
        <f>+(Ventas_Wellpro[[#This Row],[Precio de Venta]]*0.16)*Ventas_Wellpro[[#This Row],[Cantidad Vendida]]</f>
        <v>22.046399999999998</v>
      </c>
      <c r="H4584" s="185">
        <v>137.79</v>
      </c>
      <c r="I4584" s="17">
        <f>+Ventas_Wellpro[[#This Row],[Total de Venta sin IVA]]+Ventas_Wellpro[[#This Row],[IVA]]</f>
        <v>159.8364</v>
      </c>
      <c r="J4584">
        <f>YEAR(Ventas_Wellpro[[#This Row],[Fecha]])</f>
        <v>2026</v>
      </c>
      <c r="K4584" t="str">
        <f>TEXT(Ventas_Wellpro[[#This Row],[Fecha]],"MMMM")</f>
        <v>mayo</v>
      </c>
      <c r="L4584">
        <f>DAY(Ventas_Wellpro[[#This Row],[Fecha]])</f>
        <v>22</v>
      </c>
    </row>
    <row r="4585" spans="2:12" x14ac:dyDescent="0.25">
      <c r="B4585" s="70">
        <v>46164</v>
      </c>
      <c r="C4585" s="123" t="s">
        <v>147</v>
      </c>
      <c r="D4585" s="210" t="s">
        <v>144</v>
      </c>
      <c r="E4585" s="183">
        <v>94.82</v>
      </c>
      <c r="F4585" s="183">
        <v>1</v>
      </c>
      <c r="G4585" s="48">
        <f>+(Ventas_Wellpro[[#This Row],[Precio de Venta]]*0.16)*Ventas_Wellpro[[#This Row],[Cantidad Vendida]]</f>
        <v>15.171199999999999</v>
      </c>
      <c r="H4585" s="185">
        <v>94.82</v>
      </c>
      <c r="I4585" s="17">
        <f>+Ventas_Wellpro[[#This Row],[Total de Venta sin IVA]]+Ventas_Wellpro[[#This Row],[IVA]]</f>
        <v>109.99119999999999</v>
      </c>
      <c r="J4585">
        <f>YEAR(Ventas_Wellpro[[#This Row],[Fecha]])</f>
        <v>2026</v>
      </c>
      <c r="K4585" t="str">
        <f>TEXT(Ventas_Wellpro[[#This Row],[Fecha]],"MMMM")</f>
        <v>mayo</v>
      </c>
      <c r="L4585">
        <f>DAY(Ventas_Wellpro[[#This Row],[Fecha]])</f>
        <v>22</v>
      </c>
    </row>
    <row r="4586" spans="2:12" x14ac:dyDescent="0.25">
      <c r="B4586" s="70">
        <v>46164</v>
      </c>
      <c r="C4586" s="123" t="s">
        <v>147</v>
      </c>
      <c r="D4586" s="211" t="s">
        <v>144</v>
      </c>
      <c r="E4586" s="184">
        <v>94.82</v>
      </c>
      <c r="F4586" s="184">
        <v>1</v>
      </c>
      <c r="G4586" s="48">
        <f>+(Ventas_Wellpro[[#This Row],[Precio de Venta]]*0.16)*Ventas_Wellpro[[#This Row],[Cantidad Vendida]]</f>
        <v>15.171199999999999</v>
      </c>
      <c r="H4586" s="186">
        <v>94.82</v>
      </c>
      <c r="I4586" s="17">
        <f>+Ventas_Wellpro[[#This Row],[Total de Venta sin IVA]]+Ventas_Wellpro[[#This Row],[IVA]]</f>
        <v>109.99119999999999</v>
      </c>
      <c r="J4586">
        <f>YEAR(Ventas_Wellpro[[#This Row],[Fecha]])</f>
        <v>2026</v>
      </c>
      <c r="K4586" t="str">
        <f>TEXT(Ventas_Wellpro[[#This Row],[Fecha]],"MMMM")</f>
        <v>mayo</v>
      </c>
      <c r="L4586">
        <f>DAY(Ventas_Wellpro[[#This Row],[Fecha]])</f>
        <v>22</v>
      </c>
    </row>
    <row r="4587" spans="2:12" x14ac:dyDescent="0.25">
      <c r="B4587" s="70">
        <v>46164</v>
      </c>
      <c r="C4587" s="123" t="s">
        <v>147</v>
      </c>
      <c r="D4587" s="210" t="s">
        <v>144</v>
      </c>
      <c r="E4587" s="183">
        <v>94.82</v>
      </c>
      <c r="F4587" s="183">
        <v>1</v>
      </c>
      <c r="G4587" s="48">
        <f>+(Ventas_Wellpro[[#This Row],[Precio de Venta]]*0.16)*Ventas_Wellpro[[#This Row],[Cantidad Vendida]]</f>
        <v>15.171199999999999</v>
      </c>
      <c r="H4587" s="185">
        <v>94.82</v>
      </c>
      <c r="I4587" s="17">
        <f>+Ventas_Wellpro[[#This Row],[Total de Venta sin IVA]]+Ventas_Wellpro[[#This Row],[IVA]]</f>
        <v>109.99119999999999</v>
      </c>
      <c r="J4587">
        <f>YEAR(Ventas_Wellpro[[#This Row],[Fecha]])</f>
        <v>2026</v>
      </c>
      <c r="K4587" t="str">
        <f>TEXT(Ventas_Wellpro[[#This Row],[Fecha]],"MMMM")</f>
        <v>mayo</v>
      </c>
      <c r="L4587">
        <f>DAY(Ventas_Wellpro[[#This Row],[Fecha]])</f>
        <v>22</v>
      </c>
    </row>
    <row r="4588" spans="2:12" x14ac:dyDescent="0.25">
      <c r="B4588" s="70">
        <v>46164</v>
      </c>
      <c r="C4588" s="74" t="s">
        <v>123</v>
      </c>
      <c r="D4588" s="211" t="s">
        <v>144</v>
      </c>
      <c r="E4588" s="184">
        <v>137.79</v>
      </c>
      <c r="F4588" s="184">
        <v>1</v>
      </c>
      <c r="G4588" s="48">
        <f>+(Ventas_Wellpro[[#This Row],[Precio de Venta]]*0.16)*Ventas_Wellpro[[#This Row],[Cantidad Vendida]]</f>
        <v>22.046399999999998</v>
      </c>
      <c r="H4588" s="186">
        <v>137.79</v>
      </c>
      <c r="I4588" s="17">
        <f>+Ventas_Wellpro[[#This Row],[Total de Venta sin IVA]]+Ventas_Wellpro[[#This Row],[IVA]]</f>
        <v>159.8364</v>
      </c>
      <c r="J4588">
        <f>YEAR(Ventas_Wellpro[[#This Row],[Fecha]])</f>
        <v>2026</v>
      </c>
      <c r="K4588" t="str">
        <f>TEXT(Ventas_Wellpro[[#This Row],[Fecha]],"MMMM")</f>
        <v>mayo</v>
      </c>
      <c r="L4588">
        <f>DAY(Ventas_Wellpro[[#This Row],[Fecha]])</f>
        <v>22</v>
      </c>
    </row>
    <row r="4589" spans="2:12" x14ac:dyDescent="0.25">
      <c r="B4589" s="70">
        <v>46167</v>
      </c>
      <c r="C4589" s="74" t="s">
        <v>19</v>
      </c>
      <c r="D4589" s="210" t="s">
        <v>144</v>
      </c>
      <c r="E4589" s="183">
        <v>1048.28</v>
      </c>
      <c r="F4589" s="183">
        <v>1</v>
      </c>
      <c r="G4589" s="48">
        <f>+(Ventas_Wellpro[[#This Row],[Precio de Venta]]*0.16)*Ventas_Wellpro[[#This Row],[Cantidad Vendida]]</f>
        <v>167.72479999999999</v>
      </c>
      <c r="H4589" s="185">
        <v>1048.28</v>
      </c>
      <c r="I4589" s="17">
        <f>+Ventas_Wellpro[[#This Row],[Total de Venta sin IVA]]+Ventas_Wellpro[[#This Row],[IVA]]</f>
        <v>1216.0047999999999</v>
      </c>
      <c r="J4589">
        <f>YEAR(Ventas_Wellpro[[#This Row],[Fecha]])</f>
        <v>2026</v>
      </c>
      <c r="K4589" t="str">
        <f>TEXT(Ventas_Wellpro[[#This Row],[Fecha]],"MMMM")</f>
        <v>mayo</v>
      </c>
      <c r="L4589">
        <f>DAY(Ventas_Wellpro[[#This Row],[Fecha]])</f>
        <v>25</v>
      </c>
    </row>
    <row r="4590" spans="2:12" x14ac:dyDescent="0.25">
      <c r="B4590" s="70">
        <v>46167</v>
      </c>
      <c r="C4590" s="74" t="s">
        <v>22</v>
      </c>
      <c r="D4590" s="211" t="s">
        <v>144</v>
      </c>
      <c r="E4590" s="184">
        <v>137.79</v>
      </c>
      <c r="F4590" s="184">
        <v>1</v>
      </c>
      <c r="G4590" s="48">
        <f>+(Ventas_Wellpro[[#This Row],[Precio de Venta]]*0.16)*Ventas_Wellpro[[#This Row],[Cantidad Vendida]]</f>
        <v>22.046399999999998</v>
      </c>
      <c r="H4590" s="186">
        <v>137.79</v>
      </c>
      <c r="I4590" s="17">
        <f>+Ventas_Wellpro[[#This Row],[Total de Venta sin IVA]]+Ventas_Wellpro[[#This Row],[IVA]]</f>
        <v>159.8364</v>
      </c>
      <c r="J4590">
        <f>YEAR(Ventas_Wellpro[[#This Row],[Fecha]])</f>
        <v>2026</v>
      </c>
      <c r="K4590" t="str">
        <f>TEXT(Ventas_Wellpro[[#This Row],[Fecha]],"MMMM")</f>
        <v>mayo</v>
      </c>
      <c r="L4590">
        <f>DAY(Ventas_Wellpro[[#This Row],[Fecha]])</f>
        <v>25</v>
      </c>
    </row>
    <row r="4591" spans="2:12" x14ac:dyDescent="0.25">
      <c r="B4591" s="70">
        <v>46167</v>
      </c>
      <c r="C4591" s="74" t="s">
        <v>22</v>
      </c>
      <c r="D4591" s="210" t="s">
        <v>144</v>
      </c>
      <c r="E4591" s="183">
        <v>137.79</v>
      </c>
      <c r="F4591" s="183">
        <v>1</v>
      </c>
      <c r="G4591" s="48">
        <f>+(Ventas_Wellpro[[#This Row],[Precio de Venta]]*0.16)*Ventas_Wellpro[[#This Row],[Cantidad Vendida]]</f>
        <v>22.046399999999998</v>
      </c>
      <c r="H4591" s="185">
        <v>137.79</v>
      </c>
      <c r="I4591" s="17">
        <f>+Ventas_Wellpro[[#This Row],[Total de Venta sin IVA]]+Ventas_Wellpro[[#This Row],[IVA]]</f>
        <v>159.8364</v>
      </c>
      <c r="J4591">
        <f>YEAR(Ventas_Wellpro[[#This Row],[Fecha]])</f>
        <v>2026</v>
      </c>
      <c r="K4591" t="str">
        <f>TEXT(Ventas_Wellpro[[#This Row],[Fecha]],"MMMM")</f>
        <v>mayo</v>
      </c>
      <c r="L4591">
        <f>DAY(Ventas_Wellpro[[#This Row],[Fecha]])</f>
        <v>25</v>
      </c>
    </row>
    <row r="4592" spans="2:12" x14ac:dyDescent="0.25">
      <c r="B4592" s="70">
        <v>46167</v>
      </c>
      <c r="C4592" s="74" t="s">
        <v>22</v>
      </c>
      <c r="D4592" s="211" t="s">
        <v>144</v>
      </c>
      <c r="E4592" s="184">
        <v>137.79</v>
      </c>
      <c r="F4592" s="184">
        <v>1</v>
      </c>
      <c r="G4592" s="48">
        <f>+(Ventas_Wellpro[[#This Row],[Precio de Venta]]*0.16)*Ventas_Wellpro[[#This Row],[Cantidad Vendida]]</f>
        <v>22.046399999999998</v>
      </c>
      <c r="H4592" s="186">
        <v>137.79</v>
      </c>
      <c r="I4592" s="17">
        <f>+Ventas_Wellpro[[#This Row],[Total de Venta sin IVA]]+Ventas_Wellpro[[#This Row],[IVA]]</f>
        <v>159.8364</v>
      </c>
      <c r="J4592">
        <f>YEAR(Ventas_Wellpro[[#This Row],[Fecha]])</f>
        <v>2026</v>
      </c>
      <c r="K4592" t="str">
        <f>TEXT(Ventas_Wellpro[[#This Row],[Fecha]],"MMMM")</f>
        <v>mayo</v>
      </c>
      <c r="L4592">
        <f>DAY(Ventas_Wellpro[[#This Row],[Fecha]])</f>
        <v>25</v>
      </c>
    </row>
    <row r="4593" spans="2:12" x14ac:dyDescent="0.25">
      <c r="B4593" s="70">
        <v>46167</v>
      </c>
      <c r="C4593" s="74" t="s">
        <v>22</v>
      </c>
      <c r="D4593" s="210" t="s">
        <v>144</v>
      </c>
      <c r="E4593" s="183">
        <v>137.79</v>
      </c>
      <c r="F4593" s="183">
        <v>1</v>
      </c>
      <c r="G4593" s="48">
        <f>+(Ventas_Wellpro[[#This Row],[Precio de Venta]]*0.16)*Ventas_Wellpro[[#This Row],[Cantidad Vendida]]</f>
        <v>22.046399999999998</v>
      </c>
      <c r="H4593" s="185">
        <v>137.79</v>
      </c>
      <c r="I4593" s="17">
        <f>+Ventas_Wellpro[[#This Row],[Total de Venta sin IVA]]+Ventas_Wellpro[[#This Row],[IVA]]</f>
        <v>159.8364</v>
      </c>
      <c r="J4593">
        <f>YEAR(Ventas_Wellpro[[#This Row],[Fecha]])</f>
        <v>2026</v>
      </c>
      <c r="K4593" t="str">
        <f>TEXT(Ventas_Wellpro[[#This Row],[Fecha]],"MMMM")</f>
        <v>mayo</v>
      </c>
      <c r="L4593">
        <f>DAY(Ventas_Wellpro[[#This Row],[Fecha]])</f>
        <v>25</v>
      </c>
    </row>
    <row r="4594" spans="2:12" x14ac:dyDescent="0.25">
      <c r="B4594" s="70">
        <v>46167</v>
      </c>
      <c r="C4594" s="74" t="s">
        <v>22</v>
      </c>
      <c r="D4594" s="211" t="s">
        <v>144</v>
      </c>
      <c r="E4594" s="184">
        <v>137.79</v>
      </c>
      <c r="F4594" s="184">
        <v>1</v>
      </c>
      <c r="G4594" s="48">
        <f>+(Ventas_Wellpro[[#This Row],[Precio de Venta]]*0.16)*Ventas_Wellpro[[#This Row],[Cantidad Vendida]]</f>
        <v>22.046399999999998</v>
      </c>
      <c r="H4594" s="186">
        <v>137.79</v>
      </c>
      <c r="I4594" s="17">
        <f>+Ventas_Wellpro[[#This Row],[Total de Venta sin IVA]]+Ventas_Wellpro[[#This Row],[IVA]]</f>
        <v>159.8364</v>
      </c>
      <c r="J4594">
        <f>YEAR(Ventas_Wellpro[[#This Row],[Fecha]])</f>
        <v>2026</v>
      </c>
      <c r="K4594" t="str">
        <f>TEXT(Ventas_Wellpro[[#This Row],[Fecha]],"MMMM")</f>
        <v>mayo</v>
      </c>
      <c r="L4594">
        <f>DAY(Ventas_Wellpro[[#This Row],[Fecha]])</f>
        <v>25</v>
      </c>
    </row>
    <row r="4595" spans="2:12" x14ac:dyDescent="0.25">
      <c r="B4595" s="70">
        <v>46167</v>
      </c>
      <c r="C4595" s="74" t="s">
        <v>22</v>
      </c>
      <c r="D4595" s="210" t="s">
        <v>144</v>
      </c>
      <c r="E4595" s="183">
        <v>137.79</v>
      </c>
      <c r="F4595" s="183">
        <v>1</v>
      </c>
      <c r="G4595" s="48">
        <f>+(Ventas_Wellpro[[#This Row],[Precio de Venta]]*0.16)*Ventas_Wellpro[[#This Row],[Cantidad Vendida]]</f>
        <v>22.046399999999998</v>
      </c>
      <c r="H4595" s="185">
        <v>137.79</v>
      </c>
      <c r="I4595" s="17">
        <f>+Ventas_Wellpro[[#This Row],[Total de Venta sin IVA]]+Ventas_Wellpro[[#This Row],[IVA]]</f>
        <v>159.8364</v>
      </c>
      <c r="J4595">
        <f>YEAR(Ventas_Wellpro[[#This Row],[Fecha]])</f>
        <v>2026</v>
      </c>
      <c r="K4595" t="str">
        <f>TEXT(Ventas_Wellpro[[#This Row],[Fecha]],"MMMM")</f>
        <v>mayo</v>
      </c>
      <c r="L4595">
        <f>DAY(Ventas_Wellpro[[#This Row],[Fecha]])</f>
        <v>25</v>
      </c>
    </row>
    <row r="4596" spans="2:12" x14ac:dyDescent="0.25">
      <c r="B4596" s="70">
        <v>46167</v>
      </c>
      <c r="C4596" s="74" t="s">
        <v>22</v>
      </c>
      <c r="D4596" s="211" t="s">
        <v>144</v>
      </c>
      <c r="E4596" s="184">
        <v>137.79</v>
      </c>
      <c r="F4596" s="184">
        <v>1</v>
      </c>
      <c r="G4596" s="48">
        <f>+(Ventas_Wellpro[[#This Row],[Precio de Venta]]*0.16)*Ventas_Wellpro[[#This Row],[Cantidad Vendida]]</f>
        <v>22.046399999999998</v>
      </c>
      <c r="H4596" s="186">
        <v>137.79</v>
      </c>
      <c r="I4596" s="17">
        <f>+Ventas_Wellpro[[#This Row],[Total de Venta sin IVA]]+Ventas_Wellpro[[#This Row],[IVA]]</f>
        <v>159.8364</v>
      </c>
      <c r="J4596">
        <f>YEAR(Ventas_Wellpro[[#This Row],[Fecha]])</f>
        <v>2026</v>
      </c>
      <c r="K4596" t="str">
        <f>TEXT(Ventas_Wellpro[[#This Row],[Fecha]],"MMMM")</f>
        <v>mayo</v>
      </c>
      <c r="L4596">
        <f>DAY(Ventas_Wellpro[[#This Row],[Fecha]])</f>
        <v>25</v>
      </c>
    </row>
    <row r="4597" spans="2:12" x14ac:dyDescent="0.25">
      <c r="B4597" s="70">
        <v>46167</v>
      </c>
      <c r="C4597" s="74" t="s">
        <v>22</v>
      </c>
      <c r="D4597" s="210" t="s">
        <v>144</v>
      </c>
      <c r="E4597" s="183">
        <v>137.79</v>
      </c>
      <c r="F4597" s="183">
        <v>1</v>
      </c>
      <c r="G4597" s="48">
        <f>+(Ventas_Wellpro[[#This Row],[Precio de Venta]]*0.16)*Ventas_Wellpro[[#This Row],[Cantidad Vendida]]</f>
        <v>22.046399999999998</v>
      </c>
      <c r="H4597" s="185">
        <v>137.79</v>
      </c>
      <c r="I4597" s="17">
        <f>+Ventas_Wellpro[[#This Row],[Total de Venta sin IVA]]+Ventas_Wellpro[[#This Row],[IVA]]</f>
        <v>159.8364</v>
      </c>
      <c r="J4597">
        <f>YEAR(Ventas_Wellpro[[#This Row],[Fecha]])</f>
        <v>2026</v>
      </c>
      <c r="K4597" t="str">
        <f>TEXT(Ventas_Wellpro[[#This Row],[Fecha]],"MMMM")</f>
        <v>mayo</v>
      </c>
      <c r="L4597">
        <f>DAY(Ventas_Wellpro[[#This Row],[Fecha]])</f>
        <v>25</v>
      </c>
    </row>
    <row r="4598" spans="2:12" x14ac:dyDescent="0.25">
      <c r="B4598" s="70">
        <v>46167</v>
      </c>
      <c r="C4598" s="74" t="s">
        <v>22</v>
      </c>
      <c r="D4598" s="211" t="s">
        <v>144</v>
      </c>
      <c r="E4598" s="184">
        <v>121.94</v>
      </c>
      <c r="F4598" s="184">
        <v>1</v>
      </c>
      <c r="G4598" s="48">
        <f>+(Ventas_Wellpro[[#This Row],[Precio de Venta]]*0.16)*Ventas_Wellpro[[#This Row],[Cantidad Vendida]]</f>
        <v>19.510400000000001</v>
      </c>
      <c r="H4598" s="186">
        <v>121.94</v>
      </c>
      <c r="I4598" s="17">
        <f>+Ventas_Wellpro[[#This Row],[Total de Venta sin IVA]]+Ventas_Wellpro[[#This Row],[IVA]]</f>
        <v>141.4504</v>
      </c>
      <c r="J4598">
        <f>YEAR(Ventas_Wellpro[[#This Row],[Fecha]])</f>
        <v>2026</v>
      </c>
      <c r="K4598" t="str">
        <f>TEXT(Ventas_Wellpro[[#This Row],[Fecha]],"MMMM")</f>
        <v>mayo</v>
      </c>
      <c r="L4598">
        <f>DAY(Ventas_Wellpro[[#This Row],[Fecha]])</f>
        <v>25</v>
      </c>
    </row>
    <row r="4599" spans="2:12" x14ac:dyDescent="0.25">
      <c r="B4599" s="70">
        <v>46167</v>
      </c>
      <c r="C4599" s="74" t="s">
        <v>21</v>
      </c>
      <c r="D4599" s="210" t="s">
        <v>144</v>
      </c>
      <c r="E4599" s="183">
        <v>137.79</v>
      </c>
      <c r="F4599" s="183">
        <v>1</v>
      </c>
      <c r="G4599" s="48">
        <f>+(Ventas_Wellpro[[#This Row],[Precio de Venta]]*0.16)*Ventas_Wellpro[[#This Row],[Cantidad Vendida]]</f>
        <v>22.046399999999998</v>
      </c>
      <c r="H4599" s="185">
        <v>137.79</v>
      </c>
      <c r="I4599" s="17">
        <f>+Ventas_Wellpro[[#This Row],[Total de Venta sin IVA]]+Ventas_Wellpro[[#This Row],[IVA]]</f>
        <v>159.8364</v>
      </c>
      <c r="J4599">
        <f>YEAR(Ventas_Wellpro[[#This Row],[Fecha]])</f>
        <v>2026</v>
      </c>
      <c r="K4599" t="str">
        <f>TEXT(Ventas_Wellpro[[#This Row],[Fecha]],"MMMM")</f>
        <v>mayo</v>
      </c>
      <c r="L4599">
        <f>DAY(Ventas_Wellpro[[#This Row],[Fecha]])</f>
        <v>25</v>
      </c>
    </row>
    <row r="4600" spans="2:12" x14ac:dyDescent="0.25">
      <c r="B4600" s="70">
        <v>46167</v>
      </c>
      <c r="C4600" s="74" t="s">
        <v>21</v>
      </c>
      <c r="D4600" s="211" t="s">
        <v>144</v>
      </c>
      <c r="E4600" s="184">
        <v>137.79</v>
      </c>
      <c r="F4600" s="184">
        <v>1</v>
      </c>
      <c r="G4600" s="48">
        <f>+(Ventas_Wellpro[[#This Row],[Precio de Venta]]*0.16)*Ventas_Wellpro[[#This Row],[Cantidad Vendida]]</f>
        <v>22.046399999999998</v>
      </c>
      <c r="H4600" s="186">
        <v>137.79</v>
      </c>
      <c r="I4600" s="17">
        <f>+Ventas_Wellpro[[#This Row],[Total de Venta sin IVA]]+Ventas_Wellpro[[#This Row],[IVA]]</f>
        <v>159.8364</v>
      </c>
      <c r="J4600">
        <f>YEAR(Ventas_Wellpro[[#This Row],[Fecha]])</f>
        <v>2026</v>
      </c>
      <c r="K4600" t="str">
        <f>TEXT(Ventas_Wellpro[[#This Row],[Fecha]],"MMMM")</f>
        <v>mayo</v>
      </c>
      <c r="L4600">
        <f>DAY(Ventas_Wellpro[[#This Row],[Fecha]])</f>
        <v>25</v>
      </c>
    </row>
    <row r="4601" spans="2:12" x14ac:dyDescent="0.25">
      <c r="B4601" s="70">
        <v>46167</v>
      </c>
      <c r="C4601" s="74" t="s">
        <v>21</v>
      </c>
      <c r="D4601" s="210" t="s">
        <v>144</v>
      </c>
      <c r="E4601" s="183">
        <v>137.79</v>
      </c>
      <c r="F4601" s="183">
        <v>1</v>
      </c>
      <c r="G4601" s="48">
        <f>+(Ventas_Wellpro[[#This Row],[Precio de Venta]]*0.16)*Ventas_Wellpro[[#This Row],[Cantidad Vendida]]</f>
        <v>22.046399999999998</v>
      </c>
      <c r="H4601" s="185">
        <v>137.79</v>
      </c>
      <c r="I4601" s="17">
        <f>+Ventas_Wellpro[[#This Row],[Total de Venta sin IVA]]+Ventas_Wellpro[[#This Row],[IVA]]</f>
        <v>159.8364</v>
      </c>
      <c r="J4601">
        <f>YEAR(Ventas_Wellpro[[#This Row],[Fecha]])</f>
        <v>2026</v>
      </c>
      <c r="K4601" t="str">
        <f>TEXT(Ventas_Wellpro[[#This Row],[Fecha]],"MMMM")</f>
        <v>mayo</v>
      </c>
      <c r="L4601">
        <f>DAY(Ventas_Wellpro[[#This Row],[Fecha]])</f>
        <v>25</v>
      </c>
    </row>
    <row r="4602" spans="2:12" x14ac:dyDescent="0.25">
      <c r="B4602" s="70">
        <v>46167</v>
      </c>
      <c r="C4602" s="74" t="s">
        <v>21</v>
      </c>
      <c r="D4602" s="211" t="s">
        <v>144</v>
      </c>
      <c r="E4602" s="184">
        <v>137.79</v>
      </c>
      <c r="F4602" s="184">
        <v>1</v>
      </c>
      <c r="G4602" s="48">
        <f>+(Ventas_Wellpro[[#This Row],[Precio de Venta]]*0.16)*Ventas_Wellpro[[#This Row],[Cantidad Vendida]]</f>
        <v>22.046399999999998</v>
      </c>
      <c r="H4602" s="186">
        <v>137.79</v>
      </c>
      <c r="I4602" s="17">
        <f>+Ventas_Wellpro[[#This Row],[Total de Venta sin IVA]]+Ventas_Wellpro[[#This Row],[IVA]]</f>
        <v>159.8364</v>
      </c>
      <c r="J4602">
        <f>YEAR(Ventas_Wellpro[[#This Row],[Fecha]])</f>
        <v>2026</v>
      </c>
      <c r="K4602" t="str">
        <f>TEXT(Ventas_Wellpro[[#This Row],[Fecha]],"MMMM")</f>
        <v>mayo</v>
      </c>
      <c r="L4602">
        <f>DAY(Ventas_Wellpro[[#This Row],[Fecha]])</f>
        <v>25</v>
      </c>
    </row>
    <row r="4603" spans="2:12" x14ac:dyDescent="0.25">
      <c r="B4603" s="70">
        <v>46167</v>
      </c>
      <c r="C4603" s="74" t="s">
        <v>21</v>
      </c>
      <c r="D4603" s="210" t="s">
        <v>144</v>
      </c>
      <c r="E4603" s="183">
        <v>137.79</v>
      </c>
      <c r="F4603" s="183">
        <v>1</v>
      </c>
      <c r="G4603" s="48">
        <f>+(Ventas_Wellpro[[#This Row],[Precio de Venta]]*0.16)*Ventas_Wellpro[[#This Row],[Cantidad Vendida]]</f>
        <v>22.046399999999998</v>
      </c>
      <c r="H4603" s="185">
        <v>137.79</v>
      </c>
      <c r="I4603" s="17">
        <f>+Ventas_Wellpro[[#This Row],[Total de Venta sin IVA]]+Ventas_Wellpro[[#This Row],[IVA]]</f>
        <v>159.8364</v>
      </c>
      <c r="J4603">
        <f>YEAR(Ventas_Wellpro[[#This Row],[Fecha]])</f>
        <v>2026</v>
      </c>
      <c r="K4603" t="str">
        <f>TEXT(Ventas_Wellpro[[#This Row],[Fecha]],"MMMM")</f>
        <v>mayo</v>
      </c>
      <c r="L4603">
        <f>DAY(Ventas_Wellpro[[#This Row],[Fecha]])</f>
        <v>25</v>
      </c>
    </row>
    <row r="4604" spans="2:12" x14ac:dyDescent="0.25">
      <c r="B4604" s="70">
        <v>46167</v>
      </c>
      <c r="C4604" s="74" t="s">
        <v>21</v>
      </c>
      <c r="D4604" s="211" t="s">
        <v>144</v>
      </c>
      <c r="E4604" s="184">
        <v>121.94</v>
      </c>
      <c r="F4604" s="184">
        <v>1</v>
      </c>
      <c r="G4604" s="48">
        <f>+(Ventas_Wellpro[[#This Row],[Precio de Venta]]*0.16)*Ventas_Wellpro[[#This Row],[Cantidad Vendida]]</f>
        <v>19.510400000000001</v>
      </c>
      <c r="H4604" s="186">
        <v>121.94</v>
      </c>
      <c r="I4604" s="17">
        <f>+Ventas_Wellpro[[#This Row],[Total de Venta sin IVA]]+Ventas_Wellpro[[#This Row],[IVA]]</f>
        <v>141.4504</v>
      </c>
      <c r="J4604">
        <f>YEAR(Ventas_Wellpro[[#This Row],[Fecha]])</f>
        <v>2026</v>
      </c>
      <c r="K4604" t="str">
        <f>TEXT(Ventas_Wellpro[[#This Row],[Fecha]],"MMMM")</f>
        <v>mayo</v>
      </c>
      <c r="L4604">
        <f>DAY(Ventas_Wellpro[[#This Row],[Fecha]])</f>
        <v>25</v>
      </c>
    </row>
    <row r="4605" spans="2:12" x14ac:dyDescent="0.25">
      <c r="B4605" s="70">
        <v>46167</v>
      </c>
      <c r="C4605" s="74" t="s">
        <v>24</v>
      </c>
      <c r="D4605" s="210" t="s">
        <v>144</v>
      </c>
      <c r="E4605" s="183">
        <v>137.79</v>
      </c>
      <c r="F4605" s="183">
        <v>1</v>
      </c>
      <c r="G4605" s="48">
        <f>+(Ventas_Wellpro[[#This Row],[Precio de Venta]]*0.16)*Ventas_Wellpro[[#This Row],[Cantidad Vendida]]</f>
        <v>22.046399999999998</v>
      </c>
      <c r="H4605" s="185">
        <v>137.79</v>
      </c>
      <c r="I4605" s="17">
        <f>+Ventas_Wellpro[[#This Row],[Total de Venta sin IVA]]+Ventas_Wellpro[[#This Row],[IVA]]</f>
        <v>159.8364</v>
      </c>
      <c r="J4605">
        <f>YEAR(Ventas_Wellpro[[#This Row],[Fecha]])</f>
        <v>2026</v>
      </c>
      <c r="K4605" t="str">
        <f>TEXT(Ventas_Wellpro[[#This Row],[Fecha]],"MMMM")</f>
        <v>mayo</v>
      </c>
      <c r="L4605">
        <f>DAY(Ventas_Wellpro[[#This Row],[Fecha]])</f>
        <v>25</v>
      </c>
    </row>
    <row r="4606" spans="2:12" x14ac:dyDescent="0.25">
      <c r="B4606" s="70">
        <v>46167</v>
      </c>
      <c r="C4606" s="74" t="s">
        <v>24</v>
      </c>
      <c r="D4606" s="211" t="s">
        <v>144</v>
      </c>
      <c r="E4606" s="184">
        <v>137.79</v>
      </c>
      <c r="F4606" s="184">
        <v>1</v>
      </c>
      <c r="G4606" s="48">
        <f>+(Ventas_Wellpro[[#This Row],[Precio de Venta]]*0.16)*Ventas_Wellpro[[#This Row],[Cantidad Vendida]]</f>
        <v>22.046399999999998</v>
      </c>
      <c r="H4606" s="186">
        <v>137.79</v>
      </c>
      <c r="I4606" s="17">
        <f>+Ventas_Wellpro[[#This Row],[Total de Venta sin IVA]]+Ventas_Wellpro[[#This Row],[IVA]]</f>
        <v>159.8364</v>
      </c>
      <c r="J4606">
        <f>YEAR(Ventas_Wellpro[[#This Row],[Fecha]])</f>
        <v>2026</v>
      </c>
      <c r="K4606" t="str">
        <f>TEXT(Ventas_Wellpro[[#This Row],[Fecha]],"MMMM")</f>
        <v>mayo</v>
      </c>
      <c r="L4606">
        <f>DAY(Ventas_Wellpro[[#This Row],[Fecha]])</f>
        <v>25</v>
      </c>
    </row>
    <row r="4607" spans="2:12" x14ac:dyDescent="0.25">
      <c r="B4607" s="70">
        <v>46167</v>
      </c>
      <c r="C4607" s="74" t="s">
        <v>24</v>
      </c>
      <c r="D4607" s="210" t="s">
        <v>144</v>
      </c>
      <c r="E4607" s="183">
        <v>137.79</v>
      </c>
      <c r="F4607" s="183">
        <v>1</v>
      </c>
      <c r="G4607" s="48">
        <f>+(Ventas_Wellpro[[#This Row],[Precio de Venta]]*0.16)*Ventas_Wellpro[[#This Row],[Cantidad Vendida]]</f>
        <v>22.046399999999998</v>
      </c>
      <c r="H4607" s="185">
        <v>137.79</v>
      </c>
      <c r="I4607" s="17">
        <f>+Ventas_Wellpro[[#This Row],[Total de Venta sin IVA]]+Ventas_Wellpro[[#This Row],[IVA]]</f>
        <v>159.8364</v>
      </c>
      <c r="J4607">
        <f>YEAR(Ventas_Wellpro[[#This Row],[Fecha]])</f>
        <v>2026</v>
      </c>
      <c r="K4607" t="str">
        <f>TEXT(Ventas_Wellpro[[#This Row],[Fecha]],"MMMM")</f>
        <v>mayo</v>
      </c>
      <c r="L4607">
        <f>DAY(Ventas_Wellpro[[#This Row],[Fecha]])</f>
        <v>25</v>
      </c>
    </row>
    <row r="4608" spans="2:12" x14ac:dyDescent="0.25">
      <c r="B4608" s="70">
        <v>46167</v>
      </c>
      <c r="C4608" s="74" t="s">
        <v>24</v>
      </c>
      <c r="D4608" s="211" t="s">
        <v>144</v>
      </c>
      <c r="E4608" s="184">
        <v>137.79</v>
      </c>
      <c r="F4608" s="184">
        <v>1</v>
      </c>
      <c r="G4608" s="48">
        <f>+(Ventas_Wellpro[[#This Row],[Precio de Venta]]*0.16)*Ventas_Wellpro[[#This Row],[Cantidad Vendida]]</f>
        <v>22.046399999999998</v>
      </c>
      <c r="H4608" s="186">
        <v>137.79</v>
      </c>
      <c r="I4608" s="17">
        <f>+Ventas_Wellpro[[#This Row],[Total de Venta sin IVA]]+Ventas_Wellpro[[#This Row],[IVA]]</f>
        <v>159.8364</v>
      </c>
      <c r="J4608">
        <f>YEAR(Ventas_Wellpro[[#This Row],[Fecha]])</f>
        <v>2026</v>
      </c>
      <c r="K4608" t="str">
        <f>TEXT(Ventas_Wellpro[[#This Row],[Fecha]],"MMMM")</f>
        <v>mayo</v>
      </c>
      <c r="L4608">
        <f>DAY(Ventas_Wellpro[[#This Row],[Fecha]])</f>
        <v>25</v>
      </c>
    </row>
    <row r="4609" spans="2:12" x14ac:dyDescent="0.25">
      <c r="B4609" s="70">
        <v>46167</v>
      </c>
      <c r="C4609" s="74" t="s">
        <v>24</v>
      </c>
      <c r="D4609" s="210" t="s">
        <v>144</v>
      </c>
      <c r="E4609" s="183">
        <v>137.79</v>
      </c>
      <c r="F4609" s="183">
        <v>1</v>
      </c>
      <c r="G4609" s="48">
        <f>+(Ventas_Wellpro[[#This Row],[Precio de Venta]]*0.16)*Ventas_Wellpro[[#This Row],[Cantidad Vendida]]</f>
        <v>22.046399999999998</v>
      </c>
      <c r="H4609" s="185">
        <v>137.79</v>
      </c>
      <c r="I4609" s="17">
        <f>+Ventas_Wellpro[[#This Row],[Total de Venta sin IVA]]+Ventas_Wellpro[[#This Row],[IVA]]</f>
        <v>159.8364</v>
      </c>
      <c r="J4609">
        <f>YEAR(Ventas_Wellpro[[#This Row],[Fecha]])</f>
        <v>2026</v>
      </c>
      <c r="K4609" t="str">
        <f>TEXT(Ventas_Wellpro[[#This Row],[Fecha]],"MMMM")</f>
        <v>mayo</v>
      </c>
      <c r="L4609">
        <f>DAY(Ventas_Wellpro[[#This Row],[Fecha]])</f>
        <v>25</v>
      </c>
    </row>
    <row r="4610" spans="2:12" x14ac:dyDescent="0.25">
      <c r="B4610" s="70">
        <v>46167</v>
      </c>
      <c r="C4610" s="74" t="s">
        <v>16</v>
      </c>
      <c r="D4610" s="211" t="s">
        <v>144</v>
      </c>
      <c r="E4610" s="184">
        <v>905.16</v>
      </c>
      <c r="F4610" s="184">
        <v>1</v>
      </c>
      <c r="G4610" s="48">
        <f>+(Ventas_Wellpro[[#This Row],[Precio de Venta]]*0.16)*Ventas_Wellpro[[#This Row],[Cantidad Vendida]]</f>
        <v>144.82560000000001</v>
      </c>
      <c r="H4610" s="186">
        <v>905.16</v>
      </c>
      <c r="I4610" s="17">
        <f>+Ventas_Wellpro[[#This Row],[Total de Venta sin IVA]]+Ventas_Wellpro[[#This Row],[IVA]]</f>
        <v>1049.9856</v>
      </c>
      <c r="J4610">
        <f>YEAR(Ventas_Wellpro[[#This Row],[Fecha]])</f>
        <v>2026</v>
      </c>
      <c r="K4610" t="str">
        <f>TEXT(Ventas_Wellpro[[#This Row],[Fecha]],"MMMM")</f>
        <v>mayo</v>
      </c>
      <c r="L4610">
        <f>DAY(Ventas_Wellpro[[#This Row],[Fecha]])</f>
        <v>25</v>
      </c>
    </row>
    <row r="4611" spans="2:12" x14ac:dyDescent="0.25">
      <c r="B4611" s="70">
        <v>46167</v>
      </c>
      <c r="C4611" s="74" t="s">
        <v>14</v>
      </c>
      <c r="D4611" s="210" t="s">
        <v>144</v>
      </c>
      <c r="E4611" s="183">
        <v>1706.9</v>
      </c>
      <c r="F4611" s="183">
        <v>1</v>
      </c>
      <c r="G4611" s="48">
        <f>+(Ventas_Wellpro[[#This Row],[Precio de Venta]]*0.16)*Ventas_Wellpro[[#This Row],[Cantidad Vendida]]</f>
        <v>273.10400000000004</v>
      </c>
      <c r="H4611" s="185">
        <v>1706.9</v>
      </c>
      <c r="I4611" s="17">
        <f>+Ventas_Wellpro[[#This Row],[Total de Venta sin IVA]]+Ventas_Wellpro[[#This Row],[IVA]]</f>
        <v>1980.0040000000001</v>
      </c>
      <c r="J4611">
        <f>YEAR(Ventas_Wellpro[[#This Row],[Fecha]])</f>
        <v>2026</v>
      </c>
      <c r="K4611" t="str">
        <f>TEXT(Ventas_Wellpro[[#This Row],[Fecha]],"MMMM")</f>
        <v>mayo</v>
      </c>
      <c r="L4611">
        <f>DAY(Ventas_Wellpro[[#This Row],[Fecha]])</f>
        <v>25</v>
      </c>
    </row>
    <row r="4612" spans="2:12" x14ac:dyDescent="0.25">
      <c r="B4612" s="70">
        <v>46167</v>
      </c>
      <c r="C4612" s="74" t="s">
        <v>10</v>
      </c>
      <c r="D4612" t="s">
        <v>197</v>
      </c>
      <c r="E4612" s="184">
        <v>211.23</v>
      </c>
      <c r="F4612" s="184">
        <v>6</v>
      </c>
      <c r="G4612" s="48">
        <f>+(Ventas_Wellpro[[#This Row],[Precio de Venta]]*0.16)*Ventas_Wellpro[[#This Row],[Cantidad Vendida]]</f>
        <v>202.7808</v>
      </c>
      <c r="H4612" s="186">
        <v>1267.3800000000001</v>
      </c>
      <c r="I4612" s="17">
        <f>+Ventas_Wellpro[[#This Row],[Total de Venta sin IVA]]+Ventas_Wellpro[[#This Row],[IVA]]</f>
        <v>1470.1608000000001</v>
      </c>
      <c r="J4612">
        <f>YEAR(Ventas_Wellpro[[#This Row],[Fecha]])</f>
        <v>2026</v>
      </c>
      <c r="K4612" t="str">
        <f>TEXT(Ventas_Wellpro[[#This Row],[Fecha]],"MMMM")</f>
        <v>mayo</v>
      </c>
      <c r="L4612">
        <f>DAY(Ventas_Wellpro[[#This Row],[Fecha]])</f>
        <v>25</v>
      </c>
    </row>
    <row r="4613" spans="2:12" x14ac:dyDescent="0.25">
      <c r="B4613" s="70">
        <v>46167</v>
      </c>
      <c r="C4613" s="74" t="s">
        <v>147</v>
      </c>
      <c r="D4613" t="s">
        <v>197</v>
      </c>
      <c r="E4613" s="184">
        <v>70.47</v>
      </c>
      <c r="F4613" s="184">
        <v>100</v>
      </c>
      <c r="G4613" s="48">
        <f>+(Ventas_Wellpro[[#This Row],[Precio de Venta]]*0.16)*Ventas_Wellpro[[#This Row],[Cantidad Vendida]]</f>
        <v>1127.52</v>
      </c>
      <c r="H4613" s="186">
        <v>7047</v>
      </c>
      <c r="I4613" s="17">
        <f>+Ventas_Wellpro[[#This Row],[Total de Venta sin IVA]]+Ventas_Wellpro[[#This Row],[IVA]]</f>
        <v>8174.52</v>
      </c>
      <c r="J4613">
        <f>YEAR(Ventas_Wellpro[[#This Row],[Fecha]])</f>
        <v>2026</v>
      </c>
      <c r="K4613" t="str">
        <f>TEXT(Ventas_Wellpro[[#This Row],[Fecha]],"MMMM")</f>
        <v>mayo</v>
      </c>
      <c r="L4613">
        <f>DAY(Ventas_Wellpro[[#This Row],[Fecha]])</f>
        <v>25</v>
      </c>
    </row>
    <row r="4614" spans="2:12" x14ac:dyDescent="0.25">
      <c r="B4614" s="70">
        <v>46167</v>
      </c>
      <c r="C4614" s="74" t="s">
        <v>147</v>
      </c>
      <c r="D4614" s="210" t="s">
        <v>144</v>
      </c>
      <c r="E4614" s="183">
        <v>94.82</v>
      </c>
      <c r="F4614" s="183">
        <v>1</v>
      </c>
      <c r="G4614" s="48">
        <f>+(Ventas_Wellpro[[#This Row],[Precio de Venta]]*0.16)*Ventas_Wellpro[[#This Row],[Cantidad Vendida]]</f>
        <v>15.171199999999999</v>
      </c>
      <c r="H4614" s="185">
        <v>94.82</v>
      </c>
      <c r="I4614" s="17">
        <f>+Ventas_Wellpro[[#This Row],[Total de Venta sin IVA]]+Ventas_Wellpro[[#This Row],[IVA]]</f>
        <v>109.99119999999999</v>
      </c>
      <c r="J4614">
        <f>YEAR(Ventas_Wellpro[[#This Row],[Fecha]])</f>
        <v>2026</v>
      </c>
      <c r="K4614" t="str">
        <f>TEXT(Ventas_Wellpro[[#This Row],[Fecha]],"MMMM")</f>
        <v>mayo</v>
      </c>
      <c r="L4614">
        <f>DAY(Ventas_Wellpro[[#This Row],[Fecha]])</f>
        <v>25</v>
      </c>
    </row>
    <row r="4615" spans="2:12" x14ac:dyDescent="0.25">
      <c r="B4615" s="70">
        <v>46167</v>
      </c>
      <c r="C4615" s="74" t="s">
        <v>147</v>
      </c>
      <c r="D4615" s="211" t="s">
        <v>144</v>
      </c>
      <c r="E4615" s="184">
        <v>94.82</v>
      </c>
      <c r="F4615" s="184">
        <v>1</v>
      </c>
      <c r="G4615" s="48">
        <f>+(Ventas_Wellpro[[#This Row],[Precio de Venta]]*0.16)*Ventas_Wellpro[[#This Row],[Cantidad Vendida]]</f>
        <v>15.171199999999999</v>
      </c>
      <c r="H4615" s="186">
        <v>94.82</v>
      </c>
      <c r="I4615" s="17">
        <f>+Ventas_Wellpro[[#This Row],[Total de Venta sin IVA]]+Ventas_Wellpro[[#This Row],[IVA]]</f>
        <v>109.99119999999999</v>
      </c>
      <c r="J4615">
        <f>YEAR(Ventas_Wellpro[[#This Row],[Fecha]])</f>
        <v>2026</v>
      </c>
      <c r="K4615" t="str">
        <f>TEXT(Ventas_Wellpro[[#This Row],[Fecha]],"MMMM")</f>
        <v>mayo</v>
      </c>
      <c r="L4615">
        <f>DAY(Ventas_Wellpro[[#This Row],[Fecha]])</f>
        <v>25</v>
      </c>
    </row>
    <row r="4616" spans="2:12" x14ac:dyDescent="0.25">
      <c r="B4616" s="70">
        <v>46167</v>
      </c>
      <c r="C4616" s="74" t="s">
        <v>147</v>
      </c>
      <c r="D4616" s="210" t="s">
        <v>144</v>
      </c>
      <c r="E4616" s="183">
        <v>94.82</v>
      </c>
      <c r="F4616" s="183">
        <v>1</v>
      </c>
      <c r="G4616" s="48">
        <f>+(Ventas_Wellpro[[#This Row],[Precio de Venta]]*0.16)*Ventas_Wellpro[[#This Row],[Cantidad Vendida]]</f>
        <v>15.171199999999999</v>
      </c>
      <c r="H4616" s="185">
        <v>94.82</v>
      </c>
      <c r="I4616" s="17">
        <f>+Ventas_Wellpro[[#This Row],[Total de Venta sin IVA]]+Ventas_Wellpro[[#This Row],[IVA]]</f>
        <v>109.99119999999999</v>
      </c>
      <c r="J4616">
        <f>YEAR(Ventas_Wellpro[[#This Row],[Fecha]])</f>
        <v>2026</v>
      </c>
      <c r="K4616" t="str">
        <f>TEXT(Ventas_Wellpro[[#This Row],[Fecha]],"MMMM")</f>
        <v>mayo</v>
      </c>
      <c r="L4616">
        <f>DAY(Ventas_Wellpro[[#This Row],[Fecha]])</f>
        <v>25</v>
      </c>
    </row>
    <row r="4617" spans="2:12" x14ac:dyDescent="0.25">
      <c r="B4617" s="70">
        <v>46167</v>
      </c>
      <c r="C4617" s="74" t="s">
        <v>147</v>
      </c>
      <c r="D4617" s="211" t="s">
        <v>144</v>
      </c>
      <c r="E4617" s="184">
        <v>94.82</v>
      </c>
      <c r="F4617" s="184">
        <v>1</v>
      </c>
      <c r="G4617" s="48">
        <f>+(Ventas_Wellpro[[#This Row],[Precio de Venta]]*0.16)*Ventas_Wellpro[[#This Row],[Cantidad Vendida]]</f>
        <v>15.171199999999999</v>
      </c>
      <c r="H4617" s="186">
        <v>94.82</v>
      </c>
      <c r="I4617" s="17">
        <f>+Ventas_Wellpro[[#This Row],[Total de Venta sin IVA]]+Ventas_Wellpro[[#This Row],[IVA]]</f>
        <v>109.99119999999999</v>
      </c>
      <c r="J4617">
        <f>YEAR(Ventas_Wellpro[[#This Row],[Fecha]])</f>
        <v>2026</v>
      </c>
      <c r="K4617" t="str">
        <f>TEXT(Ventas_Wellpro[[#This Row],[Fecha]],"MMMM")</f>
        <v>mayo</v>
      </c>
      <c r="L4617">
        <f>DAY(Ventas_Wellpro[[#This Row],[Fecha]])</f>
        <v>25</v>
      </c>
    </row>
    <row r="4618" spans="2:12" x14ac:dyDescent="0.25">
      <c r="B4618" s="70">
        <v>46167</v>
      </c>
      <c r="C4618" s="74" t="s">
        <v>147</v>
      </c>
      <c r="D4618" s="210" t="s">
        <v>144</v>
      </c>
      <c r="E4618" s="183">
        <v>94.82</v>
      </c>
      <c r="F4618" s="183">
        <v>1</v>
      </c>
      <c r="G4618" s="48">
        <f>+(Ventas_Wellpro[[#This Row],[Precio de Venta]]*0.16)*Ventas_Wellpro[[#This Row],[Cantidad Vendida]]</f>
        <v>15.171199999999999</v>
      </c>
      <c r="H4618" s="185">
        <v>94.82</v>
      </c>
      <c r="I4618" s="17">
        <f>+Ventas_Wellpro[[#This Row],[Total de Venta sin IVA]]+Ventas_Wellpro[[#This Row],[IVA]]</f>
        <v>109.99119999999999</v>
      </c>
      <c r="J4618">
        <f>YEAR(Ventas_Wellpro[[#This Row],[Fecha]])</f>
        <v>2026</v>
      </c>
      <c r="K4618" t="str">
        <f>TEXT(Ventas_Wellpro[[#This Row],[Fecha]],"MMMM")</f>
        <v>mayo</v>
      </c>
      <c r="L4618">
        <f>DAY(Ventas_Wellpro[[#This Row],[Fecha]])</f>
        <v>25</v>
      </c>
    </row>
    <row r="4619" spans="2:12" x14ac:dyDescent="0.25">
      <c r="B4619" s="70">
        <v>46167</v>
      </c>
      <c r="C4619" s="74" t="s">
        <v>147</v>
      </c>
      <c r="D4619" s="211" t="s">
        <v>144</v>
      </c>
      <c r="E4619" s="184">
        <v>94.82</v>
      </c>
      <c r="F4619" s="184">
        <v>1</v>
      </c>
      <c r="G4619" s="48">
        <f>+(Ventas_Wellpro[[#This Row],[Precio de Venta]]*0.16)*Ventas_Wellpro[[#This Row],[Cantidad Vendida]]</f>
        <v>15.171199999999999</v>
      </c>
      <c r="H4619" s="186">
        <v>94.82</v>
      </c>
      <c r="I4619" s="17">
        <f>+Ventas_Wellpro[[#This Row],[Total de Venta sin IVA]]+Ventas_Wellpro[[#This Row],[IVA]]</f>
        <v>109.99119999999999</v>
      </c>
      <c r="J4619">
        <f>YEAR(Ventas_Wellpro[[#This Row],[Fecha]])</f>
        <v>2026</v>
      </c>
      <c r="K4619" t="str">
        <f>TEXT(Ventas_Wellpro[[#This Row],[Fecha]],"MMMM")</f>
        <v>mayo</v>
      </c>
      <c r="L4619">
        <f>DAY(Ventas_Wellpro[[#This Row],[Fecha]])</f>
        <v>25</v>
      </c>
    </row>
    <row r="4620" spans="2:12" x14ac:dyDescent="0.25">
      <c r="B4620" s="70">
        <v>46167</v>
      </c>
      <c r="C4620" s="74" t="s">
        <v>147</v>
      </c>
      <c r="D4620" s="210" t="s">
        <v>144</v>
      </c>
      <c r="E4620" s="183">
        <v>94.82</v>
      </c>
      <c r="F4620" s="183">
        <v>1</v>
      </c>
      <c r="G4620" s="48">
        <f>+(Ventas_Wellpro[[#This Row],[Precio de Venta]]*0.16)*Ventas_Wellpro[[#This Row],[Cantidad Vendida]]</f>
        <v>15.171199999999999</v>
      </c>
      <c r="H4620" s="185">
        <v>94.82</v>
      </c>
      <c r="I4620" s="17">
        <f>+Ventas_Wellpro[[#This Row],[Total de Venta sin IVA]]+Ventas_Wellpro[[#This Row],[IVA]]</f>
        <v>109.99119999999999</v>
      </c>
      <c r="J4620">
        <f>YEAR(Ventas_Wellpro[[#This Row],[Fecha]])</f>
        <v>2026</v>
      </c>
      <c r="K4620" t="str">
        <f>TEXT(Ventas_Wellpro[[#This Row],[Fecha]],"MMMM")</f>
        <v>mayo</v>
      </c>
      <c r="L4620">
        <f>DAY(Ventas_Wellpro[[#This Row],[Fecha]])</f>
        <v>25</v>
      </c>
    </row>
    <row r="4621" spans="2:12" x14ac:dyDescent="0.25">
      <c r="B4621" s="70">
        <v>46167</v>
      </c>
      <c r="C4621" s="74" t="s">
        <v>147</v>
      </c>
      <c r="D4621" s="211" t="s">
        <v>144</v>
      </c>
      <c r="E4621" s="184">
        <v>94.82</v>
      </c>
      <c r="F4621" s="184">
        <v>1</v>
      </c>
      <c r="G4621" s="48">
        <f>+(Ventas_Wellpro[[#This Row],[Precio de Venta]]*0.16)*Ventas_Wellpro[[#This Row],[Cantidad Vendida]]</f>
        <v>15.171199999999999</v>
      </c>
      <c r="H4621" s="186">
        <v>94.82</v>
      </c>
      <c r="I4621" s="17">
        <f>+Ventas_Wellpro[[#This Row],[Total de Venta sin IVA]]+Ventas_Wellpro[[#This Row],[IVA]]</f>
        <v>109.99119999999999</v>
      </c>
      <c r="J4621">
        <f>YEAR(Ventas_Wellpro[[#This Row],[Fecha]])</f>
        <v>2026</v>
      </c>
      <c r="K4621" t="str">
        <f>TEXT(Ventas_Wellpro[[#This Row],[Fecha]],"MMMM")</f>
        <v>mayo</v>
      </c>
      <c r="L4621">
        <f>DAY(Ventas_Wellpro[[#This Row],[Fecha]])</f>
        <v>25</v>
      </c>
    </row>
    <row r="4622" spans="2:12" x14ac:dyDescent="0.25">
      <c r="B4622" s="70">
        <v>46167</v>
      </c>
      <c r="C4622" s="74" t="s">
        <v>147</v>
      </c>
      <c r="D4622" s="210" t="s">
        <v>144</v>
      </c>
      <c r="E4622" s="183">
        <v>85.34</v>
      </c>
      <c r="F4622" s="183">
        <v>1</v>
      </c>
      <c r="G4622" s="48">
        <f>+(Ventas_Wellpro[[#This Row],[Precio de Venta]]*0.16)*Ventas_Wellpro[[#This Row],[Cantidad Vendida]]</f>
        <v>13.654400000000001</v>
      </c>
      <c r="H4622" s="185">
        <v>85.34</v>
      </c>
      <c r="I4622" s="17">
        <f>+Ventas_Wellpro[[#This Row],[Total de Venta sin IVA]]+Ventas_Wellpro[[#This Row],[IVA]]</f>
        <v>98.994399999999999</v>
      </c>
      <c r="J4622">
        <f>YEAR(Ventas_Wellpro[[#This Row],[Fecha]])</f>
        <v>2026</v>
      </c>
      <c r="K4622" t="str">
        <f>TEXT(Ventas_Wellpro[[#This Row],[Fecha]],"MMMM")</f>
        <v>mayo</v>
      </c>
      <c r="L4622">
        <f>DAY(Ventas_Wellpro[[#This Row],[Fecha]])</f>
        <v>25</v>
      </c>
    </row>
    <row r="4623" spans="2:12" x14ac:dyDescent="0.25">
      <c r="B4623" s="70">
        <v>46167</v>
      </c>
      <c r="C4623" s="74" t="s">
        <v>123</v>
      </c>
      <c r="D4623" s="211" t="s">
        <v>144</v>
      </c>
      <c r="E4623" s="184">
        <v>137.79</v>
      </c>
      <c r="F4623" s="184">
        <v>1</v>
      </c>
      <c r="G4623" s="48">
        <f>+(Ventas_Wellpro[[#This Row],[Precio de Venta]]*0.16)*Ventas_Wellpro[[#This Row],[Cantidad Vendida]]</f>
        <v>22.046399999999998</v>
      </c>
      <c r="H4623" s="186">
        <v>137.79</v>
      </c>
      <c r="I4623" s="17">
        <f>+Ventas_Wellpro[[#This Row],[Total de Venta sin IVA]]+Ventas_Wellpro[[#This Row],[IVA]]</f>
        <v>159.8364</v>
      </c>
      <c r="J4623">
        <f>YEAR(Ventas_Wellpro[[#This Row],[Fecha]])</f>
        <v>2026</v>
      </c>
      <c r="K4623" t="str">
        <f>TEXT(Ventas_Wellpro[[#This Row],[Fecha]],"MMMM")</f>
        <v>mayo</v>
      </c>
      <c r="L4623">
        <f>DAY(Ventas_Wellpro[[#This Row],[Fecha]])</f>
        <v>25</v>
      </c>
    </row>
    <row r="4624" spans="2:12" x14ac:dyDescent="0.25">
      <c r="B4624" s="70">
        <v>46167</v>
      </c>
      <c r="C4624" s="74" t="s">
        <v>123</v>
      </c>
      <c r="D4624" s="210" t="s">
        <v>144</v>
      </c>
      <c r="E4624" s="183">
        <v>121.94</v>
      </c>
      <c r="F4624" s="183">
        <v>1</v>
      </c>
      <c r="G4624" s="48">
        <f>+(Ventas_Wellpro[[#This Row],[Precio de Venta]]*0.16)*Ventas_Wellpro[[#This Row],[Cantidad Vendida]]</f>
        <v>19.510400000000001</v>
      </c>
      <c r="H4624" s="185">
        <v>121.94</v>
      </c>
      <c r="I4624" s="17">
        <f>+Ventas_Wellpro[[#This Row],[Total de Venta sin IVA]]+Ventas_Wellpro[[#This Row],[IVA]]</f>
        <v>141.4504</v>
      </c>
      <c r="J4624">
        <f>YEAR(Ventas_Wellpro[[#This Row],[Fecha]])</f>
        <v>2026</v>
      </c>
      <c r="K4624" t="str">
        <f>TEXT(Ventas_Wellpro[[#This Row],[Fecha]],"MMMM")</f>
        <v>mayo</v>
      </c>
      <c r="L4624">
        <f>DAY(Ventas_Wellpro[[#This Row],[Fecha]])</f>
        <v>25</v>
      </c>
    </row>
    <row r="4625" spans="2:12" x14ac:dyDescent="0.25">
      <c r="B4625" s="70">
        <v>46168</v>
      </c>
      <c r="C4625" s="88" t="s">
        <v>20</v>
      </c>
      <c r="D4625" s="209" t="s">
        <v>240</v>
      </c>
      <c r="E4625" s="183">
        <v>1809.7415000000001</v>
      </c>
      <c r="F4625" s="183">
        <v>13</v>
      </c>
      <c r="G4625" s="48">
        <f>+(Ventas_Wellpro[[#This Row],[Precio de Venta]]*0.16)*Ventas_Wellpro[[#This Row],[Cantidad Vendida]]</f>
        <v>3764.2623200000003</v>
      </c>
      <c r="H4625" s="185">
        <v>23526.639999999999</v>
      </c>
      <c r="I4625" s="17">
        <f>+Ventas_Wellpro[[#This Row],[Total de Venta sin IVA]]+Ventas_Wellpro[[#This Row],[IVA]]</f>
        <v>27290.902320000001</v>
      </c>
      <c r="J4625">
        <f>YEAR(Ventas_Wellpro[[#This Row],[Fecha]])</f>
        <v>2026</v>
      </c>
      <c r="K4625" t="str">
        <f>TEXT(Ventas_Wellpro[[#This Row],[Fecha]],"MMMM")</f>
        <v>mayo</v>
      </c>
      <c r="L4625">
        <f>DAY(Ventas_Wellpro[[#This Row],[Fecha]])</f>
        <v>26</v>
      </c>
    </row>
    <row r="4626" spans="2:12" x14ac:dyDescent="0.25">
      <c r="B4626" s="70">
        <v>46168</v>
      </c>
      <c r="C4626" s="137" t="s">
        <v>19</v>
      </c>
      <c r="D4626" s="209" t="s">
        <v>240</v>
      </c>
      <c r="E4626" s="184">
        <v>896.12</v>
      </c>
      <c r="F4626" s="184">
        <v>5</v>
      </c>
      <c r="G4626" s="48">
        <f>+(Ventas_Wellpro[[#This Row],[Precio de Venta]]*0.16)*Ventas_Wellpro[[#This Row],[Cantidad Vendida]]</f>
        <v>716.89599999999996</v>
      </c>
      <c r="H4626" s="186">
        <v>4480.6000000000004</v>
      </c>
      <c r="I4626" s="17">
        <f>+Ventas_Wellpro[[#This Row],[Total de Venta sin IVA]]+Ventas_Wellpro[[#This Row],[IVA]]</f>
        <v>5197.4960000000001</v>
      </c>
      <c r="J4626">
        <f>YEAR(Ventas_Wellpro[[#This Row],[Fecha]])</f>
        <v>2026</v>
      </c>
      <c r="K4626" t="str">
        <f>TEXT(Ventas_Wellpro[[#This Row],[Fecha]],"MMMM")</f>
        <v>mayo</v>
      </c>
      <c r="L4626">
        <f>DAY(Ventas_Wellpro[[#This Row],[Fecha]])</f>
        <v>26</v>
      </c>
    </row>
    <row r="4627" spans="2:12" x14ac:dyDescent="0.25">
      <c r="B4627" s="70">
        <v>46168</v>
      </c>
      <c r="C4627" s="74" t="s">
        <v>22</v>
      </c>
      <c r="D4627" s="211" t="s">
        <v>144</v>
      </c>
      <c r="E4627" s="184">
        <v>121.94</v>
      </c>
      <c r="F4627" s="184">
        <v>1</v>
      </c>
      <c r="G4627" s="48">
        <f>+(Ventas_Wellpro[[#This Row],[Precio de Venta]]*0.16)*Ventas_Wellpro[[#This Row],[Cantidad Vendida]]</f>
        <v>19.510400000000001</v>
      </c>
      <c r="H4627" s="186">
        <v>121.94</v>
      </c>
      <c r="I4627" s="17">
        <f>+Ventas_Wellpro[[#This Row],[Total de Venta sin IVA]]+Ventas_Wellpro[[#This Row],[IVA]]</f>
        <v>141.4504</v>
      </c>
      <c r="J4627">
        <f>YEAR(Ventas_Wellpro[[#This Row],[Fecha]])</f>
        <v>2026</v>
      </c>
      <c r="K4627" t="str">
        <f>TEXT(Ventas_Wellpro[[#This Row],[Fecha]],"MMMM")</f>
        <v>mayo</v>
      </c>
      <c r="L4627">
        <f>DAY(Ventas_Wellpro[[#This Row],[Fecha]])</f>
        <v>26</v>
      </c>
    </row>
    <row r="4628" spans="2:12" x14ac:dyDescent="0.25">
      <c r="B4628" s="70">
        <v>46168</v>
      </c>
      <c r="C4628" s="74" t="s">
        <v>22</v>
      </c>
      <c r="D4628" s="210" t="s">
        <v>144</v>
      </c>
      <c r="E4628" s="183">
        <v>121.94</v>
      </c>
      <c r="F4628" s="183">
        <v>1</v>
      </c>
      <c r="G4628" s="48">
        <f>+(Ventas_Wellpro[[#This Row],[Precio de Venta]]*0.16)*Ventas_Wellpro[[#This Row],[Cantidad Vendida]]</f>
        <v>19.510400000000001</v>
      </c>
      <c r="H4628" s="185">
        <v>121.94</v>
      </c>
      <c r="I4628" s="17">
        <f>+Ventas_Wellpro[[#This Row],[Total de Venta sin IVA]]+Ventas_Wellpro[[#This Row],[IVA]]</f>
        <v>141.4504</v>
      </c>
      <c r="J4628">
        <f>YEAR(Ventas_Wellpro[[#This Row],[Fecha]])</f>
        <v>2026</v>
      </c>
      <c r="K4628" t="str">
        <f>TEXT(Ventas_Wellpro[[#This Row],[Fecha]],"MMMM")</f>
        <v>mayo</v>
      </c>
      <c r="L4628">
        <f>DAY(Ventas_Wellpro[[#This Row],[Fecha]])</f>
        <v>26</v>
      </c>
    </row>
    <row r="4629" spans="2:12" x14ac:dyDescent="0.25">
      <c r="B4629" s="70">
        <v>46168</v>
      </c>
      <c r="C4629" s="74" t="s">
        <v>22</v>
      </c>
      <c r="D4629" s="211" t="s">
        <v>144</v>
      </c>
      <c r="E4629" s="184">
        <v>121.94</v>
      </c>
      <c r="F4629" s="184">
        <v>1</v>
      </c>
      <c r="G4629" s="48">
        <f>+(Ventas_Wellpro[[#This Row],[Precio de Venta]]*0.16)*Ventas_Wellpro[[#This Row],[Cantidad Vendida]]</f>
        <v>19.510400000000001</v>
      </c>
      <c r="H4629" s="186">
        <v>121.94</v>
      </c>
      <c r="I4629" s="17">
        <f>+Ventas_Wellpro[[#This Row],[Total de Venta sin IVA]]+Ventas_Wellpro[[#This Row],[IVA]]</f>
        <v>141.4504</v>
      </c>
      <c r="J4629">
        <f>YEAR(Ventas_Wellpro[[#This Row],[Fecha]])</f>
        <v>2026</v>
      </c>
      <c r="K4629" t="str">
        <f>TEXT(Ventas_Wellpro[[#This Row],[Fecha]],"MMMM")</f>
        <v>mayo</v>
      </c>
      <c r="L4629">
        <f>DAY(Ventas_Wellpro[[#This Row],[Fecha]])</f>
        <v>26</v>
      </c>
    </row>
    <row r="4630" spans="2:12" x14ac:dyDescent="0.25">
      <c r="B4630" s="70">
        <v>46168</v>
      </c>
      <c r="C4630" s="74" t="s">
        <v>21</v>
      </c>
      <c r="D4630" s="210" t="s">
        <v>144</v>
      </c>
      <c r="E4630" s="183">
        <v>121.94</v>
      </c>
      <c r="F4630" s="183">
        <v>1</v>
      </c>
      <c r="G4630" s="48">
        <f>+(Ventas_Wellpro[[#This Row],[Precio de Venta]]*0.16)*Ventas_Wellpro[[#This Row],[Cantidad Vendida]]</f>
        <v>19.510400000000001</v>
      </c>
      <c r="H4630" s="185">
        <v>121.94</v>
      </c>
      <c r="I4630" s="17">
        <f>+Ventas_Wellpro[[#This Row],[Total de Venta sin IVA]]+Ventas_Wellpro[[#This Row],[IVA]]</f>
        <v>141.4504</v>
      </c>
      <c r="J4630">
        <f>YEAR(Ventas_Wellpro[[#This Row],[Fecha]])</f>
        <v>2026</v>
      </c>
      <c r="K4630" t="str">
        <f>TEXT(Ventas_Wellpro[[#This Row],[Fecha]],"MMMM")</f>
        <v>mayo</v>
      </c>
      <c r="L4630">
        <f>DAY(Ventas_Wellpro[[#This Row],[Fecha]])</f>
        <v>26</v>
      </c>
    </row>
    <row r="4631" spans="2:12" x14ac:dyDescent="0.25">
      <c r="B4631" s="70">
        <v>46168</v>
      </c>
      <c r="C4631" s="74" t="s">
        <v>23</v>
      </c>
      <c r="D4631" s="209" t="s">
        <v>240</v>
      </c>
      <c r="E4631" s="184">
        <v>85.377300000000005</v>
      </c>
      <c r="F4631" s="184">
        <v>30</v>
      </c>
      <c r="G4631" s="48">
        <f>+(Ventas_Wellpro[[#This Row],[Precio de Venta]]*0.16)*Ventas_Wellpro[[#This Row],[Cantidad Vendida]]</f>
        <v>409.81104000000005</v>
      </c>
      <c r="H4631" s="186">
        <v>2561.3200000000002</v>
      </c>
      <c r="I4631" s="17">
        <f>+Ventas_Wellpro[[#This Row],[Total de Venta sin IVA]]+Ventas_Wellpro[[#This Row],[IVA]]</f>
        <v>2971.1310400000002</v>
      </c>
      <c r="J4631">
        <f>YEAR(Ventas_Wellpro[[#This Row],[Fecha]])</f>
        <v>2026</v>
      </c>
      <c r="K4631" t="str">
        <f>TEXT(Ventas_Wellpro[[#This Row],[Fecha]],"MMMM")</f>
        <v>mayo</v>
      </c>
      <c r="L4631">
        <f>DAY(Ventas_Wellpro[[#This Row],[Fecha]])</f>
        <v>26</v>
      </c>
    </row>
    <row r="4632" spans="2:12" x14ac:dyDescent="0.25">
      <c r="B4632" s="70">
        <v>46168</v>
      </c>
      <c r="C4632" s="74" t="s">
        <v>24</v>
      </c>
      <c r="D4632" s="210" t="s">
        <v>144</v>
      </c>
      <c r="E4632" s="183">
        <v>121.94</v>
      </c>
      <c r="F4632" s="183">
        <v>1</v>
      </c>
      <c r="G4632" s="48">
        <f>+(Ventas_Wellpro[[#This Row],[Precio de Venta]]*0.16)*Ventas_Wellpro[[#This Row],[Cantidad Vendida]]</f>
        <v>19.510400000000001</v>
      </c>
      <c r="H4632" s="185">
        <v>121.94</v>
      </c>
      <c r="I4632" s="17">
        <f>+Ventas_Wellpro[[#This Row],[Total de Venta sin IVA]]+Ventas_Wellpro[[#This Row],[IVA]]</f>
        <v>141.4504</v>
      </c>
      <c r="J4632">
        <f>YEAR(Ventas_Wellpro[[#This Row],[Fecha]])</f>
        <v>2026</v>
      </c>
      <c r="K4632" t="str">
        <f>TEXT(Ventas_Wellpro[[#This Row],[Fecha]],"MMMM")</f>
        <v>mayo</v>
      </c>
      <c r="L4632">
        <f>DAY(Ventas_Wellpro[[#This Row],[Fecha]])</f>
        <v>26</v>
      </c>
    </row>
    <row r="4633" spans="2:12" x14ac:dyDescent="0.25">
      <c r="B4633" s="70">
        <v>46168</v>
      </c>
      <c r="C4633" s="74" t="s">
        <v>24</v>
      </c>
      <c r="D4633" s="209" t="s">
        <v>240</v>
      </c>
      <c r="E4633" s="184">
        <v>85.377300000000005</v>
      </c>
      <c r="F4633" s="184">
        <v>30</v>
      </c>
      <c r="G4633" s="48">
        <f>+(Ventas_Wellpro[[#This Row],[Precio de Venta]]*0.16)*Ventas_Wellpro[[#This Row],[Cantidad Vendida]]</f>
        <v>409.81104000000005</v>
      </c>
      <c r="H4633" s="186">
        <v>2561.3200000000002</v>
      </c>
      <c r="I4633" s="17">
        <f>+Ventas_Wellpro[[#This Row],[Total de Venta sin IVA]]+Ventas_Wellpro[[#This Row],[IVA]]</f>
        <v>2971.1310400000002</v>
      </c>
      <c r="J4633">
        <f>YEAR(Ventas_Wellpro[[#This Row],[Fecha]])</f>
        <v>2026</v>
      </c>
      <c r="K4633" t="str">
        <f>TEXT(Ventas_Wellpro[[#This Row],[Fecha]],"MMMM")</f>
        <v>mayo</v>
      </c>
      <c r="L4633">
        <f>DAY(Ventas_Wellpro[[#This Row],[Fecha]])</f>
        <v>26</v>
      </c>
    </row>
    <row r="4634" spans="2:12" x14ac:dyDescent="0.25">
      <c r="B4634" s="70">
        <v>46168</v>
      </c>
      <c r="C4634" s="74" t="s">
        <v>16</v>
      </c>
      <c r="D4634" s="210" t="s">
        <v>144</v>
      </c>
      <c r="E4634" s="183">
        <v>737.71</v>
      </c>
      <c r="F4634" s="183">
        <v>1</v>
      </c>
      <c r="G4634" s="48">
        <f>+(Ventas_Wellpro[[#This Row],[Precio de Venta]]*0.16)*Ventas_Wellpro[[#This Row],[Cantidad Vendida]]</f>
        <v>118.03360000000001</v>
      </c>
      <c r="H4634" s="185">
        <v>737.71</v>
      </c>
      <c r="I4634" s="17">
        <f>+Ventas_Wellpro[[#This Row],[Total de Venta sin IVA]]+Ventas_Wellpro[[#This Row],[IVA]]</f>
        <v>855.74360000000001</v>
      </c>
      <c r="J4634">
        <f>YEAR(Ventas_Wellpro[[#This Row],[Fecha]])</f>
        <v>2026</v>
      </c>
      <c r="K4634" t="str">
        <f>TEXT(Ventas_Wellpro[[#This Row],[Fecha]],"MMMM")</f>
        <v>mayo</v>
      </c>
      <c r="L4634">
        <f>DAY(Ventas_Wellpro[[#This Row],[Fecha]])</f>
        <v>26</v>
      </c>
    </row>
    <row r="4635" spans="2:12" x14ac:dyDescent="0.25">
      <c r="B4635" s="70">
        <v>46168</v>
      </c>
      <c r="C4635" s="74" t="s">
        <v>16</v>
      </c>
      <c r="D4635" s="211" t="s">
        <v>144</v>
      </c>
      <c r="E4635" s="184">
        <v>737.71</v>
      </c>
      <c r="F4635" s="184">
        <v>1</v>
      </c>
      <c r="G4635" s="48">
        <f>+(Ventas_Wellpro[[#This Row],[Precio de Venta]]*0.16)*Ventas_Wellpro[[#This Row],[Cantidad Vendida]]</f>
        <v>118.03360000000001</v>
      </c>
      <c r="H4635" s="186">
        <v>737.71</v>
      </c>
      <c r="I4635" s="17">
        <f>+Ventas_Wellpro[[#This Row],[Total de Venta sin IVA]]+Ventas_Wellpro[[#This Row],[IVA]]</f>
        <v>855.74360000000001</v>
      </c>
      <c r="J4635">
        <f>YEAR(Ventas_Wellpro[[#This Row],[Fecha]])</f>
        <v>2026</v>
      </c>
      <c r="K4635" t="str">
        <f>TEXT(Ventas_Wellpro[[#This Row],[Fecha]],"MMMM")</f>
        <v>mayo</v>
      </c>
      <c r="L4635">
        <f>DAY(Ventas_Wellpro[[#This Row],[Fecha]])</f>
        <v>26</v>
      </c>
    </row>
    <row r="4636" spans="2:12" x14ac:dyDescent="0.25">
      <c r="B4636" s="70">
        <v>46168</v>
      </c>
      <c r="C4636" s="74" t="s">
        <v>16</v>
      </c>
      <c r="D4636" s="210" t="s">
        <v>144</v>
      </c>
      <c r="E4636" s="183">
        <v>737.71</v>
      </c>
      <c r="F4636" s="183">
        <v>1</v>
      </c>
      <c r="G4636" s="48">
        <f>+(Ventas_Wellpro[[#This Row],[Precio de Venta]]*0.16)*Ventas_Wellpro[[#This Row],[Cantidad Vendida]]</f>
        <v>118.03360000000001</v>
      </c>
      <c r="H4636" s="185">
        <v>737.71</v>
      </c>
      <c r="I4636" s="17">
        <f>+Ventas_Wellpro[[#This Row],[Total de Venta sin IVA]]+Ventas_Wellpro[[#This Row],[IVA]]</f>
        <v>855.74360000000001</v>
      </c>
      <c r="J4636">
        <f>YEAR(Ventas_Wellpro[[#This Row],[Fecha]])</f>
        <v>2026</v>
      </c>
      <c r="K4636" t="str">
        <f>TEXT(Ventas_Wellpro[[#This Row],[Fecha]],"MMMM")</f>
        <v>mayo</v>
      </c>
      <c r="L4636">
        <f>DAY(Ventas_Wellpro[[#This Row],[Fecha]])</f>
        <v>26</v>
      </c>
    </row>
    <row r="4637" spans="2:12" x14ac:dyDescent="0.25">
      <c r="B4637" s="70">
        <v>46168</v>
      </c>
      <c r="C4637" s="74" t="s">
        <v>13</v>
      </c>
      <c r="D4637" s="209" t="s">
        <v>240</v>
      </c>
      <c r="E4637" s="184">
        <v>0</v>
      </c>
      <c r="F4637" s="184">
        <v>13</v>
      </c>
      <c r="G4637" s="48">
        <f>+(Ventas_Wellpro[[#This Row],[Precio de Venta]]*0.16)*Ventas_Wellpro[[#This Row],[Cantidad Vendida]]</f>
        <v>0</v>
      </c>
      <c r="H4637" s="186">
        <v>0</v>
      </c>
      <c r="I4637" s="17">
        <f>+Ventas_Wellpro[[#This Row],[Total de Venta sin IVA]]+Ventas_Wellpro[[#This Row],[IVA]]</f>
        <v>0</v>
      </c>
      <c r="J4637">
        <f>YEAR(Ventas_Wellpro[[#This Row],[Fecha]])</f>
        <v>2026</v>
      </c>
      <c r="K4637" t="str">
        <f>TEXT(Ventas_Wellpro[[#This Row],[Fecha]],"MMMM")</f>
        <v>mayo</v>
      </c>
      <c r="L4637">
        <f>DAY(Ventas_Wellpro[[#This Row],[Fecha]])</f>
        <v>26</v>
      </c>
    </row>
    <row r="4638" spans="2:12" x14ac:dyDescent="0.25">
      <c r="B4638" s="70">
        <v>46168</v>
      </c>
      <c r="C4638" s="123" t="s">
        <v>147</v>
      </c>
      <c r="D4638" s="210" t="s">
        <v>144</v>
      </c>
      <c r="E4638" s="183">
        <v>85.34</v>
      </c>
      <c r="F4638" s="183">
        <v>1</v>
      </c>
      <c r="G4638" s="48">
        <f>+(Ventas_Wellpro[[#This Row],[Precio de Venta]]*0.16)*Ventas_Wellpro[[#This Row],[Cantidad Vendida]]</f>
        <v>13.654400000000001</v>
      </c>
      <c r="H4638" s="185">
        <v>85.34</v>
      </c>
      <c r="I4638" s="17">
        <f>+Ventas_Wellpro[[#This Row],[Total de Venta sin IVA]]+Ventas_Wellpro[[#This Row],[IVA]]</f>
        <v>98.994399999999999</v>
      </c>
      <c r="J4638">
        <f>YEAR(Ventas_Wellpro[[#This Row],[Fecha]])</f>
        <v>2026</v>
      </c>
      <c r="K4638" t="str">
        <f>TEXT(Ventas_Wellpro[[#This Row],[Fecha]],"MMMM")</f>
        <v>mayo</v>
      </c>
      <c r="L4638">
        <f>DAY(Ventas_Wellpro[[#This Row],[Fecha]])</f>
        <v>26</v>
      </c>
    </row>
    <row r="4639" spans="2:12" x14ac:dyDescent="0.25">
      <c r="B4639" s="70">
        <v>46168</v>
      </c>
      <c r="C4639" s="123" t="s">
        <v>147</v>
      </c>
      <c r="D4639" s="211" t="s">
        <v>144</v>
      </c>
      <c r="E4639" s="184">
        <v>85.34</v>
      </c>
      <c r="F4639" s="184">
        <v>1</v>
      </c>
      <c r="G4639" s="48">
        <f>+(Ventas_Wellpro[[#This Row],[Precio de Venta]]*0.16)*Ventas_Wellpro[[#This Row],[Cantidad Vendida]]</f>
        <v>13.654400000000001</v>
      </c>
      <c r="H4639" s="186">
        <v>85.34</v>
      </c>
      <c r="I4639" s="17">
        <f>+Ventas_Wellpro[[#This Row],[Total de Venta sin IVA]]+Ventas_Wellpro[[#This Row],[IVA]]</f>
        <v>98.994399999999999</v>
      </c>
      <c r="J4639">
        <f>YEAR(Ventas_Wellpro[[#This Row],[Fecha]])</f>
        <v>2026</v>
      </c>
      <c r="K4639" t="str">
        <f>TEXT(Ventas_Wellpro[[#This Row],[Fecha]],"MMMM")</f>
        <v>mayo</v>
      </c>
      <c r="L4639">
        <f>DAY(Ventas_Wellpro[[#This Row],[Fecha]])</f>
        <v>26</v>
      </c>
    </row>
    <row r="4640" spans="2:12" x14ac:dyDescent="0.25">
      <c r="B4640" s="70">
        <v>46168</v>
      </c>
      <c r="C4640" s="123" t="s">
        <v>147</v>
      </c>
      <c r="D4640" s="210" t="s">
        <v>144</v>
      </c>
      <c r="E4640" s="183">
        <v>85.34</v>
      </c>
      <c r="F4640" s="183">
        <v>1</v>
      </c>
      <c r="G4640" s="48">
        <f>+(Ventas_Wellpro[[#This Row],[Precio de Venta]]*0.16)*Ventas_Wellpro[[#This Row],[Cantidad Vendida]]</f>
        <v>13.654400000000001</v>
      </c>
      <c r="H4640" s="185">
        <v>85.34</v>
      </c>
      <c r="I4640" s="17">
        <f>+Ventas_Wellpro[[#This Row],[Total de Venta sin IVA]]+Ventas_Wellpro[[#This Row],[IVA]]</f>
        <v>98.994399999999999</v>
      </c>
      <c r="J4640">
        <f>YEAR(Ventas_Wellpro[[#This Row],[Fecha]])</f>
        <v>2026</v>
      </c>
      <c r="K4640" t="str">
        <f>TEXT(Ventas_Wellpro[[#This Row],[Fecha]],"MMMM")</f>
        <v>mayo</v>
      </c>
      <c r="L4640">
        <f>DAY(Ventas_Wellpro[[#This Row],[Fecha]])</f>
        <v>26</v>
      </c>
    </row>
    <row r="4641" spans="2:12" x14ac:dyDescent="0.25">
      <c r="B4641" s="70">
        <v>46168</v>
      </c>
      <c r="C4641" s="123" t="s">
        <v>147</v>
      </c>
      <c r="D4641" s="211" t="s">
        <v>144</v>
      </c>
      <c r="E4641" s="184">
        <v>85.34</v>
      </c>
      <c r="F4641" s="184">
        <v>1</v>
      </c>
      <c r="G4641" s="48">
        <f>+(Ventas_Wellpro[[#This Row],[Precio de Venta]]*0.16)*Ventas_Wellpro[[#This Row],[Cantidad Vendida]]</f>
        <v>13.654400000000001</v>
      </c>
      <c r="H4641" s="186">
        <v>85.34</v>
      </c>
      <c r="I4641" s="17">
        <f>+Ventas_Wellpro[[#This Row],[Total de Venta sin IVA]]+Ventas_Wellpro[[#This Row],[IVA]]</f>
        <v>98.994399999999999</v>
      </c>
      <c r="J4641">
        <f>YEAR(Ventas_Wellpro[[#This Row],[Fecha]])</f>
        <v>2026</v>
      </c>
      <c r="K4641" t="str">
        <f>TEXT(Ventas_Wellpro[[#This Row],[Fecha]],"MMMM")</f>
        <v>mayo</v>
      </c>
      <c r="L4641">
        <f>DAY(Ventas_Wellpro[[#This Row],[Fecha]])</f>
        <v>26</v>
      </c>
    </row>
    <row r="4642" spans="2:12" x14ac:dyDescent="0.25">
      <c r="B4642" s="70">
        <v>46168</v>
      </c>
      <c r="C4642" s="123" t="s">
        <v>147</v>
      </c>
      <c r="D4642" s="210" t="s">
        <v>144</v>
      </c>
      <c r="E4642" s="183">
        <v>85.34</v>
      </c>
      <c r="F4642" s="183">
        <v>1</v>
      </c>
      <c r="G4642" s="48">
        <f>+(Ventas_Wellpro[[#This Row],[Precio de Venta]]*0.16)*Ventas_Wellpro[[#This Row],[Cantidad Vendida]]</f>
        <v>13.654400000000001</v>
      </c>
      <c r="H4642" s="185">
        <v>85.34</v>
      </c>
      <c r="I4642" s="17">
        <f>+Ventas_Wellpro[[#This Row],[Total de Venta sin IVA]]+Ventas_Wellpro[[#This Row],[IVA]]</f>
        <v>98.994399999999999</v>
      </c>
      <c r="J4642">
        <f>YEAR(Ventas_Wellpro[[#This Row],[Fecha]])</f>
        <v>2026</v>
      </c>
      <c r="K4642" t="str">
        <f>TEXT(Ventas_Wellpro[[#This Row],[Fecha]],"MMMM")</f>
        <v>mayo</v>
      </c>
      <c r="L4642">
        <f>DAY(Ventas_Wellpro[[#This Row],[Fecha]])</f>
        <v>26</v>
      </c>
    </row>
    <row r="4643" spans="2:12" x14ac:dyDescent="0.25">
      <c r="B4643" s="70">
        <v>46168</v>
      </c>
      <c r="C4643" s="123" t="s">
        <v>147</v>
      </c>
      <c r="D4643" s="211" t="s">
        <v>144</v>
      </c>
      <c r="E4643" s="184">
        <v>85.34</v>
      </c>
      <c r="F4643" s="184">
        <v>1</v>
      </c>
      <c r="G4643" s="48">
        <f>+(Ventas_Wellpro[[#This Row],[Precio de Venta]]*0.16)*Ventas_Wellpro[[#This Row],[Cantidad Vendida]]</f>
        <v>13.654400000000001</v>
      </c>
      <c r="H4643" s="186">
        <v>85.34</v>
      </c>
      <c r="I4643" s="17">
        <f>+Ventas_Wellpro[[#This Row],[Total de Venta sin IVA]]+Ventas_Wellpro[[#This Row],[IVA]]</f>
        <v>98.994399999999999</v>
      </c>
      <c r="J4643">
        <f>YEAR(Ventas_Wellpro[[#This Row],[Fecha]])</f>
        <v>2026</v>
      </c>
      <c r="K4643" t="str">
        <f>TEXT(Ventas_Wellpro[[#This Row],[Fecha]],"MMMM")</f>
        <v>mayo</v>
      </c>
      <c r="L4643">
        <f>DAY(Ventas_Wellpro[[#This Row],[Fecha]])</f>
        <v>26</v>
      </c>
    </row>
    <row r="4644" spans="2:12" x14ac:dyDescent="0.25">
      <c r="B4644" s="70">
        <v>46168</v>
      </c>
      <c r="C4644" s="74" t="s">
        <v>123</v>
      </c>
      <c r="D4644" s="210" t="s">
        <v>144</v>
      </c>
      <c r="E4644" s="183">
        <v>121.94</v>
      </c>
      <c r="F4644" s="183">
        <v>1</v>
      </c>
      <c r="G4644" s="48">
        <f>+(Ventas_Wellpro[[#This Row],[Precio de Venta]]*0.16)*Ventas_Wellpro[[#This Row],[Cantidad Vendida]]</f>
        <v>19.510400000000001</v>
      </c>
      <c r="H4644" s="185">
        <v>121.94</v>
      </c>
      <c r="I4644" s="17">
        <f>+Ventas_Wellpro[[#This Row],[Total de Venta sin IVA]]+Ventas_Wellpro[[#This Row],[IVA]]</f>
        <v>141.4504</v>
      </c>
      <c r="J4644">
        <f>YEAR(Ventas_Wellpro[[#This Row],[Fecha]])</f>
        <v>2026</v>
      </c>
      <c r="K4644" t="str">
        <f>TEXT(Ventas_Wellpro[[#This Row],[Fecha]],"MMMM")</f>
        <v>mayo</v>
      </c>
      <c r="L4644">
        <f>DAY(Ventas_Wellpro[[#This Row],[Fecha]])</f>
        <v>26</v>
      </c>
    </row>
    <row r="4645" spans="2:12" x14ac:dyDescent="0.25">
      <c r="B4645" s="70">
        <v>46168</v>
      </c>
      <c r="C4645" s="74" t="s">
        <v>123</v>
      </c>
      <c r="D4645" s="211" t="s">
        <v>144</v>
      </c>
      <c r="E4645" s="184">
        <v>121.94</v>
      </c>
      <c r="F4645" s="184">
        <v>1</v>
      </c>
      <c r="G4645" s="48">
        <f>+(Ventas_Wellpro[[#This Row],[Precio de Venta]]*0.16)*Ventas_Wellpro[[#This Row],[Cantidad Vendida]]</f>
        <v>19.510400000000001</v>
      </c>
      <c r="H4645" s="186">
        <v>121.94</v>
      </c>
      <c r="I4645" s="17">
        <f>+Ventas_Wellpro[[#This Row],[Total de Venta sin IVA]]+Ventas_Wellpro[[#This Row],[IVA]]</f>
        <v>141.4504</v>
      </c>
      <c r="J4645">
        <f>YEAR(Ventas_Wellpro[[#This Row],[Fecha]])</f>
        <v>2026</v>
      </c>
      <c r="K4645" t="str">
        <f>TEXT(Ventas_Wellpro[[#This Row],[Fecha]],"MMMM")</f>
        <v>mayo</v>
      </c>
      <c r="L4645">
        <f>DAY(Ventas_Wellpro[[#This Row],[Fecha]])</f>
        <v>26</v>
      </c>
    </row>
    <row r="4646" spans="2:12" x14ac:dyDescent="0.25">
      <c r="B4646" s="70">
        <v>46168</v>
      </c>
      <c r="C4646" s="74" t="s">
        <v>123</v>
      </c>
      <c r="D4646" s="210" t="s">
        <v>144</v>
      </c>
      <c r="E4646" s="183">
        <v>121.94</v>
      </c>
      <c r="F4646" s="183">
        <v>1</v>
      </c>
      <c r="G4646" s="48">
        <f>+(Ventas_Wellpro[[#This Row],[Precio de Venta]]*0.16)*Ventas_Wellpro[[#This Row],[Cantidad Vendida]]</f>
        <v>19.510400000000001</v>
      </c>
      <c r="H4646" s="185">
        <v>121.94</v>
      </c>
      <c r="I4646" s="17">
        <f>+Ventas_Wellpro[[#This Row],[Total de Venta sin IVA]]+Ventas_Wellpro[[#This Row],[IVA]]</f>
        <v>141.4504</v>
      </c>
      <c r="J4646">
        <f>YEAR(Ventas_Wellpro[[#This Row],[Fecha]])</f>
        <v>2026</v>
      </c>
      <c r="K4646" t="str">
        <f>TEXT(Ventas_Wellpro[[#This Row],[Fecha]],"MMMM")</f>
        <v>mayo</v>
      </c>
      <c r="L4646">
        <f>DAY(Ventas_Wellpro[[#This Row],[Fecha]])</f>
        <v>26</v>
      </c>
    </row>
    <row r="4647" spans="2:12" x14ac:dyDescent="0.25">
      <c r="B4647" s="70">
        <v>46168</v>
      </c>
      <c r="C4647" s="74" t="s">
        <v>123</v>
      </c>
      <c r="D4647" s="209" t="s">
        <v>240</v>
      </c>
      <c r="E4647" s="184">
        <v>85.377300000000005</v>
      </c>
      <c r="F4647" s="184">
        <v>30</v>
      </c>
      <c r="G4647" s="48">
        <f>+(Ventas_Wellpro[[#This Row],[Precio de Venta]]*0.16)*Ventas_Wellpro[[#This Row],[Cantidad Vendida]]</f>
        <v>409.81104000000005</v>
      </c>
      <c r="H4647" s="186">
        <v>2561.3200000000002</v>
      </c>
      <c r="I4647" s="17">
        <f>+Ventas_Wellpro[[#This Row],[Total de Venta sin IVA]]+Ventas_Wellpro[[#This Row],[IVA]]</f>
        <v>2971.1310400000002</v>
      </c>
      <c r="J4647">
        <f>YEAR(Ventas_Wellpro[[#This Row],[Fecha]])</f>
        <v>2026</v>
      </c>
      <c r="K4647" t="str">
        <f>TEXT(Ventas_Wellpro[[#This Row],[Fecha]],"MMMM")</f>
        <v>mayo</v>
      </c>
      <c r="L4647">
        <f>DAY(Ventas_Wellpro[[#This Row],[Fecha]])</f>
        <v>26</v>
      </c>
    </row>
    <row r="4648" spans="2:12" x14ac:dyDescent="0.25">
      <c r="B4648" s="70">
        <v>46168</v>
      </c>
      <c r="C4648" s="88" t="s">
        <v>57</v>
      </c>
      <c r="D4648" t="s">
        <v>197</v>
      </c>
      <c r="E4648" s="183">
        <v>16.16</v>
      </c>
      <c r="F4648" s="183">
        <v>120</v>
      </c>
      <c r="G4648" s="48">
        <f>+(Ventas_Wellpro[[#This Row],[Precio de Venta]]*0.16)*Ventas_Wellpro[[#This Row],[Cantidad Vendida]]</f>
        <v>310.27199999999999</v>
      </c>
      <c r="H4648" s="185">
        <v>1939.2</v>
      </c>
      <c r="I4648" s="17">
        <f>+Ventas_Wellpro[[#This Row],[Total de Venta sin IVA]]+Ventas_Wellpro[[#This Row],[IVA]]</f>
        <v>2249.4720000000002</v>
      </c>
      <c r="J4648">
        <f>YEAR(Ventas_Wellpro[[#This Row],[Fecha]])</f>
        <v>2026</v>
      </c>
      <c r="K4648" t="str">
        <f>TEXT(Ventas_Wellpro[[#This Row],[Fecha]],"MMMM")</f>
        <v>mayo</v>
      </c>
      <c r="L4648">
        <f>DAY(Ventas_Wellpro[[#This Row],[Fecha]])</f>
        <v>26</v>
      </c>
    </row>
    <row r="4649" spans="2:12" x14ac:dyDescent="0.25">
      <c r="B4649" s="70">
        <v>46169</v>
      </c>
      <c r="C4649" s="74" t="s">
        <v>22</v>
      </c>
      <c r="D4649" s="210" t="s">
        <v>144</v>
      </c>
      <c r="E4649" s="63">
        <v>121.94</v>
      </c>
      <c r="F4649" s="63">
        <v>1</v>
      </c>
      <c r="G4649" s="48">
        <f>+(Ventas_Wellpro[[#This Row],[Precio de Venta]]*0.16)*Ventas_Wellpro[[#This Row],[Cantidad Vendida]]</f>
        <v>19.510400000000001</v>
      </c>
      <c r="H4649" s="48">
        <v>121.94</v>
      </c>
      <c r="I4649" s="17">
        <f>+Ventas_Wellpro[[#This Row],[Total de Venta sin IVA]]+Ventas_Wellpro[[#This Row],[IVA]]</f>
        <v>141.4504</v>
      </c>
      <c r="J4649">
        <f>YEAR(Ventas_Wellpro[[#This Row],[Fecha]])</f>
        <v>2026</v>
      </c>
      <c r="K4649" t="str">
        <f>TEXT(Ventas_Wellpro[[#This Row],[Fecha]],"MMMM")</f>
        <v>mayo</v>
      </c>
      <c r="L4649">
        <f>DAY(Ventas_Wellpro[[#This Row],[Fecha]])</f>
        <v>27</v>
      </c>
    </row>
    <row r="4650" spans="2:12" x14ac:dyDescent="0.25">
      <c r="B4650" s="70">
        <v>46169</v>
      </c>
      <c r="C4650" s="74" t="s">
        <v>22</v>
      </c>
      <c r="D4650" s="211" t="s">
        <v>144</v>
      </c>
      <c r="E4650" s="64">
        <v>121.94</v>
      </c>
      <c r="F4650" s="64">
        <v>1</v>
      </c>
      <c r="G4650" s="48">
        <f>+(Ventas_Wellpro[[#This Row],[Precio de Venta]]*0.16)*Ventas_Wellpro[[#This Row],[Cantidad Vendida]]</f>
        <v>19.510400000000001</v>
      </c>
      <c r="H4650" s="65">
        <v>121.94</v>
      </c>
      <c r="I4650" s="17">
        <f>+Ventas_Wellpro[[#This Row],[Total de Venta sin IVA]]+Ventas_Wellpro[[#This Row],[IVA]]</f>
        <v>141.4504</v>
      </c>
      <c r="J4650">
        <f>YEAR(Ventas_Wellpro[[#This Row],[Fecha]])</f>
        <v>2026</v>
      </c>
      <c r="K4650" t="str">
        <f>TEXT(Ventas_Wellpro[[#This Row],[Fecha]],"MMMM")</f>
        <v>mayo</v>
      </c>
      <c r="L4650">
        <f>DAY(Ventas_Wellpro[[#This Row],[Fecha]])</f>
        <v>27</v>
      </c>
    </row>
    <row r="4651" spans="2:12" x14ac:dyDescent="0.25">
      <c r="B4651" s="70">
        <v>46169</v>
      </c>
      <c r="C4651" s="74" t="s">
        <v>22</v>
      </c>
      <c r="D4651" s="210" t="s">
        <v>144</v>
      </c>
      <c r="E4651" s="63">
        <v>121.94</v>
      </c>
      <c r="F4651" s="63">
        <v>1</v>
      </c>
      <c r="G4651" s="48">
        <f>+(Ventas_Wellpro[[#This Row],[Precio de Venta]]*0.16)*Ventas_Wellpro[[#This Row],[Cantidad Vendida]]</f>
        <v>19.510400000000001</v>
      </c>
      <c r="H4651" s="48">
        <v>121.94</v>
      </c>
      <c r="I4651" s="17">
        <f>+Ventas_Wellpro[[#This Row],[Total de Venta sin IVA]]+Ventas_Wellpro[[#This Row],[IVA]]</f>
        <v>141.4504</v>
      </c>
      <c r="J4651">
        <f>YEAR(Ventas_Wellpro[[#This Row],[Fecha]])</f>
        <v>2026</v>
      </c>
      <c r="K4651" t="str">
        <f>TEXT(Ventas_Wellpro[[#This Row],[Fecha]],"MMMM")</f>
        <v>mayo</v>
      </c>
      <c r="L4651">
        <f>DAY(Ventas_Wellpro[[#This Row],[Fecha]])</f>
        <v>27</v>
      </c>
    </row>
    <row r="4652" spans="2:12" x14ac:dyDescent="0.25">
      <c r="B4652" s="70">
        <v>46169</v>
      </c>
      <c r="C4652" s="74" t="s">
        <v>22</v>
      </c>
      <c r="D4652" s="211" t="s">
        <v>144</v>
      </c>
      <c r="E4652" s="64">
        <v>121.94</v>
      </c>
      <c r="F4652" s="64">
        <v>1</v>
      </c>
      <c r="G4652" s="48">
        <f>+(Ventas_Wellpro[[#This Row],[Precio de Venta]]*0.16)*Ventas_Wellpro[[#This Row],[Cantidad Vendida]]</f>
        <v>19.510400000000001</v>
      </c>
      <c r="H4652" s="65">
        <v>121.94</v>
      </c>
      <c r="I4652" s="17">
        <f>+Ventas_Wellpro[[#This Row],[Total de Venta sin IVA]]+Ventas_Wellpro[[#This Row],[IVA]]</f>
        <v>141.4504</v>
      </c>
      <c r="J4652">
        <f>YEAR(Ventas_Wellpro[[#This Row],[Fecha]])</f>
        <v>2026</v>
      </c>
      <c r="K4652" t="str">
        <f>TEXT(Ventas_Wellpro[[#This Row],[Fecha]],"MMMM")</f>
        <v>mayo</v>
      </c>
      <c r="L4652">
        <f>DAY(Ventas_Wellpro[[#This Row],[Fecha]])</f>
        <v>27</v>
      </c>
    </row>
    <row r="4653" spans="2:12" x14ac:dyDescent="0.25">
      <c r="B4653" s="70">
        <v>46169</v>
      </c>
      <c r="C4653" s="74" t="s">
        <v>22</v>
      </c>
      <c r="D4653" s="210" t="s">
        <v>144</v>
      </c>
      <c r="E4653" s="63">
        <v>121.94</v>
      </c>
      <c r="F4653" s="63">
        <v>1</v>
      </c>
      <c r="G4653" s="48">
        <f>+(Ventas_Wellpro[[#This Row],[Precio de Venta]]*0.16)*Ventas_Wellpro[[#This Row],[Cantidad Vendida]]</f>
        <v>19.510400000000001</v>
      </c>
      <c r="H4653" s="48">
        <v>121.94</v>
      </c>
      <c r="I4653" s="17">
        <f>+Ventas_Wellpro[[#This Row],[Total de Venta sin IVA]]+Ventas_Wellpro[[#This Row],[IVA]]</f>
        <v>141.4504</v>
      </c>
      <c r="J4653">
        <f>YEAR(Ventas_Wellpro[[#This Row],[Fecha]])</f>
        <v>2026</v>
      </c>
      <c r="K4653" t="str">
        <f>TEXT(Ventas_Wellpro[[#This Row],[Fecha]],"MMMM")</f>
        <v>mayo</v>
      </c>
      <c r="L4653">
        <f>DAY(Ventas_Wellpro[[#This Row],[Fecha]])</f>
        <v>27</v>
      </c>
    </row>
    <row r="4654" spans="2:12" x14ac:dyDescent="0.25">
      <c r="B4654" s="70">
        <v>46169</v>
      </c>
      <c r="C4654" s="74" t="s">
        <v>21</v>
      </c>
      <c r="D4654" s="211" t="s">
        <v>144</v>
      </c>
      <c r="E4654" s="64">
        <v>121.94</v>
      </c>
      <c r="F4654" s="64">
        <v>1</v>
      </c>
      <c r="G4654" s="48">
        <f>+(Ventas_Wellpro[[#This Row],[Precio de Venta]]*0.16)*Ventas_Wellpro[[#This Row],[Cantidad Vendida]]</f>
        <v>19.510400000000001</v>
      </c>
      <c r="H4654" s="65">
        <v>121.94</v>
      </c>
      <c r="I4654" s="17">
        <f>+Ventas_Wellpro[[#This Row],[Total de Venta sin IVA]]+Ventas_Wellpro[[#This Row],[IVA]]</f>
        <v>141.4504</v>
      </c>
      <c r="J4654">
        <f>YEAR(Ventas_Wellpro[[#This Row],[Fecha]])</f>
        <v>2026</v>
      </c>
      <c r="K4654" t="str">
        <f>TEXT(Ventas_Wellpro[[#This Row],[Fecha]],"MMMM")</f>
        <v>mayo</v>
      </c>
      <c r="L4654">
        <f>DAY(Ventas_Wellpro[[#This Row],[Fecha]])</f>
        <v>27</v>
      </c>
    </row>
    <row r="4655" spans="2:12" x14ac:dyDescent="0.25">
      <c r="B4655" s="70">
        <v>46169</v>
      </c>
      <c r="C4655" s="74" t="s">
        <v>21</v>
      </c>
      <c r="D4655" s="210" t="s">
        <v>144</v>
      </c>
      <c r="E4655" s="63">
        <v>121.94</v>
      </c>
      <c r="F4655" s="63">
        <v>1</v>
      </c>
      <c r="G4655" s="48">
        <f>+(Ventas_Wellpro[[#This Row],[Precio de Venta]]*0.16)*Ventas_Wellpro[[#This Row],[Cantidad Vendida]]</f>
        <v>19.510400000000001</v>
      </c>
      <c r="H4655" s="48">
        <v>121.94</v>
      </c>
      <c r="I4655" s="17">
        <f>+Ventas_Wellpro[[#This Row],[Total de Venta sin IVA]]+Ventas_Wellpro[[#This Row],[IVA]]</f>
        <v>141.4504</v>
      </c>
      <c r="J4655">
        <f>YEAR(Ventas_Wellpro[[#This Row],[Fecha]])</f>
        <v>2026</v>
      </c>
      <c r="K4655" t="str">
        <f>TEXT(Ventas_Wellpro[[#This Row],[Fecha]],"MMMM")</f>
        <v>mayo</v>
      </c>
      <c r="L4655">
        <f>DAY(Ventas_Wellpro[[#This Row],[Fecha]])</f>
        <v>27</v>
      </c>
    </row>
    <row r="4656" spans="2:12" x14ac:dyDescent="0.25">
      <c r="B4656" s="70">
        <v>46169</v>
      </c>
      <c r="C4656" s="74" t="s">
        <v>23</v>
      </c>
      <c r="D4656" s="211" t="s">
        <v>144</v>
      </c>
      <c r="E4656" s="64">
        <v>121.94</v>
      </c>
      <c r="F4656" s="64">
        <v>1</v>
      </c>
      <c r="G4656" s="48">
        <f>+(Ventas_Wellpro[[#This Row],[Precio de Venta]]*0.16)*Ventas_Wellpro[[#This Row],[Cantidad Vendida]]</f>
        <v>19.510400000000001</v>
      </c>
      <c r="H4656" s="65">
        <v>121.94</v>
      </c>
      <c r="I4656" s="17">
        <f>+Ventas_Wellpro[[#This Row],[Total de Venta sin IVA]]+Ventas_Wellpro[[#This Row],[IVA]]</f>
        <v>141.4504</v>
      </c>
      <c r="J4656">
        <f>YEAR(Ventas_Wellpro[[#This Row],[Fecha]])</f>
        <v>2026</v>
      </c>
      <c r="K4656" t="str">
        <f>TEXT(Ventas_Wellpro[[#This Row],[Fecha]],"MMMM")</f>
        <v>mayo</v>
      </c>
      <c r="L4656">
        <f>DAY(Ventas_Wellpro[[#This Row],[Fecha]])</f>
        <v>27</v>
      </c>
    </row>
    <row r="4657" spans="2:12" x14ac:dyDescent="0.25">
      <c r="B4657" s="70">
        <v>46169</v>
      </c>
      <c r="C4657" s="123" t="s">
        <v>147</v>
      </c>
      <c r="D4657" s="211" t="s">
        <v>144</v>
      </c>
      <c r="E4657" s="64">
        <v>85.34</v>
      </c>
      <c r="F4657" s="64">
        <v>1</v>
      </c>
      <c r="G4657" s="48">
        <f>+(Ventas_Wellpro[[#This Row],[Precio de Venta]]*0.16)*Ventas_Wellpro[[#This Row],[Cantidad Vendida]]</f>
        <v>13.654400000000001</v>
      </c>
      <c r="H4657" s="65">
        <v>85.34</v>
      </c>
      <c r="I4657" s="17">
        <f>+Ventas_Wellpro[[#This Row],[Total de Venta sin IVA]]+Ventas_Wellpro[[#This Row],[IVA]]</f>
        <v>98.994399999999999</v>
      </c>
      <c r="J4657">
        <f>YEAR(Ventas_Wellpro[[#This Row],[Fecha]])</f>
        <v>2026</v>
      </c>
      <c r="K4657" t="str">
        <f>TEXT(Ventas_Wellpro[[#This Row],[Fecha]],"MMMM")</f>
        <v>mayo</v>
      </c>
      <c r="L4657">
        <f>DAY(Ventas_Wellpro[[#This Row],[Fecha]])</f>
        <v>27</v>
      </c>
    </row>
    <row r="4658" spans="2:12" x14ac:dyDescent="0.25">
      <c r="B4658" s="70">
        <v>46169</v>
      </c>
      <c r="C4658" s="74" t="s">
        <v>123</v>
      </c>
      <c r="D4658" s="210" t="s">
        <v>144</v>
      </c>
      <c r="E4658" s="63">
        <v>121.94</v>
      </c>
      <c r="F4658" s="63">
        <v>1</v>
      </c>
      <c r="G4658" s="48">
        <f>+(Ventas_Wellpro[[#This Row],[Precio de Venta]]*0.16)*Ventas_Wellpro[[#This Row],[Cantidad Vendida]]</f>
        <v>19.510400000000001</v>
      </c>
      <c r="H4658" s="48">
        <v>121.94</v>
      </c>
      <c r="I4658" s="17">
        <f>+Ventas_Wellpro[[#This Row],[Total de Venta sin IVA]]+Ventas_Wellpro[[#This Row],[IVA]]</f>
        <v>141.4504</v>
      </c>
      <c r="J4658">
        <f>YEAR(Ventas_Wellpro[[#This Row],[Fecha]])</f>
        <v>2026</v>
      </c>
      <c r="K4658" t="str">
        <f>TEXT(Ventas_Wellpro[[#This Row],[Fecha]],"MMMM")</f>
        <v>mayo</v>
      </c>
      <c r="L4658">
        <f>DAY(Ventas_Wellpro[[#This Row],[Fecha]])</f>
        <v>27</v>
      </c>
    </row>
    <row r="4659" spans="2:12" x14ac:dyDescent="0.25">
      <c r="B4659" s="70">
        <v>46169</v>
      </c>
      <c r="C4659" s="74" t="s">
        <v>123</v>
      </c>
      <c r="D4659" s="211" t="s">
        <v>144</v>
      </c>
      <c r="E4659" s="64">
        <v>121.94</v>
      </c>
      <c r="F4659" s="64">
        <v>1</v>
      </c>
      <c r="G4659" s="48">
        <f>+(Ventas_Wellpro[[#This Row],[Precio de Venta]]*0.16)*Ventas_Wellpro[[#This Row],[Cantidad Vendida]]</f>
        <v>19.510400000000001</v>
      </c>
      <c r="H4659" s="65">
        <v>121.94</v>
      </c>
      <c r="I4659" s="17">
        <f>+Ventas_Wellpro[[#This Row],[Total de Venta sin IVA]]+Ventas_Wellpro[[#This Row],[IVA]]</f>
        <v>141.4504</v>
      </c>
      <c r="J4659">
        <f>YEAR(Ventas_Wellpro[[#This Row],[Fecha]])</f>
        <v>2026</v>
      </c>
      <c r="K4659" t="str">
        <f>TEXT(Ventas_Wellpro[[#This Row],[Fecha]],"MMMM")</f>
        <v>mayo</v>
      </c>
      <c r="L4659">
        <f>DAY(Ventas_Wellpro[[#This Row],[Fecha]])</f>
        <v>27</v>
      </c>
    </row>
    <row r="4660" spans="2:12" x14ac:dyDescent="0.25">
      <c r="B4660" s="70">
        <v>46169</v>
      </c>
      <c r="C4660" s="74" t="s">
        <v>123</v>
      </c>
      <c r="D4660" s="210" t="s">
        <v>144</v>
      </c>
      <c r="E4660" s="63">
        <v>121.94</v>
      </c>
      <c r="F4660" s="63">
        <v>1</v>
      </c>
      <c r="G4660" s="48">
        <f>+(Ventas_Wellpro[[#This Row],[Precio de Venta]]*0.16)*Ventas_Wellpro[[#This Row],[Cantidad Vendida]]</f>
        <v>19.510400000000001</v>
      </c>
      <c r="H4660" s="48">
        <v>121.94</v>
      </c>
      <c r="I4660" s="17">
        <f>+Ventas_Wellpro[[#This Row],[Total de Venta sin IVA]]+Ventas_Wellpro[[#This Row],[IVA]]</f>
        <v>141.4504</v>
      </c>
      <c r="J4660">
        <f>YEAR(Ventas_Wellpro[[#This Row],[Fecha]])</f>
        <v>2026</v>
      </c>
      <c r="K4660" t="str">
        <f>TEXT(Ventas_Wellpro[[#This Row],[Fecha]],"MMMM")</f>
        <v>mayo</v>
      </c>
      <c r="L4660">
        <f>DAY(Ventas_Wellpro[[#This Row],[Fecha]])</f>
        <v>27</v>
      </c>
    </row>
    <row r="4661" spans="2:12" x14ac:dyDescent="0.25">
      <c r="B4661" s="70">
        <v>46169</v>
      </c>
      <c r="C4661" s="74" t="s">
        <v>123</v>
      </c>
      <c r="D4661" s="211" t="s">
        <v>144</v>
      </c>
      <c r="E4661" s="64">
        <v>121.94</v>
      </c>
      <c r="F4661" s="64">
        <v>1</v>
      </c>
      <c r="G4661" s="48">
        <f>+(Ventas_Wellpro[[#This Row],[Precio de Venta]]*0.16)*Ventas_Wellpro[[#This Row],[Cantidad Vendida]]</f>
        <v>19.510400000000001</v>
      </c>
      <c r="H4661" s="65">
        <v>121.94</v>
      </c>
      <c r="I4661" s="17">
        <f>+Ventas_Wellpro[[#This Row],[Total de Venta sin IVA]]+Ventas_Wellpro[[#This Row],[IVA]]</f>
        <v>141.4504</v>
      </c>
      <c r="J4661">
        <f>YEAR(Ventas_Wellpro[[#This Row],[Fecha]])</f>
        <v>2026</v>
      </c>
      <c r="K4661" t="str">
        <f>TEXT(Ventas_Wellpro[[#This Row],[Fecha]],"MMMM")</f>
        <v>mayo</v>
      </c>
      <c r="L4661">
        <f>DAY(Ventas_Wellpro[[#This Row],[Fecha]])</f>
        <v>27</v>
      </c>
    </row>
    <row r="4662" spans="2:12" x14ac:dyDescent="0.25">
      <c r="B4662" s="70">
        <v>46169</v>
      </c>
      <c r="C4662" s="74" t="s">
        <v>123</v>
      </c>
      <c r="D4662" s="210" t="s">
        <v>144</v>
      </c>
      <c r="E4662" s="63">
        <v>121.94</v>
      </c>
      <c r="F4662" s="63">
        <v>1</v>
      </c>
      <c r="G4662" s="48">
        <f>+(Ventas_Wellpro[[#This Row],[Precio de Venta]]*0.16)*Ventas_Wellpro[[#This Row],[Cantidad Vendida]]</f>
        <v>19.510400000000001</v>
      </c>
      <c r="H4662" s="48">
        <v>121.94</v>
      </c>
      <c r="I4662" s="17">
        <f>+Ventas_Wellpro[[#This Row],[Total de Venta sin IVA]]+Ventas_Wellpro[[#This Row],[IVA]]</f>
        <v>141.4504</v>
      </c>
      <c r="J4662">
        <f>YEAR(Ventas_Wellpro[[#This Row],[Fecha]])</f>
        <v>2026</v>
      </c>
      <c r="K4662" t="str">
        <f>TEXT(Ventas_Wellpro[[#This Row],[Fecha]],"MMMM")</f>
        <v>mayo</v>
      </c>
      <c r="L4662">
        <f>DAY(Ventas_Wellpro[[#This Row],[Fecha]])</f>
        <v>27</v>
      </c>
    </row>
    <row r="4663" spans="2:12" x14ac:dyDescent="0.25">
      <c r="B4663" s="70">
        <v>46170</v>
      </c>
      <c r="C4663" s="137" t="s">
        <v>19</v>
      </c>
      <c r="D4663" s="210" t="s">
        <v>144</v>
      </c>
      <c r="E4663" s="63">
        <v>762.62</v>
      </c>
      <c r="F4663" s="63">
        <v>1</v>
      </c>
      <c r="G4663" s="48">
        <f>+(Ventas_Wellpro[[#This Row],[Precio de Venta]]*0.16)*Ventas_Wellpro[[#This Row],[Cantidad Vendida]]</f>
        <v>122.0192</v>
      </c>
      <c r="H4663" s="48">
        <v>762.62</v>
      </c>
      <c r="I4663" s="17">
        <f>+Ventas_Wellpro[[#This Row],[Total de Venta sin IVA]]+Ventas_Wellpro[[#This Row],[IVA]]</f>
        <v>884.63919999999996</v>
      </c>
      <c r="J4663">
        <f>YEAR(Ventas_Wellpro[[#This Row],[Fecha]])</f>
        <v>2026</v>
      </c>
      <c r="K4663" t="str">
        <f>TEXT(Ventas_Wellpro[[#This Row],[Fecha]],"MMMM")</f>
        <v>mayo</v>
      </c>
      <c r="L4663">
        <f>DAY(Ventas_Wellpro[[#This Row],[Fecha]])</f>
        <v>28</v>
      </c>
    </row>
    <row r="4664" spans="2:12" x14ac:dyDescent="0.25">
      <c r="B4664" s="70">
        <v>46170</v>
      </c>
      <c r="C4664" s="88" t="s">
        <v>25</v>
      </c>
      <c r="D4664" s="211" t="s">
        <v>144</v>
      </c>
      <c r="E4664" s="64">
        <v>691.49</v>
      </c>
      <c r="F4664" s="64">
        <v>1</v>
      </c>
      <c r="G4664" s="48">
        <f>+(Ventas_Wellpro[[#This Row],[Precio de Venta]]*0.16)*Ventas_Wellpro[[#This Row],[Cantidad Vendida]]</f>
        <v>110.6384</v>
      </c>
      <c r="H4664" s="65">
        <v>691.49</v>
      </c>
      <c r="I4664" s="17">
        <f>+Ventas_Wellpro[[#This Row],[Total de Venta sin IVA]]+Ventas_Wellpro[[#This Row],[IVA]]</f>
        <v>802.12840000000006</v>
      </c>
      <c r="J4664">
        <f>YEAR(Ventas_Wellpro[[#This Row],[Fecha]])</f>
        <v>2026</v>
      </c>
      <c r="K4664" t="str">
        <f>TEXT(Ventas_Wellpro[[#This Row],[Fecha]],"MMMM")</f>
        <v>mayo</v>
      </c>
      <c r="L4664">
        <f>DAY(Ventas_Wellpro[[#This Row],[Fecha]])</f>
        <v>28</v>
      </c>
    </row>
    <row r="4665" spans="2:12" x14ac:dyDescent="0.25">
      <c r="B4665" s="70">
        <v>46170</v>
      </c>
      <c r="C4665" s="88" t="s">
        <v>18</v>
      </c>
      <c r="D4665" t="s">
        <v>196</v>
      </c>
      <c r="E4665" s="63">
        <v>525.59</v>
      </c>
      <c r="F4665" s="63">
        <v>6</v>
      </c>
      <c r="G4665" s="48">
        <f>+(Ventas_Wellpro[[#This Row],[Precio de Venta]]*0.16)*Ventas_Wellpro[[#This Row],[Cantidad Vendida]]</f>
        <v>504.56640000000004</v>
      </c>
      <c r="H4665" s="48">
        <v>3153.54</v>
      </c>
      <c r="I4665" s="17">
        <f>+Ventas_Wellpro[[#This Row],[Total de Venta sin IVA]]+Ventas_Wellpro[[#This Row],[IVA]]</f>
        <v>3658.1064000000001</v>
      </c>
      <c r="J4665">
        <f>YEAR(Ventas_Wellpro[[#This Row],[Fecha]])</f>
        <v>2026</v>
      </c>
      <c r="K4665" t="str">
        <f>TEXT(Ventas_Wellpro[[#This Row],[Fecha]],"MMMM")</f>
        <v>mayo</v>
      </c>
      <c r="L4665">
        <f>DAY(Ventas_Wellpro[[#This Row],[Fecha]])</f>
        <v>28</v>
      </c>
    </row>
    <row r="4666" spans="2:12" x14ac:dyDescent="0.25">
      <c r="B4666" s="70">
        <v>46170</v>
      </c>
      <c r="C4666" s="88" t="s">
        <v>18</v>
      </c>
      <c r="D4666" t="s">
        <v>196</v>
      </c>
      <c r="E4666" s="64">
        <v>525.59</v>
      </c>
      <c r="F4666" s="64">
        <v>6</v>
      </c>
      <c r="G4666" s="48">
        <f>+(Ventas_Wellpro[[#This Row],[Precio de Venta]]*0.16)*Ventas_Wellpro[[#This Row],[Cantidad Vendida]]</f>
        <v>504.56640000000004</v>
      </c>
      <c r="H4666" s="65">
        <v>3153.54</v>
      </c>
      <c r="I4666" s="17">
        <f>+Ventas_Wellpro[[#This Row],[Total de Venta sin IVA]]+Ventas_Wellpro[[#This Row],[IVA]]</f>
        <v>3658.1064000000001</v>
      </c>
      <c r="J4666">
        <f>YEAR(Ventas_Wellpro[[#This Row],[Fecha]])</f>
        <v>2026</v>
      </c>
      <c r="K4666" t="str">
        <f>TEXT(Ventas_Wellpro[[#This Row],[Fecha]],"MMMM")</f>
        <v>mayo</v>
      </c>
      <c r="L4666">
        <f>DAY(Ventas_Wellpro[[#This Row],[Fecha]])</f>
        <v>28</v>
      </c>
    </row>
    <row r="4667" spans="2:12" x14ac:dyDescent="0.25">
      <c r="B4667" s="70">
        <v>46170</v>
      </c>
      <c r="C4667" s="88" t="s">
        <v>18</v>
      </c>
      <c r="D4667" t="s">
        <v>196</v>
      </c>
      <c r="E4667" s="63">
        <v>525.59</v>
      </c>
      <c r="F4667" s="63">
        <v>6</v>
      </c>
      <c r="G4667" s="48">
        <f>+(Ventas_Wellpro[[#This Row],[Precio de Venta]]*0.16)*Ventas_Wellpro[[#This Row],[Cantidad Vendida]]</f>
        <v>504.56640000000004</v>
      </c>
      <c r="H4667" s="48">
        <v>3153.54</v>
      </c>
      <c r="I4667" s="17">
        <f>+Ventas_Wellpro[[#This Row],[Total de Venta sin IVA]]+Ventas_Wellpro[[#This Row],[IVA]]</f>
        <v>3658.1064000000001</v>
      </c>
      <c r="J4667">
        <f>YEAR(Ventas_Wellpro[[#This Row],[Fecha]])</f>
        <v>2026</v>
      </c>
      <c r="K4667" t="str">
        <f>TEXT(Ventas_Wellpro[[#This Row],[Fecha]],"MMMM")</f>
        <v>mayo</v>
      </c>
      <c r="L4667">
        <f>DAY(Ventas_Wellpro[[#This Row],[Fecha]])</f>
        <v>28</v>
      </c>
    </row>
    <row r="4668" spans="2:12" x14ac:dyDescent="0.25">
      <c r="B4668" s="70">
        <v>46170</v>
      </c>
      <c r="C4668" s="88" t="s">
        <v>18</v>
      </c>
      <c r="D4668" t="s">
        <v>196</v>
      </c>
      <c r="E4668" s="64">
        <v>525.59</v>
      </c>
      <c r="F4668" s="64">
        <v>6</v>
      </c>
      <c r="G4668" s="48">
        <f>+(Ventas_Wellpro[[#This Row],[Precio de Venta]]*0.16)*Ventas_Wellpro[[#This Row],[Cantidad Vendida]]</f>
        <v>504.56640000000004</v>
      </c>
      <c r="H4668" s="65">
        <v>3153.54</v>
      </c>
      <c r="I4668" s="17">
        <f>+Ventas_Wellpro[[#This Row],[Total de Venta sin IVA]]+Ventas_Wellpro[[#This Row],[IVA]]</f>
        <v>3658.1064000000001</v>
      </c>
      <c r="J4668">
        <f>YEAR(Ventas_Wellpro[[#This Row],[Fecha]])</f>
        <v>2026</v>
      </c>
      <c r="K4668" t="str">
        <f>TEXT(Ventas_Wellpro[[#This Row],[Fecha]],"MMMM")</f>
        <v>mayo</v>
      </c>
      <c r="L4668">
        <f>DAY(Ventas_Wellpro[[#This Row],[Fecha]])</f>
        <v>28</v>
      </c>
    </row>
    <row r="4669" spans="2:12" x14ac:dyDescent="0.25">
      <c r="B4669" s="70">
        <v>46170</v>
      </c>
      <c r="C4669" s="88" t="s">
        <v>18</v>
      </c>
      <c r="D4669" t="s">
        <v>196</v>
      </c>
      <c r="E4669" s="63">
        <v>525.59</v>
      </c>
      <c r="F4669" s="63">
        <v>6</v>
      </c>
      <c r="G4669" s="48">
        <f>+(Ventas_Wellpro[[#This Row],[Precio de Venta]]*0.16)*Ventas_Wellpro[[#This Row],[Cantidad Vendida]]</f>
        <v>504.56640000000004</v>
      </c>
      <c r="H4669" s="48">
        <v>3153.54</v>
      </c>
      <c r="I4669" s="17">
        <f>+Ventas_Wellpro[[#This Row],[Total de Venta sin IVA]]+Ventas_Wellpro[[#This Row],[IVA]]</f>
        <v>3658.1064000000001</v>
      </c>
      <c r="J4669">
        <f>YEAR(Ventas_Wellpro[[#This Row],[Fecha]])</f>
        <v>2026</v>
      </c>
      <c r="K4669" t="str">
        <f>TEXT(Ventas_Wellpro[[#This Row],[Fecha]],"MMMM")</f>
        <v>mayo</v>
      </c>
      <c r="L4669">
        <f>DAY(Ventas_Wellpro[[#This Row],[Fecha]])</f>
        <v>28</v>
      </c>
    </row>
    <row r="4670" spans="2:12" x14ac:dyDescent="0.25">
      <c r="B4670" s="70">
        <v>46170</v>
      </c>
      <c r="C4670" s="88" t="s">
        <v>18</v>
      </c>
      <c r="D4670" t="s">
        <v>196</v>
      </c>
      <c r="E4670" s="64">
        <v>525.59</v>
      </c>
      <c r="F4670" s="64">
        <v>6</v>
      </c>
      <c r="G4670" s="48">
        <f>+(Ventas_Wellpro[[#This Row],[Precio de Venta]]*0.16)*Ventas_Wellpro[[#This Row],[Cantidad Vendida]]</f>
        <v>504.56640000000004</v>
      </c>
      <c r="H4670" s="65">
        <v>3153.54</v>
      </c>
      <c r="I4670" s="17">
        <f>+Ventas_Wellpro[[#This Row],[Total de Venta sin IVA]]+Ventas_Wellpro[[#This Row],[IVA]]</f>
        <v>3658.1064000000001</v>
      </c>
      <c r="J4670">
        <f>YEAR(Ventas_Wellpro[[#This Row],[Fecha]])</f>
        <v>2026</v>
      </c>
      <c r="K4670" t="str">
        <f>TEXT(Ventas_Wellpro[[#This Row],[Fecha]],"MMMM")</f>
        <v>mayo</v>
      </c>
      <c r="L4670">
        <f>DAY(Ventas_Wellpro[[#This Row],[Fecha]])</f>
        <v>28</v>
      </c>
    </row>
    <row r="4671" spans="2:12" x14ac:dyDescent="0.25">
      <c r="B4671" s="70">
        <v>46170</v>
      </c>
      <c r="C4671" s="88" t="s">
        <v>18</v>
      </c>
      <c r="D4671" t="s">
        <v>196</v>
      </c>
      <c r="E4671" s="63">
        <v>525.59</v>
      </c>
      <c r="F4671" s="63">
        <v>6</v>
      </c>
      <c r="G4671" s="48">
        <f>+(Ventas_Wellpro[[#This Row],[Precio de Venta]]*0.16)*Ventas_Wellpro[[#This Row],[Cantidad Vendida]]</f>
        <v>504.56640000000004</v>
      </c>
      <c r="H4671" s="48">
        <v>3153.54</v>
      </c>
      <c r="I4671" s="17">
        <f>+Ventas_Wellpro[[#This Row],[Total de Venta sin IVA]]+Ventas_Wellpro[[#This Row],[IVA]]</f>
        <v>3658.1064000000001</v>
      </c>
      <c r="J4671">
        <f>YEAR(Ventas_Wellpro[[#This Row],[Fecha]])</f>
        <v>2026</v>
      </c>
      <c r="K4671" t="str">
        <f>TEXT(Ventas_Wellpro[[#This Row],[Fecha]],"MMMM")</f>
        <v>mayo</v>
      </c>
      <c r="L4671">
        <f>DAY(Ventas_Wellpro[[#This Row],[Fecha]])</f>
        <v>28</v>
      </c>
    </row>
    <row r="4672" spans="2:12" x14ac:dyDescent="0.25">
      <c r="B4672" s="70">
        <v>46170</v>
      </c>
      <c r="C4672" s="88" t="s">
        <v>18</v>
      </c>
      <c r="D4672" t="s">
        <v>196</v>
      </c>
      <c r="E4672" s="64">
        <v>525.59</v>
      </c>
      <c r="F4672" s="64">
        <v>6</v>
      </c>
      <c r="G4672" s="48">
        <f>+(Ventas_Wellpro[[#This Row],[Precio de Venta]]*0.16)*Ventas_Wellpro[[#This Row],[Cantidad Vendida]]</f>
        <v>504.56640000000004</v>
      </c>
      <c r="H4672" s="65">
        <v>3153.54</v>
      </c>
      <c r="I4672" s="17">
        <f>+Ventas_Wellpro[[#This Row],[Total de Venta sin IVA]]+Ventas_Wellpro[[#This Row],[IVA]]</f>
        <v>3658.1064000000001</v>
      </c>
      <c r="J4672">
        <f>YEAR(Ventas_Wellpro[[#This Row],[Fecha]])</f>
        <v>2026</v>
      </c>
      <c r="K4672" t="str">
        <f>TEXT(Ventas_Wellpro[[#This Row],[Fecha]],"MMMM")</f>
        <v>mayo</v>
      </c>
      <c r="L4672">
        <f>DAY(Ventas_Wellpro[[#This Row],[Fecha]])</f>
        <v>28</v>
      </c>
    </row>
    <row r="4673" spans="2:12" x14ac:dyDescent="0.25">
      <c r="B4673" s="70">
        <v>46170</v>
      </c>
      <c r="C4673" s="88" t="s">
        <v>18</v>
      </c>
      <c r="D4673" t="s">
        <v>196</v>
      </c>
      <c r="E4673" s="63">
        <v>525.59</v>
      </c>
      <c r="F4673" s="63">
        <v>6</v>
      </c>
      <c r="G4673" s="48">
        <f>+(Ventas_Wellpro[[#This Row],[Precio de Venta]]*0.16)*Ventas_Wellpro[[#This Row],[Cantidad Vendida]]</f>
        <v>504.56640000000004</v>
      </c>
      <c r="H4673" s="48">
        <v>3153.54</v>
      </c>
      <c r="I4673" s="17">
        <f>+Ventas_Wellpro[[#This Row],[Total de Venta sin IVA]]+Ventas_Wellpro[[#This Row],[IVA]]</f>
        <v>3658.1064000000001</v>
      </c>
      <c r="J4673">
        <f>YEAR(Ventas_Wellpro[[#This Row],[Fecha]])</f>
        <v>2026</v>
      </c>
      <c r="K4673" t="str">
        <f>TEXT(Ventas_Wellpro[[#This Row],[Fecha]],"MMMM")</f>
        <v>mayo</v>
      </c>
      <c r="L4673">
        <f>DAY(Ventas_Wellpro[[#This Row],[Fecha]])</f>
        <v>28</v>
      </c>
    </row>
    <row r="4674" spans="2:12" x14ac:dyDescent="0.25">
      <c r="B4674" s="70">
        <v>46170</v>
      </c>
      <c r="C4674" s="74" t="s">
        <v>22</v>
      </c>
      <c r="D4674" s="211" t="s">
        <v>144</v>
      </c>
      <c r="E4674" s="64">
        <v>121.94</v>
      </c>
      <c r="F4674" s="64">
        <v>1</v>
      </c>
      <c r="G4674" s="48">
        <f>+(Ventas_Wellpro[[#This Row],[Precio de Venta]]*0.16)*Ventas_Wellpro[[#This Row],[Cantidad Vendida]]</f>
        <v>19.510400000000001</v>
      </c>
      <c r="H4674" s="65">
        <v>121.94</v>
      </c>
      <c r="I4674" s="17">
        <f>+Ventas_Wellpro[[#This Row],[Total de Venta sin IVA]]+Ventas_Wellpro[[#This Row],[IVA]]</f>
        <v>141.4504</v>
      </c>
      <c r="J4674">
        <f>YEAR(Ventas_Wellpro[[#This Row],[Fecha]])</f>
        <v>2026</v>
      </c>
      <c r="K4674" t="str">
        <f>TEXT(Ventas_Wellpro[[#This Row],[Fecha]],"MMMM")</f>
        <v>mayo</v>
      </c>
      <c r="L4674">
        <f>DAY(Ventas_Wellpro[[#This Row],[Fecha]])</f>
        <v>28</v>
      </c>
    </row>
    <row r="4675" spans="2:12" x14ac:dyDescent="0.25">
      <c r="B4675" s="70">
        <v>46170</v>
      </c>
      <c r="C4675" s="74" t="s">
        <v>22</v>
      </c>
      <c r="D4675" s="210" t="s">
        <v>144</v>
      </c>
      <c r="E4675" s="63">
        <v>121.94</v>
      </c>
      <c r="F4675" s="63">
        <v>1</v>
      </c>
      <c r="G4675" s="48">
        <f>+(Ventas_Wellpro[[#This Row],[Precio de Venta]]*0.16)*Ventas_Wellpro[[#This Row],[Cantidad Vendida]]</f>
        <v>19.510400000000001</v>
      </c>
      <c r="H4675" s="48">
        <v>121.94</v>
      </c>
      <c r="I4675" s="17">
        <f>+Ventas_Wellpro[[#This Row],[Total de Venta sin IVA]]+Ventas_Wellpro[[#This Row],[IVA]]</f>
        <v>141.4504</v>
      </c>
      <c r="J4675">
        <f>YEAR(Ventas_Wellpro[[#This Row],[Fecha]])</f>
        <v>2026</v>
      </c>
      <c r="K4675" t="str">
        <f>TEXT(Ventas_Wellpro[[#This Row],[Fecha]],"MMMM")</f>
        <v>mayo</v>
      </c>
      <c r="L4675">
        <f>DAY(Ventas_Wellpro[[#This Row],[Fecha]])</f>
        <v>28</v>
      </c>
    </row>
    <row r="4676" spans="2:12" x14ac:dyDescent="0.25">
      <c r="B4676" s="70">
        <v>46170</v>
      </c>
      <c r="C4676" s="74" t="s">
        <v>22</v>
      </c>
      <c r="D4676" s="211" t="s">
        <v>144</v>
      </c>
      <c r="E4676" s="64">
        <v>121.94</v>
      </c>
      <c r="F4676" s="64">
        <v>1</v>
      </c>
      <c r="G4676" s="48">
        <f>+(Ventas_Wellpro[[#This Row],[Precio de Venta]]*0.16)*Ventas_Wellpro[[#This Row],[Cantidad Vendida]]</f>
        <v>19.510400000000001</v>
      </c>
      <c r="H4676" s="65">
        <v>121.94</v>
      </c>
      <c r="I4676" s="17">
        <f>+Ventas_Wellpro[[#This Row],[Total de Venta sin IVA]]+Ventas_Wellpro[[#This Row],[IVA]]</f>
        <v>141.4504</v>
      </c>
      <c r="J4676">
        <f>YEAR(Ventas_Wellpro[[#This Row],[Fecha]])</f>
        <v>2026</v>
      </c>
      <c r="K4676" t="str">
        <f>TEXT(Ventas_Wellpro[[#This Row],[Fecha]],"MMMM")</f>
        <v>mayo</v>
      </c>
      <c r="L4676">
        <f>DAY(Ventas_Wellpro[[#This Row],[Fecha]])</f>
        <v>28</v>
      </c>
    </row>
    <row r="4677" spans="2:12" x14ac:dyDescent="0.25">
      <c r="B4677" s="70">
        <v>46170</v>
      </c>
      <c r="C4677" s="74" t="s">
        <v>22</v>
      </c>
      <c r="D4677" s="210" t="s">
        <v>144</v>
      </c>
      <c r="E4677" s="63">
        <v>121.94</v>
      </c>
      <c r="F4677" s="63">
        <v>1</v>
      </c>
      <c r="G4677" s="48">
        <f>+(Ventas_Wellpro[[#This Row],[Precio de Venta]]*0.16)*Ventas_Wellpro[[#This Row],[Cantidad Vendida]]</f>
        <v>19.510400000000001</v>
      </c>
      <c r="H4677" s="48">
        <v>121.94</v>
      </c>
      <c r="I4677" s="17">
        <f>+Ventas_Wellpro[[#This Row],[Total de Venta sin IVA]]+Ventas_Wellpro[[#This Row],[IVA]]</f>
        <v>141.4504</v>
      </c>
      <c r="J4677">
        <f>YEAR(Ventas_Wellpro[[#This Row],[Fecha]])</f>
        <v>2026</v>
      </c>
      <c r="K4677" t="str">
        <f>TEXT(Ventas_Wellpro[[#This Row],[Fecha]],"MMMM")</f>
        <v>mayo</v>
      </c>
      <c r="L4677">
        <f>DAY(Ventas_Wellpro[[#This Row],[Fecha]])</f>
        <v>28</v>
      </c>
    </row>
    <row r="4678" spans="2:12" x14ac:dyDescent="0.25">
      <c r="B4678" s="70">
        <v>46170</v>
      </c>
      <c r="C4678" s="74" t="s">
        <v>22</v>
      </c>
      <c r="D4678" s="211" t="s">
        <v>144</v>
      </c>
      <c r="E4678" s="64">
        <v>121.94</v>
      </c>
      <c r="F4678" s="64">
        <v>1</v>
      </c>
      <c r="G4678" s="48">
        <f>+(Ventas_Wellpro[[#This Row],[Precio de Venta]]*0.16)*Ventas_Wellpro[[#This Row],[Cantidad Vendida]]</f>
        <v>19.510400000000001</v>
      </c>
      <c r="H4678" s="65">
        <v>121.94</v>
      </c>
      <c r="I4678" s="17">
        <f>+Ventas_Wellpro[[#This Row],[Total de Venta sin IVA]]+Ventas_Wellpro[[#This Row],[IVA]]</f>
        <v>141.4504</v>
      </c>
      <c r="J4678">
        <f>YEAR(Ventas_Wellpro[[#This Row],[Fecha]])</f>
        <v>2026</v>
      </c>
      <c r="K4678" t="str">
        <f>TEXT(Ventas_Wellpro[[#This Row],[Fecha]],"MMMM")</f>
        <v>mayo</v>
      </c>
      <c r="L4678">
        <f>DAY(Ventas_Wellpro[[#This Row],[Fecha]])</f>
        <v>28</v>
      </c>
    </row>
    <row r="4679" spans="2:12" x14ac:dyDescent="0.25">
      <c r="B4679" s="70">
        <v>46170</v>
      </c>
      <c r="C4679" s="74" t="s">
        <v>22</v>
      </c>
      <c r="D4679" s="210" t="s">
        <v>144</v>
      </c>
      <c r="E4679" s="63">
        <v>121.94</v>
      </c>
      <c r="F4679" s="63">
        <v>1</v>
      </c>
      <c r="G4679" s="48">
        <f>+(Ventas_Wellpro[[#This Row],[Precio de Venta]]*0.16)*Ventas_Wellpro[[#This Row],[Cantidad Vendida]]</f>
        <v>19.510400000000001</v>
      </c>
      <c r="H4679" s="48">
        <v>121.94</v>
      </c>
      <c r="I4679" s="17">
        <f>+Ventas_Wellpro[[#This Row],[Total de Venta sin IVA]]+Ventas_Wellpro[[#This Row],[IVA]]</f>
        <v>141.4504</v>
      </c>
      <c r="J4679">
        <f>YEAR(Ventas_Wellpro[[#This Row],[Fecha]])</f>
        <v>2026</v>
      </c>
      <c r="K4679" t="str">
        <f>TEXT(Ventas_Wellpro[[#This Row],[Fecha]],"MMMM")</f>
        <v>mayo</v>
      </c>
      <c r="L4679">
        <f>DAY(Ventas_Wellpro[[#This Row],[Fecha]])</f>
        <v>28</v>
      </c>
    </row>
    <row r="4680" spans="2:12" x14ac:dyDescent="0.25">
      <c r="B4680" s="70">
        <v>46170</v>
      </c>
      <c r="C4680" s="74" t="s">
        <v>21</v>
      </c>
      <c r="D4680" s="211" t="s">
        <v>144</v>
      </c>
      <c r="E4680" s="64">
        <v>121.94</v>
      </c>
      <c r="F4680" s="64">
        <v>1</v>
      </c>
      <c r="G4680" s="48">
        <f>+(Ventas_Wellpro[[#This Row],[Precio de Venta]]*0.16)*Ventas_Wellpro[[#This Row],[Cantidad Vendida]]</f>
        <v>19.510400000000001</v>
      </c>
      <c r="H4680" s="65">
        <v>121.94</v>
      </c>
      <c r="I4680" s="17">
        <f>+Ventas_Wellpro[[#This Row],[Total de Venta sin IVA]]+Ventas_Wellpro[[#This Row],[IVA]]</f>
        <v>141.4504</v>
      </c>
      <c r="J4680">
        <f>YEAR(Ventas_Wellpro[[#This Row],[Fecha]])</f>
        <v>2026</v>
      </c>
      <c r="K4680" t="str">
        <f>TEXT(Ventas_Wellpro[[#This Row],[Fecha]],"MMMM")</f>
        <v>mayo</v>
      </c>
      <c r="L4680">
        <f>DAY(Ventas_Wellpro[[#This Row],[Fecha]])</f>
        <v>28</v>
      </c>
    </row>
    <row r="4681" spans="2:12" x14ac:dyDescent="0.25">
      <c r="B4681" s="70">
        <v>46170</v>
      </c>
      <c r="C4681" s="74" t="s">
        <v>21</v>
      </c>
      <c r="D4681" s="210" t="s">
        <v>144</v>
      </c>
      <c r="E4681" s="63">
        <v>121.94</v>
      </c>
      <c r="F4681" s="63">
        <v>1</v>
      </c>
      <c r="G4681" s="48">
        <f>+(Ventas_Wellpro[[#This Row],[Precio de Venta]]*0.16)*Ventas_Wellpro[[#This Row],[Cantidad Vendida]]</f>
        <v>19.510400000000001</v>
      </c>
      <c r="H4681" s="48">
        <v>121.94</v>
      </c>
      <c r="I4681" s="17">
        <f>+Ventas_Wellpro[[#This Row],[Total de Venta sin IVA]]+Ventas_Wellpro[[#This Row],[IVA]]</f>
        <v>141.4504</v>
      </c>
      <c r="J4681">
        <f>YEAR(Ventas_Wellpro[[#This Row],[Fecha]])</f>
        <v>2026</v>
      </c>
      <c r="K4681" t="str">
        <f>TEXT(Ventas_Wellpro[[#This Row],[Fecha]],"MMMM")</f>
        <v>mayo</v>
      </c>
      <c r="L4681">
        <f>DAY(Ventas_Wellpro[[#This Row],[Fecha]])</f>
        <v>28</v>
      </c>
    </row>
    <row r="4682" spans="2:12" x14ac:dyDescent="0.25">
      <c r="B4682" s="70">
        <v>46170</v>
      </c>
      <c r="C4682" s="74" t="s">
        <v>21</v>
      </c>
      <c r="D4682" s="211" t="s">
        <v>144</v>
      </c>
      <c r="E4682" s="64">
        <v>121.94</v>
      </c>
      <c r="F4682" s="64">
        <v>1</v>
      </c>
      <c r="G4682" s="48">
        <f>+(Ventas_Wellpro[[#This Row],[Precio de Venta]]*0.16)*Ventas_Wellpro[[#This Row],[Cantidad Vendida]]</f>
        <v>19.510400000000001</v>
      </c>
      <c r="H4682" s="65">
        <v>121.94</v>
      </c>
      <c r="I4682" s="17">
        <f>+Ventas_Wellpro[[#This Row],[Total de Venta sin IVA]]+Ventas_Wellpro[[#This Row],[IVA]]</f>
        <v>141.4504</v>
      </c>
      <c r="J4682">
        <f>YEAR(Ventas_Wellpro[[#This Row],[Fecha]])</f>
        <v>2026</v>
      </c>
      <c r="K4682" t="str">
        <f>TEXT(Ventas_Wellpro[[#This Row],[Fecha]],"MMMM")</f>
        <v>mayo</v>
      </c>
      <c r="L4682">
        <f>DAY(Ventas_Wellpro[[#This Row],[Fecha]])</f>
        <v>28</v>
      </c>
    </row>
    <row r="4683" spans="2:12" x14ac:dyDescent="0.25">
      <c r="B4683" s="70">
        <v>46170</v>
      </c>
      <c r="C4683" s="74" t="s">
        <v>21</v>
      </c>
      <c r="D4683" s="210" t="s">
        <v>144</v>
      </c>
      <c r="E4683" s="63">
        <v>121.94</v>
      </c>
      <c r="F4683" s="63">
        <v>1</v>
      </c>
      <c r="G4683" s="48">
        <f>+(Ventas_Wellpro[[#This Row],[Precio de Venta]]*0.16)*Ventas_Wellpro[[#This Row],[Cantidad Vendida]]</f>
        <v>19.510400000000001</v>
      </c>
      <c r="H4683" s="48">
        <v>121.94</v>
      </c>
      <c r="I4683" s="17">
        <f>+Ventas_Wellpro[[#This Row],[Total de Venta sin IVA]]+Ventas_Wellpro[[#This Row],[IVA]]</f>
        <v>141.4504</v>
      </c>
      <c r="J4683">
        <f>YEAR(Ventas_Wellpro[[#This Row],[Fecha]])</f>
        <v>2026</v>
      </c>
      <c r="K4683" t="str">
        <f>TEXT(Ventas_Wellpro[[#This Row],[Fecha]],"MMMM")</f>
        <v>mayo</v>
      </c>
      <c r="L4683">
        <f>DAY(Ventas_Wellpro[[#This Row],[Fecha]])</f>
        <v>28</v>
      </c>
    </row>
    <row r="4684" spans="2:12" x14ac:dyDescent="0.25">
      <c r="B4684" s="70">
        <v>46170</v>
      </c>
      <c r="C4684" s="74" t="s">
        <v>23</v>
      </c>
      <c r="D4684" s="211" t="s">
        <v>144</v>
      </c>
      <c r="E4684" s="64">
        <v>121.94</v>
      </c>
      <c r="F4684" s="64">
        <v>1</v>
      </c>
      <c r="G4684" s="48">
        <f>+(Ventas_Wellpro[[#This Row],[Precio de Venta]]*0.16)*Ventas_Wellpro[[#This Row],[Cantidad Vendida]]</f>
        <v>19.510400000000001</v>
      </c>
      <c r="H4684" s="65">
        <v>121.94</v>
      </c>
      <c r="I4684" s="17">
        <f>+Ventas_Wellpro[[#This Row],[Total de Venta sin IVA]]+Ventas_Wellpro[[#This Row],[IVA]]</f>
        <v>141.4504</v>
      </c>
      <c r="J4684">
        <f>YEAR(Ventas_Wellpro[[#This Row],[Fecha]])</f>
        <v>2026</v>
      </c>
      <c r="K4684" t="str">
        <f>TEXT(Ventas_Wellpro[[#This Row],[Fecha]],"MMMM")</f>
        <v>mayo</v>
      </c>
      <c r="L4684">
        <f>DAY(Ventas_Wellpro[[#This Row],[Fecha]])</f>
        <v>28</v>
      </c>
    </row>
    <row r="4685" spans="2:12" x14ac:dyDescent="0.25">
      <c r="B4685" s="70">
        <v>46170</v>
      </c>
      <c r="C4685" s="74" t="s">
        <v>23</v>
      </c>
      <c r="D4685" s="210" t="s">
        <v>144</v>
      </c>
      <c r="E4685" s="63">
        <v>121.94</v>
      </c>
      <c r="F4685" s="63">
        <v>1</v>
      </c>
      <c r="G4685" s="48">
        <f>+(Ventas_Wellpro[[#This Row],[Precio de Venta]]*0.16)*Ventas_Wellpro[[#This Row],[Cantidad Vendida]]</f>
        <v>19.510400000000001</v>
      </c>
      <c r="H4685" s="48">
        <v>121.94</v>
      </c>
      <c r="I4685" s="17">
        <f>+Ventas_Wellpro[[#This Row],[Total de Venta sin IVA]]+Ventas_Wellpro[[#This Row],[IVA]]</f>
        <v>141.4504</v>
      </c>
      <c r="J4685">
        <f>YEAR(Ventas_Wellpro[[#This Row],[Fecha]])</f>
        <v>2026</v>
      </c>
      <c r="K4685" t="str">
        <f>TEXT(Ventas_Wellpro[[#This Row],[Fecha]],"MMMM")</f>
        <v>mayo</v>
      </c>
      <c r="L4685">
        <f>DAY(Ventas_Wellpro[[#This Row],[Fecha]])</f>
        <v>28</v>
      </c>
    </row>
    <row r="4686" spans="2:12" x14ac:dyDescent="0.25">
      <c r="B4686" s="70">
        <v>46170</v>
      </c>
      <c r="C4686" s="74" t="s">
        <v>23</v>
      </c>
      <c r="D4686" t="s">
        <v>196</v>
      </c>
      <c r="E4686" s="64">
        <v>70.05</v>
      </c>
      <c r="F4686" s="64">
        <v>240</v>
      </c>
      <c r="G4686" s="48">
        <f>+(Ventas_Wellpro[[#This Row],[Precio de Venta]]*0.16)*Ventas_Wellpro[[#This Row],[Cantidad Vendida]]</f>
        <v>2689.92</v>
      </c>
      <c r="H4686" s="65">
        <v>16812</v>
      </c>
      <c r="I4686" s="17">
        <f>+Ventas_Wellpro[[#This Row],[Total de Venta sin IVA]]+Ventas_Wellpro[[#This Row],[IVA]]</f>
        <v>19501.919999999998</v>
      </c>
      <c r="J4686">
        <f>YEAR(Ventas_Wellpro[[#This Row],[Fecha]])</f>
        <v>2026</v>
      </c>
      <c r="K4686" t="str">
        <f>TEXT(Ventas_Wellpro[[#This Row],[Fecha]],"MMMM")</f>
        <v>mayo</v>
      </c>
      <c r="L4686">
        <f>DAY(Ventas_Wellpro[[#This Row],[Fecha]])</f>
        <v>28</v>
      </c>
    </row>
    <row r="4687" spans="2:12" x14ac:dyDescent="0.25">
      <c r="B4687" s="70">
        <v>46170</v>
      </c>
      <c r="C4687" s="74" t="s">
        <v>23</v>
      </c>
      <c r="D4687" t="s">
        <v>196</v>
      </c>
      <c r="E4687" s="63">
        <v>70.05</v>
      </c>
      <c r="F4687" s="63">
        <v>240</v>
      </c>
      <c r="G4687" s="48">
        <f>+(Ventas_Wellpro[[#This Row],[Precio de Venta]]*0.16)*Ventas_Wellpro[[#This Row],[Cantidad Vendida]]</f>
        <v>2689.92</v>
      </c>
      <c r="H4687" s="48">
        <v>16812</v>
      </c>
      <c r="I4687" s="17">
        <f>+Ventas_Wellpro[[#This Row],[Total de Venta sin IVA]]+Ventas_Wellpro[[#This Row],[IVA]]</f>
        <v>19501.919999999998</v>
      </c>
      <c r="J4687">
        <f>YEAR(Ventas_Wellpro[[#This Row],[Fecha]])</f>
        <v>2026</v>
      </c>
      <c r="K4687" t="str">
        <f>TEXT(Ventas_Wellpro[[#This Row],[Fecha]],"MMMM")</f>
        <v>mayo</v>
      </c>
      <c r="L4687">
        <f>DAY(Ventas_Wellpro[[#This Row],[Fecha]])</f>
        <v>28</v>
      </c>
    </row>
    <row r="4688" spans="2:12" x14ac:dyDescent="0.25">
      <c r="B4688" s="70">
        <v>46170</v>
      </c>
      <c r="C4688" s="74" t="s">
        <v>24</v>
      </c>
      <c r="D4688" s="211" t="s">
        <v>144</v>
      </c>
      <c r="E4688" s="64">
        <v>121.94</v>
      </c>
      <c r="F4688" s="64">
        <v>1</v>
      </c>
      <c r="G4688" s="48">
        <f>+(Ventas_Wellpro[[#This Row],[Precio de Venta]]*0.16)*Ventas_Wellpro[[#This Row],[Cantidad Vendida]]</f>
        <v>19.510400000000001</v>
      </c>
      <c r="H4688" s="65">
        <v>121.94</v>
      </c>
      <c r="I4688" s="17">
        <f>+Ventas_Wellpro[[#This Row],[Total de Venta sin IVA]]+Ventas_Wellpro[[#This Row],[IVA]]</f>
        <v>141.4504</v>
      </c>
      <c r="J4688">
        <f>YEAR(Ventas_Wellpro[[#This Row],[Fecha]])</f>
        <v>2026</v>
      </c>
      <c r="K4688" t="str">
        <f>TEXT(Ventas_Wellpro[[#This Row],[Fecha]],"MMMM")</f>
        <v>mayo</v>
      </c>
      <c r="L4688">
        <f>DAY(Ventas_Wellpro[[#This Row],[Fecha]])</f>
        <v>28</v>
      </c>
    </row>
    <row r="4689" spans="2:12" x14ac:dyDescent="0.25">
      <c r="B4689" s="70">
        <v>46170</v>
      </c>
      <c r="C4689" s="74" t="s">
        <v>24</v>
      </c>
      <c r="D4689" s="210" t="s">
        <v>144</v>
      </c>
      <c r="E4689" s="63">
        <v>121.94</v>
      </c>
      <c r="F4689" s="63">
        <v>1</v>
      </c>
      <c r="G4689" s="48">
        <f>+(Ventas_Wellpro[[#This Row],[Precio de Venta]]*0.16)*Ventas_Wellpro[[#This Row],[Cantidad Vendida]]</f>
        <v>19.510400000000001</v>
      </c>
      <c r="H4689" s="48">
        <v>121.94</v>
      </c>
      <c r="I4689" s="17">
        <f>+Ventas_Wellpro[[#This Row],[Total de Venta sin IVA]]+Ventas_Wellpro[[#This Row],[IVA]]</f>
        <v>141.4504</v>
      </c>
      <c r="J4689">
        <f>YEAR(Ventas_Wellpro[[#This Row],[Fecha]])</f>
        <v>2026</v>
      </c>
      <c r="K4689" t="str">
        <f>TEXT(Ventas_Wellpro[[#This Row],[Fecha]],"MMMM")</f>
        <v>mayo</v>
      </c>
      <c r="L4689">
        <f>DAY(Ventas_Wellpro[[#This Row],[Fecha]])</f>
        <v>28</v>
      </c>
    </row>
    <row r="4690" spans="2:12" x14ac:dyDescent="0.25">
      <c r="B4690" s="70">
        <v>46170</v>
      </c>
      <c r="C4690" s="74" t="s">
        <v>12</v>
      </c>
      <c r="D4690" s="211" t="s">
        <v>144</v>
      </c>
      <c r="E4690" s="64">
        <v>276.47000000000003</v>
      </c>
      <c r="F4690" s="64">
        <v>1</v>
      </c>
      <c r="G4690" s="48">
        <f>+(Ventas_Wellpro[[#This Row],[Precio de Venta]]*0.16)*Ventas_Wellpro[[#This Row],[Cantidad Vendida]]</f>
        <v>44.235200000000006</v>
      </c>
      <c r="H4690" s="65">
        <v>276.47000000000003</v>
      </c>
      <c r="I4690" s="17">
        <f>+Ventas_Wellpro[[#This Row],[Total de Venta sin IVA]]+Ventas_Wellpro[[#This Row],[IVA]]</f>
        <v>320.70520000000005</v>
      </c>
      <c r="J4690">
        <f>YEAR(Ventas_Wellpro[[#This Row],[Fecha]])</f>
        <v>2026</v>
      </c>
      <c r="K4690" t="str">
        <f>TEXT(Ventas_Wellpro[[#This Row],[Fecha]],"MMMM")</f>
        <v>mayo</v>
      </c>
      <c r="L4690">
        <f>DAY(Ventas_Wellpro[[#This Row],[Fecha]])</f>
        <v>28</v>
      </c>
    </row>
    <row r="4691" spans="2:12" x14ac:dyDescent="0.25">
      <c r="B4691" s="70">
        <v>46170</v>
      </c>
      <c r="C4691" s="74" t="s">
        <v>11</v>
      </c>
      <c r="D4691" s="210" t="s">
        <v>144</v>
      </c>
      <c r="E4691" s="63">
        <v>276.47000000000003</v>
      </c>
      <c r="F4691" s="63">
        <v>1</v>
      </c>
      <c r="G4691" s="48">
        <f>+(Ventas_Wellpro[[#This Row],[Precio de Venta]]*0.16)*Ventas_Wellpro[[#This Row],[Cantidad Vendida]]</f>
        <v>44.235200000000006</v>
      </c>
      <c r="H4691" s="48">
        <v>276.47000000000003</v>
      </c>
      <c r="I4691" s="17">
        <f>+Ventas_Wellpro[[#This Row],[Total de Venta sin IVA]]+Ventas_Wellpro[[#This Row],[IVA]]</f>
        <v>320.70520000000005</v>
      </c>
      <c r="J4691">
        <f>YEAR(Ventas_Wellpro[[#This Row],[Fecha]])</f>
        <v>2026</v>
      </c>
      <c r="K4691" t="str">
        <f>TEXT(Ventas_Wellpro[[#This Row],[Fecha]],"MMMM")</f>
        <v>mayo</v>
      </c>
      <c r="L4691">
        <f>DAY(Ventas_Wellpro[[#This Row],[Fecha]])</f>
        <v>28</v>
      </c>
    </row>
    <row r="4692" spans="2:12" x14ac:dyDescent="0.25">
      <c r="B4692" s="70">
        <v>46170</v>
      </c>
      <c r="C4692" s="74" t="s">
        <v>11</v>
      </c>
      <c r="D4692" s="211" t="s">
        <v>144</v>
      </c>
      <c r="E4692" s="64">
        <v>276.47000000000003</v>
      </c>
      <c r="F4692" s="64">
        <v>1</v>
      </c>
      <c r="G4692" s="48">
        <f>+(Ventas_Wellpro[[#This Row],[Precio de Venta]]*0.16)*Ventas_Wellpro[[#This Row],[Cantidad Vendida]]</f>
        <v>44.235200000000006</v>
      </c>
      <c r="H4692" s="65">
        <v>276.47000000000003</v>
      </c>
      <c r="I4692" s="17">
        <f>+Ventas_Wellpro[[#This Row],[Total de Venta sin IVA]]+Ventas_Wellpro[[#This Row],[IVA]]</f>
        <v>320.70520000000005</v>
      </c>
      <c r="J4692">
        <f>YEAR(Ventas_Wellpro[[#This Row],[Fecha]])</f>
        <v>2026</v>
      </c>
      <c r="K4692" t="str">
        <f>TEXT(Ventas_Wellpro[[#This Row],[Fecha]],"MMMM")</f>
        <v>mayo</v>
      </c>
      <c r="L4692">
        <f>DAY(Ventas_Wellpro[[#This Row],[Fecha]])</f>
        <v>28</v>
      </c>
    </row>
    <row r="4693" spans="2:12" x14ac:dyDescent="0.25">
      <c r="B4693" s="70">
        <v>46170</v>
      </c>
      <c r="C4693" s="74" t="s">
        <v>10</v>
      </c>
      <c r="D4693" s="210" t="s">
        <v>144</v>
      </c>
      <c r="E4693" s="63">
        <v>276.48</v>
      </c>
      <c r="F4693" s="63">
        <v>1</v>
      </c>
      <c r="G4693" s="48">
        <f>+(Ventas_Wellpro[[#This Row],[Precio de Venta]]*0.16)*Ventas_Wellpro[[#This Row],[Cantidad Vendida]]</f>
        <v>44.236800000000002</v>
      </c>
      <c r="H4693" s="48">
        <v>276.48</v>
      </c>
      <c r="I4693" s="17">
        <f>+Ventas_Wellpro[[#This Row],[Total de Venta sin IVA]]+Ventas_Wellpro[[#This Row],[IVA]]</f>
        <v>320.71680000000003</v>
      </c>
      <c r="J4693">
        <f>YEAR(Ventas_Wellpro[[#This Row],[Fecha]])</f>
        <v>2026</v>
      </c>
      <c r="K4693" t="str">
        <f>TEXT(Ventas_Wellpro[[#This Row],[Fecha]],"MMMM")</f>
        <v>mayo</v>
      </c>
      <c r="L4693">
        <f>DAY(Ventas_Wellpro[[#This Row],[Fecha]])</f>
        <v>28</v>
      </c>
    </row>
    <row r="4694" spans="2:12" x14ac:dyDescent="0.25">
      <c r="B4694" s="70">
        <v>46170</v>
      </c>
      <c r="C4694" s="74" t="s">
        <v>10</v>
      </c>
      <c r="D4694" s="211" t="s">
        <v>144</v>
      </c>
      <c r="E4694" s="64">
        <v>276.47000000000003</v>
      </c>
      <c r="F4694" s="64">
        <v>1</v>
      </c>
      <c r="G4694" s="48">
        <f>+(Ventas_Wellpro[[#This Row],[Precio de Venta]]*0.16)*Ventas_Wellpro[[#This Row],[Cantidad Vendida]]</f>
        <v>44.235200000000006</v>
      </c>
      <c r="H4694" s="65">
        <v>276.47000000000003</v>
      </c>
      <c r="I4694" s="17">
        <f>+Ventas_Wellpro[[#This Row],[Total de Venta sin IVA]]+Ventas_Wellpro[[#This Row],[IVA]]</f>
        <v>320.70520000000005</v>
      </c>
      <c r="J4694">
        <f>YEAR(Ventas_Wellpro[[#This Row],[Fecha]])</f>
        <v>2026</v>
      </c>
      <c r="K4694" t="str">
        <f>TEXT(Ventas_Wellpro[[#This Row],[Fecha]],"MMMM")</f>
        <v>mayo</v>
      </c>
      <c r="L4694">
        <f>DAY(Ventas_Wellpro[[#This Row],[Fecha]])</f>
        <v>28</v>
      </c>
    </row>
    <row r="4695" spans="2:12" x14ac:dyDescent="0.25">
      <c r="B4695" s="70">
        <v>46170</v>
      </c>
      <c r="C4695" s="74" t="s">
        <v>15</v>
      </c>
      <c r="D4695" t="s">
        <v>196</v>
      </c>
      <c r="E4695" s="63">
        <v>498.66</v>
      </c>
      <c r="F4695" s="63">
        <v>12</v>
      </c>
      <c r="G4695" s="48">
        <f>+(Ventas_Wellpro[[#This Row],[Precio de Venta]]*0.16)*Ventas_Wellpro[[#This Row],[Cantidad Vendida]]</f>
        <v>957.42720000000008</v>
      </c>
      <c r="H4695" s="48">
        <v>5983.92</v>
      </c>
      <c r="I4695" s="17">
        <f>+Ventas_Wellpro[[#This Row],[Total de Venta sin IVA]]+Ventas_Wellpro[[#This Row],[IVA]]</f>
        <v>6941.3472000000002</v>
      </c>
      <c r="J4695">
        <f>YEAR(Ventas_Wellpro[[#This Row],[Fecha]])</f>
        <v>2026</v>
      </c>
      <c r="K4695" t="str">
        <f>TEXT(Ventas_Wellpro[[#This Row],[Fecha]],"MMMM")</f>
        <v>mayo</v>
      </c>
      <c r="L4695">
        <f>DAY(Ventas_Wellpro[[#This Row],[Fecha]])</f>
        <v>28</v>
      </c>
    </row>
    <row r="4696" spans="2:12" x14ac:dyDescent="0.25">
      <c r="B4696" s="70">
        <v>46170</v>
      </c>
      <c r="C4696" s="74" t="s">
        <v>15</v>
      </c>
      <c r="D4696" t="s">
        <v>196</v>
      </c>
      <c r="E4696" s="64">
        <v>498.66</v>
      </c>
      <c r="F4696" s="64">
        <v>6</v>
      </c>
      <c r="G4696" s="48">
        <f>+(Ventas_Wellpro[[#This Row],[Precio de Venta]]*0.16)*Ventas_Wellpro[[#This Row],[Cantidad Vendida]]</f>
        <v>478.71360000000004</v>
      </c>
      <c r="H4696" s="65">
        <v>2991.96</v>
      </c>
      <c r="I4696" s="17">
        <f>+Ventas_Wellpro[[#This Row],[Total de Venta sin IVA]]+Ventas_Wellpro[[#This Row],[IVA]]</f>
        <v>3470.6736000000001</v>
      </c>
      <c r="J4696">
        <f>YEAR(Ventas_Wellpro[[#This Row],[Fecha]])</f>
        <v>2026</v>
      </c>
      <c r="K4696" t="str">
        <f>TEXT(Ventas_Wellpro[[#This Row],[Fecha]],"MMMM")</f>
        <v>mayo</v>
      </c>
      <c r="L4696">
        <f>DAY(Ventas_Wellpro[[#This Row],[Fecha]])</f>
        <v>28</v>
      </c>
    </row>
    <row r="4697" spans="2:12" x14ac:dyDescent="0.25">
      <c r="B4697" s="70">
        <v>46170</v>
      </c>
      <c r="C4697" s="74" t="s">
        <v>15</v>
      </c>
      <c r="D4697" t="s">
        <v>196</v>
      </c>
      <c r="E4697" s="63">
        <v>498.66</v>
      </c>
      <c r="F4697" s="63">
        <v>6</v>
      </c>
      <c r="G4697" s="48">
        <f>+(Ventas_Wellpro[[#This Row],[Precio de Venta]]*0.16)*Ventas_Wellpro[[#This Row],[Cantidad Vendida]]</f>
        <v>478.71360000000004</v>
      </c>
      <c r="H4697" s="48">
        <v>2991.96</v>
      </c>
      <c r="I4697" s="17">
        <f>+Ventas_Wellpro[[#This Row],[Total de Venta sin IVA]]+Ventas_Wellpro[[#This Row],[IVA]]</f>
        <v>3470.6736000000001</v>
      </c>
      <c r="J4697">
        <f>YEAR(Ventas_Wellpro[[#This Row],[Fecha]])</f>
        <v>2026</v>
      </c>
      <c r="K4697" t="str">
        <f>TEXT(Ventas_Wellpro[[#This Row],[Fecha]],"MMMM")</f>
        <v>mayo</v>
      </c>
      <c r="L4697">
        <f>DAY(Ventas_Wellpro[[#This Row],[Fecha]])</f>
        <v>28</v>
      </c>
    </row>
    <row r="4698" spans="2:12" x14ac:dyDescent="0.25">
      <c r="B4698" s="70">
        <v>46170</v>
      </c>
      <c r="C4698" s="74" t="s">
        <v>15</v>
      </c>
      <c r="D4698" t="s">
        <v>196</v>
      </c>
      <c r="E4698" s="64">
        <v>498.66</v>
      </c>
      <c r="F4698" s="64">
        <v>6</v>
      </c>
      <c r="G4698" s="48">
        <f>+(Ventas_Wellpro[[#This Row],[Precio de Venta]]*0.16)*Ventas_Wellpro[[#This Row],[Cantidad Vendida]]</f>
        <v>478.71360000000004</v>
      </c>
      <c r="H4698" s="65">
        <v>2991.96</v>
      </c>
      <c r="I4698" s="17">
        <f>+Ventas_Wellpro[[#This Row],[Total de Venta sin IVA]]+Ventas_Wellpro[[#This Row],[IVA]]</f>
        <v>3470.6736000000001</v>
      </c>
      <c r="J4698">
        <f>YEAR(Ventas_Wellpro[[#This Row],[Fecha]])</f>
        <v>2026</v>
      </c>
      <c r="K4698" t="str">
        <f>TEXT(Ventas_Wellpro[[#This Row],[Fecha]],"MMMM")</f>
        <v>mayo</v>
      </c>
      <c r="L4698">
        <f>DAY(Ventas_Wellpro[[#This Row],[Fecha]])</f>
        <v>28</v>
      </c>
    </row>
    <row r="4699" spans="2:12" x14ac:dyDescent="0.25">
      <c r="B4699" s="70">
        <v>46170</v>
      </c>
      <c r="C4699" s="74" t="s">
        <v>15</v>
      </c>
      <c r="D4699" t="s">
        <v>196</v>
      </c>
      <c r="E4699" s="63">
        <v>498.66</v>
      </c>
      <c r="F4699" s="63">
        <v>6</v>
      </c>
      <c r="G4699" s="48">
        <f>+(Ventas_Wellpro[[#This Row],[Precio de Venta]]*0.16)*Ventas_Wellpro[[#This Row],[Cantidad Vendida]]</f>
        <v>478.71360000000004</v>
      </c>
      <c r="H4699" s="48">
        <v>2991.96</v>
      </c>
      <c r="I4699" s="17">
        <f>+Ventas_Wellpro[[#This Row],[Total de Venta sin IVA]]+Ventas_Wellpro[[#This Row],[IVA]]</f>
        <v>3470.6736000000001</v>
      </c>
      <c r="J4699">
        <f>YEAR(Ventas_Wellpro[[#This Row],[Fecha]])</f>
        <v>2026</v>
      </c>
      <c r="K4699" t="str">
        <f>TEXT(Ventas_Wellpro[[#This Row],[Fecha]],"MMMM")</f>
        <v>mayo</v>
      </c>
      <c r="L4699">
        <f>DAY(Ventas_Wellpro[[#This Row],[Fecha]])</f>
        <v>28</v>
      </c>
    </row>
    <row r="4700" spans="2:12" x14ac:dyDescent="0.25">
      <c r="B4700" s="70">
        <v>46170</v>
      </c>
      <c r="C4700" s="74" t="s">
        <v>15</v>
      </c>
      <c r="D4700" t="s">
        <v>196</v>
      </c>
      <c r="E4700" s="64">
        <v>498.66</v>
      </c>
      <c r="F4700" s="64">
        <v>12</v>
      </c>
      <c r="G4700" s="48">
        <f>+(Ventas_Wellpro[[#This Row],[Precio de Venta]]*0.16)*Ventas_Wellpro[[#This Row],[Cantidad Vendida]]</f>
        <v>957.42720000000008</v>
      </c>
      <c r="H4700" s="65">
        <v>5983.92</v>
      </c>
      <c r="I4700" s="17">
        <f>+Ventas_Wellpro[[#This Row],[Total de Venta sin IVA]]+Ventas_Wellpro[[#This Row],[IVA]]</f>
        <v>6941.3472000000002</v>
      </c>
      <c r="J4700">
        <f>YEAR(Ventas_Wellpro[[#This Row],[Fecha]])</f>
        <v>2026</v>
      </c>
      <c r="K4700" t="str">
        <f>TEXT(Ventas_Wellpro[[#This Row],[Fecha]],"MMMM")</f>
        <v>mayo</v>
      </c>
      <c r="L4700">
        <f>DAY(Ventas_Wellpro[[#This Row],[Fecha]])</f>
        <v>28</v>
      </c>
    </row>
    <row r="4701" spans="2:12" x14ac:dyDescent="0.25">
      <c r="B4701" s="70">
        <v>46170</v>
      </c>
      <c r="C4701" s="74" t="s">
        <v>15</v>
      </c>
      <c r="D4701" t="s">
        <v>196</v>
      </c>
      <c r="E4701" s="63">
        <v>498.66</v>
      </c>
      <c r="F4701" s="63">
        <v>12</v>
      </c>
      <c r="G4701" s="48">
        <f>+(Ventas_Wellpro[[#This Row],[Precio de Venta]]*0.16)*Ventas_Wellpro[[#This Row],[Cantidad Vendida]]</f>
        <v>957.42720000000008</v>
      </c>
      <c r="H4701" s="48">
        <v>5983.92</v>
      </c>
      <c r="I4701" s="17">
        <f>+Ventas_Wellpro[[#This Row],[Total de Venta sin IVA]]+Ventas_Wellpro[[#This Row],[IVA]]</f>
        <v>6941.3472000000002</v>
      </c>
      <c r="J4701">
        <f>YEAR(Ventas_Wellpro[[#This Row],[Fecha]])</f>
        <v>2026</v>
      </c>
      <c r="K4701" t="str">
        <f>TEXT(Ventas_Wellpro[[#This Row],[Fecha]],"MMMM")</f>
        <v>mayo</v>
      </c>
      <c r="L4701">
        <f>DAY(Ventas_Wellpro[[#This Row],[Fecha]])</f>
        <v>28</v>
      </c>
    </row>
    <row r="4702" spans="2:12" x14ac:dyDescent="0.25">
      <c r="B4702" s="70">
        <v>46170</v>
      </c>
      <c r="C4702" s="74" t="s">
        <v>15</v>
      </c>
      <c r="D4702" t="s">
        <v>196</v>
      </c>
      <c r="E4702" s="64">
        <v>498.66</v>
      </c>
      <c r="F4702" s="64">
        <v>6</v>
      </c>
      <c r="G4702" s="48">
        <f>+(Ventas_Wellpro[[#This Row],[Precio de Venta]]*0.16)*Ventas_Wellpro[[#This Row],[Cantidad Vendida]]</f>
        <v>478.71360000000004</v>
      </c>
      <c r="H4702" s="65">
        <v>2991.96</v>
      </c>
      <c r="I4702" s="17">
        <f>+Ventas_Wellpro[[#This Row],[Total de Venta sin IVA]]+Ventas_Wellpro[[#This Row],[IVA]]</f>
        <v>3470.6736000000001</v>
      </c>
      <c r="J4702">
        <f>YEAR(Ventas_Wellpro[[#This Row],[Fecha]])</f>
        <v>2026</v>
      </c>
      <c r="K4702" t="str">
        <f>TEXT(Ventas_Wellpro[[#This Row],[Fecha]],"MMMM")</f>
        <v>mayo</v>
      </c>
      <c r="L4702">
        <f>DAY(Ventas_Wellpro[[#This Row],[Fecha]])</f>
        <v>28</v>
      </c>
    </row>
    <row r="4703" spans="2:12" x14ac:dyDescent="0.25">
      <c r="B4703" s="70">
        <v>46170</v>
      </c>
      <c r="C4703" s="74" t="s">
        <v>15</v>
      </c>
      <c r="D4703" t="s">
        <v>196</v>
      </c>
      <c r="E4703" s="63">
        <v>498.66</v>
      </c>
      <c r="F4703" s="63">
        <v>6</v>
      </c>
      <c r="G4703" s="48">
        <f>+(Ventas_Wellpro[[#This Row],[Precio de Venta]]*0.16)*Ventas_Wellpro[[#This Row],[Cantidad Vendida]]</f>
        <v>478.71360000000004</v>
      </c>
      <c r="H4703" s="48">
        <v>2991.96</v>
      </c>
      <c r="I4703" s="17">
        <f>+Ventas_Wellpro[[#This Row],[Total de Venta sin IVA]]+Ventas_Wellpro[[#This Row],[IVA]]</f>
        <v>3470.6736000000001</v>
      </c>
      <c r="J4703">
        <f>YEAR(Ventas_Wellpro[[#This Row],[Fecha]])</f>
        <v>2026</v>
      </c>
      <c r="K4703" t="str">
        <f>TEXT(Ventas_Wellpro[[#This Row],[Fecha]],"MMMM")</f>
        <v>mayo</v>
      </c>
      <c r="L4703">
        <f>DAY(Ventas_Wellpro[[#This Row],[Fecha]])</f>
        <v>28</v>
      </c>
    </row>
    <row r="4704" spans="2:12" x14ac:dyDescent="0.25">
      <c r="B4704" s="70">
        <v>46170</v>
      </c>
      <c r="C4704" s="74" t="s">
        <v>15</v>
      </c>
      <c r="D4704" t="s">
        <v>196</v>
      </c>
      <c r="E4704" s="64">
        <v>498.66</v>
      </c>
      <c r="F4704" s="64">
        <v>6</v>
      </c>
      <c r="G4704" s="48">
        <f>+(Ventas_Wellpro[[#This Row],[Precio de Venta]]*0.16)*Ventas_Wellpro[[#This Row],[Cantidad Vendida]]</f>
        <v>478.71360000000004</v>
      </c>
      <c r="H4704" s="65">
        <v>2991.96</v>
      </c>
      <c r="I4704" s="17">
        <f>+Ventas_Wellpro[[#This Row],[Total de Venta sin IVA]]+Ventas_Wellpro[[#This Row],[IVA]]</f>
        <v>3470.6736000000001</v>
      </c>
      <c r="J4704">
        <f>YEAR(Ventas_Wellpro[[#This Row],[Fecha]])</f>
        <v>2026</v>
      </c>
      <c r="K4704" t="str">
        <f>TEXT(Ventas_Wellpro[[#This Row],[Fecha]],"MMMM")</f>
        <v>mayo</v>
      </c>
      <c r="L4704">
        <f>DAY(Ventas_Wellpro[[#This Row],[Fecha]])</f>
        <v>28</v>
      </c>
    </row>
    <row r="4705" spans="2:12" x14ac:dyDescent="0.25">
      <c r="B4705" s="70">
        <v>46170</v>
      </c>
      <c r="C4705" s="74" t="s">
        <v>15</v>
      </c>
      <c r="D4705" t="s">
        <v>196</v>
      </c>
      <c r="E4705" s="63">
        <v>498.66</v>
      </c>
      <c r="F4705" s="63">
        <v>6</v>
      </c>
      <c r="G4705" s="48">
        <f>+(Ventas_Wellpro[[#This Row],[Precio de Venta]]*0.16)*Ventas_Wellpro[[#This Row],[Cantidad Vendida]]</f>
        <v>478.71360000000004</v>
      </c>
      <c r="H4705" s="48">
        <v>2991.96</v>
      </c>
      <c r="I4705" s="17">
        <f>+Ventas_Wellpro[[#This Row],[Total de Venta sin IVA]]+Ventas_Wellpro[[#This Row],[IVA]]</f>
        <v>3470.6736000000001</v>
      </c>
      <c r="J4705">
        <f>YEAR(Ventas_Wellpro[[#This Row],[Fecha]])</f>
        <v>2026</v>
      </c>
      <c r="K4705" t="str">
        <f>TEXT(Ventas_Wellpro[[#This Row],[Fecha]],"MMMM")</f>
        <v>mayo</v>
      </c>
      <c r="L4705">
        <f>DAY(Ventas_Wellpro[[#This Row],[Fecha]])</f>
        <v>28</v>
      </c>
    </row>
    <row r="4706" spans="2:12" x14ac:dyDescent="0.25">
      <c r="B4706" s="70">
        <v>46170</v>
      </c>
      <c r="C4706" s="123" t="s">
        <v>147</v>
      </c>
      <c r="D4706" s="211" t="s">
        <v>144</v>
      </c>
      <c r="E4706" s="64">
        <v>85.336699999999993</v>
      </c>
      <c r="F4706" s="64">
        <v>3</v>
      </c>
      <c r="G4706" s="48">
        <f>+(Ventas_Wellpro[[#This Row],[Precio de Venta]]*0.16)*Ventas_Wellpro[[#This Row],[Cantidad Vendida]]</f>
        <v>40.961615999999999</v>
      </c>
      <c r="H4706" s="65">
        <v>256.01</v>
      </c>
      <c r="I4706" s="17">
        <f>+Ventas_Wellpro[[#This Row],[Total de Venta sin IVA]]+Ventas_Wellpro[[#This Row],[IVA]]</f>
        <v>296.97161599999998</v>
      </c>
      <c r="J4706">
        <f>YEAR(Ventas_Wellpro[[#This Row],[Fecha]])</f>
        <v>2026</v>
      </c>
      <c r="K4706" t="str">
        <f>TEXT(Ventas_Wellpro[[#This Row],[Fecha]],"MMMM")</f>
        <v>mayo</v>
      </c>
      <c r="L4706">
        <f>DAY(Ventas_Wellpro[[#This Row],[Fecha]])</f>
        <v>28</v>
      </c>
    </row>
    <row r="4707" spans="2:12" x14ac:dyDescent="0.25">
      <c r="B4707" s="70">
        <v>46170</v>
      </c>
      <c r="C4707" s="123" t="s">
        <v>147</v>
      </c>
      <c r="D4707" s="210" t="s">
        <v>144</v>
      </c>
      <c r="E4707" s="63">
        <v>85.34</v>
      </c>
      <c r="F4707" s="63">
        <v>1</v>
      </c>
      <c r="G4707" s="48">
        <f>+(Ventas_Wellpro[[#This Row],[Precio de Venta]]*0.16)*Ventas_Wellpro[[#This Row],[Cantidad Vendida]]</f>
        <v>13.654400000000001</v>
      </c>
      <c r="H4707" s="48">
        <v>85.34</v>
      </c>
      <c r="I4707" s="17">
        <f>+Ventas_Wellpro[[#This Row],[Total de Venta sin IVA]]+Ventas_Wellpro[[#This Row],[IVA]]</f>
        <v>98.994399999999999</v>
      </c>
      <c r="J4707">
        <f>YEAR(Ventas_Wellpro[[#This Row],[Fecha]])</f>
        <v>2026</v>
      </c>
      <c r="K4707" t="str">
        <f>TEXT(Ventas_Wellpro[[#This Row],[Fecha]],"MMMM")</f>
        <v>mayo</v>
      </c>
      <c r="L4707">
        <f>DAY(Ventas_Wellpro[[#This Row],[Fecha]])</f>
        <v>28</v>
      </c>
    </row>
    <row r="4708" spans="2:12" x14ac:dyDescent="0.25">
      <c r="B4708" s="70">
        <v>46170</v>
      </c>
      <c r="C4708" s="123" t="s">
        <v>147</v>
      </c>
      <c r="D4708" s="211" t="s">
        <v>144</v>
      </c>
      <c r="E4708" s="64">
        <v>85.34</v>
      </c>
      <c r="F4708" s="64">
        <v>2</v>
      </c>
      <c r="G4708" s="48">
        <f>+(Ventas_Wellpro[[#This Row],[Precio de Venta]]*0.16)*Ventas_Wellpro[[#This Row],[Cantidad Vendida]]</f>
        <v>27.308800000000002</v>
      </c>
      <c r="H4708" s="65">
        <v>170.68</v>
      </c>
      <c r="I4708" s="17">
        <f>+Ventas_Wellpro[[#This Row],[Total de Venta sin IVA]]+Ventas_Wellpro[[#This Row],[IVA]]</f>
        <v>197.9888</v>
      </c>
      <c r="J4708">
        <f>YEAR(Ventas_Wellpro[[#This Row],[Fecha]])</f>
        <v>2026</v>
      </c>
      <c r="K4708" t="str">
        <f>TEXT(Ventas_Wellpro[[#This Row],[Fecha]],"MMMM")</f>
        <v>mayo</v>
      </c>
      <c r="L4708">
        <f>DAY(Ventas_Wellpro[[#This Row],[Fecha]])</f>
        <v>28</v>
      </c>
    </row>
    <row r="4709" spans="2:12" x14ac:dyDescent="0.25">
      <c r="B4709" s="70">
        <v>46170</v>
      </c>
      <c r="C4709" s="74" t="s">
        <v>123</v>
      </c>
      <c r="D4709" s="210" t="s">
        <v>144</v>
      </c>
      <c r="E4709" s="63">
        <v>121.94</v>
      </c>
      <c r="F4709" s="63">
        <v>1</v>
      </c>
      <c r="G4709" s="48">
        <f>+(Ventas_Wellpro[[#This Row],[Precio de Venta]]*0.16)*Ventas_Wellpro[[#This Row],[Cantidad Vendida]]</f>
        <v>19.510400000000001</v>
      </c>
      <c r="H4709" s="48">
        <v>121.94</v>
      </c>
      <c r="I4709" s="17">
        <f>+Ventas_Wellpro[[#This Row],[Total de Venta sin IVA]]+Ventas_Wellpro[[#This Row],[IVA]]</f>
        <v>141.4504</v>
      </c>
      <c r="J4709">
        <f>YEAR(Ventas_Wellpro[[#This Row],[Fecha]])</f>
        <v>2026</v>
      </c>
      <c r="K4709" t="str">
        <f>TEXT(Ventas_Wellpro[[#This Row],[Fecha]],"MMMM")</f>
        <v>mayo</v>
      </c>
      <c r="L4709">
        <f>DAY(Ventas_Wellpro[[#This Row],[Fecha]])</f>
        <v>28</v>
      </c>
    </row>
    <row r="4710" spans="2:12" x14ac:dyDescent="0.25">
      <c r="B4710" s="70">
        <v>46170</v>
      </c>
      <c r="C4710" s="74" t="s">
        <v>123</v>
      </c>
      <c r="D4710" s="211" t="s">
        <v>144</v>
      </c>
      <c r="E4710" s="64">
        <v>121.94</v>
      </c>
      <c r="F4710" s="64">
        <v>1</v>
      </c>
      <c r="G4710" s="48">
        <f>+(Ventas_Wellpro[[#This Row],[Precio de Venta]]*0.16)*Ventas_Wellpro[[#This Row],[Cantidad Vendida]]</f>
        <v>19.510400000000001</v>
      </c>
      <c r="H4710" s="65">
        <v>121.94</v>
      </c>
      <c r="I4710" s="17">
        <f>+Ventas_Wellpro[[#This Row],[Total de Venta sin IVA]]+Ventas_Wellpro[[#This Row],[IVA]]</f>
        <v>141.4504</v>
      </c>
      <c r="J4710">
        <f>YEAR(Ventas_Wellpro[[#This Row],[Fecha]])</f>
        <v>2026</v>
      </c>
      <c r="K4710" t="str">
        <f>TEXT(Ventas_Wellpro[[#This Row],[Fecha]],"MMMM")</f>
        <v>mayo</v>
      </c>
      <c r="L4710">
        <f>DAY(Ventas_Wellpro[[#This Row],[Fecha]])</f>
        <v>28</v>
      </c>
    </row>
    <row r="4711" spans="2:12" x14ac:dyDescent="0.25">
      <c r="B4711" s="70">
        <v>46170</v>
      </c>
      <c r="C4711" s="74" t="s">
        <v>123</v>
      </c>
      <c r="D4711" s="210" t="s">
        <v>144</v>
      </c>
      <c r="E4711" s="63">
        <v>121.94</v>
      </c>
      <c r="F4711" s="63">
        <v>1</v>
      </c>
      <c r="G4711" s="48">
        <f>+(Ventas_Wellpro[[#This Row],[Precio de Venta]]*0.16)*Ventas_Wellpro[[#This Row],[Cantidad Vendida]]</f>
        <v>19.510400000000001</v>
      </c>
      <c r="H4711" s="48">
        <v>121.94</v>
      </c>
      <c r="I4711" s="17">
        <f>+Ventas_Wellpro[[#This Row],[Total de Venta sin IVA]]+Ventas_Wellpro[[#This Row],[IVA]]</f>
        <v>141.4504</v>
      </c>
      <c r="J4711">
        <f>YEAR(Ventas_Wellpro[[#This Row],[Fecha]])</f>
        <v>2026</v>
      </c>
      <c r="K4711" t="str">
        <f>TEXT(Ventas_Wellpro[[#This Row],[Fecha]],"MMMM")</f>
        <v>mayo</v>
      </c>
      <c r="L4711">
        <f>DAY(Ventas_Wellpro[[#This Row],[Fecha]])</f>
        <v>28</v>
      </c>
    </row>
    <row r="4712" spans="2:12" x14ac:dyDescent="0.25">
      <c r="B4712" s="70">
        <v>46170</v>
      </c>
      <c r="C4712" s="74" t="s">
        <v>123</v>
      </c>
      <c r="D4712" s="211" t="s">
        <v>144</v>
      </c>
      <c r="E4712" s="64">
        <v>121.94</v>
      </c>
      <c r="F4712" s="64">
        <v>1</v>
      </c>
      <c r="G4712" s="48">
        <f>+(Ventas_Wellpro[[#This Row],[Precio de Venta]]*0.16)*Ventas_Wellpro[[#This Row],[Cantidad Vendida]]</f>
        <v>19.510400000000001</v>
      </c>
      <c r="H4712" s="65">
        <v>121.94</v>
      </c>
      <c r="I4712" s="17">
        <f>+Ventas_Wellpro[[#This Row],[Total de Venta sin IVA]]+Ventas_Wellpro[[#This Row],[IVA]]</f>
        <v>141.4504</v>
      </c>
      <c r="J4712">
        <f>YEAR(Ventas_Wellpro[[#This Row],[Fecha]])</f>
        <v>2026</v>
      </c>
      <c r="K4712" t="str">
        <f>TEXT(Ventas_Wellpro[[#This Row],[Fecha]],"MMMM")</f>
        <v>mayo</v>
      </c>
      <c r="L4712">
        <f>DAY(Ventas_Wellpro[[#This Row],[Fecha]])</f>
        <v>28</v>
      </c>
    </row>
    <row r="4713" spans="2:12" x14ac:dyDescent="0.25">
      <c r="B4713" s="70">
        <v>46171</v>
      </c>
      <c r="C4713" s="88" t="s">
        <v>25</v>
      </c>
      <c r="D4713" s="210" t="s">
        <v>145</v>
      </c>
      <c r="E4713" s="187">
        <v>697</v>
      </c>
      <c r="F4713" s="187">
        <v>6</v>
      </c>
      <c r="G4713" s="48">
        <f>+(Ventas_Wellpro[[#This Row],[Precio de Venta]]*0.16)*Ventas_Wellpro[[#This Row],[Cantidad Vendida]]</f>
        <v>669.12</v>
      </c>
      <c r="H4713" s="189">
        <v>4182</v>
      </c>
      <c r="I4713" s="17">
        <f>+Ventas_Wellpro[[#This Row],[Total de Venta sin IVA]]+Ventas_Wellpro[[#This Row],[IVA]]</f>
        <v>4851.12</v>
      </c>
      <c r="J4713">
        <f>YEAR(Ventas_Wellpro[[#This Row],[Fecha]])</f>
        <v>2026</v>
      </c>
      <c r="K4713" t="str">
        <f>TEXT(Ventas_Wellpro[[#This Row],[Fecha]],"MMMM")</f>
        <v>mayo</v>
      </c>
      <c r="L4713">
        <f>DAY(Ventas_Wellpro[[#This Row],[Fecha]])</f>
        <v>29</v>
      </c>
    </row>
    <row r="4714" spans="2:12" x14ac:dyDescent="0.25">
      <c r="B4714" s="70">
        <v>46171</v>
      </c>
      <c r="C4714" s="74" t="s">
        <v>22</v>
      </c>
      <c r="D4714" s="211" t="s">
        <v>145</v>
      </c>
      <c r="E4714" s="188">
        <v>90.54</v>
      </c>
      <c r="F4714" s="188">
        <v>140</v>
      </c>
      <c r="G4714" s="48">
        <f>+(Ventas_Wellpro[[#This Row],[Precio de Venta]]*0.16)*Ventas_Wellpro[[#This Row],[Cantidad Vendida]]</f>
        <v>2028.0960000000002</v>
      </c>
      <c r="H4714" s="190">
        <v>12675.6</v>
      </c>
      <c r="I4714" s="17">
        <f>+Ventas_Wellpro[[#This Row],[Total de Venta sin IVA]]+Ventas_Wellpro[[#This Row],[IVA]]</f>
        <v>14703.696</v>
      </c>
      <c r="J4714">
        <f>YEAR(Ventas_Wellpro[[#This Row],[Fecha]])</f>
        <v>2026</v>
      </c>
      <c r="K4714" t="str">
        <f>TEXT(Ventas_Wellpro[[#This Row],[Fecha]],"MMMM")</f>
        <v>mayo</v>
      </c>
      <c r="L4714">
        <f>DAY(Ventas_Wellpro[[#This Row],[Fecha]])</f>
        <v>29</v>
      </c>
    </row>
    <row r="4715" spans="2:12" x14ac:dyDescent="0.25">
      <c r="B4715" s="70">
        <v>46171</v>
      </c>
      <c r="C4715" s="74" t="s">
        <v>21</v>
      </c>
      <c r="D4715" s="210" t="s">
        <v>145</v>
      </c>
      <c r="E4715" s="187">
        <v>90.54</v>
      </c>
      <c r="F4715" s="187">
        <v>100</v>
      </c>
      <c r="G4715" s="48">
        <f>+(Ventas_Wellpro[[#This Row],[Precio de Venta]]*0.16)*Ventas_Wellpro[[#This Row],[Cantidad Vendida]]</f>
        <v>1448.64</v>
      </c>
      <c r="H4715" s="189">
        <v>9054</v>
      </c>
      <c r="I4715" s="17">
        <f>+Ventas_Wellpro[[#This Row],[Total de Venta sin IVA]]+Ventas_Wellpro[[#This Row],[IVA]]</f>
        <v>10502.64</v>
      </c>
      <c r="J4715">
        <f>YEAR(Ventas_Wellpro[[#This Row],[Fecha]])</f>
        <v>2026</v>
      </c>
      <c r="K4715" t="str">
        <f>TEXT(Ventas_Wellpro[[#This Row],[Fecha]],"MMMM")</f>
        <v>mayo</v>
      </c>
      <c r="L4715">
        <f>DAY(Ventas_Wellpro[[#This Row],[Fecha]])</f>
        <v>29</v>
      </c>
    </row>
    <row r="4716" spans="2:12" x14ac:dyDescent="0.25">
      <c r="B4716" s="70">
        <v>46171</v>
      </c>
      <c r="C4716" s="74" t="s">
        <v>16</v>
      </c>
      <c r="D4716" s="211" t="s">
        <v>145</v>
      </c>
      <c r="E4716" s="188">
        <v>697</v>
      </c>
      <c r="F4716" s="188">
        <v>6</v>
      </c>
      <c r="G4716" s="48">
        <f>+(Ventas_Wellpro[[#This Row],[Precio de Venta]]*0.16)*Ventas_Wellpro[[#This Row],[Cantidad Vendida]]</f>
        <v>669.12</v>
      </c>
      <c r="H4716" s="190">
        <v>4182</v>
      </c>
      <c r="I4716" s="17">
        <f>+Ventas_Wellpro[[#This Row],[Total de Venta sin IVA]]+Ventas_Wellpro[[#This Row],[IVA]]</f>
        <v>4851.12</v>
      </c>
      <c r="J4716">
        <f>YEAR(Ventas_Wellpro[[#This Row],[Fecha]])</f>
        <v>2026</v>
      </c>
      <c r="K4716" t="str">
        <f>TEXT(Ventas_Wellpro[[#This Row],[Fecha]],"MMMM")</f>
        <v>mayo</v>
      </c>
      <c r="L4716">
        <f>DAY(Ventas_Wellpro[[#This Row],[Fecha]])</f>
        <v>29</v>
      </c>
    </row>
    <row r="4717" spans="2:12" x14ac:dyDescent="0.25">
      <c r="B4717" s="70">
        <v>46171</v>
      </c>
      <c r="C4717" s="74" t="s">
        <v>17</v>
      </c>
      <c r="D4717" s="210" t="s">
        <v>145</v>
      </c>
      <c r="E4717" s="187">
        <v>632.99</v>
      </c>
      <c r="F4717" s="187">
        <v>16</v>
      </c>
      <c r="G4717" s="48">
        <f>+(Ventas_Wellpro[[#This Row],[Precio de Venta]]*0.16)*Ventas_Wellpro[[#This Row],[Cantidad Vendida]]</f>
        <v>1620.4544000000001</v>
      </c>
      <c r="H4717" s="189">
        <v>10127.84</v>
      </c>
      <c r="I4717" s="17">
        <f>+Ventas_Wellpro[[#This Row],[Total de Venta sin IVA]]+Ventas_Wellpro[[#This Row],[IVA]]</f>
        <v>11748.294400000001</v>
      </c>
      <c r="J4717">
        <f>YEAR(Ventas_Wellpro[[#This Row],[Fecha]])</f>
        <v>2026</v>
      </c>
      <c r="K4717" t="str">
        <f>TEXT(Ventas_Wellpro[[#This Row],[Fecha]],"MMMM")</f>
        <v>mayo</v>
      </c>
      <c r="L4717">
        <f>DAY(Ventas_Wellpro[[#This Row],[Fecha]])</f>
        <v>29</v>
      </c>
    </row>
    <row r="4718" spans="2:12" x14ac:dyDescent="0.25">
      <c r="B4718" s="70">
        <v>46174</v>
      </c>
      <c r="C4718" s="74" t="s">
        <v>10</v>
      </c>
      <c r="D4718" s="210" t="s">
        <v>144</v>
      </c>
      <c r="E4718" s="197">
        <v>276.47000000000003</v>
      </c>
      <c r="F4718" s="197">
        <v>1</v>
      </c>
      <c r="G4718" s="48">
        <f>+(Ventas_Wellpro[[#This Row],[Precio de Venta]]*0.16)*Ventas_Wellpro[[#This Row],[Cantidad Vendida]]</f>
        <v>44.235200000000006</v>
      </c>
      <c r="H4718" s="199">
        <v>276.47000000000003</v>
      </c>
      <c r="I4718" s="17">
        <f>+Ventas_Wellpro[[#This Row],[Total de Venta sin IVA]]+Ventas_Wellpro[[#This Row],[IVA]]</f>
        <v>320.70520000000005</v>
      </c>
      <c r="J4718">
        <f>YEAR(Ventas_Wellpro[[#This Row],[Fecha]])</f>
        <v>2026</v>
      </c>
      <c r="K4718" t="str">
        <f>TEXT(Ventas_Wellpro[[#This Row],[Fecha]],"MMMM")</f>
        <v>junio</v>
      </c>
      <c r="L4718">
        <f>DAY(Ventas_Wellpro[[#This Row],[Fecha]])</f>
        <v>1</v>
      </c>
    </row>
    <row r="4719" spans="2:12" x14ac:dyDescent="0.25">
      <c r="B4719" s="70">
        <v>46174</v>
      </c>
      <c r="C4719" s="74" t="s">
        <v>10</v>
      </c>
      <c r="D4719" s="211" t="s">
        <v>144</v>
      </c>
      <c r="E4719" s="198">
        <v>276.47000000000003</v>
      </c>
      <c r="F4719" s="198">
        <v>1</v>
      </c>
      <c r="G4719" s="48">
        <f>+(Ventas_Wellpro[[#This Row],[Precio de Venta]]*0.16)*Ventas_Wellpro[[#This Row],[Cantidad Vendida]]</f>
        <v>44.235200000000006</v>
      </c>
      <c r="H4719" s="200">
        <v>276.47000000000003</v>
      </c>
      <c r="I4719" s="17">
        <f>+Ventas_Wellpro[[#This Row],[Total de Venta sin IVA]]+Ventas_Wellpro[[#This Row],[IVA]]</f>
        <v>320.70520000000005</v>
      </c>
      <c r="J4719">
        <f>YEAR(Ventas_Wellpro[[#This Row],[Fecha]])</f>
        <v>2026</v>
      </c>
      <c r="K4719" t="str">
        <f>TEXT(Ventas_Wellpro[[#This Row],[Fecha]],"MMMM")</f>
        <v>junio</v>
      </c>
      <c r="L4719">
        <f>DAY(Ventas_Wellpro[[#This Row],[Fecha]])</f>
        <v>1</v>
      </c>
    </row>
    <row r="4720" spans="2:12" x14ac:dyDescent="0.25">
      <c r="B4720" s="70">
        <v>46174</v>
      </c>
      <c r="C4720" s="74" t="s">
        <v>10</v>
      </c>
      <c r="D4720" s="210" t="s">
        <v>144</v>
      </c>
      <c r="E4720" s="197">
        <v>276.47000000000003</v>
      </c>
      <c r="F4720" s="197">
        <v>1</v>
      </c>
      <c r="G4720" s="48">
        <f>+(Ventas_Wellpro[[#This Row],[Precio de Venta]]*0.16)*Ventas_Wellpro[[#This Row],[Cantidad Vendida]]</f>
        <v>44.235200000000006</v>
      </c>
      <c r="H4720" s="199">
        <v>276.47000000000003</v>
      </c>
      <c r="I4720" s="17">
        <f>+Ventas_Wellpro[[#This Row],[Total de Venta sin IVA]]+Ventas_Wellpro[[#This Row],[IVA]]</f>
        <v>320.70520000000005</v>
      </c>
      <c r="J4720">
        <f>YEAR(Ventas_Wellpro[[#This Row],[Fecha]])</f>
        <v>2026</v>
      </c>
      <c r="K4720" t="str">
        <f>TEXT(Ventas_Wellpro[[#This Row],[Fecha]],"MMMM")</f>
        <v>junio</v>
      </c>
      <c r="L4720">
        <f>DAY(Ventas_Wellpro[[#This Row],[Fecha]])</f>
        <v>1</v>
      </c>
    </row>
    <row r="4721" spans="2:12" x14ac:dyDescent="0.25">
      <c r="B4721" s="70">
        <v>46175</v>
      </c>
      <c r="C4721" s="74" t="s">
        <v>10</v>
      </c>
      <c r="D4721" s="211" t="s">
        <v>144</v>
      </c>
      <c r="E4721" s="198">
        <v>276.47000000000003</v>
      </c>
      <c r="F4721" s="198">
        <v>1</v>
      </c>
      <c r="G4721" s="48">
        <f>+(Ventas_Wellpro[[#This Row],[Precio de Venta]]*0.16)*Ventas_Wellpro[[#This Row],[Cantidad Vendida]]</f>
        <v>44.235200000000006</v>
      </c>
      <c r="H4721" s="200">
        <v>276.47000000000003</v>
      </c>
      <c r="I4721" s="17">
        <f>+Ventas_Wellpro[[#This Row],[Total de Venta sin IVA]]+Ventas_Wellpro[[#This Row],[IVA]]</f>
        <v>320.70520000000005</v>
      </c>
      <c r="J4721">
        <f>YEAR(Ventas_Wellpro[[#This Row],[Fecha]])</f>
        <v>2026</v>
      </c>
      <c r="K4721" t="str">
        <f>TEXT(Ventas_Wellpro[[#This Row],[Fecha]],"MMMM")</f>
        <v>junio</v>
      </c>
      <c r="L4721">
        <f>DAY(Ventas_Wellpro[[#This Row],[Fecha]])</f>
        <v>2</v>
      </c>
    </row>
    <row r="4722" spans="2:12" x14ac:dyDescent="0.25">
      <c r="B4722" s="70">
        <v>46175</v>
      </c>
      <c r="C4722" s="74" t="s">
        <v>10</v>
      </c>
      <c r="D4722" s="210" t="s">
        <v>144</v>
      </c>
      <c r="E4722" s="197">
        <v>276.47000000000003</v>
      </c>
      <c r="F4722" s="197">
        <v>1</v>
      </c>
      <c r="G4722" s="48">
        <f>+(Ventas_Wellpro[[#This Row],[Precio de Venta]]*0.16)*Ventas_Wellpro[[#This Row],[Cantidad Vendida]]</f>
        <v>44.235200000000006</v>
      </c>
      <c r="H4722" s="199">
        <v>276.47000000000003</v>
      </c>
      <c r="I4722" s="17">
        <f>+Ventas_Wellpro[[#This Row],[Total de Venta sin IVA]]+Ventas_Wellpro[[#This Row],[IVA]]</f>
        <v>320.70520000000005</v>
      </c>
      <c r="J4722">
        <f>YEAR(Ventas_Wellpro[[#This Row],[Fecha]])</f>
        <v>2026</v>
      </c>
      <c r="K4722" t="str">
        <f>TEXT(Ventas_Wellpro[[#This Row],[Fecha]],"MMMM")</f>
        <v>junio</v>
      </c>
      <c r="L4722">
        <f>DAY(Ventas_Wellpro[[#This Row],[Fecha]])</f>
        <v>2</v>
      </c>
    </row>
    <row r="4723" spans="2:12" x14ac:dyDescent="0.25">
      <c r="B4723" s="70">
        <v>46175</v>
      </c>
      <c r="C4723" s="74" t="s">
        <v>10</v>
      </c>
      <c r="D4723" s="211" t="s">
        <v>144</v>
      </c>
      <c r="E4723" s="198">
        <v>276.47000000000003</v>
      </c>
      <c r="F4723" s="198">
        <v>1</v>
      </c>
      <c r="G4723" s="48">
        <f>+(Ventas_Wellpro[[#This Row],[Precio de Venta]]*0.16)*Ventas_Wellpro[[#This Row],[Cantidad Vendida]]</f>
        <v>44.235200000000006</v>
      </c>
      <c r="H4723" s="200">
        <v>276.47000000000003</v>
      </c>
      <c r="I4723" s="17">
        <f>+Ventas_Wellpro[[#This Row],[Total de Venta sin IVA]]+Ventas_Wellpro[[#This Row],[IVA]]</f>
        <v>320.70520000000005</v>
      </c>
      <c r="J4723">
        <f>YEAR(Ventas_Wellpro[[#This Row],[Fecha]])</f>
        <v>2026</v>
      </c>
      <c r="K4723" t="str">
        <f>TEXT(Ventas_Wellpro[[#This Row],[Fecha]],"MMMM")</f>
        <v>junio</v>
      </c>
      <c r="L4723">
        <f>DAY(Ventas_Wellpro[[#This Row],[Fecha]])</f>
        <v>2</v>
      </c>
    </row>
    <row r="4724" spans="2:12" x14ac:dyDescent="0.25">
      <c r="B4724" s="70">
        <v>46175</v>
      </c>
      <c r="C4724" s="74" t="s">
        <v>10</v>
      </c>
      <c r="D4724" s="210" t="s">
        <v>144</v>
      </c>
      <c r="E4724" s="197">
        <v>276.47000000000003</v>
      </c>
      <c r="F4724" s="197">
        <v>1</v>
      </c>
      <c r="G4724" s="48">
        <f>+(Ventas_Wellpro[[#This Row],[Precio de Venta]]*0.16)*Ventas_Wellpro[[#This Row],[Cantidad Vendida]]</f>
        <v>44.235200000000006</v>
      </c>
      <c r="H4724" s="199">
        <v>276.47000000000003</v>
      </c>
      <c r="I4724" s="17">
        <f>+Ventas_Wellpro[[#This Row],[Total de Venta sin IVA]]+Ventas_Wellpro[[#This Row],[IVA]]</f>
        <v>320.70520000000005</v>
      </c>
      <c r="J4724">
        <f>YEAR(Ventas_Wellpro[[#This Row],[Fecha]])</f>
        <v>2026</v>
      </c>
      <c r="K4724" t="str">
        <f>TEXT(Ventas_Wellpro[[#This Row],[Fecha]],"MMMM")</f>
        <v>junio</v>
      </c>
      <c r="L4724">
        <f>DAY(Ventas_Wellpro[[#This Row],[Fecha]])</f>
        <v>2</v>
      </c>
    </row>
    <row r="4725" spans="2:12" x14ac:dyDescent="0.25">
      <c r="B4725" s="70">
        <v>46175</v>
      </c>
      <c r="C4725" s="74" t="s">
        <v>10</v>
      </c>
      <c r="D4725" s="211" t="s">
        <v>144</v>
      </c>
      <c r="E4725" s="198">
        <v>276.47000000000003</v>
      </c>
      <c r="F4725" s="198">
        <v>1</v>
      </c>
      <c r="G4725" s="48">
        <f>+(Ventas_Wellpro[[#This Row],[Precio de Venta]]*0.16)*Ventas_Wellpro[[#This Row],[Cantidad Vendida]]</f>
        <v>44.235200000000006</v>
      </c>
      <c r="H4725" s="200">
        <v>276.47000000000003</v>
      </c>
      <c r="I4725" s="17">
        <f>+Ventas_Wellpro[[#This Row],[Total de Venta sin IVA]]+Ventas_Wellpro[[#This Row],[IVA]]</f>
        <v>320.70520000000005</v>
      </c>
      <c r="J4725">
        <f>YEAR(Ventas_Wellpro[[#This Row],[Fecha]])</f>
        <v>2026</v>
      </c>
      <c r="K4725" t="str">
        <f>TEXT(Ventas_Wellpro[[#This Row],[Fecha]],"MMMM")</f>
        <v>junio</v>
      </c>
      <c r="L4725">
        <f>DAY(Ventas_Wellpro[[#This Row],[Fecha]])</f>
        <v>2</v>
      </c>
    </row>
    <row r="4726" spans="2:12" x14ac:dyDescent="0.25">
      <c r="B4726" s="70">
        <v>46175</v>
      </c>
      <c r="C4726" s="74" t="s">
        <v>10</v>
      </c>
      <c r="D4726" s="210" t="s">
        <v>144</v>
      </c>
      <c r="E4726" s="197">
        <v>276.47000000000003</v>
      </c>
      <c r="F4726" s="197">
        <v>1</v>
      </c>
      <c r="G4726" s="48">
        <f>+(Ventas_Wellpro[[#This Row],[Precio de Venta]]*0.16)*Ventas_Wellpro[[#This Row],[Cantidad Vendida]]</f>
        <v>44.235200000000006</v>
      </c>
      <c r="H4726" s="199">
        <v>276.47000000000003</v>
      </c>
      <c r="I4726" s="17">
        <f>+Ventas_Wellpro[[#This Row],[Total de Venta sin IVA]]+Ventas_Wellpro[[#This Row],[IVA]]</f>
        <v>320.70520000000005</v>
      </c>
      <c r="J4726">
        <f>YEAR(Ventas_Wellpro[[#This Row],[Fecha]])</f>
        <v>2026</v>
      </c>
      <c r="K4726" t="str">
        <f>TEXT(Ventas_Wellpro[[#This Row],[Fecha]],"MMMM")</f>
        <v>junio</v>
      </c>
      <c r="L4726">
        <f>DAY(Ventas_Wellpro[[#This Row],[Fecha]])</f>
        <v>2</v>
      </c>
    </row>
    <row r="4727" spans="2:12" x14ac:dyDescent="0.25">
      <c r="B4727" s="70">
        <v>46175</v>
      </c>
      <c r="C4727" s="74" t="s">
        <v>10</v>
      </c>
      <c r="D4727" s="211" t="s">
        <v>144</v>
      </c>
      <c r="E4727" s="198">
        <v>276.47000000000003</v>
      </c>
      <c r="F4727" s="198">
        <v>1</v>
      </c>
      <c r="G4727" s="48">
        <f>+(Ventas_Wellpro[[#This Row],[Precio de Venta]]*0.16)*Ventas_Wellpro[[#This Row],[Cantidad Vendida]]</f>
        <v>44.235200000000006</v>
      </c>
      <c r="H4727" s="200">
        <v>276.47000000000003</v>
      </c>
      <c r="I4727" s="17">
        <f>+Ventas_Wellpro[[#This Row],[Total de Venta sin IVA]]+Ventas_Wellpro[[#This Row],[IVA]]</f>
        <v>320.70520000000005</v>
      </c>
      <c r="J4727">
        <f>YEAR(Ventas_Wellpro[[#This Row],[Fecha]])</f>
        <v>2026</v>
      </c>
      <c r="K4727" t="str">
        <f>TEXT(Ventas_Wellpro[[#This Row],[Fecha]],"MMMM")</f>
        <v>junio</v>
      </c>
      <c r="L4727">
        <f>DAY(Ventas_Wellpro[[#This Row],[Fecha]])</f>
        <v>2</v>
      </c>
    </row>
    <row r="4728" spans="2:12" x14ac:dyDescent="0.25">
      <c r="B4728" s="70">
        <v>46175</v>
      </c>
      <c r="C4728" s="74" t="s">
        <v>10</v>
      </c>
      <c r="D4728" s="210" t="s">
        <v>144</v>
      </c>
      <c r="E4728" s="197">
        <v>276.47000000000003</v>
      </c>
      <c r="F4728" s="197">
        <v>1</v>
      </c>
      <c r="G4728" s="48">
        <f>+(Ventas_Wellpro[[#This Row],[Precio de Venta]]*0.16)*Ventas_Wellpro[[#This Row],[Cantidad Vendida]]</f>
        <v>44.235200000000006</v>
      </c>
      <c r="H4728" s="199">
        <v>276.47000000000003</v>
      </c>
      <c r="I4728" s="17">
        <f>+Ventas_Wellpro[[#This Row],[Total de Venta sin IVA]]+Ventas_Wellpro[[#This Row],[IVA]]</f>
        <v>320.70520000000005</v>
      </c>
      <c r="J4728">
        <f>YEAR(Ventas_Wellpro[[#This Row],[Fecha]])</f>
        <v>2026</v>
      </c>
      <c r="K4728" t="str">
        <f>TEXT(Ventas_Wellpro[[#This Row],[Fecha]],"MMMM")</f>
        <v>junio</v>
      </c>
      <c r="L4728">
        <f>DAY(Ventas_Wellpro[[#This Row],[Fecha]])</f>
        <v>2</v>
      </c>
    </row>
    <row r="4729" spans="2:12" x14ac:dyDescent="0.25">
      <c r="B4729" s="70">
        <v>46175</v>
      </c>
      <c r="C4729" s="74" t="s">
        <v>10</v>
      </c>
      <c r="D4729" s="211" t="s">
        <v>144</v>
      </c>
      <c r="E4729" s="198">
        <v>276.47000000000003</v>
      </c>
      <c r="F4729" s="198">
        <v>1</v>
      </c>
      <c r="G4729" s="48">
        <f>+(Ventas_Wellpro[[#This Row],[Precio de Venta]]*0.16)*Ventas_Wellpro[[#This Row],[Cantidad Vendida]]</f>
        <v>44.235200000000006</v>
      </c>
      <c r="H4729" s="200">
        <v>276.47000000000003</v>
      </c>
      <c r="I4729" s="17">
        <f>+Ventas_Wellpro[[#This Row],[Total de Venta sin IVA]]+Ventas_Wellpro[[#This Row],[IVA]]</f>
        <v>320.70520000000005</v>
      </c>
      <c r="J4729">
        <f>YEAR(Ventas_Wellpro[[#This Row],[Fecha]])</f>
        <v>2026</v>
      </c>
      <c r="K4729" t="str">
        <f>TEXT(Ventas_Wellpro[[#This Row],[Fecha]],"MMMM")</f>
        <v>junio</v>
      </c>
      <c r="L4729">
        <f>DAY(Ventas_Wellpro[[#This Row],[Fecha]])</f>
        <v>2</v>
      </c>
    </row>
    <row r="4730" spans="2:12" x14ac:dyDescent="0.25">
      <c r="B4730" s="70">
        <v>46175</v>
      </c>
      <c r="C4730" s="74" t="s">
        <v>10</v>
      </c>
      <c r="D4730" s="210" t="s">
        <v>144</v>
      </c>
      <c r="E4730" s="197">
        <v>276.47000000000003</v>
      </c>
      <c r="F4730" s="197">
        <v>1</v>
      </c>
      <c r="G4730" s="48">
        <f>+(Ventas_Wellpro[[#This Row],[Precio de Venta]]*0.16)*Ventas_Wellpro[[#This Row],[Cantidad Vendida]]</f>
        <v>44.235200000000006</v>
      </c>
      <c r="H4730" s="199">
        <v>276.47000000000003</v>
      </c>
      <c r="I4730" s="17">
        <f>+Ventas_Wellpro[[#This Row],[Total de Venta sin IVA]]+Ventas_Wellpro[[#This Row],[IVA]]</f>
        <v>320.70520000000005</v>
      </c>
      <c r="J4730">
        <f>YEAR(Ventas_Wellpro[[#This Row],[Fecha]])</f>
        <v>2026</v>
      </c>
      <c r="K4730" t="str">
        <f>TEXT(Ventas_Wellpro[[#This Row],[Fecha]],"MMMM")</f>
        <v>junio</v>
      </c>
      <c r="L4730">
        <f>DAY(Ventas_Wellpro[[#This Row],[Fecha]])</f>
        <v>2</v>
      </c>
    </row>
    <row r="4731" spans="2:12" x14ac:dyDescent="0.25">
      <c r="B4731" s="70">
        <v>46175</v>
      </c>
      <c r="C4731" s="74" t="s">
        <v>10</v>
      </c>
      <c r="D4731" s="211" t="s">
        <v>144</v>
      </c>
      <c r="E4731" s="198">
        <v>276.47000000000003</v>
      </c>
      <c r="F4731" s="198">
        <v>1</v>
      </c>
      <c r="G4731" s="48">
        <f>+(Ventas_Wellpro[[#This Row],[Precio de Venta]]*0.16)*Ventas_Wellpro[[#This Row],[Cantidad Vendida]]</f>
        <v>44.235200000000006</v>
      </c>
      <c r="H4731" s="200">
        <v>276.47000000000003</v>
      </c>
      <c r="I4731" s="17">
        <f>+Ventas_Wellpro[[#This Row],[Total de Venta sin IVA]]+Ventas_Wellpro[[#This Row],[IVA]]</f>
        <v>320.70520000000005</v>
      </c>
      <c r="J4731">
        <f>YEAR(Ventas_Wellpro[[#This Row],[Fecha]])</f>
        <v>2026</v>
      </c>
      <c r="K4731" t="str">
        <f>TEXT(Ventas_Wellpro[[#This Row],[Fecha]],"MMMM")</f>
        <v>junio</v>
      </c>
      <c r="L4731">
        <f>DAY(Ventas_Wellpro[[#This Row],[Fecha]])</f>
        <v>2</v>
      </c>
    </row>
    <row r="4732" spans="2:12" x14ac:dyDescent="0.25">
      <c r="B4732" s="70">
        <v>46175</v>
      </c>
      <c r="C4732" s="74" t="s">
        <v>10</v>
      </c>
      <c r="D4732" s="210" t="s">
        <v>144</v>
      </c>
      <c r="E4732" s="197">
        <v>276.47000000000003</v>
      </c>
      <c r="F4732" s="197">
        <v>1</v>
      </c>
      <c r="G4732" s="48">
        <f>+(Ventas_Wellpro[[#This Row],[Precio de Venta]]*0.16)*Ventas_Wellpro[[#This Row],[Cantidad Vendida]]</f>
        <v>44.235200000000006</v>
      </c>
      <c r="H4732" s="199">
        <v>276.47000000000003</v>
      </c>
      <c r="I4732" s="17">
        <f>+Ventas_Wellpro[[#This Row],[Total de Venta sin IVA]]+Ventas_Wellpro[[#This Row],[IVA]]</f>
        <v>320.70520000000005</v>
      </c>
      <c r="J4732">
        <f>YEAR(Ventas_Wellpro[[#This Row],[Fecha]])</f>
        <v>2026</v>
      </c>
      <c r="K4732" t="str">
        <f>TEXT(Ventas_Wellpro[[#This Row],[Fecha]],"MMMM")</f>
        <v>junio</v>
      </c>
      <c r="L4732">
        <f>DAY(Ventas_Wellpro[[#This Row],[Fecha]])</f>
        <v>2</v>
      </c>
    </row>
    <row r="4733" spans="2:12" x14ac:dyDescent="0.25">
      <c r="B4733" s="70">
        <v>46176</v>
      </c>
      <c r="C4733" s="74" t="s">
        <v>10</v>
      </c>
      <c r="D4733" s="211" t="s">
        <v>144</v>
      </c>
      <c r="E4733" s="198">
        <v>276.47000000000003</v>
      </c>
      <c r="F4733" s="198">
        <v>1</v>
      </c>
      <c r="G4733" s="48">
        <f>+(Ventas_Wellpro[[#This Row],[Precio de Venta]]*0.16)*Ventas_Wellpro[[#This Row],[Cantidad Vendida]]</f>
        <v>44.235200000000006</v>
      </c>
      <c r="H4733" s="200">
        <v>276.47000000000003</v>
      </c>
      <c r="I4733" s="17">
        <f>+Ventas_Wellpro[[#This Row],[Total de Venta sin IVA]]+Ventas_Wellpro[[#This Row],[IVA]]</f>
        <v>320.70520000000005</v>
      </c>
      <c r="J4733">
        <f>YEAR(Ventas_Wellpro[[#This Row],[Fecha]])</f>
        <v>2026</v>
      </c>
      <c r="K4733" t="str">
        <f>TEXT(Ventas_Wellpro[[#This Row],[Fecha]],"MMMM")</f>
        <v>junio</v>
      </c>
      <c r="L4733">
        <f>DAY(Ventas_Wellpro[[#This Row],[Fecha]])</f>
        <v>3</v>
      </c>
    </row>
    <row r="4734" spans="2:12" x14ac:dyDescent="0.25">
      <c r="B4734" s="70">
        <v>46177</v>
      </c>
      <c r="C4734" s="74" t="s">
        <v>10</v>
      </c>
      <c r="D4734" s="211" t="s">
        <v>261</v>
      </c>
      <c r="E4734" s="198">
        <v>196.72</v>
      </c>
      <c r="F4734" s="198">
        <v>3</v>
      </c>
      <c r="G4734" s="48">
        <f>+(Ventas_Wellpro[[#This Row],[Precio de Venta]]*0.16)*Ventas_Wellpro[[#This Row],[Cantidad Vendida]]</f>
        <v>94.425600000000003</v>
      </c>
      <c r="H4734" s="200">
        <v>590.16</v>
      </c>
      <c r="I4734" s="17">
        <f>+Ventas_Wellpro[[#This Row],[Total de Venta sin IVA]]+Ventas_Wellpro[[#This Row],[IVA]]</f>
        <v>684.5856</v>
      </c>
      <c r="J4734">
        <f>YEAR(Ventas_Wellpro[[#This Row],[Fecha]])</f>
        <v>2026</v>
      </c>
      <c r="K4734" t="str">
        <f>TEXT(Ventas_Wellpro[[#This Row],[Fecha]],"MMMM")</f>
        <v>junio</v>
      </c>
      <c r="L4734">
        <f>DAY(Ventas_Wellpro[[#This Row],[Fecha]])</f>
        <v>4</v>
      </c>
    </row>
    <row r="4735" spans="2:12" x14ac:dyDescent="0.25">
      <c r="B4735" s="70">
        <v>46177</v>
      </c>
      <c r="C4735" s="74" t="s">
        <v>10</v>
      </c>
      <c r="D4735" t="s">
        <v>197</v>
      </c>
      <c r="E4735" s="197">
        <v>211.23</v>
      </c>
      <c r="F4735" s="197">
        <v>6</v>
      </c>
      <c r="G4735" s="48">
        <f>+(Ventas_Wellpro[[#This Row],[Precio de Venta]]*0.16)*Ventas_Wellpro[[#This Row],[Cantidad Vendida]]</f>
        <v>202.7808</v>
      </c>
      <c r="H4735" s="199">
        <v>1267.3800000000001</v>
      </c>
      <c r="I4735" s="17">
        <f>+Ventas_Wellpro[[#This Row],[Total de Venta sin IVA]]+Ventas_Wellpro[[#This Row],[IVA]]</f>
        <v>1470.1608000000001</v>
      </c>
      <c r="J4735">
        <f>YEAR(Ventas_Wellpro[[#This Row],[Fecha]])</f>
        <v>2026</v>
      </c>
      <c r="K4735" t="str">
        <f>TEXT(Ventas_Wellpro[[#This Row],[Fecha]],"MMMM")</f>
        <v>junio</v>
      </c>
      <c r="L4735">
        <f>DAY(Ventas_Wellpro[[#This Row],[Fecha]])</f>
        <v>4</v>
      </c>
    </row>
    <row r="4736" spans="2:12" x14ac:dyDescent="0.25">
      <c r="B4736" s="70">
        <v>46178</v>
      </c>
      <c r="C4736" s="74" t="s">
        <v>10</v>
      </c>
      <c r="D4736" t="s">
        <v>197</v>
      </c>
      <c r="E4736" s="197">
        <v>211.23</v>
      </c>
      <c r="F4736" s="197">
        <v>6</v>
      </c>
      <c r="G4736" s="48">
        <f>+(Ventas_Wellpro[[#This Row],[Precio de Venta]]*0.16)*Ventas_Wellpro[[#This Row],[Cantidad Vendida]]</f>
        <v>202.7808</v>
      </c>
      <c r="H4736" s="199">
        <v>1267.3800000000001</v>
      </c>
      <c r="I4736" s="17">
        <f>+Ventas_Wellpro[[#This Row],[Total de Venta sin IVA]]+Ventas_Wellpro[[#This Row],[IVA]]</f>
        <v>1470.1608000000001</v>
      </c>
      <c r="J4736">
        <f>YEAR(Ventas_Wellpro[[#This Row],[Fecha]])</f>
        <v>2026</v>
      </c>
      <c r="K4736" t="str">
        <f>TEXT(Ventas_Wellpro[[#This Row],[Fecha]],"MMMM")</f>
        <v>junio</v>
      </c>
      <c r="L4736">
        <f>DAY(Ventas_Wellpro[[#This Row],[Fecha]])</f>
        <v>5</v>
      </c>
    </row>
    <row r="4737" spans="2:12" x14ac:dyDescent="0.25">
      <c r="B4737" s="70">
        <v>46181</v>
      </c>
      <c r="C4737" s="74" t="s">
        <v>10</v>
      </c>
      <c r="D4737" s="211" t="s">
        <v>144</v>
      </c>
      <c r="E4737" s="198">
        <v>276.47000000000003</v>
      </c>
      <c r="F4737" s="198">
        <v>1</v>
      </c>
      <c r="G4737" s="48">
        <f>+(Ventas_Wellpro[[#This Row],[Precio de Venta]]*0.16)*Ventas_Wellpro[[#This Row],[Cantidad Vendida]]</f>
        <v>44.235200000000006</v>
      </c>
      <c r="H4737" s="200">
        <v>276.47000000000003</v>
      </c>
      <c r="I4737" s="17">
        <f>+Ventas_Wellpro[[#This Row],[Total de Venta sin IVA]]+Ventas_Wellpro[[#This Row],[IVA]]</f>
        <v>320.70520000000005</v>
      </c>
      <c r="J4737">
        <f>YEAR(Ventas_Wellpro[[#This Row],[Fecha]])</f>
        <v>2026</v>
      </c>
      <c r="K4737" t="str">
        <f>TEXT(Ventas_Wellpro[[#This Row],[Fecha]],"MMMM")</f>
        <v>junio</v>
      </c>
      <c r="L4737">
        <f>DAY(Ventas_Wellpro[[#This Row],[Fecha]])</f>
        <v>8</v>
      </c>
    </row>
    <row r="4738" spans="2:12" x14ac:dyDescent="0.25">
      <c r="B4738" s="70">
        <v>46181</v>
      </c>
      <c r="C4738" s="74" t="s">
        <v>10</v>
      </c>
      <c r="D4738" s="210" t="s">
        <v>144</v>
      </c>
      <c r="E4738" s="197">
        <v>276.47000000000003</v>
      </c>
      <c r="F4738" s="197">
        <v>1</v>
      </c>
      <c r="G4738" s="48">
        <f>+(Ventas_Wellpro[[#This Row],[Precio de Venta]]*0.16)*Ventas_Wellpro[[#This Row],[Cantidad Vendida]]</f>
        <v>44.235200000000006</v>
      </c>
      <c r="H4738" s="199">
        <v>276.47000000000003</v>
      </c>
      <c r="I4738" s="17">
        <f>+Ventas_Wellpro[[#This Row],[Total de Venta sin IVA]]+Ventas_Wellpro[[#This Row],[IVA]]</f>
        <v>320.70520000000005</v>
      </c>
      <c r="J4738">
        <f>YEAR(Ventas_Wellpro[[#This Row],[Fecha]])</f>
        <v>2026</v>
      </c>
      <c r="K4738" t="str">
        <f>TEXT(Ventas_Wellpro[[#This Row],[Fecha]],"MMMM")</f>
        <v>junio</v>
      </c>
      <c r="L4738">
        <f>DAY(Ventas_Wellpro[[#This Row],[Fecha]])</f>
        <v>8</v>
      </c>
    </row>
    <row r="4739" spans="2:12" x14ac:dyDescent="0.25">
      <c r="B4739" s="70">
        <v>46181</v>
      </c>
      <c r="C4739" s="74" t="s">
        <v>10</v>
      </c>
      <c r="D4739" s="211" t="s">
        <v>144</v>
      </c>
      <c r="E4739" s="198">
        <v>276.47000000000003</v>
      </c>
      <c r="F4739" s="198">
        <v>1</v>
      </c>
      <c r="G4739" s="48">
        <f>+(Ventas_Wellpro[[#This Row],[Precio de Venta]]*0.16)*Ventas_Wellpro[[#This Row],[Cantidad Vendida]]</f>
        <v>44.235200000000006</v>
      </c>
      <c r="H4739" s="200">
        <v>276.47000000000003</v>
      </c>
      <c r="I4739" s="17">
        <f>+Ventas_Wellpro[[#This Row],[Total de Venta sin IVA]]+Ventas_Wellpro[[#This Row],[IVA]]</f>
        <v>320.70520000000005</v>
      </c>
      <c r="J4739">
        <f>YEAR(Ventas_Wellpro[[#This Row],[Fecha]])</f>
        <v>2026</v>
      </c>
      <c r="K4739" t="str">
        <f>TEXT(Ventas_Wellpro[[#This Row],[Fecha]],"MMMM")</f>
        <v>junio</v>
      </c>
      <c r="L4739">
        <f>DAY(Ventas_Wellpro[[#This Row],[Fecha]])</f>
        <v>8</v>
      </c>
    </row>
    <row r="4740" spans="2:12" x14ac:dyDescent="0.25">
      <c r="B4740" s="70">
        <v>46181</v>
      </c>
      <c r="C4740" s="74" t="s">
        <v>10</v>
      </c>
      <c r="D4740" t="s">
        <v>197</v>
      </c>
      <c r="E4740" s="198">
        <v>211.23</v>
      </c>
      <c r="F4740" s="198">
        <v>12</v>
      </c>
      <c r="G4740" s="48">
        <f>+(Ventas_Wellpro[[#This Row],[Precio de Venta]]*0.16)*Ventas_Wellpro[[#This Row],[Cantidad Vendida]]</f>
        <v>405.5616</v>
      </c>
      <c r="H4740" s="200">
        <v>2534.7600000000002</v>
      </c>
      <c r="I4740" s="17">
        <f>+Ventas_Wellpro[[#This Row],[Total de Venta sin IVA]]+Ventas_Wellpro[[#This Row],[IVA]]</f>
        <v>2940.3216000000002</v>
      </c>
      <c r="J4740">
        <f>YEAR(Ventas_Wellpro[[#This Row],[Fecha]])</f>
        <v>2026</v>
      </c>
      <c r="K4740" t="str">
        <f>TEXT(Ventas_Wellpro[[#This Row],[Fecha]],"MMMM")</f>
        <v>junio</v>
      </c>
      <c r="L4740">
        <f>DAY(Ventas_Wellpro[[#This Row],[Fecha]])</f>
        <v>8</v>
      </c>
    </row>
    <row r="4741" spans="2:12" x14ac:dyDescent="0.25">
      <c r="B4741" s="70">
        <v>46181</v>
      </c>
      <c r="C4741" s="74" t="s">
        <v>10</v>
      </c>
      <c r="D4741" s="210" t="s">
        <v>262</v>
      </c>
      <c r="E4741" s="197">
        <v>212.72</v>
      </c>
      <c r="F4741" s="197">
        <v>2</v>
      </c>
      <c r="G4741" s="48">
        <f>+(Ventas_Wellpro[[#This Row],[Precio de Venta]]*0.16)*Ventas_Wellpro[[#This Row],[Cantidad Vendida]]</f>
        <v>68.070400000000006</v>
      </c>
      <c r="H4741" s="199">
        <v>425.44</v>
      </c>
      <c r="I4741" s="17">
        <f>+Ventas_Wellpro[[#This Row],[Total de Venta sin IVA]]+Ventas_Wellpro[[#This Row],[IVA]]</f>
        <v>493.5104</v>
      </c>
      <c r="J4741">
        <f>YEAR(Ventas_Wellpro[[#This Row],[Fecha]])</f>
        <v>2026</v>
      </c>
      <c r="K4741" t="str">
        <f>TEXT(Ventas_Wellpro[[#This Row],[Fecha]],"MMMM")</f>
        <v>junio</v>
      </c>
      <c r="L4741">
        <f>DAY(Ventas_Wellpro[[#This Row],[Fecha]])</f>
        <v>8</v>
      </c>
    </row>
    <row r="4742" spans="2:12" x14ac:dyDescent="0.25">
      <c r="B4742" s="70">
        <v>46183</v>
      </c>
      <c r="C4742" s="74" t="s">
        <v>10</v>
      </c>
      <c r="D4742" s="210" t="s">
        <v>144</v>
      </c>
      <c r="E4742" s="197">
        <v>276.47000000000003</v>
      </c>
      <c r="F4742" s="197">
        <v>1</v>
      </c>
      <c r="G4742" s="48">
        <f>+(Ventas_Wellpro[[#This Row],[Precio de Venta]]*0.16)*Ventas_Wellpro[[#This Row],[Cantidad Vendida]]</f>
        <v>44.235200000000006</v>
      </c>
      <c r="H4742" s="199">
        <v>276.47000000000003</v>
      </c>
      <c r="I4742" s="17">
        <f>+Ventas_Wellpro[[#This Row],[Total de Venta sin IVA]]+Ventas_Wellpro[[#This Row],[IVA]]</f>
        <v>320.70520000000005</v>
      </c>
      <c r="J4742">
        <f>YEAR(Ventas_Wellpro[[#This Row],[Fecha]])</f>
        <v>2026</v>
      </c>
      <c r="K4742" t="str">
        <f>TEXT(Ventas_Wellpro[[#This Row],[Fecha]],"MMMM")</f>
        <v>junio</v>
      </c>
      <c r="L4742">
        <f>DAY(Ventas_Wellpro[[#This Row],[Fecha]])</f>
        <v>10</v>
      </c>
    </row>
    <row r="4743" spans="2:12" x14ac:dyDescent="0.25">
      <c r="B4743" s="70">
        <v>46183</v>
      </c>
      <c r="C4743" s="74" t="s">
        <v>10</v>
      </c>
      <c r="D4743" s="211" t="s">
        <v>144</v>
      </c>
      <c r="E4743" s="198">
        <v>276.47000000000003</v>
      </c>
      <c r="F4743" s="198">
        <v>1</v>
      </c>
      <c r="G4743" s="48">
        <f>+(Ventas_Wellpro[[#This Row],[Precio de Venta]]*0.16)*Ventas_Wellpro[[#This Row],[Cantidad Vendida]]</f>
        <v>44.235200000000006</v>
      </c>
      <c r="H4743" s="200">
        <v>276.47000000000003</v>
      </c>
      <c r="I4743" s="17">
        <f>+Ventas_Wellpro[[#This Row],[Total de Venta sin IVA]]+Ventas_Wellpro[[#This Row],[IVA]]</f>
        <v>320.70520000000005</v>
      </c>
      <c r="J4743">
        <f>YEAR(Ventas_Wellpro[[#This Row],[Fecha]])</f>
        <v>2026</v>
      </c>
      <c r="K4743" t="str">
        <f>TEXT(Ventas_Wellpro[[#This Row],[Fecha]],"MMMM")</f>
        <v>junio</v>
      </c>
      <c r="L4743">
        <f>DAY(Ventas_Wellpro[[#This Row],[Fecha]])</f>
        <v>10</v>
      </c>
    </row>
    <row r="4744" spans="2:12" x14ac:dyDescent="0.25">
      <c r="B4744" s="70">
        <v>46183</v>
      </c>
      <c r="C4744" s="74" t="s">
        <v>10</v>
      </c>
      <c r="D4744" s="210" t="s">
        <v>144</v>
      </c>
      <c r="E4744" s="197">
        <v>276.47000000000003</v>
      </c>
      <c r="F4744" s="197">
        <v>1</v>
      </c>
      <c r="G4744" s="48">
        <f>+(Ventas_Wellpro[[#This Row],[Precio de Venta]]*0.16)*Ventas_Wellpro[[#This Row],[Cantidad Vendida]]</f>
        <v>44.235200000000006</v>
      </c>
      <c r="H4744" s="199">
        <v>276.47000000000003</v>
      </c>
      <c r="I4744" s="17">
        <f>+Ventas_Wellpro[[#This Row],[Total de Venta sin IVA]]+Ventas_Wellpro[[#This Row],[IVA]]</f>
        <v>320.70520000000005</v>
      </c>
      <c r="J4744">
        <f>YEAR(Ventas_Wellpro[[#This Row],[Fecha]])</f>
        <v>2026</v>
      </c>
      <c r="K4744" t="str">
        <f>TEXT(Ventas_Wellpro[[#This Row],[Fecha]],"MMMM")</f>
        <v>junio</v>
      </c>
      <c r="L4744">
        <f>DAY(Ventas_Wellpro[[#This Row],[Fecha]])</f>
        <v>10</v>
      </c>
    </row>
    <row r="4745" spans="2:12" x14ac:dyDescent="0.25">
      <c r="B4745" s="70">
        <v>46183</v>
      </c>
      <c r="C4745" s="74" t="s">
        <v>10</v>
      </c>
      <c r="D4745" s="211" t="s">
        <v>144</v>
      </c>
      <c r="E4745" s="198">
        <v>276.47000000000003</v>
      </c>
      <c r="F4745" s="198">
        <v>1</v>
      </c>
      <c r="G4745" s="48">
        <f>+(Ventas_Wellpro[[#This Row],[Precio de Venta]]*0.16)*Ventas_Wellpro[[#This Row],[Cantidad Vendida]]</f>
        <v>44.235200000000006</v>
      </c>
      <c r="H4745" s="200">
        <v>276.47000000000003</v>
      </c>
      <c r="I4745" s="17">
        <f>+Ventas_Wellpro[[#This Row],[Total de Venta sin IVA]]+Ventas_Wellpro[[#This Row],[IVA]]</f>
        <v>320.70520000000005</v>
      </c>
      <c r="J4745">
        <f>YEAR(Ventas_Wellpro[[#This Row],[Fecha]])</f>
        <v>2026</v>
      </c>
      <c r="K4745" t="str">
        <f>TEXT(Ventas_Wellpro[[#This Row],[Fecha]],"MMMM")</f>
        <v>junio</v>
      </c>
      <c r="L4745">
        <f>DAY(Ventas_Wellpro[[#This Row],[Fecha]])</f>
        <v>10</v>
      </c>
    </row>
    <row r="4746" spans="2:12" x14ac:dyDescent="0.25">
      <c r="B4746" s="70">
        <v>46183</v>
      </c>
      <c r="C4746" s="74" t="s">
        <v>10</v>
      </c>
      <c r="D4746" s="210" t="s">
        <v>144</v>
      </c>
      <c r="E4746" s="197">
        <v>276.47000000000003</v>
      </c>
      <c r="F4746" s="197">
        <v>1</v>
      </c>
      <c r="G4746" s="48">
        <f>+(Ventas_Wellpro[[#This Row],[Precio de Venta]]*0.16)*Ventas_Wellpro[[#This Row],[Cantidad Vendida]]</f>
        <v>44.235200000000006</v>
      </c>
      <c r="H4746" s="199">
        <v>276.47000000000003</v>
      </c>
      <c r="I4746" s="17">
        <f>+Ventas_Wellpro[[#This Row],[Total de Venta sin IVA]]+Ventas_Wellpro[[#This Row],[IVA]]</f>
        <v>320.70520000000005</v>
      </c>
      <c r="J4746">
        <f>YEAR(Ventas_Wellpro[[#This Row],[Fecha]])</f>
        <v>2026</v>
      </c>
      <c r="K4746" t="str">
        <f>TEXT(Ventas_Wellpro[[#This Row],[Fecha]],"MMMM")</f>
        <v>junio</v>
      </c>
      <c r="L4746">
        <f>DAY(Ventas_Wellpro[[#This Row],[Fecha]])</f>
        <v>10</v>
      </c>
    </row>
    <row r="4747" spans="2:12" x14ac:dyDescent="0.25">
      <c r="B4747" s="70">
        <v>46184</v>
      </c>
      <c r="C4747" s="74" t="s">
        <v>10</v>
      </c>
      <c r="D4747" t="s">
        <v>197</v>
      </c>
      <c r="E4747" s="198">
        <v>211.23</v>
      </c>
      <c r="F4747" s="198">
        <v>6</v>
      </c>
      <c r="G4747" s="48">
        <f>+(Ventas_Wellpro[[#This Row],[Precio de Venta]]*0.16)*Ventas_Wellpro[[#This Row],[Cantidad Vendida]]</f>
        <v>202.7808</v>
      </c>
      <c r="H4747" s="200">
        <v>1267.3800000000001</v>
      </c>
      <c r="I4747" s="17">
        <f>+Ventas_Wellpro[[#This Row],[Total de Venta sin IVA]]+Ventas_Wellpro[[#This Row],[IVA]]</f>
        <v>1470.1608000000001</v>
      </c>
      <c r="J4747">
        <f>YEAR(Ventas_Wellpro[[#This Row],[Fecha]])</f>
        <v>2026</v>
      </c>
      <c r="K4747" t="str">
        <f>TEXT(Ventas_Wellpro[[#This Row],[Fecha]],"MMMM")</f>
        <v>junio</v>
      </c>
      <c r="L4747">
        <f>DAY(Ventas_Wellpro[[#This Row],[Fecha]])</f>
        <v>11</v>
      </c>
    </row>
    <row r="4748" spans="2:12" x14ac:dyDescent="0.25">
      <c r="B4748" s="70">
        <v>46188</v>
      </c>
      <c r="C4748" s="74" t="s">
        <v>10</v>
      </c>
      <c r="D4748" s="211" t="s">
        <v>144</v>
      </c>
      <c r="E4748" s="198">
        <v>276.47000000000003</v>
      </c>
      <c r="F4748" s="198">
        <v>1</v>
      </c>
      <c r="G4748" s="48">
        <f>+(Ventas_Wellpro[[#This Row],[Precio de Venta]]*0.16)*Ventas_Wellpro[[#This Row],[Cantidad Vendida]]</f>
        <v>44.235200000000006</v>
      </c>
      <c r="H4748" s="200">
        <v>276.47000000000003</v>
      </c>
      <c r="I4748" s="17">
        <f>+Ventas_Wellpro[[#This Row],[Total de Venta sin IVA]]+Ventas_Wellpro[[#This Row],[IVA]]</f>
        <v>320.70520000000005</v>
      </c>
      <c r="J4748">
        <f>YEAR(Ventas_Wellpro[[#This Row],[Fecha]])</f>
        <v>2026</v>
      </c>
      <c r="K4748" t="str">
        <f>TEXT(Ventas_Wellpro[[#This Row],[Fecha]],"MMMM")</f>
        <v>junio</v>
      </c>
      <c r="L4748">
        <f>DAY(Ventas_Wellpro[[#This Row],[Fecha]])</f>
        <v>15</v>
      </c>
    </row>
    <row r="4749" spans="2:12" x14ac:dyDescent="0.25">
      <c r="B4749" s="70">
        <v>46188</v>
      </c>
      <c r="C4749" s="74" t="s">
        <v>10</v>
      </c>
      <c r="D4749" t="s">
        <v>197</v>
      </c>
      <c r="E4749" s="197">
        <v>211.23</v>
      </c>
      <c r="F4749" s="197">
        <v>6</v>
      </c>
      <c r="G4749" s="48">
        <f>+(Ventas_Wellpro[[#This Row],[Precio de Venta]]*0.16)*Ventas_Wellpro[[#This Row],[Cantidad Vendida]]</f>
        <v>202.7808</v>
      </c>
      <c r="H4749" s="199">
        <v>1267.3800000000001</v>
      </c>
      <c r="I4749" s="17">
        <f>+Ventas_Wellpro[[#This Row],[Total de Venta sin IVA]]+Ventas_Wellpro[[#This Row],[IVA]]</f>
        <v>1470.1608000000001</v>
      </c>
      <c r="J4749">
        <f>YEAR(Ventas_Wellpro[[#This Row],[Fecha]])</f>
        <v>2026</v>
      </c>
      <c r="K4749" t="str">
        <f>TEXT(Ventas_Wellpro[[#This Row],[Fecha]],"MMMM")</f>
        <v>junio</v>
      </c>
      <c r="L4749">
        <f>DAY(Ventas_Wellpro[[#This Row],[Fecha]])</f>
        <v>15</v>
      </c>
    </row>
    <row r="4750" spans="2:12" x14ac:dyDescent="0.25">
      <c r="B4750" s="70">
        <v>46189</v>
      </c>
      <c r="C4750" s="74" t="s">
        <v>10</v>
      </c>
      <c r="D4750" s="210" t="s">
        <v>144</v>
      </c>
      <c r="E4750" s="197">
        <v>276.47000000000003</v>
      </c>
      <c r="F4750" s="197">
        <v>1</v>
      </c>
      <c r="G4750" s="48">
        <f>+(Ventas_Wellpro[[#This Row],[Precio de Venta]]*0.16)*Ventas_Wellpro[[#This Row],[Cantidad Vendida]]</f>
        <v>44.235200000000006</v>
      </c>
      <c r="H4750" s="199">
        <v>276.47000000000003</v>
      </c>
      <c r="I4750" s="17">
        <f>+Ventas_Wellpro[[#This Row],[Total de Venta sin IVA]]+Ventas_Wellpro[[#This Row],[IVA]]</f>
        <v>320.70520000000005</v>
      </c>
      <c r="J4750">
        <f>YEAR(Ventas_Wellpro[[#This Row],[Fecha]])</f>
        <v>2026</v>
      </c>
      <c r="K4750" t="str">
        <f>TEXT(Ventas_Wellpro[[#This Row],[Fecha]],"MMMM")</f>
        <v>junio</v>
      </c>
      <c r="L4750">
        <f>DAY(Ventas_Wellpro[[#This Row],[Fecha]])</f>
        <v>16</v>
      </c>
    </row>
    <row r="4751" spans="2:12" x14ac:dyDescent="0.25">
      <c r="B4751" s="70">
        <v>46189</v>
      </c>
      <c r="C4751" s="74" t="s">
        <v>10</v>
      </c>
      <c r="D4751" s="211" t="s">
        <v>144</v>
      </c>
      <c r="E4751" s="198">
        <v>276.47000000000003</v>
      </c>
      <c r="F4751" s="198">
        <v>1</v>
      </c>
      <c r="G4751" s="48">
        <f>+(Ventas_Wellpro[[#This Row],[Precio de Venta]]*0.16)*Ventas_Wellpro[[#This Row],[Cantidad Vendida]]</f>
        <v>44.235200000000006</v>
      </c>
      <c r="H4751" s="200">
        <v>276.47000000000003</v>
      </c>
      <c r="I4751" s="17">
        <f>+Ventas_Wellpro[[#This Row],[Total de Venta sin IVA]]+Ventas_Wellpro[[#This Row],[IVA]]</f>
        <v>320.70520000000005</v>
      </c>
      <c r="J4751">
        <f>YEAR(Ventas_Wellpro[[#This Row],[Fecha]])</f>
        <v>2026</v>
      </c>
      <c r="K4751" t="str">
        <f>TEXT(Ventas_Wellpro[[#This Row],[Fecha]],"MMMM")</f>
        <v>junio</v>
      </c>
      <c r="L4751">
        <f>DAY(Ventas_Wellpro[[#This Row],[Fecha]])</f>
        <v>16</v>
      </c>
    </row>
    <row r="4752" spans="2:12" x14ac:dyDescent="0.25">
      <c r="B4752" s="70">
        <v>46192</v>
      </c>
      <c r="C4752" s="74" t="s">
        <v>10</v>
      </c>
      <c r="D4752" t="s">
        <v>203</v>
      </c>
      <c r="E4752" s="198">
        <v>193.32</v>
      </c>
      <c r="F4752" s="198">
        <v>7</v>
      </c>
      <c r="G4752" s="48">
        <f>+(Ventas_Wellpro[[#This Row],[Precio de Venta]]*0.16)*Ventas_Wellpro[[#This Row],[Cantidad Vendida]]</f>
        <v>216.51840000000001</v>
      </c>
      <c r="H4752" s="200">
        <v>1353.24</v>
      </c>
      <c r="I4752" s="17">
        <f>+Ventas_Wellpro[[#This Row],[Total de Venta sin IVA]]+Ventas_Wellpro[[#This Row],[IVA]]</f>
        <v>1569.7583999999999</v>
      </c>
      <c r="J4752">
        <f>YEAR(Ventas_Wellpro[[#This Row],[Fecha]])</f>
        <v>2026</v>
      </c>
      <c r="K4752" t="str">
        <f>TEXT(Ventas_Wellpro[[#This Row],[Fecha]],"MMMM")</f>
        <v>junio</v>
      </c>
      <c r="L4752">
        <f>DAY(Ventas_Wellpro[[#This Row],[Fecha]])</f>
        <v>19</v>
      </c>
    </row>
    <row r="4753" spans="2:12" x14ac:dyDescent="0.25">
      <c r="B4753" s="70">
        <v>46192</v>
      </c>
      <c r="C4753" s="74" t="s">
        <v>10</v>
      </c>
      <c r="D4753" s="210" t="s">
        <v>144</v>
      </c>
      <c r="E4753" s="197">
        <v>276.47000000000003</v>
      </c>
      <c r="F4753" s="197">
        <v>1</v>
      </c>
      <c r="G4753" s="48">
        <f>+(Ventas_Wellpro[[#This Row],[Precio de Venta]]*0.16)*Ventas_Wellpro[[#This Row],[Cantidad Vendida]]</f>
        <v>44.235200000000006</v>
      </c>
      <c r="H4753" s="199">
        <v>276.47000000000003</v>
      </c>
      <c r="I4753" s="17">
        <f>+Ventas_Wellpro[[#This Row],[Total de Venta sin IVA]]+Ventas_Wellpro[[#This Row],[IVA]]</f>
        <v>320.70520000000005</v>
      </c>
      <c r="J4753">
        <f>YEAR(Ventas_Wellpro[[#This Row],[Fecha]])</f>
        <v>2026</v>
      </c>
      <c r="K4753" t="str">
        <f>TEXT(Ventas_Wellpro[[#This Row],[Fecha]],"MMMM")</f>
        <v>junio</v>
      </c>
      <c r="L4753">
        <f>DAY(Ventas_Wellpro[[#This Row],[Fecha]])</f>
        <v>19</v>
      </c>
    </row>
    <row r="4754" spans="2:12" x14ac:dyDescent="0.25">
      <c r="B4754" s="70">
        <v>46192</v>
      </c>
      <c r="C4754" s="74" t="s">
        <v>10</v>
      </c>
      <c r="D4754" s="211" t="s">
        <v>144</v>
      </c>
      <c r="E4754" s="198">
        <v>276.47000000000003</v>
      </c>
      <c r="F4754" s="198">
        <v>1</v>
      </c>
      <c r="G4754" s="48">
        <f>+(Ventas_Wellpro[[#This Row],[Precio de Venta]]*0.16)*Ventas_Wellpro[[#This Row],[Cantidad Vendida]]</f>
        <v>44.235200000000006</v>
      </c>
      <c r="H4754" s="200">
        <v>276.47000000000003</v>
      </c>
      <c r="I4754" s="17">
        <f>+Ventas_Wellpro[[#This Row],[Total de Venta sin IVA]]+Ventas_Wellpro[[#This Row],[IVA]]</f>
        <v>320.70520000000005</v>
      </c>
      <c r="J4754">
        <f>YEAR(Ventas_Wellpro[[#This Row],[Fecha]])</f>
        <v>2026</v>
      </c>
      <c r="K4754" t="str">
        <f>TEXT(Ventas_Wellpro[[#This Row],[Fecha]],"MMMM")</f>
        <v>junio</v>
      </c>
      <c r="L4754">
        <f>DAY(Ventas_Wellpro[[#This Row],[Fecha]])</f>
        <v>19</v>
      </c>
    </row>
    <row r="4755" spans="2:12" x14ac:dyDescent="0.25">
      <c r="B4755" s="70">
        <v>46192</v>
      </c>
      <c r="C4755" s="74" t="s">
        <v>10</v>
      </c>
      <c r="D4755" s="210" t="s">
        <v>144</v>
      </c>
      <c r="E4755" s="197">
        <v>276.47000000000003</v>
      </c>
      <c r="F4755" s="197">
        <v>1</v>
      </c>
      <c r="G4755" s="48">
        <f>+(Ventas_Wellpro[[#This Row],[Precio de Venta]]*0.16)*Ventas_Wellpro[[#This Row],[Cantidad Vendida]]</f>
        <v>44.235200000000006</v>
      </c>
      <c r="H4755" s="199">
        <v>276.47000000000003</v>
      </c>
      <c r="I4755" s="17">
        <f>+Ventas_Wellpro[[#This Row],[Total de Venta sin IVA]]+Ventas_Wellpro[[#This Row],[IVA]]</f>
        <v>320.70520000000005</v>
      </c>
      <c r="J4755">
        <f>YEAR(Ventas_Wellpro[[#This Row],[Fecha]])</f>
        <v>2026</v>
      </c>
      <c r="K4755" t="str">
        <f>TEXT(Ventas_Wellpro[[#This Row],[Fecha]],"MMMM")</f>
        <v>junio</v>
      </c>
      <c r="L4755">
        <f>DAY(Ventas_Wellpro[[#This Row],[Fecha]])</f>
        <v>19</v>
      </c>
    </row>
    <row r="4756" spans="2:12" x14ac:dyDescent="0.25">
      <c r="B4756" s="70">
        <v>46175</v>
      </c>
      <c r="C4756" s="74" t="s">
        <v>11</v>
      </c>
      <c r="D4756" s="211" t="s">
        <v>144</v>
      </c>
      <c r="E4756" s="198">
        <v>276.47000000000003</v>
      </c>
      <c r="F4756" s="198">
        <v>1</v>
      </c>
      <c r="G4756" s="48">
        <f>+(Ventas_Wellpro[[#This Row],[Precio de Venta]]*0.16)*Ventas_Wellpro[[#This Row],[Cantidad Vendida]]</f>
        <v>44.235200000000006</v>
      </c>
      <c r="H4756" s="200">
        <v>276.47000000000003</v>
      </c>
      <c r="I4756" s="17">
        <f>+Ventas_Wellpro[[#This Row],[Total de Venta sin IVA]]+Ventas_Wellpro[[#This Row],[IVA]]</f>
        <v>320.70520000000005</v>
      </c>
      <c r="J4756">
        <f>YEAR(Ventas_Wellpro[[#This Row],[Fecha]])</f>
        <v>2026</v>
      </c>
      <c r="K4756" t="str">
        <f>TEXT(Ventas_Wellpro[[#This Row],[Fecha]],"MMMM")</f>
        <v>junio</v>
      </c>
      <c r="L4756">
        <f>DAY(Ventas_Wellpro[[#This Row],[Fecha]])</f>
        <v>2</v>
      </c>
    </row>
    <row r="4757" spans="2:12" x14ac:dyDescent="0.25">
      <c r="B4757" s="70">
        <v>46175</v>
      </c>
      <c r="C4757" s="74" t="s">
        <v>11</v>
      </c>
      <c r="D4757" s="210" t="s">
        <v>144</v>
      </c>
      <c r="E4757" s="197">
        <v>276.47000000000003</v>
      </c>
      <c r="F4757" s="197">
        <v>1</v>
      </c>
      <c r="G4757" s="48">
        <f>+(Ventas_Wellpro[[#This Row],[Precio de Venta]]*0.16)*Ventas_Wellpro[[#This Row],[Cantidad Vendida]]</f>
        <v>44.235200000000006</v>
      </c>
      <c r="H4757" s="199">
        <v>276.47000000000003</v>
      </c>
      <c r="I4757" s="17">
        <f>+Ventas_Wellpro[[#This Row],[Total de Venta sin IVA]]+Ventas_Wellpro[[#This Row],[IVA]]</f>
        <v>320.70520000000005</v>
      </c>
      <c r="J4757">
        <f>YEAR(Ventas_Wellpro[[#This Row],[Fecha]])</f>
        <v>2026</v>
      </c>
      <c r="K4757" t="str">
        <f>TEXT(Ventas_Wellpro[[#This Row],[Fecha]],"MMMM")</f>
        <v>junio</v>
      </c>
      <c r="L4757">
        <f>DAY(Ventas_Wellpro[[#This Row],[Fecha]])</f>
        <v>2</v>
      </c>
    </row>
    <row r="4758" spans="2:12" x14ac:dyDescent="0.25">
      <c r="B4758" s="70">
        <v>46175</v>
      </c>
      <c r="C4758" s="74" t="s">
        <v>11</v>
      </c>
      <c r="D4758" s="211" t="s">
        <v>144</v>
      </c>
      <c r="E4758" s="198">
        <v>276.47000000000003</v>
      </c>
      <c r="F4758" s="198">
        <v>1</v>
      </c>
      <c r="G4758" s="48">
        <f>+(Ventas_Wellpro[[#This Row],[Precio de Venta]]*0.16)*Ventas_Wellpro[[#This Row],[Cantidad Vendida]]</f>
        <v>44.235200000000006</v>
      </c>
      <c r="H4758" s="200">
        <v>276.47000000000003</v>
      </c>
      <c r="I4758" s="17">
        <f>+Ventas_Wellpro[[#This Row],[Total de Venta sin IVA]]+Ventas_Wellpro[[#This Row],[IVA]]</f>
        <v>320.70520000000005</v>
      </c>
      <c r="J4758">
        <f>YEAR(Ventas_Wellpro[[#This Row],[Fecha]])</f>
        <v>2026</v>
      </c>
      <c r="K4758" t="str">
        <f>TEXT(Ventas_Wellpro[[#This Row],[Fecha]],"MMMM")</f>
        <v>junio</v>
      </c>
      <c r="L4758">
        <f>DAY(Ventas_Wellpro[[#This Row],[Fecha]])</f>
        <v>2</v>
      </c>
    </row>
    <row r="4759" spans="2:12" x14ac:dyDescent="0.25">
      <c r="B4759" s="70">
        <v>46175</v>
      </c>
      <c r="C4759" s="74" t="s">
        <v>11</v>
      </c>
      <c r="D4759" s="210" t="s">
        <v>144</v>
      </c>
      <c r="E4759" s="197">
        <v>276.47000000000003</v>
      </c>
      <c r="F4759" s="197">
        <v>1</v>
      </c>
      <c r="G4759" s="48">
        <f>+(Ventas_Wellpro[[#This Row],[Precio de Venta]]*0.16)*Ventas_Wellpro[[#This Row],[Cantidad Vendida]]</f>
        <v>44.235200000000006</v>
      </c>
      <c r="H4759" s="199">
        <v>276.47000000000003</v>
      </c>
      <c r="I4759" s="17">
        <f>+Ventas_Wellpro[[#This Row],[Total de Venta sin IVA]]+Ventas_Wellpro[[#This Row],[IVA]]</f>
        <v>320.70520000000005</v>
      </c>
      <c r="J4759">
        <f>YEAR(Ventas_Wellpro[[#This Row],[Fecha]])</f>
        <v>2026</v>
      </c>
      <c r="K4759" t="str">
        <f>TEXT(Ventas_Wellpro[[#This Row],[Fecha]],"MMMM")</f>
        <v>junio</v>
      </c>
      <c r="L4759">
        <f>DAY(Ventas_Wellpro[[#This Row],[Fecha]])</f>
        <v>2</v>
      </c>
    </row>
    <row r="4760" spans="2:12" x14ac:dyDescent="0.25">
      <c r="B4760" s="70">
        <v>46176</v>
      </c>
      <c r="C4760" s="74" t="s">
        <v>11</v>
      </c>
      <c r="D4760" s="210" t="s">
        <v>144</v>
      </c>
      <c r="E4760" s="197">
        <v>276.47000000000003</v>
      </c>
      <c r="F4760" s="197">
        <v>1</v>
      </c>
      <c r="G4760" s="48">
        <f>+(Ventas_Wellpro[[#This Row],[Precio de Venta]]*0.16)*Ventas_Wellpro[[#This Row],[Cantidad Vendida]]</f>
        <v>44.235200000000006</v>
      </c>
      <c r="H4760" s="199">
        <v>276.47000000000003</v>
      </c>
      <c r="I4760" s="17">
        <f>+Ventas_Wellpro[[#This Row],[Total de Venta sin IVA]]+Ventas_Wellpro[[#This Row],[IVA]]</f>
        <v>320.70520000000005</v>
      </c>
      <c r="J4760">
        <f>YEAR(Ventas_Wellpro[[#This Row],[Fecha]])</f>
        <v>2026</v>
      </c>
      <c r="K4760" t="str">
        <f>TEXT(Ventas_Wellpro[[#This Row],[Fecha]],"MMMM")</f>
        <v>junio</v>
      </c>
      <c r="L4760">
        <f>DAY(Ventas_Wellpro[[#This Row],[Fecha]])</f>
        <v>3</v>
      </c>
    </row>
    <row r="4761" spans="2:12" x14ac:dyDescent="0.25">
      <c r="B4761" s="70">
        <v>46176</v>
      </c>
      <c r="C4761" s="74" t="s">
        <v>11</v>
      </c>
      <c r="D4761" s="211" t="s">
        <v>144</v>
      </c>
      <c r="E4761" s="198">
        <v>276.47000000000003</v>
      </c>
      <c r="F4761" s="198">
        <v>1</v>
      </c>
      <c r="G4761" s="48">
        <f>+(Ventas_Wellpro[[#This Row],[Precio de Venta]]*0.16)*Ventas_Wellpro[[#This Row],[Cantidad Vendida]]</f>
        <v>44.235200000000006</v>
      </c>
      <c r="H4761" s="200">
        <v>276.47000000000003</v>
      </c>
      <c r="I4761" s="17">
        <f>+Ventas_Wellpro[[#This Row],[Total de Venta sin IVA]]+Ventas_Wellpro[[#This Row],[IVA]]</f>
        <v>320.70520000000005</v>
      </c>
      <c r="J4761">
        <f>YEAR(Ventas_Wellpro[[#This Row],[Fecha]])</f>
        <v>2026</v>
      </c>
      <c r="K4761" t="str">
        <f>TEXT(Ventas_Wellpro[[#This Row],[Fecha]],"MMMM")</f>
        <v>junio</v>
      </c>
      <c r="L4761">
        <f>DAY(Ventas_Wellpro[[#This Row],[Fecha]])</f>
        <v>3</v>
      </c>
    </row>
    <row r="4762" spans="2:12" x14ac:dyDescent="0.25">
      <c r="B4762" s="70">
        <v>46176</v>
      </c>
      <c r="C4762" s="74" t="s">
        <v>11</v>
      </c>
      <c r="D4762" s="210" t="s">
        <v>144</v>
      </c>
      <c r="E4762" s="197">
        <v>276.47000000000003</v>
      </c>
      <c r="F4762" s="197">
        <v>1</v>
      </c>
      <c r="G4762" s="48">
        <f>+(Ventas_Wellpro[[#This Row],[Precio de Venta]]*0.16)*Ventas_Wellpro[[#This Row],[Cantidad Vendida]]</f>
        <v>44.235200000000006</v>
      </c>
      <c r="H4762" s="199">
        <v>276.47000000000003</v>
      </c>
      <c r="I4762" s="17">
        <f>+Ventas_Wellpro[[#This Row],[Total de Venta sin IVA]]+Ventas_Wellpro[[#This Row],[IVA]]</f>
        <v>320.70520000000005</v>
      </c>
      <c r="J4762">
        <f>YEAR(Ventas_Wellpro[[#This Row],[Fecha]])</f>
        <v>2026</v>
      </c>
      <c r="K4762" t="str">
        <f>TEXT(Ventas_Wellpro[[#This Row],[Fecha]],"MMMM")</f>
        <v>junio</v>
      </c>
      <c r="L4762">
        <f>DAY(Ventas_Wellpro[[#This Row],[Fecha]])</f>
        <v>3</v>
      </c>
    </row>
    <row r="4763" spans="2:12" x14ac:dyDescent="0.25">
      <c r="B4763" s="70">
        <v>46176</v>
      </c>
      <c r="C4763" s="74" t="s">
        <v>11</v>
      </c>
      <c r="D4763" s="211" t="s">
        <v>144</v>
      </c>
      <c r="E4763" s="198">
        <v>276.47000000000003</v>
      </c>
      <c r="F4763" s="198">
        <v>1</v>
      </c>
      <c r="G4763" s="48">
        <f>+(Ventas_Wellpro[[#This Row],[Precio de Venta]]*0.16)*Ventas_Wellpro[[#This Row],[Cantidad Vendida]]</f>
        <v>44.235200000000006</v>
      </c>
      <c r="H4763" s="200">
        <v>276.47000000000003</v>
      </c>
      <c r="I4763" s="17">
        <f>+Ventas_Wellpro[[#This Row],[Total de Venta sin IVA]]+Ventas_Wellpro[[#This Row],[IVA]]</f>
        <v>320.70520000000005</v>
      </c>
      <c r="J4763">
        <f>YEAR(Ventas_Wellpro[[#This Row],[Fecha]])</f>
        <v>2026</v>
      </c>
      <c r="K4763" t="str">
        <f>TEXT(Ventas_Wellpro[[#This Row],[Fecha]],"MMMM")</f>
        <v>junio</v>
      </c>
      <c r="L4763">
        <f>DAY(Ventas_Wellpro[[#This Row],[Fecha]])</f>
        <v>3</v>
      </c>
    </row>
    <row r="4764" spans="2:12" x14ac:dyDescent="0.25">
      <c r="B4764" s="70">
        <v>46176</v>
      </c>
      <c r="C4764" s="74" t="s">
        <v>11</v>
      </c>
      <c r="D4764" s="210" t="s">
        <v>144</v>
      </c>
      <c r="E4764" s="197">
        <v>276.47000000000003</v>
      </c>
      <c r="F4764" s="197">
        <v>1</v>
      </c>
      <c r="G4764" s="48">
        <f>+(Ventas_Wellpro[[#This Row],[Precio de Venta]]*0.16)*Ventas_Wellpro[[#This Row],[Cantidad Vendida]]</f>
        <v>44.235200000000006</v>
      </c>
      <c r="H4764" s="199">
        <v>276.47000000000003</v>
      </c>
      <c r="I4764" s="17">
        <f>+Ventas_Wellpro[[#This Row],[Total de Venta sin IVA]]+Ventas_Wellpro[[#This Row],[IVA]]</f>
        <v>320.70520000000005</v>
      </c>
      <c r="J4764">
        <f>YEAR(Ventas_Wellpro[[#This Row],[Fecha]])</f>
        <v>2026</v>
      </c>
      <c r="K4764" t="str">
        <f>TEXT(Ventas_Wellpro[[#This Row],[Fecha]],"MMMM")</f>
        <v>junio</v>
      </c>
      <c r="L4764">
        <f>DAY(Ventas_Wellpro[[#This Row],[Fecha]])</f>
        <v>3</v>
      </c>
    </row>
    <row r="4765" spans="2:12" x14ac:dyDescent="0.25">
      <c r="B4765" s="70">
        <v>46176</v>
      </c>
      <c r="C4765" s="74" t="s">
        <v>11</v>
      </c>
      <c r="D4765" s="211" t="s">
        <v>144</v>
      </c>
      <c r="E4765" s="198">
        <v>276.47000000000003</v>
      </c>
      <c r="F4765" s="198">
        <v>1</v>
      </c>
      <c r="G4765" s="48">
        <f>+(Ventas_Wellpro[[#This Row],[Precio de Venta]]*0.16)*Ventas_Wellpro[[#This Row],[Cantidad Vendida]]</f>
        <v>44.235200000000006</v>
      </c>
      <c r="H4765" s="200">
        <v>276.47000000000003</v>
      </c>
      <c r="I4765" s="17">
        <f>+Ventas_Wellpro[[#This Row],[Total de Venta sin IVA]]+Ventas_Wellpro[[#This Row],[IVA]]</f>
        <v>320.70520000000005</v>
      </c>
      <c r="J4765">
        <f>YEAR(Ventas_Wellpro[[#This Row],[Fecha]])</f>
        <v>2026</v>
      </c>
      <c r="K4765" t="str">
        <f>TEXT(Ventas_Wellpro[[#This Row],[Fecha]],"MMMM")</f>
        <v>junio</v>
      </c>
      <c r="L4765">
        <f>DAY(Ventas_Wellpro[[#This Row],[Fecha]])</f>
        <v>3</v>
      </c>
    </row>
    <row r="4766" spans="2:12" x14ac:dyDescent="0.25">
      <c r="B4766" s="70">
        <v>46176</v>
      </c>
      <c r="C4766" s="74" t="s">
        <v>11</v>
      </c>
      <c r="D4766" t="s">
        <v>197</v>
      </c>
      <c r="E4766" s="198">
        <v>211.23</v>
      </c>
      <c r="F4766" s="198">
        <v>6</v>
      </c>
      <c r="G4766" s="48">
        <f>+(Ventas_Wellpro[[#This Row],[Precio de Venta]]*0.16)*Ventas_Wellpro[[#This Row],[Cantidad Vendida]]</f>
        <v>202.7808</v>
      </c>
      <c r="H4766" s="200">
        <v>1267.3800000000001</v>
      </c>
      <c r="I4766" s="17">
        <f>+Ventas_Wellpro[[#This Row],[Total de Venta sin IVA]]+Ventas_Wellpro[[#This Row],[IVA]]</f>
        <v>1470.1608000000001</v>
      </c>
      <c r="J4766">
        <f>YEAR(Ventas_Wellpro[[#This Row],[Fecha]])</f>
        <v>2026</v>
      </c>
      <c r="K4766" t="str">
        <f>TEXT(Ventas_Wellpro[[#This Row],[Fecha]],"MMMM")</f>
        <v>junio</v>
      </c>
      <c r="L4766">
        <f>DAY(Ventas_Wellpro[[#This Row],[Fecha]])</f>
        <v>3</v>
      </c>
    </row>
    <row r="4767" spans="2:12" x14ac:dyDescent="0.25">
      <c r="B4767" s="70">
        <v>46178</v>
      </c>
      <c r="C4767" s="74" t="s">
        <v>11</v>
      </c>
      <c r="D4767" s="210" t="s">
        <v>144</v>
      </c>
      <c r="E4767" s="197">
        <v>276.47000000000003</v>
      </c>
      <c r="F4767" s="197">
        <v>1</v>
      </c>
      <c r="G4767" s="48">
        <f>+(Ventas_Wellpro[[#This Row],[Precio de Venta]]*0.16)*Ventas_Wellpro[[#This Row],[Cantidad Vendida]]</f>
        <v>44.235200000000006</v>
      </c>
      <c r="H4767" s="199">
        <v>276.47000000000003</v>
      </c>
      <c r="I4767" s="17">
        <f>+Ventas_Wellpro[[#This Row],[Total de Venta sin IVA]]+Ventas_Wellpro[[#This Row],[IVA]]</f>
        <v>320.70520000000005</v>
      </c>
      <c r="J4767">
        <f>YEAR(Ventas_Wellpro[[#This Row],[Fecha]])</f>
        <v>2026</v>
      </c>
      <c r="K4767" t="str">
        <f>TEXT(Ventas_Wellpro[[#This Row],[Fecha]],"MMMM")</f>
        <v>junio</v>
      </c>
      <c r="L4767">
        <f>DAY(Ventas_Wellpro[[#This Row],[Fecha]])</f>
        <v>5</v>
      </c>
    </row>
    <row r="4768" spans="2:12" x14ac:dyDescent="0.25">
      <c r="B4768" s="70">
        <v>46178</v>
      </c>
      <c r="C4768" s="74" t="s">
        <v>11</v>
      </c>
      <c r="D4768" s="211" t="s">
        <v>144</v>
      </c>
      <c r="E4768" s="198">
        <v>276.47000000000003</v>
      </c>
      <c r="F4768" s="198">
        <v>1</v>
      </c>
      <c r="G4768" s="48">
        <f>+(Ventas_Wellpro[[#This Row],[Precio de Venta]]*0.16)*Ventas_Wellpro[[#This Row],[Cantidad Vendida]]</f>
        <v>44.235200000000006</v>
      </c>
      <c r="H4768" s="200">
        <v>276.47000000000003</v>
      </c>
      <c r="I4768" s="17">
        <f>+Ventas_Wellpro[[#This Row],[Total de Venta sin IVA]]+Ventas_Wellpro[[#This Row],[IVA]]</f>
        <v>320.70520000000005</v>
      </c>
      <c r="J4768">
        <f>YEAR(Ventas_Wellpro[[#This Row],[Fecha]])</f>
        <v>2026</v>
      </c>
      <c r="K4768" t="str">
        <f>TEXT(Ventas_Wellpro[[#This Row],[Fecha]],"MMMM")</f>
        <v>junio</v>
      </c>
      <c r="L4768">
        <f>DAY(Ventas_Wellpro[[#This Row],[Fecha]])</f>
        <v>5</v>
      </c>
    </row>
    <row r="4769" spans="2:12" x14ac:dyDescent="0.25">
      <c r="B4769" s="70">
        <v>46178</v>
      </c>
      <c r="C4769" s="74" t="s">
        <v>11</v>
      </c>
      <c r="D4769" s="210" t="s">
        <v>144</v>
      </c>
      <c r="E4769" s="197">
        <v>276.47000000000003</v>
      </c>
      <c r="F4769" s="197">
        <v>1</v>
      </c>
      <c r="G4769" s="48">
        <f>+(Ventas_Wellpro[[#This Row],[Precio de Venta]]*0.16)*Ventas_Wellpro[[#This Row],[Cantidad Vendida]]</f>
        <v>44.235200000000006</v>
      </c>
      <c r="H4769" s="199">
        <v>276.47000000000003</v>
      </c>
      <c r="I4769" s="17">
        <f>+Ventas_Wellpro[[#This Row],[Total de Venta sin IVA]]+Ventas_Wellpro[[#This Row],[IVA]]</f>
        <v>320.70520000000005</v>
      </c>
      <c r="J4769">
        <f>YEAR(Ventas_Wellpro[[#This Row],[Fecha]])</f>
        <v>2026</v>
      </c>
      <c r="K4769" t="str">
        <f>TEXT(Ventas_Wellpro[[#This Row],[Fecha]],"MMMM")</f>
        <v>junio</v>
      </c>
      <c r="L4769">
        <f>DAY(Ventas_Wellpro[[#This Row],[Fecha]])</f>
        <v>5</v>
      </c>
    </row>
    <row r="4770" spans="2:12" x14ac:dyDescent="0.25">
      <c r="B4770" s="70">
        <v>46181</v>
      </c>
      <c r="C4770" s="74" t="s">
        <v>11</v>
      </c>
      <c r="D4770" s="210" t="s">
        <v>262</v>
      </c>
      <c r="E4770" s="198">
        <v>212.72</v>
      </c>
      <c r="F4770" s="198">
        <v>2</v>
      </c>
      <c r="G4770" s="48">
        <f>+(Ventas_Wellpro[[#This Row],[Precio de Venta]]*0.16)*Ventas_Wellpro[[#This Row],[Cantidad Vendida]]</f>
        <v>68.070400000000006</v>
      </c>
      <c r="H4770" s="200">
        <v>425.44</v>
      </c>
      <c r="I4770" s="17">
        <f>+Ventas_Wellpro[[#This Row],[Total de Venta sin IVA]]+Ventas_Wellpro[[#This Row],[IVA]]</f>
        <v>493.5104</v>
      </c>
      <c r="J4770">
        <f>YEAR(Ventas_Wellpro[[#This Row],[Fecha]])</f>
        <v>2026</v>
      </c>
      <c r="K4770" t="str">
        <f>TEXT(Ventas_Wellpro[[#This Row],[Fecha]],"MMMM")</f>
        <v>junio</v>
      </c>
      <c r="L4770">
        <f>DAY(Ventas_Wellpro[[#This Row],[Fecha]])</f>
        <v>8</v>
      </c>
    </row>
    <row r="4771" spans="2:12" x14ac:dyDescent="0.25">
      <c r="B4771" s="70">
        <v>46183</v>
      </c>
      <c r="C4771" s="74" t="s">
        <v>11</v>
      </c>
      <c r="D4771" s="211" t="s">
        <v>144</v>
      </c>
      <c r="E4771" s="198">
        <v>276.47000000000003</v>
      </c>
      <c r="F4771" s="198">
        <v>1</v>
      </c>
      <c r="G4771" s="48">
        <f>+(Ventas_Wellpro[[#This Row],[Precio de Venta]]*0.16)*Ventas_Wellpro[[#This Row],[Cantidad Vendida]]</f>
        <v>44.235200000000006</v>
      </c>
      <c r="H4771" s="200">
        <v>276.47000000000003</v>
      </c>
      <c r="I4771" s="17">
        <f>+Ventas_Wellpro[[#This Row],[Total de Venta sin IVA]]+Ventas_Wellpro[[#This Row],[IVA]]</f>
        <v>320.70520000000005</v>
      </c>
      <c r="J4771">
        <f>YEAR(Ventas_Wellpro[[#This Row],[Fecha]])</f>
        <v>2026</v>
      </c>
      <c r="K4771" t="str">
        <f>TEXT(Ventas_Wellpro[[#This Row],[Fecha]],"MMMM")</f>
        <v>junio</v>
      </c>
      <c r="L4771">
        <f>DAY(Ventas_Wellpro[[#This Row],[Fecha]])</f>
        <v>10</v>
      </c>
    </row>
    <row r="4772" spans="2:12" x14ac:dyDescent="0.25">
      <c r="B4772" s="70">
        <v>46183</v>
      </c>
      <c r="C4772" s="74" t="s">
        <v>11</v>
      </c>
      <c r="D4772" s="210" t="s">
        <v>144</v>
      </c>
      <c r="E4772" s="197">
        <v>276.47000000000003</v>
      </c>
      <c r="F4772" s="197">
        <v>1</v>
      </c>
      <c r="G4772" s="48">
        <f>+(Ventas_Wellpro[[#This Row],[Precio de Venta]]*0.16)*Ventas_Wellpro[[#This Row],[Cantidad Vendida]]</f>
        <v>44.235200000000006</v>
      </c>
      <c r="H4772" s="199">
        <v>276.47000000000003</v>
      </c>
      <c r="I4772" s="17">
        <f>+Ventas_Wellpro[[#This Row],[Total de Venta sin IVA]]+Ventas_Wellpro[[#This Row],[IVA]]</f>
        <v>320.70520000000005</v>
      </c>
      <c r="J4772">
        <f>YEAR(Ventas_Wellpro[[#This Row],[Fecha]])</f>
        <v>2026</v>
      </c>
      <c r="K4772" t="str">
        <f>TEXT(Ventas_Wellpro[[#This Row],[Fecha]],"MMMM")</f>
        <v>junio</v>
      </c>
      <c r="L4772">
        <f>DAY(Ventas_Wellpro[[#This Row],[Fecha]])</f>
        <v>10</v>
      </c>
    </row>
    <row r="4773" spans="2:12" x14ac:dyDescent="0.25">
      <c r="B4773" s="70">
        <v>46183</v>
      </c>
      <c r="C4773" s="74" t="s">
        <v>11</v>
      </c>
      <c r="D4773" s="211" t="s">
        <v>144</v>
      </c>
      <c r="E4773" s="198">
        <v>276.47000000000003</v>
      </c>
      <c r="F4773" s="198">
        <v>1</v>
      </c>
      <c r="G4773" s="48">
        <f>+(Ventas_Wellpro[[#This Row],[Precio de Venta]]*0.16)*Ventas_Wellpro[[#This Row],[Cantidad Vendida]]</f>
        <v>44.235200000000006</v>
      </c>
      <c r="H4773" s="200">
        <v>276.47000000000003</v>
      </c>
      <c r="I4773" s="17">
        <f>+Ventas_Wellpro[[#This Row],[Total de Venta sin IVA]]+Ventas_Wellpro[[#This Row],[IVA]]</f>
        <v>320.70520000000005</v>
      </c>
      <c r="J4773">
        <f>YEAR(Ventas_Wellpro[[#This Row],[Fecha]])</f>
        <v>2026</v>
      </c>
      <c r="K4773" t="str">
        <f>TEXT(Ventas_Wellpro[[#This Row],[Fecha]],"MMMM")</f>
        <v>junio</v>
      </c>
      <c r="L4773">
        <f>DAY(Ventas_Wellpro[[#This Row],[Fecha]])</f>
        <v>10</v>
      </c>
    </row>
    <row r="4774" spans="2:12" x14ac:dyDescent="0.25">
      <c r="B4774" s="70">
        <v>46183</v>
      </c>
      <c r="C4774" s="74" t="s">
        <v>11</v>
      </c>
      <c r="D4774" t="s">
        <v>197</v>
      </c>
      <c r="E4774" s="197">
        <v>211.23</v>
      </c>
      <c r="F4774" s="197">
        <v>6</v>
      </c>
      <c r="G4774" s="48">
        <f>+(Ventas_Wellpro[[#This Row],[Precio de Venta]]*0.16)*Ventas_Wellpro[[#This Row],[Cantidad Vendida]]</f>
        <v>202.7808</v>
      </c>
      <c r="H4774" s="199">
        <v>1267.3800000000001</v>
      </c>
      <c r="I4774" s="17">
        <f>+Ventas_Wellpro[[#This Row],[Total de Venta sin IVA]]+Ventas_Wellpro[[#This Row],[IVA]]</f>
        <v>1470.1608000000001</v>
      </c>
      <c r="J4774">
        <f>YEAR(Ventas_Wellpro[[#This Row],[Fecha]])</f>
        <v>2026</v>
      </c>
      <c r="K4774" t="str">
        <f>TEXT(Ventas_Wellpro[[#This Row],[Fecha]],"MMMM")</f>
        <v>junio</v>
      </c>
      <c r="L4774">
        <f>DAY(Ventas_Wellpro[[#This Row],[Fecha]])</f>
        <v>10</v>
      </c>
    </row>
    <row r="4775" spans="2:12" x14ac:dyDescent="0.25">
      <c r="B4775" s="70">
        <v>46184</v>
      </c>
      <c r="C4775" s="74" t="s">
        <v>11</v>
      </c>
      <c r="D4775" s="210" t="s">
        <v>144</v>
      </c>
      <c r="E4775" s="197">
        <v>276.47000000000003</v>
      </c>
      <c r="F4775" s="197">
        <v>1</v>
      </c>
      <c r="G4775" s="48">
        <f>+(Ventas_Wellpro[[#This Row],[Precio de Venta]]*0.16)*Ventas_Wellpro[[#This Row],[Cantidad Vendida]]</f>
        <v>44.235200000000006</v>
      </c>
      <c r="H4775" s="199">
        <v>276.47000000000003</v>
      </c>
      <c r="I4775" s="17">
        <f>+Ventas_Wellpro[[#This Row],[Total de Venta sin IVA]]+Ventas_Wellpro[[#This Row],[IVA]]</f>
        <v>320.70520000000005</v>
      </c>
      <c r="J4775">
        <f>YEAR(Ventas_Wellpro[[#This Row],[Fecha]])</f>
        <v>2026</v>
      </c>
      <c r="K4775" t="str">
        <f>TEXT(Ventas_Wellpro[[#This Row],[Fecha]],"MMMM")</f>
        <v>junio</v>
      </c>
      <c r="L4775">
        <f>DAY(Ventas_Wellpro[[#This Row],[Fecha]])</f>
        <v>11</v>
      </c>
    </row>
    <row r="4776" spans="2:12" x14ac:dyDescent="0.25">
      <c r="B4776" s="70">
        <v>46188</v>
      </c>
      <c r="C4776" s="74" t="s">
        <v>11</v>
      </c>
      <c r="D4776" s="211" t="s">
        <v>144</v>
      </c>
      <c r="E4776" s="198">
        <v>276.47000000000003</v>
      </c>
      <c r="F4776" s="198">
        <v>1</v>
      </c>
      <c r="G4776" s="48">
        <f>+(Ventas_Wellpro[[#This Row],[Precio de Venta]]*0.16)*Ventas_Wellpro[[#This Row],[Cantidad Vendida]]</f>
        <v>44.235200000000006</v>
      </c>
      <c r="H4776" s="200">
        <v>276.47000000000003</v>
      </c>
      <c r="I4776" s="17">
        <f>+Ventas_Wellpro[[#This Row],[Total de Venta sin IVA]]+Ventas_Wellpro[[#This Row],[IVA]]</f>
        <v>320.70520000000005</v>
      </c>
      <c r="J4776">
        <f>YEAR(Ventas_Wellpro[[#This Row],[Fecha]])</f>
        <v>2026</v>
      </c>
      <c r="K4776" t="str">
        <f>TEXT(Ventas_Wellpro[[#This Row],[Fecha]],"MMMM")</f>
        <v>junio</v>
      </c>
      <c r="L4776">
        <f>DAY(Ventas_Wellpro[[#This Row],[Fecha]])</f>
        <v>15</v>
      </c>
    </row>
    <row r="4777" spans="2:12" x14ac:dyDescent="0.25">
      <c r="B4777" s="70">
        <v>46188</v>
      </c>
      <c r="C4777" s="74" t="s">
        <v>11</v>
      </c>
      <c r="D4777" s="210" t="s">
        <v>144</v>
      </c>
      <c r="E4777" s="197">
        <v>276.47500000000002</v>
      </c>
      <c r="F4777" s="197">
        <v>2</v>
      </c>
      <c r="G4777" s="48">
        <f>+(Ventas_Wellpro[[#This Row],[Precio de Venta]]*0.16)*Ventas_Wellpro[[#This Row],[Cantidad Vendida]]</f>
        <v>88.472000000000008</v>
      </c>
      <c r="H4777" s="199">
        <v>552.95000000000005</v>
      </c>
      <c r="I4777" s="17">
        <f>+Ventas_Wellpro[[#This Row],[Total de Venta sin IVA]]+Ventas_Wellpro[[#This Row],[IVA]]</f>
        <v>641.42200000000003</v>
      </c>
      <c r="J4777">
        <f>YEAR(Ventas_Wellpro[[#This Row],[Fecha]])</f>
        <v>2026</v>
      </c>
      <c r="K4777" t="str">
        <f>TEXT(Ventas_Wellpro[[#This Row],[Fecha]],"MMMM")</f>
        <v>junio</v>
      </c>
      <c r="L4777">
        <f>DAY(Ventas_Wellpro[[#This Row],[Fecha]])</f>
        <v>15</v>
      </c>
    </row>
    <row r="4778" spans="2:12" x14ac:dyDescent="0.25">
      <c r="B4778" s="70">
        <v>46190</v>
      </c>
      <c r="C4778" s="74" t="s">
        <v>11</v>
      </c>
      <c r="D4778" s="211" t="s">
        <v>144</v>
      </c>
      <c r="E4778" s="198">
        <v>276.47000000000003</v>
      </c>
      <c r="F4778" s="198">
        <v>1</v>
      </c>
      <c r="G4778" s="48">
        <f>+(Ventas_Wellpro[[#This Row],[Precio de Venta]]*0.16)*Ventas_Wellpro[[#This Row],[Cantidad Vendida]]</f>
        <v>44.235200000000006</v>
      </c>
      <c r="H4778" s="200">
        <v>276.47000000000003</v>
      </c>
      <c r="I4778" s="17">
        <f>+Ventas_Wellpro[[#This Row],[Total de Venta sin IVA]]+Ventas_Wellpro[[#This Row],[IVA]]</f>
        <v>320.70520000000005</v>
      </c>
      <c r="J4778">
        <f>YEAR(Ventas_Wellpro[[#This Row],[Fecha]])</f>
        <v>2026</v>
      </c>
      <c r="K4778" t="str">
        <f>TEXT(Ventas_Wellpro[[#This Row],[Fecha]],"MMMM")</f>
        <v>junio</v>
      </c>
      <c r="L4778">
        <f>DAY(Ventas_Wellpro[[#This Row],[Fecha]])</f>
        <v>17</v>
      </c>
    </row>
    <row r="4779" spans="2:12" x14ac:dyDescent="0.25">
      <c r="B4779" s="70">
        <v>46192</v>
      </c>
      <c r="C4779" s="74" t="s">
        <v>11</v>
      </c>
      <c r="D4779" t="s">
        <v>203</v>
      </c>
      <c r="E4779" s="198">
        <v>193.32</v>
      </c>
      <c r="F4779" s="198">
        <v>5</v>
      </c>
      <c r="G4779" s="48">
        <f>+(Ventas_Wellpro[[#This Row],[Precio de Venta]]*0.16)*Ventas_Wellpro[[#This Row],[Cantidad Vendida]]</f>
        <v>154.65600000000001</v>
      </c>
      <c r="H4779" s="200">
        <v>966.6</v>
      </c>
      <c r="I4779" s="17">
        <f>+Ventas_Wellpro[[#This Row],[Total de Venta sin IVA]]+Ventas_Wellpro[[#This Row],[IVA]]</f>
        <v>1121.2560000000001</v>
      </c>
      <c r="J4779">
        <f>YEAR(Ventas_Wellpro[[#This Row],[Fecha]])</f>
        <v>2026</v>
      </c>
      <c r="K4779" t="str">
        <f>TEXT(Ventas_Wellpro[[#This Row],[Fecha]],"MMMM")</f>
        <v>junio</v>
      </c>
      <c r="L4779">
        <f>DAY(Ventas_Wellpro[[#This Row],[Fecha]])</f>
        <v>19</v>
      </c>
    </row>
    <row r="4780" spans="2:12" x14ac:dyDescent="0.25">
      <c r="B4780" s="70">
        <v>46192</v>
      </c>
      <c r="C4780" s="74" t="s">
        <v>11</v>
      </c>
      <c r="D4780" s="210" t="s">
        <v>144</v>
      </c>
      <c r="E4780" s="197">
        <v>276.47000000000003</v>
      </c>
      <c r="F4780" s="197">
        <v>1</v>
      </c>
      <c r="G4780" s="48">
        <f>+(Ventas_Wellpro[[#This Row],[Precio de Venta]]*0.16)*Ventas_Wellpro[[#This Row],[Cantidad Vendida]]</f>
        <v>44.235200000000006</v>
      </c>
      <c r="H4780" s="199">
        <v>276.47000000000003</v>
      </c>
      <c r="I4780" s="17">
        <f>+Ventas_Wellpro[[#This Row],[Total de Venta sin IVA]]+Ventas_Wellpro[[#This Row],[IVA]]</f>
        <v>320.70520000000005</v>
      </c>
      <c r="J4780">
        <f>YEAR(Ventas_Wellpro[[#This Row],[Fecha]])</f>
        <v>2026</v>
      </c>
      <c r="K4780" t="str">
        <f>TEXT(Ventas_Wellpro[[#This Row],[Fecha]],"MMMM")</f>
        <v>junio</v>
      </c>
      <c r="L4780">
        <f>DAY(Ventas_Wellpro[[#This Row],[Fecha]])</f>
        <v>19</v>
      </c>
    </row>
    <row r="4781" spans="2:12" x14ac:dyDescent="0.25">
      <c r="B4781" s="70">
        <v>46175</v>
      </c>
      <c r="C4781" s="74" t="s">
        <v>12</v>
      </c>
      <c r="D4781" s="210" t="s">
        <v>144</v>
      </c>
      <c r="E4781" s="197">
        <v>276.47000000000003</v>
      </c>
      <c r="F4781" s="197">
        <v>1</v>
      </c>
      <c r="G4781" s="48">
        <f>+(Ventas_Wellpro[[#This Row],[Precio de Venta]]*0.16)*Ventas_Wellpro[[#This Row],[Cantidad Vendida]]</f>
        <v>44.235200000000006</v>
      </c>
      <c r="H4781" s="199">
        <v>276.47000000000003</v>
      </c>
      <c r="I4781" s="17">
        <f>+Ventas_Wellpro[[#This Row],[Total de Venta sin IVA]]+Ventas_Wellpro[[#This Row],[IVA]]</f>
        <v>320.70520000000005</v>
      </c>
      <c r="J4781">
        <f>YEAR(Ventas_Wellpro[[#This Row],[Fecha]])</f>
        <v>2026</v>
      </c>
      <c r="K4781" t="str">
        <f>TEXT(Ventas_Wellpro[[#This Row],[Fecha]],"MMMM")</f>
        <v>junio</v>
      </c>
      <c r="L4781">
        <f>DAY(Ventas_Wellpro[[#This Row],[Fecha]])</f>
        <v>2</v>
      </c>
    </row>
    <row r="4782" spans="2:12" x14ac:dyDescent="0.25">
      <c r="B4782" s="70">
        <v>46175</v>
      </c>
      <c r="C4782" s="74" t="s">
        <v>12</v>
      </c>
      <c r="D4782" s="211" t="s">
        <v>144</v>
      </c>
      <c r="E4782" s="198">
        <v>276.47000000000003</v>
      </c>
      <c r="F4782" s="198">
        <v>1</v>
      </c>
      <c r="G4782" s="48">
        <f>+(Ventas_Wellpro[[#This Row],[Precio de Venta]]*0.16)*Ventas_Wellpro[[#This Row],[Cantidad Vendida]]</f>
        <v>44.235200000000006</v>
      </c>
      <c r="H4782" s="200">
        <v>276.47000000000003</v>
      </c>
      <c r="I4782" s="17">
        <f>+Ventas_Wellpro[[#This Row],[Total de Venta sin IVA]]+Ventas_Wellpro[[#This Row],[IVA]]</f>
        <v>320.70520000000005</v>
      </c>
      <c r="J4782">
        <f>YEAR(Ventas_Wellpro[[#This Row],[Fecha]])</f>
        <v>2026</v>
      </c>
      <c r="K4782" t="str">
        <f>TEXT(Ventas_Wellpro[[#This Row],[Fecha]],"MMMM")</f>
        <v>junio</v>
      </c>
      <c r="L4782">
        <f>DAY(Ventas_Wellpro[[#This Row],[Fecha]])</f>
        <v>2</v>
      </c>
    </row>
    <row r="4783" spans="2:12" x14ac:dyDescent="0.25">
      <c r="B4783" s="70">
        <v>46175</v>
      </c>
      <c r="C4783" s="74" t="s">
        <v>12</v>
      </c>
      <c r="D4783" s="210" t="s">
        <v>144</v>
      </c>
      <c r="E4783" s="197">
        <v>276.47000000000003</v>
      </c>
      <c r="F4783" s="197">
        <v>1</v>
      </c>
      <c r="G4783" s="48">
        <f>+(Ventas_Wellpro[[#This Row],[Precio de Venta]]*0.16)*Ventas_Wellpro[[#This Row],[Cantidad Vendida]]</f>
        <v>44.235200000000006</v>
      </c>
      <c r="H4783" s="199">
        <v>276.47000000000003</v>
      </c>
      <c r="I4783" s="17">
        <f>+Ventas_Wellpro[[#This Row],[Total de Venta sin IVA]]+Ventas_Wellpro[[#This Row],[IVA]]</f>
        <v>320.70520000000005</v>
      </c>
      <c r="J4783">
        <f>YEAR(Ventas_Wellpro[[#This Row],[Fecha]])</f>
        <v>2026</v>
      </c>
      <c r="K4783" t="str">
        <f>TEXT(Ventas_Wellpro[[#This Row],[Fecha]],"MMMM")</f>
        <v>junio</v>
      </c>
      <c r="L4783">
        <f>DAY(Ventas_Wellpro[[#This Row],[Fecha]])</f>
        <v>2</v>
      </c>
    </row>
    <row r="4784" spans="2:12" x14ac:dyDescent="0.25">
      <c r="B4784" s="70">
        <v>46175</v>
      </c>
      <c r="C4784" s="74" t="s">
        <v>12</v>
      </c>
      <c r="D4784" s="211" t="s">
        <v>144</v>
      </c>
      <c r="E4784" s="198">
        <v>276.47000000000003</v>
      </c>
      <c r="F4784" s="198">
        <v>1</v>
      </c>
      <c r="G4784" s="48">
        <f>+(Ventas_Wellpro[[#This Row],[Precio de Venta]]*0.16)*Ventas_Wellpro[[#This Row],[Cantidad Vendida]]</f>
        <v>44.235200000000006</v>
      </c>
      <c r="H4784" s="200">
        <v>276.47000000000003</v>
      </c>
      <c r="I4784" s="17">
        <f>+Ventas_Wellpro[[#This Row],[Total de Venta sin IVA]]+Ventas_Wellpro[[#This Row],[IVA]]</f>
        <v>320.70520000000005</v>
      </c>
      <c r="J4784">
        <f>YEAR(Ventas_Wellpro[[#This Row],[Fecha]])</f>
        <v>2026</v>
      </c>
      <c r="K4784" t="str">
        <f>TEXT(Ventas_Wellpro[[#This Row],[Fecha]],"MMMM")</f>
        <v>junio</v>
      </c>
      <c r="L4784">
        <f>DAY(Ventas_Wellpro[[#This Row],[Fecha]])</f>
        <v>2</v>
      </c>
    </row>
    <row r="4785" spans="2:12" x14ac:dyDescent="0.25">
      <c r="B4785" s="70">
        <v>46175</v>
      </c>
      <c r="C4785" s="74" t="s">
        <v>12</v>
      </c>
      <c r="D4785" s="210" t="s">
        <v>144</v>
      </c>
      <c r="E4785" s="197">
        <v>276.47000000000003</v>
      </c>
      <c r="F4785" s="197">
        <v>1</v>
      </c>
      <c r="G4785" s="48">
        <f>+(Ventas_Wellpro[[#This Row],[Precio de Venta]]*0.16)*Ventas_Wellpro[[#This Row],[Cantidad Vendida]]</f>
        <v>44.235200000000006</v>
      </c>
      <c r="H4785" s="199">
        <v>276.47000000000003</v>
      </c>
      <c r="I4785" s="17">
        <f>+Ventas_Wellpro[[#This Row],[Total de Venta sin IVA]]+Ventas_Wellpro[[#This Row],[IVA]]</f>
        <v>320.70520000000005</v>
      </c>
      <c r="J4785">
        <f>YEAR(Ventas_Wellpro[[#This Row],[Fecha]])</f>
        <v>2026</v>
      </c>
      <c r="K4785" t="str">
        <f>TEXT(Ventas_Wellpro[[#This Row],[Fecha]],"MMMM")</f>
        <v>junio</v>
      </c>
      <c r="L4785">
        <f>DAY(Ventas_Wellpro[[#This Row],[Fecha]])</f>
        <v>2</v>
      </c>
    </row>
    <row r="4786" spans="2:12" x14ac:dyDescent="0.25">
      <c r="B4786" s="70">
        <v>46175</v>
      </c>
      <c r="C4786" s="74" t="s">
        <v>12</v>
      </c>
      <c r="D4786" s="211" t="s">
        <v>144</v>
      </c>
      <c r="E4786" s="198">
        <v>276.47000000000003</v>
      </c>
      <c r="F4786" s="198">
        <v>1</v>
      </c>
      <c r="G4786" s="48">
        <f>+(Ventas_Wellpro[[#This Row],[Precio de Venta]]*0.16)*Ventas_Wellpro[[#This Row],[Cantidad Vendida]]</f>
        <v>44.235200000000006</v>
      </c>
      <c r="H4786" s="200">
        <v>276.47000000000003</v>
      </c>
      <c r="I4786" s="17">
        <f>+Ventas_Wellpro[[#This Row],[Total de Venta sin IVA]]+Ventas_Wellpro[[#This Row],[IVA]]</f>
        <v>320.70520000000005</v>
      </c>
      <c r="J4786">
        <f>YEAR(Ventas_Wellpro[[#This Row],[Fecha]])</f>
        <v>2026</v>
      </c>
      <c r="K4786" t="str">
        <f>TEXT(Ventas_Wellpro[[#This Row],[Fecha]],"MMMM")</f>
        <v>junio</v>
      </c>
      <c r="L4786">
        <f>DAY(Ventas_Wellpro[[#This Row],[Fecha]])</f>
        <v>2</v>
      </c>
    </row>
    <row r="4787" spans="2:12" x14ac:dyDescent="0.25">
      <c r="B4787" s="70">
        <v>46175</v>
      </c>
      <c r="C4787" s="74" t="s">
        <v>12</v>
      </c>
      <c r="D4787" s="210" t="s">
        <v>144</v>
      </c>
      <c r="E4787" s="197">
        <v>276.47000000000003</v>
      </c>
      <c r="F4787" s="197">
        <v>1</v>
      </c>
      <c r="G4787" s="48">
        <f>+(Ventas_Wellpro[[#This Row],[Precio de Venta]]*0.16)*Ventas_Wellpro[[#This Row],[Cantidad Vendida]]</f>
        <v>44.235200000000006</v>
      </c>
      <c r="H4787" s="199">
        <v>276.47000000000003</v>
      </c>
      <c r="I4787" s="17">
        <f>+Ventas_Wellpro[[#This Row],[Total de Venta sin IVA]]+Ventas_Wellpro[[#This Row],[IVA]]</f>
        <v>320.70520000000005</v>
      </c>
      <c r="J4787">
        <f>YEAR(Ventas_Wellpro[[#This Row],[Fecha]])</f>
        <v>2026</v>
      </c>
      <c r="K4787" t="str">
        <f>TEXT(Ventas_Wellpro[[#This Row],[Fecha]],"MMMM")</f>
        <v>junio</v>
      </c>
      <c r="L4787">
        <f>DAY(Ventas_Wellpro[[#This Row],[Fecha]])</f>
        <v>2</v>
      </c>
    </row>
    <row r="4788" spans="2:12" x14ac:dyDescent="0.25">
      <c r="B4788" s="70">
        <v>46176</v>
      </c>
      <c r="C4788" s="74" t="s">
        <v>12</v>
      </c>
      <c r="D4788" t="s">
        <v>197</v>
      </c>
      <c r="E4788" s="198">
        <v>211.23</v>
      </c>
      <c r="F4788" s="198">
        <v>6</v>
      </c>
      <c r="G4788" s="48">
        <f>+(Ventas_Wellpro[[#This Row],[Precio de Venta]]*0.16)*Ventas_Wellpro[[#This Row],[Cantidad Vendida]]</f>
        <v>202.7808</v>
      </c>
      <c r="H4788" s="200">
        <v>1267.3800000000001</v>
      </c>
      <c r="I4788" s="17">
        <f>+Ventas_Wellpro[[#This Row],[Total de Venta sin IVA]]+Ventas_Wellpro[[#This Row],[IVA]]</f>
        <v>1470.1608000000001</v>
      </c>
      <c r="J4788">
        <f>YEAR(Ventas_Wellpro[[#This Row],[Fecha]])</f>
        <v>2026</v>
      </c>
      <c r="K4788" t="str">
        <f>TEXT(Ventas_Wellpro[[#This Row],[Fecha]],"MMMM")</f>
        <v>junio</v>
      </c>
      <c r="L4788">
        <f>DAY(Ventas_Wellpro[[#This Row],[Fecha]])</f>
        <v>3</v>
      </c>
    </row>
    <row r="4789" spans="2:12" x14ac:dyDescent="0.25">
      <c r="B4789" s="70">
        <v>46181</v>
      </c>
      <c r="C4789" s="74" t="s">
        <v>12</v>
      </c>
      <c r="D4789" s="210" t="s">
        <v>144</v>
      </c>
      <c r="E4789" s="197">
        <v>276.47000000000003</v>
      </c>
      <c r="F4789" s="197">
        <v>1</v>
      </c>
      <c r="G4789" s="48">
        <f>+(Ventas_Wellpro[[#This Row],[Precio de Venta]]*0.16)*Ventas_Wellpro[[#This Row],[Cantidad Vendida]]</f>
        <v>44.235200000000006</v>
      </c>
      <c r="H4789" s="199">
        <v>276.47000000000003</v>
      </c>
      <c r="I4789" s="17">
        <f>+Ventas_Wellpro[[#This Row],[Total de Venta sin IVA]]+Ventas_Wellpro[[#This Row],[IVA]]</f>
        <v>320.70520000000005</v>
      </c>
      <c r="J4789">
        <f>YEAR(Ventas_Wellpro[[#This Row],[Fecha]])</f>
        <v>2026</v>
      </c>
      <c r="K4789" t="str">
        <f>TEXT(Ventas_Wellpro[[#This Row],[Fecha]],"MMMM")</f>
        <v>junio</v>
      </c>
      <c r="L4789">
        <f>DAY(Ventas_Wellpro[[#This Row],[Fecha]])</f>
        <v>8</v>
      </c>
    </row>
    <row r="4790" spans="2:12" x14ac:dyDescent="0.25">
      <c r="B4790" s="70">
        <v>46181</v>
      </c>
      <c r="C4790" s="74" t="s">
        <v>12</v>
      </c>
      <c r="D4790" s="211" t="s">
        <v>144</v>
      </c>
      <c r="E4790" s="198">
        <v>276.47000000000003</v>
      </c>
      <c r="F4790" s="198">
        <v>1</v>
      </c>
      <c r="G4790" s="48">
        <f>+(Ventas_Wellpro[[#This Row],[Precio de Venta]]*0.16)*Ventas_Wellpro[[#This Row],[Cantidad Vendida]]</f>
        <v>44.235200000000006</v>
      </c>
      <c r="H4790" s="200">
        <v>276.47000000000003</v>
      </c>
      <c r="I4790" s="17">
        <f>+Ventas_Wellpro[[#This Row],[Total de Venta sin IVA]]+Ventas_Wellpro[[#This Row],[IVA]]</f>
        <v>320.70520000000005</v>
      </c>
      <c r="J4790">
        <f>YEAR(Ventas_Wellpro[[#This Row],[Fecha]])</f>
        <v>2026</v>
      </c>
      <c r="K4790" t="str">
        <f>TEXT(Ventas_Wellpro[[#This Row],[Fecha]],"MMMM")</f>
        <v>junio</v>
      </c>
      <c r="L4790">
        <f>DAY(Ventas_Wellpro[[#This Row],[Fecha]])</f>
        <v>8</v>
      </c>
    </row>
    <row r="4791" spans="2:12" x14ac:dyDescent="0.25">
      <c r="B4791" s="70">
        <v>46181</v>
      </c>
      <c r="C4791" s="74" t="s">
        <v>12</v>
      </c>
      <c r="D4791" s="210" t="s">
        <v>144</v>
      </c>
      <c r="E4791" s="197">
        <v>276.47000000000003</v>
      </c>
      <c r="F4791" s="197">
        <v>1</v>
      </c>
      <c r="G4791" s="48">
        <f>+(Ventas_Wellpro[[#This Row],[Precio de Venta]]*0.16)*Ventas_Wellpro[[#This Row],[Cantidad Vendida]]</f>
        <v>44.235200000000006</v>
      </c>
      <c r="H4791" s="199">
        <v>276.47000000000003</v>
      </c>
      <c r="I4791" s="17">
        <f>+Ventas_Wellpro[[#This Row],[Total de Venta sin IVA]]+Ventas_Wellpro[[#This Row],[IVA]]</f>
        <v>320.70520000000005</v>
      </c>
      <c r="J4791">
        <f>YEAR(Ventas_Wellpro[[#This Row],[Fecha]])</f>
        <v>2026</v>
      </c>
      <c r="K4791" t="str">
        <f>TEXT(Ventas_Wellpro[[#This Row],[Fecha]],"MMMM")</f>
        <v>junio</v>
      </c>
      <c r="L4791">
        <f>DAY(Ventas_Wellpro[[#This Row],[Fecha]])</f>
        <v>8</v>
      </c>
    </row>
    <row r="4792" spans="2:12" x14ac:dyDescent="0.25">
      <c r="B4792" s="70">
        <v>46181</v>
      </c>
      <c r="C4792" s="74" t="s">
        <v>12</v>
      </c>
      <c r="D4792" s="211" t="s">
        <v>144</v>
      </c>
      <c r="E4792" s="198">
        <v>276.47000000000003</v>
      </c>
      <c r="F4792" s="198">
        <v>1</v>
      </c>
      <c r="G4792" s="48">
        <f>+(Ventas_Wellpro[[#This Row],[Precio de Venta]]*0.16)*Ventas_Wellpro[[#This Row],[Cantidad Vendida]]</f>
        <v>44.235200000000006</v>
      </c>
      <c r="H4792" s="200">
        <v>276.47000000000003</v>
      </c>
      <c r="I4792" s="17">
        <f>+Ventas_Wellpro[[#This Row],[Total de Venta sin IVA]]+Ventas_Wellpro[[#This Row],[IVA]]</f>
        <v>320.70520000000005</v>
      </c>
      <c r="J4792">
        <f>YEAR(Ventas_Wellpro[[#This Row],[Fecha]])</f>
        <v>2026</v>
      </c>
      <c r="K4792" t="str">
        <f>TEXT(Ventas_Wellpro[[#This Row],[Fecha]],"MMMM")</f>
        <v>junio</v>
      </c>
      <c r="L4792">
        <f>DAY(Ventas_Wellpro[[#This Row],[Fecha]])</f>
        <v>8</v>
      </c>
    </row>
    <row r="4793" spans="2:12" x14ac:dyDescent="0.25">
      <c r="B4793" s="70">
        <v>46181</v>
      </c>
      <c r="C4793" s="74" t="s">
        <v>12</v>
      </c>
      <c r="D4793" t="s">
        <v>197</v>
      </c>
      <c r="E4793" s="197">
        <v>211.23</v>
      </c>
      <c r="F4793" s="197">
        <v>6</v>
      </c>
      <c r="G4793" s="48">
        <f>+(Ventas_Wellpro[[#This Row],[Precio de Venta]]*0.16)*Ventas_Wellpro[[#This Row],[Cantidad Vendida]]</f>
        <v>202.7808</v>
      </c>
      <c r="H4793" s="199">
        <v>1267.3800000000001</v>
      </c>
      <c r="I4793" s="17">
        <f>+Ventas_Wellpro[[#This Row],[Total de Venta sin IVA]]+Ventas_Wellpro[[#This Row],[IVA]]</f>
        <v>1470.1608000000001</v>
      </c>
      <c r="J4793">
        <f>YEAR(Ventas_Wellpro[[#This Row],[Fecha]])</f>
        <v>2026</v>
      </c>
      <c r="K4793" t="str">
        <f>TEXT(Ventas_Wellpro[[#This Row],[Fecha]],"MMMM")</f>
        <v>junio</v>
      </c>
      <c r="L4793">
        <f>DAY(Ventas_Wellpro[[#This Row],[Fecha]])</f>
        <v>8</v>
      </c>
    </row>
    <row r="4794" spans="2:12" x14ac:dyDescent="0.25">
      <c r="B4794" s="70">
        <v>46181</v>
      </c>
      <c r="C4794" s="74" t="s">
        <v>12</v>
      </c>
      <c r="D4794" s="210" t="s">
        <v>262</v>
      </c>
      <c r="E4794" s="198">
        <v>212.72</v>
      </c>
      <c r="F4794" s="198">
        <v>2</v>
      </c>
      <c r="G4794" s="48">
        <f>+(Ventas_Wellpro[[#This Row],[Precio de Venta]]*0.16)*Ventas_Wellpro[[#This Row],[Cantidad Vendida]]</f>
        <v>68.070400000000006</v>
      </c>
      <c r="H4794" s="200">
        <v>425.44</v>
      </c>
      <c r="I4794" s="17">
        <f>+Ventas_Wellpro[[#This Row],[Total de Venta sin IVA]]+Ventas_Wellpro[[#This Row],[IVA]]</f>
        <v>493.5104</v>
      </c>
      <c r="J4794">
        <f>YEAR(Ventas_Wellpro[[#This Row],[Fecha]])</f>
        <v>2026</v>
      </c>
      <c r="K4794" t="str">
        <f>TEXT(Ventas_Wellpro[[#This Row],[Fecha]],"MMMM")</f>
        <v>junio</v>
      </c>
      <c r="L4794">
        <f>DAY(Ventas_Wellpro[[#This Row],[Fecha]])</f>
        <v>8</v>
      </c>
    </row>
    <row r="4795" spans="2:12" x14ac:dyDescent="0.25">
      <c r="B4795" s="70">
        <v>46183</v>
      </c>
      <c r="C4795" s="74" t="s">
        <v>12</v>
      </c>
      <c r="D4795" s="210" t="s">
        <v>144</v>
      </c>
      <c r="E4795" s="197">
        <v>276.47000000000003</v>
      </c>
      <c r="F4795" s="197">
        <v>1</v>
      </c>
      <c r="G4795" s="48">
        <f>+(Ventas_Wellpro[[#This Row],[Precio de Venta]]*0.16)*Ventas_Wellpro[[#This Row],[Cantidad Vendida]]</f>
        <v>44.235200000000006</v>
      </c>
      <c r="H4795" s="199">
        <v>276.47000000000003</v>
      </c>
      <c r="I4795" s="17">
        <f>+Ventas_Wellpro[[#This Row],[Total de Venta sin IVA]]+Ventas_Wellpro[[#This Row],[IVA]]</f>
        <v>320.70520000000005</v>
      </c>
      <c r="J4795">
        <f>YEAR(Ventas_Wellpro[[#This Row],[Fecha]])</f>
        <v>2026</v>
      </c>
      <c r="K4795" t="str">
        <f>TEXT(Ventas_Wellpro[[#This Row],[Fecha]],"MMMM")</f>
        <v>junio</v>
      </c>
      <c r="L4795">
        <f>DAY(Ventas_Wellpro[[#This Row],[Fecha]])</f>
        <v>10</v>
      </c>
    </row>
    <row r="4796" spans="2:12" x14ac:dyDescent="0.25">
      <c r="B4796" s="70">
        <v>46183</v>
      </c>
      <c r="C4796" s="74" t="s">
        <v>12</v>
      </c>
      <c r="D4796" s="211" t="s">
        <v>144</v>
      </c>
      <c r="E4796" s="198">
        <v>276.47000000000003</v>
      </c>
      <c r="F4796" s="198">
        <v>1</v>
      </c>
      <c r="G4796" s="48">
        <f>+(Ventas_Wellpro[[#This Row],[Precio de Venta]]*0.16)*Ventas_Wellpro[[#This Row],[Cantidad Vendida]]</f>
        <v>44.235200000000006</v>
      </c>
      <c r="H4796" s="200">
        <v>276.47000000000003</v>
      </c>
      <c r="I4796" s="17">
        <f>+Ventas_Wellpro[[#This Row],[Total de Venta sin IVA]]+Ventas_Wellpro[[#This Row],[IVA]]</f>
        <v>320.70520000000005</v>
      </c>
      <c r="J4796">
        <f>YEAR(Ventas_Wellpro[[#This Row],[Fecha]])</f>
        <v>2026</v>
      </c>
      <c r="K4796" t="str">
        <f>TEXT(Ventas_Wellpro[[#This Row],[Fecha]],"MMMM")</f>
        <v>junio</v>
      </c>
      <c r="L4796">
        <f>DAY(Ventas_Wellpro[[#This Row],[Fecha]])</f>
        <v>10</v>
      </c>
    </row>
    <row r="4797" spans="2:12" x14ac:dyDescent="0.25">
      <c r="B4797" s="70">
        <v>46183</v>
      </c>
      <c r="C4797" s="74" t="s">
        <v>12</v>
      </c>
      <c r="D4797" s="210" t="s">
        <v>144</v>
      </c>
      <c r="E4797" s="197">
        <v>276.47000000000003</v>
      </c>
      <c r="F4797" s="197">
        <v>1</v>
      </c>
      <c r="G4797" s="48">
        <f>+(Ventas_Wellpro[[#This Row],[Precio de Venta]]*0.16)*Ventas_Wellpro[[#This Row],[Cantidad Vendida]]</f>
        <v>44.235200000000006</v>
      </c>
      <c r="H4797" s="199">
        <v>276.47000000000003</v>
      </c>
      <c r="I4797" s="17">
        <f>+Ventas_Wellpro[[#This Row],[Total de Venta sin IVA]]+Ventas_Wellpro[[#This Row],[IVA]]</f>
        <v>320.70520000000005</v>
      </c>
      <c r="J4797">
        <f>YEAR(Ventas_Wellpro[[#This Row],[Fecha]])</f>
        <v>2026</v>
      </c>
      <c r="K4797" t="str">
        <f>TEXT(Ventas_Wellpro[[#This Row],[Fecha]],"MMMM")</f>
        <v>junio</v>
      </c>
      <c r="L4797">
        <f>DAY(Ventas_Wellpro[[#This Row],[Fecha]])</f>
        <v>10</v>
      </c>
    </row>
    <row r="4798" spans="2:12" x14ac:dyDescent="0.25">
      <c r="B4798" s="70">
        <v>46183</v>
      </c>
      <c r="C4798" s="74" t="s">
        <v>12</v>
      </c>
      <c r="D4798" s="211" t="s">
        <v>144</v>
      </c>
      <c r="E4798" s="198">
        <v>276.47000000000003</v>
      </c>
      <c r="F4798" s="198">
        <v>1</v>
      </c>
      <c r="G4798" s="48">
        <f>+(Ventas_Wellpro[[#This Row],[Precio de Venta]]*0.16)*Ventas_Wellpro[[#This Row],[Cantidad Vendida]]</f>
        <v>44.235200000000006</v>
      </c>
      <c r="H4798" s="200">
        <v>276.47000000000003</v>
      </c>
      <c r="I4798" s="17">
        <f>+Ventas_Wellpro[[#This Row],[Total de Venta sin IVA]]+Ventas_Wellpro[[#This Row],[IVA]]</f>
        <v>320.70520000000005</v>
      </c>
      <c r="J4798">
        <f>YEAR(Ventas_Wellpro[[#This Row],[Fecha]])</f>
        <v>2026</v>
      </c>
      <c r="K4798" t="str">
        <f>TEXT(Ventas_Wellpro[[#This Row],[Fecha]],"MMMM")</f>
        <v>junio</v>
      </c>
      <c r="L4798">
        <f>DAY(Ventas_Wellpro[[#This Row],[Fecha]])</f>
        <v>10</v>
      </c>
    </row>
    <row r="4799" spans="2:12" x14ac:dyDescent="0.25">
      <c r="B4799" s="70">
        <v>46184</v>
      </c>
      <c r="C4799" s="74" t="s">
        <v>12</v>
      </c>
      <c r="D4799" s="210" t="s">
        <v>144</v>
      </c>
      <c r="E4799" s="197">
        <v>276.47000000000003</v>
      </c>
      <c r="F4799" s="197">
        <v>1</v>
      </c>
      <c r="G4799" s="48">
        <f>+(Ventas_Wellpro[[#This Row],[Precio de Venta]]*0.16)*Ventas_Wellpro[[#This Row],[Cantidad Vendida]]</f>
        <v>44.235200000000006</v>
      </c>
      <c r="H4799" s="199">
        <v>276.47000000000003</v>
      </c>
      <c r="I4799" s="17">
        <f>+Ventas_Wellpro[[#This Row],[Total de Venta sin IVA]]+Ventas_Wellpro[[#This Row],[IVA]]</f>
        <v>320.70520000000005</v>
      </c>
      <c r="J4799">
        <f>YEAR(Ventas_Wellpro[[#This Row],[Fecha]])</f>
        <v>2026</v>
      </c>
      <c r="K4799" t="str">
        <f>TEXT(Ventas_Wellpro[[#This Row],[Fecha]],"MMMM")</f>
        <v>junio</v>
      </c>
      <c r="L4799">
        <f>DAY(Ventas_Wellpro[[#This Row],[Fecha]])</f>
        <v>11</v>
      </c>
    </row>
    <row r="4800" spans="2:12" x14ac:dyDescent="0.25">
      <c r="B4800" s="70">
        <v>46188</v>
      </c>
      <c r="C4800" s="74" t="s">
        <v>12</v>
      </c>
      <c r="D4800" s="211" t="s">
        <v>144</v>
      </c>
      <c r="E4800" s="198">
        <v>276.47000000000003</v>
      </c>
      <c r="F4800" s="198">
        <v>1</v>
      </c>
      <c r="G4800" s="48">
        <f>+(Ventas_Wellpro[[#This Row],[Precio de Venta]]*0.16)*Ventas_Wellpro[[#This Row],[Cantidad Vendida]]</f>
        <v>44.235200000000006</v>
      </c>
      <c r="H4800" s="200">
        <v>276.47000000000003</v>
      </c>
      <c r="I4800" s="17">
        <f>+Ventas_Wellpro[[#This Row],[Total de Venta sin IVA]]+Ventas_Wellpro[[#This Row],[IVA]]</f>
        <v>320.70520000000005</v>
      </c>
      <c r="J4800">
        <f>YEAR(Ventas_Wellpro[[#This Row],[Fecha]])</f>
        <v>2026</v>
      </c>
      <c r="K4800" t="str">
        <f>TEXT(Ventas_Wellpro[[#This Row],[Fecha]],"MMMM")</f>
        <v>junio</v>
      </c>
      <c r="L4800">
        <f>DAY(Ventas_Wellpro[[#This Row],[Fecha]])</f>
        <v>15</v>
      </c>
    </row>
    <row r="4801" spans="2:12" x14ac:dyDescent="0.25">
      <c r="B4801" s="70">
        <v>46189</v>
      </c>
      <c r="C4801" s="74" t="s">
        <v>12</v>
      </c>
      <c r="D4801" s="210" t="s">
        <v>144</v>
      </c>
      <c r="E4801" s="197">
        <v>276.47000000000003</v>
      </c>
      <c r="F4801" s="197">
        <v>1</v>
      </c>
      <c r="G4801" s="48">
        <f>+(Ventas_Wellpro[[#This Row],[Precio de Venta]]*0.16)*Ventas_Wellpro[[#This Row],[Cantidad Vendida]]</f>
        <v>44.235200000000006</v>
      </c>
      <c r="H4801" s="199">
        <v>276.47000000000003</v>
      </c>
      <c r="I4801" s="17">
        <f>+Ventas_Wellpro[[#This Row],[Total de Venta sin IVA]]+Ventas_Wellpro[[#This Row],[IVA]]</f>
        <v>320.70520000000005</v>
      </c>
      <c r="J4801">
        <f>YEAR(Ventas_Wellpro[[#This Row],[Fecha]])</f>
        <v>2026</v>
      </c>
      <c r="K4801" t="str">
        <f>TEXT(Ventas_Wellpro[[#This Row],[Fecha]],"MMMM")</f>
        <v>junio</v>
      </c>
      <c r="L4801">
        <f>DAY(Ventas_Wellpro[[#This Row],[Fecha]])</f>
        <v>16</v>
      </c>
    </row>
    <row r="4802" spans="2:12" x14ac:dyDescent="0.25">
      <c r="B4802" s="70">
        <v>46192</v>
      </c>
      <c r="C4802" s="74" t="s">
        <v>12</v>
      </c>
      <c r="D4802" s="211" t="s">
        <v>144</v>
      </c>
      <c r="E4802" s="198">
        <v>276.47000000000003</v>
      </c>
      <c r="F4802" s="198">
        <v>1</v>
      </c>
      <c r="G4802" s="48">
        <f>+(Ventas_Wellpro[[#This Row],[Precio de Venta]]*0.16)*Ventas_Wellpro[[#This Row],[Cantidad Vendida]]</f>
        <v>44.235200000000006</v>
      </c>
      <c r="H4802" s="200">
        <v>276.47000000000003</v>
      </c>
      <c r="I4802" s="17">
        <f>+Ventas_Wellpro[[#This Row],[Total de Venta sin IVA]]+Ventas_Wellpro[[#This Row],[IVA]]</f>
        <v>320.70520000000005</v>
      </c>
      <c r="J4802">
        <f>YEAR(Ventas_Wellpro[[#This Row],[Fecha]])</f>
        <v>2026</v>
      </c>
      <c r="K4802" t="str">
        <f>TEXT(Ventas_Wellpro[[#This Row],[Fecha]],"MMMM")</f>
        <v>junio</v>
      </c>
      <c r="L4802">
        <f>DAY(Ventas_Wellpro[[#This Row],[Fecha]])</f>
        <v>19</v>
      </c>
    </row>
    <row r="4803" spans="2:12" x14ac:dyDescent="0.25">
      <c r="B4803" s="70">
        <v>46176</v>
      </c>
      <c r="C4803" s="195" t="s">
        <v>259</v>
      </c>
      <c r="D4803" t="s">
        <v>197</v>
      </c>
      <c r="E4803" s="197">
        <v>72.41</v>
      </c>
      <c r="F4803" s="197">
        <v>100</v>
      </c>
      <c r="G4803" s="48">
        <f>+(Ventas_Wellpro[[#This Row],[Precio de Venta]]*0.16)*Ventas_Wellpro[[#This Row],[Cantidad Vendida]]</f>
        <v>1158.56</v>
      </c>
      <c r="H4803" s="199">
        <v>7241</v>
      </c>
      <c r="I4803" s="17">
        <f>+Ventas_Wellpro[[#This Row],[Total de Venta sin IVA]]+Ventas_Wellpro[[#This Row],[IVA]]</f>
        <v>8399.56</v>
      </c>
      <c r="J4803">
        <f>YEAR(Ventas_Wellpro[[#This Row],[Fecha]])</f>
        <v>2026</v>
      </c>
      <c r="K4803" t="str">
        <f>TEXT(Ventas_Wellpro[[#This Row],[Fecha]],"MMMM")</f>
        <v>junio</v>
      </c>
      <c r="L4803">
        <f>DAY(Ventas_Wellpro[[#This Row],[Fecha]])</f>
        <v>3</v>
      </c>
    </row>
    <row r="4804" spans="2:12" x14ac:dyDescent="0.25">
      <c r="B4804" s="70">
        <v>46177</v>
      </c>
      <c r="C4804" s="196" t="s">
        <v>259</v>
      </c>
      <c r="D4804" s="211" t="s">
        <v>261</v>
      </c>
      <c r="E4804" s="198">
        <v>54.96</v>
      </c>
      <c r="F4804" s="198">
        <v>5</v>
      </c>
      <c r="G4804" s="48">
        <f>+(Ventas_Wellpro[[#This Row],[Precio de Venta]]*0.16)*Ventas_Wellpro[[#This Row],[Cantidad Vendida]]</f>
        <v>43.967999999999996</v>
      </c>
      <c r="H4804" s="200">
        <v>274.8</v>
      </c>
      <c r="I4804" s="17">
        <f>+Ventas_Wellpro[[#This Row],[Total de Venta sin IVA]]+Ventas_Wellpro[[#This Row],[IVA]]</f>
        <v>318.76800000000003</v>
      </c>
      <c r="J4804">
        <f>YEAR(Ventas_Wellpro[[#This Row],[Fecha]])</f>
        <v>2026</v>
      </c>
      <c r="K4804" t="str">
        <f>TEXT(Ventas_Wellpro[[#This Row],[Fecha]],"MMMM")</f>
        <v>junio</v>
      </c>
      <c r="L4804">
        <f>DAY(Ventas_Wellpro[[#This Row],[Fecha]])</f>
        <v>4</v>
      </c>
    </row>
    <row r="4805" spans="2:12" x14ac:dyDescent="0.25">
      <c r="B4805" s="70">
        <v>46176</v>
      </c>
      <c r="C4805" s="195" t="s">
        <v>260</v>
      </c>
      <c r="D4805" t="s">
        <v>197</v>
      </c>
      <c r="E4805" s="197">
        <v>72.41</v>
      </c>
      <c r="F4805" s="197">
        <v>100</v>
      </c>
      <c r="G4805" s="48">
        <f>+(Ventas_Wellpro[[#This Row],[Precio de Venta]]*0.16)*Ventas_Wellpro[[#This Row],[Cantidad Vendida]]</f>
        <v>1158.56</v>
      </c>
      <c r="H4805" s="199">
        <v>7241</v>
      </c>
      <c r="I4805" s="17">
        <f>+Ventas_Wellpro[[#This Row],[Total de Venta sin IVA]]+Ventas_Wellpro[[#This Row],[IVA]]</f>
        <v>8399.56</v>
      </c>
      <c r="J4805">
        <f>YEAR(Ventas_Wellpro[[#This Row],[Fecha]])</f>
        <v>2026</v>
      </c>
      <c r="K4805" t="str">
        <f>TEXT(Ventas_Wellpro[[#This Row],[Fecha]],"MMMM")</f>
        <v>junio</v>
      </c>
      <c r="L4805">
        <f>DAY(Ventas_Wellpro[[#This Row],[Fecha]])</f>
        <v>3</v>
      </c>
    </row>
    <row r="4806" spans="2:12" x14ac:dyDescent="0.25">
      <c r="B4806" s="70">
        <v>46177</v>
      </c>
      <c r="C4806" s="196" t="s">
        <v>260</v>
      </c>
      <c r="D4806" s="211" t="s">
        <v>261</v>
      </c>
      <c r="E4806" s="198">
        <v>54.96</v>
      </c>
      <c r="F4806" s="198">
        <v>5</v>
      </c>
      <c r="G4806" s="48">
        <f>+(Ventas_Wellpro[[#This Row],[Precio de Venta]]*0.16)*Ventas_Wellpro[[#This Row],[Cantidad Vendida]]</f>
        <v>43.967999999999996</v>
      </c>
      <c r="H4806" s="200">
        <v>274.8</v>
      </c>
      <c r="I4806" s="17">
        <f>+Ventas_Wellpro[[#This Row],[Total de Venta sin IVA]]+Ventas_Wellpro[[#This Row],[IVA]]</f>
        <v>318.76800000000003</v>
      </c>
      <c r="J4806">
        <f>YEAR(Ventas_Wellpro[[#This Row],[Fecha]])</f>
        <v>2026</v>
      </c>
      <c r="K4806" t="str">
        <f>TEXT(Ventas_Wellpro[[#This Row],[Fecha]],"MMMM")</f>
        <v>junio</v>
      </c>
      <c r="L4806">
        <f>DAY(Ventas_Wellpro[[#This Row],[Fecha]])</f>
        <v>4</v>
      </c>
    </row>
    <row r="4807" spans="2:12" x14ac:dyDescent="0.25">
      <c r="B4807" s="70">
        <v>46174</v>
      </c>
      <c r="C4807" s="74" t="s">
        <v>16</v>
      </c>
      <c r="D4807" s="210" t="s">
        <v>144</v>
      </c>
      <c r="E4807" s="197">
        <v>737.71</v>
      </c>
      <c r="F4807" s="197">
        <v>1</v>
      </c>
      <c r="G4807" s="48">
        <f>+(Ventas_Wellpro[[#This Row],[Precio de Venta]]*0.16)*Ventas_Wellpro[[#This Row],[Cantidad Vendida]]</f>
        <v>118.03360000000001</v>
      </c>
      <c r="H4807" s="199">
        <v>737.71</v>
      </c>
      <c r="I4807" s="17">
        <f>+Ventas_Wellpro[[#This Row],[Total de Venta sin IVA]]+Ventas_Wellpro[[#This Row],[IVA]]</f>
        <v>855.74360000000001</v>
      </c>
      <c r="J4807">
        <f>YEAR(Ventas_Wellpro[[#This Row],[Fecha]])</f>
        <v>2026</v>
      </c>
      <c r="K4807" t="str">
        <f>TEXT(Ventas_Wellpro[[#This Row],[Fecha]],"MMMM")</f>
        <v>junio</v>
      </c>
      <c r="L4807">
        <f>DAY(Ventas_Wellpro[[#This Row],[Fecha]])</f>
        <v>1</v>
      </c>
    </row>
    <row r="4808" spans="2:12" x14ac:dyDescent="0.25">
      <c r="B4808" s="70">
        <v>46174</v>
      </c>
      <c r="C4808" s="74" t="s">
        <v>16</v>
      </c>
      <c r="D4808" s="211" t="s">
        <v>144</v>
      </c>
      <c r="E4808" s="198">
        <v>737.71</v>
      </c>
      <c r="F4808" s="198">
        <v>1</v>
      </c>
      <c r="G4808" s="48">
        <f>+(Ventas_Wellpro[[#This Row],[Precio de Venta]]*0.16)*Ventas_Wellpro[[#This Row],[Cantidad Vendida]]</f>
        <v>118.03360000000001</v>
      </c>
      <c r="H4808" s="200">
        <v>737.71</v>
      </c>
      <c r="I4808" s="17">
        <f>+Ventas_Wellpro[[#This Row],[Total de Venta sin IVA]]+Ventas_Wellpro[[#This Row],[IVA]]</f>
        <v>855.74360000000001</v>
      </c>
      <c r="J4808">
        <f>YEAR(Ventas_Wellpro[[#This Row],[Fecha]])</f>
        <v>2026</v>
      </c>
      <c r="K4808" t="str">
        <f>TEXT(Ventas_Wellpro[[#This Row],[Fecha]],"MMMM")</f>
        <v>junio</v>
      </c>
      <c r="L4808">
        <f>DAY(Ventas_Wellpro[[#This Row],[Fecha]])</f>
        <v>1</v>
      </c>
    </row>
    <row r="4809" spans="2:12" x14ac:dyDescent="0.25">
      <c r="B4809" s="70">
        <v>46175</v>
      </c>
      <c r="C4809" s="74" t="s">
        <v>16</v>
      </c>
      <c r="D4809" s="210" t="s">
        <v>144</v>
      </c>
      <c r="E4809" s="197">
        <v>814.65</v>
      </c>
      <c r="F4809" s="197">
        <v>1</v>
      </c>
      <c r="G4809" s="48">
        <f>+(Ventas_Wellpro[[#This Row],[Precio de Venta]]*0.16)*Ventas_Wellpro[[#This Row],[Cantidad Vendida]]</f>
        <v>130.34399999999999</v>
      </c>
      <c r="H4809" s="199">
        <v>814.65</v>
      </c>
      <c r="I4809" s="17">
        <f>+Ventas_Wellpro[[#This Row],[Total de Venta sin IVA]]+Ventas_Wellpro[[#This Row],[IVA]]</f>
        <v>944.99399999999991</v>
      </c>
      <c r="J4809">
        <f>YEAR(Ventas_Wellpro[[#This Row],[Fecha]])</f>
        <v>2026</v>
      </c>
      <c r="K4809" t="str">
        <f>TEXT(Ventas_Wellpro[[#This Row],[Fecha]],"MMMM")</f>
        <v>junio</v>
      </c>
      <c r="L4809">
        <f>DAY(Ventas_Wellpro[[#This Row],[Fecha]])</f>
        <v>2</v>
      </c>
    </row>
    <row r="4810" spans="2:12" x14ac:dyDescent="0.25">
      <c r="B4810" s="70">
        <v>46177</v>
      </c>
      <c r="C4810" s="74" t="s">
        <v>16</v>
      </c>
      <c r="D4810" s="210" t="s">
        <v>217</v>
      </c>
      <c r="E4810" s="198">
        <v>549.02</v>
      </c>
      <c r="F4810" s="198">
        <v>6</v>
      </c>
      <c r="G4810" s="48">
        <f>+(Ventas_Wellpro[[#This Row],[Precio de Venta]]*0.16)*Ventas_Wellpro[[#This Row],[Cantidad Vendida]]</f>
        <v>527.05919999999992</v>
      </c>
      <c r="H4810" s="200">
        <v>3294.12</v>
      </c>
      <c r="I4810" s="17">
        <f>+Ventas_Wellpro[[#This Row],[Total de Venta sin IVA]]+Ventas_Wellpro[[#This Row],[IVA]]</f>
        <v>3821.1791999999996</v>
      </c>
      <c r="J4810">
        <f>YEAR(Ventas_Wellpro[[#This Row],[Fecha]])</f>
        <v>2026</v>
      </c>
      <c r="K4810" t="str">
        <f>TEXT(Ventas_Wellpro[[#This Row],[Fecha]],"MMMM")</f>
        <v>junio</v>
      </c>
      <c r="L4810">
        <f>DAY(Ventas_Wellpro[[#This Row],[Fecha]])</f>
        <v>4</v>
      </c>
    </row>
    <row r="4811" spans="2:12" x14ac:dyDescent="0.25">
      <c r="B4811" s="70">
        <v>46177</v>
      </c>
      <c r="C4811" s="74" t="s">
        <v>16</v>
      </c>
      <c r="D4811" s="211" t="s">
        <v>261</v>
      </c>
      <c r="E4811" s="198">
        <v>603.45000000000005</v>
      </c>
      <c r="F4811" s="198">
        <v>3</v>
      </c>
      <c r="G4811" s="48">
        <f>+(Ventas_Wellpro[[#This Row],[Precio de Venta]]*0.16)*Ventas_Wellpro[[#This Row],[Cantidad Vendida]]</f>
        <v>289.65600000000001</v>
      </c>
      <c r="H4811" s="200">
        <v>1810.35</v>
      </c>
      <c r="I4811" s="17">
        <f>+Ventas_Wellpro[[#This Row],[Total de Venta sin IVA]]+Ventas_Wellpro[[#This Row],[IVA]]</f>
        <v>2100.0059999999999</v>
      </c>
      <c r="J4811">
        <f>YEAR(Ventas_Wellpro[[#This Row],[Fecha]])</f>
        <v>2026</v>
      </c>
      <c r="K4811" t="str">
        <f>TEXT(Ventas_Wellpro[[#This Row],[Fecha]],"MMMM")</f>
        <v>junio</v>
      </c>
      <c r="L4811">
        <f>DAY(Ventas_Wellpro[[#This Row],[Fecha]])</f>
        <v>4</v>
      </c>
    </row>
    <row r="4812" spans="2:12" x14ac:dyDescent="0.25">
      <c r="B4812" s="70">
        <v>46177</v>
      </c>
      <c r="C4812" s="74" t="s">
        <v>16</v>
      </c>
      <c r="D4812" s="210" t="s">
        <v>145</v>
      </c>
      <c r="E4812" s="197">
        <v>697</v>
      </c>
      <c r="F4812" s="197">
        <v>12</v>
      </c>
      <c r="G4812" s="48">
        <f>+(Ventas_Wellpro[[#This Row],[Precio de Venta]]*0.16)*Ventas_Wellpro[[#This Row],[Cantidad Vendida]]</f>
        <v>1338.24</v>
      </c>
      <c r="H4812" s="199">
        <v>8364</v>
      </c>
      <c r="I4812" s="17">
        <f>+Ventas_Wellpro[[#This Row],[Total de Venta sin IVA]]+Ventas_Wellpro[[#This Row],[IVA]]</f>
        <v>9702.24</v>
      </c>
      <c r="J4812">
        <f>YEAR(Ventas_Wellpro[[#This Row],[Fecha]])</f>
        <v>2026</v>
      </c>
      <c r="K4812" t="str">
        <f>TEXT(Ventas_Wellpro[[#This Row],[Fecha]],"MMMM")</f>
        <v>junio</v>
      </c>
      <c r="L4812">
        <f>DAY(Ventas_Wellpro[[#This Row],[Fecha]])</f>
        <v>4</v>
      </c>
    </row>
    <row r="4813" spans="2:12" x14ac:dyDescent="0.25">
      <c r="B4813" s="70">
        <v>46178</v>
      </c>
      <c r="C4813" s="74" t="s">
        <v>16</v>
      </c>
      <c r="D4813" s="210" t="s">
        <v>144</v>
      </c>
      <c r="E4813" s="197">
        <v>737.71</v>
      </c>
      <c r="F4813" s="197">
        <v>1</v>
      </c>
      <c r="G4813" s="48">
        <f>+(Ventas_Wellpro[[#This Row],[Precio de Venta]]*0.16)*Ventas_Wellpro[[#This Row],[Cantidad Vendida]]</f>
        <v>118.03360000000001</v>
      </c>
      <c r="H4813" s="199">
        <v>737.71</v>
      </c>
      <c r="I4813" s="17">
        <f>+Ventas_Wellpro[[#This Row],[Total de Venta sin IVA]]+Ventas_Wellpro[[#This Row],[IVA]]</f>
        <v>855.74360000000001</v>
      </c>
      <c r="J4813">
        <f>YEAR(Ventas_Wellpro[[#This Row],[Fecha]])</f>
        <v>2026</v>
      </c>
      <c r="K4813" t="str">
        <f>TEXT(Ventas_Wellpro[[#This Row],[Fecha]],"MMMM")</f>
        <v>junio</v>
      </c>
      <c r="L4813">
        <f>DAY(Ventas_Wellpro[[#This Row],[Fecha]])</f>
        <v>5</v>
      </c>
    </row>
    <row r="4814" spans="2:12" x14ac:dyDescent="0.25">
      <c r="B4814" s="70">
        <v>46178</v>
      </c>
      <c r="C4814" s="74" t="s">
        <v>16</v>
      </c>
      <c r="D4814" s="211" t="s">
        <v>144</v>
      </c>
      <c r="E4814" s="198">
        <v>737.71</v>
      </c>
      <c r="F4814" s="198">
        <v>1</v>
      </c>
      <c r="G4814" s="48">
        <f>+(Ventas_Wellpro[[#This Row],[Precio de Venta]]*0.16)*Ventas_Wellpro[[#This Row],[Cantidad Vendida]]</f>
        <v>118.03360000000001</v>
      </c>
      <c r="H4814" s="200">
        <v>737.71</v>
      </c>
      <c r="I4814" s="17">
        <f>+Ventas_Wellpro[[#This Row],[Total de Venta sin IVA]]+Ventas_Wellpro[[#This Row],[IVA]]</f>
        <v>855.74360000000001</v>
      </c>
      <c r="J4814">
        <f>YEAR(Ventas_Wellpro[[#This Row],[Fecha]])</f>
        <v>2026</v>
      </c>
      <c r="K4814" t="str">
        <f>TEXT(Ventas_Wellpro[[#This Row],[Fecha]],"MMMM")</f>
        <v>junio</v>
      </c>
      <c r="L4814">
        <f>DAY(Ventas_Wellpro[[#This Row],[Fecha]])</f>
        <v>5</v>
      </c>
    </row>
    <row r="4815" spans="2:12" x14ac:dyDescent="0.25">
      <c r="B4815" s="70">
        <v>46182</v>
      </c>
      <c r="C4815" s="74" t="s">
        <v>16</v>
      </c>
      <c r="D4815" s="210" t="s">
        <v>217</v>
      </c>
      <c r="E4815" s="197">
        <v>549.02</v>
      </c>
      <c r="F4815" s="197">
        <v>20</v>
      </c>
      <c r="G4815" s="48">
        <f>+(Ventas_Wellpro[[#This Row],[Precio de Venta]]*0.16)*Ventas_Wellpro[[#This Row],[Cantidad Vendida]]</f>
        <v>1756.864</v>
      </c>
      <c r="H4815" s="199">
        <v>10980.4</v>
      </c>
      <c r="I4815" s="17">
        <f>+Ventas_Wellpro[[#This Row],[Total de Venta sin IVA]]+Ventas_Wellpro[[#This Row],[IVA]]</f>
        <v>12737.263999999999</v>
      </c>
      <c r="J4815">
        <f>YEAR(Ventas_Wellpro[[#This Row],[Fecha]])</f>
        <v>2026</v>
      </c>
      <c r="K4815" t="str">
        <f>TEXT(Ventas_Wellpro[[#This Row],[Fecha]],"MMMM")</f>
        <v>junio</v>
      </c>
      <c r="L4815">
        <f>DAY(Ventas_Wellpro[[#This Row],[Fecha]])</f>
        <v>9</v>
      </c>
    </row>
    <row r="4816" spans="2:12" x14ac:dyDescent="0.25">
      <c r="B4816" s="70">
        <v>46183</v>
      </c>
      <c r="C4816" s="74" t="s">
        <v>16</v>
      </c>
      <c r="D4816" s="211" t="s">
        <v>144</v>
      </c>
      <c r="E4816" s="198">
        <v>737.71</v>
      </c>
      <c r="F4816" s="198">
        <v>1</v>
      </c>
      <c r="G4816" s="48">
        <f>+(Ventas_Wellpro[[#This Row],[Precio de Venta]]*0.16)*Ventas_Wellpro[[#This Row],[Cantidad Vendida]]</f>
        <v>118.03360000000001</v>
      </c>
      <c r="H4816" s="200">
        <v>737.71</v>
      </c>
      <c r="I4816" s="17">
        <f>+Ventas_Wellpro[[#This Row],[Total de Venta sin IVA]]+Ventas_Wellpro[[#This Row],[IVA]]</f>
        <v>855.74360000000001</v>
      </c>
      <c r="J4816">
        <f>YEAR(Ventas_Wellpro[[#This Row],[Fecha]])</f>
        <v>2026</v>
      </c>
      <c r="K4816" t="str">
        <f>TEXT(Ventas_Wellpro[[#This Row],[Fecha]],"MMMM")</f>
        <v>junio</v>
      </c>
      <c r="L4816">
        <f>DAY(Ventas_Wellpro[[#This Row],[Fecha]])</f>
        <v>10</v>
      </c>
    </row>
    <row r="4817" spans="2:12" x14ac:dyDescent="0.25">
      <c r="B4817" s="70">
        <v>46184</v>
      </c>
      <c r="C4817" s="74" t="s">
        <v>16</v>
      </c>
      <c r="D4817" s="210" t="s">
        <v>145</v>
      </c>
      <c r="E4817" s="197">
        <v>697</v>
      </c>
      <c r="F4817" s="197">
        <v>6</v>
      </c>
      <c r="G4817" s="48">
        <f>+(Ventas_Wellpro[[#This Row],[Precio de Venta]]*0.16)*Ventas_Wellpro[[#This Row],[Cantidad Vendida]]</f>
        <v>669.12</v>
      </c>
      <c r="H4817" s="199">
        <v>4182</v>
      </c>
      <c r="I4817" s="17">
        <f>+Ventas_Wellpro[[#This Row],[Total de Venta sin IVA]]+Ventas_Wellpro[[#This Row],[IVA]]</f>
        <v>4851.12</v>
      </c>
      <c r="J4817">
        <f>YEAR(Ventas_Wellpro[[#This Row],[Fecha]])</f>
        <v>2026</v>
      </c>
      <c r="K4817" t="str">
        <f>TEXT(Ventas_Wellpro[[#This Row],[Fecha]],"MMMM")</f>
        <v>junio</v>
      </c>
      <c r="L4817">
        <f>DAY(Ventas_Wellpro[[#This Row],[Fecha]])</f>
        <v>11</v>
      </c>
    </row>
    <row r="4818" spans="2:12" x14ac:dyDescent="0.25">
      <c r="B4818" s="70">
        <v>46188</v>
      </c>
      <c r="C4818" s="74" t="s">
        <v>16</v>
      </c>
      <c r="D4818" s="211" t="s">
        <v>144</v>
      </c>
      <c r="E4818" s="198">
        <v>737.71</v>
      </c>
      <c r="F4818" s="198">
        <v>1</v>
      </c>
      <c r="G4818" s="48">
        <f>+(Ventas_Wellpro[[#This Row],[Precio de Venta]]*0.16)*Ventas_Wellpro[[#This Row],[Cantidad Vendida]]</f>
        <v>118.03360000000001</v>
      </c>
      <c r="H4818" s="200">
        <v>737.71</v>
      </c>
      <c r="I4818" s="17">
        <f>+Ventas_Wellpro[[#This Row],[Total de Venta sin IVA]]+Ventas_Wellpro[[#This Row],[IVA]]</f>
        <v>855.74360000000001</v>
      </c>
      <c r="J4818">
        <f>YEAR(Ventas_Wellpro[[#This Row],[Fecha]])</f>
        <v>2026</v>
      </c>
      <c r="K4818" t="str">
        <f>TEXT(Ventas_Wellpro[[#This Row],[Fecha]],"MMMM")</f>
        <v>junio</v>
      </c>
      <c r="L4818">
        <f>DAY(Ventas_Wellpro[[#This Row],[Fecha]])</f>
        <v>15</v>
      </c>
    </row>
    <row r="4819" spans="2:12" x14ac:dyDescent="0.25">
      <c r="B4819" s="70">
        <v>46190</v>
      </c>
      <c r="C4819" s="74" t="s">
        <v>16</v>
      </c>
      <c r="D4819" s="210" t="s">
        <v>144</v>
      </c>
      <c r="E4819" s="197">
        <v>737.71</v>
      </c>
      <c r="F4819" s="197">
        <v>1</v>
      </c>
      <c r="G4819" s="48">
        <f>+(Ventas_Wellpro[[#This Row],[Precio de Venta]]*0.16)*Ventas_Wellpro[[#This Row],[Cantidad Vendida]]</f>
        <v>118.03360000000001</v>
      </c>
      <c r="H4819" s="199">
        <v>737.71</v>
      </c>
      <c r="I4819" s="17">
        <f>+Ventas_Wellpro[[#This Row],[Total de Venta sin IVA]]+Ventas_Wellpro[[#This Row],[IVA]]</f>
        <v>855.74360000000001</v>
      </c>
      <c r="J4819">
        <f>YEAR(Ventas_Wellpro[[#This Row],[Fecha]])</f>
        <v>2026</v>
      </c>
      <c r="K4819" t="str">
        <f>TEXT(Ventas_Wellpro[[#This Row],[Fecha]],"MMMM")</f>
        <v>junio</v>
      </c>
      <c r="L4819">
        <f>DAY(Ventas_Wellpro[[#This Row],[Fecha]])</f>
        <v>17</v>
      </c>
    </row>
    <row r="4820" spans="2:12" x14ac:dyDescent="0.25">
      <c r="B4820" s="70">
        <v>46192</v>
      </c>
      <c r="C4820" s="74" t="s">
        <v>16</v>
      </c>
      <c r="D4820" t="s">
        <v>203</v>
      </c>
      <c r="E4820" s="197">
        <v>646.54999999999995</v>
      </c>
      <c r="F4820" s="197">
        <v>1</v>
      </c>
      <c r="G4820" s="48">
        <f>+(Ventas_Wellpro[[#This Row],[Precio de Venta]]*0.16)*Ventas_Wellpro[[#This Row],[Cantidad Vendida]]</f>
        <v>103.44799999999999</v>
      </c>
      <c r="H4820" s="199">
        <v>646.54999999999995</v>
      </c>
      <c r="I4820" s="17">
        <f>+Ventas_Wellpro[[#This Row],[Total de Venta sin IVA]]+Ventas_Wellpro[[#This Row],[IVA]]</f>
        <v>749.99799999999993</v>
      </c>
      <c r="J4820">
        <f>YEAR(Ventas_Wellpro[[#This Row],[Fecha]])</f>
        <v>2026</v>
      </c>
      <c r="K4820" t="str">
        <f>TEXT(Ventas_Wellpro[[#This Row],[Fecha]],"MMMM")</f>
        <v>junio</v>
      </c>
      <c r="L4820">
        <f>DAY(Ventas_Wellpro[[#This Row],[Fecha]])</f>
        <v>19</v>
      </c>
    </row>
    <row r="4821" spans="2:12" x14ac:dyDescent="0.25">
      <c r="B4821" s="70">
        <v>46192</v>
      </c>
      <c r="C4821" s="74" t="s">
        <v>16</v>
      </c>
      <c r="D4821" s="210" t="s">
        <v>217</v>
      </c>
      <c r="E4821" s="198">
        <v>549.02</v>
      </c>
      <c r="F4821" s="198">
        <v>8</v>
      </c>
      <c r="G4821" s="48">
        <f>+(Ventas_Wellpro[[#This Row],[Precio de Venta]]*0.16)*Ventas_Wellpro[[#This Row],[Cantidad Vendida]]</f>
        <v>702.74559999999997</v>
      </c>
      <c r="H4821" s="200">
        <v>4392.16</v>
      </c>
      <c r="I4821" s="17">
        <f>+Ventas_Wellpro[[#This Row],[Total de Venta sin IVA]]+Ventas_Wellpro[[#This Row],[IVA]]</f>
        <v>5094.9056</v>
      </c>
      <c r="J4821">
        <f>YEAR(Ventas_Wellpro[[#This Row],[Fecha]])</f>
        <v>2026</v>
      </c>
      <c r="K4821" t="str">
        <f>TEXT(Ventas_Wellpro[[#This Row],[Fecha]],"MMMM")</f>
        <v>junio</v>
      </c>
      <c r="L4821">
        <f>DAY(Ventas_Wellpro[[#This Row],[Fecha]])</f>
        <v>19</v>
      </c>
    </row>
    <row r="4822" spans="2:12" x14ac:dyDescent="0.25">
      <c r="B4822" s="70">
        <v>46190</v>
      </c>
      <c r="C4822" s="123" t="s">
        <v>147</v>
      </c>
      <c r="D4822" s="210" t="s">
        <v>144</v>
      </c>
      <c r="E4822" s="197">
        <v>814.65</v>
      </c>
      <c r="F4822" s="197">
        <v>2</v>
      </c>
      <c r="G4822" s="48">
        <f>+(Ventas_Wellpro[[#This Row],[Precio de Venta]]*0.16)*Ventas_Wellpro[[#This Row],[Cantidad Vendida]]</f>
        <v>260.68799999999999</v>
      </c>
      <c r="H4822" s="199">
        <v>1629.3</v>
      </c>
      <c r="I4822" s="17">
        <f>+Ventas_Wellpro[[#This Row],[Total de Venta sin IVA]]+Ventas_Wellpro[[#This Row],[IVA]]</f>
        <v>1889.9879999999998</v>
      </c>
      <c r="J4822">
        <f>YEAR(Ventas_Wellpro[[#This Row],[Fecha]])</f>
        <v>2026</v>
      </c>
      <c r="K4822" t="str">
        <f>TEXT(Ventas_Wellpro[[#This Row],[Fecha]],"MMMM")</f>
        <v>junio</v>
      </c>
      <c r="L4822">
        <f>DAY(Ventas_Wellpro[[#This Row],[Fecha]])</f>
        <v>17</v>
      </c>
    </row>
    <row r="4823" spans="2:12" x14ac:dyDescent="0.25">
      <c r="B4823" s="70">
        <v>46177</v>
      </c>
      <c r="C4823" s="74" t="s">
        <v>15</v>
      </c>
      <c r="D4823" s="210" t="s">
        <v>217</v>
      </c>
      <c r="E4823" s="197">
        <v>538.03</v>
      </c>
      <c r="F4823" s="197">
        <v>9</v>
      </c>
      <c r="G4823" s="48">
        <f>+(Ventas_Wellpro[[#This Row],[Precio de Venta]]*0.16)*Ventas_Wellpro[[#This Row],[Cantidad Vendida]]</f>
        <v>774.76319999999998</v>
      </c>
      <c r="H4823" s="199">
        <v>4842.2700000000004</v>
      </c>
      <c r="I4823" s="17">
        <f>+Ventas_Wellpro[[#This Row],[Total de Venta sin IVA]]+Ventas_Wellpro[[#This Row],[IVA]]</f>
        <v>5617.0332000000008</v>
      </c>
      <c r="J4823">
        <f>YEAR(Ventas_Wellpro[[#This Row],[Fecha]])</f>
        <v>2026</v>
      </c>
      <c r="K4823" t="str">
        <f>TEXT(Ventas_Wellpro[[#This Row],[Fecha]],"MMMM")</f>
        <v>junio</v>
      </c>
      <c r="L4823">
        <f>DAY(Ventas_Wellpro[[#This Row],[Fecha]])</f>
        <v>4</v>
      </c>
    </row>
    <row r="4824" spans="2:12" x14ac:dyDescent="0.25">
      <c r="B4824" s="70">
        <v>46177</v>
      </c>
      <c r="C4824" s="74" t="s">
        <v>15</v>
      </c>
      <c r="D4824" s="210" t="s">
        <v>261</v>
      </c>
      <c r="E4824" s="197">
        <v>590.78</v>
      </c>
      <c r="F4824" s="197">
        <v>4</v>
      </c>
      <c r="G4824" s="48">
        <f>+(Ventas_Wellpro[[#This Row],[Precio de Venta]]*0.16)*Ventas_Wellpro[[#This Row],[Cantidad Vendida]]</f>
        <v>378.0992</v>
      </c>
      <c r="H4824" s="199">
        <v>2363.12</v>
      </c>
      <c r="I4824" s="17">
        <f>+Ventas_Wellpro[[#This Row],[Total de Venta sin IVA]]+Ventas_Wellpro[[#This Row],[IVA]]</f>
        <v>2741.2192</v>
      </c>
      <c r="J4824">
        <f>YEAR(Ventas_Wellpro[[#This Row],[Fecha]])</f>
        <v>2026</v>
      </c>
      <c r="K4824" t="str">
        <f>TEXT(Ventas_Wellpro[[#This Row],[Fecha]],"MMMM")</f>
        <v>junio</v>
      </c>
      <c r="L4824">
        <f>DAY(Ventas_Wellpro[[#This Row],[Fecha]])</f>
        <v>4</v>
      </c>
    </row>
    <row r="4825" spans="2:12" x14ac:dyDescent="0.25">
      <c r="B4825" s="70">
        <v>46177</v>
      </c>
      <c r="C4825" s="74" t="s">
        <v>15</v>
      </c>
      <c r="D4825" s="211" t="s">
        <v>145</v>
      </c>
      <c r="E4825" s="198">
        <v>632.99</v>
      </c>
      <c r="F4825" s="198">
        <v>24</v>
      </c>
      <c r="G4825" s="48">
        <f>+(Ventas_Wellpro[[#This Row],[Precio de Venta]]*0.16)*Ventas_Wellpro[[#This Row],[Cantidad Vendida]]</f>
        <v>2430.6815999999999</v>
      </c>
      <c r="H4825" s="200">
        <v>15191.76</v>
      </c>
      <c r="I4825" s="17">
        <f>+Ventas_Wellpro[[#This Row],[Total de Venta sin IVA]]+Ventas_Wellpro[[#This Row],[IVA]]</f>
        <v>17622.441599999998</v>
      </c>
      <c r="J4825">
        <f>YEAR(Ventas_Wellpro[[#This Row],[Fecha]])</f>
        <v>2026</v>
      </c>
      <c r="K4825" t="str">
        <f>TEXT(Ventas_Wellpro[[#This Row],[Fecha]],"MMMM")</f>
        <v>junio</v>
      </c>
      <c r="L4825">
        <f>DAY(Ventas_Wellpro[[#This Row],[Fecha]])</f>
        <v>4</v>
      </c>
    </row>
    <row r="4826" spans="2:12" x14ac:dyDescent="0.25">
      <c r="B4826" s="70">
        <v>46182</v>
      </c>
      <c r="C4826" s="74" t="s">
        <v>15</v>
      </c>
      <c r="D4826" s="210" t="s">
        <v>217</v>
      </c>
      <c r="E4826" s="198">
        <v>538.03</v>
      </c>
      <c r="F4826" s="198">
        <v>20</v>
      </c>
      <c r="G4826" s="48">
        <f>+(Ventas_Wellpro[[#This Row],[Precio de Venta]]*0.16)*Ventas_Wellpro[[#This Row],[Cantidad Vendida]]</f>
        <v>1721.6959999999999</v>
      </c>
      <c r="H4826" s="200">
        <v>10760.6</v>
      </c>
      <c r="I4826" s="17">
        <f>+Ventas_Wellpro[[#This Row],[Total de Venta sin IVA]]+Ventas_Wellpro[[#This Row],[IVA]]</f>
        <v>12482.296</v>
      </c>
      <c r="J4826">
        <f>YEAR(Ventas_Wellpro[[#This Row],[Fecha]])</f>
        <v>2026</v>
      </c>
      <c r="K4826" t="str">
        <f>TEXT(Ventas_Wellpro[[#This Row],[Fecha]],"MMMM")</f>
        <v>junio</v>
      </c>
      <c r="L4826">
        <f>DAY(Ventas_Wellpro[[#This Row],[Fecha]])</f>
        <v>9</v>
      </c>
    </row>
    <row r="4827" spans="2:12" x14ac:dyDescent="0.25">
      <c r="B4827" s="70">
        <v>46183</v>
      </c>
      <c r="C4827" s="74" t="s">
        <v>15</v>
      </c>
      <c r="D4827" s="210" t="s">
        <v>215</v>
      </c>
      <c r="E4827" s="197">
        <v>505.86</v>
      </c>
      <c r="F4827" s="197">
        <v>12</v>
      </c>
      <c r="G4827" s="48">
        <f>+(Ventas_Wellpro[[#This Row],[Precio de Venta]]*0.16)*Ventas_Wellpro[[#This Row],[Cantidad Vendida]]</f>
        <v>971.25120000000004</v>
      </c>
      <c r="H4827" s="199">
        <v>6070.32</v>
      </c>
      <c r="I4827" s="17">
        <f>+Ventas_Wellpro[[#This Row],[Total de Venta sin IVA]]+Ventas_Wellpro[[#This Row],[IVA]]</f>
        <v>7041.5711999999994</v>
      </c>
      <c r="J4827">
        <f>YEAR(Ventas_Wellpro[[#This Row],[Fecha]])</f>
        <v>2026</v>
      </c>
      <c r="K4827" t="str">
        <f>TEXT(Ventas_Wellpro[[#This Row],[Fecha]],"MMMM")</f>
        <v>junio</v>
      </c>
      <c r="L4827">
        <f>DAY(Ventas_Wellpro[[#This Row],[Fecha]])</f>
        <v>10</v>
      </c>
    </row>
    <row r="4828" spans="2:12" x14ac:dyDescent="0.25">
      <c r="B4828" s="70">
        <v>46184</v>
      </c>
      <c r="C4828" s="74" t="s">
        <v>15</v>
      </c>
      <c r="D4828" s="211" t="s">
        <v>145</v>
      </c>
      <c r="E4828" s="198">
        <v>632.99</v>
      </c>
      <c r="F4828" s="198">
        <v>16</v>
      </c>
      <c r="G4828" s="48">
        <f>+(Ventas_Wellpro[[#This Row],[Precio de Venta]]*0.16)*Ventas_Wellpro[[#This Row],[Cantidad Vendida]]</f>
        <v>1620.4544000000001</v>
      </c>
      <c r="H4828" s="200">
        <v>10127.84</v>
      </c>
      <c r="I4828" s="17">
        <f>+Ventas_Wellpro[[#This Row],[Total de Venta sin IVA]]+Ventas_Wellpro[[#This Row],[IVA]]</f>
        <v>11748.294400000001</v>
      </c>
      <c r="J4828">
        <f>YEAR(Ventas_Wellpro[[#This Row],[Fecha]])</f>
        <v>2026</v>
      </c>
      <c r="K4828" t="str">
        <f>TEXT(Ventas_Wellpro[[#This Row],[Fecha]],"MMMM")</f>
        <v>junio</v>
      </c>
      <c r="L4828">
        <f>DAY(Ventas_Wellpro[[#This Row],[Fecha]])</f>
        <v>11</v>
      </c>
    </row>
    <row r="4829" spans="2:12" x14ac:dyDescent="0.25">
      <c r="B4829" s="70">
        <v>46189</v>
      </c>
      <c r="C4829" s="74" t="s">
        <v>15</v>
      </c>
      <c r="D4829" s="210" t="s">
        <v>215</v>
      </c>
      <c r="E4829" s="197">
        <v>505.86</v>
      </c>
      <c r="F4829" s="197">
        <v>21</v>
      </c>
      <c r="G4829" s="48">
        <f>+(Ventas_Wellpro[[#This Row],[Precio de Venta]]*0.16)*Ventas_Wellpro[[#This Row],[Cantidad Vendida]]</f>
        <v>1699.6896000000002</v>
      </c>
      <c r="H4829" s="199">
        <v>10623.06</v>
      </c>
      <c r="I4829" s="17">
        <f>+Ventas_Wellpro[[#This Row],[Total de Venta sin IVA]]+Ventas_Wellpro[[#This Row],[IVA]]</f>
        <v>12322.749599999999</v>
      </c>
      <c r="J4829">
        <f>YEAR(Ventas_Wellpro[[#This Row],[Fecha]])</f>
        <v>2026</v>
      </c>
      <c r="K4829" t="str">
        <f>TEXT(Ventas_Wellpro[[#This Row],[Fecha]],"MMMM")</f>
        <v>junio</v>
      </c>
      <c r="L4829">
        <f>DAY(Ventas_Wellpro[[#This Row],[Fecha]])</f>
        <v>16</v>
      </c>
    </row>
    <row r="4830" spans="2:12" x14ac:dyDescent="0.25">
      <c r="B4830" s="70">
        <v>46192</v>
      </c>
      <c r="C4830" s="74" t="s">
        <v>15</v>
      </c>
      <c r="D4830" t="s">
        <v>203</v>
      </c>
      <c r="E4830" s="197">
        <v>633.62</v>
      </c>
      <c r="F4830" s="197">
        <v>2</v>
      </c>
      <c r="G4830" s="48">
        <f>+(Ventas_Wellpro[[#This Row],[Precio de Venta]]*0.16)*Ventas_Wellpro[[#This Row],[Cantidad Vendida]]</f>
        <v>202.75839999999999</v>
      </c>
      <c r="H4830" s="199">
        <v>1267.24</v>
      </c>
      <c r="I4830" s="17">
        <f>+Ventas_Wellpro[[#This Row],[Total de Venta sin IVA]]+Ventas_Wellpro[[#This Row],[IVA]]</f>
        <v>1469.9983999999999</v>
      </c>
      <c r="J4830">
        <f>YEAR(Ventas_Wellpro[[#This Row],[Fecha]])</f>
        <v>2026</v>
      </c>
      <c r="K4830" t="str">
        <f>TEXT(Ventas_Wellpro[[#This Row],[Fecha]],"MMMM")</f>
        <v>junio</v>
      </c>
      <c r="L4830">
        <f>DAY(Ventas_Wellpro[[#This Row],[Fecha]])</f>
        <v>19</v>
      </c>
    </row>
    <row r="4831" spans="2:12" x14ac:dyDescent="0.25">
      <c r="B4831" s="70">
        <v>46192</v>
      </c>
      <c r="C4831" s="74" t="s">
        <v>15</v>
      </c>
      <c r="D4831" s="210" t="s">
        <v>217</v>
      </c>
      <c r="E4831" s="198">
        <v>538.03</v>
      </c>
      <c r="F4831" s="198">
        <v>10</v>
      </c>
      <c r="G4831" s="48">
        <f>+(Ventas_Wellpro[[#This Row],[Precio de Venta]]*0.16)*Ventas_Wellpro[[#This Row],[Cantidad Vendida]]</f>
        <v>860.84799999999996</v>
      </c>
      <c r="H4831" s="200">
        <v>5380.3</v>
      </c>
      <c r="I4831" s="17">
        <f>+Ventas_Wellpro[[#This Row],[Total de Venta sin IVA]]+Ventas_Wellpro[[#This Row],[IVA]]</f>
        <v>6241.1480000000001</v>
      </c>
      <c r="J4831">
        <f>YEAR(Ventas_Wellpro[[#This Row],[Fecha]])</f>
        <v>2026</v>
      </c>
      <c r="K4831" t="str">
        <f>TEXT(Ventas_Wellpro[[#This Row],[Fecha]],"MMMM")</f>
        <v>junio</v>
      </c>
      <c r="L4831">
        <f>DAY(Ventas_Wellpro[[#This Row],[Fecha]])</f>
        <v>19</v>
      </c>
    </row>
    <row r="4832" spans="2:12" x14ac:dyDescent="0.25">
      <c r="B4832" s="70">
        <v>46177</v>
      </c>
      <c r="C4832" s="74" t="s">
        <v>17</v>
      </c>
      <c r="D4832" t="s">
        <v>196</v>
      </c>
      <c r="E4832" s="197">
        <v>498.66</v>
      </c>
      <c r="F4832" s="197">
        <v>6</v>
      </c>
      <c r="G4832" s="48">
        <f>+(Ventas_Wellpro[[#This Row],[Precio de Venta]]*0.16)*Ventas_Wellpro[[#This Row],[Cantidad Vendida]]</f>
        <v>478.71360000000004</v>
      </c>
      <c r="H4832" s="199">
        <v>2991.96</v>
      </c>
      <c r="I4832" s="17">
        <f>+Ventas_Wellpro[[#This Row],[Total de Venta sin IVA]]+Ventas_Wellpro[[#This Row],[IVA]]</f>
        <v>3470.6736000000001</v>
      </c>
      <c r="J4832">
        <f>YEAR(Ventas_Wellpro[[#This Row],[Fecha]])</f>
        <v>2026</v>
      </c>
      <c r="K4832" t="str">
        <f>TEXT(Ventas_Wellpro[[#This Row],[Fecha]],"MMMM")</f>
        <v>junio</v>
      </c>
      <c r="L4832">
        <f>DAY(Ventas_Wellpro[[#This Row],[Fecha]])</f>
        <v>4</v>
      </c>
    </row>
    <row r="4833" spans="2:12" x14ac:dyDescent="0.25">
      <c r="B4833" s="70">
        <v>46177</v>
      </c>
      <c r="C4833" s="74" t="s">
        <v>17</v>
      </c>
      <c r="D4833" t="s">
        <v>196</v>
      </c>
      <c r="E4833" s="198">
        <v>498.66</v>
      </c>
      <c r="F4833" s="198">
        <v>6</v>
      </c>
      <c r="G4833" s="48">
        <f>+(Ventas_Wellpro[[#This Row],[Precio de Venta]]*0.16)*Ventas_Wellpro[[#This Row],[Cantidad Vendida]]</f>
        <v>478.71360000000004</v>
      </c>
      <c r="H4833" s="200">
        <v>2991.96</v>
      </c>
      <c r="I4833" s="17">
        <f>+Ventas_Wellpro[[#This Row],[Total de Venta sin IVA]]+Ventas_Wellpro[[#This Row],[IVA]]</f>
        <v>3470.6736000000001</v>
      </c>
      <c r="J4833">
        <f>YEAR(Ventas_Wellpro[[#This Row],[Fecha]])</f>
        <v>2026</v>
      </c>
      <c r="K4833" t="str">
        <f>TEXT(Ventas_Wellpro[[#This Row],[Fecha]],"MMMM")</f>
        <v>junio</v>
      </c>
      <c r="L4833">
        <f>DAY(Ventas_Wellpro[[#This Row],[Fecha]])</f>
        <v>4</v>
      </c>
    </row>
    <row r="4834" spans="2:12" x14ac:dyDescent="0.25">
      <c r="B4834" s="70">
        <v>46177</v>
      </c>
      <c r="C4834" s="74" t="s">
        <v>17</v>
      </c>
      <c r="D4834" t="s">
        <v>196</v>
      </c>
      <c r="E4834" s="197">
        <v>498.66</v>
      </c>
      <c r="F4834" s="197">
        <v>6</v>
      </c>
      <c r="G4834" s="48">
        <f>+(Ventas_Wellpro[[#This Row],[Precio de Venta]]*0.16)*Ventas_Wellpro[[#This Row],[Cantidad Vendida]]</f>
        <v>478.71360000000004</v>
      </c>
      <c r="H4834" s="199">
        <v>2991.96</v>
      </c>
      <c r="I4834" s="17">
        <f>+Ventas_Wellpro[[#This Row],[Total de Venta sin IVA]]+Ventas_Wellpro[[#This Row],[IVA]]</f>
        <v>3470.6736000000001</v>
      </c>
      <c r="J4834">
        <f>YEAR(Ventas_Wellpro[[#This Row],[Fecha]])</f>
        <v>2026</v>
      </c>
      <c r="K4834" t="str">
        <f>TEXT(Ventas_Wellpro[[#This Row],[Fecha]],"MMMM")</f>
        <v>junio</v>
      </c>
      <c r="L4834">
        <f>DAY(Ventas_Wellpro[[#This Row],[Fecha]])</f>
        <v>4</v>
      </c>
    </row>
    <row r="4835" spans="2:12" x14ac:dyDescent="0.25">
      <c r="B4835" s="70">
        <v>46177</v>
      </c>
      <c r="C4835" s="74" t="s">
        <v>17</v>
      </c>
      <c r="D4835" t="s">
        <v>196</v>
      </c>
      <c r="E4835" s="198">
        <v>498.66</v>
      </c>
      <c r="F4835" s="198">
        <v>6</v>
      </c>
      <c r="G4835" s="48">
        <f>+(Ventas_Wellpro[[#This Row],[Precio de Venta]]*0.16)*Ventas_Wellpro[[#This Row],[Cantidad Vendida]]</f>
        <v>478.71360000000004</v>
      </c>
      <c r="H4835" s="200">
        <v>2991.96</v>
      </c>
      <c r="I4835" s="17">
        <f>+Ventas_Wellpro[[#This Row],[Total de Venta sin IVA]]+Ventas_Wellpro[[#This Row],[IVA]]</f>
        <v>3470.6736000000001</v>
      </c>
      <c r="J4835">
        <f>YEAR(Ventas_Wellpro[[#This Row],[Fecha]])</f>
        <v>2026</v>
      </c>
      <c r="K4835" t="str">
        <f>TEXT(Ventas_Wellpro[[#This Row],[Fecha]],"MMMM")</f>
        <v>junio</v>
      </c>
      <c r="L4835">
        <f>DAY(Ventas_Wellpro[[#This Row],[Fecha]])</f>
        <v>4</v>
      </c>
    </row>
    <row r="4836" spans="2:12" x14ac:dyDescent="0.25">
      <c r="B4836" s="70">
        <v>46177</v>
      </c>
      <c r="C4836" s="74" t="s">
        <v>17</v>
      </c>
      <c r="D4836" t="s">
        <v>196</v>
      </c>
      <c r="E4836" s="197">
        <v>498.66</v>
      </c>
      <c r="F4836" s="197">
        <v>6</v>
      </c>
      <c r="G4836" s="48">
        <f>+(Ventas_Wellpro[[#This Row],[Precio de Venta]]*0.16)*Ventas_Wellpro[[#This Row],[Cantidad Vendida]]</f>
        <v>478.71360000000004</v>
      </c>
      <c r="H4836" s="199">
        <v>2991.96</v>
      </c>
      <c r="I4836" s="17">
        <f>+Ventas_Wellpro[[#This Row],[Total de Venta sin IVA]]+Ventas_Wellpro[[#This Row],[IVA]]</f>
        <v>3470.6736000000001</v>
      </c>
      <c r="J4836">
        <f>YEAR(Ventas_Wellpro[[#This Row],[Fecha]])</f>
        <v>2026</v>
      </c>
      <c r="K4836" t="str">
        <f>TEXT(Ventas_Wellpro[[#This Row],[Fecha]],"MMMM")</f>
        <v>junio</v>
      </c>
      <c r="L4836">
        <f>DAY(Ventas_Wellpro[[#This Row],[Fecha]])</f>
        <v>4</v>
      </c>
    </row>
    <row r="4837" spans="2:12" x14ac:dyDescent="0.25">
      <c r="B4837" s="70">
        <v>46177</v>
      </c>
      <c r="C4837" s="74" t="s">
        <v>17</v>
      </c>
      <c r="D4837" t="s">
        <v>196</v>
      </c>
      <c r="E4837" s="198">
        <v>498.66</v>
      </c>
      <c r="F4837" s="198">
        <v>6</v>
      </c>
      <c r="G4837" s="48">
        <f>+(Ventas_Wellpro[[#This Row],[Precio de Venta]]*0.16)*Ventas_Wellpro[[#This Row],[Cantidad Vendida]]</f>
        <v>478.71360000000004</v>
      </c>
      <c r="H4837" s="200">
        <v>2991.96</v>
      </c>
      <c r="I4837" s="17">
        <f>+Ventas_Wellpro[[#This Row],[Total de Venta sin IVA]]+Ventas_Wellpro[[#This Row],[IVA]]</f>
        <v>3470.6736000000001</v>
      </c>
      <c r="J4837">
        <f>YEAR(Ventas_Wellpro[[#This Row],[Fecha]])</f>
        <v>2026</v>
      </c>
      <c r="K4837" t="str">
        <f>TEXT(Ventas_Wellpro[[#This Row],[Fecha]],"MMMM")</f>
        <v>junio</v>
      </c>
      <c r="L4837">
        <f>DAY(Ventas_Wellpro[[#This Row],[Fecha]])</f>
        <v>4</v>
      </c>
    </row>
    <row r="4838" spans="2:12" x14ac:dyDescent="0.25">
      <c r="B4838" s="70">
        <v>46177</v>
      </c>
      <c r="C4838" s="74" t="s">
        <v>17</v>
      </c>
      <c r="D4838" t="s">
        <v>196</v>
      </c>
      <c r="E4838" s="197">
        <v>498.66</v>
      </c>
      <c r="F4838" s="197">
        <v>6</v>
      </c>
      <c r="G4838" s="48">
        <f>+(Ventas_Wellpro[[#This Row],[Precio de Venta]]*0.16)*Ventas_Wellpro[[#This Row],[Cantidad Vendida]]</f>
        <v>478.71360000000004</v>
      </c>
      <c r="H4838" s="199">
        <v>2991.96</v>
      </c>
      <c r="I4838" s="17">
        <f>+Ventas_Wellpro[[#This Row],[Total de Venta sin IVA]]+Ventas_Wellpro[[#This Row],[IVA]]</f>
        <v>3470.6736000000001</v>
      </c>
      <c r="J4838">
        <f>YEAR(Ventas_Wellpro[[#This Row],[Fecha]])</f>
        <v>2026</v>
      </c>
      <c r="K4838" t="str">
        <f>TEXT(Ventas_Wellpro[[#This Row],[Fecha]],"MMMM")</f>
        <v>junio</v>
      </c>
      <c r="L4838">
        <f>DAY(Ventas_Wellpro[[#This Row],[Fecha]])</f>
        <v>4</v>
      </c>
    </row>
    <row r="4839" spans="2:12" x14ac:dyDescent="0.25">
      <c r="B4839" s="70">
        <v>46177</v>
      </c>
      <c r="C4839" s="74" t="s">
        <v>17</v>
      </c>
      <c r="D4839" t="s">
        <v>196</v>
      </c>
      <c r="E4839" s="198">
        <v>498.66</v>
      </c>
      <c r="F4839" s="198">
        <v>6</v>
      </c>
      <c r="G4839" s="48">
        <f>+(Ventas_Wellpro[[#This Row],[Precio de Venta]]*0.16)*Ventas_Wellpro[[#This Row],[Cantidad Vendida]]</f>
        <v>478.71360000000004</v>
      </c>
      <c r="H4839" s="200">
        <v>2991.96</v>
      </c>
      <c r="I4839" s="17">
        <f>+Ventas_Wellpro[[#This Row],[Total de Venta sin IVA]]+Ventas_Wellpro[[#This Row],[IVA]]</f>
        <v>3470.6736000000001</v>
      </c>
      <c r="J4839">
        <f>YEAR(Ventas_Wellpro[[#This Row],[Fecha]])</f>
        <v>2026</v>
      </c>
      <c r="K4839" t="str">
        <f>TEXT(Ventas_Wellpro[[#This Row],[Fecha]],"MMMM")</f>
        <v>junio</v>
      </c>
      <c r="L4839">
        <f>DAY(Ventas_Wellpro[[#This Row],[Fecha]])</f>
        <v>4</v>
      </c>
    </row>
    <row r="4840" spans="2:12" x14ac:dyDescent="0.25">
      <c r="B4840" s="70">
        <v>46184</v>
      </c>
      <c r="C4840" s="74" t="s">
        <v>17</v>
      </c>
      <c r="D4840" t="s">
        <v>196</v>
      </c>
      <c r="E4840" s="197">
        <v>498.66</v>
      </c>
      <c r="F4840" s="197">
        <v>6</v>
      </c>
      <c r="G4840" s="48">
        <f>+(Ventas_Wellpro[[#This Row],[Precio de Venta]]*0.16)*Ventas_Wellpro[[#This Row],[Cantidad Vendida]]</f>
        <v>478.71360000000004</v>
      </c>
      <c r="H4840" s="199">
        <v>2991.96</v>
      </c>
      <c r="I4840" s="17">
        <f>+Ventas_Wellpro[[#This Row],[Total de Venta sin IVA]]+Ventas_Wellpro[[#This Row],[IVA]]</f>
        <v>3470.6736000000001</v>
      </c>
      <c r="J4840">
        <f>YEAR(Ventas_Wellpro[[#This Row],[Fecha]])</f>
        <v>2026</v>
      </c>
      <c r="K4840" t="str">
        <f>TEXT(Ventas_Wellpro[[#This Row],[Fecha]],"MMMM")</f>
        <v>junio</v>
      </c>
      <c r="L4840">
        <f>DAY(Ventas_Wellpro[[#This Row],[Fecha]])</f>
        <v>11</v>
      </c>
    </row>
    <row r="4841" spans="2:12" x14ac:dyDescent="0.25">
      <c r="B4841" s="70">
        <v>46184</v>
      </c>
      <c r="C4841" s="74" t="s">
        <v>17</v>
      </c>
      <c r="D4841" t="s">
        <v>196</v>
      </c>
      <c r="E4841" s="198">
        <v>498.66</v>
      </c>
      <c r="F4841" s="198">
        <v>6</v>
      </c>
      <c r="G4841" s="48">
        <f>+(Ventas_Wellpro[[#This Row],[Precio de Venta]]*0.16)*Ventas_Wellpro[[#This Row],[Cantidad Vendida]]</f>
        <v>478.71360000000004</v>
      </c>
      <c r="H4841" s="200">
        <v>2991.96</v>
      </c>
      <c r="I4841" s="17">
        <f>+Ventas_Wellpro[[#This Row],[Total de Venta sin IVA]]+Ventas_Wellpro[[#This Row],[IVA]]</f>
        <v>3470.6736000000001</v>
      </c>
      <c r="J4841">
        <f>YEAR(Ventas_Wellpro[[#This Row],[Fecha]])</f>
        <v>2026</v>
      </c>
      <c r="K4841" t="str">
        <f>TEXT(Ventas_Wellpro[[#This Row],[Fecha]],"MMMM")</f>
        <v>junio</v>
      </c>
      <c r="L4841">
        <f>DAY(Ventas_Wellpro[[#This Row],[Fecha]])</f>
        <v>11</v>
      </c>
    </row>
    <row r="4842" spans="2:12" x14ac:dyDescent="0.25">
      <c r="B4842" s="70">
        <v>46184</v>
      </c>
      <c r="C4842" s="74" t="s">
        <v>17</v>
      </c>
      <c r="D4842" t="s">
        <v>196</v>
      </c>
      <c r="E4842" s="197">
        <v>498.66</v>
      </c>
      <c r="F4842" s="197">
        <v>6</v>
      </c>
      <c r="G4842" s="48">
        <f>+(Ventas_Wellpro[[#This Row],[Precio de Venta]]*0.16)*Ventas_Wellpro[[#This Row],[Cantidad Vendida]]</f>
        <v>478.71360000000004</v>
      </c>
      <c r="H4842" s="199">
        <v>2991.96</v>
      </c>
      <c r="I4842" s="17">
        <f>+Ventas_Wellpro[[#This Row],[Total de Venta sin IVA]]+Ventas_Wellpro[[#This Row],[IVA]]</f>
        <v>3470.6736000000001</v>
      </c>
      <c r="J4842">
        <f>YEAR(Ventas_Wellpro[[#This Row],[Fecha]])</f>
        <v>2026</v>
      </c>
      <c r="K4842" t="str">
        <f>TEXT(Ventas_Wellpro[[#This Row],[Fecha]],"MMMM")</f>
        <v>junio</v>
      </c>
      <c r="L4842">
        <f>DAY(Ventas_Wellpro[[#This Row],[Fecha]])</f>
        <v>11</v>
      </c>
    </row>
    <row r="4843" spans="2:12" x14ac:dyDescent="0.25">
      <c r="B4843" s="70">
        <v>46184</v>
      </c>
      <c r="C4843" s="74" t="s">
        <v>17</v>
      </c>
      <c r="D4843" t="s">
        <v>196</v>
      </c>
      <c r="E4843" s="198">
        <v>498.66</v>
      </c>
      <c r="F4843" s="198">
        <v>12</v>
      </c>
      <c r="G4843" s="48">
        <f>+(Ventas_Wellpro[[#This Row],[Precio de Venta]]*0.16)*Ventas_Wellpro[[#This Row],[Cantidad Vendida]]</f>
        <v>957.42720000000008</v>
      </c>
      <c r="H4843" s="200">
        <v>5983.92</v>
      </c>
      <c r="I4843" s="17">
        <f>+Ventas_Wellpro[[#This Row],[Total de Venta sin IVA]]+Ventas_Wellpro[[#This Row],[IVA]]</f>
        <v>6941.3472000000002</v>
      </c>
      <c r="J4843">
        <f>YEAR(Ventas_Wellpro[[#This Row],[Fecha]])</f>
        <v>2026</v>
      </c>
      <c r="K4843" t="str">
        <f>TEXT(Ventas_Wellpro[[#This Row],[Fecha]],"MMMM")</f>
        <v>junio</v>
      </c>
      <c r="L4843">
        <f>DAY(Ventas_Wellpro[[#This Row],[Fecha]])</f>
        <v>11</v>
      </c>
    </row>
    <row r="4844" spans="2:12" x14ac:dyDescent="0.25">
      <c r="B4844" s="70">
        <v>46184</v>
      </c>
      <c r="C4844" s="74" t="s">
        <v>17</v>
      </c>
      <c r="D4844" t="s">
        <v>196</v>
      </c>
      <c r="E4844" s="197">
        <v>498.66</v>
      </c>
      <c r="F4844" s="197">
        <v>12</v>
      </c>
      <c r="G4844" s="48">
        <f>+(Ventas_Wellpro[[#This Row],[Precio de Venta]]*0.16)*Ventas_Wellpro[[#This Row],[Cantidad Vendida]]</f>
        <v>957.42720000000008</v>
      </c>
      <c r="H4844" s="199">
        <v>5983.92</v>
      </c>
      <c r="I4844" s="17">
        <f>+Ventas_Wellpro[[#This Row],[Total de Venta sin IVA]]+Ventas_Wellpro[[#This Row],[IVA]]</f>
        <v>6941.3472000000002</v>
      </c>
      <c r="J4844">
        <f>YEAR(Ventas_Wellpro[[#This Row],[Fecha]])</f>
        <v>2026</v>
      </c>
      <c r="K4844" t="str">
        <f>TEXT(Ventas_Wellpro[[#This Row],[Fecha]],"MMMM")</f>
        <v>junio</v>
      </c>
      <c r="L4844">
        <f>DAY(Ventas_Wellpro[[#This Row],[Fecha]])</f>
        <v>11</v>
      </c>
    </row>
    <row r="4845" spans="2:12" x14ac:dyDescent="0.25">
      <c r="B4845" s="70">
        <v>46189</v>
      </c>
      <c r="C4845" s="74" t="s">
        <v>17</v>
      </c>
      <c r="D4845" t="s">
        <v>196</v>
      </c>
      <c r="E4845" s="198">
        <v>498.66</v>
      </c>
      <c r="F4845" s="198">
        <v>30</v>
      </c>
      <c r="G4845" s="48">
        <f>+(Ventas_Wellpro[[#This Row],[Precio de Venta]]*0.16)*Ventas_Wellpro[[#This Row],[Cantidad Vendida]]</f>
        <v>2393.5680000000002</v>
      </c>
      <c r="H4845" s="200">
        <v>14959.8</v>
      </c>
      <c r="I4845" s="17">
        <f>+Ventas_Wellpro[[#This Row],[Total de Venta sin IVA]]+Ventas_Wellpro[[#This Row],[IVA]]</f>
        <v>17353.367999999999</v>
      </c>
      <c r="J4845">
        <f>YEAR(Ventas_Wellpro[[#This Row],[Fecha]])</f>
        <v>2026</v>
      </c>
      <c r="K4845" t="str">
        <f>TEXT(Ventas_Wellpro[[#This Row],[Fecha]],"MMMM")</f>
        <v>junio</v>
      </c>
      <c r="L4845">
        <f>DAY(Ventas_Wellpro[[#This Row],[Fecha]])</f>
        <v>16</v>
      </c>
    </row>
    <row r="4846" spans="2:12" x14ac:dyDescent="0.25">
      <c r="B4846" s="70">
        <v>46189</v>
      </c>
      <c r="C4846" s="74" t="s">
        <v>17</v>
      </c>
      <c r="D4846" t="s">
        <v>196</v>
      </c>
      <c r="E4846" s="197">
        <v>498.66</v>
      </c>
      <c r="F4846" s="197">
        <v>12</v>
      </c>
      <c r="G4846" s="48">
        <f>+(Ventas_Wellpro[[#This Row],[Precio de Venta]]*0.16)*Ventas_Wellpro[[#This Row],[Cantidad Vendida]]</f>
        <v>957.42720000000008</v>
      </c>
      <c r="H4846" s="199">
        <v>5983.92</v>
      </c>
      <c r="I4846" s="17">
        <f>+Ventas_Wellpro[[#This Row],[Total de Venta sin IVA]]+Ventas_Wellpro[[#This Row],[IVA]]</f>
        <v>6941.3472000000002</v>
      </c>
      <c r="J4846">
        <f>YEAR(Ventas_Wellpro[[#This Row],[Fecha]])</f>
        <v>2026</v>
      </c>
      <c r="K4846" t="str">
        <f>TEXT(Ventas_Wellpro[[#This Row],[Fecha]],"MMMM")</f>
        <v>junio</v>
      </c>
      <c r="L4846">
        <f>DAY(Ventas_Wellpro[[#This Row],[Fecha]])</f>
        <v>16</v>
      </c>
    </row>
    <row r="4847" spans="2:12" x14ac:dyDescent="0.25">
      <c r="B4847" s="70">
        <v>46189</v>
      </c>
      <c r="C4847" s="74" t="s">
        <v>17</v>
      </c>
      <c r="D4847" t="s">
        <v>196</v>
      </c>
      <c r="E4847" s="198">
        <v>498.66</v>
      </c>
      <c r="F4847" s="198">
        <v>54</v>
      </c>
      <c r="G4847" s="48">
        <f>+(Ventas_Wellpro[[#This Row],[Precio de Venta]]*0.16)*Ventas_Wellpro[[#This Row],[Cantidad Vendida]]</f>
        <v>4308.4224000000004</v>
      </c>
      <c r="H4847" s="200">
        <v>26927.64</v>
      </c>
      <c r="I4847" s="17">
        <f>+Ventas_Wellpro[[#This Row],[Total de Venta sin IVA]]+Ventas_Wellpro[[#This Row],[IVA]]</f>
        <v>31236.062399999999</v>
      </c>
      <c r="J4847">
        <f>YEAR(Ventas_Wellpro[[#This Row],[Fecha]])</f>
        <v>2026</v>
      </c>
      <c r="K4847" t="str">
        <f>TEXT(Ventas_Wellpro[[#This Row],[Fecha]],"MMMM")</f>
        <v>junio</v>
      </c>
      <c r="L4847">
        <f>DAY(Ventas_Wellpro[[#This Row],[Fecha]])</f>
        <v>16</v>
      </c>
    </row>
    <row r="4848" spans="2:12" x14ac:dyDescent="0.25">
      <c r="B4848" s="70">
        <v>46189</v>
      </c>
      <c r="C4848" s="74" t="s">
        <v>17</v>
      </c>
      <c r="D4848" t="s">
        <v>196</v>
      </c>
      <c r="E4848" s="197">
        <v>498.66</v>
      </c>
      <c r="F4848" s="197">
        <v>6</v>
      </c>
      <c r="G4848" s="48">
        <f>+(Ventas_Wellpro[[#This Row],[Precio de Venta]]*0.16)*Ventas_Wellpro[[#This Row],[Cantidad Vendida]]</f>
        <v>478.71360000000004</v>
      </c>
      <c r="H4848" s="199">
        <v>2991.96</v>
      </c>
      <c r="I4848" s="17">
        <f>+Ventas_Wellpro[[#This Row],[Total de Venta sin IVA]]+Ventas_Wellpro[[#This Row],[IVA]]</f>
        <v>3470.6736000000001</v>
      </c>
      <c r="J4848">
        <f>YEAR(Ventas_Wellpro[[#This Row],[Fecha]])</f>
        <v>2026</v>
      </c>
      <c r="K4848" t="str">
        <f>TEXT(Ventas_Wellpro[[#This Row],[Fecha]],"MMMM")</f>
        <v>junio</v>
      </c>
      <c r="L4848">
        <f>DAY(Ventas_Wellpro[[#This Row],[Fecha]])</f>
        <v>16</v>
      </c>
    </row>
    <row r="4849" spans="2:12" x14ac:dyDescent="0.25">
      <c r="B4849" s="70">
        <v>46189</v>
      </c>
      <c r="C4849" s="74" t="s">
        <v>17</v>
      </c>
      <c r="D4849" t="s">
        <v>196</v>
      </c>
      <c r="E4849" s="198">
        <v>498.66</v>
      </c>
      <c r="F4849" s="198">
        <v>6</v>
      </c>
      <c r="G4849" s="48">
        <f>+(Ventas_Wellpro[[#This Row],[Precio de Venta]]*0.16)*Ventas_Wellpro[[#This Row],[Cantidad Vendida]]</f>
        <v>478.71360000000004</v>
      </c>
      <c r="H4849" s="200">
        <v>2991.96</v>
      </c>
      <c r="I4849" s="17">
        <f>+Ventas_Wellpro[[#This Row],[Total de Venta sin IVA]]+Ventas_Wellpro[[#This Row],[IVA]]</f>
        <v>3470.6736000000001</v>
      </c>
      <c r="J4849">
        <f>YEAR(Ventas_Wellpro[[#This Row],[Fecha]])</f>
        <v>2026</v>
      </c>
      <c r="K4849" t="str">
        <f>TEXT(Ventas_Wellpro[[#This Row],[Fecha]],"MMMM")</f>
        <v>junio</v>
      </c>
      <c r="L4849">
        <f>DAY(Ventas_Wellpro[[#This Row],[Fecha]])</f>
        <v>16</v>
      </c>
    </row>
    <row r="4850" spans="2:12" x14ac:dyDescent="0.25">
      <c r="B4850" s="70">
        <v>46190</v>
      </c>
      <c r="C4850" s="74" t="s">
        <v>17</v>
      </c>
      <c r="D4850" t="s">
        <v>196</v>
      </c>
      <c r="E4850" s="197">
        <v>498.66</v>
      </c>
      <c r="F4850" s="197">
        <v>6</v>
      </c>
      <c r="G4850" s="48">
        <f>+(Ventas_Wellpro[[#This Row],[Precio de Venta]]*0.16)*Ventas_Wellpro[[#This Row],[Cantidad Vendida]]</f>
        <v>478.71360000000004</v>
      </c>
      <c r="H4850" s="199">
        <v>2991.96</v>
      </c>
      <c r="I4850" s="17">
        <f>+Ventas_Wellpro[[#This Row],[Total de Venta sin IVA]]+Ventas_Wellpro[[#This Row],[IVA]]</f>
        <v>3470.6736000000001</v>
      </c>
      <c r="J4850">
        <f>YEAR(Ventas_Wellpro[[#This Row],[Fecha]])</f>
        <v>2026</v>
      </c>
      <c r="K4850" t="str">
        <f>TEXT(Ventas_Wellpro[[#This Row],[Fecha]],"MMMM")</f>
        <v>junio</v>
      </c>
      <c r="L4850">
        <f>DAY(Ventas_Wellpro[[#This Row],[Fecha]])</f>
        <v>17</v>
      </c>
    </row>
    <row r="4851" spans="2:12" x14ac:dyDescent="0.25">
      <c r="B4851" s="70">
        <v>46190</v>
      </c>
      <c r="C4851" s="74" t="s">
        <v>17</v>
      </c>
      <c r="D4851" t="s">
        <v>196</v>
      </c>
      <c r="E4851" s="198">
        <v>498.66</v>
      </c>
      <c r="F4851" s="198">
        <v>6</v>
      </c>
      <c r="G4851" s="48">
        <f>+(Ventas_Wellpro[[#This Row],[Precio de Venta]]*0.16)*Ventas_Wellpro[[#This Row],[Cantidad Vendida]]</f>
        <v>478.71360000000004</v>
      </c>
      <c r="H4851" s="200">
        <v>2991.96</v>
      </c>
      <c r="I4851" s="17">
        <f>+Ventas_Wellpro[[#This Row],[Total de Venta sin IVA]]+Ventas_Wellpro[[#This Row],[IVA]]</f>
        <v>3470.6736000000001</v>
      </c>
      <c r="J4851">
        <f>YEAR(Ventas_Wellpro[[#This Row],[Fecha]])</f>
        <v>2026</v>
      </c>
      <c r="K4851" t="str">
        <f>TEXT(Ventas_Wellpro[[#This Row],[Fecha]],"MMMM")</f>
        <v>junio</v>
      </c>
      <c r="L4851">
        <f>DAY(Ventas_Wellpro[[#This Row],[Fecha]])</f>
        <v>17</v>
      </c>
    </row>
    <row r="4852" spans="2:12" x14ac:dyDescent="0.25">
      <c r="B4852" s="70">
        <v>46190</v>
      </c>
      <c r="C4852" s="74" t="s">
        <v>17</v>
      </c>
      <c r="D4852" t="s">
        <v>196</v>
      </c>
      <c r="E4852" s="197">
        <v>498.66</v>
      </c>
      <c r="F4852" s="197">
        <v>12</v>
      </c>
      <c r="G4852" s="48">
        <f>+(Ventas_Wellpro[[#This Row],[Precio de Venta]]*0.16)*Ventas_Wellpro[[#This Row],[Cantidad Vendida]]</f>
        <v>957.42720000000008</v>
      </c>
      <c r="H4852" s="199">
        <v>5983.92</v>
      </c>
      <c r="I4852" s="17">
        <f>+Ventas_Wellpro[[#This Row],[Total de Venta sin IVA]]+Ventas_Wellpro[[#This Row],[IVA]]</f>
        <v>6941.3472000000002</v>
      </c>
      <c r="J4852">
        <f>YEAR(Ventas_Wellpro[[#This Row],[Fecha]])</f>
        <v>2026</v>
      </c>
      <c r="K4852" t="str">
        <f>TEXT(Ventas_Wellpro[[#This Row],[Fecha]],"MMMM")</f>
        <v>junio</v>
      </c>
      <c r="L4852">
        <f>DAY(Ventas_Wellpro[[#This Row],[Fecha]])</f>
        <v>17</v>
      </c>
    </row>
    <row r="4853" spans="2:12" x14ac:dyDescent="0.25">
      <c r="B4853" s="70">
        <v>46190</v>
      </c>
      <c r="C4853" s="74" t="s">
        <v>17</v>
      </c>
      <c r="D4853" t="s">
        <v>196</v>
      </c>
      <c r="E4853" s="198">
        <v>498.66</v>
      </c>
      <c r="F4853" s="198">
        <v>6</v>
      </c>
      <c r="G4853" s="48">
        <f>+(Ventas_Wellpro[[#This Row],[Precio de Venta]]*0.16)*Ventas_Wellpro[[#This Row],[Cantidad Vendida]]</f>
        <v>478.71360000000004</v>
      </c>
      <c r="H4853" s="200">
        <v>2991.96</v>
      </c>
      <c r="I4853" s="17">
        <f>+Ventas_Wellpro[[#This Row],[Total de Venta sin IVA]]+Ventas_Wellpro[[#This Row],[IVA]]</f>
        <v>3470.6736000000001</v>
      </c>
      <c r="J4853">
        <f>YEAR(Ventas_Wellpro[[#This Row],[Fecha]])</f>
        <v>2026</v>
      </c>
      <c r="K4853" t="str">
        <f>TEXT(Ventas_Wellpro[[#This Row],[Fecha]],"MMMM")</f>
        <v>junio</v>
      </c>
      <c r="L4853">
        <f>DAY(Ventas_Wellpro[[#This Row],[Fecha]])</f>
        <v>17</v>
      </c>
    </row>
    <row r="4854" spans="2:12" x14ac:dyDescent="0.25">
      <c r="B4854" s="70">
        <v>46190</v>
      </c>
      <c r="C4854" s="74" t="s">
        <v>17</v>
      </c>
      <c r="D4854" t="s">
        <v>196</v>
      </c>
      <c r="E4854" s="197">
        <v>498.66</v>
      </c>
      <c r="F4854" s="197">
        <v>6</v>
      </c>
      <c r="G4854" s="48">
        <f>+(Ventas_Wellpro[[#This Row],[Precio de Venta]]*0.16)*Ventas_Wellpro[[#This Row],[Cantidad Vendida]]</f>
        <v>478.71360000000004</v>
      </c>
      <c r="H4854" s="199">
        <v>2991.96</v>
      </c>
      <c r="I4854" s="17">
        <f>+Ventas_Wellpro[[#This Row],[Total de Venta sin IVA]]+Ventas_Wellpro[[#This Row],[IVA]]</f>
        <v>3470.6736000000001</v>
      </c>
      <c r="J4854">
        <f>YEAR(Ventas_Wellpro[[#This Row],[Fecha]])</f>
        <v>2026</v>
      </c>
      <c r="K4854" t="str">
        <f>TEXT(Ventas_Wellpro[[#This Row],[Fecha]],"MMMM")</f>
        <v>junio</v>
      </c>
      <c r="L4854">
        <f>DAY(Ventas_Wellpro[[#This Row],[Fecha]])</f>
        <v>17</v>
      </c>
    </row>
    <row r="4855" spans="2:12" x14ac:dyDescent="0.25">
      <c r="B4855" s="70">
        <v>46176</v>
      </c>
      <c r="C4855" s="89" t="s">
        <v>187</v>
      </c>
      <c r="D4855" s="211" t="s">
        <v>215</v>
      </c>
      <c r="E4855" s="198">
        <v>547.24</v>
      </c>
      <c r="F4855" s="198">
        <v>18</v>
      </c>
      <c r="G4855" s="48">
        <f>+(Ventas_Wellpro[[#This Row],[Precio de Venta]]*0.16)*Ventas_Wellpro[[#This Row],[Cantidad Vendida]]</f>
        <v>1576.0512000000001</v>
      </c>
      <c r="H4855" s="200">
        <v>9850.32</v>
      </c>
      <c r="I4855" s="17">
        <f>+Ventas_Wellpro[[#This Row],[Total de Venta sin IVA]]+Ventas_Wellpro[[#This Row],[IVA]]</f>
        <v>11426.3712</v>
      </c>
      <c r="J4855">
        <f>YEAR(Ventas_Wellpro[[#This Row],[Fecha]])</f>
        <v>2026</v>
      </c>
      <c r="K4855" t="str">
        <f>TEXT(Ventas_Wellpro[[#This Row],[Fecha]],"MMMM")</f>
        <v>junio</v>
      </c>
      <c r="L4855">
        <f>DAY(Ventas_Wellpro[[#This Row],[Fecha]])</f>
        <v>3</v>
      </c>
    </row>
    <row r="4856" spans="2:12" x14ac:dyDescent="0.25">
      <c r="B4856" s="70">
        <v>46177</v>
      </c>
      <c r="C4856" s="89" t="s">
        <v>187</v>
      </c>
      <c r="D4856" s="210" t="s">
        <v>261</v>
      </c>
      <c r="E4856" s="197">
        <v>633.62</v>
      </c>
      <c r="F4856" s="197">
        <v>3</v>
      </c>
      <c r="G4856" s="48">
        <f>+(Ventas_Wellpro[[#This Row],[Precio de Venta]]*0.16)*Ventas_Wellpro[[#This Row],[Cantidad Vendida]]</f>
        <v>304.13760000000002</v>
      </c>
      <c r="H4856" s="199">
        <v>1900.86</v>
      </c>
      <c r="I4856" s="17">
        <f>+Ventas_Wellpro[[#This Row],[Total de Venta sin IVA]]+Ventas_Wellpro[[#This Row],[IVA]]</f>
        <v>2204.9975999999997</v>
      </c>
      <c r="J4856">
        <f>YEAR(Ventas_Wellpro[[#This Row],[Fecha]])</f>
        <v>2026</v>
      </c>
      <c r="K4856" t="str">
        <f>TEXT(Ventas_Wellpro[[#This Row],[Fecha]],"MMMM")</f>
        <v>junio</v>
      </c>
      <c r="L4856">
        <f>DAY(Ventas_Wellpro[[#This Row],[Fecha]])</f>
        <v>4</v>
      </c>
    </row>
    <row r="4857" spans="2:12" x14ac:dyDescent="0.25">
      <c r="B4857" s="70">
        <v>46189</v>
      </c>
      <c r="C4857" s="89" t="s">
        <v>187</v>
      </c>
      <c r="D4857" s="211" t="s">
        <v>215</v>
      </c>
      <c r="E4857" s="198">
        <v>547.24</v>
      </c>
      <c r="F4857" s="198">
        <v>42</v>
      </c>
      <c r="G4857" s="48">
        <f>+(Ventas_Wellpro[[#This Row],[Precio de Venta]]*0.16)*Ventas_Wellpro[[#This Row],[Cantidad Vendida]]</f>
        <v>3677.4528</v>
      </c>
      <c r="H4857" s="200">
        <v>22984.080000000002</v>
      </c>
      <c r="I4857" s="17">
        <f>+Ventas_Wellpro[[#This Row],[Total de Venta sin IVA]]+Ventas_Wellpro[[#This Row],[IVA]]</f>
        <v>26661.532800000001</v>
      </c>
      <c r="J4857">
        <f>YEAR(Ventas_Wellpro[[#This Row],[Fecha]])</f>
        <v>2026</v>
      </c>
      <c r="K4857" t="str">
        <f>TEXT(Ventas_Wellpro[[#This Row],[Fecha]],"MMMM")</f>
        <v>junio</v>
      </c>
      <c r="L4857">
        <f>DAY(Ventas_Wellpro[[#This Row],[Fecha]])</f>
        <v>16</v>
      </c>
    </row>
    <row r="4858" spans="2:12" x14ac:dyDescent="0.25">
      <c r="B4858" s="70">
        <v>46177</v>
      </c>
      <c r="C4858" s="88" t="s">
        <v>18</v>
      </c>
      <c r="D4858" s="210" t="s">
        <v>145</v>
      </c>
      <c r="E4858" s="197">
        <v>697</v>
      </c>
      <c r="F4858" s="197">
        <v>6</v>
      </c>
      <c r="G4858" s="48">
        <f>+(Ventas_Wellpro[[#This Row],[Precio de Venta]]*0.16)*Ventas_Wellpro[[#This Row],[Cantidad Vendida]]</f>
        <v>669.12</v>
      </c>
      <c r="H4858" s="199">
        <v>4182</v>
      </c>
      <c r="I4858" s="17">
        <f>+Ventas_Wellpro[[#This Row],[Total de Venta sin IVA]]+Ventas_Wellpro[[#This Row],[IVA]]</f>
        <v>4851.12</v>
      </c>
      <c r="J4858">
        <f>YEAR(Ventas_Wellpro[[#This Row],[Fecha]])</f>
        <v>2026</v>
      </c>
      <c r="K4858" t="str">
        <f>TEXT(Ventas_Wellpro[[#This Row],[Fecha]],"MMMM")</f>
        <v>junio</v>
      </c>
      <c r="L4858">
        <f>DAY(Ventas_Wellpro[[#This Row],[Fecha]])</f>
        <v>4</v>
      </c>
    </row>
    <row r="4859" spans="2:12" x14ac:dyDescent="0.25">
      <c r="B4859" s="70">
        <v>46177</v>
      </c>
      <c r="C4859" s="88" t="s">
        <v>18</v>
      </c>
      <c r="D4859" t="s">
        <v>196</v>
      </c>
      <c r="E4859" s="198">
        <v>525.59</v>
      </c>
      <c r="F4859" s="198">
        <v>6</v>
      </c>
      <c r="G4859" s="48">
        <f>+(Ventas_Wellpro[[#This Row],[Precio de Venta]]*0.16)*Ventas_Wellpro[[#This Row],[Cantidad Vendida]]</f>
        <v>504.56640000000004</v>
      </c>
      <c r="H4859" s="200">
        <v>3153.54</v>
      </c>
      <c r="I4859" s="17">
        <f>+Ventas_Wellpro[[#This Row],[Total de Venta sin IVA]]+Ventas_Wellpro[[#This Row],[IVA]]</f>
        <v>3658.1064000000001</v>
      </c>
      <c r="J4859">
        <f>YEAR(Ventas_Wellpro[[#This Row],[Fecha]])</f>
        <v>2026</v>
      </c>
      <c r="K4859" t="str">
        <f>TEXT(Ventas_Wellpro[[#This Row],[Fecha]],"MMMM")</f>
        <v>junio</v>
      </c>
      <c r="L4859">
        <f>DAY(Ventas_Wellpro[[#This Row],[Fecha]])</f>
        <v>4</v>
      </c>
    </row>
    <row r="4860" spans="2:12" x14ac:dyDescent="0.25">
      <c r="B4860" s="70">
        <v>46177</v>
      </c>
      <c r="C4860" s="88" t="s">
        <v>18</v>
      </c>
      <c r="D4860" t="s">
        <v>196</v>
      </c>
      <c r="E4860" s="197">
        <v>525.59</v>
      </c>
      <c r="F4860" s="197">
        <v>6</v>
      </c>
      <c r="G4860" s="48">
        <f>+(Ventas_Wellpro[[#This Row],[Precio de Venta]]*0.16)*Ventas_Wellpro[[#This Row],[Cantidad Vendida]]</f>
        <v>504.56640000000004</v>
      </c>
      <c r="H4860" s="199">
        <v>3153.54</v>
      </c>
      <c r="I4860" s="17">
        <f>+Ventas_Wellpro[[#This Row],[Total de Venta sin IVA]]+Ventas_Wellpro[[#This Row],[IVA]]</f>
        <v>3658.1064000000001</v>
      </c>
      <c r="J4860">
        <f>YEAR(Ventas_Wellpro[[#This Row],[Fecha]])</f>
        <v>2026</v>
      </c>
      <c r="K4860" t="str">
        <f>TEXT(Ventas_Wellpro[[#This Row],[Fecha]],"MMMM")</f>
        <v>junio</v>
      </c>
      <c r="L4860">
        <f>DAY(Ventas_Wellpro[[#This Row],[Fecha]])</f>
        <v>4</v>
      </c>
    </row>
    <row r="4861" spans="2:12" x14ac:dyDescent="0.25">
      <c r="B4861" s="70">
        <v>46177</v>
      </c>
      <c r="C4861" s="88" t="s">
        <v>18</v>
      </c>
      <c r="D4861" t="s">
        <v>196</v>
      </c>
      <c r="E4861" s="198">
        <v>525.59</v>
      </c>
      <c r="F4861" s="198">
        <v>6</v>
      </c>
      <c r="G4861" s="48">
        <f>+(Ventas_Wellpro[[#This Row],[Precio de Venta]]*0.16)*Ventas_Wellpro[[#This Row],[Cantidad Vendida]]</f>
        <v>504.56640000000004</v>
      </c>
      <c r="H4861" s="200">
        <v>3153.54</v>
      </c>
      <c r="I4861" s="17">
        <f>+Ventas_Wellpro[[#This Row],[Total de Venta sin IVA]]+Ventas_Wellpro[[#This Row],[IVA]]</f>
        <v>3658.1064000000001</v>
      </c>
      <c r="J4861">
        <f>YEAR(Ventas_Wellpro[[#This Row],[Fecha]])</f>
        <v>2026</v>
      </c>
      <c r="K4861" t="str">
        <f>TEXT(Ventas_Wellpro[[#This Row],[Fecha]],"MMMM")</f>
        <v>junio</v>
      </c>
      <c r="L4861">
        <f>DAY(Ventas_Wellpro[[#This Row],[Fecha]])</f>
        <v>4</v>
      </c>
    </row>
    <row r="4862" spans="2:12" x14ac:dyDescent="0.25">
      <c r="B4862" s="70">
        <v>46182</v>
      </c>
      <c r="C4862" s="88" t="s">
        <v>18</v>
      </c>
      <c r="D4862" s="210" t="s">
        <v>217</v>
      </c>
      <c r="E4862" s="197">
        <v>576.5</v>
      </c>
      <c r="F4862" s="197">
        <v>20</v>
      </c>
      <c r="G4862" s="48">
        <f>+(Ventas_Wellpro[[#This Row],[Precio de Venta]]*0.16)*Ventas_Wellpro[[#This Row],[Cantidad Vendida]]</f>
        <v>1844.8</v>
      </c>
      <c r="H4862" s="199">
        <v>11530</v>
      </c>
      <c r="I4862" s="17">
        <f>+Ventas_Wellpro[[#This Row],[Total de Venta sin IVA]]+Ventas_Wellpro[[#This Row],[IVA]]</f>
        <v>13374.8</v>
      </c>
      <c r="J4862">
        <f>YEAR(Ventas_Wellpro[[#This Row],[Fecha]])</f>
        <v>2026</v>
      </c>
      <c r="K4862" t="str">
        <f>TEXT(Ventas_Wellpro[[#This Row],[Fecha]],"MMMM")</f>
        <v>junio</v>
      </c>
      <c r="L4862">
        <f>DAY(Ventas_Wellpro[[#This Row],[Fecha]])</f>
        <v>9</v>
      </c>
    </row>
    <row r="4863" spans="2:12" x14ac:dyDescent="0.25">
      <c r="B4863" s="70">
        <v>46184</v>
      </c>
      <c r="C4863" s="88" t="s">
        <v>18</v>
      </c>
      <c r="D4863" t="s">
        <v>196</v>
      </c>
      <c r="E4863" s="198">
        <v>525.59</v>
      </c>
      <c r="F4863" s="198">
        <v>6</v>
      </c>
      <c r="G4863" s="48">
        <f>+(Ventas_Wellpro[[#This Row],[Precio de Venta]]*0.16)*Ventas_Wellpro[[#This Row],[Cantidad Vendida]]</f>
        <v>504.56640000000004</v>
      </c>
      <c r="H4863" s="200">
        <v>3153.54</v>
      </c>
      <c r="I4863" s="17">
        <f>+Ventas_Wellpro[[#This Row],[Total de Venta sin IVA]]+Ventas_Wellpro[[#This Row],[IVA]]</f>
        <v>3658.1064000000001</v>
      </c>
      <c r="J4863">
        <f>YEAR(Ventas_Wellpro[[#This Row],[Fecha]])</f>
        <v>2026</v>
      </c>
      <c r="K4863" t="str">
        <f>TEXT(Ventas_Wellpro[[#This Row],[Fecha]],"MMMM")</f>
        <v>junio</v>
      </c>
      <c r="L4863">
        <f>DAY(Ventas_Wellpro[[#This Row],[Fecha]])</f>
        <v>11</v>
      </c>
    </row>
    <row r="4864" spans="2:12" x14ac:dyDescent="0.25">
      <c r="B4864" s="70">
        <v>46184</v>
      </c>
      <c r="C4864" s="88" t="s">
        <v>18</v>
      </c>
      <c r="D4864" t="s">
        <v>196</v>
      </c>
      <c r="E4864" s="197">
        <v>525.59</v>
      </c>
      <c r="F4864" s="197">
        <v>6</v>
      </c>
      <c r="G4864" s="48">
        <f>+(Ventas_Wellpro[[#This Row],[Precio de Venta]]*0.16)*Ventas_Wellpro[[#This Row],[Cantidad Vendida]]</f>
        <v>504.56640000000004</v>
      </c>
      <c r="H4864" s="199">
        <v>3153.54</v>
      </c>
      <c r="I4864" s="17">
        <f>+Ventas_Wellpro[[#This Row],[Total de Venta sin IVA]]+Ventas_Wellpro[[#This Row],[IVA]]</f>
        <v>3658.1064000000001</v>
      </c>
      <c r="J4864">
        <f>YEAR(Ventas_Wellpro[[#This Row],[Fecha]])</f>
        <v>2026</v>
      </c>
      <c r="K4864" t="str">
        <f>TEXT(Ventas_Wellpro[[#This Row],[Fecha]],"MMMM")</f>
        <v>junio</v>
      </c>
      <c r="L4864">
        <f>DAY(Ventas_Wellpro[[#This Row],[Fecha]])</f>
        <v>11</v>
      </c>
    </row>
    <row r="4865" spans="2:12" x14ac:dyDescent="0.25">
      <c r="B4865" s="70">
        <v>46184</v>
      </c>
      <c r="C4865" s="88" t="s">
        <v>18</v>
      </c>
      <c r="D4865" t="s">
        <v>196</v>
      </c>
      <c r="E4865" s="198">
        <v>525.59</v>
      </c>
      <c r="F4865" s="198">
        <v>6</v>
      </c>
      <c r="G4865" s="48">
        <f>+(Ventas_Wellpro[[#This Row],[Precio de Venta]]*0.16)*Ventas_Wellpro[[#This Row],[Cantidad Vendida]]</f>
        <v>504.56640000000004</v>
      </c>
      <c r="H4865" s="200">
        <v>3153.54</v>
      </c>
      <c r="I4865" s="17">
        <f>+Ventas_Wellpro[[#This Row],[Total de Venta sin IVA]]+Ventas_Wellpro[[#This Row],[IVA]]</f>
        <v>3658.1064000000001</v>
      </c>
      <c r="J4865">
        <f>YEAR(Ventas_Wellpro[[#This Row],[Fecha]])</f>
        <v>2026</v>
      </c>
      <c r="K4865" t="str">
        <f>TEXT(Ventas_Wellpro[[#This Row],[Fecha]],"MMMM")</f>
        <v>junio</v>
      </c>
      <c r="L4865">
        <f>DAY(Ventas_Wellpro[[#This Row],[Fecha]])</f>
        <v>11</v>
      </c>
    </row>
    <row r="4866" spans="2:12" x14ac:dyDescent="0.25">
      <c r="B4866" s="70">
        <v>46184</v>
      </c>
      <c r="C4866" s="88" t="s">
        <v>18</v>
      </c>
      <c r="D4866" t="s">
        <v>196</v>
      </c>
      <c r="E4866" s="197">
        <v>525.59</v>
      </c>
      <c r="F4866" s="197">
        <v>6</v>
      </c>
      <c r="G4866" s="48">
        <f>+(Ventas_Wellpro[[#This Row],[Precio de Venta]]*0.16)*Ventas_Wellpro[[#This Row],[Cantidad Vendida]]</f>
        <v>504.56640000000004</v>
      </c>
      <c r="H4866" s="199">
        <v>3153.54</v>
      </c>
      <c r="I4866" s="17">
        <f>+Ventas_Wellpro[[#This Row],[Total de Venta sin IVA]]+Ventas_Wellpro[[#This Row],[IVA]]</f>
        <v>3658.1064000000001</v>
      </c>
      <c r="J4866">
        <f>YEAR(Ventas_Wellpro[[#This Row],[Fecha]])</f>
        <v>2026</v>
      </c>
      <c r="K4866" t="str">
        <f>TEXT(Ventas_Wellpro[[#This Row],[Fecha]],"MMMM")</f>
        <v>junio</v>
      </c>
      <c r="L4866">
        <f>DAY(Ventas_Wellpro[[#This Row],[Fecha]])</f>
        <v>11</v>
      </c>
    </row>
    <row r="4867" spans="2:12" x14ac:dyDescent="0.25">
      <c r="B4867" s="70">
        <v>46184</v>
      </c>
      <c r="C4867" s="88" t="s">
        <v>18</v>
      </c>
      <c r="D4867" t="s">
        <v>196</v>
      </c>
      <c r="E4867" s="198">
        <v>525.59</v>
      </c>
      <c r="F4867" s="198">
        <v>6</v>
      </c>
      <c r="G4867" s="48">
        <f>+(Ventas_Wellpro[[#This Row],[Precio de Venta]]*0.16)*Ventas_Wellpro[[#This Row],[Cantidad Vendida]]</f>
        <v>504.56640000000004</v>
      </c>
      <c r="H4867" s="200">
        <v>3153.54</v>
      </c>
      <c r="I4867" s="17">
        <f>+Ventas_Wellpro[[#This Row],[Total de Venta sin IVA]]+Ventas_Wellpro[[#This Row],[IVA]]</f>
        <v>3658.1064000000001</v>
      </c>
      <c r="J4867">
        <f>YEAR(Ventas_Wellpro[[#This Row],[Fecha]])</f>
        <v>2026</v>
      </c>
      <c r="K4867" t="str">
        <f>TEXT(Ventas_Wellpro[[#This Row],[Fecha]],"MMMM")</f>
        <v>junio</v>
      </c>
      <c r="L4867">
        <f>DAY(Ventas_Wellpro[[#This Row],[Fecha]])</f>
        <v>11</v>
      </c>
    </row>
    <row r="4868" spans="2:12" x14ac:dyDescent="0.25">
      <c r="B4868" s="70">
        <v>46184</v>
      </c>
      <c r="C4868" s="88" t="s">
        <v>18</v>
      </c>
      <c r="D4868" t="s">
        <v>196</v>
      </c>
      <c r="E4868" s="197">
        <v>525.59</v>
      </c>
      <c r="F4868" s="197">
        <v>6</v>
      </c>
      <c r="G4868" s="48">
        <f>+(Ventas_Wellpro[[#This Row],[Precio de Venta]]*0.16)*Ventas_Wellpro[[#This Row],[Cantidad Vendida]]</f>
        <v>504.56640000000004</v>
      </c>
      <c r="H4868" s="199">
        <v>3153.54</v>
      </c>
      <c r="I4868" s="17">
        <f>+Ventas_Wellpro[[#This Row],[Total de Venta sin IVA]]+Ventas_Wellpro[[#This Row],[IVA]]</f>
        <v>3658.1064000000001</v>
      </c>
      <c r="J4868">
        <f>YEAR(Ventas_Wellpro[[#This Row],[Fecha]])</f>
        <v>2026</v>
      </c>
      <c r="K4868" t="str">
        <f>TEXT(Ventas_Wellpro[[#This Row],[Fecha]],"MMMM")</f>
        <v>junio</v>
      </c>
      <c r="L4868">
        <f>DAY(Ventas_Wellpro[[#This Row],[Fecha]])</f>
        <v>11</v>
      </c>
    </row>
    <row r="4869" spans="2:12" x14ac:dyDescent="0.25">
      <c r="B4869" s="70">
        <v>46189</v>
      </c>
      <c r="C4869" s="88" t="s">
        <v>18</v>
      </c>
      <c r="D4869" t="s">
        <v>196</v>
      </c>
      <c r="E4869" s="198">
        <v>525.59</v>
      </c>
      <c r="F4869" s="198">
        <v>36</v>
      </c>
      <c r="G4869" s="48">
        <f>+(Ventas_Wellpro[[#This Row],[Precio de Venta]]*0.16)*Ventas_Wellpro[[#This Row],[Cantidad Vendida]]</f>
        <v>3027.3984</v>
      </c>
      <c r="H4869" s="200">
        <v>18921.240000000002</v>
      </c>
      <c r="I4869" s="17">
        <f>+Ventas_Wellpro[[#This Row],[Total de Venta sin IVA]]+Ventas_Wellpro[[#This Row],[IVA]]</f>
        <v>21948.638400000003</v>
      </c>
      <c r="J4869">
        <f>YEAR(Ventas_Wellpro[[#This Row],[Fecha]])</f>
        <v>2026</v>
      </c>
      <c r="K4869" t="str">
        <f>TEXT(Ventas_Wellpro[[#This Row],[Fecha]],"MMMM")</f>
        <v>junio</v>
      </c>
      <c r="L4869">
        <f>DAY(Ventas_Wellpro[[#This Row],[Fecha]])</f>
        <v>16</v>
      </c>
    </row>
    <row r="4870" spans="2:12" x14ac:dyDescent="0.25">
      <c r="B4870" s="70">
        <v>46189</v>
      </c>
      <c r="C4870" s="88" t="s">
        <v>18</v>
      </c>
      <c r="D4870" t="s">
        <v>196</v>
      </c>
      <c r="E4870" s="197">
        <v>525.59</v>
      </c>
      <c r="F4870" s="197">
        <v>6</v>
      </c>
      <c r="G4870" s="48">
        <f>+(Ventas_Wellpro[[#This Row],[Precio de Venta]]*0.16)*Ventas_Wellpro[[#This Row],[Cantidad Vendida]]</f>
        <v>504.56640000000004</v>
      </c>
      <c r="H4870" s="199">
        <v>3153.54</v>
      </c>
      <c r="I4870" s="17">
        <f>+Ventas_Wellpro[[#This Row],[Total de Venta sin IVA]]+Ventas_Wellpro[[#This Row],[IVA]]</f>
        <v>3658.1064000000001</v>
      </c>
      <c r="J4870">
        <f>YEAR(Ventas_Wellpro[[#This Row],[Fecha]])</f>
        <v>2026</v>
      </c>
      <c r="K4870" t="str">
        <f>TEXT(Ventas_Wellpro[[#This Row],[Fecha]],"MMMM")</f>
        <v>junio</v>
      </c>
      <c r="L4870">
        <f>DAY(Ventas_Wellpro[[#This Row],[Fecha]])</f>
        <v>16</v>
      </c>
    </row>
    <row r="4871" spans="2:12" x14ac:dyDescent="0.25">
      <c r="B4871" s="70">
        <v>46189</v>
      </c>
      <c r="C4871" s="88" t="s">
        <v>18</v>
      </c>
      <c r="D4871" t="s">
        <v>196</v>
      </c>
      <c r="E4871" s="198">
        <v>525.59</v>
      </c>
      <c r="F4871" s="198">
        <v>90</v>
      </c>
      <c r="G4871" s="48">
        <f>+(Ventas_Wellpro[[#This Row],[Precio de Venta]]*0.16)*Ventas_Wellpro[[#This Row],[Cantidad Vendida]]</f>
        <v>7568.496000000001</v>
      </c>
      <c r="H4871" s="200">
        <v>47303.1</v>
      </c>
      <c r="I4871" s="17">
        <f>+Ventas_Wellpro[[#This Row],[Total de Venta sin IVA]]+Ventas_Wellpro[[#This Row],[IVA]]</f>
        <v>54871.595999999998</v>
      </c>
      <c r="J4871">
        <f>YEAR(Ventas_Wellpro[[#This Row],[Fecha]])</f>
        <v>2026</v>
      </c>
      <c r="K4871" t="str">
        <f>TEXT(Ventas_Wellpro[[#This Row],[Fecha]],"MMMM")</f>
        <v>junio</v>
      </c>
      <c r="L4871">
        <f>DAY(Ventas_Wellpro[[#This Row],[Fecha]])</f>
        <v>16</v>
      </c>
    </row>
    <row r="4872" spans="2:12" x14ac:dyDescent="0.25">
      <c r="B4872" s="70">
        <v>46189</v>
      </c>
      <c r="C4872" s="88" t="s">
        <v>18</v>
      </c>
      <c r="D4872" t="s">
        <v>196</v>
      </c>
      <c r="E4872" s="197">
        <v>525.59</v>
      </c>
      <c r="F4872" s="197">
        <v>12</v>
      </c>
      <c r="G4872" s="48">
        <f>+(Ventas_Wellpro[[#This Row],[Precio de Venta]]*0.16)*Ventas_Wellpro[[#This Row],[Cantidad Vendida]]</f>
        <v>1009.1328000000001</v>
      </c>
      <c r="H4872" s="199">
        <v>6307.08</v>
      </c>
      <c r="I4872" s="17">
        <f>+Ventas_Wellpro[[#This Row],[Total de Venta sin IVA]]+Ventas_Wellpro[[#This Row],[IVA]]</f>
        <v>7316.2128000000002</v>
      </c>
      <c r="J4872">
        <f>YEAR(Ventas_Wellpro[[#This Row],[Fecha]])</f>
        <v>2026</v>
      </c>
      <c r="K4872" t="str">
        <f>TEXT(Ventas_Wellpro[[#This Row],[Fecha]],"MMMM")</f>
        <v>junio</v>
      </c>
      <c r="L4872">
        <f>DAY(Ventas_Wellpro[[#This Row],[Fecha]])</f>
        <v>16</v>
      </c>
    </row>
    <row r="4873" spans="2:12" x14ac:dyDescent="0.25">
      <c r="B4873" s="70">
        <v>46190</v>
      </c>
      <c r="C4873" s="88" t="s">
        <v>18</v>
      </c>
      <c r="D4873" t="s">
        <v>196</v>
      </c>
      <c r="E4873" s="198">
        <v>525.59</v>
      </c>
      <c r="F4873" s="198">
        <v>6</v>
      </c>
      <c r="G4873" s="48">
        <f>+(Ventas_Wellpro[[#This Row],[Precio de Venta]]*0.16)*Ventas_Wellpro[[#This Row],[Cantidad Vendida]]</f>
        <v>504.56640000000004</v>
      </c>
      <c r="H4873" s="200">
        <v>3153.54</v>
      </c>
      <c r="I4873" s="17">
        <f>+Ventas_Wellpro[[#This Row],[Total de Venta sin IVA]]+Ventas_Wellpro[[#This Row],[IVA]]</f>
        <v>3658.1064000000001</v>
      </c>
      <c r="J4873">
        <f>YEAR(Ventas_Wellpro[[#This Row],[Fecha]])</f>
        <v>2026</v>
      </c>
      <c r="K4873" t="str">
        <f>TEXT(Ventas_Wellpro[[#This Row],[Fecha]],"MMMM")</f>
        <v>junio</v>
      </c>
      <c r="L4873">
        <f>DAY(Ventas_Wellpro[[#This Row],[Fecha]])</f>
        <v>17</v>
      </c>
    </row>
    <row r="4874" spans="2:12" x14ac:dyDescent="0.25">
      <c r="B4874" s="70">
        <v>46190</v>
      </c>
      <c r="C4874" s="88" t="s">
        <v>18</v>
      </c>
      <c r="D4874" t="s">
        <v>196</v>
      </c>
      <c r="E4874" s="197">
        <v>525.59</v>
      </c>
      <c r="F4874" s="197">
        <v>6</v>
      </c>
      <c r="G4874" s="48">
        <f>+(Ventas_Wellpro[[#This Row],[Precio de Venta]]*0.16)*Ventas_Wellpro[[#This Row],[Cantidad Vendida]]</f>
        <v>504.56640000000004</v>
      </c>
      <c r="H4874" s="199">
        <v>3153.54</v>
      </c>
      <c r="I4874" s="17">
        <f>+Ventas_Wellpro[[#This Row],[Total de Venta sin IVA]]+Ventas_Wellpro[[#This Row],[IVA]]</f>
        <v>3658.1064000000001</v>
      </c>
      <c r="J4874">
        <f>YEAR(Ventas_Wellpro[[#This Row],[Fecha]])</f>
        <v>2026</v>
      </c>
      <c r="K4874" t="str">
        <f>TEXT(Ventas_Wellpro[[#This Row],[Fecha]],"MMMM")</f>
        <v>junio</v>
      </c>
      <c r="L4874">
        <f>DAY(Ventas_Wellpro[[#This Row],[Fecha]])</f>
        <v>17</v>
      </c>
    </row>
    <row r="4875" spans="2:12" x14ac:dyDescent="0.25">
      <c r="B4875" s="70">
        <v>46190</v>
      </c>
      <c r="C4875" s="88" t="s">
        <v>18</v>
      </c>
      <c r="D4875" t="s">
        <v>196</v>
      </c>
      <c r="E4875" s="198">
        <v>525.59</v>
      </c>
      <c r="F4875" s="198">
        <v>18</v>
      </c>
      <c r="G4875" s="48">
        <f>+(Ventas_Wellpro[[#This Row],[Precio de Venta]]*0.16)*Ventas_Wellpro[[#This Row],[Cantidad Vendida]]</f>
        <v>1513.6992</v>
      </c>
      <c r="H4875" s="200">
        <v>9460.6200000000008</v>
      </c>
      <c r="I4875" s="17">
        <f>+Ventas_Wellpro[[#This Row],[Total de Venta sin IVA]]+Ventas_Wellpro[[#This Row],[IVA]]</f>
        <v>10974.319200000002</v>
      </c>
      <c r="J4875">
        <f>YEAR(Ventas_Wellpro[[#This Row],[Fecha]])</f>
        <v>2026</v>
      </c>
      <c r="K4875" t="str">
        <f>TEXT(Ventas_Wellpro[[#This Row],[Fecha]],"MMMM")</f>
        <v>junio</v>
      </c>
      <c r="L4875">
        <f>DAY(Ventas_Wellpro[[#This Row],[Fecha]])</f>
        <v>17</v>
      </c>
    </row>
    <row r="4876" spans="2:12" x14ac:dyDescent="0.25">
      <c r="B4876" s="70">
        <v>46190</v>
      </c>
      <c r="C4876" s="88" t="s">
        <v>18</v>
      </c>
      <c r="D4876" t="s">
        <v>196</v>
      </c>
      <c r="E4876" s="197">
        <v>525.59</v>
      </c>
      <c r="F4876" s="197">
        <v>6</v>
      </c>
      <c r="G4876" s="48">
        <f>+(Ventas_Wellpro[[#This Row],[Precio de Venta]]*0.16)*Ventas_Wellpro[[#This Row],[Cantidad Vendida]]</f>
        <v>504.56640000000004</v>
      </c>
      <c r="H4876" s="199">
        <v>3153.54</v>
      </c>
      <c r="I4876" s="17">
        <f>+Ventas_Wellpro[[#This Row],[Total de Venta sin IVA]]+Ventas_Wellpro[[#This Row],[IVA]]</f>
        <v>3658.1064000000001</v>
      </c>
      <c r="J4876">
        <f>YEAR(Ventas_Wellpro[[#This Row],[Fecha]])</f>
        <v>2026</v>
      </c>
      <c r="K4876" t="str">
        <f>TEXT(Ventas_Wellpro[[#This Row],[Fecha]],"MMMM")</f>
        <v>junio</v>
      </c>
      <c r="L4876">
        <f>DAY(Ventas_Wellpro[[#This Row],[Fecha]])</f>
        <v>17</v>
      </c>
    </row>
    <row r="4877" spans="2:12" x14ac:dyDescent="0.25">
      <c r="B4877" s="70">
        <v>46190</v>
      </c>
      <c r="C4877" s="88" t="s">
        <v>18</v>
      </c>
      <c r="D4877" t="s">
        <v>196</v>
      </c>
      <c r="E4877" s="198">
        <v>525.59</v>
      </c>
      <c r="F4877" s="198">
        <v>18</v>
      </c>
      <c r="G4877" s="48">
        <f>+(Ventas_Wellpro[[#This Row],[Precio de Venta]]*0.16)*Ventas_Wellpro[[#This Row],[Cantidad Vendida]]</f>
        <v>1513.6992</v>
      </c>
      <c r="H4877" s="200">
        <v>9460.6200000000008</v>
      </c>
      <c r="I4877" s="17">
        <f>+Ventas_Wellpro[[#This Row],[Total de Venta sin IVA]]+Ventas_Wellpro[[#This Row],[IVA]]</f>
        <v>10974.319200000002</v>
      </c>
      <c r="J4877">
        <f>YEAR(Ventas_Wellpro[[#This Row],[Fecha]])</f>
        <v>2026</v>
      </c>
      <c r="K4877" t="str">
        <f>TEXT(Ventas_Wellpro[[#This Row],[Fecha]],"MMMM")</f>
        <v>junio</v>
      </c>
      <c r="L4877">
        <f>DAY(Ventas_Wellpro[[#This Row],[Fecha]])</f>
        <v>17</v>
      </c>
    </row>
    <row r="4878" spans="2:12" x14ac:dyDescent="0.25">
      <c r="B4878" s="70">
        <v>46190</v>
      </c>
      <c r="C4878" s="88" t="s">
        <v>18</v>
      </c>
      <c r="D4878" t="s">
        <v>196</v>
      </c>
      <c r="E4878" s="197">
        <v>525.59</v>
      </c>
      <c r="F4878" s="197">
        <v>6</v>
      </c>
      <c r="G4878" s="48">
        <f>+(Ventas_Wellpro[[#This Row],[Precio de Venta]]*0.16)*Ventas_Wellpro[[#This Row],[Cantidad Vendida]]</f>
        <v>504.56640000000004</v>
      </c>
      <c r="H4878" s="199">
        <v>3153.54</v>
      </c>
      <c r="I4878" s="17">
        <f>+Ventas_Wellpro[[#This Row],[Total de Venta sin IVA]]+Ventas_Wellpro[[#This Row],[IVA]]</f>
        <v>3658.1064000000001</v>
      </c>
      <c r="J4878">
        <f>YEAR(Ventas_Wellpro[[#This Row],[Fecha]])</f>
        <v>2026</v>
      </c>
      <c r="K4878" t="str">
        <f>TEXT(Ventas_Wellpro[[#This Row],[Fecha]],"MMMM")</f>
        <v>junio</v>
      </c>
      <c r="L4878">
        <f>DAY(Ventas_Wellpro[[#This Row],[Fecha]])</f>
        <v>17</v>
      </c>
    </row>
    <row r="4879" spans="2:12" x14ac:dyDescent="0.25">
      <c r="B4879" s="70">
        <v>46182</v>
      </c>
      <c r="C4879" s="88" t="s">
        <v>25</v>
      </c>
      <c r="D4879" s="210" t="s">
        <v>217</v>
      </c>
      <c r="E4879" s="197">
        <v>576.5</v>
      </c>
      <c r="F4879" s="197">
        <v>20</v>
      </c>
      <c r="G4879" s="48">
        <f>+(Ventas_Wellpro[[#This Row],[Precio de Venta]]*0.16)*Ventas_Wellpro[[#This Row],[Cantidad Vendida]]</f>
        <v>1844.8</v>
      </c>
      <c r="H4879" s="199">
        <v>11530</v>
      </c>
      <c r="I4879" s="17">
        <f>+Ventas_Wellpro[[#This Row],[Total de Venta sin IVA]]+Ventas_Wellpro[[#This Row],[IVA]]</f>
        <v>13374.8</v>
      </c>
      <c r="J4879">
        <f>YEAR(Ventas_Wellpro[[#This Row],[Fecha]])</f>
        <v>2026</v>
      </c>
      <c r="K4879" t="str">
        <f>TEXT(Ventas_Wellpro[[#This Row],[Fecha]],"MMMM")</f>
        <v>junio</v>
      </c>
      <c r="L4879">
        <f>DAY(Ventas_Wellpro[[#This Row],[Fecha]])</f>
        <v>9</v>
      </c>
    </row>
    <row r="4880" spans="2:12" x14ac:dyDescent="0.25">
      <c r="B4880" s="70">
        <v>46184</v>
      </c>
      <c r="C4880" s="88" t="s">
        <v>25</v>
      </c>
      <c r="D4880" s="211" t="s">
        <v>145</v>
      </c>
      <c r="E4880" s="198">
        <v>697</v>
      </c>
      <c r="F4880" s="198">
        <v>6</v>
      </c>
      <c r="G4880" s="48">
        <f>+(Ventas_Wellpro[[#This Row],[Precio de Venta]]*0.16)*Ventas_Wellpro[[#This Row],[Cantidad Vendida]]</f>
        <v>669.12</v>
      </c>
      <c r="H4880" s="200">
        <v>4182</v>
      </c>
      <c r="I4880" s="17">
        <f>+Ventas_Wellpro[[#This Row],[Total de Venta sin IVA]]+Ventas_Wellpro[[#This Row],[IVA]]</f>
        <v>4851.12</v>
      </c>
      <c r="J4880">
        <f>YEAR(Ventas_Wellpro[[#This Row],[Fecha]])</f>
        <v>2026</v>
      </c>
      <c r="K4880" t="str">
        <f>TEXT(Ventas_Wellpro[[#This Row],[Fecha]],"MMMM")</f>
        <v>junio</v>
      </c>
      <c r="L4880">
        <f>DAY(Ventas_Wellpro[[#This Row],[Fecha]])</f>
        <v>11</v>
      </c>
    </row>
    <row r="4881" spans="2:12" x14ac:dyDescent="0.25">
      <c r="B4881" s="70">
        <v>46174</v>
      </c>
      <c r="C4881" s="123" t="s">
        <v>147</v>
      </c>
      <c r="D4881" s="211" t="s">
        <v>144</v>
      </c>
      <c r="E4881" s="198">
        <v>85.34</v>
      </c>
      <c r="F4881" s="198">
        <v>1</v>
      </c>
      <c r="G4881" s="48">
        <f>+(Ventas_Wellpro[[#This Row],[Precio de Venta]]*0.16)*Ventas_Wellpro[[#This Row],[Cantidad Vendida]]</f>
        <v>13.654400000000001</v>
      </c>
      <c r="H4881" s="200">
        <v>85.34</v>
      </c>
      <c r="I4881" s="17">
        <f>+Ventas_Wellpro[[#This Row],[Total de Venta sin IVA]]+Ventas_Wellpro[[#This Row],[IVA]]</f>
        <v>98.994399999999999</v>
      </c>
      <c r="J4881">
        <f>YEAR(Ventas_Wellpro[[#This Row],[Fecha]])</f>
        <v>2026</v>
      </c>
      <c r="K4881" t="str">
        <f>TEXT(Ventas_Wellpro[[#This Row],[Fecha]],"MMMM")</f>
        <v>junio</v>
      </c>
      <c r="L4881">
        <f>DAY(Ventas_Wellpro[[#This Row],[Fecha]])</f>
        <v>1</v>
      </c>
    </row>
    <row r="4882" spans="2:12" x14ac:dyDescent="0.25">
      <c r="B4882" s="70">
        <v>46174</v>
      </c>
      <c r="C4882" s="123" t="s">
        <v>147</v>
      </c>
      <c r="D4882" s="210" t="s">
        <v>144</v>
      </c>
      <c r="E4882" s="197">
        <v>85.34</v>
      </c>
      <c r="F4882" s="197">
        <v>2</v>
      </c>
      <c r="G4882" s="48">
        <f>+(Ventas_Wellpro[[#This Row],[Precio de Venta]]*0.16)*Ventas_Wellpro[[#This Row],[Cantidad Vendida]]</f>
        <v>27.308800000000002</v>
      </c>
      <c r="H4882" s="199">
        <v>170.68</v>
      </c>
      <c r="I4882" s="17">
        <f>+Ventas_Wellpro[[#This Row],[Total de Venta sin IVA]]+Ventas_Wellpro[[#This Row],[IVA]]</f>
        <v>197.9888</v>
      </c>
      <c r="J4882">
        <f>YEAR(Ventas_Wellpro[[#This Row],[Fecha]])</f>
        <v>2026</v>
      </c>
      <c r="K4882" t="str">
        <f>TEXT(Ventas_Wellpro[[#This Row],[Fecha]],"MMMM")</f>
        <v>junio</v>
      </c>
      <c r="L4882">
        <f>DAY(Ventas_Wellpro[[#This Row],[Fecha]])</f>
        <v>1</v>
      </c>
    </row>
    <row r="4883" spans="2:12" x14ac:dyDescent="0.25">
      <c r="B4883" s="70">
        <v>46174</v>
      </c>
      <c r="C4883" s="123" t="s">
        <v>147</v>
      </c>
      <c r="D4883" s="211" t="s">
        <v>144</v>
      </c>
      <c r="E4883" s="198">
        <v>85.34</v>
      </c>
      <c r="F4883" s="198">
        <v>1</v>
      </c>
      <c r="G4883" s="48">
        <f>+(Ventas_Wellpro[[#This Row],[Precio de Venta]]*0.16)*Ventas_Wellpro[[#This Row],[Cantidad Vendida]]</f>
        <v>13.654400000000001</v>
      </c>
      <c r="H4883" s="200">
        <v>85.34</v>
      </c>
      <c r="I4883" s="17">
        <f>+Ventas_Wellpro[[#This Row],[Total de Venta sin IVA]]+Ventas_Wellpro[[#This Row],[IVA]]</f>
        <v>98.994399999999999</v>
      </c>
      <c r="J4883">
        <f>YEAR(Ventas_Wellpro[[#This Row],[Fecha]])</f>
        <v>2026</v>
      </c>
      <c r="K4883" t="str">
        <f>TEXT(Ventas_Wellpro[[#This Row],[Fecha]],"MMMM")</f>
        <v>junio</v>
      </c>
      <c r="L4883">
        <f>DAY(Ventas_Wellpro[[#This Row],[Fecha]])</f>
        <v>1</v>
      </c>
    </row>
    <row r="4884" spans="2:12" x14ac:dyDescent="0.25">
      <c r="B4884" s="70">
        <v>46174</v>
      </c>
      <c r="C4884" s="123" t="s">
        <v>147</v>
      </c>
      <c r="D4884" s="210" t="s">
        <v>144</v>
      </c>
      <c r="E4884" s="197">
        <v>85.34</v>
      </c>
      <c r="F4884" s="197">
        <v>1</v>
      </c>
      <c r="G4884" s="48">
        <f>+(Ventas_Wellpro[[#This Row],[Precio de Venta]]*0.16)*Ventas_Wellpro[[#This Row],[Cantidad Vendida]]</f>
        <v>13.654400000000001</v>
      </c>
      <c r="H4884" s="199">
        <v>85.34</v>
      </c>
      <c r="I4884" s="17">
        <f>+Ventas_Wellpro[[#This Row],[Total de Venta sin IVA]]+Ventas_Wellpro[[#This Row],[IVA]]</f>
        <v>98.994399999999999</v>
      </c>
      <c r="J4884">
        <f>YEAR(Ventas_Wellpro[[#This Row],[Fecha]])</f>
        <v>2026</v>
      </c>
      <c r="K4884" t="str">
        <f>TEXT(Ventas_Wellpro[[#This Row],[Fecha]],"MMMM")</f>
        <v>junio</v>
      </c>
      <c r="L4884">
        <f>DAY(Ventas_Wellpro[[#This Row],[Fecha]])</f>
        <v>1</v>
      </c>
    </row>
    <row r="4885" spans="2:12" x14ac:dyDescent="0.25">
      <c r="B4885" s="70">
        <v>46174</v>
      </c>
      <c r="C4885" s="123" t="s">
        <v>147</v>
      </c>
      <c r="D4885" s="211" t="s">
        <v>144</v>
      </c>
      <c r="E4885" s="198">
        <v>85.34</v>
      </c>
      <c r="F4885" s="198">
        <v>1</v>
      </c>
      <c r="G4885" s="48">
        <f>+(Ventas_Wellpro[[#This Row],[Precio de Venta]]*0.16)*Ventas_Wellpro[[#This Row],[Cantidad Vendida]]</f>
        <v>13.654400000000001</v>
      </c>
      <c r="H4885" s="200">
        <v>85.34</v>
      </c>
      <c r="I4885" s="17">
        <f>+Ventas_Wellpro[[#This Row],[Total de Venta sin IVA]]+Ventas_Wellpro[[#This Row],[IVA]]</f>
        <v>98.994399999999999</v>
      </c>
      <c r="J4885">
        <f>YEAR(Ventas_Wellpro[[#This Row],[Fecha]])</f>
        <v>2026</v>
      </c>
      <c r="K4885" t="str">
        <f>TEXT(Ventas_Wellpro[[#This Row],[Fecha]],"MMMM")</f>
        <v>junio</v>
      </c>
      <c r="L4885">
        <f>DAY(Ventas_Wellpro[[#This Row],[Fecha]])</f>
        <v>1</v>
      </c>
    </row>
    <row r="4886" spans="2:12" x14ac:dyDescent="0.25">
      <c r="B4886" s="70">
        <v>46174</v>
      </c>
      <c r="C4886" s="123" t="s">
        <v>147</v>
      </c>
      <c r="D4886" s="210" t="s">
        <v>144</v>
      </c>
      <c r="E4886" s="197">
        <v>85.34</v>
      </c>
      <c r="F4886" s="197">
        <v>1</v>
      </c>
      <c r="G4886" s="48">
        <f>+(Ventas_Wellpro[[#This Row],[Precio de Venta]]*0.16)*Ventas_Wellpro[[#This Row],[Cantidad Vendida]]</f>
        <v>13.654400000000001</v>
      </c>
      <c r="H4886" s="199">
        <v>85.34</v>
      </c>
      <c r="I4886" s="17">
        <f>+Ventas_Wellpro[[#This Row],[Total de Venta sin IVA]]+Ventas_Wellpro[[#This Row],[IVA]]</f>
        <v>98.994399999999999</v>
      </c>
      <c r="J4886">
        <f>YEAR(Ventas_Wellpro[[#This Row],[Fecha]])</f>
        <v>2026</v>
      </c>
      <c r="K4886" t="str">
        <f>TEXT(Ventas_Wellpro[[#This Row],[Fecha]],"MMMM")</f>
        <v>junio</v>
      </c>
      <c r="L4886">
        <f>DAY(Ventas_Wellpro[[#This Row],[Fecha]])</f>
        <v>1</v>
      </c>
    </row>
    <row r="4887" spans="2:12" x14ac:dyDescent="0.25">
      <c r="B4887" s="70">
        <v>46175</v>
      </c>
      <c r="C4887" s="123" t="s">
        <v>147</v>
      </c>
      <c r="D4887" s="211" t="s">
        <v>144</v>
      </c>
      <c r="E4887" s="198">
        <v>85.34</v>
      </c>
      <c r="F4887" s="198">
        <v>1</v>
      </c>
      <c r="G4887" s="48">
        <f>+(Ventas_Wellpro[[#This Row],[Precio de Venta]]*0.16)*Ventas_Wellpro[[#This Row],[Cantidad Vendida]]</f>
        <v>13.654400000000001</v>
      </c>
      <c r="H4887" s="200">
        <v>85.34</v>
      </c>
      <c r="I4887" s="17">
        <f>+Ventas_Wellpro[[#This Row],[Total de Venta sin IVA]]+Ventas_Wellpro[[#This Row],[IVA]]</f>
        <v>98.994399999999999</v>
      </c>
      <c r="J4887">
        <f>YEAR(Ventas_Wellpro[[#This Row],[Fecha]])</f>
        <v>2026</v>
      </c>
      <c r="K4887" t="str">
        <f>TEXT(Ventas_Wellpro[[#This Row],[Fecha]],"MMMM")</f>
        <v>junio</v>
      </c>
      <c r="L4887">
        <f>DAY(Ventas_Wellpro[[#This Row],[Fecha]])</f>
        <v>2</v>
      </c>
    </row>
    <row r="4888" spans="2:12" x14ac:dyDescent="0.25">
      <c r="B4888" s="70">
        <v>46175</v>
      </c>
      <c r="C4888" s="123" t="s">
        <v>147</v>
      </c>
      <c r="D4888" s="210" t="s">
        <v>144</v>
      </c>
      <c r="E4888" s="197">
        <v>85.34</v>
      </c>
      <c r="F4888" s="197">
        <v>1</v>
      </c>
      <c r="G4888" s="48">
        <f>+(Ventas_Wellpro[[#This Row],[Precio de Venta]]*0.16)*Ventas_Wellpro[[#This Row],[Cantidad Vendida]]</f>
        <v>13.654400000000001</v>
      </c>
      <c r="H4888" s="199">
        <v>85.34</v>
      </c>
      <c r="I4888" s="17">
        <f>+Ventas_Wellpro[[#This Row],[Total de Venta sin IVA]]+Ventas_Wellpro[[#This Row],[IVA]]</f>
        <v>98.994399999999999</v>
      </c>
      <c r="J4888">
        <f>YEAR(Ventas_Wellpro[[#This Row],[Fecha]])</f>
        <v>2026</v>
      </c>
      <c r="K4888" t="str">
        <f>TEXT(Ventas_Wellpro[[#This Row],[Fecha]],"MMMM")</f>
        <v>junio</v>
      </c>
      <c r="L4888">
        <f>DAY(Ventas_Wellpro[[#This Row],[Fecha]])</f>
        <v>2</v>
      </c>
    </row>
    <row r="4889" spans="2:12" x14ac:dyDescent="0.25">
      <c r="B4889" s="70">
        <v>46175</v>
      </c>
      <c r="C4889" s="123" t="s">
        <v>147</v>
      </c>
      <c r="D4889" s="211" t="s">
        <v>144</v>
      </c>
      <c r="E4889" s="198">
        <v>85.34</v>
      </c>
      <c r="F4889" s="198">
        <v>1</v>
      </c>
      <c r="G4889" s="48">
        <f>+(Ventas_Wellpro[[#This Row],[Precio de Venta]]*0.16)*Ventas_Wellpro[[#This Row],[Cantidad Vendida]]</f>
        <v>13.654400000000001</v>
      </c>
      <c r="H4889" s="200">
        <v>85.34</v>
      </c>
      <c r="I4889" s="17">
        <f>+Ventas_Wellpro[[#This Row],[Total de Venta sin IVA]]+Ventas_Wellpro[[#This Row],[IVA]]</f>
        <v>98.994399999999999</v>
      </c>
      <c r="J4889">
        <f>YEAR(Ventas_Wellpro[[#This Row],[Fecha]])</f>
        <v>2026</v>
      </c>
      <c r="K4889" t="str">
        <f>TEXT(Ventas_Wellpro[[#This Row],[Fecha]],"MMMM")</f>
        <v>junio</v>
      </c>
      <c r="L4889">
        <f>DAY(Ventas_Wellpro[[#This Row],[Fecha]])</f>
        <v>2</v>
      </c>
    </row>
    <row r="4890" spans="2:12" x14ac:dyDescent="0.25">
      <c r="B4890" s="70">
        <v>46175</v>
      </c>
      <c r="C4890" s="123" t="s">
        <v>147</v>
      </c>
      <c r="D4890" s="210" t="s">
        <v>144</v>
      </c>
      <c r="E4890" s="197">
        <v>85.34</v>
      </c>
      <c r="F4890" s="197">
        <v>1</v>
      </c>
      <c r="G4890" s="48">
        <f>+(Ventas_Wellpro[[#This Row],[Precio de Venta]]*0.16)*Ventas_Wellpro[[#This Row],[Cantidad Vendida]]</f>
        <v>13.654400000000001</v>
      </c>
      <c r="H4890" s="199">
        <v>85.34</v>
      </c>
      <c r="I4890" s="17">
        <f>+Ventas_Wellpro[[#This Row],[Total de Venta sin IVA]]+Ventas_Wellpro[[#This Row],[IVA]]</f>
        <v>98.994399999999999</v>
      </c>
      <c r="J4890">
        <f>YEAR(Ventas_Wellpro[[#This Row],[Fecha]])</f>
        <v>2026</v>
      </c>
      <c r="K4890" t="str">
        <f>TEXT(Ventas_Wellpro[[#This Row],[Fecha]],"MMMM")</f>
        <v>junio</v>
      </c>
      <c r="L4890">
        <f>DAY(Ventas_Wellpro[[#This Row],[Fecha]])</f>
        <v>2</v>
      </c>
    </row>
    <row r="4891" spans="2:12" x14ac:dyDescent="0.25">
      <c r="B4891" s="70">
        <v>46175</v>
      </c>
      <c r="C4891" s="123" t="s">
        <v>147</v>
      </c>
      <c r="D4891" s="211" t="s">
        <v>144</v>
      </c>
      <c r="E4891" s="198">
        <v>85.34</v>
      </c>
      <c r="F4891" s="198">
        <v>1</v>
      </c>
      <c r="G4891" s="48">
        <f>+(Ventas_Wellpro[[#This Row],[Precio de Venta]]*0.16)*Ventas_Wellpro[[#This Row],[Cantidad Vendida]]</f>
        <v>13.654400000000001</v>
      </c>
      <c r="H4891" s="200">
        <v>85.34</v>
      </c>
      <c r="I4891" s="17">
        <f>+Ventas_Wellpro[[#This Row],[Total de Venta sin IVA]]+Ventas_Wellpro[[#This Row],[IVA]]</f>
        <v>98.994399999999999</v>
      </c>
      <c r="J4891">
        <f>YEAR(Ventas_Wellpro[[#This Row],[Fecha]])</f>
        <v>2026</v>
      </c>
      <c r="K4891" t="str">
        <f>TEXT(Ventas_Wellpro[[#This Row],[Fecha]],"MMMM")</f>
        <v>junio</v>
      </c>
      <c r="L4891">
        <f>DAY(Ventas_Wellpro[[#This Row],[Fecha]])</f>
        <v>2</v>
      </c>
    </row>
    <row r="4892" spans="2:12" x14ac:dyDescent="0.25">
      <c r="B4892" s="70">
        <v>46175</v>
      </c>
      <c r="C4892" s="123" t="s">
        <v>147</v>
      </c>
      <c r="D4892" s="210" t="s">
        <v>144</v>
      </c>
      <c r="E4892" s="197">
        <v>85.34</v>
      </c>
      <c r="F4892" s="197">
        <v>1</v>
      </c>
      <c r="G4892" s="48">
        <f>+(Ventas_Wellpro[[#This Row],[Precio de Venta]]*0.16)*Ventas_Wellpro[[#This Row],[Cantidad Vendida]]</f>
        <v>13.654400000000001</v>
      </c>
      <c r="H4892" s="199">
        <v>85.34</v>
      </c>
      <c r="I4892" s="17">
        <f>+Ventas_Wellpro[[#This Row],[Total de Venta sin IVA]]+Ventas_Wellpro[[#This Row],[IVA]]</f>
        <v>98.994399999999999</v>
      </c>
      <c r="J4892">
        <f>YEAR(Ventas_Wellpro[[#This Row],[Fecha]])</f>
        <v>2026</v>
      </c>
      <c r="K4892" t="str">
        <f>TEXT(Ventas_Wellpro[[#This Row],[Fecha]],"MMMM")</f>
        <v>junio</v>
      </c>
      <c r="L4892">
        <f>DAY(Ventas_Wellpro[[#This Row],[Fecha]])</f>
        <v>2</v>
      </c>
    </row>
    <row r="4893" spans="2:12" x14ac:dyDescent="0.25">
      <c r="B4893" s="70">
        <v>46175</v>
      </c>
      <c r="C4893" s="123" t="s">
        <v>147</v>
      </c>
      <c r="D4893" s="211" t="s">
        <v>144</v>
      </c>
      <c r="E4893" s="198">
        <v>85.34</v>
      </c>
      <c r="F4893" s="198">
        <v>1</v>
      </c>
      <c r="G4893" s="48">
        <f>+(Ventas_Wellpro[[#This Row],[Precio de Venta]]*0.16)*Ventas_Wellpro[[#This Row],[Cantidad Vendida]]</f>
        <v>13.654400000000001</v>
      </c>
      <c r="H4893" s="200">
        <v>85.34</v>
      </c>
      <c r="I4893" s="17">
        <f>+Ventas_Wellpro[[#This Row],[Total de Venta sin IVA]]+Ventas_Wellpro[[#This Row],[IVA]]</f>
        <v>98.994399999999999</v>
      </c>
      <c r="J4893">
        <f>YEAR(Ventas_Wellpro[[#This Row],[Fecha]])</f>
        <v>2026</v>
      </c>
      <c r="K4893" t="str">
        <f>TEXT(Ventas_Wellpro[[#This Row],[Fecha]],"MMMM")</f>
        <v>junio</v>
      </c>
      <c r="L4893">
        <f>DAY(Ventas_Wellpro[[#This Row],[Fecha]])</f>
        <v>2</v>
      </c>
    </row>
    <row r="4894" spans="2:12" x14ac:dyDescent="0.25">
      <c r="B4894" s="70">
        <v>46175</v>
      </c>
      <c r="C4894" s="123" t="s">
        <v>147</v>
      </c>
      <c r="D4894" s="210" t="s">
        <v>144</v>
      </c>
      <c r="E4894" s="197">
        <v>85.34</v>
      </c>
      <c r="F4894" s="197">
        <v>1</v>
      </c>
      <c r="G4894" s="48">
        <f>+(Ventas_Wellpro[[#This Row],[Precio de Venta]]*0.16)*Ventas_Wellpro[[#This Row],[Cantidad Vendida]]</f>
        <v>13.654400000000001</v>
      </c>
      <c r="H4894" s="199">
        <v>85.34</v>
      </c>
      <c r="I4894" s="17">
        <f>+Ventas_Wellpro[[#This Row],[Total de Venta sin IVA]]+Ventas_Wellpro[[#This Row],[IVA]]</f>
        <v>98.994399999999999</v>
      </c>
      <c r="J4894">
        <f>YEAR(Ventas_Wellpro[[#This Row],[Fecha]])</f>
        <v>2026</v>
      </c>
      <c r="K4894" t="str">
        <f>TEXT(Ventas_Wellpro[[#This Row],[Fecha]],"MMMM")</f>
        <v>junio</v>
      </c>
      <c r="L4894">
        <f>DAY(Ventas_Wellpro[[#This Row],[Fecha]])</f>
        <v>2</v>
      </c>
    </row>
    <row r="4895" spans="2:12" x14ac:dyDescent="0.25">
      <c r="B4895" s="70">
        <v>46176</v>
      </c>
      <c r="C4895" s="123" t="s">
        <v>147</v>
      </c>
      <c r="D4895" s="211" t="s">
        <v>144</v>
      </c>
      <c r="E4895" s="198">
        <v>85.34</v>
      </c>
      <c r="F4895" s="198">
        <v>1</v>
      </c>
      <c r="G4895" s="48">
        <f>+(Ventas_Wellpro[[#This Row],[Precio de Venta]]*0.16)*Ventas_Wellpro[[#This Row],[Cantidad Vendida]]</f>
        <v>13.654400000000001</v>
      </c>
      <c r="H4895" s="200">
        <v>85.34</v>
      </c>
      <c r="I4895" s="17">
        <f>+Ventas_Wellpro[[#This Row],[Total de Venta sin IVA]]+Ventas_Wellpro[[#This Row],[IVA]]</f>
        <v>98.994399999999999</v>
      </c>
      <c r="J4895">
        <f>YEAR(Ventas_Wellpro[[#This Row],[Fecha]])</f>
        <v>2026</v>
      </c>
      <c r="K4895" t="str">
        <f>TEXT(Ventas_Wellpro[[#This Row],[Fecha]],"MMMM")</f>
        <v>junio</v>
      </c>
      <c r="L4895">
        <f>DAY(Ventas_Wellpro[[#This Row],[Fecha]])</f>
        <v>3</v>
      </c>
    </row>
    <row r="4896" spans="2:12" x14ac:dyDescent="0.25">
      <c r="B4896" s="70">
        <v>46176</v>
      </c>
      <c r="C4896" s="123" t="s">
        <v>147</v>
      </c>
      <c r="D4896" s="210" t="s">
        <v>144</v>
      </c>
      <c r="E4896" s="197">
        <v>85.34</v>
      </c>
      <c r="F4896" s="197">
        <v>1</v>
      </c>
      <c r="G4896" s="48">
        <f>+(Ventas_Wellpro[[#This Row],[Precio de Venta]]*0.16)*Ventas_Wellpro[[#This Row],[Cantidad Vendida]]</f>
        <v>13.654400000000001</v>
      </c>
      <c r="H4896" s="199">
        <v>85.34</v>
      </c>
      <c r="I4896" s="17">
        <f>+Ventas_Wellpro[[#This Row],[Total de Venta sin IVA]]+Ventas_Wellpro[[#This Row],[IVA]]</f>
        <v>98.994399999999999</v>
      </c>
      <c r="J4896">
        <f>YEAR(Ventas_Wellpro[[#This Row],[Fecha]])</f>
        <v>2026</v>
      </c>
      <c r="K4896" t="str">
        <f>TEXT(Ventas_Wellpro[[#This Row],[Fecha]],"MMMM")</f>
        <v>junio</v>
      </c>
      <c r="L4896">
        <f>DAY(Ventas_Wellpro[[#This Row],[Fecha]])</f>
        <v>3</v>
      </c>
    </row>
    <row r="4897" spans="2:12" x14ac:dyDescent="0.25">
      <c r="B4897" s="70">
        <v>46177</v>
      </c>
      <c r="C4897" s="123" t="s">
        <v>147</v>
      </c>
      <c r="D4897" s="210" t="s">
        <v>261</v>
      </c>
      <c r="E4897" s="197">
        <v>54.31</v>
      </c>
      <c r="F4897" s="197">
        <v>20</v>
      </c>
      <c r="G4897" s="48">
        <f>+(Ventas_Wellpro[[#This Row],[Precio de Venta]]*0.16)*Ventas_Wellpro[[#This Row],[Cantidad Vendida]]</f>
        <v>173.792</v>
      </c>
      <c r="H4897" s="199">
        <v>1086.2</v>
      </c>
      <c r="I4897" s="17">
        <f>+Ventas_Wellpro[[#This Row],[Total de Venta sin IVA]]+Ventas_Wellpro[[#This Row],[IVA]]</f>
        <v>1259.992</v>
      </c>
      <c r="J4897">
        <f>YEAR(Ventas_Wellpro[[#This Row],[Fecha]])</f>
        <v>2026</v>
      </c>
      <c r="K4897" t="str">
        <f>TEXT(Ventas_Wellpro[[#This Row],[Fecha]],"MMMM")</f>
        <v>junio</v>
      </c>
      <c r="L4897">
        <f>DAY(Ventas_Wellpro[[#This Row],[Fecha]])</f>
        <v>4</v>
      </c>
    </row>
    <row r="4898" spans="2:12" x14ac:dyDescent="0.25">
      <c r="B4898" s="70">
        <v>46177</v>
      </c>
      <c r="C4898" s="123" t="s">
        <v>147</v>
      </c>
      <c r="D4898" s="211" t="s">
        <v>144</v>
      </c>
      <c r="E4898" s="198">
        <v>85.34</v>
      </c>
      <c r="F4898" s="198">
        <v>2</v>
      </c>
      <c r="G4898" s="48">
        <f>+(Ventas_Wellpro[[#This Row],[Precio de Venta]]*0.16)*Ventas_Wellpro[[#This Row],[Cantidad Vendida]]</f>
        <v>27.308800000000002</v>
      </c>
      <c r="H4898" s="200">
        <v>170.68</v>
      </c>
      <c r="I4898" s="17">
        <f>+Ventas_Wellpro[[#This Row],[Total de Venta sin IVA]]+Ventas_Wellpro[[#This Row],[IVA]]</f>
        <v>197.9888</v>
      </c>
      <c r="J4898">
        <f>YEAR(Ventas_Wellpro[[#This Row],[Fecha]])</f>
        <v>2026</v>
      </c>
      <c r="K4898" t="str">
        <f>TEXT(Ventas_Wellpro[[#This Row],[Fecha]],"MMMM")</f>
        <v>junio</v>
      </c>
      <c r="L4898">
        <f>DAY(Ventas_Wellpro[[#This Row],[Fecha]])</f>
        <v>4</v>
      </c>
    </row>
    <row r="4899" spans="2:12" x14ac:dyDescent="0.25">
      <c r="B4899" s="70">
        <v>46178</v>
      </c>
      <c r="C4899" s="123" t="s">
        <v>147</v>
      </c>
      <c r="D4899" s="211" t="s">
        <v>144</v>
      </c>
      <c r="E4899" s="198">
        <v>85.34</v>
      </c>
      <c r="F4899" s="198">
        <v>1</v>
      </c>
      <c r="G4899" s="48">
        <f>+(Ventas_Wellpro[[#This Row],[Precio de Venta]]*0.16)*Ventas_Wellpro[[#This Row],[Cantidad Vendida]]</f>
        <v>13.654400000000001</v>
      </c>
      <c r="H4899" s="200">
        <v>85.34</v>
      </c>
      <c r="I4899" s="17">
        <f>+Ventas_Wellpro[[#This Row],[Total de Venta sin IVA]]+Ventas_Wellpro[[#This Row],[IVA]]</f>
        <v>98.994399999999999</v>
      </c>
      <c r="J4899">
        <f>YEAR(Ventas_Wellpro[[#This Row],[Fecha]])</f>
        <v>2026</v>
      </c>
      <c r="K4899" t="str">
        <f>TEXT(Ventas_Wellpro[[#This Row],[Fecha]],"MMMM")</f>
        <v>junio</v>
      </c>
      <c r="L4899">
        <f>DAY(Ventas_Wellpro[[#This Row],[Fecha]])</f>
        <v>5</v>
      </c>
    </row>
    <row r="4900" spans="2:12" x14ac:dyDescent="0.25">
      <c r="B4900" s="70">
        <v>46178</v>
      </c>
      <c r="C4900" s="123" t="s">
        <v>147</v>
      </c>
      <c r="D4900" s="210" t="s">
        <v>144</v>
      </c>
      <c r="E4900" s="197">
        <v>85.34</v>
      </c>
      <c r="F4900" s="197">
        <v>1</v>
      </c>
      <c r="G4900" s="48">
        <f>+(Ventas_Wellpro[[#This Row],[Precio de Venta]]*0.16)*Ventas_Wellpro[[#This Row],[Cantidad Vendida]]</f>
        <v>13.654400000000001</v>
      </c>
      <c r="H4900" s="199">
        <v>85.34</v>
      </c>
      <c r="I4900" s="17">
        <f>+Ventas_Wellpro[[#This Row],[Total de Venta sin IVA]]+Ventas_Wellpro[[#This Row],[IVA]]</f>
        <v>98.994399999999999</v>
      </c>
      <c r="J4900">
        <f>YEAR(Ventas_Wellpro[[#This Row],[Fecha]])</f>
        <v>2026</v>
      </c>
      <c r="K4900" t="str">
        <f>TEXT(Ventas_Wellpro[[#This Row],[Fecha]],"MMMM")</f>
        <v>junio</v>
      </c>
      <c r="L4900">
        <f>DAY(Ventas_Wellpro[[#This Row],[Fecha]])</f>
        <v>5</v>
      </c>
    </row>
    <row r="4901" spans="2:12" x14ac:dyDescent="0.25">
      <c r="B4901" s="70">
        <v>46181</v>
      </c>
      <c r="C4901" s="123" t="s">
        <v>147</v>
      </c>
      <c r="D4901" s="211" t="s">
        <v>144</v>
      </c>
      <c r="E4901" s="198">
        <v>85.34</v>
      </c>
      <c r="F4901" s="198">
        <v>1</v>
      </c>
      <c r="G4901" s="48">
        <f>+(Ventas_Wellpro[[#This Row],[Precio de Venta]]*0.16)*Ventas_Wellpro[[#This Row],[Cantidad Vendida]]</f>
        <v>13.654400000000001</v>
      </c>
      <c r="H4901" s="200">
        <v>85.34</v>
      </c>
      <c r="I4901" s="17">
        <f>+Ventas_Wellpro[[#This Row],[Total de Venta sin IVA]]+Ventas_Wellpro[[#This Row],[IVA]]</f>
        <v>98.994399999999999</v>
      </c>
      <c r="J4901">
        <f>YEAR(Ventas_Wellpro[[#This Row],[Fecha]])</f>
        <v>2026</v>
      </c>
      <c r="K4901" t="str">
        <f>TEXT(Ventas_Wellpro[[#This Row],[Fecha]],"MMMM")</f>
        <v>junio</v>
      </c>
      <c r="L4901">
        <f>DAY(Ventas_Wellpro[[#This Row],[Fecha]])</f>
        <v>8</v>
      </c>
    </row>
    <row r="4902" spans="2:12" x14ac:dyDescent="0.25">
      <c r="B4902" s="70">
        <v>46181</v>
      </c>
      <c r="C4902" s="123" t="s">
        <v>147</v>
      </c>
      <c r="D4902" s="210" t="s">
        <v>144</v>
      </c>
      <c r="E4902" s="197">
        <v>85.34</v>
      </c>
      <c r="F4902" s="197">
        <v>1</v>
      </c>
      <c r="G4902" s="48">
        <f>+(Ventas_Wellpro[[#This Row],[Precio de Venta]]*0.16)*Ventas_Wellpro[[#This Row],[Cantidad Vendida]]</f>
        <v>13.654400000000001</v>
      </c>
      <c r="H4902" s="199">
        <v>85.34</v>
      </c>
      <c r="I4902" s="17">
        <f>+Ventas_Wellpro[[#This Row],[Total de Venta sin IVA]]+Ventas_Wellpro[[#This Row],[IVA]]</f>
        <v>98.994399999999999</v>
      </c>
      <c r="J4902">
        <f>YEAR(Ventas_Wellpro[[#This Row],[Fecha]])</f>
        <v>2026</v>
      </c>
      <c r="K4902" t="str">
        <f>TEXT(Ventas_Wellpro[[#This Row],[Fecha]],"MMMM")</f>
        <v>junio</v>
      </c>
      <c r="L4902">
        <f>DAY(Ventas_Wellpro[[#This Row],[Fecha]])</f>
        <v>8</v>
      </c>
    </row>
    <row r="4903" spans="2:12" x14ac:dyDescent="0.25">
      <c r="B4903" s="70">
        <v>46181</v>
      </c>
      <c r="C4903" s="123" t="s">
        <v>147</v>
      </c>
      <c r="D4903" s="211" t="s">
        <v>144</v>
      </c>
      <c r="E4903" s="198">
        <v>85.34</v>
      </c>
      <c r="F4903" s="198">
        <v>2</v>
      </c>
      <c r="G4903" s="48">
        <f>+(Ventas_Wellpro[[#This Row],[Precio de Venta]]*0.16)*Ventas_Wellpro[[#This Row],[Cantidad Vendida]]</f>
        <v>27.308800000000002</v>
      </c>
      <c r="H4903" s="200">
        <v>170.68</v>
      </c>
      <c r="I4903" s="17">
        <f>+Ventas_Wellpro[[#This Row],[Total de Venta sin IVA]]+Ventas_Wellpro[[#This Row],[IVA]]</f>
        <v>197.9888</v>
      </c>
      <c r="J4903">
        <f>YEAR(Ventas_Wellpro[[#This Row],[Fecha]])</f>
        <v>2026</v>
      </c>
      <c r="K4903" t="str">
        <f>TEXT(Ventas_Wellpro[[#This Row],[Fecha]],"MMMM")</f>
        <v>junio</v>
      </c>
      <c r="L4903">
        <f>DAY(Ventas_Wellpro[[#This Row],[Fecha]])</f>
        <v>8</v>
      </c>
    </row>
    <row r="4904" spans="2:12" x14ac:dyDescent="0.25">
      <c r="B4904" s="70">
        <v>46181</v>
      </c>
      <c r="C4904" s="123" t="s">
        <v>147</v>
      </c>
      <c r="D4904" s="210" t="s">
        <v>144</v>
      </c>
      <c r="E4904" s="197">
        <v>85.34</v>
      </c>
      <c r="F4904" s="197">
        <v>1</v>
      </c>
      <c r="G4904" s="48">
        <f>+(Ventas_Wellpro[[#This Row],[Precio de Venta]]*0.16)*Ventas_Wellpro[[#This Row],[Cantidad Vendida]]</f>
        <v>13.654400000000001</v>
      </c>
      <c r="H4904" s="199">
        <v>85.34</v>
      </c>
      <c r="I4904" s="17">
        <f>+Ventas_Wellpro[[#This Row],[Total de Venta sin IVA]]+Ventas_Wellpro[[#This Row],[IVA]]</f>
        <v>98.994399999999999</v>
      </c>
      <c r="J4904">
        <f>YEAR(Ventas_Wellpro[[#This Row],[Fecha]])</f>
        <v>2026</v>
      </c>
      <c r="K4904" t="str">
        <f>TEXT(Ventas_Wellpro[[#This Row],[Fecha]],"MMMM")</f>
        <v>junio</v>
      </c>
      <c r="L4904">
        <f>DAY(Ventas_Wellpro[[#This Row],[Fecha]])</f>
        <v>8</v>
      </c>
    </row>
    <row r="4905" spans="2:12" x14ac:dyDescent="0.25">
      <c r="B4905" s="70">
        <v>46181</v>
      </c>
      <c r="C4905" s="123" t="s">
        <v>147</v>
      </c>
      <c r="D4905" s="210" t="s">
        <v>144</v>
      </c>
      <c r="E4905" s="197">
        <v>85.34</v>
      </c>
      <c r="F4905" s="197">
        <v>1</v>
      </c>
      <c r="G4905" s="48">
        <f>+(Ventas_Wellpro[[#This Row],[Precio de Venta]]*0.16)*Ventas_Wellpro[[#This Row],[Cantidad Vendida]]</f>
        <v>13.654400000000001</v>
      </c>
      <c r="H4905" s="199">
        <v>85.34</v>
      </c>
      <c r="I4905" s="17">
        <f>+Ventas_Wellpro[[#This Row],[Total de Venta sin IVA]]+Ventas_Wellpro[[#This Row],[IVA]]</f>
        <v>98.994399999999999</v>
      </c>
      <c r="J4905">
        <f>YEAR(Ventas_Wellpro[[#This Row],[Fecha]])</f>
        <v>2026</v>
      </c>
      <c r="K4905" t="str">
        <f>TEXT(Ventas_Wellpro[[#This Row],[Fecha]],"MMMM")</f>
        <v>junio</v>
      </c>
      <c r="L4905">
        <f>DAY(Ventas_Wellpro[[#This Row],[Fecha]])</f>
        <v>8</v>
      </c>
    </row>
    <row r="4906" spans="2:12" x14ac:dyDescent="0.25">
      <c r="B4906" s="70">
        <v>46181</v>
      </c>
      <c r="C4906" s="123" t="s">
        <v>147</v>
      </c>
      <c r="D4906" s="211" t="s">
        <v>144</v>
      </c>
      <c r="E4906" s="198">
        <v>85.34</v>
      </c>
      <c r="F4906" s="198">
        <v>2</v>
      </c>
      <c r="G4906" s="48">
        <f>+(Ventas_Wellpro[[#This Row],[Precio de Venta]]*0.16)*Ventas_Wellpro[[#This Row],[Cantidad Vendida]]</f>
        <v>27.308800000000002</v>
      </c>
      <c r="H4906" s="200">
        <v>170.68</v>
      </c>
      <c r="I4906" s="17">
        <f>+Ventas_Wellpro[[#This Row],[Total de Venta sin IVA]]+Ventas_Wellpro[[#This Row],[IVA]]</f>
        <v>197.9888</v>
      </c>
      <c r="J4906">
        <f>YEAR(Ventas_Wellpro[[#This Row],[Fecha]])</f>
        <v>2026</v>
      </c>
      <c r="K4906" t="str">
        <f>TEXT(Ventas_Wellpro[[#This Row],[Fecha]],"MMMM")</f>
        <v>junio</v>
      </c>
      <c r="L4906">
        <f>DAY(Ventas_Wellpro[[#This Row],[Fecha]])</f>
        <v>8</v>
      </c>
    </row>
    <row r="4907" spans="2:12" x14ac:dyDescent="0.25">
      <c r="B4907" s="70">
        <v>46181</v>
      </c>
      <c r="C4907" s="123" t="s">
        <v>147</v>
      </c>
      <c r="D4907" s="210" t="s">
        <v>144</v>
      </c>
      <c r="E4907" s="197">
        <v>85.34</v>
      </c>
      <c r="F4907" s="197">
        <v>1</v>
      </c>
      <c r="G4907" s="48">
        <f>+(Ventas_Wellpro[[#This Row],[Precio de Venta]]*0.16)*Ventas_Wellpro[[#This Row],[Cantidad Vendida]]</f>
        <v>13.654400000000001</v>
      </c>
      <c r="H4907" s="199">
        <v>85.34</v>
      </c>
      <c r="I4907" s="17">
        <f>+Ventas_Wellpro[[#This Row],[Total de Venta sin IVA]]+Ventas_Wellpro[[#This Row],[IVA]]</f>
        <v>98.994399999999999</v>
      </c>
      <c r="J4907">
        <f>YEAR(Ventas_Wellpro[[#This Row],[Fecha]])</f>
        <v>2026</v>
      </c>
      <c r="K4907" t="str">
        <f>TEXT(Ventas_Wellpro[[#This Row],[Fecha]],"MMMM")</f>
        <v>junio</v>
      </c>
      <c r="L4907">
        <f>DAY(Ventas_Wellpro[[#This Row],[Fecha]])</f>
        <v>8</v>
      </c>
    </row>
    <row r="4908" spans="2:12" x14ac:dyDescent="0.25">
      <c r="B4908" s="70">
        <v>46181</v>
      </c>
      <c r="C4908" s="123" t="s">
        <v>147</v>
      </c>
      <c r="D4908" s="210" t="s">
        <v>262</v>
      </c>
      <c r="E4908" s="198">
        <v>58.19</v>
      </c>
      <c r="F4908" s="198">
        <v>6</v>
      </c>
      <c r="G4908" s="48">
        <f>+(Ventas_Wellpro[[#This Row],[Precio de Venta]]*0.16)*Ventas_Wellpro[[#This Row],[Cantidad Vendida]]</f>
        <v>55.862399999999994</v>
      </c>
      <c r="H4908" s="200">
        <v>349.14</v>
      </c>
      <c r="I4908" s="17">
        <f>+Ventas_Wellpro[[#This Row],[Total de Venta sin IVA]]+Ventas_Wellpro[[#This Row],[IVA]]</f>
        <v>405.00239999999997</v>
      </c>
      <c r="J4908">
        <f>YEAR(Ventas_Wellpro[[#This Row],[Fecha]])</f>
        <v>2026</v>
      </c>
      <c r="K4908" t="str">
        <f>TEXT(Ventas_Wellpro[[#This Row],[Fecha]],"MMMM")</f>
        <v>junio</v>
      </c>
      <c r="L4908">
        <f>DAY(Ventas_Wellpro[[#This Row],[Fecha]])</f>
        <v>8</v>
      </c>
    </row>
    <row r="4909" spans="2:12" x14ac:dyDescent="0.25">
      <c r="B4909" s="70">
        <v>46182</v>
      </c>
      <c r="C4909" s="123" t="s">
        <v>147</v>
      </c>
      <c r="D4909" s="210" t="s">
        <v>217</v>
      </c>
      <c r="E4909" s="198">
        <v>54.51</v>
      </c>
      <c r="F4909" s="198">
        <v>400</v>
      </c>
      <c r="G4909" s="48">
        <f>+(Ventas_Wellpro[[#This Row],[Precio de Venta]]*0.16)*Ventas_Wellpro[[#This Row],[Cantidad Vendida]]</f>
        <v>3488.6400000000003</v>
      </c>
      <c r="H4909" s="200">
        <v>21804</v>
      </c>
      <c r="I4909" s="17">
        <f>+Ventas_Wellpro[[#This Row],[Total de Venta sin IVA]]+Ventas_Wellpro[[#This Row],[IVA]]</f>
        <v>25292.639999999999</v>
      </c>
      <c r="J4909">
        <f>YEAR(Ventas_Wellpro[[#This Row],[Fecha]])</f>
        <v>2026</v>
      </c>
      <c r="K4909" t="str">
        <f>TEXT(Ventas_Wellpro[[#This Row],[Fecha]],"MMMM")</f>
        <v>junio</v>
      </c>
      <c r="L4909">
        <f>DAY(Ventas_Wellpro[[#This Row],[Fecha]])</f>
        <v>9</v>
      </c>
    </row>
    <row r="4910" spans="2:12" x14ac:dyDescent="0.25">
      <c r="B4910" s="70">
        <v>46183</v>
      </c>
      <c r="C4910" s="123" t="s">
        <v>147</v>
      </c>
      <c r="D4910" s="210" t="s">
        <v>144</v>
      </c>
      <c r="E4910" s="197">
        <v>85.34</v>
      </c>
      <c r="F4910" s="197">
        <v>1</v>
      </c>
      <c r="G4910" s="48">
        <f>+(Ventas_Wellpro[[#This Row],[Precio de Venta]]*0.16)*Ventas_Wellpro[[#This Row],[Cantidad Vendida]]</f>
        <v>13.654400000000001</v>
      </c>
      <c r="H4910" s="199">
        <v>85.34</v>
      </c>
      <c r="I4910" s="17">
        <f>+Ventas_Wellpro[[#This Row],[Total de Venta sin IVA]]+Ventas_Wellpro[[#This Row],[IVA]]</f>
        <v>98.994399999999999</v>
      </c>
      <c r="J4910">
        <f>YEAR(Ventas_Wellpro[[#This Row],[Fecha]])</f>
        <v>2026</v>
      </c>
      <c r="K4910" t="str">
        <f>TEXT(Ventas_Wellpro[[#This Row],[Fecha]],"MMMM")</f>
        <v>junio</v>
      </c>
      <c r="L4910">
        <f>DAY(Ventas_Wellpro[[#This Row],[Fecha]])</f>
        <v>10</v>
      </c>
    </row>
    <row r="4911" spans="2:12" x14ac:dyDescent="0.25">
      <c r="B4911" s="70">
        <v>46184</v>
      </c>
      <c r="C4911" s="123" t="s">
        <v>147</v>
      </c>
      <c r="D4911" s="211" t="s">
        <v>144</v>
      </c>
      <c r="E4911" s="198">
        <v>85.34</v>
      </c>
      <c r="F4911" s="198">
        <v>1</v>
      </c>
      <c r="G4911" s="48">
        <f>+(Ventas_Wellpro[[#This Row],[Precio de Venta]]*0.16)*Ventas_Wellpro[[#This Row],[Cantidad Vendida]]</f>
        <v>13.654400000000001</v>
      </c>
      <c r="H4911" s="200">
        <v>85.34</v>
      </c>
      <c r="I4911" s="17">
        <f>+Ventas_Wellpro[[#This Row],[Total de Venta sin IVA]]+Ventas_Wellpro[[#This Row],[IVA]]</f>
        <v>98.994399999999999</v>
      </c>
      <c r="J4911">
        <f>YEAR(Ventas_Wellpro[[#This Row],[Fecha]])</f>
        <v>2026</v>
      </c>
      <c r="K4911" t="str">
        <f>TEXT(Ventas_Wellpro[[#This Row],[Fecha]],"MMMM")</f>
        <v>junio</v>
      </c>
      <c r="L4911">
        <f>DAY(Ventas_Wellpro[[#This Row],[Fecha]])</f>
        <v>11</v>
      </c>
    </row>
    <row r="4912" spans="2:12" x14ac:dyDescent="0.25">
      <c r="B4912" s="70">
        <v>46184</v>
      </c>
      <c r="C4912" s="123" t="s">
        <v>147</v>
      </c>
      <c r="D4912" s="210" t="s">
        <v>144</v>
      </c>
      <c r="E4912" s="197">
        <v>85.34</v>
      </c>
      <c r="F4912" s="197">
        <v>2</v>
      </c>
      <c r="G4912" s="48">
        <f>+(Ventas_Wellpro[[#This Row],[Precio de Venta]]*0.16)*Ventas_Wellpro[[#This Row],[Cantidad Vendida]]</f>
        <v>27.308800000000002</v>
      </c>
      <c r="H4912" s="199">
        <v>170.68</v>
      </c>
      <c r="I4912" s="17">
        <f>+Ventas_Wellpro[[#This Row],[Total de Venta sin IVA]]+Ventas_Wellpro[[#This Row],[IVA]]</f>
        <v>197.9888</v>
      </c>
      <c r="J4912">
        <f>YEAR(Ventas_Wellpro[[#This Row],[Fecha]])</f>
        <v>2026</v>
      </c>
      <c r="K4912" t="str">
        <f>TEXT(Ventas_Wellpro[[#This Row],[Fecha]],"MMMM")</f>
        <v>junio</v>
      </c>
      <c r="L4912">
        <f>DAY(Ventas_Wellpro[[#This Row],[Fecha]])</f>
        <v>11</v>
      </c>
    </row>
    <row r="4913" spans="2:12" x14ac:dyDescent="0.25">
      <c r="B4913" s="70">
        <v>46184</v>
      </c>
      <c r="C4913" s="123" t="s">
        <v>147</v>
      </c>
      <c r="D4913" s="211" t="s">
        <v>144</v>
      </c>
      <c r="E4913" s="198">
        <v>85.34</v>
      </c>
      <c r="F4913" s="198">
        <v>2</v>
      </c>
      <c r="G4913" s="48">
        <f>+(Ventas_Wellpro[[#This Row],[Precio de Venta]]*0.16)*Ventas_Wellpro[[#This Row],[Cantidad Vendida]]</f>
        <v>27.308800000000002</v>
      </c>
      <c r="H4913" s="200">
        <v>170.68</v>
      </c>
      <c r="I4913" s="17">
        <f>+Ventas_Wellpro[[#This Row],[Total de Venta sin IVA]]+Ventas_Wellpro[[#This Row],[IVA]]</f>
        <v>197.9888</v>
      </c>
      <c r="J4913">
        <f>YEAR(Ventas_Wellpro[[#This Row],[Fecha]])</f>
        <v>2026</v>
      </c>
      <c r="K4913" t="str">
        <f>TEXT(Ventas_Wellpro[[#This Row],[Fecha]],"MMMM")</f>
        <v>junio</v>
      </c>
      <c r="L4913">
        <f>DAY(Ventas_Wellpro[[#This Row],[Fecha]])</f>
        <v>11</v>
      </c>
    </row>
    <row r="4914" spans="2:12" x14ac:dyDescent="0.25">
      <c r="B4914" s="70">
        <v>46188</v>
      </c>
      <c r="C4914" s="123" t="s">
        <v>147</v>
      </c>
      <c r="D4914" s="210" t="s">
        <v>144</v>
      </c>
      <c r="E4914" s="197">
        <v>85.34</v>
      </c>
      <c r="F4914" s="197">
        <v>1</v>
      </c>
      <c r="G4914" s="48">
        <f>+(Ventas_Wellpro[[#This Row],[Precio de Venta]]*0.16)*Ventas_Wellpro[[#This Row],[Cantidad Vendida]]</f>
        <v>13.654400000000001</v>
      </c>
      <c r="H4914" s="199">
        <v>85.34</v>
      </c>
      <c r="I4914" s="17">
        <f>+Ventas_Wellpro[[#This Row],[Total de Venta sin IVA]]+Ventas_Wellpro[[#This Row],[IVA]]</f>
        <v>98.994399999999999</v>
      </c>
      <c r="J4914">
        <f>YEAR(Ventas_Wellpro[[#This Row],[Fecha]])</f>
        <v>2026</v>
      </c>
      <c r="K4914" t="str">
        <f>TEXT(Ventas_Wellpro[[#This Row],[Fecha]],"MMMM")</f>
        <v>junio</v>
      </c>
      <c r="L4914">
        <f>DAY(Ventas_Wellpro[[#This Row],[Fecha]])</f>
        <v>15</v>
      </c>
    </row>
    <row r="4915" spans="2:12" x14ac:dyDescent="0.25">
      <c r="B4915" s="70">
        <v>46188</v>
      </c>
      <c r="C4915" s="123" t="s">
        <v>147</v>
      </c>
      <c r="D4915" s="211" t="s">
        <v>144</v>
      </c>
      <c r="E4915" s="198">
        <v>85.34</v>
      </c>
      <c r="F4915" s="198">
        <v>1</v>
      </c>
      <c r="G4915" s="48">
        <f>+(Ventas_Wellpro[[#This Row],[Precio de Venta]]*0.16)*Ventas_Wellpro[[#This Row],[Cantidad Vendida]]</f>
        <v>13.654400000000001</v>
      </c>
      <c r="H4915" s="200">
        <v>85.34</v>
      </c>
      <c r="I4915" s="17">
        <f>+Ventas_Wellpro[[#This Row],[Total de Venta sin IVA]]+Ventas_Wellpro[[#This Row],[IVA]]</f>
        <v>98.994399999999999</v>
      </c>
      <c r="J4915">
        <f>YEAR(Ventas_Wellpro[[#This Row],[Fecha]])</f>
        <v>2026</v>
      </c>
      <c r="K4915" t="str">
        <f>TEXT(Ventas_Wellpro[[#This Row],[Fecha]],"MMMM")</f>
        <v>junio</v>
      </c>
      <c r="L4915">
        <f>DAY(Ventas_Wellpro[[#This Row],[Fecha]])</f>
        <v>15</v>
      </c>
    </row>
    <row r="4916" spans="2:12" x14ac:dyDescent="0.25">
      <c r="B4916" s="70">
        <v>46192</v>
      </c>
      <c r="C4916" s="123" t="s">
        <v>147</v>
      </c>
      <c r="D4916" s="210" t="s">
        <v>144</v>
      </c>
      <c r="E4916" s="197">
        <v>85.34</v>
      </c>
      <c r="F4916" s="197">
        <v>2</v>
      </c>
      <c r="G4916" s="48">
        <f>+(Ventas_Wellpro[[#This Row],[Precio de Venta]]*0.16)*Ventas_Wellpro[[#This Row],[Cantidad Vendida]]</f>
        <v>27.308800000000002</v>
      </c>
      <c r="H4916" s="199">
        <v>170.68</v>
      </c>
      <c r="I4916" s="17">
        <f>+Ventas_Wellpro[[#This Row],[Total de Venta sin IVA]]+Ventas_Wellpro[[#This Row],[IVA]]</f>
        <v>197.9888</v>
      </c>
      <c r="J4916">
        <f>YEAR(Ventas_Wellpro[[#This Row],[Fecha]])</f>
        <v>2026</v>
      </c>
      <c r="K4916" t="str">
        <f>TEXT(Ventas_Wellpro[[#This Row],[Fecha]],"MMMM")</f>
        <v>junio</v>
      </c>
      <c r="L4916">
        <f>DAY(Ventas_Wellpro[[#This Row],[Fecha]])</f>
        <v>19</v>
      </c>
    </row>
    <row r="4917" spans="2:12" x14ac:dyDescent="0.25">
      <c r="B4917" s="70">
        <v>46175</v>
      </c>
      <c r="C4917" s="137" t="s">
        <v>19</v>
      </c>
      <c r="D4917" s="211" t="s">
        <v>144</v>
      </c>
      <c r="E4917" s="198">
        <v>762.62</v>
      </c>
      <c r="F4917" s="198">
        <v>1</v>
      </c>
      <c r="G4917" s="48">
        <f>+(Ventas_Wellpro[[#This Row],[Precio de Venta]]*0.16)*Ventas_Wellpro[[#This Row],[Cantidad Vendida]]</f>
        <v>122.0192</v>
      </c>
      <c r="H4917" s="200">
        <v>762.62</v>
      </c>
      <c r="I4917" s="17">
        <f>+Ventas_Wellpro[[#This Row],[Total de Venta sin IVA]]+Ventas_Wellpro[[#This Row],[IVA]]</f>
        <v>884.63919999999996</v>
      </c>
      <c r="J4917">
        <f>YEAR(Ventas_Wellpro[[#This Row],[Fecha]])</f>
        <v>2026</v>
      </c>
      <c r="K4917" t="str">
        <f>TEXT(Ventas_Wellpro[[#This Row],[Fecha]],"MMMM")</f>
        <v>junio</v>
      </c>
      <c r="L4917">
        <f>DAY(Ventas_Wellpro[[#This Row],[Fecha]])</f>
        <v>2</v>
      </c>
    </row>
    <row r="4918" spans="2:12" x14ac:dyDescent="0.25">
      <c r="B4918" s="70">
        <v>46174</v>
      </c>
      <c r="C4918" s="74" t="s">
        <v>123</v>
      </c>
      <c r="D4918" s="210" t="s">
        <v>144</v>
      </c>
      <c r="E4918" s="197">
        <v>121.94</v>
      </c>
      <c r="F4918" s="197">
        <v>1</v>
      </c>
      <c r="G4918" s="48">
        <f>+(Ventas_Wellpro[[#This Row],[Precio de Venta]]*0.16)*Ventas_Wellpro[[#This Row],[Cantidad Vendida]]</f>
        <v>19.510400000000001</v>
      </c>
      <c r="H4918" s="199">
        <v>121.94</v>
      </c>
      <c r="I4918" s="17">
        <f>+Ventas_Wellpro[[#This Row],[Total de Venta sin IVA]]+Ventas_Wellpro[[#This Row],[IVA]]</f>
        <v>141.4504</v>
      </c>
      <c r="J4918">
        <f>YEAR(Ventas_Wellpro[[#This Row],[Fecha]])</f>
        <v>2026</v>
      </c>
      <c r="K4918" t="str">
        <f>TEXT(Ventas_Wellpro[[#This Row],[Fecha]],"MMMM")</f>
        <v>junio</v>
      </c>
      <c r="L4918">
        <f>DAY(Ventas_Wellpro[[#This Row],[Fecha]])</f>
        <v>1</v>
      </c>
    </row>
    <row r="4919" spans="2:12" x14ac:dyDescent="0.25">
      <c r="B4919" s="70">
        <v>46174</v>
      </c>
      <c r="C4919" s="74" t="s">
        <v>123</v>
      </c>
      <c r="D4919" s="211" t="s">
        <v>144</v>
      </c>
      <c r="E4919" s="198">
        <v>121.94</v>
      </c>
      <c r="F4919" s="198">
        <v>1</v>
      </c>
      <c r="G4919" s="48">
        <f>+(Ventas_Wellpro[[#This Row],[Precio de Venta]]*0.16)*Ventas_Wellpro[[#This Row],[Cantidad Vendida]]</f>
        <v>19.510400000000001</v>
      </c>
      <c r="H4919" s="200">
        <v>121.94</v>
      </c>
      <c r="I4919" s="17">
        <f>+Ventas_Wellpro[[#This Row],[Total de Venta sin IVA]]+Ventas_Wellpro[[#This Row],[IVA]]</f>
        <v>141.4504</v>
      </c>
      <c r="J4919">
        <f>YEAR(Ventas_Wellpro[[#This Row],[Fecha]])</f>
        <v>2026</v>
      </c>
      <c r="K4919" t="str">
        <f>TEXT(Ventas_Wellpro[[#This Row],[Fecha]],"MMMM")</f>
        <v>junio</v>
      </c>
      <c r="L4919">
        <f>DAY(Ventas_Wellpro[[#This Row],[Fecha]])</f>
        <v>1</v>
      </c>
    </row>
    <row r="4920" spans="2:12" x14ac:dyDescent="0.25">
      <c r="B4920" s="70">
        <v>46174</v>
      </c>
      <c r="C4920" s="74" t="s">
        <v>123</v>
      </c>
      <c r="D4920" s="210" t="s">
        <v>144</v>
      </c>
      <c r="E4920" s="197">
        <v>121.94</v>
      </c>
      <c r="F4920" s="197">
        <v>1</v>
      </c>
      <c r="G4920" s="48">
        <f>+(Ventas_Wellpro[[#This Row],[Precio de Venta]]*0.16)*Ventas_Wellpro[[#This Row],[Cantidad Vendida]]</f>
        <v>19.510400000000001</v>
      </c>
      <c r="H4920" s="199">
        <v>121.94</v>
      </c>
      <c r="I4920" s="17">
        <f>+Ventas_Wellpro[[#This Row],[Total de Venta sin IVA]]+Ventas_Wellpro[[#This Row],[IVA]]</f>
        <v>141.4504</v>
      </c>
      <c r="J4920">
        <f>YEAR(Ventas_Wellpro[[#This Row],[Fecha]])</f>
        <v>2026</v>
      </c>
      <c r="K4920" t="str">
        <f>TEXT(Ventas_Wellpro[[#This Row],[Fecha]],"MMMM")</f>
        <v>junio</v>
      </c>
      <c r="L4920">
        <f>DAY(Ventas_Wellpro[[#This Row],[Fecha]])</f>
        <v>1</v>
      </c>
    </row>
    <row r="4921" spans="2:12" x14ac:dyDescent="0.25">
      <c r="B4921" s="70">
        <v>46174</v>
      </c>
      <c r="C4921" s="74" t="s">
        <v>123</v>
      </c>
      <c r="D4921" s="211" t="s">
        <v>144</v>
      </c>
      <c r="E4921" s="198">
        <v>121.94</v>
      </c>
      <c r="F4921" s="198">
        <v>1</v>
      </c>
      <c r="G4921" s="48">
        <f>+(Ventas_Wellpro[[#This Row],[Precio de Venta]]*0.16)*Ventas_Wellpro[[#This Row],[Cantidad Vendida]]</f>
        <v>19.510400000000001</v>
      </c>
      <c r="H4921" s="200">
        <v>121.94</v>
      </c>
      <c r="I4921" s="17">
        <f>+Ventas_Wellpro[[#This Row],[Total de Venta sin IVA]]+Ventas_Wellpro[[#This Row],[IVA]]</f>
        <v>141.4504</v>
      </c>
      <c r="J4921">
        <f>YEAR(Ventas_Wellpro[[#This Row],[Fecha]])</f>
        <v>2026</v>
      </c>
      <c r="K4921" t="str">
        <f>TEXT(Ventas_Wellpro[[#This Row],[Fecha]],"MMMM")</f>
        <v>junio</v>
      </c>
      <c r="L4921">
        <f>DAY(Ventas_Wellpro[[#This Row],[Fecha]])</f>
        <v>1</v>
      </c>
    </row>
    <row r="4922" spans="2:12" x14ac:dyDescent="0.25">
      <c r="B4922" s="70">
        <v>46174</v>
      </c>
      <c r="C4922" s="74" t="s">
        <v>123</v>
      </c>
      <c r="D4922" s="210" t="s">
        <v>144</v>
      </c>
      <c r="E4922" s="197">
        <v>121.94</v>
      </c>
      <c r="F4922" s="197">
        <v>1</v>
      </c>
      <c r="G4922" s="48">
        <f>+(Ventas_Wellpro[[#This Row],[Precio de Venta]]*0.16)*Ventas_Wellpro[[#This Row],[Cantidad Vendida]]</f>
        <v>19.510400000000001</v>
      </c>
      <c r="H4922" s="199">
        <v>121.94</v>
      </c>
      <c r="I4922" s="17">
        <f>+Ventas_Wellpro[[#This Row],[Total de Venta sin IVA]]+Ventas_Wellpro[[#This Row],[IVA]]</f>
        <v>141.4504</v>
      </c>
      <c r="J4922">
        <f>YEAR(Ventas_Wellpro[[#This Row],[Fecha]])</f>
        <v>2026</v>
      </c>
      <c r="K4922" t="str">
        <f>TEXT(Ventas_Wellpro[[#This Row],[Fecha]],"MMMM")</f>
        <v>junio</v>
      </c>
      <c r="L4922">
        <f>DAY(Ventas_Wellpro[[#This Row],[Fecha]])</f>
        <v>1</v>
      </c>
    </row>
    <row r="4923" spans="2:12" x14ac:dyDescent="0.25">
      <c r="B4923" s="70">
        <v>46175</v>
      </c>
      <c r="C4923" s="74" t="s">
        <v>123</v>
      </c>
      <c r="D4923" s="211" t="s">
        <v>144</v>
      </c>
      <c r="E4923" s="198">
        <v>121.94</v>
      </c>
      <c r="F4923" s="198">
        <v>1</v>
      </c>
      <c r="G4923" s="48">
        <f>+(Ventas_Wellpro[[#This Row],[Precio de Venta]]*0.16)*Ventas_Wellpro[[#This Row],[Cantidad Vendida]]</f>
        <v>19.510400000000001</v>
      </c>
      <c r="H4923" s="200">
        <v>121.94</v>
      </c>
      <c r="I4923" s="17">
        <f>+Ventas_Wellpro[[#This Row],[Total de Venta sin IVA]]+Ventas_Wellpro[[#This Row],[IVA]]</f>
        <v>141.4504</v>
      </c>
      <c r="J4923">
        <f>YEAR(Ventas_Wellpro[[#This Row],[Fecha]])</f>
        <v>2026</v>
      </c>
      <c r="K4923" t="str">
        <f>TEXT(Ventas_Wellpro[[#This Row],[Fecha]],"MMMM")</f>
        <v>junio</v>
      </c>
      <c r="L4923">
        <f>DAY(Ventas_Wellpro[[#This Row],[Fecha]])</f>
        <v>2</v>
      </c>
    </row>
    <row r="4924" spans="2:12" x14ac:dyDescent="0.25">
      <c r="B4924" s="70">
        <v>46175</v>
      </c>
      <c r="C4924" s="74" t="s">
        <v>123</v>
      </c>
      <c r="D4924" s="210" t="s">
        <v>144</v>
      </c>
      <c r="E4924" s="197">
        <v>121.94</v>
      </c>
      <c r="F4924" s="197">
        <v>1</v>
      </c>
      <c r="G4924" s="48">
        <f>+(Ventas_Wellpro[[#This Row],[Precio de Venta]]*0.16)*Ventas_Wellpro[[#This Row],[Cantidad Vendida]]</f>
        <v>19.510400000000001</v>
      </c>
      <c r="H4924" s="199">
        <v>121.94</v>
      </c>
      <c r="I4924" s="17">
        <f>+Ventas_Wellpro[[#This Row],[Total de Venta sin IVA]]+Ventas_Wellpro[[#This Row],[IVA]]</f>
        <v>141.4504</v>
      </c>
      <c r="J4924">
        <f>YEAR(Ventas_Wellpro[[#This Row],[Fecha]])</f>
        <v>2026</v>
      </c>
      <c r="K4924" t="str">
        <f>TEXT(Ventas_Wellpro[[#This Row],[Fecha]],"MMMM")</f>
        <v>junio</v>
      </c>
      <c r="L4924">
        <f>DAY(Ventas_Wellpro[[#This Row],[Fecha]])</f>
        <v>2</v>
      </c>
    </row>
    <row r="4925" spans="2:12" x14ac:dyDescent="0.25">
      <c r="B4925" s="70">
        <v>46176</v>
      </c>
      <c r="C4925" s="74" t="s">
        <v>123</v>
      </c>
      <c r="D4925" s="211" t="s">
        <v>144</v>
      </c>
      <c r="E4925" s="198">
        <v>121.94</v>
      </c>
      <c r="F4925" s="198">
        <v>1</v>
      </c>
      <c r="G4925" s="48">
        <f>+(Ventas_Wellpro[[#This Row],[Precio de Venta]]*0.16)*Ventas_Wellpro[[#This Row],[Cantidad Vendida]]</f>
        <v>19.510400000000001</v>
      </c>
      <c r="H4925" s="200">
        <v>121.94</v>
      </c>
      <c r="I4925" s="17">
        <f>+Ventas_Wellpro[[#This Row],[Total de Venta sin IVA]]+Ventas_Wellpro[[#This Row],[IVA]]</f>
        <v>141.4504</v>
      </c>
      <c r="J4925">
        <f>YEAR(Ventas_Wellpro[[#This Row],[Fecha]])</f>
        <v>2026</v>
      </c>
      <c r="K4925" t="str">
        <f>TEXT(Ventas_Wellpro[[#This Row],[Fecha]],"MMMM")</f>
        <v>junio</v>
      </c>
      <c r="L4925">
        <f>DAY(Ventas_Wellpro[[#This Row],[Fecha]])</f>
        <v>3</v>
      </c>
    </row>
    <row r="4926" spans="2:12" x14ac:dyDescent="0.25">
      <c r="B4926" s="70">
        <v>46176</v>
      </c>
      <c r="C4926" s="74" t="s">
        <v>123</v>
      </c>
      <c r="D4926" s="210" t="s">
        <v>144</v>
      </c>
      <c r="E4926" s="197">
        <v>121.94</v>
      </c>
      <c r="F4926" s="197">
        <v>1</v>
      </c>
      <c r="G4926" s="48">
        <f>+(Ventas_Wellpro[[#This Row],[Precio de Venta]]*0.16)*Ventas_Wellpro[[#This Row],[Cantidad Vendida]]</f>
        <v>19.510400000000001</v>
      </c>
      <c r="H4926" s="199">
        <v>121.94</v>
      </c>
      <c r="I4926" s="17">
        <f>+Ventas_Wellpro[[#This Row],[Total de Venta sin IVA]]+Ventas_Wellpro[[#This Row],[IVA]]</f>
        <v>141.4504</v>
      </c>
      <c r="J4926">
        <f>YEAR(Ventas_Wellpro[[#This Row],[Fecha]])</f>
        <v>2026</v>
      </c>
      <c r="K4926" t="str">
        <f>TEXT(Ventas_Wellpro[[#This Row],[Fecha]],"MMMM")</f>
        <v>junio</v>
      </c>
      <c r="L4926">
        <f>DAY(Ventas_Wellpro[[#This Row],[Fecha]])</f>
        <v>3</v>
      </c>
    </row>
    <row r="4927" spans="2:12" x14ac:dyDescent="0.25">
      <c r="B4927" s="70">
        <v>46176</v>
      </c>
      <c r="C4927" s="74" t="s">
        <v>123</v>
      </c>
      <c r="D4927" s="211" t="s">
        <v>144</v>
      </c>
      <c r="E4927" s="198">
        <v>121.94</v>
      </c>
      <c r="F4927" s="198">
        <v>1</v>
      </c>
      <c r="G4927" s="48">
        <f>+(Ventas_Wellpro[[#This Row],[Precio de Venta]]*0.16)*Ventas_Wellpro[[#This Row],[Cantidad Vendida]]</f>
        <v>19.510400000000001</v>
      </c>
      <c r="H4927" s="200">
        <v>121.94</v>
      </c>
      <c r="I4927" s="17">
        <f>+Ventas_Wellpro[[#This Row],[Total de Venta sin IVA]]+Ventas_Wellpro[[#This Row],[IVA]]</f>
        <v>141.4504</v>
      </c>
      <c r="J4927">
        <f>YEAR(Ventas_Wellpro[[#This Row],[Fecha]])</f>
        <v>2026</v>
      </c>
      <c r="K4927" t="str">
        <f>TEXT(Ventas_Wellpro[[#This Row],[Fecha]],"MMMM")</f>
        <v>junio</v>
      </c>
      <c r="L4927">
        <f>DAY(Ventas_Wellpro[[#This Row],[Fecha]])</f>
        <v>3</v>
      </c>
    </row>
    <row r="4928" spans="2:12" x14ac:dyDescent="0.25">
      <c r="B4928" s="70">
        <v>46178</v>
      </c>
      <c r="C4928" s="74" t="s">
        <v>123</v>
      </c>
      <c r="D4928" s="210" t="s">
        <v>144</v>
      </c>
      <c r="E4928" s="197">
        <v>121.94</v>
      </c>
      <c r="F4928" s="197">
        <v>1</v>
      </c>
      <c r="G4928" s="48">
        <f>+(Ventas_Wellpro[[#This Row],[Precio de Venta]]*0.16)*Ventas_Wellpro[[#This Row],[Cantidad Vendida]]</f>
        <v>19.510400000000001</v>
      </c>
      <c r="H4928" s="199">
        <v>121.94</v>
      </c>
      <c r="I4928" s="17">
        <f>+Ventas_Wellpro[[#This Row],[Total de Venta sin IVA]]+Ventas_Wellpro[[#This Row],[IVA]]</f>
        <v>141.4504</v>
      </c>
      <c r="J4928">
        <f>YEAR(Ventas_Wellpro[[#This Row],[Fecha]])</f>
        <v>2026</v>
      </c>
      <c r="K4928" t="str">
        <f>TEXT(Ventas_Wellpro[[#This Row],[Fecha]],"MMMM")</f>
        <v>junio</v>
      </c>
      <c r="L4928">
        <f>DAY(Ventas_Wellpro[[#This Row],[Fecha]])</f>
        <v>5</v>
      </c>
    </row>
    <row r="4929" spans="2:12" x14ac:dyDescent="0.25">
      <c r="B4929" s="70">
        <v>46178</v>
      </c>
      <c r="C4929" s="74" t="s">
        <v>123</v>
      </c>
      <c r="D4929" s="211" t="s">
        <v>144</v>
      </c>
      <c r="E4929" s="198">
        <v>121.94</v>
      </c>
      <c r="F4929" s="198">
        <v>1</v>
      </c>
      <c r="G4929" s="48">
        <f>+(Ventas_Wellpro[[#This Row],[Precio de Venta]]*0.16)*Ventas_Wellpro[[#This Row],[Cantidad Vendida]]</f>
        <v>19.510400000000001</v>
      </c>
      <c r="H4929" s="200">
        <v>121.94</v>
      </c>
      <c r="I4929" s="17">
        <f>+Ventas_Wellpro[[#This Row],[Total de Venta sin IVA]]+Ventas_Wellpro[[#This Row],[IVA]]</f>
        <v>141.4504</v>
      </c>
      <c r="J4929">
        <f>YEAR(Ventas_Wellpro[[#This Row],[Fecha]])</f>
        <v>2026</v>
      </c>
      <c r="K4929" t="str">
        <f>TEXT(Ventas_Wellpro[[#This Row],[Fecha]],"MMMM")</f>
        <v>junio</v>
      </c>
      <c r="L4929">
        <f>DAY(Ventas_Wellpro[[#This Row],[Fecha]])</f>
        <v>5</v>
      </c>
    </row>
    <row r="4930" spans="2:12" x14ac:dyDescent="0.25">
      <c r="B4930" s="70">
        <v>46178</v>
      </c>
      <c r="C4930" s="74" t="s">
        <v>123</v>
      </c>
      <c r="D4930" s="210" t="s">
        <v>144</v>
      </c>
      <c r="E4930" s="197">
        <v>121.94</v>
      </c>
      <c r="F4930" s="197">
        <v>1</v>
      </c>
      <c r="G4930" s="48">
        <f>+(Ventas_Wellpro[[#This Row],[Precio de Venta]]*0.16)*Ventas_Wellpro[[#This Row],[Cantidad Vendida]]</f>
        <v>19.510400000000001</v>
      </c>
      <c r="H4930" s="199">
        <v>121.94</v>
      </c>
      <c r="I4930" s="17">
        <f>+Ventas_Wellpro[[#This Row],[Total de Venta sin IVA]]+Ventas_Wellpro[[#This Row],[IVA]]</f>
        <v>141.4504</v>
      </c>
      <c r="J4930">
        <f>YEAR(Ventas_Wellpro[[#This Row],[Fecha]])</f>
        <v>2026</v>
      </c>
      <c r="K4930" t="str">
        <f>TEXT(Ventas_Wellpro[[#This Row],[Fecha]],"MMMM")</f>
        <v>junio</v>
      </c>
      <c r="L4930">
        <f>DAY(Ventas_Wellpro[[#This Row],[Fecha]])</f>
        <v>5</v>
      </c>
    </row>
    <row r="4931" spans="2:12" x14ac:dyDescent="0.25">
      <c r="B4931" s="70">
        <v>46178</v>
      </c>
      <c r="C4931" s="74" t="s">
        <v>123</v>
      </c>
      <c r="D4931" s="211" t="s">
        <v>144</v>
      </c>
      <c r="E4931" s="198">
        <v>121.94</v>
      </c>
      <c r="F4931" s="198">
        <v>1</v>
      </c>
      <c r="G4931" s="48">
        <f>+(Ventas_Wellpro[[#This Row],[Precio de Venta]]*0.16)*Ventas_Wellpro[[#This Row],[Cantidad Vendida]]</f>
        <v>19.510400000000001</v>
      </c>
      <c r="H4931" s="200">
        <v>121.94</v>
      </c>
      <c r="I4931" s="17">
        <f>+Ventas_Wellpro[[#This Row],[Total de Venta sin IVA]]+Ventas_Wellpro[[#This Row],[IVA]]</f>
        <v>141.4504</v>
      </c>
      <c r="J4931">
        <f>YEAR(Ventas_Wellpro[[#This Row],[Fecha]])</f>
        <v>2026</v>
      </c>
      <c r="K4931" t="str">
        <f>TEXT(Ventas_Wellpro[[#This Row],[Fecha]],"MMMM")</f>
        <v>junio</v>
      </c>
      <c r="L4931">
        <f>DAY(Ventas_Wellpro[[#This Row],[Fecha]])</f>
        <v>5</v>
      </c>
    </row>
    <row r="4932" spans="2:12" x14ac:dyDescent="0.25">
      <c r="B4932" s="70">
        <v>46178</v>
      </c>
      <c r="C4932" s="74" t="s">
        <v>123</v>
      </c>
      <c r="D4932" s="210" t="s">
        <v>144</v>
      </c>
      <c r="E4932" s="197">
        <v>121.94</v>
      </c>
      <c r="F4932" s="197">
        <v>1</v>
      </c>
      <c r="G4932" s="48">
        <f>+(Ventas_Wellpro[[#This Row],[Precio de Venta]]*0.16)*Ventas_Wellpro[[#This Row],[Cantidad Vendida]]</f>
        <v>19.510400000000001</v>
      </c>
      <c r="H4932" s="199">
        <v>121.94</v>
      </c>
      <c r="I4932" s="17">
        <f>+Ventas_Wellpro[[#This Row],[Total de Venta sin IVA]]+Ventas_Wellpro[[#This Row],[IVA]]</f>
        <v>141.4504</v>
      </c>
      <c r="J4932">
        <f>YEAR(Ventas_Wellpro[[#This Row],[Fecha]])</f>
        <v>2026</v>
      </c>
      <c r="K4932" t="str">
        <f>TEXT(Ventas_Wellpro[[#This Row],[Fecha]],"MMMM")</f>
        <v>junio</v>
      </c>
      <c r="L4932">
        <f>DAY(Ventas_Wellpro[[#This Row],[Fecha]])</f>
        <v>5</v>
      </c>
    </row>
    <row r="4933" spans="2:12" x14ac:dyDescent="0.25">
      <c r="B4933" s="70">
        <v>46181</v>
      </c>
      <c r="C4933" s="74" t="s">
        <v>123</v>
      </c>
      <c r="D4933" s="211" t="s">
        <v>144</v>
      </c>
      <c r="E4933" s="198">
        <v>121.94</v>
      </c>
      <c r="F4933" s="198">
        <v>1</v>
      </c>
      <c r="G4933" s="48">
        <f>+(Ventas_Wellpro[[#This Row],[Precio de Venta]]*0.16)*Ventas_Wellpro[[#This Row],[Cantidad Vendida]]</f>
        <v>19.510400000000001</v>
      </c>
      <c r="H4933" s="200">
        <v>121.94</v>
      </c>
      <c r="I4933" s="17">
        <f>+Ventas_Wellpro[[#This Row],[Total de Venta sin IVA]]+Ventas_Wellpro[[#This Row],[IVA]]</f>
        <v>141.4504</v>
      </c>
      <c r="J4933">
        <f>YEAR(Ventas_Wellpro[[#This Row],[Fecha]])</f>
        <v>2026</v>
      </c>
      <c r="K4933" t="str">
        <f>TEXT(Ventas_Wellpro[[#This Row],[Fecha]],"MMMM")</f>
        <v>junio</v>
      </c>
      <c r="L4933">
        <f>DAY(Ventas_Wellpro[[#This Row],[Fecha]])</f>
        <v>8</v>
      </c>
    </row>
    <row r="4934" spans="2:12" x14ac:dyDescent="0.25">
      <c r="B4934" s="70">
        <v>46181</v>
      </c>
      <c r="C4934" s="74" t="s">
        <v>123</v>
      </c>
      <c r="D4934" s="210" t="s">
        <v>144</v>
      </c>
      <c r="E4934" s="197">
        <v>121.94</v>
      </c>
      <c r="F4934" s="197">
        <v>1</v>
      </c>
      <c r="G4934" s="48">
        <f>+(Ventas_Wellpro[[#This Row],[Precio de Venta]]*0.16)*Ventas_Wellpro[[#This Row],[Cantidad Vendida]]</f>
        <v>19.510400000000001</v>
      </c>
      <c r="H4934" s="199">
        <v>121.94</v>
      </c>
      <c r="I4934" s="17">
        <f>+Ventas_Wellpro[[#This Row],[Total de Venta sin IVA]]+Ventas_Wellpro[[#This Row],[IVA]]</f>
        <v>141.4504</v>
      </c>
      <c r="J4934">
        <f>YEAR(Ventas_Wellpro[[#This Row],[Fecha]])</f>
        <v>2026</v>
      </c>
      <c r="K4934" t="str">
        <f>TEXT(Ventas_Wellpro[[#This Row],[Fecha]],"MMMM")</f>
        <v>junio</v>
      </c>
      <c r="L4934">
        <f>DAY(Ventas_Wellpro[[#This Row],[Fecha]])</f>
        <v>8</v>
      </c>
    </row>
    <row r="4935" spans="2:12" x14ac:dyDescent="0.25">
      <c r="B4935" s="70">
        <v>46181</v>
      </c>
      <c r="C4935" s="74" t="s">
        <v>123</v>
      </c>
      <c r="D4935" s="210" t="s">
        <v>144</v>
      </c>
      <c r="E4935" s="197">
        <v>121.94</v>
      </c>
      <c r="F4935" s="197">
        <v>1</v>
      </c>
      <c r="G4935" s="48">
        <f>+(Ventas_Wellpro[[#This Row],[Precio de Venta]]*0.16)*Ventas_Wellpro[[#This Row],[Cantidad Vendida]]</f>
        <v>19.510400000000001</v>
      </c>
      <c r="H4935" s="199">
        <v>121.94</v>
      </c>
      <c r="I4935" s="17">
        <f>+Ventas_Wellpro[[#This Row],[Total de Venta sin IVA]]+Ventas_Wellpro[[#This Row],[IVA]]</f>
        <v>141.4504</v>
      </c>
      <c r="J4935">
        <f>YEAR(Ventas_Wellpro[[#This Row],[Fecha]])</f>
        <v>2026</v>
      </c>
      <c r="K4935" t="str">
        <f>TEXT(Ventas_Wellpro[[#This Row],[Fecha]],"MMMM")</f>
        <v>junio</v>
      </c>
      <c r="L4935">
        <f>DAY(Ventas_Wellpro[[#This Row],[Fecha]])</f>
        <v>8</v>
      </c>
    </row>
    <row r="4936" spans="2:12" x14ac:dyDescent="0.25">
      <c r="B4936" s="70">
        <v>46181</v>
      </c>
      <c r="C4936" s="74" t="s">
        <v>123</v>
      </c>
      <c r="D4936" s="210" t="s">
        <v>262</v>
      </c>
      <c r="E4936" s="198">
        <v>89.87</v>
      </c>
      <c r="F4936" s="198">
        <v>3</v>
      </c>
      <c r="G4936" s="48">
        <f>+(Ventas_Wellpro[[#This Row],[Precio de Venta]]*0.16)*Ventas_Wellpro[[#This Row],[Cantidad Vendida]]</f>
        <v>43.137600000000006</v>
      </c>
      <c r="H4936" s="200">
        <v>269.61</v>
      </c>
      <c r="I4936" s="17">
        <f>+Ventas_Wellpro[[#This Row],[Total de Venta sin IVA]]+Ventas_Wellpro[[#This Row],[IVA]]</f>
        <v>312.74760000000003</v>
      </c>
      <c r="J4936">
        <f>YEAR(Ventas_Wellpro[[#This Row],[Fecha]])</f>
        <v>2026</v>
      </c>
      <c r="K4936" t="str">
        <f>TEXT(Ventas_Wellpro[[#This Row],[Fecha]],"MMMM")</f>
        <v>junio</v>
      </c>
      <c r="L4936">
        <f>DAY(Ventas_Wellpro[[#This Row],[Fecha]])</f>
        <v>8</v>
      </c>
    </row>
    <row r="4937" spans="2:12" x14ac:dyDescent="0.25">
      <c r="B4937" s="70">
        <v>46184</v>
      </c>
      <c r="C4937" s="74" t="s">
        <v>123</v>
      </c>
      <c r="D4937" s="211" t="s">
        <v>144</v>
      </c>
      <c r="E4937" s="198">
        <v>121.94</v>
      </c>
      <c r="F4937" s="198">
        <v>1</v>
      </c>
      <c r="G4937" s="48">
        <f>+(Ventas_Wellpro[[#This Row],[Precio de Venta]]*0.16)*Ventas_Wellpro[[#This Row],[Cantidad Vendida]]</f>
        <v>19.510400000000001</v>
      </c>
      <c r="H4937" s="200">
        <v>121.94</v>
      </c>
      <c r="I4937" s="17">
        <f>+Ventas_Wellpro[[#This Row],[Total de Venta sin IVA]]+Ventas_Wellpro[[#This Row],[IVA]]</f>
        <v>141.4504</v>
      </c>
      <c r="J4937">
        <f>YEAR(Ventas_Wellpro[[#This Row],[Fecha]])</f>
        <v>2026</v>
      </c>
      <c r="K4937" t="str">
        <f>TEXT(Ventas_Wellpro[[#This Row],[Fecha]],"MMMM")</f>
        <v>junio</v>
      </c>
      <c r="L4937">
        <f>DAY(Ventas_Wellpro[[#This Row],[Fecha]])</f>
        <v>11</v>
      </c>
    </row>
    <row r="4938" spans="2:12" x14ac:dyDescent="0.25">
      <c r="B4938" s="70">
        <v>46184</v>
      </c>
      <c r="C4938" s="74" t="s">
        <v>123</v>
      </c>
      <c r="D4938" s="210" t="s">
        <v>144</v>
      </c>
      <c r="E4938" s="197">
        <v>121.94</v>
      </c>
      <c r="F4938" s="197">
        <v>1</v>
      </c>
      <c r="G4938" s="48">
        <f>+(Ventas_Wellpro[[#This Row],[Precio de Venta]]*0.16)*Ventas_Wellpro[[#This Row],[Cantidad Vendida]]</f>
        <v>19.510400000000001</v>
      </c>
      <c r="H4938" s="199">
        <v>121.94</v>
      </c>
      <c r="I4938" s="17">
        <f>+Ventas_Wellpro[[#This Row],[Total de Venta sin IVA]]+Ventas_Wellpro[[#This Row],[IVA]]</f>
        <v>141.4504</v>
      </c>
      <c r="J4938">
        <f>YEAR(Ventas_Wellpro[[#This Row],[Fecha]])</f>
        <v>2026</v>
      </c>
      <c r="K4938" t="str">
        <f>TEXT(Ventas_Wellpro[[#This Row],[Fecha]],"MMMM")</f>
        <v>junio</v>
      </c>
      <c r="L4938">
        <f>DAY(Ventas_Wellpro[[#This Row],[Fecha]])</f>
        <v>11</v>
      </c>
    </row>
    <row r="4939" spans="2:12" x14ac:dyDescent="0.25">
      <c r="B4939" s="70">
        <v>46184</v>
      </c>
      <c r="C4939" s="74" t="s">
        <v>123</v>
      </c>
      <c r="D4939" s="211" t="s">
        <v>144</v>
      </c>
      <c r="E4939" s="198">
        <v>121.94</v>
      </c>
      <c r="F4939" s="198">
        <v>1</v>
      </c>
      <c r="G4939" s="48">
        <f>+(Ventas_Wellpro[[#This Row],[Precio de Venta]]*0.16)*Ventas_Wellpro[[#This Row],[Cantidad Vendida]]</f>
        <v>19.510400000000001</v>
      </c>
      <c r="H4939" s="200">
        <v>121.94</v>
      </c>
      <c r="I4939" s="17">
        <f>+Ventas_Wellpro[[#This Row],[Total de Venta sin IVA]]+Ventas_Wellpro[[#This Row],[IVA]]</f>
        <v>141.4504</v>
      </c>
      <c r="J4939">
        <f>YEAR(Ventas_Wellpro[[#This Row],[Fecha]])</f>
        <v>2026</v>
      </c>
      <c r="K4939" t="str">
        <f>TEXT(Ventas_Wellpro[[#This Row],[Fecha]],"MMMM")</f>
        <v>junio</v>
      </c>
      <c r="L4939">
        <f>DAY(Ventas_Wellpro[[#This Row],[Fecha]])</f>
        <v>11</v>
      </c>
    </row>
    <row r="4940" spans="2:12" x14ac:dyDescent="0.25">
      <c r="B4940" s="70">
        <v>46188</v>
      </c>
      <c r="C4940" s="74" t="s">
        <v>123</v>
      </c>
      <c r="D4940" s="210" t="s">
        <v>144</v>
      </c>
      <c r="E4940" s="197">
        <v>121.94</v>
      </c>
      <c r="F4940" s="197">
        <v>1</v>
      </c>
      <c r="G4940" s="48">
        <f>+(Ventas_Wellpro[[#This Row],[Precio de Venta]]*0.16)*Ventas_Wellpro[[#This Row],[Cantidad Vendida]]</f>
        <v>19.510400000000001</v>
      </c>
      <c r="H4940" s="199">
        <v>121.94</v>
      </c>
      <c r="I4940" s="17">
        <f>+Ventas_Wellpro[[#This Row],[Total de Venta sin IVA]]+Ventas_Wellpro[[#This Row],[IVA]]</f>
        <v>141.4504</v>
      </c>
      <c r="J4940">
        <f>YEAR(Ventas_Wellpro[[#This Row],[Fecha]])</f>
        <v>2026</v>
      </c>
      <c r="K4940" t="str">
        <f>TEXT(Ventas_Wellpro[[#This Row],[Fecha]],"MMMM")</f>
        <v>junio</v>
      </c>
      <c r="L4940">
        <f>DAY(Ventas_Wellpro[[#This Row],[Fecha]])</f>
        <v>15</v>
      </c>
    </row>
    <row r="4941" spans="2:12" x14ac:dyDescent="0.25">
      <c r="B4941" s="70">
        <v>46188</v>
      </c>
      <c r="C4941" s="74" t="s">
        <v>123</v>
      </c>
      <c r="D4941" s="211" t="s">
        <v>144</v>
      </c>
      <c r="E4941" s="198">
        <v>121.94</v>
      </c>
      <c r="F4941" s="198">
        <v>1</v>
      </c>
      <c r="G4941" s="48">
        <f>+(Ventas_Wellpro[[#This Row],[Precio de Venta]]*0.16)*Ventas_Wellpro[[#This Row],[Cantidad Vendida]]</f>
        <v>19.510400000000001</v>
      </c>
      <c r="H4941" s="200">
        <v>121.94</v>
      </c>
      <c r="I4941" s="17">
        <f>+Ventas_Wellpro[[#This Row],[Total de Venta sin IVA]]+Ventas_Wellpro[[#This Row],[IVA]]</f>
        <v>141.4504</v>
      </c>
      <c r="J4941">
        <f>YEAR(Ventas_Wellpro[[#This Row],[Fecha]])</f>
        <v>2026</v>
      </c>
      <c r="K4941" t="str">
        <f>TEXT(Ventas_Wellpro[[#This Row],[Fecha]],"MMMM")</f>
        <v>junio</v>
      </c>
      <c r="L4941">
        <f>DAY(Ventas_Wellpro[[#This Row],[Fecha]])</f>
        <v>15</v>
      </c>
    </row>
    <row r="4942" spans="2:12" x14ac:dyDescent="0.25">
      <c r="B4942" s="70">
        <v>46188</v>
      </c>
      <c r="C4942" s="74" t="s">
        <v>123</v>
      </c>
      <c r="D4942" s="210" t="s">
        <v>144</v>
      </c>
      <c r="E4942" s="197">
        <v>121.94</v>
      </c>
      <c r="F4942" s="197">
        <v>1</v>
      </c>
      <c r="G4942" s="48">
        <f>+(Ventas_Wellpro[[#This Row],[Precio de Venta]]*0.16)*Ventas_Wellpro[[#This Row],[Cantidad Vendida]]</f>
        <v>19.510400000000001</v>
      </c>
      <c r="H4942" s="199">
        <v>121.94</v>
      </c>
      <c r="I4942" s="17">
        <f>+Ventas_Wellpro[[#This Row],[Total de Venta sin IVA]]+Ventas_Wellpro[[#This Row],[IVA]]</f>
        <v>141.4504</v>
      </c>
      <c r="J4942">
        <f>YEAR(Ventas_Wellpro[[#This Row],[Fecha]])</f>
        <v>2026</v>
      </c>
      <c r="K4942" t="str">
        <f>TEXT(Ventas_Wellpro[[#This Row],[Fecha]],"MMMM")</f>
        <v>junio</v>
      </c>
      <c r="L4942">
        <f>DAY(Ventas_Wellpro[[#This Row],[Fecha]])</f>
        <v>15</v>
      </c>
    </row>
    <row r="4943" spans="2:12" x14ac:dyDescent="0.25">
      <c r="B4943" s="70">
        <v>46188</v>
      </c>
      <c r="C4943" s="74" t="s">
        <v>123</v>
      </c>
      <c r="D4943" s="211" t="s">
        <v>144</v>
      </c>
      <c r="E4943" s="198">
        <v>121.94</v>
      </c>
      <c r="F4943" s="198">
        <v>1</v>
      </c>
      <c r="G4943" s="48">
        <f>+(Ventas_Wellpro[[#This Row],[Precio de Venta]]*0.16)*Ventas_Wellpro[[#This Row],[Cantidad Vendida]]</f>
        <v>19.510400000000001</v>
      </c>
      <c r="H4943" s="200">
        <v>121.94</v>
      </c>
      <c r="I4943" s="17">
        <f>+Ventas_Wellpro[[#This Row],[Total de Venta sin IVA]]+Ventas_Wellpro[[#This Row],[IVA]]</f>
        <v>141.4504</v>
      </c>
      <c r="J4943">
        <f>YEAR(Ventas_Wellpro[[#This Row],[Fecha]])</f>
        <v>2026</v>
      </c>
      <c r="K4943" t="str">
        <f>TEXT(Ventas_Wellpro[[#This Row],[Fecha]],"MMMM")</f>
        <v>junio</v>
      </c>
      <c r="L4943">
        <f>DAY(Ventas_Wellpro[[#This Row],[Fecha]])</f>
        <v>15</v>
      </c>
    </row>
    <row r="4944" spans="2:12" x14ac:dyDescent="0.25">
      <c r="B4944" s="70">
        <v>46189</v>
      </c>
      <c r="C4944" s="74" t="s">
        <v>123</v>
      </c>
      <c r="D4944" s="210" t="s">
        <v>144</v>
      </c>
      <c r="E4944" s="197">
        <v>121.94</v>
      </c>
      <c r="F4944" s="197">
        <v>1</v>
      </c>
      <c r="G4944" s="48">
        <f>+(Ventas_Wellpro[[#This Row],[Precio de Venta]]*0.16)*Ventas_Wellpro[[#This Row],[Cantidad Vendida]]</f>
        <v>19.510400000000001</v>
      </c>
      <c r="H4944" s="199">
        <v>121.94</v>
      </c>
      <c r="I4944" s="17">
        <f>+Ventas_Wellpro[[#This Row],[Total de Venta sin IVA]]+Ventas_Wellpro[[#This Row],[IVA]]</f>
        <v>141.4504</v>
      </c>
      <c r="J4944">
        <f>YEAR(Ventas_Wellpro[[#This Row],[Fecha]])</f>
        <v>2026</v>
      </c>
      <c r="K4944" t="str">
        <f>TEXT(Ventas_Wellpro[[#This Row],[Fecha]],"MMMM")</f>
        <v>junio</v>
      </c>
      <c r="L4944">
        <f>DAY(Ventas_Wellpro[[#This Row],[Fecha]])</f>
        <v>16</v>
      </c>
    </row>
    <row r="4945" spans="2:12" x14ac:dyDescent="0.25">
      <c r="B4945" s="70">
        <v>46192</v>
      </c>
      <c r="C4945" s="74" t="s">
        <v>123</v>
      </c>
      <c r="D4945" t="s">
        <v>203</v>
      </c>
      <c r="E4945" s="198">
        <v>89.87</v>
      </c>
      <c r="F4945" s="198">
        <v>6</v>
      </c>
      <c r="G4945" s="48">
        <f>+(Ventas_Wellpro[[#This Row],[Precio de Venta]]*0.16)*Ventas_Wellpro[[#This Row],[Cantidad Vendida]]</f>
        <v>86.275200000000012</v>
      </c>
      <c r="H4945" s="200">
        <v>539.22</v>
      </c>
      <c r="I4945" s="17">
        <f>+Ventas_Wellpro[[#This Row],[Total de Venta sin IVA]]+Ventas_Wellpro[[#This Row],[IVA]]</f>
        <v>625.49520000000007</v>
      </c>
      <c r="J4945">
        <f>YEAR(Ventas_Wellpro[[#This Row],[Fecha]])</f>
        <v>2026</v>
      </c>
      <c r="K4945" t="str">
        <f>TEXT(Ventas_Wellpro[[#This Row],[Fecha]],"MMMM")</f>
        <v>junio</v>
      </c>
      <c r="L4945">
        <f>DAY(Ventas_Wellpro[[#This Row],[Fecha]])</f>
        <v>19</v>
      </c>
    </row>
    <row r="4946" spans="2:12" x14ac:dyDescent="0.25">
      <c r="B4946" s="70">
        <v>46192</v>
      </c>
      <c r="C4946" s="74" t="s">
        <v>123</v>
      </c>
      <c r="D4946" s="211" t="s">
        <v>144</v>
      </c>
      <c r="E4946" s="198">
        <v>121.94</v>
      </c>
      <c r="F4946" s="198">
        <v>1</v>
      </c>
      <c r="G4946" s="48">
        <f>+(Ventas_Wellpro[[#This Row],[Precio de Venta]]*0.16)*Ventas_Wellpro[[#This Row],[Cantidad Vendida]]</f>
        <v>19.510400000000001</v>
      </c>
      <c r="H4946" s="200">
        <v>121.94</v>
      </c>
      <c r="I4946" s="17">
        <f>+Ventas_Wellpro[[#This Row],[Total de Venta sin IVA]]+Ventas_Wellpro[[#This Row],[IVA]]</f>
        <v>141.4504</v>
      </c>
      <c r="J4946">
        <f>YEAR(Ventas_Wellpro[[#This Row],[Fecha]])</f>
        <v>2026</v>
      </c>
      <c r="K4946" t="str">
        <f>TEXT(Ventas_Wellpro[[#This Row],[Fecha]],"MMMM")</f>
        <v>junio</v>
      </c>
      <c r="L4946">
        <f>DAY(Ventas_Wellpro[[#This Row],[Fecha]])</f>
        <v>19</v>
      </c>
    </row>
    <row r="4947" spans="2:12" x14ac:dyDescent="0.25">
      <c r="B4947" s="70">
        <v>46192</v>
      </c>
      <c r="C4947" s="74" t="s">
        <v>123</v>
      </c>
      <c r="D4947" s="210" t="s">
        <v>144</v>
      </c>
      <c r="E4947" s="197">
        <v>121.94</v>
      </c>
      <c r="F4947" s="197">
        <v>1</v>
      </c>
      <c r="G4947" s="48">
        <f>+(Ventas_Wellpro[[#This Row],[Precio de Venta]]*0.16)*Ventas_Wellpro[[#This Row],[Cantidad Vendida]]</f>
        <v>19.510400000000001</v>
      </c>
      <c r="H4947" s="199">
        <v>121.94</v>
      </c>
      <c r="I4947" s="17">
        <f>+Ventas_Wellpro[[#This Row],[Total de Venta sin IVA]]+Ventas_Wellpro[[#This Row],[IVA]]</f>
        <v>141.4504</v>
      </c>
      <c r="J4947">
        <f>YEAR(Ventas_Wellpro[[#This Row],[Fecha]])</f>
        <v>2026</v>
      </c>
      <c r="K4947" t="str">
        <f>TEXT(Ventas_Wellpro[[#This Row],[Fecha]],"MMMM")</f>
        <v>junio</v>
      </c>
      <c r="L4947">
        <f>DAY(Ventas_Wellpro[[#This Row],[Fecha]])</f>
        <v>19</v>
      </c>
    </row>
    <row r="4948" spans="2:12" x14ac:dyDescent="0.25">
      <c r="B4948" s="70">
        <v>46174</v>
      </c>
      <c r="C4948" s="74" t="s">
        <v>21</v>
      </c>
      <c r="D4948" s="211" t="s">
        <v>144</v>
      </c>
      <c r="E4948" s="198">
        <v>121.94</v>
      </c>
      <c r="F4948" s="198">
        <v>1</v>
      </c>
      <c r="G4948" s="48">
        <f>+(Ventas_Wellpro[[#This Row],[Precio de Venta]]*0.16)*Ventas_Wellpro[[#This Row],[Cantidad Vendida]]</f>
        <v>19.510400000000001</v>
      </c>
      <c r="H4948" s="200">
        <v>121.94</v>
      </c>
      <c r="I4948" s="17">
        <f>+Ventas_Wellpro[[#This Row],[Total de Venta sin IVA]]+Ventas_Wellpro[[#This Row],[IVA]]</f>
        <v>141.4504</v>
      </c>
      <c r="J4948">
        <f>YEAR(Ventas_Wellpro[[#This Row],[Fecha]])</f>
        <v>2026</v>
      </c>
      <c r="K4948" t="str">
        <f>TEXT(Ventas_Wellpro[[#This Row],[Fecha]],"MMMM")</f>
        <v>junio</v>
      </c>
      <c r="L4948">
        <f>DAY(Ventas_Wellpro[[#This Row],[Fecha]])</f>
        <v>1</v>
      </c>
    </row>
    <row r="4949" spans="2:12" x14ac:dyDescent="0.25">
      <c r="B4949" s="70">
        <v>46174</v>
      </c>
      <c r="C4949" s="74" t="s">
        <v>21</v>
      </c>
      <c r="D4949" s="210" t="s">
        <v>144</v>
      </c>
      <c r="E4949" s="197">
        <v>121.94</v>
      </c>
      <c r="F4949" s="197">
        <v>1</v>
      </c>
      <c r="G4949" s="48">
        <f>+(Ventas_Wellpro[[#This Row],[Precio de Venta]]*0.16)*Ventas_Wellpro[[#This Row],[Cantidad Vendida]]</f>
        <v>19.510400000000001</v>
      </c>
      <c r="H4949" s="199">
        <v>121.94</v>
      </c>
      <c r="I4949" s="17">
        <f>+Ventas_Wellpro[[#This Row],[Total de Venta sin IVA]]+Ventas_Wellpro[[#This Row],[IVA]]</f>
        <v>141.4504</v>
      </c>
      <c r="J4949">
        <f>YEAR(Ventas_Wellpro[[#This Row],[Fecha]])</f>
        <v>2026</v>
      </c>
      <c r="K4949" t="str">
        <f>TEXT(Ventas_Wellpro[[#This Row],[Fecha]],"MMMM")</f>
        <v>junio</v>
      </c>
      <c r="L4949">
        <f>DAY(Ventas_Wellpro[[#This Row],[Fecha]])</f>
        <v>1</v>
      </c>
    </row>
    <row r="4950" spans="2:12" x14ac:dyDescent="0.25">
      <c r="B4950" s="70">
        <v>46174</v>
      </c>
      <c r="C4950" s="74" t="s">
        <v>21</v>
      </c>
      <c r="D4950" s="211" t="s">
        <v>144</v>
      </c>
      <c r="E4950" s="198">
        <v>121.94</v>
      </c>
      <c r="F4950" s="198">
        <v>1</v>
      </c>
      <c r="G4950" s="48">
        <f>+(Ventas_Wellpro[[#This Row],[Precio de Venta]]*0.16)*Ventas_Wellpro[[#This Row],[Cantidad Vendida]]</f>
        <v>19.510400000000001</v>
      </c>
      <c r="H4950" s="200">
        <v>121.94</v>
      </c>
      <c r="I4950" s="17">
        <f>+Ventas_Wellpro[[#This Row],[Total de Venta sin IVA]]+Ventas_Wellpro[[#This Row],[IVA]]</f>
        <v>141.4504</v>
      </c>
      <c r="J4950">
        <f>YEAR(Ventas_Wellpro[[#This Row],[Fecha]])</f>
        <v>2026</v>
      </c>
      <c r="K4950" t="str">
        <f>TEXT(Ventas_Wellpro[[#This Row],[Fecha]],"MMMM")</f>
        <v>junio</v>
      </c>
      <c r="L4950">
        <f>DAY(Ventas_Wellpro[[#This Row],[Fecha]])</f>
        <v>1</v>
      </c>
    </row>
    <row r="4951" spans="2:12" x14ac:dyDescent="0.25">
      <c r="B4951" s="70">
        <v>46174</v>
      </c>
      <c r="C4951" s="74" t="s">
        <v>21</v>
      </c>
      <c r="D4951" s="210" t="s">
        <v>144</v>
      </c>
      <c r="E4951" s="197">
        <v>121.94</v>
      </c>
      <c r="F4951" s="197">
        <v>1</v>
      </c>
      <c r="G4951" s="48">
        <f>+(Ventas_Wellpro[[#This Row],[Precio de Venta]]*0.16)*Ventas_Wellpro[[#This Row],[Cantidad Vendida]]</f>
        <v>19.510400000000001</v>
      </c>
      <c r="H4951" s="199">
        <v>121.94</v>
      </c>
      <c r="I4951" s="17">
        <f>+Ventas_Wellpro[[#This Row],[Total de Venta sin IVA]]+Ventas_Wellpro[[#This Row],[IVA]]</f>
        <v>141.4504</v>
      </c>
      <c r="J4951">
        <f>YEAR(Ventas_Wellpro[[#This Row],[Fecha]])</f>
        <v>2026</v>
      </c>
      <c r="K4951" t="str">
        <f>TEXT(Ventas_Wellpro[[#This Row],[Fecha]],"MMMM")</f>
        <v>junio</v>
      </c>
      <c r="L4951">
        <f>DAY(Ventas_Wellpro[[#This Row],[Fecha]])</f>
        <v>1</v>
      </c>
    </row>
    <row r="4952" spans="2:12" x14ac:dyDescent="0.25">
      <c r="B4952" s="70">
        <v>46174</v>
      </c>
      <c r="C4952" s="74" t="s">
        <v>21</v>
      </c>
      <c r="D4952" s="211" t="s">
        <v>144</v>
      </c>
      <c r="E4952" s="198">
        <v>121.94</v>
      </c>
      <c r="F4952" s="198">
        <v>1</v>
      </c>
      <c r="G4952" s="48">
        <f>+(Ventas_Wellpro[[#This Row],[Precio de Venta]]*0.16)*Ventas_Wellpro[[#This Row],[Cantidad Vendida]]</f>
        <v>19.510400000000001</v>
      </c>
      <c r="H4952" s="200">
        <v>121.94</v>
      </c>
      <c r="I4952" s="17">
        <f>+Ventas_Wellpro[[#This Row],[Total de Venta sin IVA]]+Ventas_Wellpro[[#This Row],[IVA]]</f>
        <v>141.4504</v>
      </c>
      <c r="J4952">
        <f>YEAR(Ventas_Wellpro[[#This Row],[Fecha]])</f>
        <v>2026</v>
      </c>
      <c r="K4952" t="str">
        <f>TEXT(Ventas_Wellpro[[#This Row],[Fecha]],"MMMM")</f>
        <v>junio</v>
      </c>
      <c r="L4952">
        <f>DAY(Ventas_Wellpro[[#This Row],[Fecha]])</f>
        <v>1</v>
      </c>
    </row>
    <row r="4953" spans="2:12" x14ac:dyDescent="0.25">
      <c r="B4953" s="70">
        <v>46174</v>
      </c>
      <c r="C4953" s="74" t="s">
        <v>21</v>
      </c>
      <c r="D4953" s="210" t="s">
        <v>144</v>
      </c>
      <c r="E4953" s="197">
        <v>121.94</v>
      </c>
      <c r="F4953" s="197">
        <v>1</v>
      </c>
      <c r="G4953" s="48">
        <f>+(Ventas_Wellpro[[#This Row],[Precio de Venta]]*0.16)*Ventas_Wellpro[[#This Row],[Cantidad Vendida]]</f>
        <v>19.510400000000001</v>
      </c>
      <c r="H4953" s="199">
        <v>121.94</v>
      </c>
      <c r="I4953" s="17">
        <f>+Ventas_Wellpro[[#This Row],[Total de Venta sin IVA]]+Ventas_Wellpro[[#This Row],[IVA]]</f>
        <v>141.4504</v>
      </c>
      <c r="J4953">
        <f>YEAR(Ventas_Wellpro[[#This Row],[Fecha]])</f>
        <v>2026</v>
      </c>
      <c r="K4953" t="str">
        <f>TEXT(Ventas_Wellpro[[#This Row],[Fecha]],"MMMM")</f>
        <v>junio</v>
      </c>
      <c r="L4953">
        <f>DAY(Ventas_Wellpro[[#This Row],[Fecha]])</f>
        <v>1</v>
      </c>
    </row>
    <row r="4954" spans="2:12" x14ac:dyDescent="0.25">
      <c r="B4954" s="70">
        <v>46174</v>
      </c>
      <c r="C4954" s="74" t="s">
        <v>21</v>
      </c>
      <c r="D4954" s="211" t="s">
        <v>144</v>
      </c>
      <c r="E4954" s="198">
        <v>121.94</v>
      </c>
      <c r="F4954" s="198">
        <v>1</v>
      </c>
      <c r="G4954" s="48">
        <f>+(Ventas_Wellpro[[#This Row],[Precio de Venta]]*0.16)*Ventas_Wellpro[[#This Row],[Cantidad Vendida]]</f>
        <v>19.510400000000001</v>
      </c>
      <c r="H4954" s="200">
        <v>121.94</v>
      </c>
      <c r="I4954" s="17">
        <f>+Ventas_Wellpro[[#This Row],[Total de Venta sin IVA]]+Ventas_Wellpro[[#This Row],[IVA]]</f>
        <v>141.4504</v>
      </c>
      <c r="J4954">
        <f>YEAR(Ventas_Wellpro[[#This Row],[Fecha]])</f>
        <v>2026</v>
      </c>
      <c r="K4954" t="str">
        <f>TEXT(Ventas_Wellpro[[#This Row],[Fecha]],"MMMM")</f>
        <v>junio</v>
      </c>
      <c r="L4954">
        <f>DAY(Ventas_Wellpro[[#This Row],[Fecha]])</f>
        <v>1</v>
      </c>
    </row>
    <row r="4955" spans="2:12" x14ac:dyDescent="0.25">
      <c r="B4955" s="70">
        <v>46174</v>
      </c>
      <c r="C4955" s="74" t="s">
        <v>21</v>
      </c>
      <c r="D4955" s="210" t="s">
        <v>144</v>
      </c>
      <c r="E4955" s="197">
        <v>121.94</v>
      </c>
      <c r="F4955" s="197">
        <v>1</v>
      </c>
      <c r="G4955" s="48">
        <f>+(Ventas_Wellpro[[#This Row],[Precio de Venta]]*0.16)*Ventas_Wellpro[[#This Row],[Cantidad Vendida]]</f>
        <v>19.510400000000001</v>
      </c>
      <c r="H4955" s="199">
        <v>121.94</v>
      </c>
      <c r="I4955" s="17">
        <f>+Ventas_Wellpro[[#This Row],[Total de Venta sin IVA]]+Ventas_Wellpro[[#This Row],[IVA]]</f>
        <v>141.4504</v>
      </c>
      <c r="J4955">
        <f>YEAR(Ventas_Wellpro[[#This Row],[Fecha]])</f>
        <v>2026</v>
      </c>
      <c r="K4955" t="str">
        <f>TEXT(Ventas_Wellpro[[#This Row],[Fecha]],"MMMM")</f>
        <v>junio</v>
      </c>
      <c r="L4955">
        <f>DAY(Ventas_Wellpro[[#This Row],[Fecha]])</f>
        <v>1</v>
      </c>
    </row>
    <row r="4956" spans="2:12" x14ac:dyDescent="0.25">
      <c r="B4956" s="70">
        <v>46174</v>
      </c>
      <c r="C4956" s="74" t="s">
        <v>21</v>
      </c>
      <c r="D4956" s="211" t="s">
        <v>144</v>
      </c>
      <c r="E4956" s="198">
        <v>121.94</v>
      </c>
      <c r="F4956" s="198">
        <v>1</v>
      </c>
      <c r="G4956" s="48">
        <f>+(Ventas_Wellpro[[#This Row],[Precio de Venta]]*0.16)*Ventas_Wellpro[[#This Row],[Cantidad Vendida]]</f>
        <v>19.510400000000001</v>
      </c>
      <c r="H4956" s="200">
        <v>121.94</v>
      </c>
      <c r="I4956" s="17">
        <f>+Ventas_Wellpro[[#This Row],[Total de Venta sin IVA]]+Ventas_Wellpro[[#This Row],[IVA]]</f>
        <v>141.4504</v>
      </c>
      <c r="J4956">
        <f>YEAR(Ventas_Wellpro[[#This Row],[Fecha]])</f>
        <v>2026</v>
      </c>
      <c r="K4956" t="str">
        <f>TEXT(Ventas_Wellpro[[#This Row],[Fecha]],"MMMM")</f>
        <v>junio</v>
      </c>
      <c r="L4956">
        <f>DAY(Ventas_Wellpro[[#This Row],[Fecha]])</f>
        <v>1</v>
      </c>
    </row>
    <row r="4957" spans="2:12" x14ac:dyDescent="0.25">
      <c r="B4957" s="70">
        <v>46175</v>
      </c>
      <c r="C4957" s="74" t="s">
        <v>21</v>
      </c>
      <c r="D4957" s="210" t="s">
        <v>144</v>
      </c>
      <c r="E4957" s="197">
        <v>121.94</v>
      </c>
      <c r="F4957" s="197">
        <v>1</v>
      </c>
      <c r="G4957" s="48">
        <f>+(Ventas_Wellpro[[#This Row],[Precio de Venta]]*0.16)*Ventas_Wellpro[[#This Row],[Cantidad Vendida]]</f>
        <v>19.510400000000001</v>
      </c>
      <c r="H4957" s="199">
        <v>121.94</v>
      </c>
      <c r="I4957" s="17">
        <f>+Ventas_Wellpro[[#This Row],[Total de Venta sin IVA]]+Ventas_Wellpro[[#This Row],[IVA]]</f>
        <v>141.4504</v>
      </c>
      <c r="J4957">
        <f>YEAR(Ventas_Wellpro[[#This Row],[Fecha]])</f>
        <v>2026</v>
      </c>
      <c r="K4957" t="str">
        <f>TEXT(Ventas_Wellpro[[#This Row],[Fecha]],"MMMM")</f>
        <v>junio</v>
      </c>
      <c r="L4957">
        <f>DAY(Ventas_Wellpro[[#This Row],[Fecha]])</f>
        <v>2</v>
      </c>
    </row>
    <row r="4958" spans="2:12" x14ac:dyDescent="0.25">
      <c r="B4958" s="70">
        <v>46175</v>
      </c>
      <c r="C4958" s="74" t="s">
        <v>21</v>
      </c>
      <c r="D4958" s="211" t="s">
        <v>144</v>
      </c>
      <c r="E4958" s="198">
        <v>121.94</v>
      </c>
      <c r="F4958" s="198">
        <v>1</v>
      </c>
      <c r="G4958" s="48">
        <f>+(Ventas_Wellpro[[#This Row],[Precio de Venta]]*0.16)*Ventas_Wellpro[[#This Row],[Cantidad Vendida]]</f>
        <v>19.510400000000001</v>
      </c>
      <c r="H4958" s="200">
        <v>121.94</v>
      </c>
      <c r="I4958" s="17">
        <f>+Ventas_Wellpro[[#This Row],[Total de Venta sin IVA]]+Ventas_Wellpro[[#This Row],[IVA]]</f>
        <v>141.4504</v>
      </c>
      <c r="J4958">
        <f>YEAR(Ventas_Wellpro[[#This Row],[Fecha]])</f>
        <v>2026</v>
      </c>
      <c r="K4958" t="str">
        <f>TEXT(Ventas_Wellpro[[#This Row],[Fecha]],"MMMM")</f>
        <v>junio</v>
      </c>
      <c r="L4958">
        <f>DAY(Ventas_Wellpro[[#This Row],[Fecha]])</f>
        <v>2</v>
      </c>
    </row>
    <row r="4959" spans="2:12" x14ac:dyDescent="0.25">
      <c r="B4959" s="70">
        <v>46175</v>
      </c>
      <c r="C4959" s="74" t="s">
        <v>21</v>
      </c>
      <c r="D4959" s="210" t="s">
        <v>144</v>
      </c>
      <c r="E4959" s="197">
        <v>121.94</v>
      </c>
      <c r="F4959" s="197">
        <v>1</v>
      </c>
      <c r="G4959" s="48">
        <f>+(Ventas_Wellpro[[#This Row],[Precio de Venta]]*0.16)*Ventas_Wellpro[[#This Row],[Cantidad Vendida]]</f>
        <v>19.510400000000001</v>
      </c>
      <c r="H4959" s="199">
        <v>121.94</v>
      </c>
      <c r="I4959" s="17">
        <f>+Ventas_Wellpro[[#This Row],[Total de Venta sin IVA]]+Ventas_Wellpro[[#This Row],[IVA]]</f>
        <v>141.4504</v>
      </c>
      <c r="J4959">
        <f>YEAR(Ventas_Wellpro[[#This Row],[Fecha]])</f>
        <v>2026</v>
      </c>
      <c r="K4959" t="str">
        <f>TEXT(Ventas_Wellpro[[#This Row],[Fecha]],"MMMM")</f>
        <v>junio</v>
      </c>
      <c r="L4959">
        <f>DAY(Ventas_Wellpro[[#This Row],[Fecha]])</f>
        <v>2</v>
      </c>
    </row>
    <row r="4960" spans="2:12" x14ac:dyDescent="0.25">
      <c r="B4960" s="70">
        <v>46175</v>
      </c>
      <c r="C4960" s="74" t="s">
        <v>21</v>
      </c>
      <c r="D4960" s="211" t="s">
        <v>144</v>
      </c>
      <c r="E4960" s="198">
        <v>121.94</v>
      </c>
      <c r="F4960" s="198">
        <v>1</v>
      </c>
      <c r="G4960" s="48">
        <f>+(Ventas_Wellpro[[#This Row],[Precio de Venta]]*0.16)*Ventas_Wellpro[[#This Row],[Cantidad Vendida]]</f>
        <v>19.510400000000001</v>
      </c>
      <c r="H4960" s="200">
        <v>121.94</v>
      </c>
      <c r="I4960" s="17">
        <f>+Ventas_Wellpro[[#This Row],[Total de Venta sin IVA]]+Ventas_Wellpro[[#This Row],[IVA]]</f>
        <v>141.4504</v>
      </c>
      <c r="J4960">
        <f>YEAR(Ventas_Wellpro[[#This Row],[Fecha]])</f>
        <v>2026</v>
      </c>
      <c r="K4960" t="str">
        <f>TEXT(Ventas_Wellpro[[#This Row],[Fecha]],"MMMM")</f>
        <v>junio</v>
      </c>
      <c r="L4960">
        <f>DAY(Ventas_Wellpro[[#This Row],[Fecha]])</f>
        <v>2</v>
      </c>
    </row>
    <row r="4961" spans="2:12" x14ac:dyDescent="0.25">
      <c r="B4961" s="70">
        <v>46175</v>
      </c>
      <c r="C4961" s="74" t="s">
        <v>21</v>
      </c>
      <c r="D4961" s="210" t="s">
        <v>144</v>
      </c>
      <c r="E4961" s="197">
        <v>121.94</v>
      </c>
      <c r="F4961" s="197">
        <v>1</v>
      </c>
      <c r="G4961" s="48">
        <f>+(Ventas_Wellpro[[#This Row],[Precio de Venta]]*0.16)*Ventas_Wellpro[[#This Row],[Cantidad Vendida]]</f>
        <v>19.510400000000001</v>
      </c>
      <c r="H4961" s="199">
        <v>121.94</v>
      </c>
      <c r="I4961" s="17">
        <f>+Ventas_Wellpro[[#This Row],[Total de Venta sin IVA]]+Ventas_Wellpro[[#This Row],[IVA]]</f>
        <v>141.4504</v>
      </c>
      <c r="J4961">
        <f>YEAR(Ventas_Wellpro[[#This Row],[Fecha]])</f>
        <v>2026</v>
      </c>
      <c r="K4961" t="str">
        <f>TEXT(Ventas_Wellpro[[#This Row],[Fecha]],"MMMM")</f>
        <v>junio</v>
      </c>
      <c r="L4961">
        <f>DAY(Ventas_Wellpro[[#This Row],[Fecha]])</f>
        <v>2</v>
      </c>
    </row>
    <row r="4962" spans="2:12" x14ac:dyDescent="0.25">
      <c r="B4962" s="70">
        <v>46175</v>
      </c>
      <c r="C4962" s="74" t="s">
        <v>21</v>
      </c>
      <c r="D4962" s="211" t="s">
        <v>144</v>
      </c>
      <c r="E4962" s="198">
        <v>121.94</v>
      </c>
      <c r="F4962" s="198">
        <v>1</v>
      </c>
      <c r="G4962" s="48">
        <f>+(Ventas_Wellpro[[#This Row],[Precio de Venta]]*0.16)*Ventas_Wellpro[[#This Row],[Cantidad Vendida]]</f>
        <v>19.510400000000001</v>
      </c>
      <c r="H4962" s="200">
        <v>121.94</v>
      </c>
      <c r="I4962" s="17">
        <f>+Ventas_Wellpro[[#This Row],[Total de Venta sin IVA]]+Ventas_Wellpro[[#This Row],[IVA]]</f>
        <v>141.4504</v>
      </c>
      <c r="J4962">
        <f>YEAR(Ventas_Wellpro[[#This Row],[Fecha]])</f>
        <v>2026</v>
      </c>
      <c r="K4962" t="str">
        <f>TEXT(Ventas_Wellpro[[#This Row],[Fecha]],"MMMM")</f>
        <v>junio</v>
      </c>
      <c r="L4962">
        <f>DAY(Ventas_Wellpro[[#This Row],[Fecha]])</f>
        <v>2</v>
      </c>
    </row>
    <row r="4963" spans="2:12" x14ac:dyDescent="0.25">
      <c r="B4963" s="70">
        <v>46175</v>
      </c>
      <c r="C4963" s="74" t="s">
        <v>21</v>
      </c>
      <c r="D4963" s="210" t="s">
        <v>144</v>
      </c>
      <c r="E4963" s="197">
        <v>121.94</v>
      </c>
      <c r="F4963" s="197">
        <v>1</v>
      </c>
      <c r="G4963" s="48">
        <f>+(Ventas_Wellpro[[#This Row],[Precio de Venta]]*0.16)*Ventas_Wellpro[[#This Row],[Cantidad Vendida]]</f>
        <v>19.510400000000001</v>
      </c>
      <c r="H4963" s="199">
        <v>121.94</v>
      </c>
      <c r="I4963" s="17">
        <f>+Ventas_Wellpro[[#This Row],[Total de Venta sin IVA]]+Ventas_Wellpro[[#This Row],[IVA]]</f>
        <v>141.4504</v>
      </c>
      <c r="J4963">
        <f>YEAR(Ventas_Wellpro[[#This Row],[Fecha]])</f>
        <v>2026</v>
      </c>
      <c r="K4963" t="str">
        <f>TEXT(Ventas_Wellpro[[#This Row],[Fecha]],"MMMM")</f>
        <v>junio</v>
      </c>
      <c r="L4963">
        <f>DAY(Ventas_Wellpro[[#This Row],[Fecha]])</f>
        <v>2</v>
      </c>
    </row>
    <row r="4964" spans="2:12" x14ac:dyDescent="0.25">
      <c r="B4964" s="70">
        <v>46176</v>
      </c>
      <c r="C4964" s="74" t="s">
        <v>21</v>
      </c>
      <c r="D4964" s="211" t="s">
        <v>144</v>
      </c>
      <c r="E4964" s="198">
        <v>121.94</v>
      </c>
      <c r="F4964" s="198">
        <v>1</v>
      </c>
      <c r="G4964" s="48">
        <f>+(Ventas_Wellpro[[#This Row],[Precio de Venta]]*0.16)*Ventas_Wellpro[[#This Row],[Cantidad Vendida]]</f>
        <v>19.510400000000001</v>
      </c>
      <c r="H4964" s="200">
        <v>121.94</v>
      </c>
      <c r="I4964" s="17">
        <f>+Ventas_Wellpro[[#This Row],[Total de Venta sin IVA]]+Ventas_Wellpro[[#This Row],[IVA]]</f>
        <v>141.4504</v>
      </c>
      <c r="J4964">
        <f>YEAR(Ventas_Wellpro[[#This Row],[Fecha]])</f>
        <v>2026</v>
      </c>
      <c r="K4964" t="str">
        <f>TEXT(Ventas_Wellpro[[#This Row],[Fecha]],"MMMM")</f>
        <v>junio</v>
      </c>
      <c r="L4964">
        <f>DAY(Ventas_Wellpro[[#This Row],[Fecha]])</f>
        <v>3</v>
      </c>
    </row>
    <row r="4965" spans="2:12" x14ac:dyDescent="0.25">
      <c r="B4965" s="70">
        <v>46176</v>
      </c>
      <c r="C4965" s="74" t="s">
        <v>21</v>
      </c>
      <c r="D4965" s="210" t="s">
        <v>144</v>
      </c>
      <c r="E4965" s="197">
        <v>121.94</v>
      </c>
      <c r="F4965" s="197">
        <v>1</v>
      </c>
      <c r="G4965" s="48">
        <f>+(Ventas_Wellpro[[#This Row],[Precio de Venta]]*0.16)*Ventas_Wellpro[[#This Row],[Cantidad Vendida]]</f>
        <v>19.510400000000001</v>
      </c>
      <c r="H4965" s="199">
        <v>121.94</v>
      </c>
      <c r="I4965" s="17">
        <f>+Ventas_Wellpro[[#This Row],[Total de Venta sin IVA]]+Ventas_Wellpro[[#This Row],[IVA]]</f>
        <v>141.4504</v>
      </c>
      <c r="J4965">
        <f>YEAR(Ventas_Wellpro[[#This Row],[Fecha]])</f>
        <v>2026</v>
      </c>
      <c r="K4965" t="str">
        <f>TEXT(Ventas_Wellpro[[#This Row],[Fecha]],"MMMM")</f>
        <v>junio</v>
      </c>
      <c r="L4965">
        <f>DAY(Ventas_Wellpro[[#This Row],[Fecha]])</f>
        <v>3</v>
      </c>
    </row>
    <row r="4966" spans="2:12" x14ac:dyDescent="0.25">
      <c r="B4966" s="70">
        <v>46176</v>
      </c>
      <c r="C4966" s="74" t="s">
        <v>21</v>
      </c>
      <c r="D4966" s="211" t="s">
        <v>144</v>
      </c>
      <c r="E4966" s="198">
        <v>121.94</v>
      </c>
      <c r="F4966" s="198">
        <v>1</v>
      </c>
      <c r="G4966" s="48">
        <f>+(Ventas_Wellpro[[#This Row],[Precio de Venta]]*0.16)*Ventas_Wellpro[[#This Row],[Cantidad Vendida]]</f>
        <v>19.510400000000001</v>
      </c>
      <c r="H4966" s="200">
        <v>121.94</v>
      </c>
      <c r="I4966" s="17">
        <f>+Ventas_Wellpro[[#This Row],[Total de Venta sin IVA]]+Ventas_Wellpro[[#This Row],[IVA]]</f>
        <v>141.4504</v>
      </c>
      <c r="J4966">
        <f>YEAR(Ventas_Wellpro[[#This Row],[Fecha]])</f>
        <v>2026</v>
      </c>
      <c r="K4966" t="str">
        <f>TEXT(Ventas_Wellpro[[#This Row],[Fecha]],"MMMM")</f>
        <v>junio</v>
      </c>
      <c r="L4966">
        <f>DAY(Ventas_Wellpro[[#This Row],[Fecha]])</f>
        <v>3</v>
      </c>
    </row>
    <row r="4967" spans="2:12" x14ac:dyDescent="0.25">
      <c r="B4967" s="70">
        <v>46176</v>
      </c>
      <c r="C4967" s="74" t="s">
        <v>21</v>
      </c>
      <c r="D4967" s="210" t="s">
        <v>144</v>
      </c>
      <c r="E4967" s="197">
        <v>121.94</v>
      </c>
      <c r="F4967" s="197">
        <v>1</v>
      </c>
      <c r="G4967" s="48">
        <f>+(Ventas_Wellpro[[#This Row],[Precio de Venta]]*0.16)*Ventas_Wellpro[[#This Row],[Cantidad Vendida]]</f>
        <v>19.510400000000001</v>
      </c>
      <c r="H4967" s="199">
        <v>121.94</v>
      </c>
      <c r="I4967" s="17">
        <f>+Ventas_Wellpro[[#This Row],[Total de Venta sin IVA]]+Ventas_Wellpro[[#This Row],[IVA]]</f>
        <v>141.4504</v>
      </c>
      <c r="J4967">
        <f>YEAR(Ventas_Wellpro[[#This Row],[Fecha]])</f>
        <v>2026</v>
      </c>
      <c r="K4967" t="str">
        <f>TEXT(Ventas_Wellpro[[#This Row],[Fecha]],"MMMM")</f>
        <v>junio</v>
      </c>
      <c r="L4967">
        <f>DAY(Ventas_Wellpro[[#This Row],[Fecha]])</f>
        <v>3</v>
      </c>
    </row>
    <row r="4968" spans="2:12" x14ac:dyDescent="0.25">
      <c r="B4968" s="70">
        <v>46176</v>
      </c>
      <c r="C4968" s="74" t="s">
        <v>21</v>
      </c>
      <c r="D4968" s="211" t="s">
        <v>144</v>
      </c>
      <c r="E4968" s="198">
        <v>121.94</v>
      </c>
      <c r="F4968" s="198">
        <v>1</v>
      </c>
      <c r="G4968" s="48">
        <f>+(Ventas_Wellpro[[#This Row],[Precio de Venta]]*0.16)*Ventas_Wellpro[[#This Row],[Cantidad Vendida]]</f>
        <v>19.510400000000001</v>
      </c>
      <c r="H4968" s="200">
        <v>121.94</v>
      </c>
      <c r="I4968" s="17">
        <f>+Ventas_Wellpro[[#This Row],[Total de Venta sin IVA]]+Ventas_Wellpro[[#This Row],[IVA]]</f>
        <v>141.4504</v>
      </c>
      <c r="J4968">
        <f>YEAR(Ventas_Wellpro[[#This Row],[Fecha]])</f>
        <v>2026</v>
      </c>
      <c r="K4968" t="str">
        <f>TEXT(Ventas_Wellpro[[#This Row],[Fecha]],"MMMM")</f>
        <v>junio</v>
      </c>
      <c r="L4968">
        <f>DAY(Ventas_Wellpro[[#This Row],[Fecha]])</f>
        <v>3</v>
      </c>
    </row>
    <row r="4969" spans="2:12" x14ac:dyDescent="0.25">
      <c r="B4969" s="70">
        <v>46176</v>
      </c>
      <c r="C4969" s="74" t="s">
        <v>21</v>
      </c>
      <c r="D4969" s="210" t="s">
        <v>144</v>
      </c>
      <c r="E4969" s="197">
        <v>121.94</v>
      </c>
      <c r="F4969" s="197">
        <v>1</v>
      </c>
      <c r="G4969" s="48">
        <f>+(Ventas_Wellpro[[#This Row],[Precio de Venta]]*0.16)*Ventas_Wellpro[[#This Row],[Cantidad Vendida]]</f>
        <v>19.510400000000001</v>
      </c>
      <c r="H4969" s="199">
        <v>121.94</v>
      </c>
      <c r="I4969" s="17">
        <f>+Ventas_Wellpro[[#This Row],[Total de Venta sin IVA]]+Ventas_Wellpro[[#This Row],[IVA]]</f>
        <v>141.4504</v>
      </c>
      <c r="J4969">
        <f>YEAR(Ventas_Wellpro[[#This Row],[Fecha]])</f>
        <v>2026</v>
      </c>
      <c r="K4969" t="str">
        <f>TEXT(Ventas_Wellpro[[#This Row],[Fecha]],"MMMM")</f>
        <v>junio</v>
      </c>
      <c r="L4969">
        <f>DAY(Ventas_Wellpro[[#This Row],[Fecha]])</f>
        <v>3</v>
      </c>
    </row>
    <row r="4970" spans="2:12" x14ac:dyDescent="0.25">
      <c r="B4970" s="70">
        <v>46177</v>
      </c>
      <c r="C4970" s="74" t="s">
        <v>21</v>
      </c>
      <c r="D4970" s="210" t="s">
        <v>261</v>
      </c>
      <c r="E4970" s="197">
        <v>83.88</v>
      </c>
      <c r="F4970" s="197">
        <v>7</v>
      </c>
      <c r="G4970" s="48">
        <f>+(Ventas_Wellpro[[#This Row],[Precio de Venta]]*0.16)*Ventas_Wellpro[[#This Row],[Cantidad Vendida]]</f>
        <v>93.945599999999999</v>
      </c>
      <c r="H4970" s="199">
        <v>587.16</v>
      </c>
      <c r="I4970" s="17">
        <f>+Ventas_Wellpro[[#This Row],[Total de Venta sin IVA]]+Ventas_Wellpro[[#This Row],[IVA]]</f>
        <v>681.10559999999998</v>
      </c>
      <c r="J4970">
        <f>YEAR(Ventas_Wellpro[[#This Row],[Fecha]])</f>
        <v>2026</v>
      </c>
      <c r="K4970" t="str">
        <f>TEXT(Ventas_Wellpro[[#This Row],[Fecha]],"MMMM")</f>
        <v>junio</v>
      </c>
      <c r="L4970">
        <f>DAY(Ventas_Wellpro[[#This Row],[Fecha]])</f>
        <v>4</v>
      </c>
    </row>
    <row r="4971" spans="2:12" x14ac:dyDescent="0.25">
      <c r="B4971" s="70">
        <v>46177</v>
      </c>
      <c r="C4971" s="74" t="s">
        <v>21</v>
      </c>
      <c r="D4971" s="211" t="s">
        <v>144</v>
      </c>
      <c r="E4971" s="198">
        <v>121.94</v>
      </c>
      <c r="F4971" s="198">
        <v>1</v>
      </c>
      <c r="G4971" s="48">
        <f>+(Ventas_Wellpro[[#This Row],[Precio de Venta]]*0.16)*Ventas_Wellpro[[#This Row],[Cantidad Vendida]]</f>
        <v>19.510400000000001</v>
      </c>
      <c r="H4971" s="200">
        <v>121.94</v>
      </c>
      <c r="I4971" s="17">
        <f>+Ventas_Wellpro[[#This Row],[Total de Venta sin IVA]]+Ventas_Wellpro[[#This Row],[IVA]]</f>
        <v>141.4504</v>
      </c>
      <c r="J4971">
        <f>YEAR(Ventas_Wellpro[[#This Row],[Fecha]])</f>
        <v>2026</v>
      </c>
      <c r="K4971" t="str">
        <f>TEXT(Ventas_Wellpro[[#This Row],[Fecha]],"MMMM")</f>
        <v>junio</v>
      </c>
      <c r="L4971">
        <f>DAY(Ventas_Wellpro[[#This Row],[Fecha]])</f>
        <v>4</v>
      </c>
    </row>
    <row r="4972" spans="2:12" x14ac:dyDescent="0.25">
      <c r="B4972" s="70">
        <v>46177</v>
      </c>
      <c r="C4972" s="74" t="s">
        <v>21</v>
      </c>
      <c r="D4972" s="211" t="s">
        <v>145</v>
      </c>
      <c r="E4972" s="198">
        <v>90.54</v>
      </c>
      <c r="F4972" s="198">
        <v>80</v>
      </c>
      <c r="G4972" s="48">
        <f>+(Ventas_Wellpro[[#This Row],[Precio de Venta]]*0.16)*Ventas_Wellpro[[#This Row],[Cantidad Vendida]]</f>
        <v>1158.912</v>
      </c>
      <c r="H4972" s="200">
        <v>7243.2</v>
      </c>
      <c r="I4972" s="17">
        <f>+Ventas_Wellpro[[#This Row],[Total de Venta sin IVA]]+Ventas_Wellpro[[#This Row],[IVA]]</f>
        <v>8402.1119999999992</v>
      </c>
      <c r="J4972">
        <f>YEAR(Ventas_Wellpro[[#This Row],[Fecha]])</f>
        <v>2026</v>
      </c>
      <c r="K4972" t="str">
        <f>TEXT(Ventas_Wellpro[[#This Row],[Fecha]],"MMMM")</f>
        <v>junio</v>
      </c>
      <c r="L4972">
        <f>DAY(Ventas_Wellpro[[#This Row],[Fecha]])</f>
        <v>4</v>
      </c>
    </row>
    <row r="4973" spans="2:12" x14ac:dyDescent="0.25">
      <c r="B4973" s="70">
        <v>46178</v>
      </c>
      <c r="C4973" s="74" t="s">
        <v>21</v>
      </c>
      <c r="D4973" s="210" t="s">
        <v>144</v>
      </c>
      <c r="E4973" s="197">
        <v>121.94</v>
      </c>
      <c r="F4973" s="197">
        <v>1</v>
      </c>
      <c r="G4973" s="48">
        <f>+(Ventas_Wellpro[[#This Row],[Precio de Venta]]*0.16)*Ventas_Wellpro[[#This Row],[Cantidad Vendida]]</f>
        <v>19.510400000000001</v>
      </c>
      <c r="H4973" s="199">
        <v>121.94</v>
      </c>
      <c r="I4973" s="17">
        <f>+Ventas_Wellpro[[#This Row],[Total de Venta sin IVA]]+Ventas_Wellpro[[#This Row],[IVA]]</f>
        <v>141.4504</v>
      </c>
      <c r="J4973">
        <f>YEAR(Ventas_Wellpro[[#This Row],[Fecha]])</f>
        <v>2026</v>
      </c>
      <c r="K4973" t="str">
        <f>TEXT(Ventas_Wellpro[[#This Row],[Fecha]],"MMMM")</f>
        <v>junio</v>
      </c>
      <c r="L4973">
        <f>DAY(Ventas_Wellpro[[#This Row],[Fecha]])</f>
        <v>5</v>
      </c>
    </row>
    <row r="4974" spans="2:12" x14ac:dyDescent="0.25">
      <c r="B4974" s="70">
        <v>46178</v>
      </c>
      <c r="C4974" s="74" t="s">
        <v>21</v>
      </c>
      <c r="D4974" s="211" t="s">
        <v>144</v>
      </c>
      <c r="E4974" s="198">
        <v>121.94</v>
      </c>
      <c r="F4974" s="198">
        <v>4</v>
      </c>
      <c r="G4974" s="48">
        <f>+(Ventas_Wellpro[[#This Row],[Precio de Venta]]*0.16)*Ventas_Wellpro[[#This Row],[Cantidad Vendida]]</f>
        <v>78.041600000000003</v>
      </c>
      <c r="H4974" s="200">
        <v>487.76</v>
      </c>
      <c r="I4974" s="17">
        <f>+Ventas_Wellpro[[#This Row],[Total de Venta sin IVA]]+Ventas_Wellpro[[#This Row],[IVA]]</f>
        <v>565.80160000000001</v>
      </c>
      <c r="J4974">
        <f>YEAR(Ventas_Wellpro[[#This Row],[Fecha]])</f>
        <v>2026</v>
      </c>
      <c r="K4974" t="str">
        <f>TEXT(Ventas_Wellpro[[#This Row],[Fecha]],"MMMM")</f>
        <v>junio</v>
      </c>
      <c r="L4974">
        <f>DAY(Ventas_Wellpro[[#This Row],[Fecha]])</f>
        <v>5</v>
      </c>
    </row>
    <row r="4975" spans="2:12" x14ac:dyDescent="0.25">
      <c r="B4975" s="70">
        <v>46181</v>
      </c>
      <c r="C4975" s="74" t="s">
        <v>21</v>
      </c>
      <c r="D4975" s="210" t="s">
        <v>144</v>
      </c>
      <c r="E4975" s="197">
        <v>121.94</v>
      </c>
      <c r="F4975" s="197">
        <v>1</v>
      </c>
      <c r="G4975" s="48">
        <f>+(Ventas_Wellpro[[#This Row],[Precio de Venta]]*0.16)*Ventas_Wellpro[[#This Row],[Cantidad Vendida]]</f>
        <v>19.510400000000001</v>
      </c>
      <c r="H4975" s="199">
        <v>121.94</v>
      </c>
      <c r="I4975" s="17">
        <f>+Ventas_Wellpro[[#This Row],[Total de Venta sin IVA]]+Ventas_Wellpro[[#This Row],[IVA]]</f>
        <v>141.4504</v>
      </c>
      <c r="J4975">
        <f>YEAR(Ventas_Wellpro[[#This Row],[Fecha]])</f>
        <v>2026</v>
      </c>
      <c r="K4975" t="str">
        <f>TEXT(Ventas_Wellpro[[#This Row],[Fecha]],"MMMM")</f>
        <v>junio</v>
      </c>
      <c r="L4975">
        <f>DAY(Ventas_Wellpro[[#This Row],[Fecha]])</f>
        <v>8</v>
      </c>
    </row>
    <row r="4976" spans="2:12" x14ac:dyDescent="0.25">
      <c r="B4976" s="70">
        <v>46181</v>
      </c>
      <c r="C4976" s="74" t="s">
        <v>21</v>
      </c>
      <c r="D4976" s="211" t="s">
        <v>144</v>
      </c>
      <c r="E4976" s="198">
        <v>121.94</v>
      </c>
      <c r="F4976" s="198">
        <v>2</v>
      </c>
      <c r="G4976" s="48">
        <f>+(Ventas_Wellpro[[#This Row],[Precio de Venta]]*0.16)*Ventas_Wellpro[[#This Row],[Cantidad Vendida]]</f>
        <v>39.020800000000001</v>
      </c>
      <c r="H4976" s="200">
        <v>243.88</v>
      </c>
      <c r="I4976" s="17">
        <f>+Ventas_Wellpro[[#This Row],[Total de Venta sin IVA]]+Ventas_Wellpro[[#This Row],[IVA]]</f>
        <v>282.9008</v>
      </c>
      <c r="J4976">
        <f>YEAR(Ventas_Wellpro[[#This Row],[Fecha]])</f>
        <v>2026</v>
      </c>
      <c r="K4976" t="str">
        <f>TEXT(Ventas_Wellpro[[#This Row],[Fecha]],"MMMM")</f>
        <v>junio</v>
      </c>
      <c r="L4976">
        <f>DAY(Ventas_Wellpro[[#This Row],[Fecha]])</f>
        <v>8</v>
      </c>
    </row>
    <row r="4977" spans="2:12" x14ac:dyDescent="0.25">
      <c r="B4977" s="70">
        <v>46181</v>
      </c>
      <c r="C4977" s="74" t="s">
        <v>21</v>
      </c>
      <c r="D4977" s="211" t="s">
        <v>144</v>
      </c>
      <c r="E4977" s="198">
        <v>121.94</v>
      </c>
      <c r="F4977" s="198">
        <v>1</v>
      </c>
      <c r="G4977" s="48">
        <f>+(Ventas_Wellpro[[#This Row],[Precio de Venta]]*0.16)*Ventas_Wellpro[[#This Row],[Cantidad Vendida]]</f>
        <v>19.510400000000001</v>
      </c>
      <c r="H4977" s="200">
        <v>121.94</v>
      </c>
      <c r="I4977" s="17">
        <f>+Ventas_Wellpro[[#This Row],[Total de Venta sin IVA]]+Ventas_Wellpro[[#This Row],[IVA]]</f>
        <v>141.4504</v>
      </c>
      <c r="J4977">
        <f>YEAR(Ventas_Wellpro[[#This Row],[Fecha]])</f>
        <v>2026</v>
      </c>
      <c r="K4977" t="str">
        <f>TEXT(Ventas_Wellpro[[#This Row],[Fecha]],"MMMM")</f>
        <v>junio</v>
      </c>
      <c r="L4977">
        <f>DAY(Ventas_Wellpro[[#This Row],[Fecha]])</f>
        <v>8</v>
      </c>
    </row>
    <row r="4978" spans="2:12" x14ac:dyDescent="0.25">
      <c r="B4978" s="70">
        <v>46181</v>
      </c>
      <c r="C4978" s="74" t="s">
        <v>21</v>
      </c>
      <c r="D4978" s="210" t="s">
        <v>262</v>
      </c>
      <c r="E4978" s="197">
        <v>89.87</v>
      </c>
      <c r="F4978" s="197">
        <v>3</v>
      </c>
      <c r="G4978" s="48">
        <f>+(Ventas_Wellpro[[#This Row],[Precio de Venta]]*0.16)*Ventas_Wellpro[[#This Row],[Cantidad Vendida]]</f>
        <v>43.137600000000006</v>
      </c>
      <c r="H4978" s="199">
        <v>269.61</v>
      </c>
      <c r="I4978" s="17">
        <f>+Ventas_Wellpro[[#This Row],[Total de Venta sin IVA]]+Ventas_Wellpro[[#This Row],[IVA]]</f>
        <v>312.74760000000003</v>
      </c>
      <c r="J4978">
        <f>YEAR(Ventas_Wellpro[[#This Row],[Fecha]])</f>
        <v>2026</v>
      </c>
      <c r="K4978" t="str">
        <f>TEXT(Ventas_Wellpro[[#This Row],[Fecha]],"MMMM")</f>
        <v>junio</v>
      </c>
      <c r="L4978">
        <f>DAY(Ventas_Wellpro[[#This Row],[Fecha]])</f>
        <v>8</v>
      </c>
    </row>
    <row r="4979" spans="2:12" x14ac:dyDescent="0.25">
      <c r="B4979" s="70">
        <v>46182</v>
      </c>
      <c r="C4979" s="74" t="s">
        <v>21</v>
      </c>
      <c r="D4979" s="210" t="s">
        <v>217</v>
      </c>
      <c r="E4979" s="197">
        <v>81.89</v>
      </c>
      <c r="F4979" s="197">
        <v>80</v>
      </c>
      <c r="G4979" s="48">
        <f>+(Ventas_Wellpro[[#This Row],[Precio de Venta]]*0.16)*Ventas_Wellpro[[#This Row],[Cantidad Vendida]]</f>
        <v>1048.192</v>
      </c>
      <c r="H4979" s="199">
        <v>6551.2</v>
      </c>
      <c r="I4979" s="17">
        <f>+Ventas_Wellpro[[#This Row],[Total de Venta sin IVA]]+Ventas_Wellpro[[#This Row],[IVA]]</f>
        <v>7599.3919999999998</v>
      </c>
      <c r="J4979">
        <f>YEAR(Ventas_Wellpro[[#This Row],[Fecha]])</f>
        <v>2026</v>
      </c>
      <c r="K4979" t="str">
        <f>TEXT(Ventas_Wellpro[[#This Row],[Fecha]],"MMMM")</f>
        <v>junio</v>
      </c>
      <c r="L4979">
        <f>DAY(Ventas_Wellpro[[#This Row],[Fecha]])</f>
        <v>9</v>
      </c>
    </row>
    <row r="4980" spans="2:12" x14ac:dyDescent="0.25">
      <c r="B4980" s="70">
        <v>46183</v>
      </c>
      <c r="C4980" s="74" t="s">
        <v>21</v>
      </c>
      <c r="D4980" s="211" t="s">
        <v>144</v>
      </c>
      <c r="E4980" s="198">
        <v>121.94</v>
      </c>
      <c r="F4980" s="198">
        <v>1</v>
      </c>
      <c r="G4980" s="48">
        <f>+(Ventas_Wellpro[[#This Row],[Precio de Venta]]*0.16)*Ventas_Wellpro[[#This Row],[Cantidad Vendida]]</f>
        <v>19.510400000000001</v>
      </c>
      <c r="H4980" s="200">
        <v>121.94</v>
      </c>
      <c r="I4980" s="17">
        <f>+Ventas_Wellpro[[#This Row],[Total de Venta sin IVA]]+Ventas_Wellpro[[#This Row],[IVA]]</f>
        <v>141.4504</v>
      </c>
      <c r="J4980">
        <f>YEAR(Ventas_Wellpro[[#This Row],[Fecha]])</f>
        <v>2026</v>
      </c>
      <c r="K4980" t="str">
        <f>TEXT(Ventas_Wellpro[[#This Row],[Fecha]],"MMMM")</f>
        <v>junio</v>
      </c>
      <c r="L4980">
        <f>DAY(Ventas_Wellpro[[#This Row],[Fecha]])</f>
        <v>10</v>
      </c>
    </row>
    <row r="4981" spans="2:12" x14ac:dyDescent="0.25">
      <c r="B4981" s="70">
        <v>46183</v>
      </c>
      <c r="C4981" s="74" t="s">
        <v>21</v>
      </c>
      <c r="D4981" s="210" t="s">
        <v>144</v>
      </c>
      <c r="E4981" s="197">
        <v>121.94</v>
      </c>
      <c r="F4981" s="197">
        <v>1</v>
      </c>
      <c r="G4981" s="48">
        <f>+(Ventas_Wellpro[[#This Row],[Precio de Venta]]*0.16)*Ventas_Wellpro[[#This Row],[Cantidad Vendida]]</f>
        <v>19.510400000000001</v>
      </c>
      <c r="H4981" s="199">
        <v>121.94</v>
      </c>
      <c r="I4981" s="17">
        <f>+Ventas_Wellpro[[#This Row],[Total de Venta sin IVA]]+Ventas_Wellpro[[#This Row],[IVA]]</f>
        <v>141.4504</v>
      </c>
      <c r="J4981">
        <f>YEAR(Ventas_Wellpro[[#This Row],[Fecha]])</f>
        <v>2026</v>
      </c>
      <c r="K4981" t="str">
        <f>TEXT(Ventas_Wellpro[[#This Row],[Fecha]],"MMMM")</f>
        <v>junio</v>
      </c>
      <c r="L4981">
        <f>DAY(Ventas_Wellpro[[#This Row],[Fecha]])</f>
        <v>10</v>
      </c>
    </row>
    <row r="4982" spans="2:12" x14ac:dyDescent="0.25">
      <c r="B4982" s="70">
        <v>46183</v>
      </c>
      <c r="C4982" s="74" t="s">
        <v>21</v>
      </c>
      <c r="D4982" s="211" t="s">
        <v>144</v>
      </c>
      <c r="E4982" s="198">
        <v>121.94</v>
      </c>
      <c r="F4982" s="198">
        <v>1</v>
      </c>
      <c r="G4982" s="48">
        <f>+(Ventas_Wellpro[[#This Row],[Precio de Venta]]*0.16)*Ventas_Wellpro[[#This Row],[Cantidad Vendida]]</f>
        <v>19.510400000000001</v>
      </c>
      <c r="H4982" s="200">
        <v>121.94</v>
      </c>
      <c r="I4982" s="17">
        <f>+Ventas_Wellpro[[#This Row],[Total de Venta sin IVA]]+Ventas_Wellpro[[#This Row],[IVA]]</f>
        <v>141.4504</v>
      </c>
      <c r="J4982">
        <f>YEAR(Ventas_Wellpro[[#This Row],[Fecha]])</f>
        <v>2026</v>
      </c>
      <c r="K4982" t="str">
        <f>TEXT(Ventas_Wellpro[[#This Row],[Fecha]],"MMMM")</f>
        <v>junio</v>
      </c>
      <c r="L4982">
        <f>DAY(Ventas_Wellpro[[#This Row],[Fecha]])</f>
        <v>10</v>
      </c>
    </row>
    <row r="4983" spans="2:12" x14ac:dyDescent="0.25">
      <c r="B4983" s="70">
        <v>46183</v>
      </c>
      <c r="C4983" s="74" t="s">
        <v>21</v>
      </c>
      <c r="D4983" s="210" t="s">
        <v>144</v>
      </c>
      <c r="E4983" s="197">
        <v>121.94</v>
      </c>
      <c r="F4983" s="197">
        <v>1</v>
      </c>
      <c r="G4983" s="48">
        <f>+(Ventas_Wellpro[[#This Row],[Precio de Venta]]*0.16)*Ventas_Wellpro[[#This Row],[Cantidad Vendida]]</f>
        <v>19.510400000000001</v>
      </c>
      <c r="H4983" s="199">
        <v>121.94</v>
      </c>
      <c r="I4983" s="17">
        <f>+Ventas_Wellpro[[#This Row],[Total de Venta sin IVA]]+Ventas_Wellpro[[#This Row],[IVA]]</f>
        <v>141.4504</v>
      </c>
      <c r="J4983">
        <f>YEAR(Ventas_Wellpro[[#This Row],[Fecha]])</f>
        <v>2026</v>
      </c>
      <c r="K4983" t="str">
        <f>TEXT(Ventas_Wellpro[[#This Row],[Fecha]],"MMMM")</f>
        <v>junio</v>
      </c>
      <c r="L4983">
        <f>DAY(Ventas_Wellpro[[#This Row],[Fecha]])</f>
        <v>10</v>
      </c>
    </row>
    <row r="4984" spans="2:12" x14ac:dyDescent="0.25">
      <c r="B4984" s="70">
        <v>46184</v>
      </c>
      <c r="C4984" s="74" t="s">
        <v>21</v>
      </c>
      <c r="D4984" s="211" t="s">
        <v>145</v>
      </c>
      <c r="E4984" s="198">
        <v>90.54</v>
      </c>
      <c r="F4984" s="198">
        <v>40</v>
      </c>
      <c r="G4984" s="48">
        <f>+(Ventas_Wellpro[[#This Row],[Precio de Venta]]*0.16)*Ventas_Wellpro[[#This Row],[Cantidad Vendida]]</f>
        <v>579.45600000000002</v>
      </c>
      <c r="H4984" s="200">
        <v>3621.6</v>
      </c>
      <c r="I4984" s="17">
        <f>+Ventas_Wellpro[[#This Row],[Total de Venta sin IVA]]+Ventas_Wellpro[[#This Row],[IVA]]</f>
        <v>4201.0559999999996</v>
      </c>
      <c r="J4984">
        <f>YEAR(Ventas_Wellpro[[#This Row],[Fecha]])</f>
        <v>2026</v>
      </c>
      <c r="K4984" t="str">
        <f>TEXT(Ventas_Wellpro[[#This Row],[Fecha]],"MMMM")</f>
        <v>junio</v>
      </c>
      <c r="L4984">
        <f>DAY(Ventas_Wellpro[[#This Row],[Fecha]])</f>
        <v>11</v>
      </c>
    </row>
    <row r="4985" spans="2:12" x14ac:dyDescent="0.25">
      <c r="B4985" s="70">
        <v>46188</v>
      </c>
      <c r="C4985" s="74" t="s">
        <v>21</v>
      </c>
      <c r="D4985" s="210" t="s">
        <v>144</v>
      </c>
      <c r="E4985" s="197">
        <v>121.94</v>
      </c>
      <c r="F4985" s="197">
        <v>1</v>
      </c>
      <c r="G4985" s="48">
        <f>+(Ventas_Wellpro[[#This Row],[Precio de Venta]]*0.16)*Ventas_Wellpro[[#This Row],[Cantidad Vendida]]</f>
        <v>19.510400000000001</v>
      </c>
      <c r="H4985" s="199">
        <v>121.94</v>
      </c>
      <c r="I4985" s="17">
        <f>+Ventas_Wellpro[[#This Row],[Total de Venta sin IVA]]+Ventas_Wellpro[[#This Row],[IVA]]</f>
        <v>141.4504</v>
      </c>
      <c r="J4985">
        <f>YEAR(Ventas_Wellpro[[#This Row],[Fecha]])</f>
        <v>2026</v>
      </c>
      <c r="K4985" t="str">
        <f>TEXT(Ventas_Wellpro[[#This Row],[Fecha]],"MMMM")</f>
        <v>junio</v>
      </c>
      <c r="L4985">
        <f>DAY(Ventas_Wellpro[[#This Row],[Fecha]])</f>
        <v>15</v>
      </c>
    </row>
    <row r="4986" spans="2:12" x14ac:dyDescent="0.25">
      <c r="B4986" s="70">
        <v>46188</v>
      </c>
      <c r="C4986" s="74" t="s">
        <v>21</v>
      </c>
      <c r="D4986" s="211" t="s">
        <v>144</v>
      </c>
      <c r="E4986" s="198">
        <v>121.94</v>
      </c>
      <c r="F4986" s="198">
        <v>1</v>
      </c>
      <c r="G4986" s="48">
        <f>+(Ventas_Wellpro[[#This Row],[Precio de Venta]]*0.16)*Ventas_Wellpro[[#This Row],[Cantidad Vendida]]</f>
        <v>19.510400000000001</v>
      </c>
      <c r="H4986" s="200">
        <v>121.94</v>
      </c>
      <c r="I4986" s="17">
        <f>+Ventas_Wellpro[[#This Row],[Total de Venta sin IVA]]+Ventas_Wellpro[[#This Row],[IVA]]</f>
        <v>141.4504</v>
      </c>
      <c r="J4986">
        <f>YEAR(Ventas_Wellpro[[#This Row],[Fecha]])</f>
        <v>2026</v>
      </c>
      <c r="K4986" t="str">
        <f>TEXT(Ventas_Wellpro[[#This Row],[Fecha]],"MMMM")</f>
        <v>junio</v>
      </c>
      <c r="L4986">
        <f>DAY(Ventas_Wellpro[[#This Row],[Fecha]])</f>
        <v>15</v>
      </c>
    </row>
    <row r="4987" spans="2:12" x14ac:dyDescent="0.25">
      <c r="B4987" s="70">
        <v>46188</v>
      </c>
      <c r="C4987" s="74" t="s">
        <v>21</v>
      </c>
      <c r="D4987" s="210" t="s">
        <v>144</v>
      </c>
      <c r="E4987" s="197">
        <v>121.94</v>
      </c>
      <c r="F4987" s="197">
        <v>1</v>
      </c>
      <c r="G4987" s="48">
        <f>+(Ventas_Wellpro[[#This Row],[Precio de Venta]]*0.16)*Ventas_Wellpro[[#This Row],[Cantidad Vendida]]</f>
        <v>19.510400000000001</v>
      </c>
      <c r="H4987" s="199">
        <v>121.94</v>
      </c>
      <c r="I4987" s="17">
        <f>+Ventas_Wellpro[[#This Row],[Total de Venta sin IVA]]+Ventas_Wellpro[[#This Row],[IVA]]</f>
        <v>141.4504</v>
      </c>
      <c r="J4987">
        <f>YEAR(Ventas_Wellpro[[#This Row],[Fecha]])</f>
        <v>2026</v>
      </c>
      <c r="K4987" t="str">
        <f>TEXT(Ventas_Wellpro[[#This Row],[Fecha]],"MMMM")</f>
        <v>junio</v>
      </c>
      <c r="L4987">
        <f>DAY(Ventas_Wellpro[[#This Row],[Fecha]])</f>
        <v>15</v>
      </c>
    </row>
    <row r="4988" spans="2:12" x14ac:dyDescent="0.25">
      <c r="B4988" s="70">
        <v>46188</v>
      </c>
      <c r="C4988" s="74" t="s">
        <v>21</v>
      </c>
      <c r="D4988" s="211" t="s">
        <v>144</v>
      </c>
      <c r="E4988" s="198">
        <v>121.94</v>
      </c>
      <c r="F4988" s="198">
        <v>1</v>
      </c>
      <c r="G4988" s="48">
        <f>+(Ventas_Wellpro[[#This Row],[Precio de Venta]]*0.16)*Ventas_Wellpro[[#This Row],[Cantidad Vendida]]</f>
        <v>19.510400000000001</v>
      </c>
      <c r="H4988" s="200">
        <v>121.94</v>
      </c>
      <c r="I4988" s="17">
        <f>+Ventas_Wellpro[[#This Row],[Total de Venta sin IVA]]+Ventas_Wellpro[[#This Row],[IVA]]</f>
        <v>141.4504</v>
      </c>
      <c r="J4988">
        <f>YEAR(Ventas_Wellpro[[#This Row],[Fecha]])</f>
        <v>2026</v>
      </c>
      <c r="K4988" t="str">
        <f>TEXT(Ventas_Wellpro[[#This Row],[Fecha]],"MMMM")</f>
        <v>junio</v>
      </c>
      <c r="L4988">
        <f>DAY(Ventas_Wellpro[[#This Row],[Fecha]])</f>
        <v>15</v>
      </c>
    </row>
    <row r="4989" spans="2:12" x14ac:dyDescent="0.25">
      <c r="B4989" s="70">
        <v>46188</v>
      </c>
      <c r="C4989" s="74" t="s">
        <v>21</v>
      </c>
      <c r="D4989" s="210" t="s">
        <v>144</v>
      </c>
      <c r="E4989" s="197">
        <v>121.94</v>
      </c>
      <c r="F4989" s="197">
        <v>1</v>
      </c>
      <c r="G4989" s="48">
        <f>+(Ventas_Wellpro[[#This Row],[Precio de Venta]]*0.16)*Ventas_Wellpro[[#This Row],[Cantidad Vendida]]</f>
        <v>19.510400000000001</v>
      </c>
      <c r="H4989" s="199">
        <v>121.94</v>
      </c>
      <c r="I4989" s="17">
        <f>+Ventas_Wellpro[[#This Row],[Total de Venta sin IVA]]+Ventas_Wellpro[[#This Row],[IVA]]</f>
        <v>141.4504</v>
      </c>
      <c r="J4989">
        <f>YEAR(Ventas_Wellpro[[#This Row],[Fecha]])</f>
        <v>2026</v>
      </c>
      <c r="K4989" t="str">
        <f>TEXT(Ventas_Wellpro[[#This Row],[Fecha]],"MMMM")</f>
        <v>junio</v>
      </c>
      <c r="L4989">
        <f>DAY(Ventas_Wellpro[[#This Row],[Fecha]])</f>
        <v>15</v>
      </c>
    </row>
    <row r="4990" spans="2:12" x14ac:dyDescent="0.25">
      <c r="B4990" s="70">
        <v>46188</v>
      </c>
      <c r="C4990" s="74" t="s">
        <v>21</v>
      </c>
      <c r="D4990" s="211" t="s">
        <v>144</v>
      </c>
      <c r="E4990" s="198">
        <v>121.94</v>
      </c>
      <c r="F4990" s="198">
        <v>1</v>
      </c>
      <c r="G4990" s="48">
        <f>+(Ventas_Wellpro[[#This Row],[Precio de Venta]]*0.16)*Ventas_Wellpro[[#This Row],[Cantidad Vendida]]</f>
        <v>19.510400000000001</v>
      </c>
      <c r="H4990" s="200">
        <v>121.94</v>
      </c>
      <c r="I4990" s="17">
        <f>+Ventas_Wellpro[[#This Row],[Total de Venta sin IVA]]+Ventas_Wellpro[[#This Row],[IVA]]</f>
        <v>141.4504</v>
      </c>
      <c r="J4990">
        <f>YEAR(Ventas_Wellpro[[#This Row],[Fecha]])</f>
        <v>2026</v>
      </c>
      <c r="K4990" t="str">
        <f>TEXT(Ventas_Wellpro[[#This Row],[Fecha]],"MMMM")</f>
        <v>junio</v>
      </c>
      <c r="L4990">
        <f>DAY(Ventas_Wellpro[[#This Row],[Fecha]])</f>
        <v>15</v>
      </c>
    </row>
    <row r="4991" spans="2:12" x14ac:dyDescent="0.25">
      <c r="B4991" s="70">
        <v>46188</v>
      </c>
      <c r="C4991" s="74" t="s">
        <v>21</v>
      </c>
      <c r="D4991" s="210" t="s">
        <v>144</v>
      </c>
      <c r="E4991" s="197">
        <v>121.94</v>
      </c>
      <c r="F4991" s="197">
        <v>1</v>
      </c>
      <c r="G4991" s="48">
        <f>+(Ventas_Wellpro[[#This Row],[Precio de Venta]]*0.16)*Ventas_Wellpro[[#This Row],[Cantidad Vendida]]</f>
        <v>19.510400000000001</v>
      </c>
      <c r="H4991" s="199">
        <v>121.94</v>
      </c>
      <c r="I4991" s="17">
        <f>+Ventas_Wellpro[[#This Row],[Total de Venta sin IVA]]+Ventas_Wellpro[[#This Row],[IVA]]</f>
        <v>141.4504</v>
      </c>
      <c r="J4991">
        <f>YEAR(Ventas_Wellpro[[#This Row],[Fecha]])</f>
        <v>2026</v>
      </c>
      <c r="K4991" t="str">
        <f>TEXT(Ventas_Wellpro[[#This Row],[Fecha]],"MMMM")</f>
        <v>junio</v>
      </c>
      <c r="L4991">
        <f>DAY(Ventas_Wellpro[[#This Row],[Fecha]])</f>
        <v>15</v>
      </c>
    </row>
    <row r="4992" spans="2:12" x14ac:dyDescent="0.25">
      <c r="B4992" s="70">
        <v>46189</v>
      </c>
      <c r="C4992" s="74" t="s">
        <v>21</v>
      </c>
      <c r="D4992" s="211" t="s">
        <v>144</v>
      </c>
      <c r="E4992" s="198">
        <v>121.94</v>
      </c>
      <c r="F4992" s="198">
        <v>1</v>
      </c>
      <c r="G4992" s="48">
        <f>+(Ventas_Wellpro[[#This Row],[Precio de Venta]]*0.16)*Ventas_Wellpro[[#This Row],[Cantidad Vendida]]</f>
        <v>19.510400000000001</v>
      </c>
      <c r="H4992" s="200">
        <v>121.94</v>
      </c>
      <c r="I4992" s="17">
        <f>+Ventas_Wellpro[[#This Row],[Total de Venta sin IVA]]+Ventas_Wellpro[[#This Row],[IVA]]</f>
        <v>141.4504</v>
      </c>
      <c r="J4992">
        <f>YEAR(Ventas_Wellpro[[#This Row],[Fecha]])</f>
        <v>2026</v>
      </c>
      <c r="K4992" t="str">
        <f>TEXT(Ventas_Wellpro[[#This Row],[Fecha]],"MMMM")</f>
        <v>junio</v>
      </c>
      <c r="L4992">
        <f>DAY(Ventas_Wellpro[[#This Row],[Fecha]])</f>
        <v>16</v>
      </c>
    </row>
    <row r="4993" spans="2:12" x14ac:dyDescent="0.25">
      <c r="B4993" s="70">
        <v>46189</v>
      </c>
      <c r="C4993" s="74" t="s">
        <v>21</v>
      </c>
      <c r="D4993" s="210" t="s">
        <v>144</v>
      </c>
      <c r="E4993" s="197">
        <v>121.94</v>
      </c>
      <c r="F4993" s="197">
        <v>1</v>
      </c>
      <c r="G4993" s="48">
        <f>+(Ventas_Wellpro[[#This Row],[Precio de Venta]]*0.16)*Ventas_Wellpro[[#This Row],[Cantidad Vendida]]</f>
        <v>19.510400000000001</v>
      </c>
      <c r="H4993" s="199">
        <v>121.94</v>
      </c>
      <c r="I4993" s="17">
        <f>+Ventas_Wellpro[[#This Row],[Total de Venta sin IVA]]+Ventas_Wellpro[[#This Row],[IVA]]</f>
        <v>141.4504</v>
      </c>
      <c r="J4993">
        <f>YEAR(Ventas_Wellpro[[#This Row],[Fecha]])</f>
        <v>2026</v>
      </c>
      <c r="K4993" t="str">
        <f>TEXT(Ventas_Wellpro[[#This Row],[Fecha]],"MMMM")</f>
        <v>junio</v>
      </c>
      <c r="L4993">
        <f>DAY(Ventas_Wellpro[[#This Row],[Fecha]])</f>
        <v>16</v>
      </c>
    </row>
    <row r="4994" spans="2:12" x14ac:dyDescent="0.25">
      <c r="B4994" s="70">
        <v>46189</v>
      </c>
      <c r="C4994" s="74" t="s">
        <v>21</v>
      </c>
      <c r="D4994" s="211" t="s">
        <v>144</v>
      </c>
      <c r="E4994" s="198">
        <v>121.94</v>
      </c>
      <c r="F4994" s="198">
        <v>1</v>
      </c>
      <c r="G4994" s="48">
        <f>+(Ventas_Wellpro[[#This Row],[Precio de Venta]]*0.16)*Ventas_Wellpro[[#This Row],[Cantidad Vendida]]</f>
        <v>19.510400000000001</v>
      </c>
      <c r="H4994" s="200">
        <v>121.94</v>
      </c>
      <c r="I4994" s="17">
        <f>+Ventas_Wellpro[[#This Row],[Total de Venta sin IVA]]+Ventas_Wellpro[[#This Row],[IVA]]</f>
        <v>141.4504</v>
      </c>
      <c r="J4994">
        <f>YEAR(Ventas_Wellpro[[#This Row],[Fecha]])</f>
        <v>2026</v>
      </c>
      <c r="K4994" t="str">
        <f>TEXT(Ventas_Wellpro[[#This Row],[Fecha]],"MMMM")</f>
        <v>junio</v>
      </c>
      <c r="L4994">
        <f>DAY(Ventas_Wellpro[[#This Row],[Fecha]])</f>
        <v>16</v>
      </c>
    </row>
    <row r="4995" spans="2:12" x14ac:dyDescent="0.25">
      <c r="B4995" s="70">
        <v>46189</v>
      </c>
      <c r="C4995" s="74" t="s">
        <v>21</v>
      </c>
      <c r="D4995" s="210" t="s">
        <v>144</v>
      </c>
      <c r="E4995" s="197">
        <v>121.94</v>
      </c>
      <c r="F4995" s="197">
        <v>1</v>
      </c>
      <c r="G4995" s="48">
        <f>+(Ventas_Wellpro[[#This Row],[Precio de Venta]]*0.16)*Ventas_Wellpro[[#This Row],[Cantidad Vendida]]</f>
        <v>19.510400000000001</v>
      </c>
      <c r="H4995" s="199">
        <v>121.94</v>
      </c>
      <c r="I4995" s="17">
        <f>+Ventas_Wellpro[[#This Row],[Total de Venta sin IVA]]+Ventas_Wellpro[[#This Row],[IVA]]</f>
        <v>141.4504</v>
      </c>
      <c r="J4995">
        <f>YEAR(Ventas_Wellpro[[#This Row],[Fecha]])</f>
        <v>2026</v>
      </c>
      <c r="K4995" t="str">
        <f>TEXT(Ventas_Wellpro[[#This Row],[Fecha]],"MMMM")</f>
        <v>junio</v>
      </c>
      <c r="L4995">
        <f>DAY(Ventas_Wellpro[[#This Row],[Fecha]])</f>
        <v>16</v>
      </c>
    </row>
    <row r="4996" spans="2:12" x14ac:dyDescent="0.25">
      <c r="B4996" s="70">
        <v>46189</v>
      </c>
      <c r="C4996" s="74" t="s">
        <v>21</v>
      </c>
      <c r="D4996" s="211" t="s">
        <v>145</v>
      </c>
      <c r="E4996" s="198">
        <v>90.54</v>
      </c>
      <c r="F4996" s="198">
        <v>20</v>
      </c>
      <c r="G4996" s="48">
        <f>+(Ventas_Wellpro[[#This Row],[Precio de Venta]]*0.16)*Ventas_Wellpro[[#This Row],[Cantidad Vendida]]</f>
        <v>289.72800000000001</v>
      </c>
      <c r="H4996" s="200">
        <v>1810.8</v>
      </c>
      <c r="I4996" s="17">
        <f>+Ventas_Wellpro[[#This Row],[Total de Venta sin IVA]]+Ventas_Wellpro[[#This Row],[IVA]]</f>
        <v>2100.5279999999998</v>
      </c>
      <c r="J4996">
        <f>YEAR(Ventas_Wellpro[[#This Row],[Fecha]])</f>
        <v>2026</v>
      </c>
      <c r="K4996" t="str">
        <f>TEXT(Ventas_Wellpro[[#This Row],[Fecha]],"MMMM")</f>
        <v>junio</v>
      </c>
      <c r="L4996">
        <f>DAY(Ventas_Wellpro[[#This Row],[Fecha]])</f>
        <v>16</v>
      </c>
    </row>
    <row r="4997" spans="2:12" x14ac:dyDescent="0.25">
      <c r="B4997" s="70">
        <v>46192</v>
      </c>
      <c r="C4997" s="74" t="s">
        <v>21</v>
      </c>
      <c r="D4997" t="s">
        <v>203</v>
      </c>
      <c r="E4997" s="198">
        <v>89.87</v>
      </c>
      <c r="F4997" s="198">
        <v>14</v>
      </c>
      <c r="G4997" s="48">
        <f>+(Ventas_Wellpro[[#This Row],[Precio de Venta]]*0.16)*Ventas_Wellpro[[#This Row],[Cantidad Vendida]]</f>
        <v>201.30880000000002</v>
      </c>
      <c r="H4997" s="200">
        <v>1258.18</v>
      </c>
      <c r="I4997" s="17">
        <f>+Ventas_Wellpro[[#This Row],[Total de Venta sin IVA]]+Ventas_Wellpro[[#This Row],[IVA]]</f>
        <v>1459.4888000000001</v>
      </c>
      <c r="J4997">
        <f>YEAR(Ventas_Wellpro[[#This Row],[Fecha]])</f>
        <v>2026</v>
      </c>
      <c r="K4997" t="str">
        <f>TEXT(Ventas_Wellpro[[#This Row],[Fecha]],"MMMM")</f>
        <v>junio</v>
      </c>
      <c r="L4997">
        <f>DAY(Ventas_Wellpro[[#This Row],[Fecha]])</f>
        <v>19</v>
      </c>
    </row>
    <row r="4998" spans="2:12" x14ac:dyDescent="0.25">
      <c r="B4998" s="70">
        <v>46192</v>
      </c>
      <c r="C4998" s="74" t="s">
        <v>21</v>
      </c>
      <c r="D4998" s="210" t="s">
        <v>144</v>
      </c>
      <c r="E4998" s="197">
        <v>121.94</v>
      </c>
      <c r="F4998" s="197">
        <v>1</v>
      </c>
      <c r="G4998" s="48">
        <f>+(Ventas_Wellpro[[#This Row],[Precio de Venta]]*0.16)*Ventas_Wellpro[[#This Row],[Cantidad Vendida]]</f>
        <v>19.510400000000001</v>
      </c>
      <c r="H4998" s="199">
        <v>121.94</v>
      </c>
      <c r="I4998" s="17">
        <f>+Ventas_Wellpro[[#This Row],[Total de Venta sin IVA]]+Ventas_Wellpro[[#This Row],[IVA]]</f>
        <v>141.4504</v>
      </c>
      <c r="J4998">
        <f>YEAR(Ventas_Wellpro[[#This Row],[Fecha]])</f>
        <v>2026</v>
      </c>
      <c r="K4998" t="str">
        <f>TEXT(Ventas_Wellpro[[#This Row],[Fecha]],"MMMM")</f>
        <v>junio</v>
      </c>
      <c r="L4998">
        <f>DAY(Ventas_Wellpro[[#This Row],[Fecha]])</f>
        <v>19</v>
      </c>
    </row>
    <row r="4999" spans="2:12" x14ac:dyDescent="0.25">
      <c r="B4999" s="70">
        <v>46192</v>
      </c>
      <c r="C4999" s="74" t="s">
        <v>21</v>
      </c>
      <c r="D4999" s="211" t="s">
        <v>144</v>
      </c>
      <c r="E4999" s="198">
        <v>121.94</v>
      </c>
      <c r="F4999" s="198">
        <v>1</v>
      </c>
      <c r="G4999" s="48">
        <f>+(Ventas_Wellpro[[#This Row],[Precio de Venta]]*0.16)*Ventas_Wellpro[[#This Row],[Cantidad Vendida]]</f>
        <v>19.510400000000001</v>
      </c>
      <c r="H4999" s="200">
        <v>121.94</v>
      </c>
      <c r="I4999" s="17">
        <f>+Ventas_Wellpro[[#This Row],[Total de Venta sin IVA]]+Ventas_Wellpro[[#This Row],[IVA]]</f>
        <v>141.4504</v>
      </c>
      <c r="J4999">
        <f>YEAR(Ventas_Wellpro[[#This Row],[Fecha]])</f>
        <v>2026</v>
      </c>
      <c r="K4999" t="str">
        <f>TEXT(Ventas_Wellpro[[#This Row],[Fecha]],"MMMM")</f>
        <v>junio</v>
      </c>
      <c r="L4999">
        <f>DAY(Ventas_Wellpro[[#This Row],[Fecha]])</f>
        <v>19</v>
      </c>
    </row>
    <row r="5000" spans="2:12" x14ac:dyDescent="0.25">
      <c r="B5000" s="70">
        <v>46192</v>
      </c>
      <c r="C5000" s="74" t="s">
        <v>21</v>
      </c>
      <c r="D5000" s="210" t="s">
        <v>144</v>
      </c>
      <c r="E5000" s="197">
        <v>121.94</v>
      </c>
      <c r="F5000" s="197">
        <v>1</v>
      </c>
      <c r="G5000" s="48">
        <f>+(Ventas_Wellpro[[#This Row],[Precio de Venta]]*0.16)*Ventas_Wellpro[[#This Row],[Cantidad Vendida]]</f>
        <v>19.510400000000001</v>
      </c>
      <c r="H5000" s="199">
        <v>121.94</v>
      </c>
      <c r="I5000" s="17">
        <f>+Ventas_Wellpro[[#This Row],[Total de Venta sin IVA]]+Ventas_Wellpro[[#This Row],[IVA]]</f>
        <v>141.4504</v>
      </c>
      <c r="J5000">
        <f>YEAR(Ventas_Wellpro[[#This Row],[Fecha]])</f>
        <v>2026</v>
      </c>
      <c r="K5000" t="str">
        <f>TEXT(Ventas_Wellpro[[#This Row],[Fecha]],"MMMM")</f>
        <v>junio</v>
      </c>
      <c r="L5000">
        <f>DAY(Ventas_Wellpro[[#This Row],[Fecha]])</f>
        <v>19</v>
      </c>
    </row>
    <row r="5001" spans="2:12" x14ac:dyDescent="0.25">
      <c r="B5001" s="70">
        <v>46192</v>
      </c>
      <c r="C5001" s="74" t="s">
        <v>21</v>
      </c>
      <c r="D5001" s="211" t="s">
        <v>144</v>
      </c>
      <c r="E5001" s="198">
        <v>121.94</v>
      </c>
      <c r="F5001" s="198">
        <v>1</v>
      </c>
      <c r="G5001" s="48">
        <f>+(Ventas_Wellpro[[#This Row],[Precio de Venta]]*0.16)*Ventas_Wellpro[[#This Row],[Cantidad Vendida]]</f>
        <v>19.510400000000001</v>
      </c>
      <c r="H5001" s="200">
        <v>121.94</v>
      </c>
      <c r="I5001" s="17">
        <f>+Ventas_Wellpro[[#This Row],[Total de Venta sin IVA]]+Ventas_Wellpro[[#This Row],[IVA]]</f>
        <v>141.4504</v>
      </c>
      <c r="J5001">
        <f>YEAR(Ventas_Wellpro[[#This Row],[Fecha]])</f>
        <v>2026</v>
      </c>
      <c r="K5001" t="str">
        <f>TEXT(Ventas_Wellpro[[#This Row],[Fecha]],"MMMM")</f>
        <v>junio</v>
      </c>
      <c r="L5001">
        <f>DAY(Ventas_Wellpro[[#This Row],[Fecha]])</f>
        <v>19</v>
      </c>
    </row>
    <row r="5002" spans="2:12" x14ac:dyDescent="0.25">
      <c r="B5002" s="70">
        <v>46192</v>
      </c>
      <c r="C5002" s="74" t="s">
        <v>21</v>
      </c>
      <c r="D5002" s="210" t="s">
        <v>144</v>
      </c>
      <c r="E5002" s="197">
        <v>121.94</v>
      </c>
      <c r="F5002" s="197">
        <v>1</v>
      </c>
      <c r="G5002" s="48">
        <f>+(Ventas_Wellpro[[#This Row],[Precio de Venta]]*0.16)*Ventas_Wellpro[[#This Row],[Cantidad Vendida]]</f>
        <v>19.510400000000001</v>
      </c>
      <c r="H5002" s="199">
        <v>121.94</v>
      </c>
      <c r="I5002" s="17">
        <f>+Ventas_Wellpro[[#This Row],[Total de Venta sin IVA]]+Ventas_Wellpro[[#This Row],[IVA]]</f>
        <v>141.4504</v>
      </c>
      <c r="J5002">
        <f>YEAR(Ventas_Wellpro[[#This Row],[Fecha]])</f>
        <v>2026</v>
      </c>
      <c r="K5002" t="str">
        <f>TEXT(Ventas_Wellpro[[#This Row],[Fecha]],"MMMM")</f>
        <v>junio</v>
      </c>
      <c r="L5002">
        <f>DAY(Ventas_Wellpro[[#This Row],[Fecha]])</f>
        <v>19</v>
      </c>
    </row>
    <row r="5003" spans="2:12" x14ac:dyDescent="0.25">
      <c r="B5003" s="70">
        <v>46174</v>
      </c>
      <c r="C5003" s="74" t="s">
        <v>22</v>
      </c>
      <c r="D5003" s="210" t="s">
        <v>144</v>
      </c>
      <c r="E5003" s="197">
        <v>121.94</v>
      </c>
      <c r="F5003" s="197">
        <v>1</v>
      </c>
      <c r="G5003" s="48">
        <f>+(Ventas_Wellpro[[#This Row],[Precio de Venta]]*0.16)*Ventas_Wellpro[[#This Row],[Cantidad Vendida]]</f>
        <v>19.510400000000001</v>
      </c>
      <c r="H5003" s="199">
        <v>121.94</v>
      </c>
      <c r="I5003" s="17">
        <f>+Ventas_Wellpro[[#This Row],[Total de Venta sin IVA]]+Ventas_Wellpro[[#This Row],[IVA]]</f>
        <v>141.4504</v>
      </c>
      <c r="J5003">
        <f>YEAR(Ventas_Wellpro[[#This Row],[Fecha]])</f>
        <v>2026</v>
      </c>
      <c r="K5003" t="str">
        <f>TEXT(Ventas_Wellpro[[#This Row],[Fecha]],"MMMM")</f>
        <v>junio</v>
      </c>
      <c r="L5003">
        <f>DAY(Ventas_Wellpro[[#This Row],[Fecha]])</f>
        <v>1</v>
      </c>
    </row>
    <row r="5004" spans="2:12" x14ac:dyDescent="0.25">
      <c r="B5004" s="70">
        <v>46174</v>
      </c>
      <c r="C5004" s="74" t="s">
        <v>22</v>
      </c>
      <c r="D5004" s="211" t="s">
        <v>144</v>
      </c>
      <c r="E5004" s="198">
        <v>121.94</v>
      </c>
      <c r="F5004" s="198">
        <v>1</v>
      </c>
      <c r="G5004" s="48">
        <f>+(Ventas_Wellpro[[#This Row],[Precio de Venta]]*0.16)*Ventas_Wellpro[[#This Row],[Cantidad Vendida]]</f>
        <v>19.510400000000001</v>
      </c>
      <c r="H5004" s="200">
        <v>121.94</v>
      </c>
      <c r="I5004" s="17">
        <f>+Ventas_Wellpro[[#This Row],[Total de Venta sin IVA]]+Ventas_Wellpro[[#This Row],[IVA]]</f>
        <v>141.4504</v>
      </c>
      <c r="J5004">
        <f>YEAR(Ventas_Wellpro[[#This Row],[Fecha]])</f>
        <v>2026</v>
      </c>
      <c r="K5004" t="str">
        <f>TEXT(Ventas_Wellpro[[#This Row],[Fecha]],"MMMM")</f>
        <v>junio</v>
      </c>
      <c r="L5004">
        <f>DAY(Ventas_Wellpro[[#This Row],[Fecha]])</f>
        <v>1</v>
      </c>
    </row>
    <row r="5005" spans="2:12" x14ac:dyDescent="0.25">
      <c r="B5005" s="70">
        <v>46174</v>
      </c>
      <c r="C5005" s="74" t="s">
        <v>22</v>
      </c>
      <c r="D5005" s="210" t="s">
        <v>144</v>
      </c>
      <c r="E5005" s="197">
        <v>121.94</v>
      </c>
      <c r="F5005" s="197">
        <v>1</v>
      </c>
      <c r="G5005" s="48">
        <f>+(Ventas_Wellpro[[#This Row],[Precio de Venta]]*0.16)*Ventas_Wellpro[[#This Row],[Cantidad Vendida]]</f>
        <v>19.510400000000001</v>
      </c>
      <c r="H5005" s="199">
        <v>121.94</v>
      </c>
      <c r="I5005" s="17">
        <f>+Ventas_Wellpro[[#This Row],[Total de Venta sin IVA]]+Ventas_Wellpro[[#This Row],[IVA]]</f>
        <v>141.4504</v>
      </c>
      <c r="J5005">
        <f>YEAR(Ventas_Wellpro[[#This Row],[Fecha]])</f>
        <v>2026</v>
      </c>
      <c r="K5005" t="str">
        <f>TEXT(Ventas_Wellpro[[#This Row],[Fecha]],"MMMM")</f>
        <v>junio</v>
      </c>
      <c r="L5005">
        <f>DAY(Ventas_Wellpro[[#This Row],[Fecha]])</f>
        <v>1</v>
      </c>
    </row>
    <row r="5006" spans="2:12" x14ac:dyDescent="0.25">
      <c r="B5006" s="70">
        <v>46174</v>
      </c>
      <c r="C5006" s="74" t="s">
        <v>22</v>
      </c>
      <c r="D5006" s="211" t="s">
        <v>144</v>
      </c>
      <c r="E5006" s="198">
        <v>121.94</v>
      </c>
      <c r="F5006" s="198">
        <v>1</v>
      </c>
      <c r="G5006" s="48">
        <f>+(Ventas_Wellpro[[#This Row],[Precio de Venta]]*0.16)*Ventas_Wellpro[[#This Row],[Cantidad Vendida]]</f>
        <v>19.510400000000001</v>
      </c>
      <c r="H5006" s="200">
        <v>121.94</v>
      </c>
      <c r="I5006" s="17">
        <f>+Ventas_Wellpro[[#This Row],[Total de Venta sin IVA]]+Ventas_Wellpro[[#This Row],[IVA]]</f>
        <v>141.4504</v>
      </c>
      <c r="J5006">
        <f>YEAR(Ventas_Wellpro[[#This Row],[Fecha]])</f>
        <v>2026</v>
      </c>
      <c r="K5006" t="str">
        <f>TEXT(Ventas_Wellpro[[#This Row],[Fecha]],"MMMM")</f>
        <v>junio</v>
      </c>
      <c r="L5006">
        <f>DAY(Ventas_Wellpro[[#This Row],[Fecha]])</f>
        <v>1</v>
      </c>
    </row>
    <row r="5007" spans="2:12" x14ac:dyDescent="0.25">
      <c r="B5007" s="70">
        <v>46174</v>
      </c>
      <c r="C5007" s="74" t="s">
        <v>22</v>
      </c>
      <c r="D5007" s="210" t="s">
        <v>144</v>
      </c>
      <c r="E5007" s="197">
        <v>121.92</v>
      </c>
      <c r="F5007" s="197">
        <v>1</v>
      </c>
      <c r="G5007" s="48">
        <f>+(Ventas_Wellpro[[#This Row],[Precio de Venta]]*0.16)*Ventas_Wellpro[[#This Row],[Cantidad Vendida]]</f>
        <v>19.507200000000001</v>
      </c>
      <c r="H5007" s="199">
        <v>121.92</v>
      </c>
      <c r="I5007" s="17">
        <f>+Ventas_Wellpro[[#This Row],[Total de Venta sin IVA]]+Ventas_Wellpro[[#This Row],[IVA]]</f>
        <v>141.4272</v>
      </c>
      <c r="J5007">
        <f>YEAR(Ventas_Wellpro[[#This Row],[Fecha]])</f>
        <v>2026</v>
      </c>
      <c r="K5007" t="str">
        <f>TEXT(Ventas_Wellpro[[#This Row],[Fecha]],"MMMM")</f>
        <v>junio</v>
      </c>
      <c r="L5007">
        <f>DAY(Ventas_Wellpro[[#This Row],[Fecha]])</f>
        <v>1</v>
      </c>
    </row>
    <row r="5008" spans="2:12" x14ac:dyDescent="0.25">
      <c r="B5008" s="70">
        <v>46174</v>
      </c>
      <c r="C5008" s="74" t="s">
        <v>22</v>
      </c>
      <c r="D5008" s="211" t="s">
        <v>144</v>
      </c>
      <c r="E5008" s="198">
        <v>121.94</v>
      </c>
      <c r="F5008" s="198">
        <v>1</v>
      </c>
      <c r="G5008" s="48">
        <f>+(Ventas_Wellpro[[#This Row],[Precio de Venta]]*0.16)*Ventas_Wellpro[[#This Row],[Cantidad Vendida]]</f>
        <v>19.510400000000001</v>
      </c>
      <c r="H5008" s="200">
        <v>121.94</v>
      </c>
      <c r="I5008" s="17">
        <f>+Ventas_Wellpro[[#This Row],[Total de Venta sin IVA]]+Ventas_Wellpro[[#This Row],[IVA]]</f>
        <v>141.4504</v>
      </c>
      <c r="J5008">
        <f>YEAR(Ventas_Wellpro[[#This Row],[Fecha]])</f>
        <v>2026</v>
      </c>
      <c r="K5008" t="str">
        <f>TEXT(Ventas_Wellpro[[#This Row],[Fecha]],"MMMM")</f>
        <v>junio</v>
      </c>
      <c r="L5008">
        <f>DAY(Ventas_Wellpro[[#This Row],[Fecha]])</f>
        <v>1</v>
      </c>
    </row>
    <row r="5009" spans="2:12" x14ac:dyDescent="0.25">
      <c r="B5009" s="70">
        <v>46174</v>
      </c>
      <c r="C5009" s="74" t="s">
        <v>22</v>
      </c>
      <c r="D5009" s="210" t="s">
        <v>144</v>
      </c>
      <c r="E5009" s="197">
        <v>121.94</v>
      </c>
      <c r="F5009" s="197">
        <v>1</v>
      </c>
      <c r="G5009" s="48">
        <f>+(Ventas_Wellpro[[#This Row],[Precio de Venta]]*0.16)*Ventas_Wellpro[[#This Row],[Cantidad Vendida]]</f>
        <v>19.510400000000001</v>
      </c>
      <c r="H5009" s="199">
        <v>121.94</v>
      </c>
      <c r="I5009" s="17">
        <f>+Ventas_Wellpro[[#This Row],[Total de Venta sin IVA]]+Ventas_Wellpro[[#This Row],[IVA]]</f>
        <v>141.4504</v>
      </c>
      <c r="J5009">
        <f>YEAR(Ventas_Wellpro[[#This Row],[Fecha]])</f>
        <v>2026</v>
      </c>
      <c r="K5009" t="str">
        <f>TEXT(Ventas_Wellpro[[#This Row],[Fecha]],"MMMM")</f>
        <v>junio</v>
      </c>
      <c r="L5009">
        <f>DAY(Ventas_Wellpro[[#This Row],[Fecha]])</f>
        <v>1</v>
      </c>
    </row>
    <row r="5010" spans="2:12" x14ac:dyDescent="0.25">
      <c r="B5010" s="70">
        <v>46174</v>
      </c>
      <c r="C5010" s="74" t="s">
        <v>22</v>
      </c>
      <c r="D5010" s="211" t="s">
        <v>144</v>
      </c>
      <c r="E5010" s="198">
        <v>121.94</v>
      </c>
      <c r="F5010" s="198">
        <v>1</v>
      </c>
      <c r="G5010" s="48">
        <f>+(Ventas_Wellpro[[#This Row],[Precio de Venta]]*0.16)*Ventas_Wellpro[[#This Row],[Cantidad Vendida]]</f>
        <v>19.510400000000001</v>
      </c>
      <c r="H5010" s="200">
        <v>121.94</v>
      </c>
      <c r="I5010" s="17">
        <f>+Ventas_Wellpro[[#This Row],[Total de Venta sin IVA]]+Ventas_Wellpro[[#This Row],[IVA]]</f>
        <v>141.4504</v>
      </c>
      <c r="J5010">
        <f>YEAR(Ventas_Wellpro[[#This Row],[Fecha]])</f>
        <v>2026</v>
      </c>
      <c r="K5010" t="str">
        <f>TEXT(Ventas_Wellpro[[#This Row],[Fecha]],"MMMM")</f>
        <v>junio</v>
      </c>
      <c r="L5010">
        <f>DAY(Ventas_Wellpro[[#This Row],[Fecha]])</f>
        <v>1</v>
      </c>
    </row>
    <row r="5011" spans="2:12" x14ac:dyDescent="0.25">
      <c r="B5011" s="70">
        <v>46174</v>
      </c>
      <c r="C5011" s="74" t="s">
        <v>22</v>
      </c>
      <c r="D5011" s="210" t="s">
        <v>144</v>
      </c>
      <c r="E5011" s="197">
        <v>121.94</v>
      </c>
      <c r="F5011" s="197">
        <v>1</v>
      </c>
      <c r="G5011" s="48">
        <f>+(Ventas_Wellpro[[#This Row],[Precio de Venta]]*0.16)*Ventas_Wellpro[[#This Row],[Cantidad Vendida]]</f>
        <v>19.510400000000001</v>
      </c>
      <c r="H5011" s="199">
        <v>121.94</v>
      </c>
      <c r="I5011" s="17">
        <f>+Ventas_Wellpro[[#This Row],[Total de Venta sin IVA]]+Ventas_Wellpro[[#This Row],[IVA]]</f>
        <v>141.4504</v>
      </c>
      <c r="J5011">
        <f>YEAR(Ventas_Wellpro[[#This Row],[Fecha]])</f>
        <v>2026</v>
      </c>
      <c r="K5011" t="str">
        <f>TEXT(Ventas_Wellpro[[#This Row],[Fecha]],"MMMM")</f>
        <v>junio</v>
      </c>
      <c r="L5011">
        <f>DAY(Ventas_Wellpro[[#This Row],[Fecha]])</f>
        <v>1</v>
      </c>
    </row>
    <row r="5012" spans="2:12" x14ac:dyDescent="0.25">
      <c r="B5012" s="70">
        <v>46174</v>
      </c>
      <c r="C5012" s="74" t="s">
        <v>22</v>
      </c>
      <c r="D5012" s="211" t="s">
        <v>144</v>
      </c>
      <c r="E5012" s="198">
        <v>121.94</v>
      </c>
      <c r="F5012" s="198">
        <v>1</v>
      </c>
      <c r="G5012" s="48">
        <f>+(Ventas_Wellpro[[#This Row],[Precio de Venta]]*0.16)*Ventas_Wellpro[[#This Row],[Cantidad Vendida]]</f>
        <v>19.510400000000001</v>
      </c>
      <c r="H5012" s="200">
        <v>121.94</v>
      </c>
      <c r="I5012" s="17">
        <f>+Ventas_Wellpro[[#This Row],[Total de Venta sin IVA]]+Ventas_Wellpro[[#This Row],[IVA]]</f>
        <v>141.4504</v>
      </c>
      <c r="J5012">
        <f>YEAR(Ventas_Wellpro[[#This Row],[Fecha]])</f>
        <v>2026</v>
      </c>
      <c r="K5012" t="str">
        <f>TEXT(Ventas_Wellpro[[#This Row],[Fecha]],"MMMM")</f>
        <v>junio</v>
      </c>
      <c r="L5012">
        <f>DAY(Ventas_Wellpro[[#This Row],[Fecha]])</f>
        <v>1</v>
      </c>
    </row>
    <row r="5013" spans="2:12" x14ac:dyDescent="0.25">
      <c r="B5013" s="70">
        <v>46174</v>
      </c>
      <c r="C5013" s="74" t="s">
        <v>22</v>
      </c>
      <c r="D5013" s="210" t="s">
        <v>144</v>
      </c>
      <c r="E5013" s="197">
        <v>121.94</v>
      </c>
      <c r="F5013" s="197">
        <v>1</v>
      </c>
      <c r="G5013" s="48">
        <f>+(Ventas_Wellpro[[#This Row],[Precio de Venta]]*0.16)*Ventas_Wellpro[[#This Row],[Cantidad Vendida]]</f>
        <v>19.510400000000001</v>
      </c>
      <c r="H5013" s="199">
        <v>121.94</v>
      </c>
      <c r="I5013" s="17">
        <f>+Ventas_Wellpro[[#This Row],[Total de Venta sin IVA]]+Ventas_Wellpro[[#This Row],[IVA]]</f>
        <v>141.4504</v>
      </c>
      <c r="J5013">
        <f>YEAR(Ventas_Wellpro[[#This Row],[Fecha]])</f>
        <v>2026</v>
      </c>
      <c r="K5013" t="str">
        <f>TEXT(Ventas_Wellpro[[#This Row],[Fecha]],"MMMM")</f>
        <v>junio</v>
      </c>
      <c r="L5013">
        <f>DAY(Ventas_Wellpro[[#This Row],[Fecha]])</f>
        <v>1</v>
      </c>
    </row>
    <row r="5014" spans="2:12" x14ac:dyDescent="0.25">
      <c r="B5014" s="70">
        <v>46174</v>
      </c>
      <c r="C5014" s="74" t="s">
        <v>22</v>
      </c>
      <c r="D5014" s="211" t="s">
        <v>144</v>
      </c>
      <c r="E5014" s="198">
        <v>121.94</v>
      </c>
      <c r="F5014" s="198">
        <v>1</v>
      </c>
      <c r="G5014" s="48">
        <f>+(Ventas_Wellpro[[#This Row],[Precio de Venta]]*0.16)*Ventas_Wellpro[[#This Row],[Cantidad Vendida]]</f>
        <v>19.510400000000001</v>
      </c>
      <c r="H5014" s="200">
        <v>121.94</v>
      </c>
      <c r="I5014" s="17">
        <f>+Ventas_Wellpro[[#This Row],[Total de Venta sin IVA]]+Ventas_Wellpro[[#This Row],[IVA]]</f>
        <v>141.4504</v>
      </c>
      <c r="J5014">
        <f>YEAR(Ventas_Wellpro[[#This Row],[Fecha]])</f>
        <v>2026</v>
      </c>
      <c r="K5014" t="str">
        <f>TEXT(Ventas_Wellpro[[#This Row],[Fecha]],"MMMM")</f>
        <v>junio</v>
      </c>
      <c r="L5014">
        <f>DAY(Ventas_Wellpro[[#This Row],[Fecha]])</f>
        <v>1</v>
      </c>
    </row>
    <row r="5015" spans="2:12" x14ac:dyDescent="0.25">
      <c r="B5015" s="70">
        <v>46174</v>
      </c>
      <c r="C5015" s="74" t="s">
        <v>22</v>
      </c>
      <c r="D5015" s="210" t="s">
        <v>144</v>
      </c>
      <c r="E5015" s="197">
        <v>121.94</v>
      </c>
      <c r="F5015" s="197">
        <v>1</v>
      </c>
      <c r="G5015" s="48">
        <f>+(Ventas_Wellpro[[#This Row],[Precio de Venta]]*0.16)*Ventas_Wellpro[[#This Row],[Cantidad Vendida]]</f>
        <v>19.510400000000001</v>
      </c>
      <c r="H5015" s="199">
        <v>121.94</v>
      </c>
      <c r="I5015" s="17">
        <f>+Ventas_Wellpro[[#This Row],[Total de Venta sin IVA]]+Ventas_Wellpro[[#This Row],[IVA]]</f>
        <v>141.4504</v>
      </c>
      <c r="J5015">
        <f>YEAR(Ventas_Wellpro[[#This Row],[Fecha]])</f>
        <v>2026</v>
      </c>
      <c r="K5015" t="str">
        <f>TEXT(Ventas_Wellpro[[#This Row],[Fecha]],"MMMM")</f>
        <v>junio</v>
      </c>
      <c r="L5015">
        <f>DAY(Ventas_Wellpro[[#This Row],[Fecha]])</f>
        <v>1</v>
      </c>
    </row>
    <row r="5016" spans="2:12" x14ac:dyDescent="0.25">
      <c r="B5016" s="70">
        <v>46174</v>
      </c>
      <c r="C5016" s="74" t="s">
        <v>22</v>
      </c>
      <c r="D5016" s="211" t="s">
        <v>144</v>
      </c>
      <c r="E5016" s="198">
        <v>121.94</v>
      </c>
      <c r="F5016" s="198">
        <v>1</v>
      </c>
      <c r="G5016" s="48">
        <f>+(Ventas_Wellpro[[#This Row],[Precio de Venta]]*0.16)*Ventas_Wellpro[[#This Row],[Cantidad Vendida]]</f>
        <v>19.510400000000001</v>
      </c>
      <c r="H5016" s="200">
        <v>121.94</v>
      </c>
      <c r="I5016" s="17">
        <f>+Ventas_Wellpro[[#This Row],[Total de Venta sin IVA]]+Ventas_Wellpro[[#This Row],[IVA]]</f>
        <v>141.4504</v>
      </c>
      <c r="J5016">
        <f>YEAR(Ventas_Wellpro[[#This Row],[Fecha]])</f>
        <v>2026</v>
      </c>
      <c r="K5016" t="str">
        <f>TEXT(Ventas_Wellpro[[#This Row],[Fecha]],"MMMM")</f>
        <v>junio</v>
      </c>
      <c r="L5016">
        <f>DAY(Ventas_Wellpro[[#This Row],[Fecha]])</f>
        <v>1</v>
      </c>
    </row>
    <row r="5017" spans="2:12" x14ac:dyDescent="0.25">
      <c r="B5017" s="70">
        <v>46174</v>
      </c>
      <c r="C5017" s="74" t="s">
        <v>22</v>
      </c>
      <c r="D5017" s="210" t="s">
        <v>144</v>
      </c>
      <c r="E5017" s="197">
        <v>121.94</v>
      </c>
      <c r="F5017" s="197">
        <v>1</v>
      </c>
      <c r="G5017" s="48">
        <f>+(Ventas_Wellpro[[#This Row],[Precio de Venta]]*0.16)*Ventas_Wellpro[[#This Row],[Cantidad Vendida]]</f>
        <v>19.510400000000001</v>
      </c>
      <c r="H5017" s="199">
        <v>121.94</v>
      </c>
      <c r="I5017" s="17">
        <f>+Ventas_Wellpro[[#This Row],[Total de Venta sin IVA]]+Ventas_Wellpro[[#This Row],[IVA]]</f>
        <v>141.4504</v>
      </c>
      <c r="J5017">
        <f>YEAR(Ventas_Wellpro[[#This Row],[Fecha]])</f>
        <v>2026</v>
      </c>
      <c r="K5017" t="str">
        <f>TEXT(Ventas_Wellpro[[#This Row],[Fecha]],"MMMM")</f>
        <v>junio</v>
      </c>
      <c r="L5017">
        <f>DAY(Ventas_Wellpro[[#This Row],[Fecha]])</f>
        <v>1</v>
      </c>
    </row>
    <row r="5018" spans="2:12" x14ac:dyDescent="0.25">
      <c r="B5018" s="70">
        <v>46175</v>
      </c>
      <c r="C5018" s="74" t="s">
        <v>22</v>
      </c>
      <c r="D5018" s="211" t="s">
        <v>144</v>
      </c>
      <c r="E5018" s="198">
        <v>121.94</v>
      </c>
      <c r="F5018" s="198">
        <v>1</v>
      </c>
      <c r="G5018" s="48">
        <f>+(Ventas_Wellpro[[#This Row],[Precio de Venta]]*0.16)*Ventas_Wellpro[[#This Row],[Cantidad Vendida]]</f>
        <v>19.510400000000001</v>
      </c>
      <c r="H5018" s="200">
        <v>121.94</v>
      </c>
      <c r="I5018" s="17">
        <f>+Ventas_Wellpro[[#This Row],[Total de Venta sin IVA]]+Ventas_Wellpro[[#This Row],[IVA]]</f>
        <v>141.4504</v>
      </c>
      <c r="J5018">
        <f>YEAR(Ventas_Wellpro[[#This Row],[Fecha]])</f>
        <v>2026</v>
      </c>
      <c r="K5018" t="str">
        <f>TEXT(Ventas_Wellpro[[#This Row],[Fecha]],"MMMM")</f>
        <v>junio</v>
      </c>
      <c r="L5018">
        <f>DAY(Ventas_Wellpro[[#This Row],[Fecha]])</f>
        <v>2</v>
      </c>
    </row>
    <row r="5019" spans="2:12" x14ac:dyDescent="0.25">
      <c r="B5019" s="70">
        <v>46175</v>
      </c>
      <c r="C5019" s="74" t="s">
        <v>22</v>
      </c>
      <c r="D5019" s="210" t="s">
        <v>144</v>
      </c>
      <c r="E5019" s="197">
        <v>121.94</v>
      </c>
      <c r="F5019" s="197">
        <v>1</v>
      </c>
      <c r="G5019" s="48">
        <f>+(Ventas_Wellpro[[#This Row],[Precio de Venta]]*0.16)*Ventas_Wellpro[[#This Row],[Cantidad Vendida]]</f>
        <v>19.510400000000001</v>
      </c>
      <c r="H5019" s="199">
        <v>121.94</v>
      </c>
      <c r="I5019" s="17">
        <f>+Ventas_Wellpro[[#This Row],[Total de Venta sin IVA]]+Ventas_Wellpro[[#This Row],[IVA]]</f>
        <v>141.4504</v>
      </c>
      <c r="J5019">
        <f>YEAR(Ventas_Wellpro[[#This Row],[Fecha]])</f>
        <v>2026</v>
      </c>
      <c r="K5019" t="str">
        <f>TEXT(Ventas_Wellpro[[#This Row],[Fecha]],"MMMM")</f>
        <v>junio</v>
      </c>
      <c r="L5019">
        <f>DAY(Ventas_Wellpro[[#This Row],[Fecha]])</f>
        <v>2</v>
      </c>
    </row>
    <row r="5020" spans="2:12" x14ac:dyDescent="0.25">
      <c r="B5020" s="70">
        <v>46175</v>
      </c>
      <c r="C5020" s="74" t="s">
        <v>22</v>
      </c>
      <c r="D5020" s="211" t="s">
        <v>144</v>
      </c>
      <c r="E5020" s="198">
        <v>121.94</v>
      </c>
      <c r="F5020" s="198">
        <v>1</v>
      </c>
      <c r="G5020" s="48">
        <f>+(Ventas_Wellpro[[#This Row],[Precio de Venta]]*0.16)*Ventas_Wellpro[[#This Row],[Cantidad Vendida]]</f>
        <v>19.510400000000001</v>
      </c>
      <c r="H5020" s="200">
        <v>121.94</v>
      </c>
      <c r="I5020" s="17">
        <f>+Ventas_Wellpro[[#This Row],[Total de Venta sin IVA]]+Ventas_Wellpro[[#This Row],[IVA]]</f>
        <v>141.4504</v>
      </c>
      <c r="J5020">
        <f>YEAR(Ventas_Wellpro[[#This Row],[Fecha]])</f>
        <v>2026</v>
      </c>
      <c r="K5020" t="str">
        <f>TEXT(Ventas_Wellpro[[#This Row],[Fecha]],"MMMM")</f>
        <v>junio</v>
      </c>
      <c r="L5020">
        <f>DAY(Ventas_Wellpro[[#This Row],[Fecha]])</f>
        <v>2</v>
      </c>
    </row>
    <row r="5021" spans="2:12" x14ac:dyDescent="0.25">
      <c r="B5021" s="70">
        <v>46175</v>
      </c>
      <c r="C5021" s="74" t="s">
        <v>22</v>
      </c>
      <c r="D5021" s="210" t="s">
        <v>144</v>
      </c>
      <c r="E5021" s="197">
        <v>121.94</v>
      </c>
      <c r="F5021" s="197">
        <v>1</v>
      </c>
      <c r="G5021" s="48">
        <f>+(Ventas_Wellpro[[#This Row],[Precio de Venta]]*0.16)*Ventas_Wellpro[[#This Row],[Cantidad Vendida]]</f>
        <v>19.510400000000001</v>
      </c>
      <c r="H5021" s="199">
        <v>121.94</v>
      </c>
      <c r="I5021" s="17">
        <f>+Ventas_Wellpro[[#This Row],[Total de Venta sin IVA]]+Ventas_Wellpro[[#This Row],[IVA]]</f>
        <v>141.4504</v>
      </c>
      <c r="J5021">
        <f>YEAR(Ventas_Wellpro[[#This Row],[Fecha]])</f>
        <v>2026</v>
      </c>
      <c r="K5021" t="str">
        <f>TEXT(Ventas_Wellpro[[#This Row],[Fecha]],"MMMM")</f>
        <v>junio</v>
      </c>
      <c r="L5021">
        <f>DAY(Ventas_Wellpro[[#This Row],[Fecha]])</f>
        <v>2</v>
      </c>
    </row>
    <row r="5022" spans="2:12" x14ac:dyDescent="0.25">
      <c r="B5022" s="70">
        <v>46175</v>
      </c>
      <c r="C5022" s="74" t="s">
        <v>22</v>
      </c>
      <c r="D5022" s="211" t="s">
        <v>144</v>
      </c>
      <c r="E5022" s="198">
        <v>121.94</v>
      </c>
      <c r="F5022" s="198">
        <v>1</v>
      </c>
      <c r="G5022" s="48">
        <f>+(Ventas_Wellpro[[#This Row],[Precio de Venta]]*0.16)*Ventas_Wellpro[[#This Row],[Cantidad Vendida]]</f>
        <v>19.510400000000001</v>
      </c>
      <c r="H5022" s="200">
        <v>121.94</v>
      </c>
      <c r="I5022" s="17">
        <f>+Ventas_Wellpro[[#This Row],[Total de Venta sin IVA]]+Ventas_Wellpro[[#This Row],[IVA]]</f>
        <v>141.4504</v>
      </c>
      <c r="J5022">
        <f>YEAR(Ventas_Wellpro[[#This Row],[Fecha]])</f>
        <v>2026</v>
      </c>
      <c r="K5022" t="str">
        <f>TEXT(Ventas_Wellpro[[#This Row],[Fecha]],"MMMM")</f>
        <v>junio</v>
      </c>
      <c r="L5022">
        <f>DAY(Ventas_Wellpro[[#This Row],[Fecha]])</f>
        <v>2</v>
      </c>
    </row>
    <row r="5023" spans="2:12" x14ac:dyDescent="0.25">
      <c r="B5023" s="70">
        <v>46175</v>
      </c>
      <c r="C5023" s="74" t="s">
        <v>22</v>
      </c>
      <c r="D5023" s="210" t="s">
        <v>144</v>
      </c>
      <c r="E5023" s="197">
        <v>121.94</v>
      </c>
      <c r="F5023" s="197">
        <v>1</v>
      </c>
      <c r="G5023" s="48">
        <f>+(Ventas_Wellpro[[#This Row],[Precio de Venta]]*0.16)*Ventas_Wellpro[[#This Row],[Cantidad Vendida]]</f>
        <v>19.510400000000001</v>
      </c>
      <c r="H5023" s="199">
        <v>121.94</v>
      </c>
      <c r="I5023" s="17">
        <f>+Ventas_Wellpro[[#This Row],[Total de Venta sin IVA]]+Ventas_Wellpro[[#This Row],[IVA]]</f>
        <v>141.4504</v>
      </c>
      <c r="J5023">
        <f>YEAR(Ventas_Wellpro[[#This Row],[Fecha]])</f>
        <v>2026</v>
      </c>
      <c r="K5023" t="str">
        <f>TEXT(Ventas_Wellpro[[#This Row],[Fecha]],"MMMM")</f>
        <v>junio</v>
      </c>
      <c r="L5023">
        <f>DAY(Ventas_Wellpro[[#This Row],[Fecha]])</f>
        <v>2</v>
      </c>
    </row>
    <row r="5024" spans="2:12" x14ac:dyDescent="0.25">
      <c r="B5024" s="70">
        <v>46175</v>
      </c>
      <c r="C5024" s="74" t="s">
        <v>22</v>
      </c>
      <c r="D5024" s="211" t="s">
        <v>144</v>
      </c>
      <c r="E5024" s="198">
        <v>121.94</v>
      </c>
      <c r="F5024" s="198">
        <v>1</v>
      </c>
      <c r="G5024" s="48">
        <f>+(Ventas_Wellpro[[#This Row],[Precio de Venta]]*0.16)*Ventas_Wellpro[[#This Row],[Cantidad Vendida]]</f>
        <v>19.510400000000001</v>
      </c>
      <c r="H5024" s="200">
        <v>121.94</v>
      </c>
      <c r="I5024" s="17">
        <f>+Ventas_Wellpro[[#This Row],[Total de Venta sin IVA]]+Ventas_Wellpro[[#This Row],[IVA]]</f>
        <v>141.4504</v>
      </c>
      <c r="J5024">
        <f>YEAR(Ventas_Wellpro[[#This Row],[Fecha]])</f>
        <v>2026</v>
      </c>
      <c r="K5024" t="str">
        <f>TEXT(Ventas_Wellpro[[#This Row],[Fecha]],"MMMM")</f>
        <v>junio</v>
      </c>
      <c r="L5024">
        <f>DAY(Ventas_Wellpro[[#This Row],[Fecha]])</f>
        <v>2</v>
      </c>
    </row>
    <row r="5025" spans="2:12" x14ac:dyDescent="0.25">
      <c r="B5025" s="70">
        <v>46175</v>
      </c>
      <c r="C5025" s="74" t="s">
        <v>22</v>
      </c>
      <c r="D5025" s="210" t="s">
        <v>144</v>
      </c>
      <c r="E5025" s="197">
        <v>121.94</v>
      </c>
      <c r="F5025" s="197">
        <v>1</v>
      </c>
      <c r="G5025" s="48">
        <f>+(Ventas_Wellpro[[#This Row],[Precio de Venta]]*0.16)*Ventas_Wellpro[[#This Row],[Cantidad Vendida]]</f>
        <v>19.510400000000001</v>
      </c>
      <c r="H5025" s="199">
        <v>121.94</v>
      </c>
      <c r="I5025" s="17">
        <f>+Ventas_Wellpro[[#This Row],[Total de Venta sin IVA]]+Ventas_Wellpro[[#This Row],[IVA]]</f>
        <v>141.4504</v>
      </c>
      <c r="J5025">
        <f>YEAR(Ventas_Wellpro[[#This Row],[Fecha]])</f>
        <v>2026</v>
      </c>
      <c r="K5025" t="str">
        <f>TEXT(Ventas_Wellpro[[#This Row],[Fecha]],"MMMM")</f>
        <v>junio</v>
      </c>
      <c r="L5025">
        <f>DAY(Ventas_Wellpro[[#This Row],[Fecha]])</f>
        <v>2</v>
      </c>
    </row>
    <row r="5026" spans="2:12" x14ac:dyDescent="0.25">
      <c r="B5026" s="70">
        <v>46175</v>
      </c>
      <c r="C5026" s="74" t="s">
        <v>22</v>
      </c>
      <c r="D5026" s="211" t="s">
        <v>144</v>
      </c>
      <c r="E5026" s="198">
        <v>121.94</v>
      </c>
      <c r="F5026" s="198">
        <v>1</v>
      </c>
      <c r="G5026" s="48">
        <f>+(Ventas_Wellpro[[#This Row],[Precio de Venta]]*0.16)*Ventas_Wellpro[[#This Row],[Cantidad Vendida]]</f>
        <v>19.510400000000001</v>
      </c>
      <c r="H5026" s="200">
        <v>121.94</v>
      </c>
      <c r="I5026" s="17">
        <f>+Ventas_Wellpro[[#This Row],[Total de Venta sin IVA]]+Ventas_Wellpro[[#This Row],[IVA]]</f>
        <v>141.4504</v>
      </c>
      <c r="J5026">
        <f>YEAR(Ventas_Wellpro[[#This Row],[Fecha]])</f>
        <v>2026</v>
      </c>
      <c r="K5026" t="str">
        <f>TEXT(Ventas_Wellpro[[#This Row],[Fecha]],"MMMM")</f>
        <v>junio</v>
      </c>
      <c r="L5026">
        <f>DAY(Ventas_Wellpro[[#This Row],[Fecha]])</f>
        <v>2</v>
      </c>
    </row>
    <row r="5027" spans="2:12" x14ac:dyDescent="0.25">
      <c r="B5027" s="70">
        <v>46175</v>
      </c>
      <c r="C5027" s="74" t="s">
        <v>22</v>
      </c>
      <c r="D5027" s="210" t="s">
        <v>144</v>
      </c>
      <c r="E5027" s="197">
        <v>121.94</v>
      </c>
      <c r="F5027" s="197">
        <v>1</v>
      </c>
      <c r="G5027" s="48">
        <f>+(Ventas_Wellpro[[#This Row],[Precio de Venta]]*0.16)*Ventas_Wellpro[[#This Row],[Cantidad Vendida]]</f>
        <v>19.510400000000001</v>
      </c>
      <c r="H5027" s="199">
        <v>121.94</v>
      </c>
      <c r="I5027" s="17">
        <f>+Ventas_Wellpro[[#This Row],[Total de Venta sin IVA]]+Ventas_Wellpro[[#This Row],[IVA]]</f>
        <v>141.4504</v>
      </c>
      <c r="J5027">
        <f>YEAR(Ventas_Wellpro[[#This Row],[Fecha]])</f>
        <v>2026</v>
      </c>
      <c r="K5027" t="str">
        <f>TEXT(Ventas_Wellpro[[#This Row],[Fecha]],"MMMM")</f>
        <v>junio</v>
      </c>
      <c r="L5027">
        <f>DAY(Ventas_Wellpro[[#This Row],[Fecha]])</f>
        <v>2</v>
      </c>
    </row>
    <row r="5028" spans="2:12" x14ac:dyDescent="0.25">
      <c r="B5028" s="70">
        <v>46175</v>
      </c>
      <c r="C5028" s="74" t="s">
        <v>22</v>
      </c>
      <c r="D5028" s="211" t="s">
        <v>144</v>
      </c>
      <c r="E5028" s="198">
        <v>121.94</v>
      </c>
      <c r="F5028" s="198">
        <v>1</v>
      </c>
      <c r="G5028" s="48">
        <f>+(Ventas_Wellpro[[#This Row],[Precio de Venta]]*0.16)*Ventas_Wellpro[[#This Row],[Cantidad Vendida]]</f>
        <v>19.510400000000001</v>
      </c>
      <c r="H5028" s="200">
        <v>121.94</v>
      </c>
      <c r="I5028" s="17">
        <f>+Ventas_Wellpro[[#This Row],[Total de Venta sin IVA]]+Ventas_Wellpro[[#This Row],[IVA]]</f>
        <v>141.4504</v>
      </c>
      <c r="J5028">
        <f>YEAR(Ventas_Wellpro[[#This Row],[Fecha]])</f>
        <v>2026</v>
      </c>
      <c r="K5028" t="str">
        <f>TEXT(Ventas_Wellpro[[#This Row],[Fecha]],"MMMM")</f>
        <v>junio</v>
      </c>
      <c r="L5028">
        <f>DAY(Ventas_Wellpro[[#This Row],[Fecha]])</f>
        <v>2</v>
      </c>
    </row>
    <row r="5029" spans="2:12" x14ac:dyDescent="0.25">
      <c r="B5029" s="70">
        <v>46175</v>
      </c>
      <c r="C5029" s="74" t="s">
        <v>22</v>
      </c>
      <c r="D5029" s="210" t="s">
        <v>144</v>
      </c>
      <c r="E5029" s="197">
        <v>121.94</v>
      </c>
      <c r="F5029" s="197">
        <v>1</v>
      </c>
      <c r="G5029" s="48">
        <f>+(Ventas_Wellpro[[#This Row],[Precio de Venta]]*0.16)*Ventas_Wellpro[[#This Row],[Cantidad Vendida]]</f>
        <v>19.510400000000001</v>
      </c>
      <c r="H5029" s="199">
        <v>121.94</v>
      </c>
      <c r="I5029" s="17">
        <f>+Ventas_Wellpro[[#This Row],[Total de Venta sin IVA]]+Ventas_Wellpro[[#This Row],[IVA]]</f>
        <v>141.4504</v>
      </c>
      <c r="J5029">
        <f>YEAR(Ventas_Wellpro[[#This Row],[Fecha]])</f>
        <v>2026</v>
      </c>
      <c r="K5029" t="str">
        <f>TEXT(Ventas_Wellpro[[#This Row],[Fecha]],"MMMM")</f>
        <v>junio</v>
      </c>
      <c r="L5029">
        <f>DAY(Ventas_Wellpro[[#This Row],[Fecha]])</f>
        <v>2</v>
      </c>
    </row>
    <row r="5030" spans="2:12" x14ac:dyDescent="0.25">
      <c r="B5030" s="70">
        <v>46175</v>
      </c>
      <c r="C5030" s="74" t="s">
        <v>22</v>
      </c>
      <c r="D5030" s="211" t="s">
        <v>144</v>
      </c>
      <c r="E5030" s="198">
        <v>121.94</v>
      </c>
      <c r="F5030" s="198">
        <v>1</v>
      </c>
      <c r="G5030" s="48">
        <f>+(Ventas_Wellpro[[#This Row],[Precio de Venta]]*0.16)*Ventas_Wellpro[[#This Row],[Cantidad Vendida]]</f>
        <v>19.510400000000001</v>
      </c>
      <c r="H5030" s="200">
        <v>121.94</v>
      </c>
      <c r="I5030" s="17">
        <f>+Ventas_Wellpro[[#This Row],[Total de Venta sin IVA]]+Ventas_Wellpro[[#This Row],[IVA]]</f>
        <v>141.4504</v>
      </c>
      <c r="J5030">
        <f>YEAR(Ventas_Wellpro[[#This Row],[Fecha]])</f>
        <v>2026</v>
      </c>
      <c r="K5030" t="str">
        <f>TEXT(Ventas_Wellpro[[#This Row],[Fecha]],"MMMM")</f>
        <v>junio</v>
      </c>
      <c r="L5030">
        <f>DAY(Ventas_Wellpro[[#This Row],[Fecha]])</f>
        <v>2</v>
      </c>
    </row>
    <row r="5031" spans="2:12" x14ac:dyDescent="0.25">
      <c r="B5031" s="70">
        <v>46175</v>
      </c>
      <c r="C5031" s="74" t="s">
        <v>22</v>
      </c>
      <c r="D5031" s="210" t="s">
        <v>144</v>
      </c>
      <c r="E5031" s="197">
        <v>121.94</v>
      </c>
      <c r="F5031" s="197">
        <v>1</v>
      </c>
      <c r="G5031" s="48">
        <f>+(Ventas_Wellpro[[#This Row],[Precio de Venta]]*0.16)*Ventas_Wellpro[[#This Row],[Cantidad Vendida]]</f>
        <v>19.510400000000001</v>
      </c>
      <c r="H5031" s="199">
        <v>121.94</v>
      </c>
      <c r="I5031" s="17">
        <f>+Ventas_Wellpro[[#This Row],[Total de Venta sin IVA]]+Ventas_Wellpro[[#This Row],[IVA]]</f>
        <v>141.4504</v>
      </c>
      <c r="J5031">
        <f>YEAR(Ventas_Wellpro[[#This Row],[Fecha]])</f>
        <v>2026</v>
      </c>
      <c r="K5031" t="str">
        <f>TEXT(Ventas_Wellpro[[#This Row],[Fecha]],"MMMM")</f>
        <v>junio</v>
      </c>
      <c r="L5031">
        <f>DAY(Ventas_Wellpro[[#This Row],[Fecha]])</f>
        <v>2</v>
      </c>
    </row>
    <row r="5032" spans="2:12" x14ac:dyDescent="0.25">
      <c r="B5032" s="70">
        <v>46175</v>
      </c>
      <c r="C5032" s="74" t="s">
        <v>22</v>
      </c>
      <c r="D5032" s="211" t="s">
        <v>144</v>
      </c>
      <c r="E5032" s="198">
        <v>121.94</v>
      </c>
      <c r="F5032" s="198">
        <v>1</v>
      </c>
      <c r="G5032" s="48">
        <f>+(Ventas_Wellpro[[#This Row],[Precio de Venta]]*0.16)*Ventas_Wellpro[[#This Row],[Cantidad Vendida]]</f>
        <v>19.510400000000001</v>
      </c>
      <c r="H5032" s="200">
        <v>121.94</v>
      </c>
      <c r="I5032" s="17">
        <f>+Ventas_Wellpro[[#This Row],[Total de Venta sin IVA]]+Ventas_Wellpro[[#This Row],[IVA]]</f>
        <v>141.4504</v>
      </c>
      <c r="J5032">
        <f>YEAR(Ventas_Wellpro[[#This Row],[Fecha]])</f>
        <v>2026</v>
      </c>
      <c r="K5032" t="str">
        <f>TEXT(Ventas_Wellpro[[#This Row],[Fecha]],"MMMM")</f>
        <v>junio</v>
      </c>
      <c r="L5032">
        <f>DAY(Ventas_Wellpro[[#This Row],[Fecha]])</f>
        <v>2</v>
      </c>
    </row>
    <row r="5033" spans="2:12" x14ac:dyDescent="0.25">
      <c r="B5033" s="70">
        <v>46175</v>
      </c>
      <c r="C5033" s="74" t="s">
        <v>22</v>
      </c>
      <c r="D5033" s="210" t="s">
        <v>144</v>
      </c>
      <c r="E5033" s="197">
        <v>121.94</v>
      </c>
      <c r="F5033" s="197">
        <v>1</v>
      </c>
      <c r="G5033" s="48">
        <f>+(Ventas_Wellpro[[#This Row],[Precio de Venta]]*0.16)*Ventas_Wellpro[[#This Row],[Cantidad Vendida]]</f>
        <v>19.510400000000001</v>
      </c>
      <c r="H5033" s="199">
        <v>121.94</v>
      </c>
      <c r="I5033" s="17">
        <f>+Ventas_Wellpro[[#This Row],[Total de Venta sin IVA]]+Ventas_Wellpro[[#This Row],[IVA]]</f>
        <v>141.4504</v>
      </c>
      <c r="J5033">
        <f>YEAR(Ventas_Wellpro[[#This Row],[Fecha]])</f>
        <v>2026</v>
      </c>
      <c r="K5033" t="str">
        <f>TEXT(Ventas_Wellpro[[#This Row],[Fecha]],"MMMM")</f>
        <v>junio</v>
      </c>
      <c r="L5033">
        <f>DAY(Ventas_Wellpro[[#This Row],[Fecha]])</f>
        <v>2</v>
      </c>
    </row>
    <row r="5034" spans="2:12" x14ac:dyDescent="0.25">
      <c r="B5034" s="70">
        <v>46176</v>
      </c>
      <c r="C5034" s="74" t="s">
        <v>22</v>
      </c>
      <c r="D5034" s="211" t="s">
        <v>144</v>
      </c>
      <c r="E5034" s="198">
        <v>121.94</v>
      </c>
      <c r="F5034" s="198">
        <v>1</v>
      </c>
      <c r="G5034" s="48">
        <f>+(Ventas_Wellpro[[#This Row],[Precio de Venta]]*0.16)*Ventas_Wellpro[[#This Row],[Cantidad Vendida]]</f>
        <v>19.510400000000001</v>
      </c>
      <c r="H5034" s="200">
        <v>121.94</v>
      </c>
      <c r="I5034" s="17">
        <f>+Ventas_Wellpro[[#This Row],[Total de Venta sin IVA]]+Ventas_Wellpro[[#This Row],[IVA]]</f>
        <v>141.4504</v>
      </c>
      <c r="J5034">
        <f>YEAR(Ventas_Wellpro[[#This Row],[Fecha]])</f>
        <v>2026</v>
      </c>
      <c r="K5034" t="str">
        <f>TEXT(Ventas_Wellpro[[#This Row],[Fecha]],"MMMM")</f>
        <v>junio</v>
      </c>
      <c r="L5034">
        <f>DAY(Ventas_Wellpro[[#This Row],[Fecha]])</f>
        <v>3</v>
      </c>
    </row>
    <row r="5035" spans="2:12" x14ac:dyDescent="0.25">
      <c r="B5035" s="70">
        <v>46176</v>
      </c>
      <c r="C5035" s="74" t="s">
        <v>22</v>
      </c>
      <c r="D5035" s="210" t="s">
        <v>144</v>
      </c>
      <c r="E5035" s="197">
        <v>121.94</v>
      </c>
      <c r="F5035" s="197">
        <v>1</v>
      </c>
      <c r="G5035" s="48">
        <f>+(Ventas_Wellpro[[#This Row],[Precio de Venta]]*0.16)*Ventas_Wellpro[[#This Row],[Cantidad Vendida]]</f>
        <v>19.510400000000001</v>
      </c>
      <c r="H5035" s="199">
        <v>121.94</v>
      </c>
      <c r="I5035" s="17">
        <f>+Ventas_Wellpro[[#This Row],[Total de Venta sin IVA]]+Ventas_Wellpro[[#This Row],[IVA]]</f>
        <v>141.4504</v>
      </c>
      <c r="J5035">
        <f>YEAR(Ventas_Wellpro[[#This Row],[Fecha]])</f>
        <v>2026</v>
      </c>
      <c r="K5035" t="str">
        <f>TEXT(Ventas_Wellpro[[#This Row],[Fecha]],"MMMM")</f>
        <v>junio</v>
      </c>
      <c r="L5035">
        <f>DAY(Ventas_Wellpro[[#This Row],[Fecha]])</f>
        <v>3</v>
      </c>
    </row>
    <row r="5036" spans="2:12" x14ac:dyDescent="0.25">
      <c r="B5036" s="70">
        <v>46176</v>
      </c>
      <c r="C5036" s="74" t="s">
        <v>22</v>
      </c>
      <c r="D5036" s="211" t="s">
        <v>144</v>
      </c>
      <c r="E5036" s="198">
        <v>121.94</v>
      </c>
      <c r="F5036" s="198">
        <v>1</v>
      </c>
      <c r="G5036" s="48">
        <f>+(Ventas_Wellpro[[#This Row],[Precio de Venta]]*0.16)*Ventas_Wellpro[[#This Row],[Cantidad Vendida]]</f>
        <v>19.510400000000001</v>
      </c>
      <c r="H5036" s="200">
        <v>121.94</v>
      </c>
      <c r="I5036" s="17">
        <f>+Ventas_Wellpro[[#This Row],[Total de Venta sin IVA]]+Ventas_Wellpro[[#This Row],[IVA]]</f>
        <v>141.4504</v>
      </c>
      <c r="J5036">
        <f>YEAR(Ventas_Wellpro[[#This Row],[Fecha]])</f>
        <v>2026</v>
      </c>
      <c r="K5036" t="str">
        <f>TEXT(Ventas_Wellpro[[#This Row],[Fecha]],"MMMM")</f>
        <v>junio</v>
      </c>
      <c r="L5036">
        <f>DAY(Ventas_Wellpro[[#This Row],[Fecha]])</f>
        <v>3</v>
      </c>
    </row>
    <row r="5037" spans="2:12" x14ac:dyDescent="0.25">
      <c r="B5037" s="70">
        <v>46176</v>
      </c>
      <c r="C5037" s="74" t="s">
        <v>22</v>
      </c>
      <c r="D5037" s="210" t="s">
        <v>144</v>
      </c>
      <c r="E5037" s="197">
        <v>121.94</v>
      </c>
      <c r="F5037" s="197">
        <v>1</v>
      </c>
      <c r="G5037" s="48">
        <f>+(Ventas_Wellpro[[#This Row],[Precio de Venta]]*0.16)*Ventas_Wellpro[[#This Row],[Cantidad Vendida]]</f>
        <v>19.510400000000001</v>
      </c>
      <c r="H5037" s="199">
        <v>121.94</v>
      </c>
      <c r="I5037" s="17">
        <f>+Ventas_Wellpro[[#This Row],[Total de Venta sin IVA]]+Ventas_Wellpro[[#This Row],[IVA]]</f>
        <v>141.4504</v>
      </c>
      <c r="J5037">
        <f>YEAR(Ventas_Wellpro[[#This Row],[Fecha]])</f>
        <v>2026</v>
      </c>
      <c r="K5037" t="str">
        <f>TEXT(Ventas_Wellpro[[#This Row],[Fecha]],"MMMM")</f>
        <v>junio</v>
      </c>
      <c r="L5037">
        <f>DAY(Ventas_Wellpro[[#This Row],[Fecha]])</f>
        <v>3</v>
      </c>
    </row>
    <row r="5038" spans="2:12" x14ac:dyDescent="0.25">
      <c r="B5038" s="70">
        <v>46177</v>
      </c>
      <c r="C5038" s="74" t="s">
        <v>22</v>
      </c>
      <c r="D5038" s="210" t="s">
        <v>261</v>
      </c>
      <c r="E5038" s="197">
        <v>83.88</v>
      </c>
      <c r="F5038" s="197">
        <v>7</v>
      </c>
      <c r="G5038" s="48">
        <f>+(Ventas_Wellpro[[#This Row],[Precio de Venta]]*0.16)*Ventas_Wellpro[[#This Row],[Cantidad Vendida]]</f>
        <v>93.945599999999999</v>
      </c>
      <c r="H5038" s="199">
        <v>587.16</v>
      </c>
      <c r="I5038" s="17">
        <f>+Ventas_Wellpro[[#This Row],[Total de Venta sin IVA]]+Ventas_Wellpro[[#This Row],[IVA]]</f>
        <v>681.10559999999998</v>
      </c>
      <c r="J5038">
        <f>YEAR(Ventas_Wellpro[[#This Row],[Fecha]])</f>
        <v>2026</v>
      </c>
      <c r="K5038" t="str">
        <f>TEXT(Ventas_Wellpro[[#This Row],[Fecha]],"MMMM")</f>
        <v>junio</v>
      </c>
      <c r="L5038">
        <f>DAY(Ventas_Wellpro[[#This Row],[Fecha]])</f>
        <v>4</v>
      </c>
    </row>
    <row r="5039" spans="2:12" x14ac:dyDescent="0.25">
      <c r="B5039" s="70">
        <v>46177</v>
      </c>
      <c r="C5039" s="74" t="s">
        <v>22</v>
      </c>
      <c r="D5039" s="211" t="s">
        <v>144</v>
      </c>
      <c r="E5039" s="198">
        <v>121.94</v>
      </c>
      <c r="F5039" s="198">
        <v>1</v>
      </c>
      <c r="G5039" s="48">
        <f>+(Ventas_Wellpro[[#This Row],[Precio de Venta]]*0.16)*Ventas_Wellpro[[#This Row],[Cantidad Vendida]]</f>
        <v>19.510400000000001</v>
      </c>
      <c r="H5039" s="200">
        <v>121.94</v>
      </c>
      <c r="I5039" s="17">
        <f>+Ventas_Wellpro[[#This Row],[Total de Venta sin IVA]]+Ventas_Wellpro[[#This Row],[IVA]]</f>
        <v>141.4504</v>
      </c>
      <c r="J5039">
        <f>YEAR(Ventas_Wellpro[[#This Row],[Fecha]])</f>
        <v>2026</v>
      </c>
      <c r="K5039" t="str">
        <f>TEXT(Ventas_Wellpro[[#This Row],[Fecha]],"MMMM")</f>
        <v>junio</v>
      </c>
      <c r="L5039">
        <f>DAY(Ventas_Wellpro[[#This Row],[Fecha]])</f>
        <v>4</v>
      </c>
    </row>
    <row r="5040" spans="2:12" x14ac:dyDescent="0.25">
      <c r="B5040" s="70">
        <v>46177</v>
      </c>
      <c r="C5040" s="74" t="s">
        <v>22</v>
      </c>
      <c r="D5040" s="210" t="s">
        <v>144</v>
      </c>
      <c r="E5040" s="197">
        <v>121.94</v>
      </c>
      <c r="F5040" s="197">
        <v>1</v>
      </c>
      <c r="G5040" s="48">
        <f>+(Ventas_Wellpro[[#This Row],[Precio de Venta]]*0.16)*Ventas_Wellpro[[#This Row],[Cantidad Vendida]]</f>
        <v>19.510400000000001</v>
      </c>
      <c r="H5040" s="199">
        <v>121.94</v>
      </c>
      <c r="I5040" s="17">
        <f>+Ventas_Wellpro[[#This Row],[Total de Venta sin IVA]]+Ventas_Wellpro[[#This Row],[IVA]]</f>
        <v>141.4504</v>
      </c>
      <c r="J5040">
        <f>YEAR(Ventas_Wellpro[[#This Row],[Fecha]])</f>
        <v>2026</v>
      </c>
      <c r="K5040" t="str">
        <f>TEXT(Ventas_Wellpro[[#This Row],[Fecha]],"MMMM")</f>
        <v>junio</v>
      </c>
      <c r="L5040">
        <f>DAY(Ventas_Wellpro[[#This Row],[Fecha]])</f>
        <v>4</v>
      </c>
    </row>
    <row r="5041" spans="2:12" x14ac:dyDescent="0.25">
      <c r="B5041" s="70">
        <v>46177</v>
      </c>
      <c r="C5041" s="74" t="s">
        <v>22</v>
      </c>
      <c r="D5041" s="211" t="s">
        <v>144</v>
      </c>
      <c r="E5041" s="198">
        <v>121.94</v>
      </c>
      <c r="F5041" s="198">
        <v>1</v>
      </c>
      <c r="G5041" s="48">
        <f>+(Ventas_Wellpro[[#This Row],[Precio de Venta]]*0.16)*Ventas_Wellpro[[#This Row],[Cantidad Vendida]]</f>
        <v>19.510400000000001</v>
      </c>
      <c r="H5041" s="200">
        <v>121.94</v>
      </c>
      <c r="I5041" s="17">
        <f>+Ventas_Wellpro[[#This Row],[Total de Venta sin IVA]]+Ventas_Wellpro[[#This Row],[IVA]]</f>
        <v>141.4504</v>
      </c>
      <c r="J5041">
        <f>YEAR(Ventas_Wellpro[[#This Row],[Fecha]])</f>
        <v>2026</v>
      </c>
      <c r="K5041" t="str">
        <f>TEXT(Ventas_Wellpro[[#This Row],[Fecha]],"MMMM")</f>
        <v>junio</v>
      </c>
      <c r="L5041">
        <f>DAY(Ventas_Wellpro[[#This Row],[Fecha]])</f>
        <v>4</v>
      </c>
    </row>
    <row r="5042" spans="2:12" x14ac:dyDescent="0.25">
      <c r="B5042" s="70">
        <v>46177</v>
      </c>
      <c r="C5042" s="74" t="s">
        <v>22</v>
      </c>
      <c r="D5042" s="210" t="s">
        <v>144</v>
      </c>
      <c r="E5042" s="197">
        <v>121.94</v>
      </c>
      <c r="F5042" s="197">
        <v>1</v>
      </c>
      <c r="G5042" s="48">
        <f>+(Ventas_Wellpro[[#This Row],[Precio de Venta]]*0.16)*Ventas_Wellpro[[#This Row],[Cantidad Vendida]]</f>
        <v>19.510400000000001</v>
      </c>
      <c r="H5042" s="199">
        <v>121.94</v>
      </c>
      <c r="I5042" s="17">
        <f>+Ventas_Wellpro[[#This Row],[Total de Venta sin IVA]]+Ventas_Wellpro[[#This Row],[IVA]]</f>
        <v>141.4504</v>
      </c>
      <c r="J5042">
        <f>YEAR(Ventas_Wellpro[[#This Row],[Fecha]])</f>
        <v>2026</v>
      </c>
      <c r="K5042" t="str">
        <f>TEXT(Ventas_Wellpro[[#This Row],[Fecha]],"MMMM")</f>
        <v>junio</v>
      </c>
      <c r="L5042">
        <f>DAY(Ventas_Wellpro[[#This Row],[Fecha]])</f>
        <v>4</v>
      </c>
    </row>
    <row r="5043" spans="2:12" x14ac:dyDescent="0.25">
      <c r="B5043" s="70">
        <v>46177</v>
      </c>
      <c r="C5043" s="74" t="s">
        <v>22</v>
      </c>
      <c r="D5043" s="211" t="s">
        <v>144</v>
      </c>
      <c r="E5043" s="198">
        <v>121.94</v>
      </c>
      <c r="F5043" s="198">
        <v>1</v>
      </c>
      <c r="G5043" s="48">
        <f>+(Ventas_Wellpro[[#This Row],[Precio de Venta]]*0.16)*Ventas_Wellpro[[#This Row],[Cantidad Vendida]]</f>
        <v>19.510400000000001</v>
      </c>
      <c r="H5043" s="200">
        <v>121.94</v>
      </c>
      <c r="I5043" s="17">
        <f>+Ventas_Wellpro[[#This Row],[Total de Venta sin IVA]]+Ventas_Wellpro[[#This Row],[IVA]]</f>
        <v>141.4504</v>
      </c>
      <c r="J5043">
        <f>YEAR(Ventas_Wellpro[[#This Row],[Fecha]])</f>
        <v>2026</v>
      </c>
      <c r="K5043" t="str">
        <f>TEXT(Ventas_Wellpro[[#This Row],[Fecha]],"MMMM")</f>
        <v>junio</v>
      </c>
      <c r="L5043">
        <f>DAY(Ventas_Wellpro[[#This Row],[Fecha]])</f>
        <v>4</v>
      </c>
    </row>
    <row r="5044" spans="2:12" x14ac:dyDescent="0.25">
      <c r="B5044" s="70">
        <v>46177</v>
      </c>
      <c r="C5044" s="74" t="s">
        <v>22</v>
      </c>
      <c r="D5044" s="211" t="s">
        <v>145</v>
      </c>
      <c r="E5044" s="198">
        <v>90.54</v>
      </c>
      <c r="F5044" s="198">
        <v>120</v>
      </c>
      <c r="G5044" s="48">
        <f>+(Ventas_Wellpro[[#This Row],[Precio de Venta]]*0.16)*Ventas_Wellpro[[#This Row],[Cantidad Vendida]]</f>
        <v>1738.3680000000002</v>
      </c>
      <c r="H5044" s="200">
        <v>10864.8</v>
      </c>
      <c r="I5044" s="17">
        <f>+Ventas_Wellpro[[#This Row],[Total de Venta sin IVA]]+Ventas_Wellpro[[#This Row],[IVA]]</f>
        <v>12603.168</v>
      </c>
      <c r="J5044">
        <f>YEAR(Ventas_Wellpro[[#This Row],[Fecha]])</f>
        <v>2026</v>
      </c>
      <c r="K5044" t="str">
        <f>TEXT(Ventas_Wellpro[[#This Row],[Fecha]],"MMMM")</f>
        <v>junio</v>
      </c>
      <c r="L5044">
        <f>DAY(Ventas_Wellpro[[#This Row],[Fecha]])</f>
        <v>4</v>
      </c>
    </row>
    <row r="5045" spans="2:12" x14ac:dyDescent="0.25">
      <c r="B5045" s="70">
        <v>46178</v>
      </c>
      <c r="C5045" s="74" t="s">
        <v>22</v>
      </c>
      <c r="D5045" s="210" t="s">
        <v>144</v>
      </c>
      <c r="E5045" s="197">
        <v>121.94</v>
      </c>
      <c r="F5045" s="197">
        <v>1</v>
      </c>
      <c r="G5045" s="48">
        <f>+(Ventas_Wellpro[[#This Row],[Precio de Venta]]*0.16)*Ventas_Wellpro[[#This Row],[Cantidad Vendida]]</f>
        <v>19.510400000000001</v>
      </c>
      <c r="H5045" s="199">
        <v>121.94</v>
      </c>
      <c r="I5045" s="17">
        <f>+Ventas_Wellpro[[#This Row],[Total de Venta sin IVA]]+Ventas_Wellpro[[#This Row],[IVA]]</f>
        <v>141.4504</v>
      </c>
      <c r="J5045">
        <f>YEAR(Ventas_Wellpro[[#This Row],[Fecha]])</f>
        <v>2026</v>
      </c>
      <c r="K5045" t="str">
        <f>TEXT(Ventas_Wellpro[[#This Row],[Fecha]],"MMMM")</f>
        <v>junio</v>
      </c>
      <c r="L5045">
        <f>DAY(Ventas_Wellpro[[#This Row],[Fecha]])</f>
        <v>5</v>
      </c>
    </row>
    <row r="5046" spans="2:12" x14ac:dyDescent="0.25">
      <c r="B5046" s="70">
        <v>46178</v>
      </c>
      <c r="C5046" s="74" t="s">
        <v>22</v>
      </c>
      <c r="D5046" s="211" t="s">
        <v>144</v>
      </c>
      <c r="E5046" s="198">
        <v>121.94</v>
      </c>
      <c r="F5046" s="198">
        <v>1</v>
      </c>
      <c r="G5046" s="48">
        <f>+(Ventas_Wellpro[[#This Row],[Precio de Venta]]*0.16)*Ventas_Wellpro[[#This Row],[Cantidad Vendida]]</f>
        <v>19.510400000000001</v>
      </c>
      <c r="H5046" s="200">
        <v>121.94</v>
      </c>
      <c r="I5046" s="17">
        <f>+Ventas_Wellpro[[#This Row],[Total de Venta sin IVA]]+Ventas_Wellpro[[#This Row],[IVA]]</f>
        <v>141.4504</v>
      </c>
      <c r="J5046">
        <f>YEAR(Ventas_Wellpro[[#This Row],[Fecha]])</f>
        <v>2026</v>
      </c>
      <c r="K5046" t="str">
        <f>TEXT(Ventas_Wellpro[[#This Row],[Fecha]],"MMMM")</f>
        <v>junio</v>
      </c>
      <c r="L5046">
        <f>DAY(Ventas_Wellpro[[#This Row],[Fecha]])</f>
        <v>5</v>
      </c>
    </row>
    <row r="5047" spans="2:12" x14ac:dyDescent="0.25">
      <c r="B5047" s="70">
        <v>46178</v>
      </c>
      <c r="C5047" s="74" t="s">
        <v>22</v>
      </c>
      <c r="D5047" s="210" t="s">
        <v>144</v>
      </c>
      <c r="E5047" s="197">
        <v>121.94</v>
      </c>
      <c r="F5047" s="197">
        <v>1</v>
      </c>
      <c r="G5047" s="48">
        <f>+(Ventas_Wellpro[[#This Row],[Precio de Venta]]*0.16)*Ventas_Wellpro[[#This Row],[Cantidad Vendida]]</f>
        <v>19.510400000000001</v>
      </c>
      <c r="H5047" s="199">
        <v>121.94</v>
      </c>
      <c r="I5047" s="17">
        <f>+Ventas_Wellpro[[#This Row],[Total de Venta sin IVA]]+Ventas_Wellpro[[#This Row],[IVA]]</f>
        <v>141.4504</v>
      </c>
      <c r="J5047">
        <f>YEAR(Ventas_Wellpro[[#This Row],[Fecha]])</f>
        <v>2026</v>
      </c>
      <c r="K5047" t="str">
        <f>TEXT(Ventas_Wellpro[[#This Row],[Fecha]],"MMMM")</f>
        <v>junio</v>
      </c>
      <c r="L5047">
        <f>DAY(Ventas_Wellpro[[#This Row],[Fecha]])</f>
        <v>5</v>
      </c>
    </row>
    <row r="5048" spans="2:12" x14ac:dyDescent="0.25">
      <c r="B5048" s="70">
        <v>46178</v>
      </c>
      <c r="C5048" s="74" t="s">
        <v>22</v>
      </c>
      <c r="D5048" s="211" t="s">
        <v>144</v>
      </c>
      <c r="E5048" s="198">
        <v>121.94</v>
      </c>
      <c r="F5048" s="198">
        <v>1</v>
      </c>
      <c r="G5048" s="48">
        <f>+(Ventas_Wellpro[[#This Row],[Precio de Venta]]*0.16)*Ventas_Wellpro[[#This Row],[Cantidad Vendida]]</f>
        <v>19.510400000000001</v>
      </c>
      <c r="H5048" s="200">
        <v>121.94</v>
      </c>
      <c r="I5048" s="17">
        <f>+Ventas_Wellpro[[#This Row],[Total de Venta sin IVA]]+Ventas_Wellpro[[#This Row],[IVA]]</f>
        <v>141.4504</v>
      </c>
      <c r="J5048">
        <f>YEAR(Ventas_Wellpro[[#This Row],[Fecha]])</f>
        <v>2026</v>
      </c>
      <c r="K5048" t="str">
        <f>TEXT(Ventas_Wellpro[[#This Row],[Fecha]],"MMMM")</f>
        <v>junio</v>
      </c>
      <c r="L5048">
        <f>DAY(Ventas_Wellpro[[#This Row],[Fecha]])</f>
        <v>5</v>
      </c>
    </row>
    <row r="5049" spans="2:12" x14ac:dyDescent="0.25">
      <c r="B5049" s="70">
        <v>46178</v>
      </c>
      <c r="C5049" s="74" t="s">
        <v>22</v>
      </c>
      <c r="D5049" s="210" t="s">
        <v>144</v>
      </c>
      <c r="E5049" s="197">
        <v>121.94</v>
      </c>
      <c r="F5049" s="197">
        <v>1</v>
      </c>
      <c r="G5049" s="48">
        <f>+(Ventas_Wellpro[[#This Row],[Precio de Venta]]*0.16)*Ventas_Wellpro[[#This Row],[Cantidad Vendida]]</f>
        <v>19.510400000000001</v>
      </c>
      <c r="H5049" s="199">
        <v>121.94</v>
      </c>
      <c r="I5049" s="17">
        <f>+Ventas_Wellpro[[#This Row],[Total de Venta sin IVA]]+Ventas_Wellpro[[#This Row],[IVA]]</f>
        <v>141.4504</v>
      </c>
      <c r="J5049">
        <f>YEAR(Ventas_Wellpro[[#This Row],[Fecha]])</f>
        <v>2026</v>
      </c>
      <c r="K5049" t="str">
        <f>TEXT(Ventas_Wellpro[[#This Row],[Fecha]],"MMMM")</f>
        <v>junio</v>
      </c>
      <c r="L5049">
        <f>DAY(Ventas_Wellpro[[#This Row],[Fecha]])</f>
        <v>5</v>
      </c>
    </row>
    <row r="5050" spans="2:12" x14ac:dyDescent="0.25">
      <c r="B5050" s="70">
        <v>46178</v>
      </c>
      <c r="C5050" s="74" t="s">
        <v>22</v>
      </c>
      <c r="D5050" s="211" t="s">
        <v>144</v>
      </c>
      <c r="E5050" s="198">
        <v>121.94</v>
      </c>
      <c r="F5050" s="198">
        <v>1</v>
      </c>
      <c r="G5050" s="48">
        <f>+(Ventas_Wellpro[[#This Row],[Precio de Venta]]*0.16)*Ventas_Wellpro[[#This Row],[Cantidad Vendida]]</f>
        <v>19.510400000000001</v>
      </c>
      <c r="H5050" s="200">
        <v>121.94</v>
      </c>
      <c r="I5050" s="17">
        <f>+Ventas_Wellpro[[#This Row],[Total de Venta sin IVA]]+Ventas_Wellpro[[#This Row],[IVA]]</f>
        <v>141.4504</v>
      </c>
      <c r="J5050">
        <f>YEAR(Ventas_Wellpro[[#This Row],[Fecha]])</f>
        <v>2026</v>
      </c>
      <c r="K5050" t="str">
        <f>TEXT(Ventas_Wellpro[[#This Row],[Fecha]],"MMMM")</f>
        <v>junio</v>
      </c>
      <c r="L5050">
        <f>DAY(Ventas_Wellpro[[#This Row],[Fecha]])</f>
        <v>5</v>
      </c>
    </row>
    <row r="5051" spans="2:12" x14ac:dyDescent="0.25">
      <c r="B5051" s="70">
        <v>46178</v>
      </c>
      <c r="C5051" s="74" t="s">
        <v>22</v>
      </c>
      <c r="D5051" s="210" t="s">
        <v>144</v>
      </c>
      <c r="E5051" s="197">
        <v>121.94</v>
      </c>
      <c r="F5051" s="197">
        <v>1</v>
      </c>
      <c r="G5051" s="48">
        <f>+(Ventas_Wellpro[[#This Row],[Precio de Venta]]*0.16)*Ventas_Wellpro[[#This Row],[Cantidad Vendida]]</f>
        <v>19.510400000000001</v>
      </c>
      <c r="H5051" s="199">
        <v>121.94</v>
      </c>
      <c r="I5051" s="17">
        <f>+Ventas_Wellpro[[#This Row],[Total de Venta sin IVA]]+Ventas_Wellpro[[#This Row],[IVA]]</f>
        <v>141.4504</v>
      </c>
      <c r="J5051">
        <f>YEAR(Ventas_Wellpro[[#This Row],[Fecha]])</f>
        <v>2026</v>
      </c>
      <c r="K5051" t="str">
        <f>TEXT(Ventas_Wellpro[[#This Row],[Fecha]],"MMMM")</f>
        <v>junio</v>
      </c>
      <c r="L5051">
        <f>DAY(Ventas_Wellpro[[#This Row],[Fecha]])</f>
        <v>5</v>
      </c>
    </row>
    <row r="5052" spans="2:12" x14ac:dyDescent="0.25">
      <c r="B5052" s="70">
        <v>46178</v>
      </c>
      <c r="C5052" s="74" t="s">
        <v>22</v>
      </c>
      <c r="D5052" s="211" t="s">
        <v>144</v>
      </c>
      <c r="E5052" s="198">
        <v>121.94</v>
      </c>
      <c r="F5052" s="198">
        <v>1</v>
      </c>
      <c r="G5052" s="48">
        <f>+(Ventas_Wellpro[[#This Row],[Precio de Venta]]*0.16)*Ventas_Wellpro[[#This Row],[Cantidad Vendida]]</f>
        <v>19.510400000000001</v>
      </c>
      <c r="H5052" s="200">
        <v>121.94</v>
      </c>
      <c r="I5052" s="17">
        <f>+Ventas_Wellpro[[#This Row],[Total de Venta sin IVA]]+Ventas_Wellpro[[#This Row],[IVA]]</f>
        <v>141.4504</v>
      </c>
      <c r="J5052">
        <f>YEAR(Ventas_Wellpro[[#This Row],[Fecha]])</f>
        <v>2026</v>
      </c>
      <c r="K5052" t="str">
        <f>TEXT(Ventas_Wellpro[[#This Row],[Fecha]],"MMMM")</f>
        <v>junio</v>
      </c>
      <c r="L5052">
        <f>DAY(Ventas_Wellpro[[#This Row],[Fecha]])</f>
        <v>5</v>
      </c>
    </row>
    <row r="5053" spans="2:12" x14ac:dyDescent="0.25">
      <c r="B5053" s="70">
        <v>46178</v>
      </c>
      <c r="C5053" s="74" t="s">
        <v>22</v>
      </c>
      <c r="D5053" s="210" t="s">
        <v>144</v>
      </c>
      <c r="E5053" s="197">
        <v>121.94</v>
      </c>
      <c r="F5053" s="197">
        <v>1</v>
      </c>
      <c r="G5053" s="48">
        <f>+(Ventas_Wellpro[[#This Row],[Precio de Venta]]*0.16)*Ventas_Wellpro[[#This Row],[Cantidad Vendida]]</f>
        <v>19.510400000000001</v>
      </c>
      <c r="H5053" s="199">
        <v>121.94</v>
      </c>
      <c r="I5053" s="17">
        <f>+Ventas_Wellpro[[#This Row],[Total de Venta sin IVA]]+Ventas_Wellpro[[#This Row],[IVA]]</f>
        <v>141.4504</v>
      </c>
      <c r="J5053">
        <f>YEAR(Ventas_Wellpro[[#This Row],[Fecha]])</f>
        <v>2026</v>
      </c>
      <c r="K5053" t="str">
        <f>TEXT(Ventas_Wellpro[[#This Row],[Fecha]],"MMMM")</f>
        <v>junio</v>
      </c>
      <c r="L5053">
        <f>DAY(Ventas_Wellpro[[#This Row],[Fecha]])</f>
        <v>5</v>
      </c>
    </row>
    <row r="5054" spans="2:12" x14ac:dyDescent="0.25">
      <c r="B5054" s="70">
        <v>46178</v>
      </c>
      <c r="C5054" s="74" t="s">
        <v>22</v>
      </c>
      <c r="D5054" s="211" t="s">
        <v>144</v>
      </c>
      <c r="E5054" s="198">
        <v>121.94</v>
      </c>
      <c r="F5054" s="198">
        <v>1</v>
      </c>
      <c r="G5054" s="48">
        <f>+(Ventas_Wellpro[[#This Row],[Precio de Venta]]*0.16)*Ventas_Wellpro[[#This Row],[Cantidad Vendida]]</f>
        <v>19.510400000000001</v>
      </c>
      <c r="H5054" s="200">
        <v>121.94</v>
      </c>
      <c r="I5054" s="17">
        <f>+Ventas_Wellpro[[#This Row],[Total de Venta sin IVA]]+Ventas_Wellpro[[#This Row],[IVA]]</f>
        <v>141.4504</v>
      </c>
      <c r="J5054">
        <f>YEAR(Ventas_Wellpro[[#This Row],[Fecha]])</f>
        <v>2026</v>
      </c>
      <c r="K5054" t="str">
        <f>TEXT(Ventas_Wellpro[[#This Row],[Fecha]],"MMMM")</f>
        <v>junio</v>
      </c>
      <c r="L5054">
        <f>DAY(Ventas_Wellpro[[#This Row],[Fecha]])</f>
        <v>5</v>
      </c>
    </row>
    <row r="5055" spans="2:12" x14ac:dyDescent="0.25">
      <c r="B5055" s="70">
        <v>46181</v>
      </c>
      <c r="C5055" s="74" t="s">
        <v>22</v>
      </c>
      <c r="D5055" s="211" t="s">
        <v>144</v>
      </c>
      <c r="E5055" s="198">
        <v>121.94</v>
      </c>
      <c r="F5055" s="198">
        <v>1</v>
      </c>
      <c r="G5055" s="48">
        <f>+(Ventas_Wellpro[[#This Row],[Precio de Venta]]*0.16)*Ventas_Wellpro[[#This Row],[Cantidad Vendida]]</f>
        <v>19.510400000000001</v>
      </c>
      <c r="H5055" s="200">
        <v>121.94</v>
      </c>
      <c r="I5055" s="17">
        <f>+Ventas_Wellpro[[#This Row],[Total de Venta sin IVA]]+Ventas_Wellpro[[#This Row],[IVA]]</f>
        <v>141.4504</v>
      </c>
      <c r="J5055">
        <f>YEAR(Ventas_Wellpro[[#This Row],[Fecha]])</f>
        <v>2026</v>
      </c>
      <c r="K5055" t="str">
        <f>TEXT(Ventas_Wellpro[[#This Row],[Fecha]],"MMMM")</f>
        <v>junio</v>
      </c>
      <c r="L5055">
        <f>DAY(Ventas_Wellpro[[#This Row],[Fecha]])</f>
        <v>8</v>
      </c>
    </row>
    <row r="5056" spans="2:12" x14ac:dyDescent="0.25">
      <c r="B5056" s="70">
        <v>46181</v>
      </c>
      <c r="C5056" s="74" t="s">
        <v>22</v>
      </c>
      <c r="D5056" s="210" t="s">
        <v>144</v>
      </c>
      <c r="E5056" s="197">
        <v>121.94</v>
      </c>
      <c r="F5056" s="197">
        <v>1</v>
      </c>
      <c r="G5056" s="48">
        <f>+(Ventas_Wellpro[[#This Row],[Precio de Venta]]*0.16)*Ventas_Wellpro[[#This Row],[Cantidad Vendida]]</f>
        <v>19.510400000000001</v>
      </c>
      <c r="H5056" s="199">
        <v>121.94</v>
      </c>
      <c r="I5056" s="17">
        <f>+Ventas_Wellpro[[#This Row],[Total de Venta sin IVA]]+Ventas_Wellpro[[#This Row],[IVA]]</f>
        <v>141.4504</v>
      </c>
      <c r="J5056">
        <f>YEAR(Ventas_Wellpro[[#This Row],[Fecha]])</f>
        <v>2026</v>
      </c>
      <c r="K5056" t="str">
        <f>TEXT(Ventas_Wellpro[[#This Row],[Fecha]],"MMMM")</f>
        <v>junio</v>
      </c>
      <c r="L5056">
        <f>DAY(Ventas_Wellpro[[#This Row],[Fecha]])</f>
        <v>8</v>
      </c>
    </row>
    <row r="5057" spans="2:12" x14ac:dyDescent="0.25">
      <c r="B5057" s="70">
        <v>46181</v>
      </c>
      <c r="C5057" s="74" t="s">
        <v>22</v>
      </c>
      <c r="D5057" s="211" t="s">
        <v>144</v>
      </c>
      <c r="E5057" s="198">
        <v>121.94</v>
      </c>
      <c r="F5057" s="198">
        <v>1</v>
      </c>
      <c r="G5057" s="48">
        <f>+(Ventas_Wellpro[[#This Row],[Precio de Venta]]*0.16)*Ventas_Wellpro[[#This Row],[Cantidad Vendida]]</f>
        <v>19.510400000000001</v>
      </c>
      <c r="H5057" s="200">
        <v>121.94</v>
      </c>
      <c r="I5057" s="17">
        <f>+Ventas_Wellpro[[#This Row],[Total de Venta sin IVA]]+Ventas_Wellpro[[#This Row],[IVA]]</f>
        <v>141.4504</v>
      </c>
      <c r="J5057">
        <f>YEAR(Ventas_Wellpro[[#This Row],[Fecha]])</f>
        <v>2026</v>
      </c>
      <c r="K5057" t="str">
        <f>TEXT(Ventas_Wellpro[[#This Row],[Fecha]],"MMMM")</f>
        <v>junio</v>
      </c>
      <c r="L5057">
        <f>DAY(Ventas_Wellpro[[#This Row],[Fecha]])</f>
        <v>8</v>
      </c>
    </row>
    <row r="5058" spans="2:12" x14ac:dyDescent="0.25">
      <c r="B5058" s="70">
        <v>46181</v>
      </c>
      <c r="C5058" s="74" t="s">
        <v>22</v>
      </c>
      <c r="D5058" s="210" t="s">
        <v>144</v>
      </c>
      <c r="E5058" s="197">
        <v>121.94</v>
      </c>
      <c r="F5058" s="197">
        <v>1</v>
      </c>
      <c r="G5058" s="48">
        <f>+(Ventas_Wellpro[[#This Row],[Precio de Venta]]*0.16)*Ventas_Wellpro[[#This Row],[Cantidad Vendida]]</f>
        <v>19.510400000000001</v>
      </c>
      <c r="H5058" s="199">
        <v>121.94</v>
      </c>
      <c r="I5058" s="17">
        <f>+Ventas_Wellpro[[#This Row],[Total de Venta sin IVA]]+Ventas_Wellpro[[#This Row],[IVA]]</f>
        <v>141.4504</v>
      </c>
      <c r="J5058">
        <f>YEAR(Ventas_Wellpro[[#This Row],[Fecha]])</f>
        <v>2026</v>
      </c>
      <c r="K5058" t="str">
        <f>TEXT(Ventas_Wellpro[[#This Row],[Fecha]],"MMMM")</f>
        <v>junio</v>
      </c>
      <c r="L5058">
        <f>DAY(Ventas_Wellpro[[#This Row],[Fecha]])</f>
        <v>8</v>
      </c>
    </row>
    <row r="5059" spans="2:12" x14ac:dyDescent="0.25">
      <c r="B5059" s="70">
        <v>46181</v>
      </c>
      <c r="C5059" s="74" t="s">
        <v>22</v>
      </c>
      <c r="D5059" s="211" t="s">
        <v>144</v>
      </c>
      <c r="E5059" s="198">
        <v>121.94</v>
      </c>
      <c r="F5059" s="198">
        <v>1</v>
      </c>
      <c r="G5059" s="48">
        <f>+(Ventas_Wellpro[[#This Row],[Precio de Venta]]*0.16)*Ventas_Wellpro[[#This Row],[Cantidad Vendida]]</f>
        <v>19.510400000000001</v>
      </c>
      <c r="H5059" s="200">
        <v>121.94</v>
      </c>
      <c r="I5059" s="17">
        <f>+Ventas_Wellpro[[#This Row],[Total de Venta sin IVA]]+Ventas_Wellpro[[#This Row],[IVA]]</f>
        <v>141.4504</v>
      </c>
      <c r="J5059">
        <f>YEAR(Ventas_Wellpro[[#This Row],[Fecha]])</f>
        <v>2026</v>
      </c>
      <c r="K5059" t="str">
        <f>TEXT(Ventas_Wellpro[[#This Row],[Fecha]],"MMMM")</f>
        <v>junio</v>
      </c>
      <c r="L5059">
        <f>DAY(Ventas_Wellpro[[#This Row],[Fecha]])</f>
        <v>8</v>
      </c>
    </row>
    <row r="5060" spans="2:12" x14ac:dyDescent="0.25">
      <c r="B5060" s="70">
        <v>46181</v>
      </c>
      <c r="C5060" s="74" t="s">
        <v>22</v>
      </c>
      <c r="D5060" s="210" t="s">
        <v>144</v>
      </c>
      <c r="E5060" s="197">
        <v>121.94</v>
      </c>
      <c r="F5060" s="197">
        <v>1</v>
      </c>
      <c r="G5060" s="48">
        <f>+(Ventas_Wellpro[[#This Row],[Precio de Venta]]*0.16)*Ventas_Wellpro[[#This Row],[Cantidad Vendida]]</f>
        <v>19.510400000000001</v>
      </c>
      <c r="H5060" s="199">
        <v>121.94</v>
      </c>
      <c r="I5060" s="17">
        <f>+Ventas_Wellpro[[#This Row],[Total de Venta sin IVA]]+Ventas_Wellpro[[#This Row],[IVA]]</f>
        <v>141.4504</v>
      </c>
      <c r="J5060">
        <f>YEAR(Ventas_Wellpro[[#This Row],[Fecha]])</f>
        <v>2026</v>
      </c>
      <c r="K5060" t="str">
        <f>TEXT(Ventas_Wellpro[[#This Row],[Fecha]],"MMMM")</f>
        <v>junio</v>
      </c>
      <c r="L5060">
        <f>DAY(Ventas_Wellpro[[#This Row],[Fecha]])</f>
        <v>8</v>
      </c>
    </row>
    <row r="5061" spans="2:12" x14ac:dyDescent="0.25">
      <c r="B5061" s="70">
        <v>46181</v>
      </c>
      <c r="C5061" s="74" t="s">
        <v>22</v>
      </c>
      <c r="D5061" s="210" t="s">
        <v>262</v>
      </c>
      <c r="E5061" s="197">
        <v>89.87</v>
      </c>
      <c r="F5061" s="197">
        <v>3</v>
      </c>
      <c r="G5061" s="48">
        <f>+(Ventas_Wellpro[[#This Row],[Precio de Venta]]*0.16)*Ventas_Wellpro[[#This Row],[Cantidad Vendida]]</f>
        <v>43.137600000000006</v>
      </c>
      <c r="H5061" s="199">
        <v>269.61</v>
      </c>
      <c r="I5061" s="17">
        <f>+Ventas_Wellpro[[#This Row],[Total de Venta sin IVA]]+Ventas_Wellpro[[#This Row],[IVA]]</f>
        <v>312.74760000000003</v>
      </c>
      <c r="J5061">
        <f>YEAR(Ventas_Wellpro[[#This Row],[Fecha]])</f>
        <v>2026</v>
      </c>
      <c r="K5061" t="str">
        <f>TEXT(Ventas_Wellpro[[#This Row],[Fecha]],"MMMM")</f>
        <v>junio</v>
      </c>
      <c r="L5061">
        <f>DAY(Ventas_Wellpro[[#This Row],[Fecha]])</f>
        <v>8</v>
      </c>
    </row>
    <row r="5062" spans="2:12" x14ac:dyDescent="0.25">
      <c r="B5062" s="70">
        <v>46182</v>
      </c>
      <c r="C5062" s="74" t="s">
        <v>22</v>
      </c>
      <c r="D5062" s="210" t="s">
        <v>217</v>
      </c>
      <c r="E5062" s="198">
        <v>81.89</v>
      </c>
      <c r="F5062" s="198">
        <v>80</v>
      </c>
      <c r="G5062" s="48">
        <f>+(Ventas_Wellpro[[#This Row],[Precio de Venta]]*0.16)*Ventas_Wellpro[[#This Row],[Cantidad Vendida]]</f>
        <v>1048.192</v>
      </c>
      <c r="H5062" s="200">
        <v>6551.2</v>
      </c>
      <c r="I5062" s="17">
        <f>+Ventas_Wellpro[[#This Row],[Total de Venta sin IVA]]+Ventas_Wellpro[[#This Row],[IVA]]</f>
        <v>7599.3919999999998</v>
      </c>
      <c r="J5062">
        <f>YEAR(Ventas_Wellpro[[#This Row],[Fecha]])</f>
        <v>2026</v>
      </c>
      <c r="K5062" t="str">
        <f>TEXT(Ventas_Wellpro[[#This Row],[Fecha]],"MMMM")</f>
        <v>junio</v>
      </c>
      <c r="L5062">
        <f>DAY(Ventas_Wellpro[[#This Row],[Fecha]])</f>
        <v>9</v>
      </c>
    </row>
    <row r="5063" spans="2:12" x14ac:dyDescent="0.25">
      <c r="B5063" s="70">
        <v>46183</v>
      </c>
      <c r="C5063" s="74" t="s">
        <v>22</v>
      </c>
      <c r="D5063" s="211" t="s">
        <v>144</v>
      </c>
      <c r="E5063" s="198">
        <v>121.94</v>
      </c>
      <c r="F5063" s="198">
        <v>1</v>
      </c>
      <c r="G5063" s="48">
        <f>+(Ventas_Wellpro[[#This Row],[Precio de Venta]]*0.16)*Ventas_Wellpro[[#This Row],[Cantidad Vendida]]</f>
        <v>19.510400000000001</v>
      </c>
      <c r="H5063" s="200">
        <v>121.94</v>
      </c>
      <c r="I5063" s="17">
        <f>+Ventas_Wellpro[[#This Row],[Total de Venta sin IVA]]+Ventas_Wellpro[[#This Row],[IVA]]</f>
        <v>141.4504</v>
      </c>
      <c r="J5063">
        <f>YEAR(Ventas_Wellpro[[#This Row],[Fecha]])</f>
        <v>2026</v>
      </c>
      <c r="K5063" t="str">
        <f>TEXT(Ventas_Wellpro[[#This Row],[Fecha]],"MMMM")</f>
        <v>junio</v>
      </c>
      <c r="L5063">
        <f>DAY(Ventas_Wellpro[[#This Row],[Fecha]])</f>
        <v>10</v>
      </c>
    </row>
    <row r="5064" spans="2:12" x14ac:dyDescent="0.25">
      <c r="B5064" s="70">
        <v>46183</v>
      </c>
      <c r="C5064" s="74" t="s">
        <v>22</v>
      </c>
      <c r="D5064" s="210" t="s">
        <v>144</v>
      </c>
      <c r="E5064" s="197">
        <v>121.94</v>
      </c>
      <c r="F5064" s="197">
        <v>1</v>
      </c>
      <c r="G5064" s="48">
        <f>+(Ventas_Wellpro[[#This Row],[Precio de Venta]]*0.16)*Ventas_Wellpro[[#This Row],[Cantidad Vendida]]</f>
        <v>19.510400000000001</v>
      </c>
      <c r="H5064" s="199">
        <v>121.94</v>
      </c>
      <c r="I5064" s="17">
        <f>+Ventas_Wellpro[[#This Row],[Total de Venta sin IVA]]+Ventas_Wellpro[[#This Row],[IVA]]</f>
        <v>141.4504</v>
      </c>
      <c r="J5064">
        <f>YEAR(Ventas_Wellpro[[#This Row],[Fecha]])</f>
        <v>2026</v>
      </c>
      <c r="K5064" t="str">
        <f>TEXT(Ventas_Wellpro[[#This Row],[Fecha]],"MMMM")</f>
        <v>junio</v>
      </c>
      <c r="L5064">
        <f>DAY(Ventas_Wellpro[[#This Row],[Fecha]])</f>
        <v>10</v>
      </c>
    </row>
    <row r="5065" spans="2:12" x14ac:dyDescent="0.25">
      <c r="B5065" s="70">
        <v>46183</v>
      </c>
      <c r="C5065" s="74" t="s">
        <v>22</v>
      </c>
      <c r="D5065" s="211" t="s">
        <v>144</v>
      </c>
      <c r="E5065" s="198">
        <v>121.94</v>
      </c>
      <c r="F5065" s="198">
        <v>1</v>
      </c>
      <c r="G5065" s="48">
        <f>+(Ventas_Wellpro[[#This Row],[Precio de Venta]]*0.16)*Ventas_Wellpro[[#This Row],[Cantidad Vendida]]</f>
        <v>19.510400000000001</v>
      </c>
      <c r="H5065" s="200">
        <v>121.94</v>
      </c>
      <c r="I5065" s="17">
        <f>+Ventas_Wellpro[[#This Row],[Total de Venta sin IVA]]+Ventas_Wellpro[[#This Row],[IVA]]</f>
        <v>141.4504</v>
      </c>
      <c r="J5065">
        <f>YEAR(Ventas_Wellpro[[#This Row],[Fecha]])</f>
        <v>2026</v>
      </c>
      <c r="K5065" t="str">
        <f>TEXT(Ventas_Wellpro[[#This Row],[Fecha]],"MMMM")</f>
        <v>junio</v>
      </c>
      <c r="L5065">
        <f>DAY(Ventas_Wellpro[[#This Row],[Fecha]])</f>
        <v>10</v>
      </c>
    </row>
    <row r="5066" spans="2:12" x14ac:dyDescent="0.25">
      <c r="B5066" s="70">
        <v>46183</v>
      </c>
      <c r="C5066" s="74" t="s">
        <v>22</v>
      </c>
      <c r="D5066" s="210" t="s">
        <v>144</v>
      </c>
      <c r="E5066" s="197">
        <v>121.94</v>
      </c>
      <c r="F5066" s="197">
        <v>1</v>
      </c>
      <c r="G5066" s="48">
        <f>+(Ventas_Wellpro[[#This Row],[Precio de Venta]]*0.16)*Ventas_Wellpro[[#This Row],[Cantidad Vendida]]</f>
        <v>19.510400000000001</v>
      </c>
      <c r="H5066" s="199">
        <v>121.94</v>
      </c>
      <c r="I5066" s="17">
        <f>+Ventas_Wellpro[[#This Row],[Total de Venta sin IVA]]+Ventas_Wellpro[[#This Row],[IVA]]</f>
        <v>141.4504</v>
      </c>
      <c r="J5066">
        <f>YEAR(Ventas_Wellpro[[#This Row],[Fecha]])</f>
        <v>2026</v>
      </c>
      <c r="K5066" t="str">
        <f>TEXT(Ventas_Wellpro[[#This Row],[Fecha]],"MMMM")</f>
        <v>junio</v>
      </c>
      <c r="L5066">
        <f>DAY(Ventas_Wellpro[[#This Row],[Fecha]])</f>
        <v>10</v>
      </c>
    </row>
    <row r="5067" spans="2:12" x14ac:dyDescent="0.25">
      <c r="B5067" s="70">
        <v>46183</v>
      </c>
      <c r="C5067" s="74" t="s">
        <v>22</v>
      </c>
      <c r="D5067" s="211" t="s">
        <v>144</v>
      </c>
      <c r="E5067" s="198">
        <v>121.94</v>
      </c>
      <c r="F5067" s="198">
        <v>1</v>
      </c>
      <c r="G5067" s="48">
        <f>+(Ventas_Wellpro[[#This Row],[Precio de Venta]]*0.16)*Ventas_Wellpro[[#This Row],[Cantidad Vendida]]</f>
        <v>19.510400000000001</v>
      </c>
      <c r="H5067" s="200">
        <v>121.94</v>
      </c>
      <c r="I5067" s="17">
        <f>+Ventas_Wellpro[[#This Row],[Total de Venta sin IVA]]+Ventas_Wellpro[[#This Row],[IVA]]</f>
        <v>141.4504</v>
      </c>
      <c r="J5067">
        <f>YEAR(Ventas_Wellpro[[#This Row],[Fecha]])</f>
        <v>2026</v>
      </c>
      <c r="K5067" t="str">
        <f>TEXT(Ventas_Wellpro[[#This Row],[Fecha]],"MMMM")</f>
        <v>junio</v>
      </c>
      <c r="L5067">
        <f>DAY(Ventas_Wellpro[[#This Row],[Fecha]])</f>
        <v>10</v>
      </c>
    </row>
    <row r="5068" spans="2:12" x14ac:dyDescent="0.25">
      <c r="B5068" s="70">
        <v>46183</v>
      </c>
      <c r="C5068" s="74" t="s">
        <v>22</v>
      </c>
      <c r="D5068" t="s">
        <v>197</v>
      </c>
      <c r="E5068" s="197">
        <v>103.34</v>
      </c>
      <c r="F5068" s="197">
        <v>240</v>
      </c>
      <c r="G5068" s="48">
        <f>+(Ventas_Wellpro[[#This Row],[Precio de Venta]]*0.16)*Ventas_Wellpro[[#This Row],[Cantidad Vendida]]</f>
        <v>3968.2560000000003</v>
      </c>
      <c r="H5068" s="199">
        <v>24801.599999999999</v>
      </c>
      <c r="I5068" s="17">
        <f>+Ventas_Wellpro[[#This Row],[Total de Venta sin IVA]]+Ventas_Wellpro[[#This Row],[IVA]]</f>
        <v>28769.856</v>
      </c>
      <c r="J5068">
        <f>YEAR(Ventas_Wellpro[[#This Row],[Fecha]])</f>
        <v>2026</v>
      </c>
      <c r="K5068" t="str">
        <f>TEXT(Ventas_Wellpro[[#This Row],[Fecha]],"MMMM")</f>
        <v>junio</v>
      </c>
      <c r="L5068">
        <f>DAY(Ventas_Wellpro[[#This Row],[Fecha]])</f>
        <v>10</v>
      </c>
    </row>
    <row r="5069" spans="2:12" x14ac:dyDescent="0.25">
      <c r="B5069" s="70">
        <v>46184</v>
      </c>
      <c r="C5069" s="74" t="s">
        <v>22</v>
      </c>
      <c r="D5069" s="210" t="s">
        <v>144</v>
      </c>
      <c r="E5069" s="197">
        <v>121.94</v>
      </c>
      <c r="F5069" s="197">
        <v>1</v>
      </c>
      <c r="G5069" s="48">
        <f>+(Ventas_Wellpro[[#This Row],[Precio de Venta]]*0.16)*Ventas_Wellpro[[#This Row],[Cantidad Vendida]]</f>
        <v>19.510400000000001</v>
      </c>
      <c r="H5069" s="199">
        <v>121.94</v>
      </c>
      <c r="I5069" s="17">
        <f>+Ventas_Wellpro[[#This Row],[Total de Venta sin IVA]]+Ventas_Wellpro[[#This Row],[IVA]]</f>
        <v>141.4504</v>
      </c>
      <c r="J5069">
        <f>YEAR(Ventas_Wellpro[[#This Row],[Fecha]])</f>
        <v>2026</v>
      </c>
      <c r="K5069" t="str">
        <f>TEXT(Ventas_Wellpro[[#This Row],[Fecha]],"MMMM")</f>
        <v>junio</v>
      </c>
      <c r="L5069">
        <f>DAY(Ventas_Wellpro[[#This Row],[Fecha]])</f>
        <v>11</v>
      </c>
    </row>
    <row r="5070" spans="2:12" x14ac:dyDescent="0.25">
      <c r="B5070" s="70">
        <v>46184</v>
      </c>
      <c r="C5070" s="74" t="s">
        <v>22</v>
      </c>
      <c r="D5070" s="211" t="s">
        <v>144</v>
      </c>
      <c r="E5070" s="198">
        <v>121.94</v>
      </c>
      <c r="F5070" s="198">
        <v>1</v>
      </c>
      <c r="G5070" s="48">
        <f>+(Ventas_Wellpro[[#This Row],[Precio de Venta]]*0.16)*Ventas_Wellpro[[#This Row],[Cantidad Vendida]]</f>
        <v>19.510400000000001</v>
      </c>
      <c r="H5070" s="200">
        <v>121.94</v>
      </c>
      <c r="I5070" s="17">
        <f>+Ventas_Wellpro[[#This Row],[Total de Venta sin IVA]]+Ventas_Wellpro[[#This Row],[IVA]]</f>
        <v>141.4504</v>
      </c>
      <c r="J5070">
        <f>YEAR(Ventas_Wellpro[[#This Row],[Fecha]])</f>
        <v>2026</v>
      </c>
      <c r="K5070" t="str">
        <f>TEXT(Ventas_Wellpro[[#This Row],[Fecha]],"MMMM")</f>
        <v>junio</v>
      </c>
      <c r="L5070">
        <f>DAY(Ventas_Wellpro[[#This Row],[Fecha]])</f>
        <v>11</v>
      </c>
    </row>
    <row r="5071" spans="2:12" x14ac:dyDescent="0.25">
      <c r="B5071" s="70">
        <v>46184</v>
      </c>
      <c r="C5071" s="74" t="s">
        <v>22</v>
      </c>
      <c r="D5071" s="210" t="s">
        <v>144</v>
      </c>
      <c r="E5071" s="197">
        <v>121.94</v>
      </c>
      <c r="F5071" s="197">
        <v>1</v>
      </c>
      <c r="G5071" s="48">
        <f>+(Ventas_Wellpro[[#This Row],[Precio de Venta]]*0.16)*Ventas_Wellpro[[#This Row],[Cantidad Vendida]]</f>
        <v>19.510400000000001</v>
      </c>
      <c r="H5071" s="199">
        <v>121.94</v>
      </c>
      <c r="I5071" s="17">
        <f>+Ventas_Wellpro[[#This Row],[Total de Venta sin IVA]]+Ventas_Wellpro[[#This Row],[IVA]]</f>
        <v>141.4504</v>
      </c>
      <c r="J5071">
        <f>YEAR(Ventas_Wellpro[[#This Row],[Fecha]])</f>
        <v>2026</v>
      </c>
      <c r="K5071" t="str">
        <f>TEXT(Ventas_Wellpro[[#This Row],[Fecha]],"MMMM")</f>
        <v>junio</v>
      </c>
      <c r="L5071">
        <f>DAY(Ventas_Wellpro[[#This Row],[Fecha]])</f>
        <v>11</v>
      </c>
    </row>
    <row r="5072" spans="2:12" x14ac:dyDescent="0.25">
      <c r="B5072" s="70">
        <v>46184</v>
      </c>
      <c r="C5072" s="74" t="s">
        <v>22</v>
      </c>
      <c r="D5072" s="211" t="s">
        <v>144</v>
      </c>
      <c r="E5072" s="198">
        <v>121.94</v>
      </c>
      <c r="F5072" s="198">
        <v>1</v>
      </c>
      <c r="G5072" s="48">
        <f>+(Ventas_Wellpro[[#This Row],[Precio de Venta]]*0.16)*Ventas_Wellpro[[#This Row],[Cantidad Vendida]]</f>
        <v>19.510400000000001</v>
      </c>
      <c r="H5072" s="200">
        <v>121.94</v>
      </c>
      <c r="I5072" s="17">
        <f>+Ventas_Wellpro[[#This Row],[Total de Venta sin IVA]]+Ventas_Wellpro[[#This Row],[IVA]]</f>
        <v>141.4504</v>
      </c>
      <c r="J5072">
        <f>YEAR(Ventas_Wellpro[[#This Row],[Fecha]])</f>
        <v>2026</v>
      </c>
      <c r="K5072" t="str">
        <f>TEXT(Ventas_Wellpro[[#This Row],[Fecha]],"MMMM")</f>
        <v>junio</v>
      </c>
      <c r="L5072">
        <f>DAY(Ventas_Wellpro[[#This Row],[Fecha]])</f>
        <v>11</v>
      </c>
    </row>
    <row r="5073" spans="2:12" x14ac:dyDescent="0.25">
      <c r="B5073" s="70">
        <v>46188</v>
      </c>
      <c r="C5073" s="74" t="s">
        <v>22</v>
      </c>
      <c r="D5073" s="210" t="s">
        <v>144</v>
      </c>
      <c r="E5073" s="197">
        <v>121.94</v>
      </c>
      <c r="F5073" s="197">
        <v>1</v>
      </c>
      <c r="G5073" s="48">
        <f>+(Ventas_Wellpro[[#This Row],[Precio de Venta]]*0.16)*Ventas_Wellpro[[#This Row],[Cantidad Vendida]]</f>
        <v>19.510400000000001</v>
      </c>
      <c r="H5073" s="199">
        <v>121.94</v>
      </c>
      <c r="I5073" s="17">
        <f>+Ventas_Wellpro[[#This Row],[Total de Venta sin IVA]]+Ventas_Wellpro[[#This Row],[IVA]]</f>
        <v>141.4504</v>
      </c>
      <c r="J5073">
        <f>YEAR(Ventas_Wellpro[[#This Row],[Fecha]])</f>
        <v>2026</v>
      </c>
      <c r="K5073" t="str">
        <f>TEXT(Ventas_Wellpro[[#This Row],[Fecha]],"MMMM")</f>
        <v>junio</v>
      </c>
      <c r="L5073">
        <f>DAY(Ventas_Wellpro[[#This Row],[Fecha]])</f>
        <v>15</v>
      </c>
    </row>
    <row r="5074" spans="2:12" x14ac:dyDescent="0.25">
      <c r="B5074" s="70">
        <v>46188</v>
      </c>
      <c r="C5074" s="74" t="s">
        <v>22</v>
      </c>
      <c r="D5074" s="211" t="s">
        <v>144</v>
      </c>
      <c r="E5074" s="198">
        <v>121.94</v>
      </c>
      <c r="F5074" s="198">
        <v>2</v>
      </c>
      <c r="G5074" s="48">
        <f>+(Ventas_Wellpro[[#This Row],[Precio de Venta]]*0.16)*Ventas_Wellpro[[#This Row],[Cantidad Vendida]]</f>
        <v>39.020800000000001</v>
      </c>
      <c r="H5074" s="200">
        <v>243.88</v>
      </c>
      <c r="I5074" s="17">
        <f>+Ventas_Wellpro[[#This Row],[Total de Venta sin IVA]]+Ventas_Wellpro[[#This Row],[IVA]]</f>
        <v>282.9008</v>
      </c>
      <c r="J5074">
        <f>YEAR(Ventas_Wellpro[[#This Row],[Fecha]])</f>
        <v>2026</v>
      </c>
      <c r="K5074" t="str">
        <f>TEXT(Ventas_Wellpro[[#This Row],[Fecha]],"MMMM")</f>
        <v>junio</v>
      </c>
      <c r="L5074">
        <f>DAY(Ventas_Wellpro[[#This Row],[Fecha]])</f>
        <v>15</v>
      </c>
    </row>
    <row r="5075" spans="2:12" x14ac:dyDescent="0.25">
      <c r="B5075" s="70">
        <v>46188</v>
      </c>
      <c r="C5075" s="74" t="s">
        <v>22</v>
      </c>
      <c r="D5075" s="210" t="s">
        <v>144</v>
      </c>
      <c r="E5075" s="197">
        <v>121.94</v>
      </c>
      <c r="F5075" s="197">
        <v>1</v>
      </c>
      <c r="G5075" s="48">
        <f>+(Ventas_Wellpro[[#This Row],[Precio de Venta]]*0.16)*Ventas_Wellpro[[#This Row],[Cantidad Vendida]]</f>
        <v>19.510400000000001</v>
      </c>
      <c r="H5075" s="199">
        <v>121.94</v>
      </c>
      <c r="I5075" s="17">
        <f>+Ventas_Wellpro[[#This Row],[Total de Venta sin IVA]]+Ventas_Wellpro[[#This Row],[IVA]]</f>
        <v>141.4504</v>
      </c>
      <c r="J5075">
        <f>YEAR(Ventas_Wellpro[[#This Row],[Fecha]])</f>
        <v>2026</v>
      </c>
      <c r="K5075" t="str">
        <f>TEXT(Ventas_Wellpro[[#This Row],[Fecha]],"MMMM")</f>
        <v>junio</v>
      </c>
      <c r="L5075">
        <f>DAY(Ventas_Wellpro[[#This Row],[Fecha]])</f>
        <v>15</v>
      </c>
    </row>
    <row r="5076" spans="2:12" x14ac:dyDescent="0.25">
      <c r="B5076" s="70">
        <v>46188</v>
      </c>
      <c r="C5076" s="74" t="s">
        <v>22</v>
      </c>
      <c r="D5076" s="211" t="s">
        <v>144</v>
      </c>
      <c r="E5076" s="198">
        <v>121.94</v>
      </c>
      <c r="F5076" s="198">
        <v>1</v>
      </c>
      <c r="G5076" s="48">
        <f>+(Ventas_Wellpro[[#This Row],[Precio de Venta]]*0.16)*Ventas_Wellpro[[#This Row],[Cantidad Vendida]]</f>
        <v>19.510400000000001</v>
      </c>
      <c r="H5076" s="200">
        <v>121.94</v>
      </c>
      <c r="I5076" s="17">
        <f>+Ventas_Wellpro[[#This Row],[Total de Venta sin IVA]]+Ventas_Wellpro[[#This Row],[IVA]]</f>
        <v>141.4504</v>
      </c>
      <c r="J5076">
        <f>YEAR(Ventas_Wellpro[[#This Row],[Fecha]])</f>
        <v>2026</v>
      </c>
      <c r="K5076" t="str">
        <f>TEXT(Ventas_Wellpro[[#This Row],[Fecha]],"MMMM")</f>
        <v>junio</v>
      </c>
      <c r="L5076">
        <f>DAY(Ventas_Wellpro[[#This Row],[Fecha]])</f>
        <v>15</v>
      </c>
    </row>
    <row r="5077" spans="2:12" x14ac:dyDescent="0.25">
      <c r="B5077" s="70">
        <v>46188</v>
      </c>
      <c r="C5077" s="74" t="s">
        <v>22</v>
      </c>
      <c r="D5077" s="210" t="s">
        <v>144</v>
      </c>
      <c r="E5077" s="197">
        <v>121.94</v>
      </c>
      <c r="F5077" s="197">
        <v>1</v>
      </c>
      <c r="G5077" s="48">
        <f>+(Ventas_Wellpro[[#This Row],[Precio de Venta]]*0.16)*Ventas_Wellpro[[#This Row],[Cantidad Vendida]]</f>
        <v>19.510400000000001</v>
      </c>
      <c r="H5077" s="199">
        <v>121.94</v>
      </c>
      <c r="I5077" s="17">
        <f>+Ventas_Wellpro[[#This Row],[Total de Venta sin IVA]]+Ventas_Wellpro[[#This Row],[IVA]]</f>
        <v>141.4504</v>
      </c>
      <c r="J5077">
        <f>YEAR(Ventas_Wellpro[[#This Row],[Fecha]])</f>
        <v>2026</v>
      </c>
      <c r="K5077" t="str">
        <f>TEXT(Ventas_Wellpro[[#This Row],[Fecha]],"MMMM")</f>
        <v>junio</v>
      </c>
      <c r="L5077">
        <f>DAY(Ventas_Wellpro[[#This Row],[Fecha]])</f>
        <v>15</v>
      </c>
    </row>
    <row r="5078" spans="2:12" x14ac:dyDescent="0.25">
      <c r="B5078" s="70">
        <v>46188</v>
      </c>
      <c r="C5078" s="74" t="s">
        <v>22</v>
      </c>
      <c r="D5078" s="211" t="s">
        <v>144</v>
      </c>
      <c r="E5078" s="198">
        <v>121.94</v>
      </c>
      <c r="F5078" s="198">
        <v>3</v>
      </c>
      <c r="G5078" s="48">
        <f>+(Ventas_Wellpro[[#This Row],[Precio de Venta]]*0.16)*Ventas_Wellpro[[#This Row],[Cantidad Vendida]]</f>
        <v>58.531199999999998</v>
      </c>
      <c r="H5078" s="200">
        <v>365.82</v>
      </c>
      <c r="I5078" s="17">
        <f>+Ventas_Wellpro[[#This Row],[Total de Venta sin IVA]]+Ventas_Wellpro[[#This Row],[IVA]]</f>
        <v>424.35120000000001</v>
      </c>
      <c r="J5078">
        <f>YEAR(Ventas_Wellpro[[#This Row],[Fecha]])</f>
        <v>2026</v>
      </c>
      <c r="K5078" t="str">
        <f>TEXT(Ventas_Wellpro[[#This Row],[Fecha]],"MMMM")</f>
        <v>junio</v>
      </c>
      <c r="L5078">
        <f>DAY(Ventas_Wellpro[[#This Row],[Fecha]])</f>
        <v>15</v>
      </c>
    </row>
    <row r="5079" spans="2:12" x14ac:dyDescent="0.25">
      <c r="B5079" s="70">
        <v>46188</v>
      </c>
      <c r="C5079" s="74" t="s">
        <v>22</v>
      </c>
      <c r="D5079" s="210" t="s">
        <v>144</v>
      </c>
      <c r="E5079" s="197">
        <v>121.94</v>
      </c>
      <c r="F5079" s="197">
        <v>1</v>
      </c>
      <c r="G5079" s="48">
        <f>+(Ventas_Wellpro[[#This Row],[Precio de Venta]]*0.16)*Ventas_Wellpro[[#This Row],[Cantidad Vendida]]</f>
        <v>19.510400000000001</v>
      </c>
      <c r="H5079" s="199">
        <v>121.94</v>
      </c>
      <c r="I5079" s="17">
        <f>+Ventas_Wellpro[[#This Row],[Total de Venta sin IVA]]+Ventas_Wellpro[[#This Row],[IVA]]</f>
        <v>141.4504</v>
      </c>
      <c r="J5079">
        <f>YEAR(Ventas_Wellpro[[#This Row],[Fecha]])</f>
        <v>2026</v>
      </c>
      <c r="K5079" t="str">
        <f>TEXT(Ventas_Wellpro[[#This Row],[Fecha]],"MMMM")</f>
        <v>junio</v>
      </c>
      <c r="L5079">
        <f>DAY(Ventas_Wellpro[[#This Row],[Fecha]])</f>
        <v>15</v>
      </c>
    </row>
    <row r="5080" spans="2:12" x14ac:dyDescent="0.25">
      <c r="B5080" s="70">
        <v>46188</v>
      </c>
      <c r="C5080" s="74" t="s">
        <v>22</v>
      </c>
      <c r="D5080" s="211" t="s">
        <v>144</v>
      </c>
      <c r="E5080" s="198">
        <v>121.94</v>
      </c>
      <c r="F5080" s="198">
        <v>1</v>
      </c>
      <c r="G5080" s="48">
        <f>+(Ventas_Wellpro[[#This Row],[Precio de Venta]]*0.16)*Ventas_Wellpro[[#This Row],[Cantidad Vendida]]</f>
        <v>19.510400000000001</v>
      </c>
      <c r="H5080" s="200">
        <v>121.94</v>
      </c>
      <c r="I5080" s="17">
        <f>+Ventas_Wellpro[[#This Row],[Total de Venta sin IVA]]+Ventas_Wellpro[[#This Row],[IVA]]</f>
        <v>141.4504</v>
      </c>
      <c r="J5080">
        <f>YEAR(Ventas_Wellpro[[#This Row],[Fecha]])</f>
        <v>2026</v>
      </c>
      <c r="K5080" t="str">
        <f>TEXT(Ventas_Wellpro[[#This Row],[Fecha]],"MMMM")</f>
        <v>junio</v>
      </c>
      <c r="L5080">
        <f>DAY(Ventas_Wellpro[[#This Row],[Fecha]])</f>
        <v>15</v>
      </c>
    </row>
    <row r="5081" spans="2:12" x14ac:dyDescent="0.25">
      <c r="B5081" s="70">
        <v>46188</v>
      </c>
      <c r="C5081" s="74" t="s">
        <v>22</v>
      </c>
      <c r="D5081" s="210" t="s">
        <v>144</v>
      </c>
      <c r="E5081" s="197">
        <v>121.94</v>
      </c>
      <c r="F5081" s="197">
        <v>1</v>
      </c>
      <c r="G5081" s="48">
        <f>+(Ventas_Wellpro[[#This Row],[Precio de Venta]]*0.16)*Ventas_Wellpro[[#This Row],[Cantidad Vendida]]</f>
        <v>19.510400000000001</v>
      </c>
      <c r="H5081" s="199">
        <v>121.94</v>
      </c>
      <c r="I5081" s="17">
        <f>+Ventas_Wellpro[[#This Row],[Total de Venta sin IVA]]+Ventas_Wellpro[[#This Row],[IVA]]</f>
        <v>141.4504</v>
      </c>
      <c r="J5081">
        <f>YEAR(Ventas_Wellpro[[#This Row],[Fecha]])</f>
        <v>2026</v>
      </c>
      <c r="K5081" t="str">
        <f>TEXT(Ventas_Wellpro[[#This Row],[Fecha]],"MMMM")</f>
        <v>junio</v>
      </c>
      <c r="L5081">
        <f>DAY(Ventas_Wellpro[[#This Row],[Fecha]])</f>
        <v>15</v>
      </c>
    </row>
    <row r="5082" spans="2:12" x14ac:dyDescent="0.25">
      <c r="B5082" s="70">
        <v>46188</v>
      </c>
      <c r="C5082" s="74" t="s">
        <v>22</v>
      </c>
      <c r="D5082" s="211" t="s">
        <v>144</v>
      </c>
      <c r="E5082" s="198">
        <v>121.94</v>
      </c>
      <c r="F5082" s="198">
        <v>1</v>
      </c>
      <c r="G5082" s="48">
        <f>+(Ventas_Wellpro[[#This Row],[Precio de Venta]]*0.16)*Ventas_Wellpro[[#This Row],[Cantidad Vendida]]</f>
        <v>19.510400000000001</v>
      </c>
      <c r="H5082" s="200">
        <v>121.94</v>
      </c>
      <c r="I5082" s="17">
        <f>+Ventas_Wellpro[[#This Row],[Total de Venta sin IVA]]+Ventas_Wellpro[[#This Row],[IVA]]</f>
        <v>141.4504</v>
      </c>
      <c r="J5082">
        <f>YEAR(Ventas_Wellpro[[#This Row],[Fecha]])</f>
        <v>2026</v>
      </c>
      <c r="K5082" t="str">
        <f>TEXT(Ventas_Wellpro[[#This Row],[Fecha]],"MMMM")</f>
        <v>junio</v>
      </c>
      <c r="L5082">
        <f>DAY(Ventas_Wellpro[[#This Row],[Fecha]])</f>
        <v>15</v>
      </c>
    </row>
    <row r="5083" spans="2:12" x14ac:dyDescent="0.25">
      <c r="B5083" s="70">
        <v>46188</v>
      </c>
      <c r="C5083" s="74" t="s">
        <v>22</v>
      </c>
      <c r="D5083" s="210" t="s">
        <v>144</v>
      </c>
      <c r="E5083" s="197">
        <v>121.94</v>
      </c>
      <c r="F5083" s="197">
        <v>1</v>
      </c>
      <c r="G5083" s="48">
        <f>+(Ventas_Wellpro[[#This Row],[Precio de Venta]]*0.16)*Ventas_Wellpro[[#This Row],[Cantidad Vendida]]</f>
        <v>19.510400000000001</v>
      </c>
      <c r="H5083" s="199">
        <v>121.94</v>
      </c>
      <c r="I5083" s="17">
        <f>+Ventas_Wellpro[[#This Row],[Total de Venta sin IVA]]+Ventas_Wellpro[[#This Row],[IVA]]</f>
        <v>141.4504</v>
      </c>
      <c r="J5083">
        <f>YEAR(Ventas_Wellpro[[#This Row],[Fecha]])</f>
        <v>2026</v>
      </c>
      <c r="K5083" t="str">
        <f>TEXT(Ventas_Wellpro[[#This Row],[Fecha]],"MMMM")</f>
        <v>junio</v>
      </c>
      <c r="L5083">
        <f>DAY(Ventas_Wellpro[[#This Row],[Fecha]])</f>
        <v>15</v>
      </c>
    </row>
    <row r="5084" spans="2:12" x14ac:dyDescent="0.25">
      <c r="B5084" s="70">
        <v>46188</v>
      </c>
      <c r="C5084" s="74" t="s">
        <v>22</v>
      </c>
      <c r="D5084" s="211" t="s">
        <v>144</v>
      </c>
      <c r="E5084" s="198">
        <v>121.94</v>
      </c>
      <c r="F5084" s="198">
        <v>1</v>
      </c>
      <c r="G5084" s="48">
        <f>+(Ventas_Wellpro[[#This Row],[Precio de Venta]]*0.16)*Ventas_Wellpro[[#This Row],[Cantidad Vendida]]</f>
        <v>19.510400000000001</v>
      </c>
      <c r="H5084" s="200">
        <v>121.94</v>
      </c>
      <c r="I5084" s="17">
        <f>+Ventas_Wellpro[[#This Row],[Total de Venta sin IVA]]+Ventas_Wellpro[[#This Row],[IVA]]</f>
        <v>141.4504</v>
      </c>
      <c r="J5084">
        <f>YEAR(Ventas_Wellpro[[#This Row],[Fecha]])</f>
        <v>2026</v>
      </c>
      <c r="K5084" t="str">
        <f>TEXT(Ventas_Wellpro[[#This Row],[Fecha]],"MMMM")</f>
        <v>junio</v>
      </c>
      <c r="L5084">
        <f>DAY(Ventas_Wellpro[[#This Row],[Fecha]])</f>
        <v>15</v>
      </c>
    </row>
    <row r="5085" spans="2:12" x14ac:dyDescent="0.25">
      <c r="B5085" s="70">
        <v>46188</v>
      </c>
      <c r="C5085" s="74" t="s">
        <v>22</v>
      </c>
      <c r="D5085" s="210" t="s">
        <v>144</v>
      </c>
      <c r="E5085" s="197">
        <v>121.94</v>
      </c>
      <c r="F5085" s="197">
        <v>1</v>
      </c>
      <c r="G5085" s="48">
        <f>+(Ventas_Wellpro[[#This Row],[Precio de Venta]]*0.16)*Ventas_Wellpro[[#This Row],[Cantidad Vendida]]</f>
        <v>19.510400000000001</v>
      </c>
      <c r="H5085" s="199">
        <v>121.94</v>
      </c>
      <c r="I5085" s="17">
        <f>+Ventas_Wellpro[[#This Row],[Total de Venta sin IVA]]+Ventas_Wellpro[[#This Row],[IVA]]</f>
        <v>141.4504</v>
      </c>
      <c r="J5085">
        <f>YEAR(Ventas_Wellpro[[#This Row],[Fecha]])</f>
        <v>2026</v>
      </c>
      <c r="K5085" t="str">
        <f>TEXT(Ventas_Wellpro[[#This Row],[Fecha]],"MMMM")</f>
        <v>junio</v>
      </c>
      <c r="L5085">
        <f>DAY(Ventas_Wellpro[[#This Row],[Fecha]])</f>
        <v>15</v>
      </c>
    </row>
    <row r="5086" spans="2:12" x14ac:dyDescent="0.25">
      <c r="B5086" s="70">
        <v>46189</v>
      </c>
      <c r="C5086" s="74" t="s">
        <v>22</v>
      </c>
      <c r="D5086" s="211" t="s">
        <v>144</v>
      </c>
      <c r="E5086" s="198">
        <v>121.94</v>
      </c>
      <c r="F5086" s="198">
        <v>1</v>
      </c>
      <c r="G5086" s="48">
        <f>+(Ventas_Wellpro[[#This Row],[Precio de Venta]]*0.16)*Ventas_Wellpro[[#This Row],[Cantidad Vendida]]</f>
        <v>19.510400000000001</v>
      </c>
      <c r="H5086" s="200">
        <v>121.94</v>
      </c>
      <c r="I5086" s="17">
        <f>+Ventas_Wellpro[[#This Row],[Total de Venta sin IVA]]+Ventas_Wellpro[[#This Row],[IVA]]</f>
        <v>141.4504</v>
      </c>
      <c r="J5086">
        <f>YEAR(Ventas_Wellpro[[#This Row],[Fecha]])</f>
        <v>2026</v>
      </c>
      <c r="K5086" t="str">
        <f>TEXT(Ventas_Wellpro[[#This Row],[Fecha]],"MMMM")</f>
        <v>junio</v>
      </c>
      <c r="L5086">
        <f>DAY(Ventas_Wellpro[[#This Row],[Fecha]])</f>
        <v>16</v>
      </c>
    </row>
    <row r="5087" spans="2:12" x14ac:dyDescent="0.25">
      <c r="B5087" s="70">
        <v>46189</v>
      </c>
      <c r="C5087" s="74" t="s">
        <v>22</v>
      </c>
      <c r="D5087" s="210" t="s">
        <v>144</v>
      </c>
      <c r="E5087" s="197">
        <v>121.94</v>
      </c>
      <c r="F5087" s="197">
        <v>1</v>
      </c>
      <c r="G5087" s="48">
        <f>+(Ventas_Wellpro[[#This Row],[Precio de Venta]]*0.16)*Ventas_Wellpro[[#This Row],[Cantidad Vendida]]</f>
        <v>19.510400000000001</v>
      </c>
      <c r="H5087" s="199">
        <v>121.94</v>
      </c>
      <c r="I5087" s="17">
        <f>+Ventas_Wellpro[[#This Row],[Total de Venta sin IVA]]+Ventas_Wellpro[[#This Row],[IVA]]</f>
        <v>141.4504</v>
      </c>
      <c r="J5087">
        <f>YEAR(Ventas_Wellpro[[#This Row],[Fecha]])</f>
        <v>2026</v>
      </c>
      <c r="K5087" t="str">
        <f>TEXT(Ventas_Wellpro[[#This Row],[Fecha]],"MMMM")</f>
        <v>junio</v>
      </c>
      <c r="L5087">
        <f>DAY(Ventas_Wellpro[[#This Row],[Fecha]])</f>
        <v>16</v>
      </c>
    </row>
    <row r="5088" spans="2:12" x14ac:dyDescent="0.25">
      <c r="B5088" s="70">
        <v>46189</v>
      </c>
      <c r="C5088" s="74" t="s">
        <v>22</v>
      </c>
      <c r="D5088" s="211" t="s">
        <v>144</v>
      </c>
      <c r="E5088" s="198">
        <v>121.94</v>
      </c>
      <c r="F5088" s="198">
        <v>1</v>
      </c>
      <c r="G5088" s="48">
        <f>+(Ventas_Wellpro[[#This Row],[Precio de Venta]]*0.16)*Ventas_Wellpro[[#This Row],[Cantidad Vendida]]</f>
        <v>19.510400000000001</v>
      </c>
      <c r="H5088" s="200">
        <v>121.94</v>
      </c>
      <c r="I5088" s="17">
        <f>+Ventas_Wellpro[[#This Row],[Total de Venta sin IVA]]+Ventas_Wellpro[[#This Row],[IVA]]</f>
        <v>141.4504</v>
      </c>
      <c r="J5088">
        <f>YEAR(Ventas_Wellpro[[#This Row],[Fecha]])</f>
        <v>2026</v>
      </c>
      <c r="K5088" t="str">
        <f>TEXT(Ventas_Wellpro[[#This Row],[Fecha]],"MMMM")</f>
        <v>junio</v>
      </c>
      <c r="L5088">
        <f>DAY(Ventas_Wellpro[[#This Row],[Fecha]])</f>
        <v>16</v>
      </c>
    </row>
    <row r="5089" spans="2:12" x14ac:dyDescent="0.25">
      <c r="B5089" s="70">
        <v>46192</v>
      </c>
      <c r="C5089" s="74" t="s">
        <v>22</v>
      </c>
      <c r="D5089" t="s">
        <v>203</v>
      </c>
      <c r="E5089" s="198">
        <v>89.87</v>
      </c>
      <c r="F5089" s="198">
        <v>8</v>
      </c>
      <c r="G5089" s="48">
        <f>+(Ventas_Wellpro[[#This Row],[Precio de Venta]]*0.16)*Ventas_Wellpro[[#This Row],[Cantidad Vendida]]</f>
        <v>115.03360000000001</v>
      </c>
      <c r="H5089" s="200">
        <v>718.96</v>
      </c>
      <c r="I5089" s="17">
        <f>+Ventas_Wellpro[[#This Row],[Total de Venta sin IVA]]+Ventas_Wellpro[[#This Row],[IVA]]</f>
        <v>833.99360000000001</v>
      </c>
      <c r="J5089">
        <f>YEAR(Ventas_Wellpro[[#This Row],[Fecha]])</f>
        <v>2026</v>
      </c>
      <c r="K5089" t="str">
        <f>TEXT(Ventas_Wellpro[[#This Row],[Fecha]],"MMMM")</f>
        <v>junio</v>
      </c>
      <c r="L5089">
        <f>DAY(Ventas_Wellpro[[#This Row],[Fecha]])</f>
        <v>19</v>
      </c>
    </row>
    <row r="5090" spans="2:12" x14ac:dyDescent="0.25">
      <c r="B5090" s="70">
        <v>46192</v>
      </c>
      <c r="C5090" s="74" t="s">
        <v>22</v>
      </c>
      <c r="D5090" s="210" t="s">
        <v>144</v>
      </c>
      <c r="E5090" s="197">
        <v>121.94</v>
      </c>
      <c r="F5090" s="197">
        <v>1</v>
      </c>
      <c r="G5090" s="48">
        <f>+(Ventas_Wellpro[[#This Row],[Precio de Venta]]*0.16)*Ventas_Wellpro[[#This Row],[Cantidad Vendida]]</f>
        <v>19.510400000000001</v>
      </c>
      <c r="H5090" s="199">
        <v>121.94</v>
      </c>
      <c r="I5090" s="17">
        <f>+Ventas_Wellpro[[#This Row],[Total de Venta sin IVA]]+Ventas_Wellpro[[#This Row],[IVA]]</f>
        <v>141.4504</v>
      </c>
      <c r="J5090">
        <f>YEAR(Ventas_Wellpro[[#This Row],[Fecha]])</f>
        <v>2026</v>
      </c>
      <c r="K5090" t="str">
        <f>TEXT(Ventas_Wellpro[[#This Row],[Fecha]],"MMMM")</f>
        <v>junio</v>
      </c>
      <c r="L5090">
        <f>DAY(Ventas_Wellpro[[#This Row],[Fecha]])</f>
        <v>19</v>
      </c>
    </row>
    <row r="5091" spans="2:12" x14ac:dyDescent="0.25">
      <c r="B5091" s="70">
        <v>46192</v>
      </c>
      <c r="C5091" s="74" t="s">
        <v>22</v>
      </c>
      <c r="D5091" s="211" t="s">
        <v>144</v>
      </c>
      <c r="E5091" s="198">
        <v>121.94</v>
      </c>
      <c r="F5091" s="198">
        <v>1</v>
      </c>
      <c r="G5091" s="48">
        <f>+(Ventas_Wellpro[[#This Row],[Precio de Venta]]*0.16)*Ventas_Wellpro[[#This Row],[Cantidad Vendida]]</f>
        <v>19.510400000000001</v>
      </c>
      <c r="H5091" s="200">
        <v>121.94</v>
      </c>
      <c r="I5091" s="17">
        <f>+Ventas_Wellpro[[#This Row],[Total de Venta sin IVA]]+Ventas_Wellpro[[#This Row],[IVA]]</f>
        <v>141.4504</v>
      </c>
      <c r="J5091">
        <f>YEAR(Ventas_Wellpro[[#This Row],[Fecha]])</f>
        <v>2026</v>
      </c>
      <c r="K5091" t="str">
        <f>TEXT(Ventas_Wellpro[[#This Row],[Fecha]],"MMMM")</f>
        <v>junio</v>
      </c>
      <c r="L5091">
        <f>DAY(Ventas_Wellpro[[#This Row],[Fecha]])</f>
        <v>19</v>
      </c>
    </row>
    <row r="5092" spans="2:12" x14ac:dyDescent="0.25">
      <c r="B5092" s="70">
        <v>46192</v>
      </c>
      <c r="C5092" s="74" t="s">
        <v>22</v>
      </c>
      <c r="D5092" s="210" t="s">
        <v>144</v>
      </c>
      <c r="E5092" s="197">
        <v>121.94</v>
      </c>
      <c r="F5092" s="197">
        <v>1</v>
      </c>
      <c r="G5092" s="48">
        <f>+(Ventas_Wellpro[[#This Row],[Precio de Venta]]*0.16)*Ventas_Wellpro[[#This Row],[Cantidad Vendida]]</f>
        <v>19.510400000000001</v>
      </c>
      <c r="H5092" s="199">
        <v>121.94</v>
      </c>
      <c r="I5092" s="17">
        <f>+Ventas_Wellpro[[#This Row],[Total de Venta sin IVA]]+Ventas_Wellpro[[#This Row],[IVA]]</f>
        <v>141.4504</v>
      </c>
      <c r="J5092">
        <f>YEAR(Ventas_Wellpro[[#This Row],[Fecha]])</f>
        <v>2026</v>
      </c>
      <c r="K5092" t="str">
        <f>TEXT(Ventas_Wellpro[[#This Row],[Fecha]],"MMMM")</f>
        <v>junio</v>
      </c>
      <c r="L5092">
        <f>DAY(Ventas_Wellpro[[#This Row],[Fecha]])</f>
        <v>19</v>
      </c>
    </row>
    <row r="5093" spans="2:12" x14ac:dyDescent="0.25">
      <c r="B5093" s="70">
        <v>46174</v>
      </c>
      <c r="C5093" s="74" t="s">
        <v>23</v>
      </c>
      <c r="D5093" s="211" t="s">
        <v>144</v>
      </c>
      <c r="E5093" s="198">
        <v>121.94</v>
      </c>
      <c r="F5093" s="198">
        <v>1</v>
      </c>
      <c r="G5093" s="48">
        <f>+(Ventas_Wellpro[[#This Row],[Precio de Venta]]*0.16)*Ventas_Wellpro[[#This Row],[Cantidad Vendida]]</f>
        <v>19.510400000000001</v>
      </c>
      <c r="H5093" s="200">
        <v>121.94</v>
      </c>
      <c r="I5093" s="17">
        <f>+Ventas_Wellpro[[#This Row],[Total de Venta sin IVA]]+Ventas_Wellpro[[#This Row],[IVA]]</f>
        <v>141.4504</v>
      </c>
      <c r="J5093">
        <f>YEAR(Ventas_Wellpro[[#This Row],[Fecha]])</f>
        <v>2026</v>
      </c>
      <c r="K5093" t="str">
        <f>TEXT(Ventas_Wellpro[[#This Row],[Fecha]],"MMMM")</f>
        <v>junio</v>
      </c>
      <c r="L5093">
        <f>DAY(Ventas_Wellpro[[#This Row],[Fecha]])</f>
        <v>1</v>
      </c>
    </row>
    <row r="5094" spans="2:12" x14ac:dyDescent="0.25">
      <c r="B5094" s="70">
        <v>46174</v>
      </c>
      <c r="C5094" s="74" t="s">
        <v>23</v>
      </c>
      <c r="D5094" s="210" t="s">
        <v>144</v>
      </c>
      <c r="E5094" s="197">
        <v>121.94</v>
      </c>
      <c r="F5094" s="197">
        <v>1</v>
      </c>
      <c r="G5094" s="48">
        <f>+(Ventas_Wellpro[[#This Row],[Precio de Venta]]*0.16)*Ventas_Wellpro[[#This Row],[Cantidad Vendida]]</f>
        <v>19.510400000000001</v>
      </c>
      <c r="H5094" s="199">
        <v>121.94</v>
      </c>
      <c r="I5094" s="17">
        <f>+Ventas_Wellpro[[#This Row],[Total de Venta sin IVA]]+Ventas_Wellpro[[#This Row],[IVA]]</f>
        <v>141.4504</v>
      </c>
      <c r="J5094">
        <f>YEAR(Ventas_Wellpro[[#This Row],[Fecha]])</f>
        <v>2026</v>
      </c>
      <c r="K5094" t="str">
        <f>TEXT(Ventas_Wellpro[[#This Row],[Fecha]],"MMMM")</f>
        <v>junio</v>
      </c>
      <c r="L5094">
        <f>DAY(Ventas_Wellpro[[#This Row],[Fecha]])</f>
        <v>1</v>
      </c>
    </row>
    <row r="5095" spans="2:12" x14ac:dyDescent="0.25">
      <c r="B5095" s="70">
        <v>46174</v>
      </c>
      <c r="C5095" s="74" t="s">
        <v>23</v>
      </c>
      <c r="D5095" s="211" t="s">
        <v>144</v>
      </c>
      <c r="E5095" s="198">
        <v>121.94</v>
      </c>
      <c r="F5095" s="198">
        <v>1</v>
      </c>
      <c r="G5095" s="48">
        <f>+(Ventas_Wellpro[[#This Row],[Precio de Venta]]*0.16)*Ventas_Wellpro[[#This Row],[Cantidad Vendida]]</f>
        <v>19.510400000000001</v>
      </c>
      <c r="H5095" s="200">
        <v>121.94</v>
      </c>
      <c r="I5095" s="17">
        <f>+Ventas_Wellpro[[#This Row],[Total de Venta sin IVA]]+Ventas_Wellpro[[#This Row],[IVA]]</f>
        <v>141.4504</v>
      </c>
      <c r="J5095">
        <f>YEAR(Ventas_Wellpro[[#This Row],[Fecha]])</f>
        <v>2026</v>
      </c>
      <c r="K5095" t="str">
        <f>TEXT(Ventas_Wellpro[[#This Row],[Fecha]],"MMMM")</f>
        <v>junio</v>
      </c>
      <c r="L5095">
        <f>DAY(Ventas_Wellpro[[#This Row],[Fecha]])</f>
        <v>1</v>
      </c>
    </row>
    <row r="5096" spans="2:12" x14ac:dyDescent="0.25">
      <c r="B5096" s="70">
        <v>46174</v>
      </c>
      <c r="C5096" s="74" t="s">
        <v>23</v>
      </c>
      <c r="D5096" s="210" t="s">
        <v>144</v>
      </c>
      <c r="E5096" s="197">
        <v>121.94</v>
      </c>
      <c r="F5096" s="197">
        <v>1</v>
      </c>
      <c r="G5096" s="48">
        <f>+(Ventas_Wellpro[[#This Row],[Precio de Venta]]*0.16)*Ventas_Wellpro[[#This Row],[Cantidad Vendida]]</f>
        <v>19.510400000000001</v>
      </c>
      <c r="H5096" s="199">
        <v>121.94</v>
      </c>
      <c r="I5096" s="17">
        <f>+Ventas_Wellpro[[#This Row],[Total de Venta sin IVA]]+Ventas_Wellpro[[#This Row],[IVA]]</f>
        <v>141.4504</v>
      </c>
      <c r="J5096">
        <f>YEAR(Ventas_Wellpro[[#This Row],[Fecha]])</f>
        <v>2026</v>
      </c>
      <c r="K5096" t="str">
        <f>TEXT(Ventas_Wellpro[[#This Row],[Fecha]],"MMMM")</f>
        <v>junio</v>
      </c>
      <c r="L5096">
        <f>DAY(Ventas_Wellpro[[#This Row],[Fecha]])</f>
        <v>1</v>
      </c>
    </row>
    <row r="5097" spans="2:12" x14ac:dyDescent="0.25">
      <c r="B5097" s="70">
        <v>46175</v>
      </c>
      <c r="C5097" s="74" t="s">
        <v>23</v>
      </c>
      <c r="D5097" s="211" t="s">
        <v>144</v>
      </c>
      <c r="E5097" s="198">
        <v>121.94</v>
      </c>
      <c r="F5097" s="198">
        <v>1</v>
      </c>
      <c r="G5097" s="48">
        <f>+(Ventas_Wellpro[[#This Row],[Precio de Venta]]*0.16)*Ventas_Wellpro[[#This Row],[Cantidad Vendida]]</f>
        <v>19.510400000000001</v>
      </c>
      <c r="H5097" s="200">
        <v>121.94</v>
      </c>
      <c r="I5097" s="17">
        <f>+Ventas_Wellpro[[#This Row],[Total de Venta sin IVA]]+Ventas_Wellpro[[#This Row],[IVA]]</f>
        <v>141.4504</v>
      </c>
      <c r="J5097">
        <f>YEAR(Ventas_Wellpro[[#This Row],[Fecha]])</f>
        <v>2026</v>
      </c>
      <c r="K5097" t="str">
        <f>TEXT(Ventas_Wellpro[[#This Row],[Fecha]],"MMMM")</f>
        <v>junio</v>
      </c>
      <c r="L5097">
        <f>DAY(Ventas_Wellpro[[#This Row],[Fecha]])</f>
        <v>2</v>
      </c>
    </row>
    <row r="5098" spans="2:12" x14ac:dyDescent="0.25">
      <c r="B5098" s="70">
        <v>46177</v>
      </c>
      <c r="C5098" s="74" t="s">
        <v>23</v>
      </c>
      <c r="D5098" s="211" t="s">
        <v>261</v>
      </c>
      <c r="E5098" s="198">
        <v>83.88</v>
      </c>
      <c r="F5098" s="198">
        <v>7</v>
      </c>
      <c r="G5098" s="48">
        <f>+(Ventas_Wellpro[[#This Row],[Precio de Venta]]*0.16)*Ventas_Wellpro[[#This Row],[Cantidad Vendida]]</f>
        <v>93.945599999999999</v>
      </c>
      <c r="H5098" s="200">
        <v>587.16</v>
      </c>
      <c r="I5098" s="17">
        <f>+Ventas_Wellpro[[#This Row],[Total de Venta sin IVA]]+Ventas_Wellpro[[#This Row],[IVA]]</f>
        <v>681.10559999999998</v>
      </c>
      <c r="J5098">
        <f>YEAR(Ventas_Wellpro[[#This Row],[Fecha]])</f>
        <v>2026</v>
      </c>
      <c r="K5098" t="str">
        <f>TEXT(Ventas_Wellpro[[#This Row],[Fecha]],"MMMM")</f>
        <v>junio</v>
      </c>
      <c r="L5098">
        <f>DAY(Ventas_Wellpro[[#This Row],[Fecha]])</f>
        <v>4</v>
      </c>
    </row>
    <row r="5099" spans="2:12" x14ac:dyDescent="0.25">
      <c r="B5099" s="70">
        <v>46177</v>
      </c>
      <c r="C5099" s="74" t="s">
        <v>23</v>
      </c>
      <c r="D5099" s="210" t="s">
        <v>144</v>
      </c>
      <c r="E5099" s="197">
        <v>121.94</v>
      </c>
      <c r="F5099" s="197">
        <v>1</v>
      </c>
      <c r="G5099" s="48">
        <f>+(Ventas_Wellpro[[#This Row],[Precio de Venta]]*0.16)*Ventas_Wellpro[[#This Row],[Cantidad Vendida]]</f>
        <v>19.510400000000001</v>
      </c>
      <c r="H5099" s="199">
        <v>121.94</v>
      </c>
      <c r="I5099" s="17">
        <f>+Ventas_Wellpro[[#This Row],[Total de Venta sin IVA]]+Ventas_Wellpro[[#This Row],[IVA]]</f>
        <v>141.4504</v>
      </c>
      <c r="J5099">
        <f>YEAR(Ventas_Wellpro[[#This Row],[Fecha]])</f>
        <v>2026</v>
      </c>
      <c r="K5099" t="str">
        <f>TEXT(Ventas_Wellpro[[#This Row],[Fecha]],"MMMM")</f>
        <v>junio</v>
      </c>
      <c r="L5099">
        <f>DAY(Ventas_Wellpro[[#This Row],[Fecha]])</f>
        <v>4</v>
      </c>
    </row>
    <row r="5100" spans="2:12" x14ac:dyDescent="0.25">
      <c r="B5100" s="70">
        <v>46181</v>
      </c>
      <c r="C5100" s="74" t="s">
        <v>23</v>
      </c>
      <c r="D5100" s="211" t="s">
        <v>144</v>
      </c>
      <c r="E5100" s="198">
        <v>121.94</v>
      </c>
      <c r="F5100" s="198">
        <v>1</v>
      </c>
      <c r="G5100" s="48">
        <f>+(Ventas_Wellpro[[#This Row],[Precio de Venta]]*0.16)*Ventas_Wellpro[[#This Row],[Cantidad Vendida]]</f>
        <v>19.510400000000001</v>
      </c>
      <c r="H5100" s="200">
        <v>121.94</v>
      </c>
      <c r="I5100" s="17">
        <f>+Ventas_Wellpro[[#This Row],[Total de Venta sin IVA]]+Ventas_Wellpro[[#This Row],[IVA]]</f>
        <v>141.4504</v>
      </c>
      <c r="J5100">
        <f>YEAR(Ventas_Wellpro[[#This Row],[Fecha]])</f>
        <v>2026</v>
      </c>
      <c r="K5100" t="str">
        <f>TEXT(Ventas_Wellpro[[#This Row],[Fecha]],"MMMM")</f>
        <v>junio</v>
      </c>
      <c r="L5100">
        <f>DAY(Ventas_Wellpro[[#This Row],[Fecha]])</f>
        <v>8</v>
      </c>
    </row>
    <row r="5101" spans="2:12" x14ac:dyDescent="0.25">
      <c r="B5101" s="70">
        <v>46181</v>
      </c>
      <c r="C5101" s="74" t="s">
        <v>23</v>
      </c>
      <c r="D5101" s="210" t="s">
        <v>262</v>
      </c>
      <c r="E5101" s="197">
        <v>89.87</v>
      </c>
      <c r="F5101" s="197">
        <v>3</v>
      </c>
      <c r="G5101" s="48">
        <f>+(Ventas_Wellpro[[#This Row],[Precio de Venta]]*0.16)*Ventas_Wellpro[[#This Row],[Cantidad Vendida]]</f>
        <v>43.137600000000006</v>
      </c>
      <c r="H5101" s="199">
        <v>269.61</v>
      </c>
      <c r="I5101" s="17">
        <f>+Ventas_Wellpro[[#This Row],[Total de Venta sin IVA]]+Ventas_Wellpro[[#This Row],[IVA]]</f>
        <v>312.74760000000003</v>
      </c>
      <c r="J5101">
        <f>YEAR(Ventas_Wellpro[[#This Row],[Fecha]])</f>
        <v>2026</v>
      </c>
      <c r="K5101" t="str">
        <f>TEXT(Ventas_Wellpro[[#This Row],[Fecha]],"MMMM")</f>
        <v>junio</v>
      </c>
      <c r="L5101">
        <f>DAY(Ventas_Wellpro[[#This Row],[Fecha]])</f>
        <v>8</v>
      </c>
    </row>
    <row r="5102" spans="2:12" x14ac:dyDescent="0.25">
      <c r="B5102" s="70">
        <v>46183</v>
      </c>
      <c r="C5102" s="74" t="s">
        <v>23</v>
      </c>
      <c r="D5102" s="210" t="s">
        <v>144</v>
      </c>
      <c r="E5102" s="197">
        <v>121.94</v>
      </c>
      <c r="F5102" s="197">
        <v>1</v>
      </c>
      <c r="G5102" s="48">
        <f>+(Ventas_Wellpro[[#This Row],[Precio de Venta]]*0.16)*Ventas_Wellpro[[#This Row],[Cantidad Vendida]]</f>
        <v>19.510400000000001</v>
      </c>
      <c r="H5102" s="199">
        <v>121.94</v>
      </c>
      <c r="I5102" s="17">
        <f>+Ventas_Wellpro[[#This Row],[Total de Venta sin IVA]]+Ventas_Wellpro[[#This Row],[IVA]]</f>
        <v>141.4504</v>
      </c>
      <c r="J5102">
        <f>YEAR(Ventas_Wellpro[[#This Row],[Fecha]])</f>
        <v>2026</v>
      </c>
      <c r="K5102" t="str">
        <f>TEXT(Ventas_Wellpro[[#This Row],[Fecha]],"MMMM")</f>
        <v>junio</v>
      </c>
      <c r="L5102">
        <f>DAY(Ventas_Wellpro[[#This Row],[Fecha]])</f>
        <v>10</v>
      </c>
    </row>
    <row r="5103" spans="2:12" x14ac:dyDescent="0.25">
      <c r="B5103" s="70">
        <v>46183</v>
      </c>
      <c r="C5103" s="74" t="s">
        <v>23</v>
      </c>
      <c r="D5103" s="211" t="s">
        <v>144</v>
      </c>
      <c r="E5103" s="198">
        <v>121.94</v>
      </c>
      <c r="F5103" s="198">
        <v>1</v>
      </c>
      <c r="G5103" s="48">
        <f>+(Ventas_Wellpro[[#This Row],[Precio de Venta]]*0.16)*Ventas_Wellpro[[#This Row],[Cantidad Vendida]]</f>
        <v>19.510400000000001</v>
      </c>
      <c r="H5103" s="200">
        <v>121.94</v>
      </c>
      <c r="I5103" s="17">
        <f>+Ventas_Wellpro[[#This Row],[Total de Venta sin IVA]]+Ventas_Wellpro[[#This Row],[IVA]]</f>
        <v>141.4504</v>
      </c>
      <c r="J5103">
        <f>YEAR(Ventas_Wellpro[[#This Row],[Fecha]])</f>
        <v>2026</v>
      </c>
      <c r="K5103" t="str">
        <f>TEXT(Ventas_Wellpro[[#This Row],[Fecha]],"MMMM")</f>
        <v>junio</v>
      </c>
      <c r="L5103">
        <f>DAY(Ventas_Wellpro[[#This Row],[Fecha]])</f>
        <v>10</v>
      </c>
    </row>
    <row r="5104" spans="2:12" x14ac:dyDescent="0.25">
      <c r="B5104" s="70">
        <v>46184</v>
      </c>
      <c r="C5104" s="74" t="s">
        <v>23</v>
      </c>
      <c r="D5104" t="s">
        <v>196</v>
      </c>
      <c r="E5104" s="197">
        <v>70.05</v>
      </c>
      <c r="F5104" s="197">
        <v>240</v>
      </c>
      <c r="G5104" s="48">
        <f>+(Ventas_Wellpro[[#This Row],[Precio de Venta]]*0.16)*Ventas_Wellpro[[#This Row],[Cantidad Vendida]]</f>
        <v>2689.92</v>
      </c>
      <c r="H5104" s="199">
        <v>16812</v>
      </c>
      <c r="I5104" s="17">
        <f>+Ventas_Wellpro[[#This Row],[Total de Venta sin IVA]]+Ventas_Wellpro[[#This Row],[IVA]]</f>
        <v>19501.919999999998</v>
      </c>
      <c r="J5104">
        <f>YEAR(Ventas_Wellpro[[#This Row],[Fecha]])</f>
        <v>2026</v>
      </c>
      <c r="K5104" t="str">
        <f>TEXT(Ventas_Wellpro[[#This Row],[Fecha]],"MMMM")</f>
        <v>junio</v>
      </c>
      <c r="L5104">
        <f>DAY(Ventas_Wellpro[[#This Row],[Fecha]])</f>
        <v>11</v>
      </c>
    </row>
    <row r="5105" spans="2:12" x14ac:dyDescent="0.25">
      <c r="B5105" s="70">
        <v>46188</v>
      </c>
      <c r="C5105" s="74" t="s">
        <v>23</v>
      </c>
      <c r="D5105" s="211" t="s">
        <v>144</v>
      </c>
      <c r="E5105" s="198">
        <v>121.94</v>
      </c>
      <c r="F5105" s="198">
        <v>1</v>
      </c>
      <c r="G5105" s="48">
        <f>+(Ventas_Wellpro[[#This Row],[Precio de Venta]]*0.16)*Ventas_Wellpro[[#This Row],[Cantidad Vendida]]</f>
        <v>19.510400000000001</v>
      </c>
      <c r="H5105" s="200">
        <v>121.94</v>
      </c>
      <c r="I5105" s="17">
        <f>+Ventas_Wellpro[[#This Row],[Total de Venta sin IVA]]+Ventas_Wellpro[[#This Row],[IVA]]</f>
        <v>141.4504</v>
      </c>
      <c r="J5105">
        <f>YEAR(Ventas_Wellpro[[#This Row],[Fecha]])</f>
        <v>2026</v>
      </c>
      <c r="K5105" t="str">
        <f>TEXT(Ventas_Wellpro[[#This Row],[Fecha]],"MMMM")</f>
        <v>junio</v>
      </c>
      <c r="L5105">
        <f>DAY(Ventas_Wellpro[[#This Row],[Fecha]])</f>
        <v>15</v>
      </c>
    </row>
    <row r="5106" spans="2:12" x14ac:dyDescent="0.25">
      <c r="B5106" s="70">
        <v>46189</v>
      </c>
      <c r="C5106" s="74" t="s">
        <v>23</v>
      </c>
      <c r="D5106" t="s">
        <v>196</v>
      </c>
      <c r="E5106" s="197">
        <v>70.05</v>
      </c>
      <c r="F5106" s="197">
        <v>240</v>
      </c>
      <c r="G5106" s="48">
        <f>+(Ventas_Wellpro[[#This Row],[Precio de Venta]]*0.16)*Ventas_Wellpro[[#This Row],[Cantidad Vendida]]</f>
        <v>2689.92</v>
      </c>
      <c r="H5106" s="199">
        <v>16812</v>
      </c>
      <c r="I5106" s="17">
        <f>+Ventas_Wellpro[[#This Row],[Total de Venta sin IVA]]+Ventas_Wellpro[[#This Row],[IVA]]</f>
        <v>19501.919999999998</v>
      </c>
      <c r="J5106">
        <f>YEAR(Ventas_Wellpro[[#This Row],[Fecha]])</f>
        <v>2026</v>
      </c>
      <c r="K5106" t="str">
        <f>TEXT(Ventas_Wellpro[[#This Row],[Fecha]],"MMMM")</f>
        <v>junio</v>
      </c>
      <c r="L5106">
        <f>DAY(Ventas_Wellpro[[#This Row],[Fecha]])</f>
        <v>16</v>
      </c>
    </row>
    <row r="5107" spans="2:12" x14ac:dyDescent="0.25">
      <c r="B5107" s="70">
        <v>46190</v>
      </c>
      <c r="C5107" s="74" t="s">
        <v>23</v>
      </c>
      <c r="D5107" s="211" t="s">
        <v>144</v>
      </c>
      <c r="E5107" s="198">
        <v>121.94</v>
      </c>
      <c r="F5107" s="198">
        <v>1</v>
      </c>
      <c r="G5107" s="48">
        <f>+(Ventas_Wellpro[[#This Row],[Precio de Venta]]*0.16)*Ventas_Wellpro[[#This Row],[Cantidad Vendida]]</f>
        <v>19.510400000000001</v>
      </c>
      <c r="H5107" s="200">
        <v>121.94</v>
      </c>
      <c r="I5107" s="17">
        <f>+Ventas_Wellpro[[#This Row],[Total de Venta sin IVA]]+Ventas_Wellpro[[#This Row],[IVA]]</f>
        <v>141.4504</v>
      </c>
      <c r="J5107">
        <f>YEAR(Ventas_Wellpro[[#This Row],[Fecha]])</f>
        <v>2026</v>
      </c>
      <c r="K5107" t="str">
        <f>TEXT(Ventas_Wellpro[[#This Row],[Fecha]],"MMMM")</f>
        <v>junio</v>
      </c>
      <c r="L5107">
        <f>DAY(Ventas_Wellpro[[#This Row],[Fecha]])</f>
        <v>17</v>
      </c>
    </row>
    <row r="5108" spans="2:12" x14ac:dyDescent="0.25">
      <c r="B5108" s="70">
        <v>46190</v>
      </c>
      <c r="C5108" s="74" t="s">
        <v>23</v>
      </c>
      <c r="D5108" s="210" t="s">
        <v>144</v>
      </c>
      <c r="E5108" s="197">
        <v>121.94</v>
      </c>
      <c r="F5108" s="197">
        <v>1</v>
      </c>
      <c r="G5108" s="48">
        <f>+(Ventas_Wellpro[[#This Row],[Precio de Venta]]*0.16)*Ventas_Wellpro[[#This Row],[Cantidad Vendida]]</f>
        <v>19.510400000000001</v>
      </c>
      <c r="H5108" s="199">
        <v>121.94</v>
      </c>
      <c r="I5108" s="17">
        <f>+Ventas_Wellpro[[#This Row],[Total de Venta sin IVA]]+Ventas_Wellpro[[#This Row],[IVA]]</f>
        <v>141.4504</v>
      </c>
      <c r="J5108">
        <f>YEAR(Ventas_Wellpro[[#This Row],[Fecha]])</f>
        <v>2026</v>
      </c>
      <c r="K5108" t="str">
        <f>TEXT(Ventas_Wellpro[[#This Row],[Fecha]],"MMMM")</f>
        <v>junio</v>
      </c>
      <c r="L5108">
        <f>DAY(Ventas_Wellpro[[#This Row],[Fecha]])</f>
        <v>17</v>
      </c>
    </row>
    <row r="5109" spans="2:12" x14ac:dyDescent="0.25">
      <c r="B5109" s="70">
        <v>46190</v>
      </c>
      <c r="C5109" s="74" t="s">
        <v>23</v>
      </c>
      <c r="D5109" t="s">
        <v>196</v>
      </c>
      <c r="E5109" s="198">
        <v>70.05</v>
      </c>
      <c r="F5109" s="198">
        <v>240</v>
      </c>
      <c r="G5109" s="48">
        <f>+(Ventas_Wellpro[[#This Row],[Precio de Venta]]*0.16)*Ventas_Wellpro[[#This Row],[Cantidad Vendida]]</f>
        <v>2689.92</v>
      </c>
      <c r="H5109" s="200">
        <v>16812</v>
      </c>
      <c r="I5109" s="17">
        <f>+Ventas_Wellpro[[#This Row],[Total de Venta sin IVA]]+Ventas_Wellpro[[#This Row],[IVA]]</f>
        <v>19501.919999999998</v>
      </c>
      <c r="J5109">
        <f>YEAR(Ventas_Wellpro[[#This Row],[Fecha]])</f>
        <v>2026</v>
      </c>
      <c r="K5109" t="str">
        <f>TEXT(Ventas_Wellpro[[#This Row],[Fecha]],"MMMM")</f>
        <v>junio</v>
      </c>
      <c r="L5109">
        <f>DAY(Ventas_Wellpro[[#This Row],[Fecha]])</f>
        <v>17</v>
      </c>
    </row>
    <row r="5110" spans="2:12" x14ac:dyDescent="0.25">
      <c r="B5110" s="70">
        <v>46174</v>
      </c>
      <c r="C5110" s="74" t="s">
        <v>24</v>
      </c>
      <c r="D5110" s="210" t="s">
        <v>144</v>
      </c>
      <c r="E5110" s="197">
        <v>121.95</v>
      </c>
      <c r="F5110" s="197">
        <v>2</v>
      </c>
      <c r="G5110" s="48">
        <f>+(Ventas_Wellpro[[#This Row],[Precio de Venta]]*0.16)*Ventas_Wellpro[[#This Row],[Cantidad Vendida]]</f>
        <v>39.024000000000001</v>
      </c>
      <c r="H5110" s="199">
        <v>243.9</v>
      </c>
      <c r="I5110" s="17">
        <f>+Ventas_Wellpro[[#This Row],[Total de Venta sin IVA]]+Ventas_Wellpro[[#This Row],[IVA]]</f>
        <v>282.92399999999998</v>
      </c>
      <c r="J5110">
        <f>YEAR(Ventas_Wellpro[[#This Row],[Fecha]])</f>
        <v>2026</v>
      </c>
      <c r="K5110" t="str">
        <f>TEXT(Ventas_Wellpro[[#This Row],[Fecha]],"MMMM")</f>
        <v>junio</v>
      </c>
      <c r="L5110">
        <f>DAY(Ventas_Wellpro[[#This Row],[Fecha]])</f>
        <v>1</v>
      </c>
    </row>
    <row r="5111" spans="2:12" x14ac:dyDescent="0.25">
      <c r="B5111" s="70">
        <v>46174</v>
      </c>
      <c r="C5111" s="74" t="s">
        <v>24</v>
      </c>
      <c r="D5111" s="211" t="s">
        <v>144</v>
      </c>
      <c r="E5111" s="198">
        <v>121.94</v>
      </c>
      <c r="F5111" s="198">
        <v>1</v>
      </c>
      <c r="G5111" s="48">
        <f>+(Ventas_Wellpro[[#This Row],[Precio de Venta]]*0.16)*Ventas_Wellpro[[#This Row],[Cantidad Vendida]]</f>
        <v>19.510400000000001</v>
      </c>
      <c r="H5111" s="200">
        <v>121.94</v>
      </c>
      <c r="I5111" s="17">
        <f>+Ventas_Wellpro[[#This Row],[Total de Venta sin IVA]]+Ventas_Wellpro[[#This Row],[IVA]]</f>
        <v>141.4504</v>
      </c>
      <c r="J5111">
        <f>YEAR(Ventas_Wellpro[[#This Row],[Fecha]])</f>
        <v>2026</v>
      </c>
      <c r="K5111" t="str">
        <f>TEXT(Ventas_Wellpro[[#This Row],[Fecha]],"MMMM")</f>
        <v>junio</v>
      </c>
      <c r="L5111">
        <f>DAY(Ventas_Wellpro[[#This Row],[Fecha]])</f>
        <v>1</v>
      </c>
    </row>
    <row r="5112" spans="2:12" x14ac:dyDescent="0.25">
      <c r="B5112" s="70">
        <v>46174</v>
      </c>
      <c r="C5112" s="74" t="s">
        <v>24</v>
      </c>
      <c r="D5112" s="210" t="s">
        <v>144</v>
      </c>
      <c r="E5112" s="197">
        <v>121.94</v>
      </c>
      <c r="F5112" s="197">
        <v>1</v>
      </c>
      <c r="G5112" s="48">
        <f>+(Ventas_Wellpro[[#This Row],[Precio de Venta]]*0.16)*Ventas_Wellpro[[#This Row],[Cantidad Vendida]]</f>
        <v>19.510400000000001</v>
      </c>
      <c r="H5112" s="199">
        <v>121.94</v>
      </c>
      <c r="I5112" s="17">
        <f>+Ventas_Wellpro[[#This Row],[Total de Venta sin IVA]]+Ventas_Wellpro[[#This Row],[IVA]]</f>
        <v>141.4504</v>
      </c>
      <c r="J5112">
        <f>YEAR(Ventas_Wellpro[[#This Row],[Fecha]])</f>
        <v>2026</v>
      </c>
      <c r="K5112" t="str">
        <f>TEXT(Ventas_Wellpro[[#This Row],[Fecha]],"MMMM")</f>
        <v>junio</v>
      </c>
      <c r="L5112">
        <f>DAY(Ventas_Wellpro[[#This Row],[Fecha]])</f>
        <v>1</v>
      </c>
    </row>
    <row r="5113" spans="2:12" x14ac:dyDescent="0.25">
      <c r="B5113" s="70">
        <v>46175</v>
      </c>
      <c r="C5113" s="74" t="s">
        <v>24</v>
      </c>
      <c r="D5113" s="211" t="s">
        <v>144</v>
      </c>
      <c r="E5113" s="198">
        <v>121.94</v>
      </c>
      <c r="F5113" s="198">
        <v>1</v>
      </c>
      <c r="G5113" s="48">
        <f>+(Ventas_Wellpro[[#This Row],[Precio de Venta]]*0.16)*Ventas_Wellpro[[#This Row],[Cantidad Vendida]]</f>
        <v>19.510400000000001</v>
      </c>
      <c r="H5113" s="200">
        <v>121.94</v>
      </c>
      <c r="I5113" s="17">
        <f>+Ventas_Wellpro[[#This Row],[Total de Venta sin IVA]]+Ventas_Wellpro[[#This Row],[IVA]]</f>
        <v>141.4504</v>
      </c>
      <c r="J5113">
        <f>YEAR(Ventas_Wellpro[[#This Row],[Fecha]])</f>
        <v>2026</v>
      </c>
      <c r="K5113" t="str">
        <f>TEXT(Ventas_Wellpro[[#This Row],[Fecha]],"MMMM")</f>
        <v>junio</v>
      </c>
      <c r="L5113">
        <f>DAY(Ventas_Wellpro[[#This Row],[Fecha]])</f>
        <v>2</v>
      </c>
    </row>
    <row r="5114" spans="2:12" x14ac:dyDescent="0.25">
      <c r="B5114" s="70">
        <v>46175</v>
      </c>
      <c r="C5114" s="74" t="s">
        <v>24</v>
      </c>
      <c r="D5114" s="210" t="s">
        <v>144</v>
      </c>
      <c r="E5114" s="197">
        <v>121.94</v>
      </c>
      <c r="F5114" s="197">
        <v>1</v>
      </c>
      <c r="G5114" s="48">
        <f>+(Ventas_Wellpro[[#This Row],[Precio de Venta]]*0.16)*Ventas_Wellpro[[#This Row],[Cantidad Vendida]]</f>
        <v>19.510400000000001</v>
      </c>
      <c r="H5114" s="199">
        <v>121.94</v>
      </c>
      <c r="I5114" s="17">
        <f>+Ventas_Wellpro[[#This Row],[Total de Venta sin IVA]]+Ventas_Wellpro[[#This Row],[IVA]]</f>
        <v>141.4504</v>
      </c>
      <c r="J5114">
        <f>YEAR(Ventas_Wellpro[[#This Row],[Fecha]])</f>
        <v>2026</v>
      </c>
      <c r="K5114" t="str">
        <f>TEXT(Ventas_Wellpro[[#This Row],[Fecha]],"MMMM")</f>
        <v>junio</v>
      </c>
      <c r="L5114">
        <f>DAY(Ventas_Wellpro[[#This Row],[Fecha]])</f>
        <v>2</v>
      </c>
    </row>
    <row r="5115" spans="2:12" x14ac:dyDescent="0.25">
      <c r="B5115" s="70">
        <v>46177</v>
      </c>
      <c r="C5115" s="74" t="s">
        <v>24</v>
      </c>
      <c r="D5115" s="211" t="s">
        <v>144</v>
      </c>
      <c r="E5115" s="198">
        <v>121.94</v>
      </c>
      <c r="F5115" s="198">
        <v>1</v>
      </c>
      <c r="G5115" s="48">
        <f>+(Ventas_Wellpro[[#This Row],[Precio de Venta]]*0.16)*Ventas_Wellpro[[#This Row],[Cantidad Vendida]]</f>
        <v>19.510400000000001</v>
      </c>
      <c r="H5115" s="200">
        <v>121.94</v>
      </c>
      <c r="I5115" s="17">
        <f>+Ventas_Wellpro[[#This Row],[Total de Venta sin IVA]]+Ventas_Wellpro[[#This Row],[IVA]]</f>
        <v>141.4504</v>
      </c>
      <c r="J5115">
        <f>YEAR(Ventas_Wellpro[[#This Row],[Fecha]])</f>
        <v>2026</v>
      </c>
      <c r="K5115" t="str">
        <f>TEXT(Ventas_Wellpro[[#This Row],[Fecha]],"MMMM")</f>
        <v>junio</v>
      </c>
      <c r="L5115">
        <f>DAY(Ventas_Wellpro[[#This Row],[Fecha]])</f>
        <v>4</v>
      </c>
    </row>
    <row r="5116" spans="2:12" x14ac:dyDescent="0.25">
      <c r="B5116" s="70">
        <v>46177</v>
      </c>
      <c r="C5116" s="74" t="s">
        <v>24</v>
      </c>
      <c r="D5116" s="210" t="s">
        <v>144</v>
      </c>
      <c r="E5116" s="197">
        <v>121.94</v>
      </c>
      <c r="F5116" s="197">
        <v>1</v>
      </c>
      <c r="G5116" s="48">
        <f>+(Ventas_Wellpro[[#This Row],[Precio de Venta]]*0.16)*Ventas_Wellpro[[#This Row],[Cantidad Vendida]]</f>
        <v>19.510400000000001</v>
      </c>
      <c r="H5116" s="199">
        <v>121.94</v>
      </c>
      <c r="I5116" s="17">
        <f>+Ventas_Wellpro[[#This Row],[Total de Venta sin IVA]]+Ventas_Wellpro[[#This Row],[IVA]]</f>
        <v>141.4504</v>
      </c>
      <c r="J5116">
        <f>YEAR(Ventas_Wellpro[[#This Row],[Fecha]])</f>
        <v>2026</v>
      </c>
      <c r="K5116" t="str">
        <f>TEXT(Ventas_Wellpro[[#This Row],[Fecha]],"MMMM")</f>
        <v>junio</v>
      </c>
      <c r="L5116">
        <f>DAY(Ventas_Wellpro[[#This Row],[Fecha]])</f>
        <v>4</v>
      </c>
    </row>
    <row r="5117" spans="2:12" x14ac:dyDescent="0.25">
      <c r="B5117" s="70">
        <v>46181</v>
      </c>
      <c r="C5117" s="74" t="s">
        <v>24</v>
      </c>
      <c r="D5117" s="210" t="s">
        <v>144</v>
      </c>
      <c r="E5117" s="197">
        <v>121.94</v>
      </c>
      <c r="F5117" s="197">
        <v>1</v>
      </c>
      <c r="G5117" s="48">
        <f>+(Ventas_Wellpro[[#This Row],[Precio de Venta]]*0.16)*Ventas_Wellpro[[#This Row],[Cantidad Vendida]]</f>
        <v>19.510400000000001</v>
      </c>
      <c r="H5117" s="199">
        <v>121.94</v>
      </c>
      <c r="I5117" s="17">
        <f>+Ventas_Wellpro[[#This Row],[Total de Venta sin IVA]]+Ventas_Wellpro[[#This Row],[IVA]]</f>
        <v>141.4504</v>
      </c>
      <c r="J5117">
        <f>YEAR(Ventas_Wellpro[[#This Row],[Fecha]])</f>
        <v>2026</v>
      </c>
      <c r="K5117" t="str">
        <f>TEXT(Ventas_Wellpro[[#This Row],[Fecha]],"MMMM")</f>
        <v>junio</v>
      </c>
      <c r="L5117">
        <f>DAY(Ventas_Wellpro[[#This Row],[Fecha]])</f>
        <v>8</v>
      </c>
    </row>
    <row r="5118" spans="2:12" x14ac:dyDescent="0.25">
      <c r="B5118" s="70">
        <v>46181</v>
      </c>
      <c r="C5118" s="74" t="s">
        <v>24</v>
      </c>
      <c r="D5118" s="210" t="s">
        <v>262</v>
      </c>
      <c r="E5118" s="198">
        <v>89.87</v>
      </c>
      <c r="F5118" s="198">
        <v>3</v>
      </c>
      <c r="G5118" s="48">
        <f>+(Ventas_Wellpro[[#This Row],[Precio de Venta]]*0.16)*Ventas_Wellpro[[#This Row],[Cantidad Vendida]]</f>
        <v>43.137600000000006</v>
      </c>
      <c r="H5118" s="200">
        <v>269.61</v>
      </c>
      <c r="I5118" s="17">
        <f>+Ventas_Wellpro[[#This Row],[Total de Venta sin IVA]]+Ventas_Wellpro[[#This Row],[IVA]]</f>
        <v>312.74760000000003</v>
      </c>
      <c r="J5118">
        <f>YEAR(Ventas_Wellpro[[#This Row],[Fecha]])</f>
        <v>2026</v>
      </c>
      <c r="K5118" t="str">
        <f>TEXT(Ventas_Wellpro[[#This Row],[Fecha]],"MMMM")</f>
        <v>junio</v>
      </c>
      <c r="L5118">
        <f>DAY(Ventas_Wellpro[[#This Row],[Fecha]])</f>
        <v>8</v>
      </c>
    </row>
    <row r="5119" spans="2:12" x14ac:dyDescent="0.25">
      <c r="B5119" s="70">
        <v>46183</v>
      </c>
      <c r="C5119" s="74" t="s">
        <v>24</v>
      </c>
      <c r="D5119" s="211" t="s">
        <v>144</v>
      </c>
      <c r="E5119" s="198">
        <v>121.94</v>
      </c>
      <c r="F5119" s="198">
        <v>1</v>
      </c>
      <c r="G5119" s="48">
        <f>+(Ventas_Wellpro[[#This Row],[Precio de Venta]]*0.16)*Ventas_Wellpro[[#This Row],[Cantidad Vendida]]</f>
        <v>19.510400000000001</v>
      </c>
      <c r="H5119" s="200">
        <v>121.94</v>
      </c>
      <c r="I5119" s="17">
        <f>+Ventas_Wellpro[[#This Row],[Total de Venta sin IVA]]+Ventas_Wellpro[[#This Row],[IVA]]</f>
        <v>141.4504</v>
      </c>
      <c r="J5119">
        <f>YEAR(Ventas_Wellpro[[#This Row],[Fecha]])</f>
        <v>2026</v>
      </c>
      <c r="K5119" t="str">
        <f>TEXT(Ventas_Wellpro[[#This Row],[Fecha]],"MMMM")</f>
        <v>junio</v>
      </c>
      <c r="L5119">
        <f>DAY(Ventas_Wellpro[[#This Row],[Fecha]])</f>
        <v>10</v>
      </c>
    </row>
    <row r="5120" spans="2:12" x14ac:dyDescent="0.25">
      <c r="B5120" s="70">
        <v>46183</v>
      </c>
      <c r="C5120" s="74" t="s">
        <v>24</v>
      </c>
      <c r="D5120" s="210" t="s">
        <v>144</v>
      </c>
      <c r="E5120" s="197">
        <v>121.94</v>
      </c>
      <c r="F5120" s="197">
        <v>1</v>
      </c>
      <c r="G5120" s="48">
        <f>+(Ventas_Wellpro[[#This Row],[Precio de Venta]]*0.16)*Ventas_Wellpro[[#This Row],[Cantidad Vendida]]</f>
        <v>19.510400000000001</v>
      </c>
      <c r="H5120" s="199">
        <v>121.94</v>
      </c>
      <c r="I5120" s="17">
        <f>+Ventas_Wellpro[[#This Row],[Total de Venta sin IVA]]+Ventas_Wellpro[[#This Row],[IVA]]</f>
        <v>141.4504</v>
      </c>
      <c r="J5120">
        <f>YEAR(Ventas_Wellpro[[#This Row],[Fecha]])</f>
        <v>2026</v>
      </c>
      <c r="K5120" t="str">
        <f>TEXT(Ventas_Wellpro[[#This Row],[Fecha]],"MMMM")</f>
        <v>junio</v>
      </c>
      <c r="L5120">
        <f>DAY(Ventas_Wellpro[[#This Row],[Fecha]])</f>
        <v>10</v>
      </c>
    </row>
    <row r="5121" spans="2:12" x14ac:dyDescent="0.25">
      <c r="B5121" s="70">
        <v>46183</v>
      </c>
      <c r="C5121" s="74" t="s">
        <v>24</v>
      </c>
      <c r="D5121" s="211" t="s">
        <v>144</v>
      </c>
      <c r="E5121" s="198">
        <v>121.94</v>
      </c>
      <c r="F5121" s="198">
        <v>1</v>
      </c>
      <c r="G5121" s="48">
        <f>+(Ventas_Wellpro[[#This Row],[Precio de Venta]]*0.16)*Ventas_Wellpro[[#This Row],[Cantidad Vendida]]</f>
        <v>19.510400000000001</v>
      </c>
      <c r="H5121" s="200">
        <v>121.94</v>
      </c>
      <c r="I5121" s="17">
        <f>+Ventas_Wellpro[[#This Row],[Total de Venta sin IVA]]+Ventas_Wellpro[[#This Row],[IVA]]</f>
        <v>141.4504</v>
      </c>
      <c r="J5121">
        <f>YEAR(Ventas_Wellpro[[#This Row],[Fecha]])</f>
        <v>2026</v>
      </c>
      <c r="K5121" t="str">
        <f>TEXT(Ventas_Wellpro[[#This Row],[Fecha]],"MMMM")</f>
        <v>junio</v>
      </c>
      <c r="L5121">
        <f>DAY(Ventas_Wellpro[[#This Row],[Fecha]])</f>
        <v>10</v>
      </c>
    </row>
    <row r="5122" spans="2:12" x14ac:dyDescent="0.25">
      <c r="B5122" s="70">
        <v>46184</v>
      </c>
      <c r="C5122" s="74" t="s">
        <v>24</v>
      </c>
      <c r="D5122" s="210" t="s">
        <v>144</v>
      </c>
      <c r="E5122" s="197">
        <v>121.94</v>
      </c>
      <c r="F5122" s="197">
        <v>1</v>
      </c>
      <c r="G5122" s="48">
        <f>+(Ventas_Wellpro[[#This Row],[Precio de Venta]]*0.16)*Ventas_Wellpro[[#This Row],[Cantidad Vendida]]</f>
        <v>19.510400000000001</v>
      </c>
      <c r="H5122" s="199">
        <v>121.94</v>
      </c>
      <c r="I5122" s="17">
        <f>+Ventas_Wellpro[[#This Row],[Total de Venta sin IVA]]+Ventas_Wellpro[[#This Row],[IVA]]</f>
        <v>141.4504</v>
      </c>
      <c r="J5122">
        <f>YEAR(Ventas_Wellpro[[#This Row],[Fecha]])</f>
        <v>2026</v>
      </c>
      <c r="K5122" t="str">
        <f>TEXT(Ventas_Wellpro[[#This Row],[Fecha]],"MMMM")</f>
        <v>junio</v>
      </c>
      <c r="L5122">
        <f>DAY(Ventas_Wellpro[[#This Row],[Fecha]])</f>
        <v>11</v>
      </c>
    </row>
    <row r="5123" spans="2:12" x14ac:dyDescent="0.25">
      <c r="B5123" s="70">
        <v>46184</v>
      </c>
      <c r="C5123" s="74" t="s">
        <v>24</v>
      </c>
      <c r="D5123" s="211" t="s">
        <v>144</v>
      </c>
      <c r="E5123" s="198">
        <v>137.79</v>
      </c>
      <c r="F5123" s="198">
        <v>1</v>
      </c>
      <c r="G5123" s="48">
        <f>+(Ventas_Wellpro[[#This Row],[Precio de Venta]]*0.16)*Ventas_Wellpro[[#This Row],[Cantidad Vendida]]</f>
        <v>22.046399999999998</v>
      </c>
      <c r="H5123" s="200">
        <v>137.79</v>
      </c>
      <c r="I5123" s="17">
        <f>+Ventas_Wellpro[[#This Row],[Total de Venta sin IVA]]+Ventas_Wellpro[[#This Row],[IVA]]</f>
        <v>159.8364</v>
      </c>
      <c r="J5123">
        <f>YEAR(Ventas_Wellpro[[#This Row],[Fecha]])</f>
        <v>2026</v>
      </c>
      <c r="K5123" t="str">
        <f>TEXT(Ventas_Wellpro[[#This Row],[Fecha]],"MMMM")</f>
        <v>junio</v>
      </c>
      <c r="L5123">
        <f>DAY(Ventas_Wellpro[[#This Row],[Fecha]])</f>
        <v>11</v>
      </c>
    </row>
    <row r="5124" spans="2:12" x14ac:dyDescent="0.25">
      <c r="B5124" s="70">
        <v>46188</v>
      </c>
      <c r="C5124" s="74" t="s">
        <v>24</v>
      </c>
      <c r="D5124" s="210" t="s">
        <v>144</v>
      </c>
      <c r="E5124" s="197">
        <v>121.94</v>
      </c>
      <c r="F5124" s="197">
        <v>1</v>
      </c>
      <c r="G5124" s="48">
        <f>+(Ventas_Wellpro[[#This Row],[Precio de Venta]]*0.16)*Ventas_Wellpro[[#This Row],[Cantidad Vendida]]</f>
        <v>19.510400000000001</v>
      </c>
      <c r="H5124" s="199">
        <v>121.94</v>
      </c>
      <c r="I5124" s="17">
        <f>+Ventas_Wellpro[[#This Row],[Total de Venta sin IVA]]+Ventas_Wellpro[[#This Row],[IVA]]</f>
        <v>141.4504</v>
      </c>
      <c r="J5124">
        <f>YEAR(Ventas_Wellpro[[#This Row],[Fecha]])</f>
        <v>2026</v>
      </c>
      <c r="K5124" t="str">
        <f>TEXT(Ventas_Wellpro[[#This Row],[Fecha]],"MMMM")</f>
        <v>junio</v>
      </c>
      <c r="L5124">
        <f>DAY(Ventas_Wellpro[[#This Row],[Fecha]])</f>
        <v>15</v>
      </c>
    </row>
    <row r="5125" spans="2:12" x14ac:dyDescent="0.25">
      <c r="B5125" s="70">
        <v>46188</v>
      </c>
      <c r="C5125" s="74" t="s">
        <v>24</v>
      </c>
      <c r="D5125" s="211" t="s">
        <v>144</v>
      </c>
      <c r="E5125" s="198">
        <v>121.94</v>
      </c>
      <c r="F5125" s="198">
        <v>1</v>
      </c>
      <c r="G5125" s="48">
        <f>+(Ventas_Wellpro[[#This Row],[Precio de Venta]]*0.16)*Ventas_Wellpro[[#This Row],[Cantidad Vendida]]</f>
        <v>19.510400000000001</v>
      </c>
      <c r="H5125" s="200">
        <v>121.94</v>
      </c>
      <c r="I5125" s="17">
        <f>+Ventas_Wellpro[[#This Row],[Total de Venta sin IVA]]+Ventas_Wellpro[[#This Row],[IVA]]</f>
        <v>141.4504</v>
      </c>
      <c r="J5125">
        <f>YEAR(Ventas_Wellpro[[#This Row],[Fecha]])</f>
        <v>2026</v>
      </c>
      <c r="K5125" t="str">
        <f>TEXT(Ventas_Wellpro[[#This Row],[Fecha]],"MMMM")</f>
        <v>junio</v>
      </c>
      <c r="L5125">
        <f>DAY(Ventas_Wellpro[[#This Row],[Fecha]])</f>
        <v>15</v>
      </c>
    </row>
    <row r="5126" spans="2:12" x14ac:dyDescent="0.25">
      <c r="B5126" s="70">
        <v>46188</v>
      </c>
      <c r="C5126" s="74" t="s">
        <v>24</v>
      </c>
      <c r="D5126" s="210" t="s">
        <v>144</v>
      </c>
      <c r="E5126" s="197">
        <v>121.94</v>
      </c>
      <c r="F5126" s="197">
        <v>1</v>
      </c>
      <c r="G5126" s="48">
        <f>+(Ventas_Wellpro[[#This Row],[Precio de Venta]]*0.16)*Ventas_Wellpro[[#This Row],[Cantidad Vendida]]</f>
        <v>19.510400000000001</v>
      </c>
      <c r="H5126" s="199">
        <v>121.94</v>
      </c>
      <c r="I5126" s="17">
        <f>+Ventas_Wellpro[[#This Row],[Total de Venta sin IVA]]+Ventas_Wellpro[[#This Row],[IVA]]</f>
        <v>141.4504</v>
      </c>
      <c r="J5126">
        <f>YEAR(Ventas_Wellpro[[#This Row],[Fecha]])</f>
        <v>2026</v>
      </c>
      <c r="K5126" t="str">
        <f>TEXT(Ventas_Wellpro[[#This Row],[Fecha]],"MMMM")</f>
        <v>junio</v>
      </c>
      <c r="L5126">
        <f>DAY(Ventas_Wellpro[[#This Row],[Fecha]])</f>
        <v>15</v>
      </c>
    </row>
    <row r="5127" spans="2:12" x14ac:dyDescent="0.25">
      <c r="B5127" s="70">
        <v>46188</v>
      </c>
      <c r="C5127" s="74" t="s">
        <v>24</v>
      </c>
      <c r="D5127" s="211" t="s">
        <v>144</v>
      </c>
      <c r="E5127" s="198">
        <v>121.94</v>
      </c>
      <c r="F5127" s="198">
        <v>1</v>
      </c>
      <c r="G5127" s="48">
        <f>+(Ventas_Wellpro[[#This Row],[Precio de Venta]]*0.16)*Ventas_Wellpro[[#This Row],[Cantidad Vendida]]</f>
        <v>19.510400000000001</v>
      </c>
      <c r="H5127" s="200">
        <v>121.94</v>
      </c>
      <c r="I5127" s="17">
        <f>+Ventas_Wellpro[[#This Row],[Total de Venta sin IVA]]+Ventas_Wellpro[[#This Row],[IVA]]</f>
        <v>141.4504</v>
      </c>
      <c r="J5127">
        <f>YEAR(Ventas_Wellpro[[#This Row],[Fecha]])</f>
        <v>2026</v>
      </c>
      <c r="K5127" t="str">
        <f>TEXT(Ventas_Wellpro[[#This Row],[Fecha]],"MMMM")</f>
        <v>junio</v>
      </c>
      <c r="L5127">
        <f>DAY(Ventas_Wellpro[[#This Row],[Fecha]])</f>
        <v>15</v>
      </c>
    </row>
    <row r="5128" spans="2:12" x14ac:dyDescent="0.25">
      <c r="B5128" s="70">
        <v>46188</v>
      </c>
      <c r="C5128" s="74" t="s">
        <v>24</v>
      </c>
      <c r="D5128" s="210" t="s">
        <v>144</v>
      </c>
      <c r="E5128" s="197">
        <v>121.94</v>
      </c>
      <c r="F5128" s="197">
        <v>1</v>
      </c>
      <c r="G5128" s="48">
        <f>+(Ventas_Wellpro[[#This Row],[Precio de Venta]]*0.16)*Ventas_Wellpro[[#This Row],[Cantidad Vendida]]</f>
        <v>19.510400000000001</v>
      </c>
      <c r="H5128" s="199">
        <v>121.94</v>
      </c>
      <c r="I5128" s="17">
        <f>+Ventas_Wellpro[[#This Row],[Total de Venta sin IVA]]+Ventas_Wellpro[[#This Row],[IVA]]</f>
        <v>141.4504</v>
      </c>
      <c r="J5128">
        <f>YEAR(Ventas_Wellpro[[#This Row],[Fecha]])</f>
        <v>2026</v>
      </c>
      <c r="K5128" t="str">
        <f>TEXT(Ventas_Wellpro[[#This Row],[Fecha]],"MMMM")</f>
        <v>junio</v>
      </c>
      <c r="L5128">
        <f>DAY(Ventas_Wellpro[[#This Row],[Fecha]])</f>
        <v>15</v>
      </c>
    </row>
    <row r="5129" spans="2:12" x14ac:dyDescent="0.25">
      <c r="B5129" s="70">
        <v>46189</v>
      </c>
      <c r="C5129" s="74" t="s">
        <v>24</v>
      </c>
      <c r="D5129" s="211" t="s">
        <v>144</v>
      </c>
      <c r="E5129" s="198">
        <v>121.94</v>
      </c>
      <c r="F5129" s="198">
        <v>1</v>
      </c>
      <c r="G5129" s="48">
        <f>+(Ventas_Wellpro[[#This Row],[Precio de Venta]]*0.16)*Ventas_Wellpro[[#This Row],[Cantidad Vendida]]</f>
        <v>19.510400000000001</v>
      </c>
      <c r="H5129" s="200">
        <v>121.94</v>
      </c>
      <c r="I5129" s="17">
        <f>+Ventas_Wellpro[[#This Row],[Total de Venta sin IVA]]+Ventas_Wellpro[[#This Row],[IVA]]</f>
        <v>141.4504</v>
      </c>
      <c r="J5129">
        <f>YEAR(Ventas_Wellpro[[#This Row],[Fecha]])</f>
        <v>2026</v>
      </c>
      <c r="K5129" t="str">
        <f>TEXT(Ventas_Wellpro[[#This Row],[Fecha]],"MMMM")</f>
        <v>junio</v>
      </c>
      <c r="L5129">
        <f>DAY(Ventas_Wellpro[[#This Row],[Fecha]])</f>
        <v>16</v>
      </c>
    </row>
    <row r="5130" spans="2:12" x14ac:dyDescent="0.25">
      <c r="B5130" s="70">
        <v>46190</v>
      </c>
      <c r="C5130" s="74" t="s">
        <v>24</v>
      </c>
      <c r="D5130" s="211" t="s">
        <v>144</v>
      </c>
      <c r="E5130" s="198">
        <v>121.94</v>
      </c>
      <c r="F5130" s="198">
        <v>1</v>
      </c>
      <c r="G5130" s="48">
        <f>+(Ventas_Wellpro[[#This Row],[Precio de Venta]]*0.16)*Ventas_Wellpro[[#This Row],[Cantidad Vendida]]</f>
        <v>19.510400000000001</v>
      </c>
      <c r="H5130" s="200">
        <v>121.94</v>
      </c>
      <c r="I5130" s="17">
        <f>+Ventas_Wellpro[[#This Row],[Total de Venta sin IVA]]+Ventas_Wellpro[[#This Row],[IVA]]</f>
        <v>141.4504</v>
      </c>
      <c r="J5130">
        <f>YEAR(Ventas_Wellpro[[#This Row],[Fecha]])</f>
        <v>2026</v>
      </c>
      <c r="K5130" t="str">
        <f>TEXT(Ventas_Wellpro[[#This Row],[Fecha]],"MMMM")</f>
        <v>junio</v>
      </c>
      <c r="L5130">
        <f>DAY(Ventas_Wellpro[[#This Row],[Fecha]])</f>
        <v>17</v>
      </c>
    </row>
    <row r="5131" spans="2:12" x14ac:dyDescent="0.25">
      <c r="B5131" s="70">
        <v>46190</v>
      </c>
      <c r="C5131" s="74" t="s">
        <v>24</v>
      </c>
      <c r="D5131" t="s">
        <v>197</v>
      </c>
      <c r="E5131" s="197">
        <v>103.34</v>
      </c>
      <c r="F5131" s="197">
        <v>240</v>
      </c>
      <c r="G5131" s="48">
        <f>+(Ventas_Wellpro[[#This Row],[Precio de Venta]]*0.16)*Ventas_Wellpro[[#This Row],[Cantidad Vendida]]</f>
        <v>3968.2560000000003</v>
      </c>
      <c r="H5131" s="199">
        <v>24801.599999999999</v>
      </c>
      <c r="I5131" s="17">
        <f>+Ventas_Wellpro[[#This Row],[Total de Venta sin IVA]]+Ventas_Wellpro[[#This Row],[IVA]]</f>
        <v>28769.856</v>
      </c>
      <c r="J5131">
        <f>YEAR(Ventas_Wellpro[[#This Row],[Fecha]])</f>
        <v>2026</v>
      </c>
      <c r="K5131" t="str">
        <f>TEXT(Ventas_Wellpro[[#This Row],[Fecha]],"MMMM")</f>
        <v>junio</v>
      </c>
      <c r="L5131">
        <f>DAY(Ventas_Wellpro[[#This Row],[Fecha]])</f>
        <v>17</v>
      </c>
    </row>
    <row r="5132" spans="2:12" x14ac:dyDescent="0.25">
      <c r="B5132" s="70">
        <v>46192</v>
      </c>
      <c r="C5132" s="74" t="s">
        <v>24</v>
      </c>
      <c r="D5132" t="s">
        <v>203</v>
      </c>
      <c r="E5132" s="198">
        <v>89.87</v>
      </c>
      <c r="F5132" s="198">
        <v>10</v>
      </c>
      <c r="G5132" s="48">
        <f>+(Ventas_Wellpro[[#This Row],[Precio de Venta]]*0.16)*Ventas_Wellpro[[#This Row],[Cantidad Vendida]]</f>
        <v>143.792</v>
      </c>
      <c r="H5132" s="200">
        <v>898.7</v>
      </c>
      <c r="I5132" s="17">
        <f>+Ventas_Wellpro[[#This Row],[Total de Venta sin IVA]]+Ventas_Wellpro[[#This Row],[IVA]]</f>
        <v>1042.492</v>
      </c>
      <c r="J5132">
        <f>YEAR(Ventas_Wellpro[[#This Row],[Fecha]])</f>
        <v>2026</v>
      </c>
      <c r="K5132" t="str">
        <f>TEXT(Ventas_Wellpro[[#This Row],[Fecha]],"MMMM")</f>
        <v>junio</v>
      </c>
      <c r="L5132">
        <f>DAY(Ventas_Wellpro[[#This Row],[Fecha]])</f>
        <v>19</v>
      </c>
    </row>
    <row r="5133" spans="2:12" x14ac:dyDescent="0.25">
      <c r="B5133" s="70">
        <v>46192</v>
      </c>
      <c r="C5133" s="74" t="s">
        <v>24</v>
      </c>
      <c r="D5133" s="210" t="s">
        <v>144</v>
      </c>
      <c r="E5133" s="197">
        <v>121.94</v>
      </c>
      <c r="F5133" s="197">
        <v>1</v>
      </c>
      <c r="G5133" s="48">
        <f>+(Ventas_Wellpro[[#This Row],[Precio de Venta]]*0.16)*Ventas_Wellpro[[#This Row],[Cantidad Vendida]]</f>
        <v>19.510400000000001</v>
      </c>
      <c r="H5133" s="199">
        <v>121.94</v>
      </c>
      <c r="I5133" s="17">
        <f>+Ventas_Wellpro[[#This Row],[Total de Venta sin IVA]]+Ventas_Wellpro[[#This Row],[IVA]]</f>
        <v>141.4504</v>
      </c>
      <c r="J5133">
        <f>YEAR(Ventas_Wellpro[[#This Row],[Fecha]])</f>
        <v>2026</v>
      </c>
      <c r="K5133" t="str">
        <f>TEXT(Ventas_Wellpro[[#This Row],[Fecha]],"MMMM")</f>
        <v>junio</v>
      </c>
      <c r="L5133">
        <f>DAY(Ventas_Wellpro[[#This Row],[Fecha]])</f>
        <v>19</v>
      </c>
    </row>
    <row r="5134" spans="2:12" x14ac:dyDescent="0.25">
      <c r="B5134" s="70">
        <v>46192</v>
      </c>
      <c r="C5134" s="74" t="s">
        <v>24</v>
      </c>
      <c r="D5134" s="211" t="s">
        <v>144</v>
      </c>
      <c r="E5134" s="198">
        <v>121.94</v>
      </c>
      <c r="F5134" s="198">
        <v>1</v>
      </c>
      <c r="G5134" s="48">
        <f>+(Ventas_Wellpro[[#This Row],[Precio de Venta]]*0.16)*Ventas_Wellpro[[#This Row],[Cantidad Vendida]]</f>
        <v>19.510400000000001</v>
      </c>
      <c r="H5134" s="200">
        <v>121.94</v>
      </c>
      <c r="I5134" s="17">
        <f>+Ventas_Wellpro[[#This Row],[Total de Venta sin IVA]]+Ventas_Wellpro[[#This Row],[IVA]]</f>
        <v>141.4504</v>
      </c>
      <c r="J5134">
        <f>YEAR(Ventas_Wellpro[[#This Row],[Fecha]])</f>
        <v>2026</v>
      </c>
      <c r="K5134" t="str">
        <f>TEXT(Ventas_Wellpro[[#This Row],[Fecha]],"MMMM")</f>
        <v>junio</v>
      </c>
      <c r="L5134">
        <f>DAY(Ventas_Wellpro[[#This Row],[Fecha]])</f>
        <v>19</v>
      </c>
    </row>
    <row r="5135" spans="2:12" x14ac:dyDescent="0.25">
      <c r="B5135" s="70">
        <v>46192</v>
      </c>
      <c r="C5135" s="74" t="s">
        <v>24</v>
      </c>
      <c r="D5135" s="210" t="s">
        <v>144</v>
      </c>
      <c r="E5135" s="197">
        <v>121.94</v>
      </c>
      <c r="F5135" s="197">
        <v>1</v>
      </c>
      <c r="G5135" s="48">
        <f>+(Ventas_Wellpro[[#This Row],[Precio de Venta]]*0.16)*Ventas_Wellpro[[#This Row],[Cantidad Vendida]]</f>
        <v>19.510400000000001</v>
      </c>
      <c r="H5135" s="199">
        <v>121.94</v>
      </c>
      <c r="I5135" s="17">
        <f>+Ventas_Wellpro[[#This Row],[Total de Venta sin IVA]]+Ventas_Wellpro[[#This Row],[IVA]]</f>
        <v>141.4504</v>
      </c>
      <c r="J5135">
        <f>YEAR(Ventas_Wellpro[[#This Row],[Fecha]])</f>
        <v>2026</v>
      </c>
      <c r="K5135" t="str">
        <f>TEXT(Ventas_Wellpro[[#This Row],[Fecha]],"MMMM")</f>
        <v>junio</v>
      </c>
      <c r="L5135">
        <f>DAY(Ventas_Wellpro[[#This Row],[Fecha]])</f>
        <v>19</v>
      </c>
    </row>
    <row r="5136" spans="2:12" x14ac:dyDescent="0.25">
      <c r="B5136" s="70">
        <v>46195</v>
      </c>
      <c r="C5136" s="74" t="s">
        <v>22</v>
      </c>
      <c r="D5136" s="210" t="s">
        <v>216</v>
      </c>
      <c r="E5136" s="197">
        <v>121.94</v>
      </c>
      <c r="F5136" s="197">
        <v>1</v>
      </c>
      <c r="G5136" s="48">
        <f>+(Ventas_Wellpro[[#This Row],[Precio de Venta]]*0.16)*Ventas_Wellpro[[#This Row],[Cantidad Vendida]]</f>
        <v>19.510400000000001</v>
      </c>
      <c r="H5136" s="199">
        <v>121.94</v>
      </c>
      <c r="I5136" s="17">
        <f>+Ventas_Wellpro[[#This Row],[Total de Venta sin IVA]]+Ventas_Wellpro[[#This Row],[IVA]]</f>
        <v>141.4504</v>
      </c>
      <c r="J5136">
        <f>YEAR(Ventas_Wellpro[[#This Row],[Fecha]])</f>
        <v>2026</v>
      </c>
      <c r="K5136" t="str">
        <f>TEXT(Ventas_Wellpro[[#This Row],[Fecha]],"MMMM")</f>
        <v>junio</v>
      </c>
      <c r="L5136">
        <f>DAY(Ventas_Wellpro[[#This Row],[Fecha]])</f>
        <v>22</v>
      </c>
    </row>
    <row r="5137" spans="2:12" x14ac:dyDescent="0.25">
      <c r="B5137" s="70">
        <v>46195</v>
      </c>
      <c r="C5137" s="74" t="s">
        <v>22</v>
      </c>
      <c r="D5137" s="211" t="s">
        <v>216</v>
      </c>
      <c r="E5137" s="198">
        <v>121.94</v>
      </c>
      <c r="F5137" s="198">
        <v>1</v>
      </c>
      <c r="G5137" s="48">
        <f>+(Ventas_Wellpro[[#This Row],[Precio de Venta]]*0.16)*Ventas_Wellpro[[#This Row],[Cantidad Vendida]]</f>
        <v>19.510400000000001</v>
      </c>
      <c r="H5137" s="200">
        <v>121.94</v>
      </c>
      <c r="I5137" s="17">
        <f>+Ventas_Wellpro[[#This Row],[Total de Venta sin IVA]]+Ventas_Wellpro[[#This Row],[IVA]]</f>
        <v>141.4504</v>
      </c>
      <c r="J5137">
        <f>YEAR(Ventas_Wellpro[[#This Row],[Fecha]])</f>
        <v>2026</v>
      </c>
      <c r="K5137" t="str">
        <f>TEXT(Ventas_Wellpro[[#This Row],[Fecha]],"MMMM")</f>
        <v>junio</v>
      </c>
      <c r="L5137">
        <f>DAY(Ventas_Wellpro[[#This Row],[Fecha]])</f>
        <v>22</v>
      </c>
    </row>
    <row r="5138" spans="2:12" x14ac:dyDescent="0.25">
      <c r="B5138" s="70">
        <v>46195</v>
      </c>
      <c r="C5138" s="74" t="s">
        <v>22</v>
      </c>
      <c r="D5138" s="210" t="s">
        <v>216</v>
      </c>
      <c r="E5138" s="197">
        <v>121.94</v>
      </c>
      <c r="F5138" s="197">
        <v>1</v>
      </c>
      <c r="G5138" s="48">
        <f>+(Ventas_Wellpro[[#This Row],[Precio de Venta]]*0.16)*Ventas_Wellpro[[#This Row],[Cantidad Vendida]]</f>
        <v>19.510400000000001</v>
      </c>
      <c r="H5138" s="199">
        <v>121.94</v>
      </c>
      <c r="I5138" s="17">
        <f>+Ventas_Wellpro[[#This Row],[Total de Venta sin IVA]]+Ventas_Wellpro[[#This Row],[IVA]]</f>
        <v>141.4504</v>
      </c>
      <c r="J5138">
        <f>YEAR(Ventas_Wellpro[[#This Row],[Fecha]])</f>
        <v>2026</v>
      </c>
      <c r="K5138" t="str">
        <f>TEXT(Ventas_Wellpro[[#This Row],[Fecha]],"MMMM")</f>
        <v>junio</v>
      </c>
      <c r="L5138">
        <f>DAY(Ventas_Wellpro[[#This Row],[Fecha]])</f>
        <v>22</v>
      </c>
    </row>
    <row r="5139" spans="2:12" x14ac:dyDescent="0.25">
      <c r="B5139" s="70">
        <v>46195</v>
      </c>
      <c r="C5139" s="74" t="s">
        <v>22</v>
      </c>
      <c r="D5139" s="211" t="s">
        <v>216</v>
      </c>
      <c r="E5139" s="198">
        <v>121.94</v>
      </c>
      <c r="F5139" s="198">
        <v>2</v>
      </c>
      <c r="G5139" s="48">
        <f>+(Ventas_Wellpro[[#This Row],[Precio de Venta]]*0.16)*Ventas_Wellpro[[#This Row],[Cantidad Vendida]]</f>
        <v>39.020800000000001</v>
      </c>
      <c r="H5139" s="200">
        <v>243.88</v>
      </c>
      <c r="I5139" s="17">
        <f>+Ventas_Wellpro[[#This Row],[Total de Venta sin IVA]]+Ventas_Wellpro[[#This Row],[IVA]]</f>
        <v>282.9008</v>
      </c>
      <c r="J5139">
        <f>YEAR(Ventas_Wellpro[[#This Row],[Fecha]])</f>
        <v>2026</v>
      </c>
      <c r="K5139" t="str">
        <f>TEXT(Ventas_Wellpro[[#This Row],[Fecha]],"MMMM")</f>
        <v>junio</v>
      </c>
      <c r="L5139">
        <f>DAY(Ventas_Wellpro[[#This Row],[Fecha]])</f>
        <v>22</v>
      </c>
    </row>
    <row r="5140" spans="2:12" x14ac:dyDescent="0.25">
      <c r="B5140" s="70">
        <v>46195</v>
      </c>
      <c r="C5140" s="74" t="s">
        <v>22</v>
      </c>
      <c r="D5140" s="210" t="s">
        <v>216</v>
      </c>
      <c r="E5140" s="197">
        <v>121.94</v>
      </c>
      <c r="F5140" s="197">
        <v>1</v>
      </c>
      <c r="G5140" s="48">
        <f>+(Ventas_Wellpro[[#This Row],[Precio de Venta]]*0.16)*Ventas_Wellpro[[#This Row],[Cantidad Vendida]]</f>
        <v>19.510400000000001</v>
      </c>
      <c r="H5140" s="199">
        <v>121.94</v>
      </c>
      <c r="I5140" s="17">
        <f>+Ventas_Wellpro[[#This Row],[Total de Venta sin IVA]]+Ventas_Wellpro[[#This Row],[IVA]]</f>
        <v>141.4504</v>
      </c>
      <c r="J5140">
        <f>YEAR(Ventas_Wellpro[[#This Row],[Fecha]])</f>
        <v>2026</v>
      </c>
      <c r="K5140" t="str">
        <f>TEXT(Ventas_Wellpro[[#This Row],[Fecha]],"MMMM")</f>
        <v>junio</v>
      </c>
      <c r="L5140">
        <f>DAY(Ventas_Wellpro[[#This Row],[Fecha]])</f>
        <v>22</v>
      </c>
    </row>
    <row r="5141" spans="2:12" x14ac:dyDescent="0.25">
      <c r="B5141" s="70">
        <v>46195</v>
      </c>
      <c r="C5141" s="74" t="s">
        <v>22</v>
      </c>
      <c r="D5141" s="211" t="s">
        <v>216</v>
      </c>
      <c r="E5141" s="198">
        <v>121.94</v>
      </c>
      <c r="F5141" s="198">
        <v>1</v>
      </c>
      <c r="G5141" s="48">
        <f>+(Ventas_Wellpro[[#This Row],[Precio de Venta]]*0.16)*Ventas_Wellpro[[#This Row],[Cantidad Vendida]]</f>
        <v>19.510400000000001</v>
      </c>
      <c r="H5141" s="200">
        <v>121.94</v>
      </c>
      <c r="I5141" s="17">
        <f>+Ventas_Wellpro[[#This Row],[Total de Venta sin IVA]]+Ventas_Wellpro[[#This Row],[IVA]]</f>
        <v>141.4504</v>
      </c>
      <c r="J5141">
        <f>YEAR(Ventas_Wellpro[[#This Row],[Fecha]])</f>
        <v>2026</v>
      </c>
      <c r="K5141" t="str">
        <f>TEXT(Ventas_Wellpro[[#This Row],[Fecha]],"MMMM")</f>
        <v>junio</v>
      </c>
      <c r="L5141">
        <f>DAY(Ventas_Wellpro[[#This Row],[Fecha]])</f>
        <v>22</v>
      </c>
    </row>
    <row r="5142" spans="2:12" x14ac:dyDescent="0.25">
      <c r="B5142" s="70">
        <v>46195</v>
      </c>
      <c r="C5142" s="74" t="s">
        <v>22</v>
      </c>
      <c r="D5142" s="210" t="s">
        <v>216</v>
      </c>
      <c r="E5142" s="197">
        <v>121.94</v>
      </c>
      <c r="F5142" s="197">
        <v>1</v>
      </c>
      <c r="G5142" s="48">
        <f>+(Ventas_Wellpro[[#This Row],[Precio de Venta]]*0.16)*Ventas_Wellpro[[#This Row],[Cantidad Vendida]]</f>
        <v>19.510400000000001</v>
      </c>
      <c r="H5142" s="199">
        <v>121.94</v>
      </c>
      <c r="I5142" s="17">
        <f>+Ventas_Wellpro[[#This Row],[Total de Venta sin IVA]]+Ventas_Wellpro[[#This Row],[IVA]]</f>
        <v>141.4504</v>
      </c>
      <c r="J5142">
        <f>YEAR(Ventas_Wellpro[[#This Row],[Fecha]])</f>
        <v>2026</v>
      </c>
      <c r="K5142" t="str">
        <f>TEXT(Ventas_Wellpro[[#This Row],[Fecha]],"MMMM")</f>
        <v>junio</v>
      </c>
      <c r="L5142">
        <f>DAY(Ventas_Wellpro[[#This Row],[Fecha]])</f>
        <v>22</v>
      </c>
    </row>
    <row r="5143" spans="2:12" x14ac:dyDescent="0.25">
      <c r="B5143" s="70">
        <v>46195</v>
      </c>
      <c r="C5143" s="74" t="s">
        <v>21</v>
      </c>
      <c r="D5143" s="211" t="s">
        <v>216</v>
      </c>
      <c r="E5143" s="198">
        <v>121.94</v>
      </c>
      <c r="F5143" s="198">
        <v>1</v>
      </c>
      <c r="G5143" s="48">
        <f>+(Ventas_Wellpro[[#This Row],[Precio de Venta]]*0.16)*Ventas_Wellpro[[#This Row],[Cantidad Vendida]]</f>
        <v>19.510400000000001</v>
      </c>
      <c r="H5143" s="200">
        <v>121.94</v>
      </c>
      <c r="I5143" s="17">
        <f>+Ventas_Wellpro[[#This Row],[Total de Venta sin IVA]]+Ventas_Wellpro[[#This Row],[IVA]]</f>
        <v>141.4504</v>
      </c>
      <c r="J5143">
        <f>YEAR(Ventas_Wellpro[[#This Row],[Fecha]])</f>
        <v>2026</v>
      </c>
      <c r="K5143" t="str">
        <f>TEXT(Ventas_Wellpro[[#This Row],[Fecha]],"MMMM")</f>
        <v>junio</v>
      </c>
      <c r="L5143">
        <f>DAY(Ventas_Wellpro[[#This Row],[Fecha]])</f>
        <v>22</v>
      </c>
    </row>
    <row r="5144" spans="2:12" x14ac:dyDescent="0.25">
      <c r="B5144" s="70">
        <v>46195</v>
      </c>
      <c r="C5144" s="74" t="s">
        <v>21</v>
      </c>
      <c r="D5144" s="210" t="s">
        <v>216</v>
      </c>
      <c r="E5144" s="197">
        <v>121.94</v>
      </c>
      <c r="F5144" s="197">
        <v>1</v>
      </c>
      <c r="G5144" s="48">
        <f>+(Ventas_Wellpro[[#This Row],[Precio de Venta]]*0.16)*Ventas_Wellpro[[#This Row],[Cantidad Vendida]]</f>
        <v>19.510400000000001</v>
      </c>
      <c r="H5144" s="199">
        <v>121.94</v>
      </c>
      <c r="I5144" s="17">
        <f>+Ventas_Wellpro[[#This Row],[Total de Venta sin IVA]]+Ventas_Wellpro[[#This Row],[IVA]]</f>
        <v>141.4504</v>
      </c>
      <c r="J5144">
        <f>YEAR(Ventas_Wellpro[[#This Row],[Fecha]])</f>
        <v>2026</v>
      </c>
      <c r="K5144" t="str">
        <f>TEXT(Ventas_Wellpro[[#This Row],[Fecha]],"MMMM")</f>
        <v>junio</v>
      </c>
      <c r="L5144">
        <f>DAY(Ventas_Wellpro[[#This Row],[Fecha]])</f>
        <v>22</v>
      </c>
    </row>
    <row r="5145" spans="2:12" x14ac:dyDescent="0.25">
      <c r="B5145" s="70">
        <v>46195</v>
      </c>
      <c r="C5145" s="74" t="s">
        <v>21</v>
      </c>
      <c r="D5145" s="211" t="s">
        <v>216</v>
      </c>
      <c r="E5145" s="198">
        <v>121.94</v>
      </c>
      <c r="F5145" s="198">
        <v>1</v>
      </c>
      <c r="G5145" s="48">
        <f>+(Ventas_Wellpro[[#This Row],[Precio de Venta]]*0.16)*Ventas_Wellpro[[#This Row],[Cantidad Vendida]]</f>
        <v>19.510400000000001</v>
      </c>
      <c r="H5145" s="200">
        <v>121.94</v>
      </c>
      <c r="I5145" s="17">
        <f>+Ventas_Wellpro[[#This Row],[Total de Venta sin IVA]]+Ventas_Wellpro[[#This Row],[IVA]]</f>
        <v>141.4504</v>
      </c>
      <c r="J5145">
        <f>YEAR(Ventas_Wellpro[[#This Row],[Fecha]])</f>
        <v>2026</v>
      </c>
      <c r="K5145" t="str">
        <f>TEXT(Ventas_Wellpro[[#This Row],[Fecha]],"MMMM")</f>
        <v>junio</v>
      </c>
      <c r="L5145">
        <f>DAY(Ventas_Wellpro[[#This Row],[Fecha]])</f>
        <v>22</v>
      </c>
    </row>
    <row r="5146" spans="2:12" x14ac:dyDescent="0.25">
      <c r="B5146" s="70">
        <v>46195</v>
      </c>
      <c r="C5146" s="74" t="s">
        <v>21</v>
      </c>
      <c r="D5146" s="210" t="s">
        <v>216</v>
      </c>
      <c r="E5146" s="197">
        <v>121.94</v>
      </c>
      <c r="F5146" s="197">
        <v>1</v>
      </c>
      <c r="G5146" s="48">
        <f>+(Ventas_Wellpro[[#This Row],[Precio de Venta]]*0.16)*Ventas_Wellpro[[#This Row],[Cantidad Vendida]]</f>
        <v>19.510400000000001</v>
      </c>
      <c r="H5146" s="199">
        <v>121.94</v>
      </c>
      <c r="I5146" s="17">
        <f>+Ventas_Wellpro[[#This Row],[Total de Venta sin IVA]]+Ventas_Wellpro[[#This Row],[IVA]]</f>
        <v>141.4504</v>
      </c>
      <c r="J5146">
        <f>YEAR(Ventas_Wellpro[[#This Row],[Fecha]])</f>
        <v>2026</v>
      </c>
      <c r="K5146" t="str">
        <f>TEXT(Ventas_Wellpro[[#This Row],[Fecha]],"MMMM")</f>
        <v>junio</v>
      </c>
      <c r="L5146">
        <f>DAY(Ventas_Wellpro[[#This Row],[Fecha]])</f>
        <v>22</v>
      </c>
    </row>
    <row r="5147" spans="2:12" x14ac:dyDescent="0.25">
      <c r="B5147" s="70">
        <v>46195</v>
      </c>
      <c r="C5147" s="74" t="s">
        <v>21</v>
      </c>
      <c r="D5147" s="211" t="s">
        <v>216</v>
      </c>
      <c r="E5147" s="198">
        <v>121.94</v>
      </c>
      <c r="F5147" s="198">
        <v>1</v>
      </c>
      <c r="G5147" s="48">
        <f>+(Ventas_Wellpro[[#This Row],[Precio de Venta]]*0.16)*Ventas_Wellpro[[#This Row],[Cantidad Vendida]]</f>
        <v>19.510400000000001</v>
      </c>
      <c r="H5147" s="200">
        <v>121.94</v>
      </c>
      <c r="I5147" s="17">
        <f>+Ventas_Wellpro[[#This Row],[Total de Venta sin IVA]]+Ventas_Wellpro[[#This Row],[IVA]]</f>
        <v>141.4504</v>
      </c>
      <c r="J5147">
        <f>YEAR(Ventas_Wellpro[[#This Row],[Fecha]])</f>
        <v>2026</v>
      </c>
      <c r="K5147" t="str">
        <f>TEXT(Ventas_Wellpro[[#This Row],[Fecha]],"MMMM")</f>
        <v>junio</v>
      </c>
      <c r="L5147">
        <f>DAY(Ventas_Wellpro[[#This Row],[Fecha]])</f>
        <v>22</v>
      </c>
    </row>
    <row r="5148" spans="2:12" x14ac:dyDescent="0.25">
      <c r="B5148" s="70">
        <v>46195</v>
      </c>
      <c r="C5148" s="74" t="s">
        <v>21</v>
      </c>
      <c r="D5148" s="210" t="s">
        <v>216</v>
      </c>
      <c r="E5148" s="197">
        <v>121.94</v>
      </c>
      <c r="F5148" s="197">
        <v>1</v>
      </c>
      <c r="G5148" s="48">
        <f>+(Ventas_Wellpro[[#This Row],[Precio de Venta]]*0.16)*Ventas_Wellpro[[#This Row],[Cantidad Vendida]]</f>
        <v>19.510400000000001</v>
      </c>
      <c r="H5148" s="199">
        <v>121.94</v>
      </c>
      <c r="I5148" s="17">
        <f>+Ventas_Wellpro[[#This Row],[Total de Venta sin IVA]]+Ventas_Wellpro[[#This Row],[IVA]]</f>
        <v>141.4504</v>
      </c>
      <c r="J5148">
        <f>YEAR(Ventas_Wellpro[[#This Row],[Fecha]])</f>
        <v>2026</v>
      </c>
      <c r="K5148" t="str">
        <f>TEXT(Ventas_Wellpro[[#This Row],[Fecha]],"MMMM")</f>
        <v>junio</v>
      </c>
      <c r="L5148">
        <f>DAY(Ventas_Wellpro[[#This Row],[Fecha]])</f>
        <v>22</v>
      </c>
    </row>
    <row r="5149" spans="2:12" x14ac:dyDescent="0.25">
      <c r="B5149" s="70">
        <v>46195</v>
      </c>
      <c r="C5149" s="74" t="s">
        <v>21</v>
      </c>
      <c r="D5149" s="211" t="s">
        <v>216</v>
      </c>
      <c r="E5149" s="198">
        <v>121.94</v>
      </c>
      <c r="F5149" s="198">
        <v>1</v>
      </c>
      <c r="G5149" s="48">
        <f>+(Ventas_Wellpro[[#This Row],[Precio de Venta]]*0.16)*Ventas_Wellpro[[#This Row],[Cantidad Vendida]]</f>
        <v>19.510400000000001</v>
      </c>
      <c r="H5149" s="200">
        <v>121.94</v>
      </c>
      <c r="I5149" s="17">
        <f>+Ventas_Wellpro[[#This Row],[Total de Venta sin IVA]]+Ventas_Wellpro[[#This Row],[IVA]]</f>
        <v>141.4504</v>
      </c>
      <c r="J5149">
        <f>YEAR(Ventas_Wellpro[[#This Row],[Fecha]])</f>
        <v>2026</v>
      </c>
      <c r="K5149" t="str">
        <f>TEXT(Ventas_Wellpro[[#This Row],[Fecha]],"MMMM")</f>
        <v>junio</v>
      </c>
      <c r="L5149">
        <f>DAY(Ventas_Wellpro[[#This Row],[Fecha]])</f>
        <v>22</v>
      </c>
    </row>
    <row r="5150" spans="2:12" x14ac:dyDescent="0.25">
      <c r="B5150" s="70">
        <v>46195</v>
      </c>
      <c r="C5150" s="74" t="s">
        <v>23</v>
      </c>
      <c r="D5150" s="210" t="s">
        <v>216</v>
      </c>
      <c r="E5150" s="197">
        <v>121.94</v>
      </c>
      <c r="F5150" s="197">
        <v>1</v>
      </c>
      <c r="G5150" s="48">
        <f>+(Ventas_Wellpro[[#This Row],[Precio de Venta]]*0.16)*Ventas_Wellpro[[#This Row],[Cantidad Vendida]]</f>
        <v>19.510400000000001</v>
      </c>
      <c r="H5150" s="199">
        <v>121.94</v>
      </c>
      <c r="I5150" s="17">
        <f>+Ventas_Wellpro[[#This Row],[Total de Venta sin IVA]]+Ventas_Wellpro[[#This Row],[IVA]]</f>
        <v>141.4504</v>
      </c>
      <c r="J5150">
        <f>YEAR(Ventas_Wellpro[[#This Row],[Fecha]])</f>
        <v>2026</v>
      </c>
      <c r="K5150" t="str">
        <f>TEXT(Ventas_Wellpro[[#This Row],[Fecha]],"MMMM")</f>
        <v>junio</v>
      </c>
      <c r="L5150">
        <f>DAY(Ventas_Wellpro[[#This Row],[Fecha]])</f>
        <v>22</v>
      </c>
    </row>
    <row r="5151" spans="2:12" x14ac:dyDescent="0.25">
      <c r="B5151" s="70">
        <v>46195</v>
      </c>
      <c r="C5151" s="74" t="s">
        <v>23</v>
      </c>
      <c r="D5151" s="211" t="s">
        <v>216</v>
      </c>
      <c r="E5151" s="198">
        <v>121.94</v>
      </c>
      <c r="F5151" s="198">
        <v>2</v>
      </c>
      <c r="G5151" s="48">
        <f>+(Ventas_Wellpro[[#This Row],[Precio de Venta]]*0.16)*Ventas_Wellpro[[#This Row],[Cantidad Vendida]]</f>
        <v>39.020800000000001</v>
      </c>
      <c r="H5151" s="200">
        <v>243.88</v>
      </c>
      <c r="I5151" s="17">
        <f>+Ventas_Wellpro[[#This Row],[Total de Venta sin IVA]]+Ventas_Wellpro[[#This Row],[IVA]]</f>
        <v>282.9008</v>
      </c>
      <c r="J5151">
        <f>YEAR(Ventas_Wellpro[[#This Row],[Fecha]])</f>
        <v>2026</v>
      </c>
      <c r="K5151" t="str">
        <f>TEXT(Ventas_Wellpro[[#This Row],[Fecha]],"MMMM")</f>
        <v>junio</v>
      </c>
      <c r="L5151">
        <f>DAY(Ventas_Wellpro[[#This Row],[Fecha]])</f>
        <v>22</v>
      </c>
    </row>
    <row r="5152" spans="2:12" x14ac:dyDescent="0.25">
      <c r="B5152" s="70">
        <v>46195</v>
      </c>
      <c r="C5152" s="74" t="s">
        <v>23</v>
      </c>
      <c r="D5152" s="210" t="s">
        <v>216</v>
      </c>
      <c r="E5152" s="197">
        <v>121.94</v>
      </c>
      <c r="F5152" s="197">
        <v>1</v>
      </c>
      <c r="G5152" s="48">
        <f>+(Ventas_Wellpro[[#This Row],[Precio de Venta]]*0.16)*Ventas_Wellpro[[#This Row],[Cantidad Vendida]]</f>
        <v>19.510400000000001</v>
      </c>
      <c r="H5152" s="199">
        <v>121.94</v>
      </c>
      <c r="I5152" s="17">
        <f>+Ventas_Wellpro[[#This Row],[Total de Venta sin IVA]]+Ventas_Wellpro[[#This Row],[IVA]]</f>
        <v>141.4504</v>
      </c>
      <c r="J5152">
        <f>YEAR(Ventas_Wellpro[[#This Row],[Fecha]])</f>
        <v>2026</v>
      </c>
      <c r="K5152" t="str">
        <f>TEXT(Ventas_Wellpro[[#This Row],[Fecha]],"MMMM")</f>
        <v>junio</v>
      </c>
      <c r="L5152">
        <f>DAY(Ventas_Wellpro[[#This Row],[Fecha]])</f>
        <v>22</v>
      </c>
    </row>
    <row r="5153" spans="2:12" x14ac:dyDescent="0.25">
      <c r="B5153" s="70">
        <v>46195</v>
      </c>
      <c r="C5153" s="74" t="s">
        <v>24</v>
      </c>
      <c r="D5153" s="211" t="s">
        <v>216</v>
      </c>
      <c r="E5153" s="198">
        <v>121.94</v>
      </c>
      <c r="F5153" s="198">
        <v>1</v>
      </c>
      <c r="G5153" s="48">
        <f>+(Ventas_Wellpro[[#This Row],[Precio de Venta]]*0.16)*Ventas_Wellpro[[#This Row],[Cantidad Vendida]]</f>
        <v>19.510400000000001</v>
      </c>
      <c r="H5153" s="200">
        <v>121.94</v>
      </c>
      <c r="I5153" s="17">
        <f>+Ventas_Wellpro[[#This Row],[Total de Venta sin IVA]]+Ventas_Wellpro[[#This Row],[IVA]]</f>
        <v>141.4504</v>
      </c>
      <c r="J5153">
        <f>YEAR(Ventas_Wellpro[[#This Row],[Fecha]])</f>
        <v>2026</v>
      </c>
      <c r="K5153" t="str">
        <f>TEXT(Ventas_Wellpro[[#This Row],[Fecha]],"MMMM")</f>
        <v>junio</v>
      </c>
      <c r="L5153">
        <f>DAY(Ventas_Wellpro[[#This Row],[Fecha]])</f>
        <v>22</v>
      </c>
    </row>
    <row r="5154" spans="2:12" x14ac:dyDescent="0.25">
      <c r="B5154" s="70">
        <v>46195</v>
      </c>
      <c r="C5154" s="74" t="s">
        <v>12</v>
      </c>
      <c r="D5154" s="210" t="s">
        <v>216</v>
      </c>
      <c r="E5154" s="197">
        <v>276.47000000000003</v>
      </c>
      <c r="F5154" s="197">
        <v>1</v>
      </c>
      <c r="G5154" s="48">
        <f>+(Ventas_Wellpro[[#This Row],[Precio de Venta]]*0.16)*Ventas_Wellpro[[#This Row],[Cantidad Vendida]]</f>
        <v>44.235200000000006</v>
      </c>
      <c r="H5154" s="199">
        <v>276.47000000000003</v>
      </c>
      <c r="I5154" s="17">
        <f>+Ventas_Wellpro[[#This Row],[Total de Venta sin IVA]]+Ventas_Wellpro[[#This Row],[IVA]]</f>
        <v>320.70520000000005</v>
      </c>
      <c r="J5154">
        <f>YEAR(Ventas_Wellpro[[#This Row],[Fecha]])</f>
        <v>2026</v>
      </c>
      <c r="K5154" t="str">
        <f>TEXT(Ventas_Wellpro[[#This Row],[Fecha]],"MMMM")</f>
        <v>junio</v>
      </c>
      <c r="L5154">
        <f>DAY(Ventas_Wellpro[[#This Row],[Fecha]])</f>
        <v>22</v>
      </c>
    </row>
    <row r="5155" spans="2:12" x14ac:dyDescent="0.25">
      <c r="B5155" s="70">
        <v>46195</v>
      </c>
      <c r="C5155" s="74" t="s">
        <v>12</v>
      </c>
      <c r="D5155" s="211" t="s">
        <v>216</v>
      </c>
      <c r="E5155" s="198">
        <v>276.47000000000003</v>
      </c>
      <c r="F5155" s="198">
        <v>1</v>
      </c>
      <c r="G5155" s="48">
        <f>+(Ventas_Wellpro[[#This Row],[Precio de Venta]]*0.16)*Ventas_Wellpro[[#This Row],[Cantidad Vendida]]</f>
        <v>44.235200000000006</v>
      </c>
      <c r="H5155" s="200">
        <v>276.47000000000003</v>
      </c>
      <c r="I5155" s="17">
        <f>+Ventas_Wellpro[[#This Row],[Total de Venta sin IVA]]+Ventas_Wellpro[[#This Row],[IVA]]</f>
        <v>320.70520000000005</v>
      </c>
      <c r="J5155">
        <f>YEAR(Ventas_Wellpro[[#This Row],[Fecha]])</f>
        <v>2026</v>
      </c>
      <c r="K5155" t="str">
        <f>TEXT(Ventas_Wellpro[[#This Row],[Fecha]],"MMMM")</f>
        <v>junio</v>
      </c>
      <c r="L5155">
        <f>DAY(Ventas_Wellpro[[#This Row],[Fecha]])</f>
        <v>22</v>
      </c>
    </row>
    <row r="5156" spans="2:12" x14ac:dyDescent="0.25">
      <c r="B5156" s="70">
        <v>46195</v>
      </c>
      <c r="C5156" s="74" t="s">
        <v>10</v>
      </c>
      <c r="D5156" s="210" t="s">
        <v>216</v>
      </c>
      <c r="E5156" s="197">
        <v>276.47000000000003</v>
      </c>
      <c r="F5156" s="197">
        <v>1</v>
      </c>
      <c r="G5156" s="48">
        <f>+(Ventas_Wellpro[[#This Row],[Precio de Venta]]*0.16)*Ventas_Wellpro[[#This Row],[Cantidad Vendida]]</f>
        <v>44.235200000000006</v>
      </c>
      <c r="H5156" s="199">
        <v>276.47000000000003</v>
      </c>
      <c r="I5156" s="17">
        <f>+Ventas_Wellpro[[#This Row],[Total de Venta sin IVA]]+Ventas_Wellpro[[#This Row],[IVA]]</f>
        <v>320.70520000000005</v>
      </c>
      <c r="J5156">
        <f>YEAR(Ventas_Wellpro[[#This Row],[Fecha]])</f>
        <v>2026</v>
      </c>
      <c r="K5156" t="str">
        <f>TEXT(Ventas_Wellpro[[#This Row],[Fecha]],"MMMM")</f>
        <v>junio</v>
      </c>
      <c r="L5156">
        <f>DAY(Ventas_Wellpro[[#This Row],[Fecha]])</f>
        <v>22</v>
      </c>
    </row>
    <row r="5157" spans="2:12" x14ac:dyDescent="0.25">
      <c r="B5157" s="70">
        <v>46195</v>
      </c>
      <c r="C5157" s="123" t="s">
        <v>147</v>
      </c>
      <c r="D5157" s="211" t="s">
        <v>216</v>
      </c>
      <c r="E5157" s="198">
        <v>85.34</v>
      </c>
      <c r="F5157" s="198">
        <v>1</v>
      </c>
      <c r="G5157" s="48">
        <f>+(Ventas_Wellpro[[#This Row],[Precio de Venta]]*0.16)*Ventas_Wellpro[[#This Row],[Cantidad Vendida]]</f>
        <v>13.654400000000001</v>
      </c>
      <c r="H5157" s="200">
        <v>85.34</v>
      </c>
      <c r="I5157" s="17">
        <f>+Ventas_Wellpro[[#This Row],[Total de Venta sin IVA]]+Ventas_Wellpro[[#This Row],[IVA]]</f>
        <v>98.994399999999999</v>
      </c>
      <c r="J5157">
        <f>YEAR(Ventas_Wellpro[[#This Row],[Fecha]])</f>
        <v>2026</v>
      </c>
      <c r="K5157" t="str">
        <f>TEXT(Ventas_Wellpro[[#This Row],[Fecha]],"MMMM")</f>
        <v>junio</v>
      </c>
      <c r="L5157">
        <f>DAY(Ventas_Wellpro[[#This Row],[Fecha]])</f>
        <v>22</v>
      </c>
    </row>
    <row r="5158" spans="2:12" x14ac:dyDescent="0.25">
      <c r="B5158" s="70">
        <v>46195</v>
      </c>
      <c r="C5158" s="123" t="s">
        <v>147</v>
      </c>
      <c r="D5158" s="210" t="s">
        <v>216</v>
      </c>
      <c r="E5158" s="197">
        <v>85.34</v>
      </c>
      <c r="F5158" s="197">
        <v>2</v>
      </c>
      <c r="G5158" s="48">
        <f>+(Ventas_Wellpro[[#This Row],[Precio de Venta]]*0.16)*Ventas_Wellpro[[#This Row],[Cantidad Vendida]]</f>
        <v>27.308800000000002</v>
      </c>
      <c r="H5158" s="199">
        <v>170.68</v>
      </c>
      <c r="I5158" s="17">
        <f>+Ventas_Wellpro[[#This Row],[Total de Venta sin IVA]]+Ventas_Wellpro[[#This Row],[IVA]]</f>
        <v>197.9888</v>
      </c>
      <c r="J5158">
        <f>YEAR(Ventas_Wellpro[[#This Row],[Fecha]])</f>
        <v>2026</v>
      </c>
      <c r="K5158" t="str">
        <f>TEXT(Ventas_Wellpro[[#This Row],[Fecha]],"MMMM")</f>
        <v>junio</v>
      </c>
      <c r="L5158">
        <f>DAY(Ventas_Wellpro[[#This Row],[Fecha]])</f>
        <v>22</v>
      </c>
    </row>
    <row r="5159" spans="2:12" x14ac:dyDescent="0.25">
      <c r="B5159" s="70">
        <v>46195</v>
      </c>
      <c r="C5159" s="123" t="s">
        <v>147</v>
      </c>
      <c r="D5159" s="211" t="s">
        <v>216</v>
      </c>
      <c r="E5159" s="198">
        <v>85.34</v>
      </c>
      <c r="F5159" s="198">
        <v>2</v>
      </c>
      <c r="G5159" s="48">
        <f>+(Ventas_Wellpro[[#This Row],[Precio de Venta]]*0.16)*Ventas_Wellpro[[#This Row],[Cantidad Vendida]]</f>
        <v>27.308800000000002</v>
      </c>
      <c r="H5159" s="200">
        <v>170.68</v>
      </c>
      <c r="I5159" s="17">
        <f>+Ventas_Wellpro[[#This Row],[Total de Venta sin IVA]]+Ventas_Wellpro[[#This Row],[IVA]]</f>
        <v>197.9888</v>
      </c>
      <c r="J5159">
        <f>YEAR(Ventas_Wellpro[[#This Row],[Fecha]])</f>
        <v>2026</v>
      </c>
      <c r="K5159" t="str">
        <f>TEXT(Ventas_Wellpro[[#This Row],[Fecha]],"MMMM")</f>
        <v>junio</v>
      </c>
      <c r="L5159">
        <f>DAY(Ventas_Wellpro[[#This Row],[Fecha]])</f>
        <v>22</v>
      </c>
    </row>
    <row r="5160" spans="2:12" x14ac:dyDescent="0.25">
      <c r="B5160" s="70">
        <v>46195</v>
      </c>
      <c r="C5160" s="123" t="s">
        <v>147</v>
      </c>
      <c r="D5160" s="210" t="s">
        <v>216</v>
      </c>
      <c r="E5160" s="197">
        <v>85.34</v>
      </c>
      <c r="F5160" s="197">
        <v>1</v>
      </c>
      <c r="G5160" s="48">
        <f>+(Ventas_Wellpro[[#This Row],[Precio de Venta]]*0.16)*Ventas_Wellpro[[#This Row],[Cantidad Vendida]]</f>
        <v>13.654400000000001</v>
      </c>
      <c r="H5160" s="199">
        <v>85.34</v>
      </c>
      <c r="I5160" s="17">
        <f>+Ventas_Wellpro[[#This Row],[Total de Venta sin IVA]]+Ventas_Wellpro[[#This Row],[IVA]]</f>
        <v>98.994399999999999</v>
      </c>
      <c r="J5160">
        <f>YEAR(Ventas_Wellpro[[#This Row],[Fecha]])</f>
        <v>2026</v>
      </c>
      <c r="K5160" t="str">
        <f>TEXT(Ventas_Wellpro[[#This Row],[Fecha]],"MMMM")</f>
        <v>junio</v>
      </c>
      <c r="L5160">
        <f>DAY(Ventas_Wellpro[[#This Row],[Fecha]])</f>
        <v>22</v>
      </c>
    </row>
    <row r="5161" spans="2:12" x14ac:dyDescent="0.25">
      <c r="B5161" s="70">
        <v>46195</v>
      </c>
      <c r="C5161" s="74" t="s">
        <v>123</v>
      </c>
      <c r="D5161" s="211" t="s">
        <v>216</v>
      </c>
      <c r="E5161" s="198">
        <v>121.94</v>
      </c>
      <c r="F5161" s="198">
        <v>1</v>
      </c>
      <c r="G5161" s="48">
        <f>+(Ventas_Wellpro[[#This Row],[Precio de Venta]]*0.16)*Ventas_Wellpro[[#This Row],[Cantidad Vendida]]</f>
        <v>19.510400000000001</v>
      </c>
      <c r="H5161" s="200">
        <v>121.94</v>
      </c>
      <c r="I5161" s="17">
        <f>+Ventas_Wellpro[[#This Row],[Total de Venta sin IVA]]+Ventas_Wellpro[[#This Row],[IVA]]</f>
        <v>141.4504</v>
      </c>
      <c r="J5161">
        <f>YEAR(Ventas_Wellpro[[#This Row],[Fecha]])</f>
        <v>2026</v>
      </c>
      <c r="K5161" t="str">
        <f>TEXT(Ventas_Wellpro[[#This Row],[Fecha]],"MMMM")</f>
        <v>junio</v>
      </c>
      <c r="L5161">
        <f>DAY(Ventas_Wellpro[[#This Row],[Fecha]])</f>
        <v>22</v>
      </c>
    </row>
    <row r="5162" spans="2:12" x14ac:dyDescent="0.25">
      <c r="B5162" s="70">
        <v>46195</v>
      </c>
      <c r="C5162" s="74" t="s">
        <v>123</v>
      </c>
      <c r="D5162" s="210" t="s">
        <v>216</v>
      </c>
      <c r="E5162" s="197">
        <v>121.94</v>
      </c>
      <c r="F5162" s="197">
        <v>1</v>
      </c>
      <c r="G5162" s="48">
        <f>+(Ventas_Wellpro[[#This Row],[Precio de Venta]]*0.16)*Ventas_Wellpro[[#This Row],[Cantidad Vendida]]</f>
        <v>19.510400000000001</v>
      </c>
      <c r="H5162" s="199">
        <v>121.94</v>
      </c>
      <c r="I5162" s="17">
        <f>+Ventas_Wellpro[[#This Row],[Total de Venta sin IVA]]+Ventas_Wellpro[[#This Row],[IVA]]</f>
        <v>141.4504</v>
      </c>
      <c r="J5162">
        <f>YEAR(Ventas_Wellpro[[#This Row],[Fecha]])</f>
        <v>2026</v>
      </c>
      <c r="K5162" t="str">
        <f>TEXT(Ventas_Wellpro[[#This Row],[Fecha]],"MMMM")</f>
        <v>junio</v>
      </c>
      <c r="L5162">
        <f>DAY(Ventas_Wellpro[[#This Row],[Fecha]])</f>
        <v>22</v>
      </c>
    </row>
    <row r="5163" spans="2:12" x14ac:dyDescent="0.25">
      <c r="B5163" s="70">
        <v>46195</v>
      </c>
      <c r="C5163" s="88" t="s">
        <v>58</v>
      </c>
      <c r="D5163" t="s">
        <v>203</v>
      </c>
      <c r="E5163" s="198">
        <v>14.22</v>
      </c>
      <c r="F5163" s="198">
        <v>12</v>
      </c>
      <c r="G5163" s="48">
        <f>+(Ventas_Wellpro[[#This Row],[Precio de Venta]]*0.16)*Ventas_Wellpro[[#This Row],[Cantidad Vendida]]</f>
        <v>27.302400000000006</v>
      </c>
      <c r="H5163" s="200">
        <v>170.64</v>
      </c>
      <c r="I5163" s="17">
        <f>+Ventas_Wellpro[[#This Row],[Total de Venta sin IVA]]+Ventas_Wellpro[[#This Row],[IVA]]</f>
        <v>197.94239999999999</v>
      </c>
      <c r="J5163">
        <f>YEAR(Ventas_Wellpro[[#This Row],[Fecha]])</f>
        <v>2026</v>
      </c>
      <c r="K5163" t="str">
        <f>TEXT(Ventas_Wellpro[[#This Row],[Fecha]],"MMMM")</f>
        <v>junio</v>
      </c>
      <c r="L5163">
        <f>DAY(Ventas_Wellpro[[#This Row],[Fecha]])</f>
        <v>22</v>
      </c>
    </row>
    <row r="5164" spans="2:12" x14ac:dyDescent="0.25">
      <c r="B5164" s="70">
        <v>46195</v>
      </c>
      <c r="C5164" s="88" t="s">
        <v>59</v>
      </c>
      <c r="D5164" t="s">
        <v>203</v>
      </c>
      <c r="E5164" s="197">
        <v>14.22</v>
      </c>
      <c r="F5164" s="197">
        <v>25</v>
      </c>
      <c r="G5164" s="48">
        <f>+(Ventas_Wellpro[[#This Row],[Precio de Venta]]*0.16)*Ventas_Wellpro[[#This Row],[Cantidad Vendida]]</f>
        <v>56.88000000000001</v>
      </c>
      <c r="H5164" s="199">
        <v>355.5</v>
      </c>
      <c r="I5164" s="17">
        <f>+Ventas_Wellpro[[#This Row],[Total de Venta sin IVA]]+Ventas_Wellpro[[#This Row],[IVA]]</f>
        <v>412.38</v>
      </c>
      <c r="J5164">
        <f>YEAR(Ventas_Wellpro[[#This Row],[Fecha]])</f>
        <v>2026</v>
      </c>
      <c r="K5164" t="str">
        <f>TEXT(Ventas_Wellpro[[#This Row],[Fecha]],"MMMM")</f>
        <v>junio</v>
      </c>
      <c r="L5164">
        <f>DAY(Ventas_Wellpro[[#This Row],[Fecha]])</f>
        <v>22</v>
      </c>
    </row>
    <row r="5165" spans="2:12" x14ac:dyDescent="0.25">
      <c r="B5165" s="70">
        <v>46195</v>
      </c>
      <c r="C5165" s="88" t="s">
        <v>57</v>
      </c>
      <c r="D5165" t="s">
        <v>203</v>
      </c>
      <c r="E5165" s="198">
        <v>14.22</v>
      </c>
      <c r="F5165" s="198">
        <v>16</v>
      </c>
      <c r="G5165" s="48">
        <f>+(Ventas_Wellpro[[#This Row],[Precio de Venta]]*0.16)*Ventas_Wellpro[[#This Row],[Cantidad Vendida]]</f>
        <v>36.403200000000005</v>
      </c>
      <c r="H5165" s="200">
        <v>227.52</v>
      </c>
      <c r="I5165" s="17">
        <f>+Ventas_Wellpro[[#This Row],[Total de Venta sin IVA]]+Ventas_Wellpro[[#This Row],[IVA]]</f>
        <v>263.92320000000001</v>
      </c>
      <c r="J5165">
        <f>YEAR(Ventas_Wellpro[[#This Row],[Fecha]])</f>
        <v>2026</v>
      </c>
      <c r="K5165" t="str">
        <f>TEXT(Ventas_Wellpro[[#This Row],[Fecha]],"MMMM")</f>
        <v>junio</v>
      </c>
      <c r="L5165">
        <f>DAY(Ventas_Wellpro[[#This Row],[Fecha]])</f>
        <v>22</v>
      </c>
    </row>
    <row r="5166" spans="2:12" x14ac:dyDescent="0.25">
      <c r="B5166" s="70">
        <v>46196</v>
      </c>
      <c r="C5166" s="88" t="s">
        <v>18</v>
      </c>
      <c r="D5166" t="s">
        <v>196</v>
      </c>
      <c r="E5166" s="197">
        <v>525.59</v>
      </c>
      <c r="F5166" s="197">
        <v>6</v>
      </c>
      <c r="G5166" s="48">
        <f>+(Ventas_Wellpro[[#This Row],[Precio de Venta]]*0.16)*Ventas_Wellpro[[#This Row],[Cantidad Vendida]]</f>
        <v>504.56640000000004</v>
      </c>
      <c r="H5166" s="199">
        <v>3153.54</v>
      </c>
      <c r="I5166" s="17">
        <f>+Ventas_Wellpro[[#This Row],[Total de Venta sin IVA]]+Ventas_Wellpro[[#This Row],[IVA]]</f>
        <v>3658.1064000000001</v>
      </c>
      <c r="J5166">
        <f>YEAR(Ventas_Wellpro[[#This Row],[Fecha]])</f>
        <v>2026</v>
      </c>
      <c r="K5166" t="str">
        <f>TEXT(Ventas_Wellpro[[#This Row],[Fecha]],"MMMM")</f>
        <v>junio</v>
      </c>
      <c r="L5166">
        <f>DAY(Ventas_Wellpro[[#This Row],[Fecha]])</f>
        <v>23</v>
      </c>
    </row>
    <row r="5167" spans="2:12" x14ac:dyDescent="0.25">
      <c r="B5167" s="70">
        <v>46196</v>
      </c>
      <c r="C5167" s="88" t="s">
        <v>18</v>
      </c>
      <c r="D5167" t="s">
        <v>196</v>
      </c>
      <c r="E5167" s="198">
        <v>525.59</v>
      </c>
      <c r="F5167" s="198">
        <v>6</v>
      </c>
      <c r="G5167" s="48">
        <f>+(Ventas_Wellpro[[#This Row],[Precio de Venta]]*0.16)*Ventas_Wellpro[[#This Row],[Cantidad Vendida]]</f>
        <v>504.56640000000004</v>
      </c>
      <c r="H5167" s="200">
        <v>3153.54</v>
      </c>
      <c r="I5167" s="17">
        <f>+Ventas_Wellpro[[#This Row],[Total de Venta sin IVA]]+Ventas_Wellpro[[#This Row],[IVA]]</f>
        <v>3658.1064000000001</v>
      </c>
      <c r="J5167">
        <f>YEAR(Ventas_Wellpro[[#This Row],[Fecha]])</f>
        <v>2026</v>
      </c>
      <c r="K5167" t="str">
        <f>TEXT(Ventas_Wellpro[[#This Row],[Fecha]],"MMMM")</f>
        <v>junio</v>
      </c>
      <c r="L5167">
        <f>DAY(Ventas_Wellpro[[#This Row],[Fecha]])</f>
        <v>23</v>
      </c>
    </row>
    <row r="5168" spans="2:12" x14ac:dyDescent="0.25">
      <c r="B5168" s="70">
        <v>46196</v>
      </c>
      <c r="C5168" s="88" t="s">
        <v>18</v>
      </c>
      <c r="D5168" t="s">
        <v>196</v>
      </c>
      <c r="E5168" s="197">
        <v>525.59</v>
      </c>
      <c r="F5168" s="197">
        <v>6</v>
      </c>
      <c r="G5168" s="48">
        <f>+(Ventas_Wellpro[[#This Row],[Precio de Venta]]*0.16)*Ventas_Wellpro[[#This Row],[Cantidad Vendida]]</f>
        <v>504.56640000000004</v>
      </c>
      <c r="H5168" s="199">
        <v>3153.54</v>
      </c>
      <c r="I5168" s="17">
        <f>+Ventas_Wellpro[[#This Row],[Total de Venta sin IVA]]+Ventas_Wellpro[[#This Row],[IVA]]</f>
        <v>3658.1064000000001</v>
      </c>
      <c r="J5168">
        <f>YEAR(Ventas_Wellpro[[#This Row],[Fecha]])</f>
        <v>2026</v>
      </c>
      <c r="K5168" t="str">
        <f>TEXT(Ventas_Wellpro[[#This Row],[Fecha]],"MMMM")</f>
        <v>junio</v>
      </c>
      <c r="L5168">
        <f>DAY(Ventas_Wellpro[[#This Row],[Fecha]])</f>
        <v>23</v>
      </c>
    </row>
    <row r="5169" spans="2:12" x14ac:dyDescent="0.25">
      <c r="B5169" s="70">
        <v>46196</v>
      </c>
      <c r="C5169" s="74" t="s">
        <v>22</v>
      </c>
      <c r="D5169" s="211" t="s">
        <v>144</v>
      </c>
      <c r="E5169" s="198">
        <v>121.94</v>
      </c>
      <c r="F5169" s="198">
        <v>1</v>
      </c>
      <c r="G5169" s="48">
        <f>+(Ventas_Wellpro[[#This Row],[Precio de Venta]]*0.16)*Ventas_Wellpro[[#This Row],[Cantidad Vendida]]</f>
        <v>19.510400000000001</v>
      </c>
      <c r="H5169" s="200">
        <v>121.94</v>
      </c>
      <c r="I5169" s="17">
        <f>+Ventas_Wellpro[[#This Row],[Total de Venta sin IVA]]+Ventas_Wellpro[[#This Row],[IVA]]</f>
        <v>141.4504</v>
      </c>
      <c r="J5169">
        <f>YEAR(Ventas_Wellpro[[#This Row],[Fecha]])</f>
        <v>2026</v>
      </c>
      <c r="K5169" t="str">
        <f>TEXT(Ventas_Wellpro[[#This Row],[Fecha]],"MMMM")</f>
        <v>junio</v>
      </c>
      <c r="L5169">
        <f>DAY(Ventas_Wellpro[[#This Row],[Fecha]])</f>
        <v>23</v>
      </c>
    </row>
    <row r="5170" spans="2:12" x14ac:dyDescent="0.25">
      <c r="B5170" s="70">
        <v>46196</v>
      </c>
      <c r="C5170" s="74" t="s">
        <v>22</v>
      </c>
      <c r="D5170" s="210" t="s">
        <v>144</v>
      </c>
      <c r="E5170" s="197">
        <v>121.94</v>
      </c>
      <c r="F5170" s="197">
        <v>1</v>
      </c>
      <c r="G5170" s="48">
        <f>+(Ventas_Wellpro[[#This Row],[Precio de Venta]]*0.16)*Ventas_Wellpro[[#This Row],[Cantidad Vendida]]</f>
        <v>19.510400000000001</v>
      </c>
      <c r="H5170" s="199">
        <v>121.94</v>
      </c>
      <c r="I5170" s="17">
        <f>+Ventas_Wellpro[[#This Row],[Total de Venta sin IVA]]+Ventas_Wellpro[[#This Row],[IVA]]</f>
        <v>141.4504</v>
      </c>
      <c r="J5170">
        <f>YEAR(Ventas_Wellpro[[#This Row],[Fecha]])</f>
        <v>2026</v>
      </c>
      <c r="K5170" t="str">
        <f>TEXT(Ventas_Wellpro[[#This Row],[Fecha]],"MMMM")</f>
        <v>junio</v>
      </c>
      <c r="L5170">
        <f>DAY(Ventas_Wellpro[[#This Row],[Fecha]])</f>
        <v>23</v>
      </c>
    </row>
    <row r="5171" spans="2:12" x14ac:dyDescent="0.25">
      <c r="B5171" s="70">
        <v>46196</v>
      </c>
      <c r="C5171" s="74" t="s">
        <v>22</v>
      </c>
      <c r="D5171" s="211" t="s">
        <v>144</v>
      </c>
      <c r="E5171" s="198">
        <v>121.94</v>
      </c>
      <c r="F5171" s="198">
        <v>1</v>
      </c>
      <c r="G5171" s="48">
        <f>+(Ventas_Wellpro[[#This Row],[Precio de Venta]]*0.16)*Ventas_Wellpro[[#This Row],[Cantidad Vendida]]</f>
        <v>19.510400000000001</v>
      </c>
      <c r="H5171" s="200">
        <v>121.94</v>
      </c>
      <c r="I5171" s="17">
        <f>+Ventas_Wellpro[[#This Row],[Total de Venta sin IVA]]+Ventas_Wellpro[[#This Row],[IVA]]</f>
        <v>141.4504</v>
      </c>
      <c r="J5171">
        <f>YEAR(Ventas_Wellpro[[#This Row],[Fecha]])</f>
        <v>2026</v>
      </c>
      <c r="K5171" t="str">
        <f>TEXT(Ventas_Wellpro[[#This Row],[Fecha]],"MMMM")</f>
        <v>junio</v>
      </c>
      <c r="L5171">
        <f>DAY(Ventas_Wellpro[[#This Row],[Fecha]])</f>
        <v>23</v>
      </c>
    </row>
    <row r="5172" spans="2:12" x14ac:dyDescent="0.25">
      <c r="B5172" s="70">
        <v>46196</v>
      </c>
      <c r="C5172" s="74" t="s">
        <v>22</v>
      </c>
      <c r="D5172" s="210" t="s">
        <v>144</v>
      </c>
      <c r="E5172" s="197">
        <v>121.94</v>
      </c>
      <c r="F5172" s="197">
        <v>1</v>
      </c>
      <c r="G5172" s="48">
        <f>+(Ventas_Wellpro[[#This Row],[Precio de Venta]]*0.16)*Ventas_Wellpro[[#This Row],[Cantidad Vendida]]</f>
        <v>19.510400000000001</v>
      </c>
      <c r="H5172" s="199">
        <v>121.94</v>
      </c>
      <c r="I5172" s="17">
        <f>+Ventas_Wellpro[[#This Row],[Total de Venta sin IVA]]+Ventas_Wellpro[[#This Row],[IVA]]</f>
        <v>141.4504</v>
      </c>
      <c r="J5172">
        <f>YEAR(Ventas_Wellpro[[#This Row],[Fecha]])</f>
        <v>2026</v>
      </c>
      <c r="K5172" t="str">
        <f>TEXT(Ventas_Wellpro[[#This Row],[Fecha]],"MMMM")</f>
        <v>junio</v>
      </c>
      <c r="L5172">
        <f>DAY(Ventas_Wellpro[[#This Row],[Fecha]])</f>
        <v>23</v>
      </c>
    </row>
    <row r="5173" spans="2:12" x14ac:dyDescent="0.25">
      <c r="B5173" s="70">
        <v>46196</v>
      </c>
      <c r="C5173" s="74" t="s">
        <v>21</v>
      </c>
      <c r="D5173" s="211" t="s">
        <v>144</v>
      </c>
      <c r="E5173" s="198">
        <v>121.94</v>
      </c>
      <c r="F5173" s="198">
        <v>1</v>
      </c>
      <c r="G5173" s="48">
        <f>+(Ventas_Wellpro[[#This Row],[Precio de Venta]]*0.16)*Ventas_Wellpro[[#This Row],[Cantidad Vendida]]</f>
        <v>19.510400000000001</v>
      </c>
      <c r="H5173" s="200">
        <v>121.94</v>
      </c>
      <c r="I5173" s="17">
        <f>+Ventas_Wellpro[[#This Row],[Total de Venta sin IVA]]+Ventas_Wellpro[[#This Row],[IVA]]</f>
        <v>141.4504</v>
      </c>
      <c r="J5173">
        <f>YEAR(Ventas_Wellpro[[#This Row],[Fecha]])</f>
        <v>2026</v>
      </c>
      <c r="K5173" t="str">
        <f>TEXT(Ventas_Wellpro[[#This Row],[Fecha]],"MMMM")</f>
        <v>junio</v>
      </c>
      <c r="L5173">
        <f>DAY(Ventas_Wellpro[[#This Row],[Fecha]])</f>
        <v>23</v>
      </c>
    </row>
    <row r="5174" spans="2:12" x14ac:dyDescent="0.25">
      <c r="B5174" s="70">
        <v>46196</v>
      </c>
      <c r="C5174" s="74" t="s">
        <v>21</v>
      </c>
      <c r="D5174" s="210" t="s">
        <v>144</v>
      </c>
      <c r="E5174" s="197">
        <v>121.94</v>
      </c>
      <c r="F5174" s="197">
        <v>1</v>
      </c>
      <c r="G5174" s="48">
        <f>+(Ventas_Wellpro[[#This Row],[Precio de Venta]]*0.16)*Ventas_Wellpro[[#This Row],[Cantidad Vendida]]</f>
        <v>19.510400000000001</v>
      </c>
      <c r="H5174" s="199">
        <v>121.94</v>
      </c>
      <c r="I5174" s="17">
        <f>+Ventas_Wellpro[[#This Row],[Total de Venta sin IVA]]+Ventas_Wellpro[[#This Row],[IVA]]</f>
        <v>141.4504</v>
      </c>
      <c r="J5174">
        <f>YEAR(Ventas_Wellpro[[#This Row],[Fecha]])</f>
        <v>2026</v>
      </c>
      <c r="K5174" t="str">
        <f>TEXT(Ventas_Wellpro[[#This Row],[Fecha]],"MMMM")</f>
        <v>junio</v>
      </c>
      <c r="L5174">
        <f>DAY(Ventas_Wellpro[[#This Row],[Fecha]])</f>
        <v>23</v>
      </c>
    </row>
    <row r="5175" spans="2:12" x14ac:dyDescent="0.25">
      <c r="B5175" s="70">
        <v>46196</v>
      </c>
      <c r="C5175" s="74" t="s">
        <v>24</v>
      </c>
      <c r="D5175" s="211" t="s">
        <v>144</v>
      </c>
      <c r="E5175" s="198">
        <v>121.94</v>
      </c>
      <c r="F5175" s="198">
        <v>1</v>
      </c>
      <c r="G5175" s="48">
        <f>+(Ventas_Wellpro[[#This Row],[Precio de Venta]]*0.16)*Ventas_Wellpro[[#This Row],[Cantidad Vendida]]</f>
        <v>19.510400000000001</v>
      </c>
      <c r="H5175" s="200">
        <v>121.94</v>
      </c>
      <c r="I5175" s="17">
        <f>+Ventas_Wellpro[[#This Row],[Total de Venta sin IVA]]+Ventas_Wellpro[[#This Row],[IVA]]</f>
        <v>141.4504</v>
      </c>
      <c r="J5175">
        <f>YEAR(Ventas_Wellpro[[#This Row],[Fecha]])</f>
        <v>2026</v>
      </c>
      <c r="K5175" t="str">
        <f>TEXT(Ventas_Wellpro[[#This Row],[Fecha]],"MMMM")</f>
        <v>junio</v>
      </c>
      <c r="L5175">
        <f>DAY(Ventas_Wellpro[[#This Row],[Fecha]])</f>
        <v>23</v>
      </c>
    </row>
    <row r="5176" spans="2:12" x14ac:dyDescent="0.25">
      <c r="B5176" s="70">
        <v>46196</v>
      </c>
      <c r="C5176" s="74" t="s">
        <v>17</v>
      </c>
      <c r="D5176" t="s">
        <v>196</v>
      </c>
      <c r="E5176" s="198">
        <v>498.66</v>
      </c>
      <c r="F5176" s="198">
        <v>12</v>
      </c>
      <c r="G5176" s="48">
        <f>+(Ventas_Wellpro[[#This Row],[Precio de Venta]]*0.16)*Ventas_Wellpro[[#This Row],[Cantidad Vendida]]</f>
        <v>957.42720000000008</v>
      </c>
      <c r="H5176" s="200">
        <v>5983.92</v>
      </c>
      <c r="I5176" s="17">
        <f>+Ventas_Wellpro[[#This Row],[Total de Venta sin IVA]]+Ventas_Wellpro[[#This Row],[IVA]]</f>
        <v>6941.3472000000002</v>
      </c>
      <c r="J5176">
        <f>YEAR(Ventas_Wellpro[[#This Row],[Fecha]])</f>
        <v>2026</v>
      </c>
      <c r="K5176" t="str">
        <f>TEXT(Ventas_Wellpro[[#This Row],[Fecha]],"MMMM")</f>
        <v>junio</v>
      </c>
      <c r="L5176">
        <f>DAY(Ventas_Wellpro[[#This Row],[Fecha]])</f>
        <v>23</v>
      </c>
    </row>
    <row r="5177" spans="2:12" x14ac:dyDescent="0.25">
      <c r="B5177" s="70">
        <v>46196</v>
      </c>
      <c r="C5177" s="74" t="s">
        <v>17</v>
      </c>
      <c r="D5177" t="s">
        <v>196</v>
      </c>
      <c r="E5177" s="197">
        <v>498.66</v>
      </c>
      <c r="F5177" s="197">
        <v>6</v>
      </c>
      <c r="G5177" s="48">
        <f>+(Ventas_Wellpro[[#This Row],[Precio de Venta]]*0.16)*Ventas_Wellpro[[#This Row],[Cantidad Vendida]]</f>
        <v>478.71360000000004</v>
      </c>
      <c r="H5177" s="199">
        <v>2991.96</v>
      </c>
      <c r="I5177" s="17">
        <f>+Ventas_Wellpro[[#This Row],[Total de Venta sin IVA]]+Ventas_Wellpro[[#This Row],[IVA]]</f>
        <v>3470.6736000000001</v>
      </c>
      <c r="J5177">
        <f>YEAR(Ventas_Wellpro[[#This Row],[Fecha]])</f>
        <v>2026</v>
      </c>
      <c r="K5177" t="str">
        <f>TEXT(Ventas_Wellpro[[#This Row],[Fecha]],"MMMM")</f>
        <v>junio</v>
      </c>
      <c r="L5177">
        <f>DAY(Ventas_Wellpro[[#This Row],[Fecha]])</f>
        <v>23</v>
      </c>
    </row>
    <row r="5178" spans="2:12" x14ac:dyDescent="0.25">
      <c r="B5178" s="70">
        <v>46196</v>
      </c>
      <c r="C5178" s="74" t="s">
        <v>17</v>
      </c>
      <c r="D5178" t="s">
        <v>196</v>
      </c>
      <c r="E5178" s="198">
        <v>498.66</v>
      </c>
      <c r="F5178" s="198">
        <v>6</v>
      </c>
      <c r="G5178" s="48">
        <f>+(Ventas_Wellpro[[#This Row],[Precio de Venta]]*0.16)*Ventas_Wellpro[[#This Row],[Cantidad Vendida]]</f>
        <v>478.71360000000004</v>
      </c>
      <c r="H5178" s="200">
        <v>2991.96</v>
      </c>
      <c r="I5178" s="17">
        <f>+Ventas_Wellpro[[#This Row],[Total de Venta sin IVA]]+Ventas_Wellpro[[#This Row],[IVA]]</f>
        <v>3470.6736000000001</v>
      </c>
      <c r="J5178">
        <f>YEAR(Ventas_Wellpro[[#This Row],[Fecha]])</f>
        <v>2026</v>
      </c>
      <c r="K5178" t="str">
        <f>TEXT(Ventas_Wellpro[[#This Row],[Fecha]],"MMMM")</f>
        <v>junio</v>
      </c>
      <c r="L5178">
        <f>DAY(Ventas_Wellpro[[#This Row],[Fecha]])</f>
        <v>23</v>
      </c>
    </row>
    <row r="5179" spans="2:12" x14ac:dyDescent="0.25">
      <c r="B5179" s="70">
        <v>46196</v>
      </c>
      <c r="C5179" s="123" t="s">
        <v>147</v>
      </c>
      <c r="D5179" s="210" t="s">
        <v>144</v>
      </c>
      <c r="E5179" s="197">
        <v>85.34</v>
      </c>
      <c r="F5179" s="197">
        <v>1</v>
      </c>
      <c r="G5179" s="48">
        <f>+(Ventas_Wellpro[[#This Row],[Precio de Venta]]*0.16)*Ventas_Wellpro[[#This Row],[Cantidad Vendida]]</f>
        <v>13.654400000000001</v>
      </c>
      <c r="H5179" s="199">
        <v>85.34</v>
      </c>
      <c r="I5179" s="17">
        <f>+Ventas_Wellpro[[#This Row],[Total de Venta sin IVA]]+Ventas_Wellpro[[#This Row],[IVA]]</f>
        <v>98.994399999999999</v>
      </c>
      <c r="J5179">
        <f>YEAR(Ventas_Wellpro[[#This Row],[Fecha]])</f>
        <v>2026</v>
      </c>
      <c r="K5179" t="str">
        <f>TEXT(Ventas_Wellpro[[#This Row],[Fecha]],"MMMM")</f>
        <v>junio</v>
      </c>
      <c r="L5179">
        <f>DAY(Ventas_Wellpro[[#This Row],[Fecha]])</f>
        <v>23</v>
      </c>
    </row>
    <row r="5180" spans="2:12" x14ac:dyDescent="0.25">
      <c r="B5180" s="70">
        <v>46196</v>
      </c>
      <c r="C5180" s="123" t="s">
        <v>147</v>
      </c>
      <c r="D5180" s="211" t="s">
        <v>144</v>
      </c>
      <c r="E5180" s="198">
        <v>85.34</v>
      </c>
      <c r="F5180" s="198">
        <v>1</v>
      </c>
      <c r="G5180" s="48">
        <f>+(Ventas_Wellpro[[#This Row],[Precio de Venta]]*0.16)*Ventas_Wellpro[[#This Row],[Cantidad Vendida]]</f>
        <v>13.654400000000001</v>
      </c>
      <c r="H5180" s="200">
        <v>85.34</v>
      </c>
      <c r="I5180" s="17">
        <f>+Ventas_Wellpro[[#This Row],[Total de Venta sin IVA]]+Ventas_Wellpro[[#This Row],[IVA]]</f>
        <v>98.994399999999999</v>
      </c>
      <c r="J5180">
        <f>YEAR(Ventas_Wellpro[[#This Row],[Fecha]])</f>
        <v>2026</v>
      </c>
      <c r="K5180" t="str">
        <f>TEXT(Ventas_Wellpro[[#This Row],[Fecha]],"MMMM")</f>
        <v>junio</v>
      </c>
      <c r="L5180">
        <f>DAY(Ventas_Wellpro[[#This Row],[Fecha]])</f>
        <v>23</v>
      </c>
    </row>
    <row r="5181" spans="2:12" x14ac:dyDescent="0.25">
      <c r="B5181" s="70">
        <v>46196</v>
      </c>
      <c r="C5181" s="123" t="s">
        <v>147</v>
      </c>
      <c r="D5181" s="210" t="s">
        <v>144</v>
      </c>
      <c r="E5181" s="197">
        <v>85.34</v>
      </c>
      <c r="F5181" s="197">
        <v>1</v>
      </c>
      <c r="G5181" s="48">
        <f>+(Ventas_Wellpro[[#This Row],[Precio de Venta]]*0.16)*Ventas_Wellpro[[#This Row],[Cantidad Vendida]]</f>
        <v>13.654400000000001</v>
      </c>
      <c r="H5181" s="199">
        <v>85.34</v>
      </c>
      <c r="I5181" s="17">
        <f>+Ventas_Wellpro[[#This Row],[Total de Venta sin IVA]]+Ventas_Wellpro[[#This Row],[IVA]]</f>
        <v>98.994399999999999</v>
      </c>
      <c r="J5181">
        <f>YEAR(Ventas_Wellpro[[#This Row],[Fecha]])</f>
        <v>2026</v>
      </c>
      <c r="K5181" t="str">
        <f>TEXT(Ventas_Wellpro[[#This Row],[Fecha]],"MMMM")</f>
        <v>junio</v>
      </c>
      <c r="L5181">
        <f>DAY(Ventas_Wellpro[[#This Row],[Fecha]])</f>
        <v>23</v>
      </c>
    </row>
    <row r="5182" spans="2:12" x14ac:dyDescent="0.25">
      <c r="B5182" s="70">
        <v>46196</v>
      </c>
      <c r="C5182" s="74" t="s">
        <v>123</v>
      </c>
      <c r="D5182" s="211" t="s">
        <v>144</v>
      </c>
      <c r="E5182" s="198">
        <v>121.94</v>
      </c>
      <c r="F5182" s="198">
        <v>1</v>
      </c>
      <c r="G5182" s="48">
        <f>+(Ventas_Wellpro[[#This Row],[Precio de Venta]]*0.16)*Ventas_Wellpro[[#This Row],[Cantidad Vendida]]</f>
        <v>19.510400000000001</v>
      </c>
      <c r="H5182" s="200">
        <v>121.94</v>
      </c>
      <c r="I5182" s="17">
        <f>+Ventas_Wellpro[[#This Row],[Total de Venta sin IVA]]+Ventas_Wellpro[[#This Row],[IVA]]</f>
        <v>141.4504</v>
      </c>
      <c r="J5182">
        <f>YEAR(Ventas_Wellpro[[#This Row],[Fecha]])</f>
        <v>2026</v>
      </c>
      <c r="K5182" t="str">
        <f>TEXT(Ventas_Wellpro[[#This Row],[Fecha]],"MMMM")</f>
        <v>junio</v>
      </c>
      <c r="L5182">
        <f>DAY(Ventas_Wellpro[[#This Row],[Fecha]])</f>
        <v>23</v>
      </c>
    </row>
    <row r="5183" spans="2:12" x14ac:dyDescent="0.25">
      <c r="B5183" s="70">
        <v>46196</v>
      </c>
      <c r="C5183" s="74" t="s">
        <v>123</v>
      </c>
      <c r="D5183" s="210" t="s">
        <v>144</v>
      </c>
      <c r="E5183" s="197">
        <v>121.94</v>
      </c>
      <c r="F5183" s="197">
        <v>1</v>
      </c>
      <c r="G5183" s="48">
        <f>+(Ventas_Wellpro[[#This Row],[Precio de Venta]]*0.16)*Ventas_Wellpro[[#This Row],[Cantidad Vendida]]</f>
        <v>19.510400000000001</v>
      </c>
      <c r="H5183" s="199">
        <v>121.94</v>
      </c>
      <c r="I5183" s="17">
        <f>+Ventas_Wellpro[[#This Row],[Total de Venta sin IVA]]+Ventas_Wellpro[[#This Row],[IVA]]</f>
        <v>141.4504</v>
      </c>
      <c r="J5183">
        <f>YEAR(Ventas_Wellpro[[#This Row],[Fecha]])</f>
        <v>2026</v>
      </c>
      <c r="K5183" t="str">
        <f>TEXT(Ventas_Wellpro[[#This Row],[Fecha]],"MMMM")</f>
        <v>junio</v>
      </c>
      <c r="L5183">
        <f>DAY(Ventas_Wellpro[[#This Row],[Fecha]])</f>
        <v>23</v>
      </c>
    </row>
    <row r="5184" spans="2:12" x14ac:dyDescent="0.25">
      <c r="B5184" s="70">
        <v>46197</v>
      </c>
      <c r="C5184" s="74" t="s">
        <v>22</v>
      </c>
      <c r="D5184" s="210" t="s">
        <v>144</v>
      </c>
      <c r="E5184" s="63">
        <v>121.94</v>
      </c>
      <c r="F5184" s="63">
        <v>1</v>
      </c>
      <c r="G5184" s="48">
        <f>+(Ventas_Wellpro[[#This Row],[Precio de Venta]]*0.16)*Ventas_Wellpro[[#This Row],[Cantidad Vendida]]</f>
        <v>19.510400000000001</v>
      </c>
      <c r="H5184" s="48">
        <v>121.94</v>
      </c>
      <c r="I5184" s="17">
        <f>+Ventas_Wellpro[[#This Row],[Total de Venta sin IVA]]+Ventas_Wellpro[[#This Row],[IVA]]</f>
        <v>141.4504</v>
      </c>
      <c r="J5184">
        <f>YEAR(Ventas_Wellpro[[#This Row],[Fecha]])</f>
        <v>2026</v>
      </c>
      <c r="K5184" t="str">
        <f>TEXT(Ventas_Wellpro[[#This Row],[Fecha]],"MMMM")</f>
        <v>junio</v>
      </c>
      <c r="L5184">
        <f>DAY(Ventas_Wellpro[[#This Row],[Fecha]])</f>
        <v>24</v>
      </c>
    </row>
    <row r="5185" spans="2:12" x14ac:dyDescent="0.25">
      <c r="B5185" s="70">
        <v>46197</v>
      </c>
      <c r="C5185" s="74" t="s">
        <v>22</v>
      </c>
      <c r="D5185" s="211" t="s">
        <v>144</v>
      </c>
      <c r="E5185" s="64">
        <v>121.94</v>
      </c>
      <c r="F5185" s="64">
        <v>1</v>
      </c>
      <c r="G5185" s="48">
        <f>+(Ventas_Wellpro[[#This Row],[Precio de Venta]]*0.16)*Ventas_Wellpro[[#This Row],[Cantidad Vendida]]</f>
        <v>19.510400000000001</v>
      </c>
      <c r="H5185" s="65">
        <v>121.94</v>
      </c>
      <c r="I5185" s="17">
        <f>+Ventas_Wellpro[[#This Row],[Total de Venta sin IVA]]+Ventas_Wellpro[[#This Row],[IVA]]</f>
        <v>141.4504</v>
      </c>
      <c r="J5185">
        <f>YEAR(Ventas_Wellpro[[#This Row],[Fecha]])</f>
        <v>2026</v>
      </c>
      <c r="K5185" t="str">
        <f>TEXT(Ventas_Wellpro[[#This Row],[Fecha]],"MMMM")</f>
        <v>junio</v>
      </c>
      <c r="L5185">
        <f>DAY(Ventas_Wellpro[[#This Row],[Fecha]])</f>
        <v>24</v>
      </c>
    </row>
    <row r="5186" spans="2:12" x14ac:dyDescent="0.25">
      <c r="B5186" s="70">
        <v>46197</v>
      </c>
      <c r="C5186" s="74" t="s">
        <v>22</v>
      </c>
      <c r="D5186" s="210" t="s">
        <v>144</v>
      </c>
      <c r="E5186" s="63">
        <v>121.94</v>
      </c>
      <c r="F5186" s="63">
        <v>1</v>
      </c>
      <c r="G5186" s="48">
        <f>+(Ventas_Wellpro[[#This Row],[Precio de Venta]]*0.16)*Ventas_Wellpro[[#This Row],[Cantidad Vendida]]</f>
        <v>19.510400000000001</v>
      </c>
      <c r="H5186" s="48">
        <v>121.94</v>
      </c>
      <c r="I5186" s="17">
        <f>+Ventas_Wellpro[[#This Row],[Total de Venta sin IVA]]+Ventas_Wellpro[[#This Row],[IVA]]</f>
        <v>141.4504</v>
      </c>
      <c r="J5186">
        <f>YEAR(Ventas_Wellpro[[#This Row],[Fecha]])</f>
        <v>2026</v>
      </c>
      <c r="K5186" t="str">
        <f>TEXT(Ventas_Wellpro[[#This Row],[Fecha]],"MMMM")</f>
        <v>junio</v>
      </c>
      <c r="L5186">
        <f>DAY(Ventas_Wellpro[[#This Row],[Fecha]])</f>
        <v>24</v>
      </c>
    </row>
    <row r="5187" spans="2:12" x14ac:dyDescent="0.25">
      <c r="B5187" s="70">
        <v>46197</v>
      </c>
      <c r="C5187" s="74" t="s">
        <v>22</v>
      </c>
      <c r="D5187" s="211" t="s">
        <v>144</v>
      </c>
      <c r="E5187" s="64">
        <v>121.94</v>
      </c>
      <c r="F5187" s="64">
        <v>1</v>
      </c>
      <c r="G5187" s="48">
        <f>+(Ventas_Wellpro[[#This Row],[Precio de Venta]]*0.16)*Ventas_Wellpro[[#This Row],[Cantidad Vendida]]</f>
        <v>19.510400000000001</v>
      </c>
      <c r="H5187" s="65">
        <v>121.94</v>
      </c>
      <c r="I5187" s="17">
        <f>+Ventas_Wellpro[[#This Row],[Total de Venta sin IVA]]+Ventas_Wellpro[[#This Row],[IVA]]</f>
        <v>141.4504</v>
      </c>
      <c r="J5187">
        <f>YEAR(Ventas_Wellpro[[#This Row],[Fecha]])</f>
        <v>2026</v>
      </c>
      <c r="K5187" t="str">
        <f>TEXT(Ventas_Wellpro[[#This Row],[Fecha]],"MMMM")</f>
        <v>junio</v>
      </c>
      <c r="L5187">
        <f>DAY(Ventas_Wellpro[[#This Row],[Fecha]])</f>
        <v>24</v>
      </c>
    </row>
    <row r="5188" spans="2:12" x14ac:dyDescent="0.25">
      <c r="B5188" s="70">
        <v>46197</v>
      </c>
      <c r="C5188" s="74" t="s">
        <v>21</v>
      </c>
      <c r="D5188" s="210" t="s">
        <v>144</v>
      </c>
      <c r="E5188" s="63">
        <v>121.94</v>
      </c>
      <c r="F5188" s="63">
        <v>1</v>
      </c>
      <c r="G5188" s="48">
        <f>+(Ventas_Wellpro[[#This Row],[Precio de Venta]]*0.16)*Ventas_Wellpro[[#This Row],[Cantidad Vendida]]</f>
        <v>19.510400000000001</v>
      </c>
      <c r="H5188" s="48">
        <v>121.94</v>
      </c>
      <c r="I5188" s="17">
        <f>+Ventas_Wellpro[[#This Row],[Total de Venta sin IVA]]+Ventas_Wellpro[[#This Row],[IVA]]</f>
        <v>141.4504</v>
      </c>
      <c r="J5188">
        <f>YEAR(Ventas_Wellpro[[#This Row],[Fecha]])</f>
        <v>2026</v>
      </c>
      <c r="K5188" t="str">
        <f>TEXT(Ventas_Wellpro[[#This Row],[Fecha]],"MMMM")</f>
        <v>junio</v>
      </c>
      <c r="L5188">
        <f>DAY(Ventas_Wellpro[[#This Row],[Fecha]])</f>
        <v>24</v>
      </c>
    </row>
    <row r="5189" spans="2:12" x14ac:dyDescent="0.25">
      <c r="B5189" s="70">
        <v>46197</v>
      </c>
      <c r="C5189" s="74" t="s">
        <v>21</v>
      </c>
      <c r="D5189" s="211" t="s">
        <v>144</v>
      </c>
      <c r="E5189" s="64">
        <v>121.94</v>
      </c>
      <c r="F5189" s="64">
        <v>1</v>
      </c>
      <c r="G5189" s="48">
        <f>+(Ventas_Wellpro[[#This Row],[Precio de Venta]]*0.16)*Ventas_Wellpro[[#This Row],[Cantidad Vendida]]</f>
        <v>19.510400000000001</v>
      </c>
      <c r="H5189" s="65">
        <v>121.94</v>
      </c>
      <c r="I5189" s="17">
        <f>+Ventas_Wellpro[[#This Row],[Total de Venta sin IVA]]+Ventas_Wellpro[[#This Row],[IVA]]</f>
        <v>141.4504</v>
      </c>
      <c r="J5189">
        <f>YEAR(Ventas_Wellpro[[#This Row],[Fecha]])</f>
        <v>2026</v>
      </c>
      <c r="K5189" t="str">
        <f>TEXT(Ventas_Wellpro[[#This Row],[Fecha]],"MMMM")</f>
        <v>junio</v>
      </c>
      <c r="L5189">
        <f>DAY(Ventas_Wellpro[[#This Row],[Fecha]])</f>
        <v>24</v>
      </c>
    </row>
    <row r="5190" spans="2:12" x14ac:dyDescent="0.25">
      <c r="B5190" s="70">
        <v>46197</v>
      </c>
      <c r="C5190" s="74" t="s">
        <v>21</v>
      </c>
      <c r="D5190" s="210" t="s">
        <v>144</v>
      </c>
      <c r="E5190" s="63">
        <v>121.94</v>
      </c>
      <c r="F5190" s="63">
        <v>1</v>
      </c>
      <c r="G5190" s="48">
        <f>+(Ventas_Wellpro[[#This Row],[Precio de Venta]]*0.16)*Ventas_Wellpro[[#This Row],[Cantidad Vendida]]</f>
        <v>19.510400000000001</v>
      </c>
      <c r="H5190" s="48">
        <v>121.94</v>
      </c>
      <c r="I5190" s="17">
        <f>+Ventas_Wellpro[[#This Row],[Total de Venta sin IVA]]+Ventas_Wellpro[[#This Row],[IVA]]</f>
        <v>141.4504</v>
      </c>
      <c r="J5190">
        <f>YEAR(Ventas_Wellpro[[#This Row],[Fecha]])</f>
        <v>2026</v>
      </c>
      <c r="K5190" t="str">
        <f>TEXT(Ventas_Wellpro[[#This Row],[Fecha]],"MMMM")</f>
        <v>junio</v>
      </c>
      <c r="L5190">
        <f>DAY(Ventas_Wellpro[[#This Row],[Fecha]])</f>
        <v>24</v>
      </c>
    </row>
    <row r="5191" spans="2:12" x14ac:dyDescent="0.25">
      <c r="B5191" s="70">
        <v>46197</v>
      </c>
      <c r="C5191" s="74" t="s">
        <v>21</v>
      </c>
      <c r="D5191" s="211" t="s">
        <v>144</v>
      </c>
      <c r="E5191" s="64">
        <v>121.94</v>
      </c>
      <c r="F5191" s="64">
        <v>1</v>
      </c>
      <c r="G5191" s="48">
        <f>+(Ventas_Wellpro[[#This Row],[Precio de Venta]]*0.16)*Ventas_Wellpro[[#This Row],[Cantidad Vendida]]</f>
        <v>19.510400000000001</v>
      </c>
      <c r="H5191" s="65">
        <v>121.94</v>
      </c>
      <c r="I5191" s="17">
        <f>+Ventas_Wellpro[[#This Row],[Total de Venta sin IVA]]+Ventas_Wellpro[[#This Row],[IVA]]</f>
        <v>141.4504</v>
      </c>
      <c r="J5191">
        <f>YEAR(Ventas_Wellpro[[#This Row],[Fecha]])</f>
        <v>2026</v>
      </c>
      <c r="K5191" t="str">
        <f>TEXT(Ventas_Wellpro[[#This Row],[Fecha]],"MMMM")</f>
        <v>junio</v>
      </c>
      <c r="L5191">
        <f>DAY(Ventas_Wellpro[[#This Row],[Fecha]])</f>
        <v>24</v>
      </c>
    </row>
    <row r="5192" spans="2:12" x14ac:dyDescent="0.25">
      <c r="B5192" s="70">
        <v>46197</v>
      </c>
      <c r="C5192" s="74" t="s">
        <v>21</v>
      </c>
      <c r="D5192" s="210" t="s">
        <v>144</v>
      </c>
      <c r="E5192" s="63">
        <v>121.94</v>
      </c>
      <c r="F5192" s="63">
        <v>1</v>
      </c>
      <c r="G5192" s="48">
        <f>+(Ventas_Wellpro[[#This Row],[Precio de Venta]]*0.16)*Ventas_Wellpro[[#This Row],[Cantidad Vendida]]</f>
        <v>19.510400000000001</v>
      </c>
      <c r="H5192" s="48">
        <v>121.94</v>
      </c>
      <c r="I5192" s="17">
        <f>+Ventas_Wellpro[[#This Row],[Total de Venta sin IVA]]+Ventas_Wellpro[[#This Row],[IVA]]</f>
        <v>141.4504</v>
      </c>
      <c r="J5192">
        <f>YEAR(Ventas_Wellpro[[#This Row],[Fecha]])</f>
        <v>2026</v>
      </c>
      <c r="K5192" t="str">
        <f>TEXT(Ventas_Wellpro[[#This Row],[Fecha]],"MMMM")</f>
        <v>junio</v>
      </c>
      <c r="L5192">
        <f>DAY(Ventas_Wellpro[[#This Row],[Fecha]])</f>
        <v>24</v>
      </c>
    </row>
    <row r="5193" spans="2:12" x14ac:dyDescent="0.25">
      <c r="B5193" s="70">
        <v>46197</v>
      </c>
      <c r="C5193" s="74" t="s">
        <v>23</v>
      </c>
      <c r="D5193" s="211" t="s">
        <v>144</v>
      </c>
      <c r="E5193" s="64">
        <v>121.94</v>
      </c>
      <c r="F5193" s="64">
        <v>1</v>
      </c>
      <c r="G5193" s="48">
        <f>+(Ventas_Wellpro[[#This Row],[Precio de Venta]]*0.16)*Ventas_Wellpro[[#This Row],[Cantidad Vendida]]</f>
        <v>19.510400000000001</v>
      </c>
      <c r="H5193" s="65">
        <v>121.94</v>
      </c>
      <c r="I5193" s="17">
        <f>+Ventas_Wellpro[[#This Row],[Total de Venta sin IVA]]+Ventas_Wellpro[[#This Row],[IVA]]</f>
        <v>141.4504</v>
      </c>
      <c r="J5193">
        <f>YEAR(Ventas_Wellpro[[#This Row],[Fecha]])</f>
        <v>2026</v>
      </c>
      <c r="K5193" t="str">
        <f>TEXT(Ventas_Wellpro[[#This Row],[Fecha]],"MMMM")</f>
        <v>junio</v>
      </c>
      <c r="L5193">
        <f>DAY(Ventas_Wellpro[[#This Row],[Fecha]])</f>
        <v>24</v>
      </c>
    </row>
    <row r="5194" spans="2:12" x14ac:dyDescent="0.25">
      <c r="B5194" s="70">
        <v>46197</v>
      </c>
      <c r="C5194" s="74" t="s">
        <v>23</v>
      </c>
      <c r="D5194" s="210" t="s">
        <v>144</v>
      </c>
      <c r="E5194" s="63">
        <v>121.94</v>
      </c>
      <c r="F5194" s="63">
        <v>1</v>
      </c>
      <c r="G5194" s="48">
        <f>+(Ventas_Wellpro[[#This Row],[Precio de Venta]]*0.16)*Ventas_Wellpro[[#This Row],[Cantidad Vendida]]</f>
        <v>19.510400000000001</v>
      </c>
      <c r="H5194" s="48">
        <v>121.94</v>
      </c>
      <c r="I5194" s="17">
        <f>+Ventas_Wellpro[[#This Row],[Total de Venta sin IVA]]+Ventas_Wellpro[[#This Row],[IVA]]</f>
        <v>141.4504</v>
      </c>
      <c r="J5194">
        <f>YEAR(Ventas_Wellpro[[#This Row],[Fecha]])</f>
        <v>2026</v>
      </c>
      <c r="K5194" t="str">
        <f>TEXT(Ventas_Wellpro[[#This Row],[Fecha]],"MMMM")</f>
        <v>junio</v>
      </c>
      <c r="L5194">
        <f>DAY(Ventas_Wellpro[[#This Row],[Fecha]])</f>
        <v>24</v>
      </c>
    </row>
    <row r="5195" spans="2:12" x14ac:dyDescent="0.25">
      <c r="B5195" s="70">
        <v>46197</v>
      </c>
      <c r="C5195" s="74" t="s">
        <v>24</v>
      </c>
      <c r="D5195" s="211" t="s">
        <v>144</v>
      </c>
      <c r="E5195" s="64">
        <v>121.94</v>
      </c>
      <c r="F5195" s="64">
        <v>1</v>
      </c>
      <c r="G5195" s="48">
        <f>+(Ventas_Wellpro[[#This Row],[Precio de Venta]]*0.16)*Ventas_Wellpro[[#This Row],[Cantidad Vendida]]</f>
        <v>19.510400000000001</v>
      </c>
      <c r="H5195" s="65">
        <v>121.94</v>
      </c>
      <c r="I5195" s="17">
        <f>+Ventas_Wellpro[[#This Row],[Total de Venta sin IVA]]+Ventas_Wellpro[[#This Row],[IVA]]</f>
        <v>141.4504</v>
      </c>
      <c r="J5195">
        <f>YEAR(Ventas_Wellpro[[#This Row],[Fecha]])</f>
        <v>2026</v>
      </c>
      <c r="K5195" t="str">
        <f>TEXT(Ventas_Wellpro[[#This Row],[Fecha]],"MMMM")</f>
        <v>junio</v>
      </c>
      <c r="L5195">
        <f>DAY(Ventas_Wellpro[[#This Row],[Fecha]])</f>
        <v>24</v>
      </c>
    </row>
    <row r="5196" spans="2:12" x14ac:dyDescent="0.25">
      <c r="B5196" s="70">
        <v>46197</v>
      </c>
      <c r="C5196" s="74" t="s">
        <v>16</v>
      </c>
      <c r="D5196" s="211" t="s">
        <v>144</v>
      </c>
      <c r="E5196" s="64">
        <v>737.71</v>
      </c>
      <c r="F5196" s="64">
        <v>1</v>
      </c>
      <c r="G5196" s="48">
        <f>+(Ventas_Wellpro[[#This Row],[Precio de Venta]]*0.16)*Ventas_Wellpro[[#This Row],[Cantidad Vendida]]</f>
        <v>118.03360000000001</v>
      </c>
      <c r="H5196" s="65">
        <v>737.71</v>
      </c>
      <c r="I5196" s="17">
        <f>+Ventas_Wellpro[[#This Row],[Total de Venta sin IVA]]+Ventas_Wellpro[[#This Row],[IVA]]</f>
        <v>855.74360000000001</v>
      </c>
      <c r="J5196">
        <f>YEAR(Ventas_Wellpro[[#This Row],[Fecha]])</f>
        <v>2026</v>
      </c>
      <c r="K5196" t="str">
        <f>TEXT(Ventas_Wellpro[[#This Row],[Fecha]],"MMMM")</f>
        <v>junio</v>
      </c>
      <c r="L5196">
        <f>DAY(Ventas_Wellpro[[#This Row],[Fecha]])</f>
        <v>24</v>
      </c>
    </row>
    <row r="5197" spans="2:12" x14ac:dyDescent="0.25">
      <c r="B5197" s="70">
        <v>46197</v>
      </c>
      <c r="C5197" s="74" t="s">
        <v>10</v>
      </c>
      <c r="D5197" s="210" t="s">
        <v>144</v>
      </c>
      <c r="E5197" s="63">
        <v>276.47000000000003</v>
      </c>
      <c r="F5197" s="63">
        <v>1</v>
      </c>
      <c r="G5197" s="48">
        <f>+(Ventas_Wellpro[[#This Row],[Precio de Venta]]*0.16)*Ventas_Wellpro[[#This Row],[Cantidad Vendida]]</f>
        <v>44.235200000000006</v>
      </c>
      <c r="H5197" s="48">
        <v>276.47000000000003</v>
      </c>
      <c r="I5197" s="17">
        <f>+Ventas_Wellpro[[#This Row],[Total de Venta sin IVA]]+Ventas_Wellpro[[#This Row],[IVA]]</f>
        <v>320.70520000000005</v>
      </c>
      <c r="J5197">
        <f>YEAR(Ventas_Wellpro[[#This Row],[Fecha]])</f>
        <v>2026</v>
      </c>
      <c r="K5197" t="str">
        <f>TEXT(Ventas_Wellpro[[#This Row],[Fecha]],"MMMM")</f>
        <v>junio</v>
      </c>
      <c r="L5197">
        <f>DAY(Ventas_Wellpro[[#This Row],[Fecha]])</f>
        <v>24</v>
      </c>
    </row>
    <row r="5198" spans="2:12" x14ac:dyDescent="0.25">
      <c r="B5198" s="70">
        <v>46197</v>
      </c>
      <c r="C5198" s="123" t="s">
        <v>147</v>
      </c>
      <c r="D5198" s="211" t="s">
        <v>144</v>
      </c>
      <c r="E5198" s="64">
        <v>85.34</v>
      </c>
      <c r="F5198" s="64">
        <v>1</v>
      </c>
      <c r="G5198" s="48">
        <f>+(Ventas_Wellpro[[#This Row],[Precio de Venta]]*0.16)*Ventas_Wellpro[[#This Row],[Cantidad Vendida]]</f>
        <v>13.654400000000001</v>
      </c>
      <c r="H5198" s="65">
        <v>85.34</v>
      </c>
      <c r="I5198" s="17">
        <f>+Ventas_Wellpro[[#This Row],[Total de Venta sin IVA]]+Ventas_Wellpro[[#This Row],[IVA]]</f>
        <v>98.994399999999999</v>
      </c>
      <c r="J5198">
        <f>YEAR(Ventas_Wellpro[[#This Row],[Fecha]])</f>
        <v>2026</v>
      </c>
      <c r="K5198" t="str">
        <f>TEXT(Ventas_Wellpro[[#This Row],[Fecha]],"MMMM")</f>
        <v>junio</v>
      </c>
      <c r="L5198">
        <f>DAY(Ventas_Wellpro[[#This Row],[Fecha]])</f>
        <v>24</v>
      </c>
    </row>
    <row r="5199" spans="2:12" x14ac:dyDescent="0.25">
      <c r="B5199" s="70">
        <v>46197</v>
      </c>
      <c r="C5199" s="123" t="s">
        <v>147</v>
      </c>
      <c r="D5199" s="210" t="s">
        <v>144</v>
      </c>
      <c r="E5199" s="63">
        <v>85.34</v>
      </c>
      <c r="F5199" s="63">
        <v>1</v>
      </c>
      <c r="G5199" s="48">
        <f>+(Ventas_Wellpro[[#This Row],[Precio de Venta]]*0.16)*Ventas_Wellpro[[#This Row],[Cantidad Vendida]]</f>
        <v>13.654400000000001</v>
      </c>
      <c r="H5199" s="48">
        <v>85.34</v>
      </c>
      <c r="I5199" s="17">
        <f>+Ventas_Wellpro[[#This Row],[Total de Venta sin IVA]]+Ventas_Wellpro[[#This Row],[IVA]]</f>
        <v>98.994399999999999</v>
      </c>
      <c r="J5199">
        <f>YEAR(Ventas_Wellpro[[#This Row],[Fecha]])</f>
        <v>2026</v>
      </c>
      <c r="K5199" t="str">
        <f>TEXT(Ventas_Wellpro[[#This Row],[Fecha]],"MMMM")</f>
        <v>junio</v>
      </c>
      <c r="L5199">
        <f>DAY(Ventas_Wellpro[[#This Row],[Fecha]])</f>
        <v>24</v>
      </c>
    </row>
    <row r="5200" spans="2:12" x14ac:dyDescent="0.25">
      <c r="B5200" s="70">
        <v>46197</v>
      </c>
      <c r="C5200" s="123" t="s">
        <v>147</v>
      </c>
      <c r="D5200" s="211" t="s">
        <v>144</v>
      </c>
      <c r="E5200" s="64">
        <v>85.34</v>
      </c>
      <c r="F5200" s="64">
        <v>1</v>
      </c>
      <c r="G5200" s="48">
        <f>+(Ventas_Wellpro[[#This Row],[Precio de Venta]]*0.16)*Ventas_Wellpro[[#This Row],[Cantidad Vendida]]</f>
        <v>13.654400000000001</v>
      </c>
      <c r="H5200" s="65">
        <v>85.34</v>
      </c>
      <c r="I5200" s="17">
        <f>+Ventas_Wellpro[[#This Row],[Total de Venta sin IVA]]+Ventas_Wellpro[[#This Row],[IVA]]</f>
        <v>98.994399999999999</v>
      </c>
      <c r="J5200">
        <f>YEAR(Ventas_Wellpro[[#This Row],[Fecha]])</f>
        <v>2026</v>
      </c>
      <c r="K5200" t="str">
        <f>TEXT(Ventas_Wellpro[[#This Row],[Fecha]],"MMMM")</f>
        <v>junio</v>
      </c>
      <c r="L5200">
        <f>DAY(Ventas_Wellpro[[#This Row],[Fecha]])</f>
        <v>24</v>
      </c>
    </row>
    <row r="5201" spans="2:12" x14ac:dyDescent="0.25">
      <c r="B5201" s="70">
        <v>46197</v>
      </c>
      <c r="C5201" s="123" t="s">
        <v>147</v>
      </c>
      <c r="D5201" s="210" t="s">
        <v>144</v>
      </c>
      <c r="E5201" s="63">
        <v>85.34</v>
      </c>
      <c r="F5201" s="63">
        <v>1</v>
      </c>
      <c r="G5201" s="48">
        <f>+(Ventas_Wellpro[[#This Row],[Precio de Venta]]*0.16)*Ventas_Wellpro[[#This Row],[Cantidad Vendida]]</f>
        <v>13.654400000000001</v>
      </c>
      <c r="H5201" s="48">
        <v>85.34</v>
      </c>
      <c r="I5201" s="17">
        <f>+Ventas_Wellpro[[#This Row],[Total de Venta sin IVA]]+Ventas_Wellpro[[#This Row],[IVA]]</f>
        <v>98.994399999999999</v>
      </c>
      <c r="J5201">
        <f>YEAR(Ventas_Wellpro[[#This Row],[Fecha]])</f>
        <v>2026</v>
      </c>
      <c r="K5201" t="str">
        <f>TEXT(Ventas_Wellpro[[#This Row],[Fecha]],"MMMM")</f>
        <v>junio</v>
      </c>
      <c r="L5201">
        <f>DAY(Ventas_Wellpro[[#This Row],[Fecha]])</f>
        <v>24</v>
      </c>
    </row>
    <row r="5202" spans="2:12" x14ac:dyDescent="0.25">
      <c r="B5202" s="70">
        <v>46197</v>
      </c>
      <c r="C5202" s="74" t="s">
        <v>123</v>
      </c>
      <c r="D5202" s="211" t="s">
        <v>144</v>
      </c>
      <c r="E5202" s="64">
        <v>121.94</v>
      </c>
      <c r="F5202" s="64">
        <v>1</v>
      </c>
      <c r="G5202" s="48">
        <f>+(Ventas_Wellpro[[#This Row],[Precio de Venta]]*0.16)*Ventas_Wellpro[[#This Row],[Cantidad Vendida]]</f>
        <v>19.510400000000001</v>
      </c>
      <c r="H5202" s="65">
        <v>121.94</v>
      </c>
      <c r="I5202" s="17">
        <f>+Ventas_Wellpro[[#This Row],[Total de Venta sin IVA]]+Ventas_Wellpro[[#This Row],[IVA]]</f>
        <v>141.4504</v>
      </c>
      <c r="J5202">
        <f>YEAR(Ventas_Wellpro[[#This Row],[Fecha]])</f>
        <v>2026</v>
      </c>
      <c r="K5202" t="str">
        <f>TEXT(Ventas_Wellpro[[#This Row],[Fecha]],"MMMM")</f>
        <v>junio</v>
      </c>
      <c r="L5202">
        <f>DAY(Ventas_Wellpro[[#This Row],[Fecha]])</f>
        <v>24</v>
      </c>
    </row>
    <row r="5203" spans="2:12" x14ac:dyDescent="0.25">
      <c r="B5203" s="70">
        <v>46198</v>
      </c>
      <c r="C5203" s="88" t="s">
        <v>18</v>
      </c>
      <c r="D5203" t="s">
        <v>196</v>
      </c>
      <c r="E5203" s="63">
        <v>525.59</v>
      </c>
      <c r="F5203" s="63">
        <v>6</v>
      </c>
      <c r="G5203" s="48">
        <f>+(Ventas_Wellpro[[#This Row],[Precio de Venta]]*0.16)*Ventas_Wellpro[[#This Row],[Cantidad Vendida]]</f>
        <v>504.56640000000004</v>
      </c>
      <c r="H5203" s="48">
        <v>3153.54</v>
      </c>
      <c r="I5203" s="17">
        <f>+Ventas_Wellpro[[#This Row],[Total de Venta sin IVA]]+Ventas_Wellpro[[#This Row],[IVA]]</f>
        <v>3658.1064000000001</v>
      </c>
      <c r="J5203">
        <f>YEAR(Ventas_Wellpro[[#This Row],[Fecha]])</f>
        <v>2026</v>
      </c>
      <c r="K5203" t="str">
        <f>TEXT(Ventas_Wellpro[[#This Row],[Fecha]],"MMMM")</f>
        <v>junio</v>
      </c>
      <c r="L5203">
        <f>DAY(Ventas_Wellpro[[#This Row],[Fecha]])</f>
        <v>25</v>
      </c>
    </row>
    <row r="5204" spans="2:12" x14ac:dyDescent="0.25">
      <c r="B5204" s="70">
        <v>46198</v>
      </c>
      <c r="C5204" s="88" t="s">
        <v>18</v>
      </c>
      <c r="D5204" t="s">
        <v>196</v>
      </c>
      <c r="E5204" s="64">
        <v>525.59</v>
      </c>
      <c r="F5204" s="64">
        <v>6</v>
      </c>
      <c r="G5204" s="48">
        <f>+(Ventas_Wellpro[[#This Row],[Precio de Venta]]*0.16)*Ventas_Wellpro[[#This Row],[Cantidad Vendida]]</f>
        <v>504.56640000000004</v>
      </c>
      <c r="H5204" s="65">
        <v>3153.54</v>
      </c>
      <c r="I5204" s="17">
        <f>+Ventas_Wellpro[[#This Row],[Total de Venta sin IVA]]+Ventas_Wellpro[[#This Row],[IVA]]</f>
        <v>3658.1064000000001</v>
      </c>
      <c r="J5204">
        <f>YEAR(Ventas_Wellpro[[#This Row],[Fecha]])</f>
        <v>2026</v>
      </c>
      <c r="K5204" t="str">
        <f>TEXT(Ventas_Wellpro[[#This Row],[Fecha]],"MMMM")</f>
        <v>junio</v>
      </c>
      <c r="L5204">
        <f>DAY(Ventas_Wellpro[[#This Row],[Fecha]])</f>
        <v>25</v>
      </c>
    </row>
    <row r="5205" spans="2:12" x14ac:dyDescent="0.25">
      <c r="B5205" s="70">
        <v>46198</v>
      </c>
      <c r="C5205" s="88" t="s">
        <v>18</v>
      </c>
      <c r="D5205" t="s">
        <v>196</v>
      </c>
      <c r="E5205" s="63">
        <v>525.59</v>
      </c>
      <c r="F5205" s="63">
        <v>6</v>
      </c>
      <c r="G5205" s="48">
        <f>+(Ventas_Wellpro[[#This Row],[Precio de Venta]]*0.16)*Ventas_Wellpro[[#This Row],[Cantidad Vendida]]</f>
        <v>504.56640000000004</v>
      </c>
      <c r="H5205" s="48">
        <v>3153.54</v>
      </c>
      <c r="I5205" s="17">
        <f>+Ventas_Wellpro[[#This Row],[Total de Venta sin IVA]]+Ventas_Wellpro[[#This Row],[IVA]]</f>
        <v>3658.1064000000001</v>
      </c>
      <c r="J5205">
        <f>YEAR(Ventas_Wellpro[[#This Row],[Fecha]])</f>
        <v>2026</v>
      </c>
      <c r="K5205" t="str">
        <f>TEXT(Ventas_Wellpro[[#This Row],[Fecha]],"MMMM")</f>
        <v>junio</v>
      </c>
      <c r="L5205">
        <f>DAY(Ventas_Wellpro[[#This Row],[Fecha]])</f>
        <v>25</v>
      </c>
    </row>
    <row r="5206" spans="2:12" x14ac:dyDescent="0.25">
      <c r="B5206" s="70">
        <v>46198</v>
      </c>
      <c r="C5206" s="88" t="s">
        <v>18</v>
      </c>
      <c r="D5206" t="s">
        <v>196</v>
      </c>
      <c r="E5206" s="64">
        <v>525.59</v>
      </c>
      <c r="F5206" s="64">
        <v>6</v>
      </c>
      <c r="G5206" s="48">
        <f>+(Ventas_Wellpro[[#This Row],[Precio de Venta]]*0.16)*Ventas_Wellpro[[#This Row],[Cantidad Vendida]]</f>
        <v>504.56640000000004</v>
      </c>
      <c r="H5206" s="65">
        <v>3153.54</v>
      </c>
      <c r="I5206" s="17">
        <f>+Ventas_Wellpro[[#This Row],[Total de Venta sin IVA]]+Ventas_Wellpro[[#This Row],[IVA]]</f>
        <v>3658.1064000000001</v>
      </c>
      <c r="J5206">
        <f>YEAR(Ventas_Wellpro[[#This Row],[Fecha]])</f>
        <v>2026</v>
      </c>
      <c r="K5206" t="str">
        <f>TEXT(Ventas_Wellpro[[#This Row],[Fecha]],"MMMM")</f>
        <v>junio</v>
      </c>
      <c r="L5206">
        <f>DAY(Ventas_Wellpro[[#This Row],[Fecha]])</f>
        <v>25</v>
      </c>
    </row>
    <row r="5207" spans="2:12" x14ac:dyDescent="0.25">
      <c r="B5207" s="70">
        <v>46198</v>
      </c>
      <c r="C5207" s="74" t="s">
        <v>22</v>
      </c>
      <c r="D5207" s="210" t="s">
        <v>144</v>
      </c>
      <c r="E5207" s="63">
        <v>121.94</v>
      </c>
      <c r="F5207" s="63">
        <v>2</v>
      </c>
      <c r="G5207" s="48">
        <f>+(Ventas_Wellpro[[#This Row],[Precio de Venta]]*0.16)*Ventas_Wellpro[[#This Row],[Cantidad Vendida]]</f>
        <v>39.020800000000001</v>
      </c>
      <c r="H5207" s="48">
        <v>243.88</v>
      </c>
      <c r="I5207" s="17">
        <f>+Ventas_Wellpro[[#This Row],[Total de Venta sin IVA]]+Ventas_Wellpro[[#This Row],[IVA]]</f>
        <v>282.9008</v>
      </c>
      <c r="J5207">
        <f>YEAR(Ventas_Wellpro[[#This Row],[Fecha]])</f>
        <v>2026</v>
      </c>
      <c r="K5207" t="str">
        <f>TEXT(Ventas_Wellpro[[#This Row],[Fecha]],"MMMM")</f>
        <v>junio</v>
      </c>
      <c r="L5207">
        <f>DAY(Ventas_Wellpro[[#This Row],[Fecha]])</f>
        <v>25</v>
      </c>
    </row>
    <row r="5208" spans="2:12" x14ac:dyDescent="0.25">
      <c r="B5208" s="70">
        <v>46198</v>
      </c>
      <c r="C5208" s="74" t="s">
        <v>22</v>
      </c>
      <c r="D5208" s="211" t="s">
        <v>144</v>
      </c>
      <c r="E5208" s="64">
        <v>121.94</v>
      </c>
      <c r="F5208" s="64">
        <v>1</v>
      </c>
      <c r="G5208" s="48">
        <f>+(Ventas_Wellpro[[#This Row],[Precio de Venta]]*0.16)*Ventas_Wellpro[[#This Row],[Cantidad Vendida]]</f>
        <v>19.510400000000001</v>
      </c>
      <c r="H5208" s="65">
        <v>121.94</v>
      </c>
      <c r="I5208" s="17">
        <f>+Ventas_Wellpro[[#This Row],[Total de Venta sin IVA]]+Ventas_Wellpro[[#This Row],[IVA]]</f>
        <v>141.4504</v>
      </c>
      <c r="J5208">
        <f>YEAR(Ventas_Wellpro[[#This Row],[Fecha]])</f>
        <v>2026</v>
      </c>
      <c r="K5208" t="str">
        <f>TEXT(Ventas_Wellpro[[#This Row],[Fecha]],"MMMM")</f>
        <v>junio</v>
      </c>
      <c r="L5208">
        <f>DAY(Ventas_Wellpro[[#This Row],[Fecha]])</f>
        <v>25</v>
      </c>
    </row>
    <row r="5209" spans="2:12" x14ac:dyDescent="0.25">
      <c r="B5209" s="70">
        <v>46198</v>
      </c>
      <c r="C5209" s="74" t="s">
        <v>22</v>
      </c>
      <c r="D5209" s="210" t="s">
        <v>144</v>
      </c>
      <c r="E5209" s="63">
        <v>121.94</v>
      </c>
      <c r="F5209" s="63">
        <v>1</v>
      </c>
      <c r="G5209" s="48">
        <f>+(Ventas_Wellpro[[#This Row],[Precio de Venta]]*0.16)*Ventas_Wellpro[[#This Row],[Cantidad Vendida]]</f>
        <v>19.510400000000001</v>
      </c>
      <c r="H5209" s="48">
        <v>121.94</v>
      </c>
      <c r="I5209" s="17">
        <f>+Ventas_Wellpro[[#This Row],[Total de Venta sin IVA]]+Ventas_Wellpro[[#This Row],[IVA]]</f>
        <v>141.4504</v>
      </c>
      <c r="J5209">
        <f>YEAR(Ventas_Wellpro[[#This Row],[Fecha]])</f>
        <v>2026</v>
      </c>
      <c r="K5209" t="str">
        <f>TEXT(Ventas_Wellpro[[#This Row],[Fecha]],"MMMM")</f>
        <v>junio</v>
      </c>
      <c r="L5209">
        <f>DAY(Ventas_Wellpro[[#This Row],[Fecha]])</f>
        <v>25</v>
      </c>
    </row>
    <row r="5210" spans="2:12" x14ac:dyDescent="0.25">
      <c r="B5210" s="70">
        <v>46198</v>
      </c>
      <c r="C5210" s="74" t="s">
        <v>22</v>
      </c>
      <c r="D5210" s="211" t="s">
        <v>144</v>
      </c>
      <c r="E5210" s="64">
        <v>121.94</v>
      </c>
      <c r="F5210" s="64">
        <v>1</v>
      </c>
      <c r="G5210" s="48">
        <f>+(Ventas_Wellpro[[#This Row],[Precio de Venta]]*0.16)*Ventas_Wellpro[[#This Row],[Cantidad Vendida]]</f>
        <v>19.510400000000001</v>
      </c>
      <c r="H5210" s="65">
        <v>121.94</v>
      </c>
      <c r="I5210" s="17">
        <f>+Ventas_Wellpro[[#This Row],[Total de Venta sin IVA]]+Ventas_Wellpro[[#This Row],[IVA]]</f>
        <v>141.4504</v>
      </c>
      <c r="J5210">
        <f>YEAR(Ventas_Wellpro[[#This Row],[Fecha]])</f>
        <v>2026</v>
      </c>
      <c r="K5210" t="str">
        <f>TEXT(Ventas_Wellpro[[#This Row],[Fecha]],"MMMM")</f>
        <v>junio</v>
      </c>
      <c r="L5210">
        <f>DAY(Ventas_Wellpro[[#This Row],[Fecha]])</f>
        <v>25</v>
      </c>
    </row>
    <row r="5211" spans="2:12" x14ac:dyDescent="0.25">
      <c r="B5211" s="70">
        <v>46198</v>
      </c>
      <c r="C5211" s="74" t="s">
        <v>22</v>
      </c>
      <c r="D5211" s="210" t="s">
        <v>144</v>
      </c>
      <c r="E5211" s="63">
        <v>121.94</v>
      </c>
      <c r="F5211" s="63">
        <v>1</v>
      </c>
      <c r="G5211" s="48">
        <f>+(Ventas_Wellpro[[#This Row],[Precio de Venta]]*0.16)*Ventas_Wellpro[[#This Row],[Cantidad Vendida]]</f>
        <v>19.510400000000001</v>
      </c>
      <c r="H5211" s="48">
        <v>121.94</v>
      </c>
      <c r="I5211" s="17">
        <f>+Ventas_Wellpro[[#This Row],[Total de Venta sin IVA]]+Ventas_Wellpro[[#This Row],[IVA]]</f>
        <v>141.4504</v>
      </c>
      <c r="J5211">
        <f>YEAR(Ventas_Wellpro[[#This Row],[Fecha]])</f>
        <v>2026</v>
      </c>
      <c r="K5211" t="str">
        <f>TEXT(Ventas_Wellpro[[#This Row],[Fecha]],"MMMM")</f>
        <v>junio</v>
      </c>
      <c r="L5211">
        <f>DAY(Ventas_Wellpro[[#This Row],[Fecha]])</f>
        <v>25</v>
      </c>
    </row>
    <row r="5212" spans="2:12" x14ac:dyDescent="0.25">
      <c r="B5212" s="70">
        <v>46198</v>
      </c>
      <c r="C5212" s="74" t="s">
        <v>21</v>
      </c>
      <c r="D5212" s="211" t="s">
        <v>144</v>
      </c>
      <c r="E5212" s="64">
        <v>121.94</v>
      </c>
      <c r="F5212" s="64">
        <v>1</v>
      </c>
      <c r="G5212" s="48">
        <f>+(Ventas_Wellpro[[#This Row],[Precio de Venta]]*0.16)*Ventas_Wellpro[[#This Row],[Cantidad Vendida]]</f>
        <v>19.510400000000001</v>
      </c>
      <c r="H5212" s="65">
        <v>121.94</v>
      </c>
      <c r="I5212" s="17">
        <f>+Ventas_Wellpro[[#This Row],[Total de Venta sin IVA]]+Ventas_Wellpro[[#This Row],[IVA]]</f>
        <v>141.4504</v>
      </c>
      <c r="J5212">
        <f>YEAR(Ventas_Wellpro[[#This Row],[Fecha]])</f>
        <v>2026</v>
      </c>
      <c r="K5212" t="str">
        <f>TEXT(Ventas_Wellpro[[#This Row],[Fecha]],"MMMM")</f>
        <v>junio</v>
      </c>
      <c r="L5212">
        <f>DAY(Ventas_Wellpro[[#This Row],[Fecha]])</f>
        <v>25</v>
      </c>
    </row>
    <row r="5213" spans="2:12" x14ac:dyDescent="0.25">
      <c r="B5213" s="70">
        <v>46198</v>
      </c>
      <c r="C5213" s="74" t="s">
        <v>21</v>
      </c>
      <c r="D5213" s="210" t="s">
        <v>144</v>
      </c>
      <c r="E5213" s="63">
        <v>121.94</v>
      </c>
      <c r="F5213" s="63">
        <v>1</v>
      </c>
      <c r="G5213" s="48">
        <f>+(Ventas_Wellpro[[#This Row],[Precio de Venta]]*0.16)*Ventas_Wellpro[[#This Row],[Cantidad Vendida]]</f>
        <v>19.510400000000001</v>
      </c>
      <c r="H5213" s="48">
        <v>121.94</v>
      </c>
      <c r="I5213" s="17">
        <f>+Ventas_Wellpro[[#This Row],[Total de Venta sin IVA]]+Ventas_Wellpro[[#This Row],[IVA]]</f>
        <v>141.4504</v>
      </c>
      <c r="J5213">
        <f>YEAR(Ventas_Wellpro[[#This Row],[Fecha]])</f>
        <v>2026</v>
      </c>
      <c r="K5213" t="str">
        <f>TEXT(Ventas_Wellpro[[#This Row],[Fecha]],"MMMM")</f>
        <v>junio</v>
      </c>
      <c r="L5213">
        <f>DAY(Ventas_Wellpro[[#This Row],[Fecha]])</f>
        <v>25</v>
      </c>
    </row>
    <row r="5214" spans="2:12" x14ac:dyDescent="0.25">
      <c r="B5214" s="70">
        <v>46198</v>
      </c>
      <c r="C5214" s="74" t="s">
        <v>23</v>
      </c>
      <c r="D5214" t="s">
        <v>196</v>
      </c>
      <c r="E5214" s="64">
        <v>70.05</v>
      </c>
      <c r="F5214" s="64">
        <v>240</v>
      </c>
      <c r="G5214" s="48">
        <f>+(Ventas_Wellpro[[#This Row],[Precio de Venta]]*0.16)*Ventas_Wellpro[[#This Row],[Cantidad Vendida]]</f>
        <v>2689.92</v>
      </c>
      <c r="H5214" s="65">
        <v>16812</v>
      </c>
      <c r="I5214" s="17">
        <f>+Ventas_Wellpro[[#This Row],[Total de Venta sin IVA]]+Ventas_Wellpro[[#This Row],[IVA]]</f>
        <v>19501.919999999998</v>
      </c>
      <c r="J5214">
        <f>YEAR(Ventas_Wellpro[[#This Row],[Fecha]])</f>
        <v>2026</v>
      </c>
      <c r="K5214" t="str">
        <f>TEXT(Ventas_Wellpro[[#This Row],[Fecha]],"MMMM")</f>
        <v>junio</v>
      </c>
      <c r="L5214">
        <f>DAY(Ventas_Wellpro[[#This Row],[Fecha]])</f>
        <v>25</v>
      </c>
    </row>
    <row r="5215" spans="2:12" x14ac:dyDescent="0.25">
      <c r="B5215" s="70">
        <v>46198</v>
      </c>
      <c r="C5215" s="74" t="s">
        <v>23</v>
      </c>
      <c r="D5215" t="s">
        <v>196</v>
      </c>
      <c r="E5215" s="63">
        <v>70.05</v>
      </c>
      <c r="F5215" s="63">
        <v>240</v>
      </c>
      <c r="G5215" s="48">
        <f>+(Ventas_Wellpro[[#This Row],[Precio de Venta]]*0.16)*Ventas_Wellpro[[#This Row],[Cantidad Vendida]]</f>
        <v>2689.92</v>
      </c>
      <c r="H5215" s="48">
        <v>16812</v>
      </c>
      <c r="I5215" s="17">
        <f>+Ventas_Wellpro[[#This Row],[Total de Venta sin IVA]]+Ventas_Wellpro[[#This Row],[IVA]]</f>
        <v>19501.919999999998</v>
      </c>
      <c r="J5215">
        <f>YEAR(Ventas_Wellpro[[#This Row],[Fecha]])</f>
        <v>2026</v>
      </c>
      <c r="K5215" t="str">
        <f>TEXT(Ventas_Wellpro[[#This Row],[Fecha]],"MMMM")</f>
        <v>junio</v>
      </c>
      <c r="L5215">
        <f>DAY(Ventas_Wellpro[[#This Row],[Fecha]])</f>
        <v>25</v>
      </c>
    </row>
    <row r="5216" spans="2:12" x14ac:dyDescent="0.25">
      <c r="B5216" s="70">
        <v>46198</v>
      </c>
      <c r="C5216" s="74" t="s">
        <v>24</v>
      </c>
      <c r="D5216" s="211" t="s">
        <v>144</v>
      </c>
      <c r="E5216" s="64">
        <v>121.94</v>
      </c>
      <c r="F5216" s="64">
        <v>1</v>
      </c>
      <c r="G5216" s="48">
        <f>+(Ventas_Wellpro[[#This Row],[Precio de Venta]]*0.16)*Ventas_Wellpro[[#This Row],[Cantidad Vendida]]</f>
        <v>19.510400000000001</v>
      </c>
      <c r="H5216" s="65">
        <v>121.94</v>
      </c>
      <c r="I5216" s="17">
        <f>+Ventas_Wellpro[[#This Row],[Total de Venta sin IVA]]+Ventas_Wellpro[[#This Row],[IVA]]</f>
        <v>141.4504</v>
      </c>
      <c r="J5216">
        <f>YEAR(Ventas_Wellpro[[#This Row],[Fecha]])</f>
        <v>2026</v>
      </c>
      <c r="K5216" t="str">
        <f>TEXT(Ventas_Wellpro[[#This Row],[Fecha]],"MMMM")</f>
        <v>junio</v>
      </c>
      <c r="L5216">
        <f>DAY(Ventas_Wellpro[[#This Row],[Fecha]])</f>
        <v>25</v>
      </c>
    </row>
    <row r="5217" spans="2:12" x14ac:dyDescent="0.25">
      <c r="B5217" s="70">
        <v>46198</v>
      </c>
      <c r="C5217" s="74" t="s">
        <v>24</v>
      </c>
      <c r="D5217" s="210" t="s">
        <v>144</v>
      </c>
      <c r="E5217" s="63">
        <v>121.94</v>
      </c>
      <c r="F5217" s="63">
        <v>1</v>
      </c>
      <c r="G5217" s="48">
        <f>+(Ventas_Wellpro[[#This Row],[Precio de Venta]]*0.16)*Ventas_Wellpro[[#This Row],[Cantidad Vendida]]</f>
        <v>19.510400000000001</v>
      </c>
      <c r="H5217" s="48">
        <v>121.94</v>
      </c>
      <c r="I5217" s="17">
        <f>+Ventas_Wellpro[[#This Row],[Total de Venta sin IVA]]+Ventas_Wellpro[[#This Row],[IVA]]</f>
        <v>141.4504</v>
      </c>
      <c r="J5217">
        <f>YEAR(Ventas_Wellpro[[#This Row],[Fecha]])</f>
        <v>2026</v>
      </c>
      <c r="K5217" t="str">
        <f>TEXT(Ventas_Wellpro[[#This Row],[Fecha]],"MMMM")</f>
        <v>junio</v>
      </c>
      <c r="L5217">
        <f>DAY(Ventas_Wellpro[[#This Row],[Fecha]])</f>
        <v>25</v>
      </c>
    </row>
    <row r="5218" spans="2:12" x14ac:dyDescent="0.25">
      <c r="B5218" s="70">
        <v>46198</v>
      </c>
      <c r="C5218" s="74" t="s">
        <v>16</v>
      </c>
      <c r="D5218" s="211" t="s">
        <v>217</v>
      </c>
      <c r="E5218" s="64">
        <v>549.02</v>
      </c>
      <c r="F5218" s="64">
        <v>6</v>
      </c>
      <c r="G5218" s="48">
        <f>+(Ventas_Wellpro[[#This Row],[Precio de Venta]]*0.16)*Ventas_Wellpro[[#This Row],[Cantidad Vendida]]</f>
        <v>527.05919999999992</v>
      </c>
      <c r="H5218" s="65">
        <v>3294.12</v>
      </c>
      <c r="I5218" s="17">
        <f>+Ventas_Wellpro[[#This Row],[Total de Venta sin IVA]]+Ventas_Wellpro[[#This Row],[IVA]]</f>
        <v>3821.1791999999996</v>
      </c>
      <c r="J5218">
        <f>YEAR(Ventas_Wellpro[[#This Row],[Fecha]])</f>
        <v>2026</v>
      </c>
      <c r="K5218" t="str">
        <f>TEXT(Ventas_Wellpro[[#This Row],[Fecha]],"MMMM")</f>
        <v>junio</v>
      </c>
      <c r="L5218">
        <f>DAY(Ventas_Wellpro[[#This Row],[Fecha]])</f>
        <v>25</v>
      </c>
    </row>
    <row r="5219" spans="2:12" x14ac:dyDescent="0.25">
      <c r="B5219" s="70">
        <v>46198</v>
      </c>
      <c r="C5219" s="74" t="s">
        <v>12</v>
      </c>
      <c r="D5219" s="210" t="s">
        <v>144</v>
      </c>
      <c r="E5219" s="63">
        <v>276.47000000000003</v>
      </c>
      <c r="F5219" s="63">
        <v>1</v>
      </c>
      <c r="G5219" s="48">
        <f>+(Ventas_Wellpro[[#This Row],[Precio de Venta]]*0.16)*Ventas_Wellpro[[#This Row],[Cantidad Vendida]]</f>
        <v>44.235200000000006</v>
      </c>
      <c r="H5219" s="48">
        <v>276.47000000000003</v>
      </c>
      <c r="I5219" s="17">
        <f>+Ventas_Wellpro[[#This Row],[Total de Venta sin IVA]]+Ventas_Wellpro[[#This Row],[IVA]]</f>
        <v>320.70520000000005</v>
      </c>
      <c r="J5219">
        <f>YEAR(Ventas_Wellpro[[#This Row],[Fecha]])</f>
        <v>2026</v>
      </c>
      <c r="K5219" t="str">
        <f>TEXT(Ventas_Wellpro[[#This Row],[Fecha]],"MMMM")</f>
        <v>junio</v>
      </c>
      <c r="L5219">
        <f>DAY(Ventas_Wellpro[[#This Row],[Fecha]])</f>
        <v>25</v>
      </c>
    </row>
    <row r="5220" spans="2:12" x14ac:dyDescent="0.25">
      <c r="B5220" s="70">
        <v>46198</v>
      </c>
      <c r="C5220" s="74" t="s">
        <v>17</v>
      </c>
      <c r="D5220" t="s">
        <v>196</v>
      </c>
      <c r="E5220" s="64">
        <v>498.66</v>
      </c>
      <c r="F5220" s="64">
        <v>6</v>
      </c>
      <c r="G5220" s="48">
        <f>+(Ventas_Wellpro[[#This Row],[Precio de Venta]]*0.16)*Ventas_Wellpro[[#This Row],[Cantidad Vendida]]</f>
        <v>478.71360000000004</v>
      </c>
      <c r="H5220" s="65">
        <v>2991.96</v>
      </c>
      <c r="I5220" s="17">
        <f>+Ventas_Wellpro[[#This Row],[Total de Venta sin IVA]]+Ventas_Wellpro[[#This Row],[IVA]]</f>
        <v>3470.6736000000001</v>
      </c>
      <c r="J5220">
        <f>YEAR(Ventas_Wellpro[[#This Row],[Fecha]])</f>
        <v>2026</v>
      </c>
      <c r="K5220" t="str">
        <f>TEXT(Ventas_Wellpro[[#This Row],[Fecha]],"MMMM")</f>
        <v>junio</v>
      </c>
      <c r="L5220">
        <f>DAY(Ventas_Wellpro[[#This Row],[Fecha]])</f>
        <v>25</v>
      </c>
    </row>
    <row r="5221" spans="2:12" x14ac:dyDescent="0.25">
      <c r="B5221" s="70">
        <v>46198</v>
      </c>
      <c r="C5221" s="74" t="s">
        <v>17</v>
      </c>
      <c r="D5221" t="s">
        <v>196</v>
      </c>
      <c r="E5221" s="63">
        <v>498.66</v>
      </c>
      <c r="F5221" s="63">
        <v>6</v>
      </c>
      <c r="G5221" s="48">
        <f>+(Ventas_Wellpro[[#This Row],[Precio de Venta]]*0.16)*Ventas_Wellpro[[#This Row],[Cantidad Vendida]]</f>
        <v>478.71360000000004</v>
      </c>
      <c r="H5221" s="48">
        <v>2991.96</v>
      </c>
      <c r="I5221" s="17">
        <f>+Ventas_Wellpro[[#This Row],[Total de Venta sin IVA]]+Ventas_Wellpro[[#This Row],[IVA]]</f>
        <v>3470.6736000000001</v>
      </c>
      <c r="J5221">
        <f>YEAR(Ventas_Wellpro[[#This Row],[Fecha]])</f>
        <v>2026</v>
      </c>
      <c r="K5221" t="str">
        <f>TEXT(Ventas_Wellpro[[#This Row],[Fecha]],"MMMM")</f>
        <v>junio</v>
      </c>
      <c r="L5221">
        <f>DAY(Ventas_Wellpro[[#This Row],[Fecha]])</f>
        <v>25</v>
      </c>
    </row>
    <row r="5222" spans="2:12" x14ac:dyDescent="0.25">
      <c r="B5222" s="70">
        <v>46198</v>
      </c>
      <c r="C5222" s="74" t="s">
        <v>17</v>
      </c>
      <c r="D5222" t="s">
        <v>196</v>
      </c>
      <c r="E5222" s="64">
        <v>498.66</v>
      </c>
      <c r="F5222" s="64">
        <v>6</v>
      </c>
      <c r="G5222" s="48">
        <f>+(Ventas_Wellpro[[#This Row],[Precio de Venta]]*0.16)*Ventas_Wellpro[[#This Row],[Cantidad Vendida]]</f>
        <v>478.71360000000004</v>
      </c>
      <c r="H5222" s="65">
        <v>2991.96</v>
      </c>
      <c r="I5222" s="17">
        <f>+Ventas_Wellpro[[#This Row],[Total de Venta sin IVA]]+Ventas_Wellpro[[#This Row],[IVA]]</f>
        <v>3470.6736000000001</v>
      </c>
      <c r="J5222">
        <f>YEAR(Ventas_Wellpro[[#This Row],[Fecha]])</f>
        <v>2026</v>
      </c>
      <c r="K5222" t="str">
        <f>TEXT(Ventas_Wellpro[[#This Row],[Fecha]],"MMMM")</f>
        <v>junio</v>
      </c>
      <c r="L5222">
        <f>DAY(Ventas_Wellpro[[#This Row],[Fecha]])</f>
        <v>25</v>
      </c>
    </row>
    <row r="5223" spans="2:12" x14ac:dyDescent="0.25">
      <c r="B5223" s="70">
        <v>46198</v>
      </c>
      <c r="C5223" s="74" t="s">
        <v>17</v>
      </c>
      <c r="D5223" t="s">
        <v>196</v>
      </c>
      <c r="E5223" s="63">
        <v>498.66</v>
      </c>
      <c r="F5223" s="63">
        <v>6</v>
      </c>
      <c r="G5223" s="48">
        <f>+(Ventas_Wellpro[[#This Row],[Precio de Venta]]*0.16)*Ventas_Wellpro[[#This Row],[Cantidad Vendida]]</f>
        <v>478.71360000000004</v>
      </c>
      <c r="H5223" s="48">
        <v>2991.96</v>
      </c>
      <c r="I5223" s="17">
        <f>+Ventas_Wellpro[[#This Row],[Total de Venta sin IVA]]+Ventas_Wellpro[[#This Row],[IVA]]</f>
        <v>3470.6736000000001</v>
      </c>
      <c r="J5223">
        <f>YEAR(Ventas_Wellpro[[#This Row],[Fecha]])</f>
        <v>2026</v>
      </c>
      <c r="K5223" t="str">
        <f>TEXT(Ventas_Wellpro[[#This Row],[Fecha]],"MMMM")</f>
        <v>junio</v>
      </c>
      <c r="L5223">
        <f>DAY(Ventas_Wellpro[[#This Row],[Fecha]])</f>
        <v>25</v>
      </c>
    </row>
    <row r="5224" spans="2:12" x14ac:dyDescent="0.25">
      <c r="B5224" s="70">
        <v>46198</v>
      </c>
      <c r="C5224" s="74" t="s">
        <v>17</v>
      </c>
      <c r="D5224" t="s">
        <v>196</v>
      </c>
      <c r="E5224" s="64">
        <v>498.66</v>
      </c>
      <c r="F5224" s="64">
        <v>6</v>
      </c>
      <c r="G5224" s="48">
        <f>+(Ventas_Wellpro[[#This Row],[Precio de Venta]]*0.16)*Ventas_Wellpro[[#This Row],[Cantidad Vendida]]</f>
        <v>478.71360000000004</v>
      </c>
      <c r="H5224" s="65">
        <v>2991.96</v>
      </c>
      <c r="I5224" s="17">
        <f>+Ventas_Wellpro[[#This Row],[Total de Venta sin IVA]]+Ventas_Wellpro[[#This Row],[IVA]]</f>
        <v>3470.6736000000001</v>
      </c>
      <c r="J5224">
        <f>YEAR(Ventas_Wellpro[[#This Row],[Fecha]])</f>
        <v>2026</v>
      </c>
      <c r="K5224" t="str">
        <f>TEXT(Ventas_Wellpro[[#This Row],[Fecha]],"MMMM")</f>
        <v>junio</v>
      </c>
      <c r="L5224">
        <f>DAY(Ventas_Wellpro[[#This Row],[Fecha]])</f>
        <v>25</v>
      </c>
    </row>
    <row r="5225" spans="2:12" x14ac:dyDescent="0.25">
      <c r="B5225" s="70">
        <v>46198</v>
      </c>
      <c r="C5225" s="74" t="s">
        <v>15</v>
      </c>
      <c r="D5225" s="210" t="s">
        <v>217</v>
      </c>
      <c r="E5225" s="63">
        <v>538.03</v>
      </c>
      <c r="F5225" s="63">
        <v>5</v>
      </c>
      <c r="G5225" s="48">
        <f>+(Ventas_Wellpro[[#This Row],[Precio de Venta]]*0.16)*Ventas_Wellpro[[#This Row],[Cantidad Vendida]]</f>
        <v>430.42399999999998</v>
      </c>
      <c r="H5225" s="48">
        <v>2690.15</v>
      </c>
      <c r="I5225" s="17">
        <f>+Ventas_Wellpro[[#This Row],[Total de Venta sin IVA]]+Ventas_Wellpro[[#This Row],[IVA]]</f>
        <v>3120.5740000000001</v>
      </c>
      <c r="J5225">
        <f>YEAR(Ventas_Wellpro[[#This Row],[Fecha]])</f>
        <v>2026</v>
      </c>
      <c r="K5225" t="str">
        <f>TEXT(Ventas_Wellpro[[#This Row],[Fecha]],"MMMM")</f>
        <v>junio</v>
      </c>
      <c r="L5225">
        <f>DAY(Ventas_Wellpro[[#This Row],[Fecha]])</f>
        <v>25</v>
      </c>
    </row>
    <row r="5226" spans="2:12" x14ac:dyDescent="0.25">
      <c r="B5226" s="70">
        <v>46198</v>
      </c>
      <c r="C5226" s="123" t="s">
        <v>147</v>
      </c>
      <c r="D5226" s="211" t="s">
        <v>144</v>
      </c>
      <c r="E5226" s="64">
        <v>85.34</v>
      </c>
      <c r="F5226" s="64">
        <v>1</v>
      </c>
      <c r="G5226" s="48">
        <f>+(Ventas_Wellpro[[#This Row],[Precio de Venta]]*0.16)*Ventas_Wellpro[[#This Row],[Cantidad Vendida]]</f>
        <v>13.654400000000001</v>
      </c>
      <c r="H5226" s="65">
        <v>85.34</v>
      </c>
      <c r="I5226" s="17">
        <f>+Ventas_Wellpro[[#This Row],[Total de Venta sin IVA]]+Ventas_Wellpro[[#This Row],[IVA]]</f>
        <v>98.994399999999999</v>
      </c>
      <c r="J5226">
        <f>YEAR(Ventas_Wellpro[[#This Row],[Fecha]])</f>
        <v>2026</v>
      </c>
      <c r="K5226" t="str">
        <f>TEXT(Ventas_Wellpro[[#This Row],[Fecha]],"MMMM")</f>
        <v>junio</v>
      </c>
      <c r="L5226">
        <f>DAY(Ventas_Wellpro[[#This Row],[Fecha]])</f>
        <v>25</v>
      </c>
    </row>
    <row r="5227" spans="2:12" x14ac:dyDescent="0.25">
      <c r="B5227" s="70">
        <v>46198</v>
      </c>
      <c r="C5227" s="74" t="s">
        <v>123</v>
      </c>
      <c r="D5227" s="210" t="s">
        <v>144</v>
      </c>
      <c r="E5227" s="63">
        <v>121.94</v>
      </c>
      <c r="F5227" s="63">
        <v>1</v>
      </c>
      <c r="G5227" s="48">
        <f>+(Ventas_Wellpro[[#This Row],[Precio de Venta]]*0.16)*Ventas_Wellpro[[#This Row],[Cantidad Vendida]]</f>
        <v>19.510400000000001</v>
      </c>
      <c r="H5227" s="48">
        <v>121.94</v>
      </c>
      <c r="I5227" s="17">
        <f>+Ventas_Wellpro[[#This Row],[Total de Venta sin IVA]]+Ventas_Wellpro[[#This Row],[IVA]]</f>
        <v>141.4504</v>
      </c>
      <c r="J5227">
        <f>YEAR(Ventas_Wellpro[[#This Row],[Fecha]])</f>
        <v>2026</v>
      </c>
      <c r="K5227" t="str">
        <f>TEXT(Ventas_Wellpro[[#This Row],[Fecha]],"MMMM")</f>
        <v>junio</v>
      </c>
      <c r="L5227">
        <f>DAY(Ventas_Wellpro[[#This Row],[Fecha]])</f>
        <v>25</v>
      </c>
    </row>
    <row r="5228" spans="2:12" x14ac:dyDescent="0.25">
      <c r="B5228" s="70">
        <v>46198</v>
      </c>
      <c r="C5228" s="74" t="s">
        <v>123</v>
      </c>
      <c r="D5228" s="211" t="s">
        <v>144</v>
      </c>
      <c r="E5228" s="64">
        <v>121.94</v>
      </c>
      <c r="F5228" s="64">
        <v>1</v>
      </c>
      <c r="G5228" s="48">
        <f>+(Ventas_Wellpro[[#This Row],[Precio de Venta]]*0.16)*Ventas_Wellpro[[#This Row],[Cantidad Vendida]]</f>
        <v>19.510400000000001</v>
      </c>
      <c r="H5228" s="65">
        <v>121.94</v>
      </c>
      <c r="I5228" s="17">
        <f>+Ventas_Wellpro[[#This Row],[Total de Venta sin IVA]]+Ventas_Wellpro[[#This Row],[IVA]]</f>
        <v>141.4504</v>
      </c>
      <c r="J5228">
        <f>YEAR(Ventas_Wellpro[[#This Row],[Fecha]])</f>
        <v>2026</v>
      </c>
      <c r="K5228" t="str">
        <f>TEXT(Ventas_Wellpro[[#This Row],[Fecha]],"MMMM")</f>
        <v>junio</v>
      </c>
      <c r="L5228">
        <f>DAY(Ventas_Wellpro[[#This Row],[Fecha]])</f>
        <v>25</v>
      </c>
    </row>
    <row r="5229" spans="2:12" x14ac:dyDescent="0.25">
      <c r="B5229" s="70">
        <v>46199</v>
      </c>
      <c r="C5229" s="74" t="s">
        <v>22</v>
      </c>
      <c r="D5229" s="210" t="s">
        <v>144</v>
      </c>
      <c r="E5229" s="63">
        <v>121.94</v>
      </c>
      <c r="F5229" s="63">
        <v>1</v>
      </c>
      <c r="G5229" s="48">
        <f>+(Ventas_Wellpro[[#This Row],[Precio de Venta]]*0.16)*Ventas_Wellpro[[#This Row],[Cantidad Vendida]]</f>
        <v>19.510400000000001</v>
      </c>
      <c r="H5229" s="48">
        <v>121.94</v>
      </c>
      <c r="I5229" s="17">
        <f>+Ventas_Wellpro[[#This Row],[Total de Venta sin IVA]]+Ventas_Wellpro[[#This Row],[IVA]]</f>
        <v>141.4504</v>
      </c>
      <c r="J5229">
        <f>YEAR(Ventas_Wellpro[[#This Row],[Fecha]])</f>
        <v>2026</v>
      </c>
      <c r="K5229" t="str">
        <f>TEXT(Ventas_Wellpro[[#This Row],[Fecha]],"MMMM")</f>
        <v>junio</v>
      </c>
      <c r="L5229">
        <f>DAY(Ventas_Wellpro[[#This Row],[Fecha]])</f>
        <v>26</v>
      </c>
    </row>
    <row r="5230" spans="2:12" x14ac:dyDescent="0.25">
      <c r="B5230" s="70">
        <v>46199</v>
      </c>
      <c r="C5230" s="74" t="s">
        <v>22</v>
      </c>
      <c r="D5230" s="211" t="s">
        <v>144</v>
      </c>
      <c r="E5230" s="64">
        <v>121.94</v>
      </c>
      <c r="F5230" s="64">
        <v>1</v>
      </c>
      <c r="G5230" s="48">
        <f>+(Ventas_Wellpro[[#This Row],[Precio de Venta]]*0.16)*Ventas_Wellpro[[#This Row],[Cantidad Vendida]]</f>
        <v>19.510400000000001</v>
      </c>
      <c r="H5230" s="65">
        <v>121.94</v>
      </c>
      <c r="I5230" s="17">
        <f>+Ventas_Wellpro[[#This Row],[Total de Venta sin IVA]]+Ventas_Wellpro[[#This Row],[IVA]]</f>
        <v>141.4504</v>
      </c>
      <c r="J5230">
        <f>YEAR(Ventas_Wellpro[[#This Row],[Fecha]])</f>
        <v>2026</v>
      </c>
      <c r="K5230" t="str">
        <f>TEXT(Ventas_Wellpro[[#This Row],[Fecha]],"MMMM")</f>
        <v>junio</v>
      </c>
      <c r="L5230">
        <f>DAY(Ventas_Wellpro[[#This Row],[Fecha]])</f>
        <v>26</v>
      </c>
    </row>
    <row r="5231" spans="2:12" x14ac:dyDescent="0.25">
      <c r="B5231" s="70">
        <v>46199</v>
      </c>
      <c r="C5231" s="74" t="s">
        <v>22</v>
      </c>
      <c r="D5231" s="210" t="s">
        <v>144</v>
      </c>
      <c r="E5231" s="63">
        <v>121.94</v>
      </c>
      <c r="F5231" s="63">
        <v>1</v>
      </c>
      <c r="G5231" s="48">
        <f>+(Ventas_Wellpro[[#This Row],[Precio de Venta]]*0.16)*Ventas_Wellpro[[#This Row],[Cantidad Vendida]]</f>
        <v>19.510400000000001</v>
      </c>
      <c r="H5231" s="48">
        <v>121.94</v>
      </c>
      <c r="I5231" s="17">
        <f>+Ventas_Wellpro[[#This Row],[Total de Venta sin IVA]]+Ventas_Wellpro[[#This Row],[IVA]]</f>
        <v>141.4504</v>
      </c>
      <c r="J5231">
        <f>YEAR(Ventas_Wellpro[[#This Row],[Fecha]])</f>
        <v>2026</v>
      </c>
      <c r="K5231" t="str">
        <f>TEXT(Ventas_Wellpro[[#This Row],[Fecha]],"MMMM")</f>
        <v>junio</v>
      </c>
      <c r="L5231">
        <f>DAY(Ventas_Wellpro[[#This Row],[Fecha]])</f>
        <v>26</v>
      </c>
    </row>
    <row r="5232" spans="2:12" x14ac:dyDescent="0.25">
      <c r="B5232" s="70">
        <v>46199</v>
      </c>
      <c r="C5232" s="74" t="s">
        <v>22</v>
      </c>
      <c r="D5232" s="211" t="s">
        <v>144</v>
      </c>
      <c r="E5232" s="64">
        <v>121.94</v>
      </c>
      <c r="F5232" s="64">
        <v>1</v>
      </c>
      <c r="G5232" s="48">
        <f>+(Ventas_Wellpro[[#This Row],[Precio de Venta]]*0.16)*Ventas_Wellpro[[#This Row],[Cantidad Vendida]]</f>
        <v>19.510400000000001</v>
      </c>
      <c r="H5232" s="65">
        <v>121.94</v>
      </c>
      <c r="I5232" s="17">
        <f>+Ventas_Wellpro[[#This Row],[Total de Venta sin IVA]]+Ventas_Wellpro[[#This Row],[IVA]]</f>
        <v>141.4504</v>
      </c>
      <c r="J5232">
        <f>YEAR(Ventas_Wellpro[[#This Row],[Fecha]])</f>
        <v>2026</v>
      </c>
      <c r="K5232" t="str">
        <f>TEXT(Ventas_Wellpro[[#This Row],[Fecha]],"MMMM")</f>
        <v>junio</v>
      </c>
      <c r="L5232">
        <f>DAY(Ventas_Wellpro[[#This Row],[Fecha]])</f>
        <v>26</v>
      </c>
    </row>
    <row r="5233" spans="2:12" x14ac:dyDescent="0.25">
      <c r="B5233" s="70">
        <v>46199</v>
      </c>
      <c r="C5233" s="74" t="s">
        <v>21</v>
      </c>
      <c r="D5233" s="210" t="s">
        <v>144</v>
      </c>
      <c r="E5233" s="63">
        <v>121.94</v>
      </c>
      <c r="F5233" s="63">
        <v>1</v>
      </c>
      <c r="G5233" s="48">
        <f>+(Ventas_Wellpro[[#This Row],[Precio de Venta]]*0.16)*Ventas_Wellpro[[#This Row],[Cantidad Vendida]]</f>
        <v>19.510400000000001</v>
      </c>
      <c r="H5233" s="48">
        <v>121.94</v>
      </c>
      <c r="I5233" s="17">
        <f>+Ventas_Wellpro[[#This Row],[Total de Venta sin IVA]]+Ventas_Wellpro[[#This Row],[IVA]]</f>
        <v>141.4504</v>
      </c>
      <c r="J5233">
        <f>YEAR(Ventas_Wellpro[[#This Row],[Fecha]])</f>
        <v>2026</v>
      </c>
      <c r="K5233" t="str">
        <f>TEXT(Ventas_Wellpro[[#This Row],[Fecha]],"MMMM")</f>
        <v>junio</v>
      </c>
      <c r="L5233">
        <f>DAY(Ventas_Wellpro[[#This Row],[Fecha]])</f>
        <v>26</v>
      </c>
    </row>
    <row r="5234" spans="2:12" x14ac:dyDescent="0.25">
      <c r="B5234" s="70">
        <v>46199</v>
      </c>
      <c r="C5234" s="74" t="s">
        <v>21</v>
      </c>
      <c r="D5234" s="211" t="s">
        <v>144</v>
      </c>
      <c r="E5234" s="64">
        <v>121.94</v>
      </c>
      <c r="F5234" s="64">
        <v>1</v>
      </c>
      <c r="G5234" s="48">
        <f>+(Ventas_Wellpro[[#This Row],[Precio de Venta]]*0.16)*Ventas_Wellpro[[#This Row],[Cantidad Vendida]]</f>
        <v>19.510400000000001</v>
      </c>
      <c r="H5234" s="65">
        <v>121.94</v>
      </c>
      <c r="I5234" s="17">
        <f>+Ventas_Wellpro[[#This Row],[Total de Venta sin IVA]]+Ventas_Wellpro[[#This Row],[IVA]]</f>
        <v>141.4504</v>
      </c>
      <c r="J5234">
        <f>YEAR(Ventas_Wellpro[[#This Row],[Fecha]])</f>
        <v>2026</v>
      </c>
      <c r="K5234" t="str">
        <f>TEXT(Ventas_Wellpro[[#This Row],[Fecha]],"MMMM")</f>
        <v>junio</v>
      </c>
      <c r="L5234">
        <f>DAY(Ventas_Wellpro[[#This Row],[Fecha]])</f>
        <v>26</v>
      </c>
    </row>
    <row r="5235" spans="2:12" x14ac:dyDescent="0.25">
      <c r="B5235" s="70">
        <v>46199</v>
      </c>
      <c r="C5235" s="74" t="s">
        <v>12</v>
      </c>
      <c r="D5235" s="210" t="s">
        <v>144</v>
      </c>
      <c r="E5235" s="63">
        <v>276.47000000000003</v>
      </c>
      <c r="F5235" s="63">
        <v>1</v>
      </c>
      <c r="G5235" s="48">
        <f>+(Ventas_Wellpro[[#This Row],[Precio de Venta]]*0.16)*Ventas_Wellpro[[#This Row],[Cantidad Vendida]]</f>
        <v>44.235200000000006</v>
      </c>
      <c r="H5235" s="48">
        <v>276.47000000000003</v>
      </c>
      <c r="I5235" s="17">
        <f>+Ventas_Wellpro[[#This Row],[Total de Venta sin IVA]]+Ventas_Wellpro[[#This Row],[IVA]]</f>
        <v>320.70520000000005</v>
      </c>
      <c r="J5235">
        <f>YEAR(Ventas_Wellpro[[#This Row],[Fecha]])</f>
        <v>2026</v>
      </c>
      <c r="K5235" t="str">
        <f>TEXT(Ventas_Wellpro[[#This Row],[Fecha]],"MMMM")</f>
        <v>junio</v>
      </c>
      <c r="L5235">
        <f>DAY(Ventas_Wellpro[[#This Row],[Fecha]])</f>
        <v>26</v>
      </c>
    </row>
    <row r="5236" spans="2:12" x14ac:dyDescent="0.25">
      <c r="B5236" s="70">
        <v>46199</v>
      </c>
      <c r="C5236" s="74" t="s">
        <v>12</v>
      </c>
      <c r="D5236" s="211" t="s">
        <v>144</v>
      </c>
      <c r="E5236" s="64">
        <v>276.47000000000003</v>
      </c>
      <c r="F5236" s="64">
        <v>1</v>
      </c>
      <c r="G5236" s="48">
        <f>+(Ventas_Wellpro[[#This Row],[Precio de Venta]]*0.16)*Ventas_Wellpro[[#This Row],[Cantidad Vendida]]</f>
        <v>44.235200000000006</v>
      </c>
      <c r="H5236" s="65">
        <v>276.47000000000003</v>
      </c>
      <c r="I5236" s="17">
        <f>+Ventas_Wellpro[[#This Row],[Total de Venta sin IVA]]+Ventas_Wellpro[[#This Row],[IVA]]</f>
        <v>320.70520000000005</v>
      </c>
      <c r="J5236">
        <f>YEAR(Ventas_Wellpro[[#This Row],[Fecha]])</f>
        <v>2026</v>
      </c>
      <c r="K5236" t="str">
        <f>TEXT(Ventas_Wellpro[[#This Row],[Fecha]],"MMMM")</f>
        <v>junio</v>
      </c>
      <c r="L5236">
        <f>DAY(Ventas_Wellpro[[#This Row],[Fecha]])</f>
        <v>26</v>
      </c>
    </row>
    <row r="5237" spans="2:12" x14ac:dyDescent="0.25">
      <c r="B5237" s="70">
        <v>46199</v>
      </c>
      <c r="C5237" s="74" t="s">
        <v>11</v>
      </c>
      <c r="D5237" s="210" t="s">
        <v>144</v>
      </c>
      <c r="E5237" s="63">
        <v>276.47000000000003</v>
      </c>
      <c r="F5237" s="63">
        <v>1</v>
      </c>
      <c r="G5237" s="48">
        <f>+(Ventas_Wellpro[[#This Row],[Precio de Venta]]*0.16)*Ventas_Wellpro[[#This Row],[Cantidad Vendida]]</f>
        <v>44.235200000000006</v>
      </c>
      <c r="H5237" s="48">
        <v>276.47000000000003</v>
      </c>
      <c r="I5237" s="17">
        <f>+Ventas_Wellpro[[#This Row],[Total de Venta sin IVA]]+Ventas_Wellpro[[#This Row],[IVA]]</f>
        <v>320.70520000000005</v>
      </c>
      <c r="J5237">
        <f>YEAR(Ventas_Wellpro[[#This Row],[Fecha]])</f>
        <v>2026</v>
      </c>
      <c r="K5237" t="str">
        <f>TEXT(Ventas_Wellpro[[#This Row],[Fecha]],"MMMM")</f>
        <v>junio</v>
      </c>
      <c r="L5237">
        <f>DAY(Ventas_Wellpro[[#This Row],[Fecha]])</f>
        <v>26</v>
      </c>
    </row>
    <row r="5238" spans="2:12" x14ac:dyDescent="0.25">
      <c r="B5238" s="70">
        <v>46199</v>
      </c>
      <c r="C5238" s="74" t="s">
        <v>10</v>
      </c>
      <c r="D5238" s="211" t="s">
        <v>144</v>
      </c>
      <c r="E5238" s="64">
        <v>276.47000000000003</v>
      </c>
      <c r="F5238" s="64">
        <v>1</v>
      </c>
      <c r="G5238" s="48">
        <f>+(Ventas_Wellpro[[#This Row],[Precio de Venta]]*0.16)*Ventas_Wellpro[[#This Row],[Cantidad Vendida]]</f>
        <v>44.235200000000006</v>
      </c>
      <c r="H5238" s="65">
        <v>276.47000000000003</v>
      </c>
      <c r="I5238" s="17">
        <f>+Ventas_Wellpro[[#This Row],[Total de Venta sin IVA]]+Ventas_Wellpro[[#This Row],[IVA]]</f>
        <v>320.70520000000005</v>
      </c>
      <c r="J5238">
        <f>YEAR(Ventas_Wellpro[[#This Row],[Fecha]])</f>
        <v>2026</v>
      </c>
      <c r="K5238" t="str">
        <f>TEXT(Ventas_Wellpro[[#This Row],[Fecha]],"MMMM")</f>
        <v>junio</v>
      </c>
      <c r="L5238">
        <f>DAY(Ventas_Wellpro[[#This Row],[Fecha]])</f>
        <v>26</v>
      </c>
    </row>
    <row r="5239" spans="2:12" x14ac:dyDescent="0.25">
      <c r="B5239" s="70">
        <v>46199</v>
      </c>
      <c r="C5239" s="74" t="s">
        <v>10</v>
      </c>
      <c r="D5239" s="210" t="s">
        <v>144</v>
      </c>
      <c r="E5239" s="63">
        <v>276.47000000000003</v>
      </c>
      <c r="F5239" s="63">
        <v>1</v>
      </c>
      <c r="G5239" s="48">
        <f>+(Ventas_Wellpro[[#This Row],[Precio de Venta]]*0.16)*Ventas_Wellpro[[#This Row],[Cantidad Vendida]]</f>
        <v>44.235200000000006</v>
      </c>
      <c r="H5239" s="48">
        <v>276.47000000000003</v>
      </c>
      <c r="I5239" s="17">
        <f>+Ventas_Wellpro[[#This Row],[Total de Venta sin IVA]]+Ventas_Wellpro[[#This Row],[IVA]]</f>
        <v>320.70520000000005</v>
      </c>
      <c r="J5239">
        <f>YEAR(Ventas_Wellpro[[#This Row],[Fecha]])</f>
        <v>2026</v>
      </c>
      <c r="K5239" t="str">
        <f>TEXT(Ventas_Wellpro[[#This Row],[Fecha]],"MMMM")</f>
        <v>junio</v>
      </c>
      <c r="L5239">
        <f>DAY(Ventas_Wellpro[[#This Row],[Fecha]])</f>
        <v>26</v>
      </c>
    </row>
    <row r="5240" spans="2:12" x14ac:dyDescent="0.25">
      <c r="B5240" s="70">
        <v>46199</v>
      </c>
      <c r="C5240" s="123" t="s">
        <v>147</v>
      </c>
      <c r="D5240" s="210" t="s">
        <v>144</v>
      </c>
      <c r="E5240" s="63">
        <v>85.34</v>
      </c>
      <c r="F5240" s="63">
        <v>1</v>
      </c>
      <c r="G5240" s="48">
        <f>+(Ventas_Wellpro[[#This Row],[Precio de Venta]]*0.16)*Ventas_Wellpro[[#This Row],[Cantidad Vendida]]</f>
        <v>13.654400000000001</v>
      </c>
      <c r="H5240" s="48">
        <v>85.34</v>
      </c>
      <c r="I5240" s="17">
        <f>+Ventas_Wellpro[[#This Row],[Total de Venta sin IVA]]+Ventas_Wellpro[[#This Row],[IVA]]</f>
        <v>98.994399999999999</v>
      </c>
      <c r="J5240">
        <f>YEAR(Ventas_Wellpro[[#This Row],[Fecha]])</f>
        <v>2026</v>
      </c>
      <c r="K5240" t="str">
        <f>TEXT(Ventas_Wellpro[[#This Row],[Fecha]],"MMMM")</f>
        <v>junio</v>
      </c>
      <c r="L5240">
        <f>DAY(Ventas_Wellpro[[#This Row],[Fecha]])</f>
        <v>26</v>
      </c>
    </row>
    <row r="5241" spans="2:12" x14ac:dyDescent="0.25">
      <c r="B5241" s="70">
        <v>46199</v>
      </c>
      <c r="C5241" s="123" t="s">
        <v>147</v>
      </c>
      <c r="D5241" s="211" t="s">
        <v>144</v>
      </c>
      <c r="E5241" s="64">
        <v>85.34</v>
      </c>
      <c r="F5241" s="64">
        <v>1</v>
      </c>
      <c r="G5241" s="48">
        <f>+(Ventas_Wellpro[[#This Row],[Precio de Venta]]*0.16)*Ventas_Wellpro[[#This Row],[Cantidad Vendida]]</f>
        <v>13.654400000000001</v>
      </c>
      <c r="H5241" s="65">
        <v>85.34</v>
      </c>
      <c r="I5241" s="17">
        <f>+Ventas_Wellpro[[#This Row],[Total de Venta sin IVA]]+Ventas_Wellpro[[#This Row],[IVA]]</f>
        <v>98.994399999999999</v>
      </c>
      <c r="J5241">
        <f>YEAR(Ventas_Wellpro[[#This Row],[Fecha]])</f>
        <v>2026</v>
      </c>
      <c r="K5241" t="str">
        <f>TEXT(Ventas_Wellpro[[#This Row],[Fecha]],"MMMM")</f>
        <v>junio</v>
      </c>
      <c r="L5241">
        <f>DAY(Ventas_Wellpro[[#This Row],[Fecha]])</f>
        <v>26</v>
      </c>
    </row>
    <row r="5242" spans="2:12" x14ac:dyDescent="0.25">
      <c r="B5242" s="70">
        <v>46199</v>
      </c>
      <c r="C5242" s="74" t="s">
        <v>123</v>
      </c>
      <c r="D5242" s="210" t="s">
        <v>144</v>
      </c>
      <c r="E5242" s="63">
        <v>121.94</v>
      </c>
      <c r="F5242" s="63">
        <v>1</v>
      </c>
      <c r="G5242" s="48">
        <f>+(Ventas_Wellpro[[#This Row],[Precio de Venta]]*0.16)*Ventas_Wellpro[[#This Row],[Cantidad Vendida]]</f>
        <v>19.510400000000001</v>
      </c>
      <c r="H5242" s="48">
        <v>121.94</v>
      </c>
      <c r="I5242" s="17">
        <f>+Ventas_Wellpro[[#This Row],[Total de Venta sin IVA]]+Ventas_Wellpro[[#This Row],[IVA]]</f>
        <v>141.4504</v>
      </c>
      <c r="J5242">
        <f>YEAR(Ventas_Wellpro[[#This Row],[Fecha]])</f>
        <v>2026</v>
      </c>
      <c r="K5242" t="str">
        <f>TEXT(Ventas_Wellpro[[#This Row],[Fecha]],"MMMM")</f>
        <v>junio</v>
      </c>
      <c r="L5242">
        <f>DAY(Ventas_Wellpro[[#This Row],[Fecha]])</f>
        <v>26</v>
      </c>
    </row>
    <row r="5243" spans="2:12" x14ac:dyDescent="0.25">
      <c r="B5243" s="70">
        <v>46199</v>
      </c>
      <c r="C5243" s="74" t="s">
        <v>123</v>
      </c>
      <c r="D5243" s="211" t="s">
        <v>144</v>
      </c>
      <c r="E5243" s="64">
        <v>121.94</v>
      </c>
      <c r="F5243" s="64">
        <v>1</v>
      </c>
      <c r="G5243" s="48">
        <f>+(Ventas_Wellpro[[#This Row],[Precio de Venta]]*0.16)*Ventas_Wellpro[[#This Row],[Cantidad Vendida]]</f>
        <v>19.510400000000001</v>
      </c>
      <c r="H5243" s="65">
        <v>121.94</v>
      </c>
      <c r="I5243" s="17">
        <f>+Ventas_Wellpro[[#This Row],[Total de Venta sin IVA]]+Ventas_Wellpro[[#This Row],[IVA]]</f>
        <v>141.4504</v>
      </c>
      <c r="J5243">
        <f>YEAR(Ventas_Wellpro[[#This Row],[Fecha]])</f>
        <v>2026</v>
      </c>
      <c r="K5243" t="str">
        <f>TEXT(Ventas_Wellpro[[#This Row],[Fecha]],"MMMM")</f>
        <v>junio</v>
      </c>
      <c r="L5243">
        <f>DAY(Ventas_Wellpro[[#This Row],[Fecha]])</f>
        <v>26</v>
      </c>
    </row>
    <row r="5244" spans="2:12" x14ac:dyDescent="0.25">
      <c r="B5244" s="70">
        <v>46199</v>
      </c>
      <c r="C5244" s="74" t="s">
        <v>123</v>
      </c>
      <c r="D5244" s="210" t="s">
        <v>144</v>
      </c>
      <c r="E5244" s="63">
        <v>121.94</v>
      </c>
      <c r="F5244" s="63">
        <v>1</v>
      </c>
      <c r="G5244" s="48">
        <f>+(Ventas_Wellpro[[#This Row],[Precio de Venta]]*0.16)*Ventas_Wellpro[[#This Row],[Cantidad Vendida]]</f>
        <v>19.510400000000001</v>
      </c>
      <c r="H5244" s="48">
        <v>121.94</v>
      </c>
      <c r="I5244" s="17">
        <f>+Ventas_Wellpro[[#This Row],[Total de Venta sin IVA]]+Ventas_Wellpro[[#This Row],[IVA]]</f>
        <v>141.4504</v>
      </c>
      <c r="J5244">
        <f>YEAR(Ventas_Wellpro[[#This Row],[Fecha]])</f>
        <v>2026</v>
      </c>
      <c r="K5244" t="str">
        <f>TEXT(Ventas_Wellpro[[#This Row],[Fecha]],"MMMM")</f>
        <v>junio</v>
      </c>
      <c r="L5244">
        <f>DAY(Ventas_Wellpro[[#This Row],[Fecha]])</f>
        <v>26</v>
      </c>
    </row>
    <row r="5245" spans="2:12" x14ac:dyDescent="0.25">
      <c r="B5245" s="70">
        <v>46202</v>
      </c>
      <c r="C5245" s="74" t="s">
        <v>22</v>
      </c>
      <c r="D5245" s="210" t="s">
        <v>144</v>
      </c>
      <c r="E5245" s="63">
        <v>121.94</v>
      </c>
      <c r="F5245" s="63">
        <v>1</v>
      </c>
      <c r="G5245" s="48">
        <f>+(Ventas_Wellpro[[#This Row],[Precio de Venta]]*0.16)*Ventas_Wellpro[[#This Row],[Cantidad Vendida]]</f>
        <v>19.510400000000001</v>
      </c>
      <c r="H5245" s="48">
        <v>121.94</v>
      </c>
      <c r="I5245" s="17">
        <f>+Ventas_Wellpro[[#This Row],[Total de Venta sin IVA]]+Ventas_Wellpro[[#This Row],[IVA]]</f>
        <v>141.4504</v>
      </c>
      <c r="J5245">
        <f>YEAR(Ventas_Wellpro[[#This Row],[Fecha]])</f>
        <v>2026</v>
      </c>
      <c r="K5245" t="str">
        <f>TEXT(Ventas_Wellpro[[#This Row],[Fecha]],"MMMM")</f>
        <v>junio</v>
      </c>
      <c r="L5245">
        <f>DAY(Ventas_Wellpro[[#This Row],[Fecha]])</f>
        <v>29</v>
      </c>
    </row>
    <row r="5246" spans="2:12" x14ac:dyDescent="0.25">
      <c r="B5246" s="70">
        <v>46202</v>
      </c>
      <c r="C5246" s="74" t="s">
        <v>22</v>
      </c>
      <c r="D5246" s="211" t="s">
        <v>144</v>
      </c>
      <c r="E5246" s="64">
        <v>121.94</v>
      </c>
      <c r="F5246" s="64">
        <v>1</v>
      </c>
      <c r="G5246" s="48">
        <f>+(Ventas_Wellpro[[#This Row],[Precio de Venta]]*0.16)*Ventas_Wellpro[[#This Row],[Cantidad Vendida]]</f>
        <v>19.510400000000001</v>
      </c>
      <c r="H5246" s="65">
        <v>121.94</v>
      </c>
      <c r="I5246" s="17">
        <f>+Ventas_Wellpro[[#This Row],[Total de Venta sin IVA]]+Ventas_Wellpro[[#This Row],[IVA]]</f>
        <v>141.4504</v>
      </c>
      <c r="J5246">
        <f>YEAR(Ventas_Wellpro[[#This Row],[Fecha]])</f>
        <v>2026</v>
      </c>
      <c r="K5246" t="str">
        <f>TEXT(Ventas_Wellpro[[#This Row],[Fecha]],"MMMM")</f>
        <v>junio</v>
      </c>
      <c r="L5246">
        <f>DAY(Ventas_Wellpro[[#This Row],[Fecha]])</f>
        <v>29</v>
      </c>
    </row>
    <row r="5247" spans="2:12" x14ac:dyDescent="0.25">
      <c r="B5247" s="70">
        <v>46202</v>
      </c>
      <c r="C5247" s="74" t="s">
        <v>22</v>
      </c>
      <c r="D5247" s="210" t="s">
        <v>144</v>
      </c>
      <c r="E5247" s="63">
        <v>121.94</v>
      </c>
      <c r="F5247" s="63">
        <v>1</v>
      </c>
      <c r="G5247" s="48">
        <f>+(Ventas_Wellpro[[#This Row],[Precio de Venta]]*0.16)*Ventas_Wellpro[[#This Row],[Cantidad Vendida]]</f>
        <v>19.510400000000001</v>
      </c>
      <c r="H5247" s="48">
        <v>121.94</v>
      </c>
      <c r="I5247" s="17">
        <f>+Ventas_Wellpro[[#This Row],[Total de Venta sin IVA]]+Ventas_Wellpro[[#This Row],[IVA]]</f>
        <v>141.4504</v>
      </c>
      <c r="J5247">
        <f>YEAR(Ventas_Wellpro[[#This Row],[Fecha]])</f>
        <v>2026</v>
      </c>
      <c r="K5247" t="str">
        <f>TEXT(Ventas_Wellpro[[#This Row],[Fecha]],"MMMM")</f>
        <v>junio</v>
      </c>
      <c r="L5247">
        <f>DAY(Ventas_Wellpro[[#This Row],[Fecha]])</f>
        <v>29</v>
      </c>
    </row>
    <row r="5248" spans="2:12" x14ac:dyDescent="0.25">
      <c r="B5248" s="70">
        <v>46202</v>
      </c>
      <c r="C5248" s="74" t="s">
        <v>22</v>
      </c>
      <c r="D5248" s="211" t="s">
        <v>144</v>
      </c>
      <c r="E5248" s="64">
        <v>121.94</v>
      </c>
      <c r="F5248" s="64">
        <v>1</v>
      </c>
      <c r="G5248" s="48">
        <f>+(Ventas_Wellpro[[#This Row],[Precio de Venta]]*0.16)*Ventas_Wellpro[[#This Row],[Cantidad Vendida]]</f>
        <v>19.510400000000001</v>
      </c>
      <c r="H5248" s="65">
        <v>121.94</v>
      </c>
      <c r="I5248" s="17">
        <f>+Ventas_Wellpro[[#This Row],[Total de Venta sin IVA]]+Ventas_Wellpro[[#This Row],[IVA]]</f>
        <v>141.4504</v>
      </c>
      <c r="J5248">
        <f>YEAR(Ventas_Wellpro[[#This Row],[Fecha]])</f>
        <v>2026</v>
      </c>
      <c r="K5248" t="str">
        <f>TEXT(Ventas_Wellpro[[#This Row],[Fecha]],"MMMM")</f>
        <v>junio</v>
      </c>
      <c r="L5248">
        <f>DAY(Ventas_Wellpro[[#This Row],[Fecha]])</f>
        <v>29</v>
      </c>
    </row>
    <row r="5249" spans="2:12" x14ac:dyDescent="0.25">
      <c r="B5249" s="70">
        <v>46202</v>
      </c>
      <c r="C5249" s="74" t="s">
        <v>22</v>
      </c>
      <c r="D5249" s="210" t="s">
        <v>144</v>
      </c>
      <c r="E5249" s="63">
        <v>121.94</v>
      </c>
      <c r="F5249" s="63">
        <v>1</v>
      </c>
      <c r="G5249" s="48">
        <f>+(Ventas_Wellpro[[#This Row],[Precio de Venta]]*0.16)*Ventas_Wellpro[[#This Row],[Cantidad Vendida]]</f>
        <v>19.510400000000001</v>
      </c>
      <c r="H5249" s="48">
        <v>121.94</v>
      </c>
      <c r="I5249" s="17">
        <f>+Ventas_Wellpro[[#This Row],[Total de Venta sin IVA]]+Ventas_Wellpro[[#This Row],[IVA]]</f>
        <v>141.4504</v>
      </c>
      <c r="J5249">
        <f>YEAR(Ventas_Wellpro[[#This Row],[Fecha]])</f>
        <v>2026</v>
      </c>
      <c r="K5249" t="str">
        <f>TEXT(Ventas_Wellpro[[#This Row],[Fecha]],"MMMM")</f>
        <v>junio</v>
      </c>
      <c r="L5249">
        <f>DAY(Ventas_Wellpro[[#This Row],[Fecha]])</f>
        <v>29</v>
      </c>
    </row>
    <row r="5250" spans="2:12" x14ac:dyDescent="0.25">
      <c r="B5250" s="70">
        <v>46202</v>
      </c>
      <c r="C5250" s="74" t="s">
        <v>22</v>
      </c>
      <c r="D5250" s="211" t="s">
        <v>144</v>
      </c>
      <c r="E5250" s="64">
        <v>121.94</v>
      </c>
      <c r="F5250" s="64">
        <v>1</v>
      </c>
      <c r="G5250" s="48">
        <f>+(Ventas_Wellpro[[#This Row],[Precio de Venta]]*0.16)*Ventas_Wellpro[[#This Row],[Cantidad Vendida]]</f>
        <v>19.510400000000001</v>
      </c>
      <c r="H5250" s="65">
        <v>121.94</v>
      </c>
      <c r="I5250" s="17">
        <f>+Ventas_Wellpro[[#This Row],[Total de Venta sin IVA]]+Ventas_Wellpro[[#This Row],[IVA]]</f>
        <v>141.4504</v>
      </c>
      <c r="J5250">
        <f>YEAR(Ventas_Wellpro[[#This Row],[Fecha]])</f>
        <v>2026</v>
      </c>
      <c r="K5250" t="str">
        <f>TEXT(Ventas_Wellpro[[#This Row],[Fecha]],"MMMM")</f>
        <v>junio</v>
      </c>
      <c r="L5250">
        <f>DAY(Ventas_Wellpro[[#This Row],[Fecha]])</f>
        <v>29</v>
      </c>
    </row>
    <row r="5251" spans="2:12" x14ac:dyDescent="0.25">
      <c r="B5251" s="70">
        <v>46202</v>
      </c>
      <c r="C5251" s="74" t="s">
        <v>22</v>
      </c>
      <c r="D5251" s="210" t="s">
        <v>144</v>
      </c>
      <c r="E5251" s="63">
        <v>121.94</v>
      </c>
      <c r="F5251" s="63">
        <v>1</v>
      </c>
      <c r="G5251" s="48">
        <f>+(Ventas_Wellpro[[#This Row],[Precio de Venta]]*0.16)*Ventas_Wellpro[[#This Row],[Cantidad Vendida]]</f>
        <v>19.510400000000001</v>
      </c>
      <c r="H5251" s="48">
        <v>121.94</v>
      </c>
      <c r="I5251" s="17">
        <f>+Ventas_Wellpro[[#This Row],[Total de Venta sin IVA]]+Ventas_Wellpro[[#This Row],[IVA]]</f>
        <v>141.4504</v>
      </c>
      <c r="J5251">
        <f>YEAR(Ventas_Wellpro[[#This Row],[Fecha]])</f>
        <v>2026</v>
      </c>
      <c r="K5251" t="str">
        <f>TEXT(Ventas_Wellpro[[#This Row],[Fecha]],"MMMM")</f>
        <v>junio</v>
      </c>
      <c r="L5251">
        <f>DAY(Ventas_Wellpro[[#This Row],[Fecha]])</f>
        <v>29</v>
      </c>
    </row>
    <row r="5252" spans="2:12" x14ac:dyDescent="0.25">
      <c r="B5252" s="70">
        <v>46202</v>
      </c>
      <c r="C5252" s="74" t="s">
        <v>22</v>
      </c>
      <c r="D5252" s="211" t="s">
        <v>144</v>
      </c>
      <c r="E5252" s="64">
        <v>121.94</v>
      </c>
      <c r="F5252" s="64">
        <v>1</v>
      </c>
      <c r="G5252" s="48">
        <f>+(Ventas_Wellpro[[#This Row],[Precio de Venta]]*0.16)*Ventas_Wellpro[[#This Row],[Cantidad Vendida]]</f>
        <v>19.510400000000001</v>
      </c>
      <c r="H5252" s="65">
        <v>121.94</v>
      </c>
      <c r="I5252" s="17">
        <f>+Ventas_Wellpro[[#This Row],[Total de Venta sin IVA]]+Ventas_Wellpro[[#This Row],[IVA]]</f>
        <v>141.4504</v>
      </c>
      <c r="J5252">
        <f>YEAR(Ventas_Wellpro[[#This Row],[Fecha]])</f>
        <v>2026</v>
      </c>
      <c r="K5252" t="str">
        <f>TEXT(Ventas_Wellpro[[#This Row],[Fecha]],"MMMM")</f>
        <v>junio</v>
      </c>
      <c r="L5252">
        <f>DAY(Ventas_Wellpro[[#This Row],[Fecha]])</f>
        <v>29</v>
      </c>
    </row>
    <row r="5253" spans="2:12" x14ac:dyDescent="0.25">
      <c r="B5253" s="70">
        <v>46202</v>
      </c>
      <c r="C5253" s="74" t="s">
        <v>22</v>
      </c>
      <c r="D5253" s="210" t="s">
        <v>144</v>
      </c>
      <c r="E5253" s="63">
        <v>121.94</v>
      </c>
      <c r="F5253" s="63">
        <v>1</v>
      </c>
      <c r="G5253" s="48">
        <f>+(Ventas_Wellpro[[#This Row],[Precio de Venta]]*0.16)*Ventas_Wellpro[[#This Row],[Cantidad Vendida]]</f>
        <v>19.510400000000001</v>
      </c>
      <c r="H5253" s="48">
        <v>121.94</v>
      </c>
      <c r="I5253" s="17">
        <f>+Ventas_Wellpro[[#This Row],[Total de Venta sin IVA]]+Ventas_Wellpro[[#This Row],[IVA]]</f>
        <v>141.4504</v>
      </c>
      <c r="J5253">
        <f>YEAR(Ventas_Wellpro[[#This Row],[Fecha]])</f>
        <v>2026</v>
      </c>
      <c r="K5253" t="str">
        <f>TEXT(Ventas_Wellpro[[#This Row],[Fecha]],"MMMM")</f>
        <v>junio</v>
      </c>
      <c r="L5253">
        <f>DAY(Ventas_Wellpro[[#This Row],[Fecha]])</f>
        <v>29</v>
      </c>
    </row>
    <row r="5254" spans="2:12" x14ac:dyDescent="0.25">
      <c r="B5254" s="70">
        <v>46202</v>
      </c>
      <c r="C5254" s="74" t="s">
        <v>22</v>
      </c>
      <c r="D5254" s="211" t="s">
        <v>144</v>
      </c>
      <c r="E5254" s="64">
        <v>121.94</v>
      </c>
      <c r="F5254" s="64">
        <v>1</v>
      </c>
      <c r="G5254" s="48">
        <f>+(Ventas_Wellpro[[#This Row],[Precio de Venta]]*0.16)*Ventas_Wellpro[[#This Row],[Cantidad Vendida]]</f>
        <v>19.510400000000001</v>
      </c>
      <c r="H5254" s="65">
        <v>121.94</v>
      </c>
      <c r="I5254" s="17">
        <f>+Ventas_Wellpro[[#This Row],[Total de Venta sin IVA]]+Ventas_Wellpro[[#This Row],[IVA]]</f>
        <v>141.4504</v>
      </c>
      <c r="J5254">
        <f>YEAR(Ventas_Wellpro[[#This Row],[Fecha]])</f>
        <v>2026</v>
      </c>
      <c r="K5254" t="str">
        <f>TEXT(Ventas_Wellpro[[#This Row],[Fecha]],"MMMM")</f>
        <v>junio</v>
      </c>
      <c r="L5254">
        <f>DAY(Ventas_Wellpro[[#This Row],[Fecha]])</f>
        <v>29</v>
      </c>
    </row>
    <row r="5255" spans="2:12" x14ac:dyDescent="0.25">
      <c r="B5255" s="70">
        <v>46202</v>
      </c>
      <c r="C5255" s="74" t="s">
        <v>22</v>
      </c>
      <c r="D5255" s="210" t="s">
        <v>144</v>
      </c>
      <c r="E5255" s="63">
        <v>121.94</v>
      </c>
      <c r="F5255" s="63">
        <v>1</v>
      </c>
      <c r="G5255" s="48">
        <f>+(Ventas_Wellpro[[#This Row],[Precio de Venta]]*0.16)*Ventas_Wellpro[[#This Row],[Cantidad Vendida]]</f>
        <v>19.510400000000001</v>
      </c>
      <c r="H5255" s="48">
        <v>121.94</v>
      </c>
      <c r="I5255" s="17">
        <f>+Ventas_Wellpro[[#This Row],[Total de Venta sin IVA]]+Ventas_Wellpro[[#This Row],[IVA]]</f>
        <v>141.4504</v>
      </c>
      <c r="J5255">
        <f>YEAR(Ventas_Wellpro[[#This Row],[Fecha]])</f>
        <v>2026</v>
      </c>
      <c r="K5255" t="str">
        <f>TEXT(Ventas_Wellpro[[#This Row],[Fecha]],"MMMM")</f>
        <v>junio</v>
      </c>
      <c r="L5255">
        <f>DAY(Ventas_Wellpro[[#This Row],[Fecha]])</f>
        <v>29</v>
      </c>
    </row>
    <row r="5256" spans="2:12" x14ac:dyDescent="0.25">
      <c r="B5256" s="70">
        <v>46202</v>
      </c>
      <c r="C5256" s="74" t="s">
        <v>22</v>
      </c>
      <c r="D5256" s="211" t="s">
        <v>144</v>
      </c>
      <c r="E5256" s="64">
        <v>121.94</v>
      </c>
      <c r="F5256" s="64">
        <v>1</v>
      </c>
      <c r="G5256" s="48">
        <f>+(Ventas_Wellpro[[#This Row],[Precio de Venta]]*0.16)*Ventas_Wellpro[[#This Row],[Cantidad Vendida]]</f>
        <v>19.510400000000001</v>
      </c>
      <c r="H5256" s="65">
        <v>121.94</v>
      </c>
      <c r="I5256" s="17">
        <f>+Ventas_Wellpro[[#This Row],[Total de Venta sin IVA]]+Ventas_Wellpro[[#This Row],[IVA]]</f>
        <v>141.4504</v>
      </c>
      <c r="J5256">
        <f>YEAR(Ventas_Wellpro[[#This Row],[Fecha]])</f>
        <v>2026</v>
      </c>
      <c r="K5256" t="str">
        <f>TEXT(Ventas_Wellpro[[#This Row],[Fecha]],"MMMM")</f>
        <v>junio</v>
      </c>
      <c r="L5256">
        <f>DAY(Ventas_Wellpro[[#This Row],[Fecha]])</f>
        <v>29</v>
      </c>
    </row>
    <row r="5257" spans="2:12" x14ac:dyDescent="0.25">
      <c r="B5257" s="70">
        <v>46202</v>
      </c>
      <c r="C5257" s="74" t="s">
        <v>22</v>
      </c>
      <c r="D5257" t="s">
        <v>203</v>
      </c>
      <c r="E5257" s="63">
        <v>89.870999999999995</v>
      </c>
      <c r="F5257" s="63">
        <v>10</v>
      </c>
      <c r="G5257" s="48">
        <f>+(Ventas_Wellpro[[#This Row],[Precio de Venta]]*0.16)*Ventas_Wellpro[[#This Row],[Cantidad Vendida]]</f>
        <v>143.7936</v>
      </c>
      <c r="H5257" s="48">
        <v>898.71</v>
      </c>
      <c r="I5257" s="17">
        <f>+Ventas_Wellpro[[#This Row],[Total de Venta sin IVA]]+Ventas_Wellpro[[#This Row],[IVA]]</f>
        <v>1042.5036</v>
      </c>
      <c r="J5257">
        <f>YEAR(Ventas_Wellpro[[#This Row],[Fecha]])</f>
        <v>2026</v>
      </c>
      <c r="K5257" t="str">
        <f>TEXT(Ventas_Wellpro[[#This Row],[Fecha]],"MMMM")</f>
        <v>junio</v>
      </c>
      <c r="L5257">
        <f>DAY(Ventas_Wellpro[[#This Row],[Fecha]])</f>
        <v>29</v>
      </c>
    </row>
    <row r="5258" spans="2:12" x14ac:dyDescent="0.25">
      <c r="B5258" s="70">
        <v>46202</v>
      </c>
      <c r="C5258" s="74" t="s">
        <v>21</v>
      </c>
      <c r="D5258" s="211" t="s">
        <v>144</v>
      </c>
      <c r="E5258" s="64">
        <v>121.94</v>
      </c>
      <c r="F5258" s="64">
        <v>1</v>
      </c>
      <c r="G5258" s="48">
        <f>+(Ventas_Wellpro[[#This Row],[Precio de Venta]]*0.16)*Ventas_Wellpro[[#This Row],[Cantidad Vendida]]</f>
        <v>19.510400000000001</v>
      </c>
      <c r="H5258" s="65">
        <v>121.94</v>
      </c>
      <c r="I5258" s="17">
        <f>+Ventas_Wellpro[[#This Row],[Total de Venta sin IVA]]+Ventas_Wellpro[[#This Row],[IVA]]</f>
        <v>141.4504</v>
      </c>
      <c r="J5258">
        <f>YEAR(Ventas_Wellpro[[#This Row],[Fecha]])</f>
        <v>2026</v>
      </c>
      <c r="K5258" t="str">
        <f>TEXT(Ventas_Wellpro[[#This Row],[Fecha]],"MMMM")</f>
        <v>junio</v>
      </c>
      <c r="L5258">
        <f>DAY(Ventas_Wellpro[[#This Row],[Fecha]])</f>
        <v>29</v>
      </c>
    </row>
    <row r="5259" spans="2:12" x14ac:dyDescent="0.25">
      <c r="B5259" s="70">
        <v>46202</v>
      </c>
      <c r="C5259" s="74" t="s">
        <v>21</v>
      </c>
      <c r="D5259" s="210" t="s">
        <v>144</v>
      </c>
      <c r="E5259" s="63">
        <v>121.94</v>
      </c>
      <c r="F5259" s="63">
        <v>1</v>
      </c>
      <c r="G5259" s="48">
        <f>+(Ventas_Wellpro[[#This Row],[Precio de Venta]]*0.16)*Ventas_Wellpro[[#This Row],[Cantidad Vendida]]</f>
        <v>19.510400000000001</v>
      </c>
      <c r="H5259" s="48">
        <v>121.94</v>
      </c>
      <c r="I5259" s="17">
        <f>+Ventas_Wellpro[[#This Row],[Total de Venta sin IVA]]+Ventas_Wellpro[[#This Row],[IVA]]</f>
        <v>141.4504</v>
      </c>
      <c r="J5259">
        <f>YEAR(Ventas_Wellpro[[#This Row],[Fecha]])</f>
        <v>2026</v>
      </c>
      <c r="K5259" t="str">
        <f>TEXT(Ventas_Wellpro[[#This Row],[Fecha]],"MMMM")</f>
        <v>junio</v>
      </c>
      <c r="L5259">
        <f>DAY(Ventas_Wellpro[[#This Row],[Fecha]])</f>
        <v>29</v>
      </c>
    </row>
    <row r="5260" spans="2:12" x14ac:dyDescent="0.25">
      <c r="B5260" s="70">
        <v>46202</v>
      </c>
      <c r="C5260" s="74" t="s">
        <v>21</v>
      </c>
      <c r="D5260" s="211" t="s">
        <v>144</v>
      </c>
      <c r="E5260" s="64">
        <v>121.94</v>
      </c>
      <c r="F5260" s="64">
        <v>1</v>
      </c>
      <c r="G5260" s="48">
        <f>+(Ventas_Wellpro[[#This Row],[Precio de Venta]]*0.16)*Ventas_Wellpro[[#This Row],[Cantidad Vendida]]</f>
        <v>19.510400000000001</v>
      </c>
      <c r="H5260" s="65">
        <v>121.94</v>
      </c>
      <c r="I5260" s="17">
        <f>+Ventas_Wellpro[[#This Row],[Total de Venta sin IVA]]+Ventas_Wellpro[[#This Row],[IVA]]</f>
        <v>141.4504</v>
      </c>
      <c r="J5260">
        <f>YEAR(Ventas_Wellpro[[#This Row],[Fecha]])</f>
        <v>2026</v>
      </c>
      <c r="K5260" t="str">
        <f>TEXT(Ventas_Wellpro[[#This Row],[Fecha]],"MMMM")</f>
        <v>junio</v>
      </c>
      <c r="L5260">
        <f>DAY(Ventas_Wellpro[[#This Row],[Fecha]])</f>
        <v>29</v>
      </c>
    </row>
    <row r="5261" spans="2:12" x14ac:dyDescent="0.25">
      <c r="B5261" s="70">
        <v>46202</v>
      </c>
      <c r="C5261" s="74" t="s">
        <v>21</v>
      </c>
      <c r="D5261" s="210" t="s">
        <v>144</v>
      </c>
      <c r="E5261" s="63">
        <v>121.94</v>
      </c>
      <c r="F5261" s="63">
        <v>1</v>
      </c>
      <c r="G5261" s="48">
        <f>+(Ventas_Wellpro[[#This Row],[Precio de Venta]]*0.16)*Ventas_Wellpro[[#This Row],[Cantidad Vendida]]</f>
        <v>19.510400000000001</v>
      </c>
      <c r="H5261" s="48">
        <v>121.94</v>
      </c>
      <c r="I5261" s="17">
        <f>+Ventas_Wellpro[[#This Row],[Total de Venta sin IVA]]+Ventas_Wellpro[[#This Row],[IVA]]</f>
        <v>141.4504</v>
      </c>
      <c r="J5261">
        <f>YEAR(Ventas_Wellpro[[#This Row],[Fecha]])</f>
        <v>2026</v>
      </c>
      <c r="K5261" t="str">
        <f>TEXT(Ventas_Wellpro[[#This Row],[Fecha]],"MMMM")</f>
        <v>junio</v>
      </c>
      <c r="L5261">
        <f>DAY(Ventas_Wellpro[[#This Row],[Fecha]])</f>
        <v>29</v>
      </c>
    </row>
    <row r="5262" spans="2:12" x14ac:dyDescent="0.25">
      <c r="B5262" s="70">
        <v>46202</v>
      </c>
      <c r="C5262" s="74" t="s">
        <v>21</v>
      </c>
      <c r="D5262" s="211" t="s">
        <v>144</v>
      </c>
      <c r="E5262" s="64">
        <v>121.94</v>
      </c>
      <c r="F5262" s="64">
        <v>1</v>
      </c>
      <c r="G5262" s="48">
        <f>+(Ventas_Wellpro[[#This Row],[Precio de Venta]]*0.16)*Ventas_Wellpro[[#This Row],[Cantidad Vendida]]</f>
        <v>19.510400000000001</v>
      </c>
      <c r="H5262" s="65">
        <v>121.94</v>
      </c>
      <c r="I5262" s="17">
        <f>+Ventas_Wellpro[[#This Row],[Total de Venta sin IVA]]+Ventas_Wellpro[[#This Row],[IVA]]</f>
        <v>141.4504</v>
      </c>
      <c r="J5262">
        <f>YEAR(Ventas_Wellpro[[#This Row],[Fecha]])</f>
        <v>2026</v>
      </c>
      <c r="K5262" t="str">
        <f>TEXT(Ventas_Wellpro[[#This Row],[Fecha]],"MMMM")</f>
        <v>junio</v>
      </c>
      <c r="L5262">
        <f>DAY(Ventas_Wellpro[[#This Row],[Fecha]])</f>
        <v>29</v>
      </c>
    </row>
    <row r="5263" spans="2:12" x14ac:dyDescent="0.25">
      <c r="B5263" s="70">
        <v>46202</v>
      </c>
      <c r="C5263" s="74" t="s">
        <v>21</v>
      </c>
      <c r="D5263" t="s">
        <v>203</v>
      </c>
      <c r="E5263" s="63">
        <v>89.87</v>
      </c>
      <c r="F5263" s="63">
        <v>8</v>
      </c>
      <c r="G5263" s="48">
        <f>+(Ventas_Wellpro[[#This Row],[Precio de Venta]]*0.16)*Ventas_Wellpro[[#This Row],[Cantidad Vendida]]</f>
        <v>115.03360000000001</v>
      </c>
      <c r="H5263" s="48">
        <v>718.96</v>
      </c>
      <c r="I5263" s="17">
        <f>+Ventas_Wellpro[[#This Row],[Total de Venta sin IVA]]+Ventas_Wellpro[[#This Row],[IVA]]</f>
        <v>833.99360000000001</v>
      </c>
      <c r="J5263">
        <f>YEAR(Ventas_Wellpro[[#This Row],[Fecha]])</f>
        <v>2026</v>
      </c>
      <c r="K5263" t="str">
        <f>TEXT(Ventas_Wellpro[[#This Row],[Fecha]],"MMMM")</f>
        <v>junio</v>
      </c>
      <c r="L5263">
        <f>DAY(Ventas_Wellpro[[#This Row],[Fecha]])</f>
        <v>29</v>
      </c>
    </row>
    <row r="5264" spans="2:12" x14ac:dyDescent="0.25">
      <c r="B5264" s="70">
        <v>46202</v>
      </c>
      <c r="C5264" s="74" t="s">
        <v>24</v>
      </c>
      <c r="D5264" s="211" t="s">
        <v>144</v>
      </c>
      <c r="E5264" s="64">
        <v>121.94</v>
      </c>
      <c r="F5264" s="64">
        <v>1</v>
      </c>
      <c r="G5264" s="48">
        <f>+(Ventas_Wellpro[[#This Row],[Precio de Venta]]*0.16)*Ventas_Wellpro[[#This Row],[Cantidad Vendida]]</f>
        <v>19.510400000000001</v>
      </c>
      <c r="H5264" s="65">
        <v>121.94</v>
      </c>
      <c r="I5264" s="17">
        <f>+Ventas_Wellpro[[#This Row],[Total de Venta sin IVA]]+Ventas_Wellpro[[#This Row],[IVA]]</f>
        <v>141.4504</v>
      </c>
      <c r="J5264">
        <f>YEAR(Ventas_Wellpro[[#This Row],[Fecha]])</f>
        <v>2026</v>
      </c>
      <c r="K5264" t="str">
        <f>TEXT(Ventas_Wellpro[[#This Row],[Fecha]],"MMMM")</f>
        <v>junio</v>
      </c>
      <c r="L5264">
        <f>DAY(Ventas_Wellpro[[#This Row],[Fecha]])</f>
        <v>29</v>
      </c>
    </row>
    <row r="5265" spans="2:12" x14ac:dyDescent="0.25">
      <c r="B5265" s="70">
        <v>46202</v>
      </c>
      <c r="C5265" s="74" t="s">
        <v>24</v>
      </c>
      <c r="D5265" s="210" t="s">
        <v>144</v>
      </c>
      <c r="E5265" s="63">
        <v>121.94</v>
      </c>
      <c r="F5265" s="63">
        <v>1</v>
      </c>
      <c r="G5265" s="48">
        <f>+(Ventas_Wellpro[[#This Row],[Precio de Venta]]*0.16)*Ventas_Wellpro[[#This Row],[Cantidad Vendida]]</f>
        <v>19.510400000000001</v>
      </c>
      <c r="H5265" s="48">
        <v>121.94</v>
      </c>
      <c r="I5265" s="17">
        <f>+Ventas_Wellpro[[#This Row],[Total de Venta sin IVA]]+Ventas_Wellpro[[#This Row],[IVA]]</f>
        <v>141.4504</v>
      </c>
      <c r="J5265">
        <f>YEAR(Ventas_Wellpro[[#This Row],[Fecha]])</f>
        <v>2026</v>
      </c>
      <c r="K5265" t="str">
        <f>TEXT(Ventas_Wellpro[[#This Row],[Fecha]],"MMMM")</f>
        <v>junio</v>
      </c>
      <c r="L5265">
        <f>DAY(Ventas_Wellpro[[#This Row],[Fecha]])</f>
        <v>29</v>
      </c>
    </row>
    <row r="5266" spans="2:12" x14ac:dyDescent="0.25">
      <c r="B5266" s="70">
        <v>46202</v>
      </c>
      <c r="C5266" s="74" t="s">
        <v>24</v>
      </c>
      <c r="D5266" s="211" t="s">
        <v>144</v>
      </c>
      <c r="E5266" s="64">
        <v>121.94</v>
      </c>
      <c r="F5266" s="64">
        <v>1</v>
      </c>
      <c r="G5266" s="48">
        <f>+(Ventas_Wellpro[[#This Row],[Precio de Venta]]*0.16)*Ventas_Wellpro[[#This Row],[Cantidad Vendida]]</f>
        <v>19.510400000000001</v>
      </c>
      <c r="H5266" s="65">
        <v>121.94</v>
      </c>
      <c r="I5266" s="17">
        <f>+Ventas_Wellpro[[#This Row],[Total de Venta sin IVA]]+Ventas_Wellpro[[#This Row],[IVA]]</f>
        <v>141.4504</v>
      </c>
      <c r="J5266">
        <f>YEAR(Ventas_Wellpro[[#This Row],[Fecha]])</f>
        <v>2026</v>
      </c>
      <c r="K5266" t="str">
        <f>TEXT(Ventas_Wellpro[[#This Row],[Fecha]],"MMMM")</f>
        <v>junio</v>
      </c>
      <c r="L5266">
        <f>DAY(Ventas_Wellpro[[#This Row],[Fecha]])</f>
        <v>29</v>
      </c>
    </row>
    <row r="5267" spans="2:12" x14ac:dyDescent="0.25">
      <c r="B5267" s="70">
        <v>46202</v>
      </c>
      <c r="C5267" s="74" t="s">
        <v>24</v>
      </c>
      <c r="D5267" t="s">
        <v>203</v>
      </c>
      <c r="E5267" s="63">
        <v>89.87</v>
      </c>
      <c r="F5267" s="63">
        <v>4</v>
      </c>
      <c r="G5267" s="48">
        <f>+(Ventas_Wellpro[[#This Row],[Precio de Venta]]*0.16)*Ventas_Wellpro[[#This Row],[Cantidad Vendida]]</f>
        <v>57.516800000000003</v>
      </c>
      <c r="H5267" s="48">
        <v>359.48</v>
      </c>
      <c r="I5267" s="17">
        <f>+Ventas_Wellpro[[#This Row],[Total de Venta sin IVA]]+Ventas_Wellpro[[#This Row],[IVA]]</f>
        <v>416.99680000000001</v>
      </c>
      <c r="J5267">
        <f>YEAR(Ventas_Wellpro[[#This Row],[Fecha]])</f>
        <v>2026</v>
      </c>
      <c r="K5267" t="str">
        <f>TEXT(Ventas_Wellpro[[#This Row],[Fecha]],"MMMM")</f>
        <v>junio</v>
      </c>
      <c r="L5267">
        <f>DAY(Ventas_Wellpro[[#This Row],[Fecha]])</f>
        <v>29</v>
      </c>
    </row>
    <row r="5268" spans="2:12" x14ac:dyDescent="0.25">
      <c r="B5268" s="70">
        <v>46202</v>
      </c>
      <c r="C5268" s="74" t="s">
        <v>16</v>
      </c>
      <c r="D5268" s="211" t="s">
        <v>144</v>
      </c>
      <c r="E5268" s="64">
        <v>737.71</v>
      </c>
      <c r="F5268" s="64">
        <v>1</v>
      </c>
      <c r="G5268" s="48">
        <f>+(Ventas_Wellpro[[#This Row],[Precio de Venta]]*0.16)*Ventas_Wellpro[[#This Row],[Cantidad Vendida]]</f>
        <v>118.03360000000001</v>
      </c>
      <c r="H5268" s="65">
        <v>737.71</v>
      </c>
      <c r="I5268" s="17">
        <f>+Ventas_Wellpro[[#This Row],[Total de Venta sin IVA]]+Ventas_Wellpro[[#This Row],[IVA]]</f>
        <v>855.74360000000001</v>
      </c>
      <c r="J5268">
        <f>YEAR(Ventas_Wellpro[[#This Row],[Fecha]])</f>
        <v>2026</v>
      </c>
      <c r="K5268" t="str">
        <f>TEXT(Ventas_Wellpro[[#This Row],[Fecha]],"MMMM")</f>
        <v>junio</v>
      </c>
      <c r="L5268">
        <f>DAY(Ventas_Wellpro[[#This Row],[Fecha]])</f>
        <v>29</v>
      </c>
    </row>
    <row r="5269" spans="2:12" x14ac:dyDescent="0.25">
      <c r="B5269" s="70">
        <v>46202</v>
      </c>
      <c r="C5269" s="74" t="s">
        <v>16</v>
      </c>
      <c r="D5269" t="s">
        <v>203</v>
      </c>
      <c r="E5269" s="63">
        <v>646.55169999999998</v>
      </c>
      <c r="F5269" s="63">
        <v>6</v>
      </c>
      <c r="G5269" s="48">
        <f>+(Ventas_Wellpro[[#This Row],[Precio de Venta]]*0.16)*Ventas_Wellpro[[#This Row],[Cantidad Vendida]]</f>
        <v>620.68963200000007</v>
      </c>
      <c r="H5269" s="48">
        <v>3879.31</v>
      </c>
      <c r="I5269" s="17">
        <f>+Ventas_Wellpro[[#This Row],[Total de Venta sin IVA]]+Ventas_Wellpro[[#This Row],[IVA]]</f>
        <v>4499.999632</v>
      </c>
      <c r="J5269">
        <f>YEAR(Ventas_Wellpro[[#This Row],[Fecha]])</f>
        <v>2026</v>
      </c>
      <c r="K5269" t="str">
        <f>TEXT(Ventas_Wellpro[[#This Row],[Fecha]],"MMMM")</f>
        <v>junio</v>
      </c>
      <c r="L5269">
        <f>DAY(Ventas_Wellpro[[#This Row],[Fecha]])</f>
        <v>29</v>
      </c>
    </row>
    <row r="5270" spans="2:12" x14ac:dyDescent="0.25">
      <c r="B5270" s="70">
        <v>46202</v>
      </c>
      <c r="C5270" s="74" t="s">
        <v>12</v>
      </c>
      <c r="D5270" s="211" t="s">
        <v>144</v>
      </c>
      <c r="E5270" s="64">
        <v>276.47000000000003</v>
      </c>
      <c r="F5270" s="64">
        <v>1</v>
      </c>
      <c r="G5270" s="48">
        <f>+(Ventas_Wellpro[[#This Row],[Precio de Venta]]*0.16)*Ventas_Wellpro[[#This Row],[Cantidad Vendida]]</f>
        <v>44.235200000000006</v>
      </c>
      <c r="H5270" s="65">
        <v>276.47000000000003</v>
      </c>
      <c r="I5270" s="17">
        <f>+Ventas_Wellpro[[#This Row],[Total de Venta sin IVA]]+Ventas_Wellpro[[#This Row],[IVA]]</f>
        <v>320.70520000000005</v>
      </c>
      <c r="J5270">
        <f>YEAR(Ventas_Wellpro[[#This Row],[Fecha]])</f>
        <v>2026</v>
      </c>
      <c r="K5270" t="str">
        <f>TEXT(Ventas_Wellpro[[#This Row],[Fecha]],"MMMM")</f>
        <v>junio</v>
      </c>
      <c r="L5270">
        <f>DAY(Ventas_Wellpro[[#This Row],[Fecha]])</f>
        <v>29</v>
      </c>
    </row>
    <row r="5271" spans="2:12" x14ac:dyDescent="0.25">
      <c r="B5271" s="70">
        <v>46202</v>
      </c>
      <c r="C5271" s="74" t="s">
        <v>12</v>
      </c>
      <c r="D5271" s="210" t="s">
        <v>144</v>
      </c>
      <c r="E5271" s="63">
        <v>276.47000000000003</v>
      </c>
      <c r="F5271" s="63">
        <v>1</v>
      </c>
      <c r="G5271" s="48">
        <f>+(Ventas_Wellpro[[#This Row],[Precio de Venta]]*0.16)*Ventas_Wellpro[[#This Row],[Cantidad Vendida]]</f>
        <v>44.235200000000006</v>
      </c>
      <c r="H5271" s="48">
        <v>276.47000000000003</v>
      </c>
      <c r="I5271" s="17">
        <f>+Ventas_Wellpro[[#This Row],[Total de Venta sin IVA]]+Ventas_Wellpro[[#This Row],[IVA]]</f>
        <v>320.70520000000005</v>
      </c>
      <c r="J5271">
        <f>YEAR(Ventas_Wellpro[[#This Row],[Fecha]])</f>
        <v>2026</v>
      </c>
      <c r="K5271" t="str">
        <f>TEXT(Ventas_Wellpro[[#This Row],[Fecha]],"MMMM")</f>
        <v>junio</v>
      </c>
      <c r="L5271">
        <f>DAY(Ventas_Wellpro[[#This Row],[Fecha]])</f>
        <v>29</v>
      </c>
    </row>
    <row r="5272" spans="2:12" x14ac:dyDescent="0.25">
      <c r="B5272" s="70">
        <v>46202</v>
      </c>
      <c r="C5272" s="74" t="s">
        <v>12</v>
      </c>
      <c r="D5272" s="211" t="s">
        <v>144</v>
      </c>
      <c r="E5272" s="64">
        <v>276.47000000000003</v>
      </c>
      <c r="F5272" s="64">
        <v>1</v>
      </c>
      <c r="G5272" s="48">
        <f>+(Ventas_Wellpro[[#This Row],[Precio de Venta]]*0.16)*Ventas_Wellpro[[#This Row],[Cantidad Vendida]]</f>
        <v>44.235200000000006</v>
      </c>
      <c r="H5272" s="65">
        <v>276.47000000000003</v>
      </c>
      <c r="I5272" s="17">
        <f>+Ventas_Wellpro[[#This Row],[Total de Venta sin IVA]]+Ventas_Wellpro[[#This Row],[IVA]]</f>
        <v>320.70520000000005</v>
      </c>
      <c r="J5272">
        <f>YEAR(Ventas_Wellpro[[#This Row],[Fecha]])</f>
        <v>2026</v>
      </c>
      <c r="K5272" t="str">
        <f>TEXT(Ventas_Wellpro[[#This Row],[Fecha]],"MMMM")</f>
        <v>junio</v>
      </c>
      <c r="L5272">
        <f>DAY(Ventas_Wellpro[[#This Row],[Fecha]])</f>
        <v>29</v>
      </c>
    </row>
    <row r="5273" spans="2:12" x14ac:dyDescent="0.25">
      <c r="B5273" s="70">
        <v>46202</v>
      </c>
      <c r="C5273" s="74" t="s">
        <v>12</v>
      </c>
      <c r="D5273" s="210" t="s">
        <v>144</v>
      </c>
      <c r="E5273" s="63">
        <v>276.47000000000003</v>
      </c>
      <c r="F5273" s="63">
        <v>1</v>
      </c>
      <c r="G5273" s="48">
        <f>+(Ventas_Wellpro[[#This Row],[Precio de Venta]]*0.16)*Ventas_Wellpro[[#This Row],[Cantidad Vendida]]</f>
        <v>44.235200000000006</v>
      </c>
      <c r="H5273" s="48">
        <v>276.47000000000003</v>
      </c>
      <c r="I5273" s="17">
        <f>+Ventas_Wellpro[[#This Row],[Total de Venta sin IVA]]+Ventas_Wellpro[[#This Row],[IVA]]</f>
        <v>320.70520000000005</v>
      </c>
      <c r="J5273">
        <f>YEAR(Ventas_Wellpro[[#This Row],[Fecha]])</f>
        <v>2026</v>
      </c>
      <c r="K5273" t="str">
        <f>TEXT(Ventas_Wellpro[[#This Row],[Fecha]],"MMMM")</f>
        <v>junio</v>
      </c>
      <c r="L5273">
        <f>DAY(Ventas_Wellpro[[#This Row],[Fecha]])</f>
        <v>29</v>
      </c>
    </row>
    <row r="5274" spans="2:12" x14ac:dyDescent="0.25">
      <c r="B5274" s="70">
        <v>46202</v>
      </c>
      <c r="C5274" s="74" t="s">
        <v>12</v>
      </c>
      <c r="D5274" s="211" t="s">
        <v>144</v>
      </c>
      <c r="E5274" s="64">
        <v>276.47000000000003</v>
      </c>
      <c r="F5274" s="64">
        <v>1</v>
      </c>
      <c r="G5274" s="48">
        <f>+(Ventas_Wellpro[[#This Row],[Precio de Venta]]*0.16)*Ventas_Wellpro[[#This Row],[Cantidad Vendida]]</f>
        <v>44.235200000000006</v>
      </c>
      <c r="H5274" s="65">
        <v>276.47000000000003</v>
      </c>
      <c r="I5274" s="17">
        <f>+Ventas_Wellpro[[#This Row],[Total de Venta sin IVA]]+Ventas_Wellpro[[#This Row],[IVA]]</f>
        <v>320.70520000000005</v>
      </c>
      <c r="J5274">
        <f>YEAR(Ventas_Wellpro[[#This Row],[Fecha]])</f>
        <v>2026</v>
      </c>
      <c r="K5274" t="str">
        <f>TEXT(Ventas_Wellpro[[#This Row],[Fecha]],"MMMM")</f>
        <v>junio</v>
      </c>
      <c r="L5274">
        <f>DAY(Ventas_Wellpro[[#This Row],[Fecha]])</f>
        <v>29</v>
      </c>
    </row>
    <row r="5275" spans="2:12" x14ac:dyDescent="0.25">
      <c r="B5275" s="70">
        <v>46202</v>
      </c>
      <c r="C5275" s="74" t="s">
        <v>12</v>
      </c>
      <c r="D5275" s="210" t="s">
        <v>144</v>
      </c>
      <c r="E5275" s="63">
        <v>276.47000000000003</v>
      </c>
      <c r="F5275" s="63">
        <v>1</v>
      </c>
      <c r="G5275" s="48">
        <f>+(Ventas_Wellpro[[#This Row],[Precio de Venta]]*0.16)*Ventas_Wellpro[[#This Row],[Cantidad Vendida]]</f>
        <v>44.235200000000006</v>
      </c>
      <c r="H5275" s="48">
        <v>276.47000000000003</v>
      </c>
      <c r="I5275" s="17">
        <f>+Ventas_Wellpro[[#This Row],[Total de Venta sin IVA]]+Ventas_Wellpro[[#This Row],[IVA]]</f>
        <v>320.70520000000005</v>
      </c>
      <c r="J5275">
        <f>YEAR(Ventas_Wellpro[[#This Row],[Fecha]])</f>
        <v>2026</v>
      </c>
      <c r="K5275" t="str">
        <f>TEXT(Ventas_Wellpro[[#This Row],[Fecha]],"MMMM")</f>
        <v>junio</v>
      </c>
      <c r="L5275">
        <f>DAY(Ventas_Wellpro[[#This Row],[Fecha]])</f>
        <v>29</v>
      </c>
    </row>
    <row r="5276" spans="2:12" x14ac:dyDescent="0.25">
      <c r="B5276" s="70">
        <v>46202</v>
      </c>
      <c r="C5276" s="74" t="s">
        <v>12</v>
      </c>
      <c r="D5276" s="211" t="s">
        <v>144</v>
      </c>
      <c r="E5276" s="64">
        <v>276.47000000000003</v>
      </c>
      <c r="F5276" s="64">
        <v>1</v>
      </c>
      <c r="G5276" s="48">
        <f>+(Ventas_Wellpro[[#This Row],[Precio de Venta]]*0.16)*Ventas_Wellpro[[#This Row],[Cantidad Vendida]]</f>
        <v>44.235200000000006</v>
      </c>
      <c r="H5276" s="65">
        <v>276.47000000000003</v>
      </c>
      <c r="I5276" s="17">
        <f>+Ventas_Wellpro[[#This Row],[Total de Venta sin IVA]]+Ventas_Wellpro[[#This Row],[IVA]]</f>
        <v>320.70520000000005</v>
      </c>
      <c r="J5276">
        <f>YEAR(Ventas_Wellpro[[#This Row],[Fecha]])</f>
        <v>2026</v>
      </c>
      <c r="K5276" t="str">
        <f>TEXT(Ventas_Wellpro[[#This Row],[Fecha]],"MMMM")</f>
        <v>junio</v>
      </c>
      <c r="L5276">
        <f>DAY(Ventas_Wellpro[[#This Row],[Fecha]])</f>
        <v>29</v>
      </c>
    </row>
    <row r="5277" spans="2:12" x14ac:dyDescent="0.25">
      <c r="B5277" s="70">
        <v>46202</v>
      </c>
      <c r="C5277" s="74" t="s">
        <v>12</v>
      </c>
      <c r="D5277" s="210" t="s">
        <v>144</v>
      </c>
      <c r="E5277" s="63">
        <v>276.47000000000003</v>
      </c>
      <c r="F5277" s="63">
        <v>1</v>
      </c>
      <c r="G5277" s="48">
        <f>+(Ventas_Wellpro[[#This Row],[Precio de Venta]]*0.16)*Ventas_Wellpro[[#This Row],[Cantidad Vendida]]</f>
        <v>44.235200000000006</v>
      </c>
      <c r="H5277" s="48">
        <v>276.47000000000003</v>
      </c>
      <c r="I5277" s="17">
        <f>+Ventas_Wellpro[[#This Row],[Total de Venta sin IVA]]+Ventas_Wellpro[[#This Row],[IVA]]</f>
        <v>320.70520000000005</v>
      </c>
      <c r="J5277">
        <f>YEAR(Ventas_Wellpro[[#This Row],[Fecha]])</f>
        <v>2026</v>
      </c>
      <c r="K5277" t="str">
        <f>TEXT(Ventas_Wellpro[[#This Row],[Fecha]],"MMMM")</f>
        <v>junio</v>
      </c>
      <c r="L5277">
        <f>DAY(Ventas_Wellpro[[#This Row],[Fecha]])</f>
        <v>29</v>
      </c>
    </row>
    <row r="5278" spans="2:12" x14ac:dyDescent="0.25">
      <c r="B5278" s="70">
        <v>46202</v>
      </c>
      <c r="C5278" s="74" t="s">
        <v>11</v>
      </c>
      <c r="D5278" s="211" t="s">
        <v>144</v>
      </c>
      <c r="E5278" s="64">
        <v>276.47000000000003</v>
      </c>
      <c r="F5278" s="64">
        <v>1</v>
      </c>
      <c r="G5278" s="48">
        <f>+(Ventas_Wellpro[[#This Row],[Precio de Venta]]*0.16)*Ventas_Wellpro[[#This Row],[Cantidad Vendida]]</f>
        <v>44.235200000000006</v>
      </c>
      <c r="H5278" s="65">
        <v>276.47000000000003</v>
      </c>
      <c r="I5278" s="17">
        <f>+Ventas_Wellpro[[#This Row],[Total de Venta sin IVA]]+Ventas_Wellpro[[#This Row],[IVA]]</f>
        <v>320.70520000000005</v>
      </c>
      <c r="J5278">
        <f>YEAR(Ventas_Wellpro[[#This Row],[Fecha]])</f>
        <v>2026</v>
      </c>
      <c r="K5278" t="str">
        <f>TEXT(Ventas_Wellpro[[#This Row],[Fecha]],"MMMM")</f>
        <v>junio</v>
      </c>
      <c r="L5278">
        <f>DAY(Ventas_Wellpro[[#This Row],[Fecha]])</f>
        <v>29</v>
      </c>
    </row>
    <row r="5279" spans="2:12" x14ac:dyDescent="0.25">
      <c r="B5279" s="70">
        <v>46202</v>
      </c>
      <c r="C5279" s="74" t="s">
        <v>11</v>
      </c>
      <c r="D5279" s="210" t="s">
        <v>144</v>
      </c>
      <c r="E5279" s="63">
        <v>276.47000000000003</v>
      </c>
      <c r="F5279" s="63">
        <v>1</v>
      </c>
      <c r="G5279" s="48">
        <f>+(Ventas_Wellpro[[#This Row],[Precio de Venta]]*0.16)*Ventas_Wellpro[[#This Row],[Cantidad Vendida]]</f>
        <v>44.235200000000006</v>
      </c>
      <c r="H5279" s="48">
        <v>276.47000000000003</v>
      </c>
      <c r="I5279" s="17">
        <f>+Ventas_Wellpro[[#This Row],[Total de Venta sin IVA]]+Ventas_Wellpro[[#This Row],[IVA]]</f>
        <v>320.70520000000005</v>
      </c>
      <c r="J5279">
        <f>YEAR(Ventas_Wellpro[[#This Row],[Fecha]])</f>
        <v>2026</v>
      </c>
      <c r="K5279" t="str">
        <f>TEXT(Ventas_Wellpro[[#This Row],[Fecha]],"MMMM")</f>
        <v>junio</v>
      </c>
      <c r="L5279">
        <f>DAY(Ventas_Wellpro[[#This Row],[Fecha]])</f>
        <v>29</v>
      </c>
    </row>
    <row r="5280" spans="2:12" x14ac:dyDescent="0.25">
      <c r="B5280" s="70">
        <v>46202</v>
      </c>
      <c r="C5280" s="74" t="s">
        <v>11</v>
      </c>
      <c r="D5280" s="211" t="s">
        <v>144</v>
      </c>
      <c r="E5280" s="64">
        <v>276.47000000000003</v>
      </c>
      <c r="F5280" s="64">
        <v>1</v>
      </c>
      <c r="G5280" s="48">
        <f>+(Ventas_Wellpro[[#This Row],[Precio de Venta]]*0.16)*Ventas_Wellpro[[#This Row],[Cantidad Vendida]]</f>
        <v>44.235200000000006</v>
      </c>
      <c r="H5280" s="65">
        <v>276.47000000000003</v>
      </c>
      <c r="I5280" s="17">
        <f>+Ventas_Wellpro[[#This Row],[Total de Venta sin IVA]]+Ventas_Wellpro[[#This Row],[IVA]]</f>
        <v>320.70520000000005</v>
      </c>
      <c r="J5280">
        <f>YEAR(Ventas_Wellpro[[#This Row],[Fecha]])</f>
        <v>2026</v>
      </c>
      <c r="K5280" t="str">
        <f>TEXT(Ventas_Wellpro[[#This Row],[Fecha]],"MMMM")</f>
        <v>junio</v>
      </c>
      <c r="L5280">
        <f>DAY(Ventas_Wellpro[[#This Row],[Fecha]])</f>
        <v>29</v>
      </c>
    </row>
    <row r="5281" spans="2:12" x14ac:dyDescent="0.25">
      <c r="B5281" s="70">
        <v>46202</v>
      </c>
      <c r="C5281" s="74" t="s">
        <v>11</v>
      </c>
      <c r="D5281" t="s">
        <v>203</v>
      </c>
      <c r="E5281" s="63">
        <v>193.32</v>
      </c>
      <c r="F5281" s="63">
        <v>4</v>
      </c>
      <c r="G5281" s="48">
        <f>+(Ventas_Wellpro[[#This Row],[Precio de Venta]]*0.16)*Ventas_Wellpro[[#This Row],[Cantidad Vendida]]</f>
        <v>123.7248</v>
      </c>
      <c r="H5281" s="48">
        <v>773.28</v>
      </c>
      <c r="I5281" s="17">
        <f>+Ventas_Wellpro[[#This Row],[Total de Venta sin IVA]]+Ventas_Wellpro[[#This Row],[IVA]]</f>
        <v>897.00479999999993</v>
      </c>
      <c r="J5281">
        <f>YEAR(Ventas_Wellpro[[#This Row],[Fecha]])</f>
        <v>2026</v>
      </c>
      <c r="K5281" t="str">
        <f>TEXT(Ventas_Wellpro[[#This Row],[Fecha]],"MMMM")</f>
        <v>junio</v>
      </c>
      <c r="L5281">
        <f>DAY(Ventas_Wellpro[[#This Row],[Fecha]])</f>
        <v>29</v>
      </c>
    </row>
    <row r="5282" spans="2:12" x14ac:dyDescent="0.25">
      <c r="B5282" s="70">
        <v>46202</v>
      </c>
      <c r="C5282" s="74" t="s">
        <v>10</v>
      </c>
      <c r="D5282" s="211" t="s">
        <v>144</v>
      </c>
      <c r="E5282" s="64">
        <v>276.47000000000003</v>
      </c>
      <c r="F5282" s="64">
        <v>1</v>
      </c>
      <c r="G5282" s="48">
        <f>+(Ventas_Wellpro[[#This Row],[Precio de Venta]]*0.16)*Ventas_Wellpro[[#This Row],[Cantidad Vendida]]</f>
        <v>44.235200000000006</v>
      </c>
      <c r="H5282" s="65">
        <v>276.47000000000003</v>
      </c>
      <c r="I5282" s="17">
        <f>+Ventas_Wellpro[[#This Row],[Total de Venta sin IVA]]+Ventas_Wellpro[[#This Row],[IVA]]</f>
        <v>320.70520000000005</v>
      </c>
      <c r="J5282">
        <f>YEAR(Ventas_Wellpro[[#This Row],[Fecha]])</f>
        <v>2026</v>
      </c>
      <c r="K5282" t="str">
        <f>TEXT(Ventas_Wellpro[[#This Row],[Fecha]],"MMMM")</f>
        <v>junio</v>
      </c>
      <c r="L5282">
        <f>DAY(Ventas_Wellpro[[#This Row],[Fecha]])</f>
        <v>29</v>
      </c>
    </row>
    <row r="5283" spans="2:12" x14ac:dyDescent="0.25">
      <c r="B5283" s="70">
        <v>46202</v>
      </c>
      <c r="C5283" s="74" t="s">
        <v>10</v>
      </c>
      <c r="D5283" s="210" t="s">
        <v>144</v>
      </c>
      <c r="E5283" s="63">
        <v>276.47000000000003</v>
      </c>
      <c r="F5283" s="63">
        <v>1</v>
      </c>
      <c r="G5283" s="48">
        <f>+(Ventas_Wellpro[[#This Row],[Precio de Venta]]*0.16)*Ventas_Wellpro[[#This Row],[Cantidad Vendida]]</f>
        <v>44.235200000000006</v>
      </c>
      <c r="H5283" s="48">
        <v>276.47000000000003</v>
      </c>
      <c r="I5283" s="17">
        <f>+Ventas_Wellpro[[#This Row],[Total de Venta sin IVA]]+Ventas_Wellpro[[#This Row],[IVA]]</f>
        <v>320.70520000000005</v>
      </c>
      <c r="J5283">
        <f>YEAR(Ventas_Wellpro[[#This Row],[Fecha]])</f>
        <v>2026</v>
      </c>
      <c r="K5283" t="str">
        <f>TEXT(Ventas_Wellpro[[#This Row],[Fecha]],"MMMM")</f>
        <v>junio</v>
      </c>
      <c r="L5283">
        <f>DAY(Ventas_Wellpro[[#This Row],[Fecha]])</f>
        <v>29</v>
      </c>
    </row>
    <row r="5284" spans="2:12" x14ac:dyDescent="0.25">
      <c r="B5284" s="70">
        <v>46202</v>
      </c>
      <c r="C5284" s="74" t="s">
        <v>10</v>
      </c>
      <c r="D5284" s="211" t="s">
        <v>144</v>
      </c>
      <c r="E5284" s="64">
        <v>276.47000000000003</v>
      </c>
      <c r="F5284" s="64">
        <v>1</v>
      </c>
      <c r="G5284" s="48">
        <f>+(Ventas_Wellpro[[#This Row],[Precio de Venta]]*0.16)*Ventas_Wellpro[[#This Row],[Cantidad Vendida]]</f>
        <v>44.235200000000006</v>
      </c>
      <c r="H5284" s="65">
        <v>276.47000000000003</v>
      </c>
      <c r="I5284" s="17">
        <f>+Ventas_Wellpro[[#This Row],[Total de Venta sin IVA]]+Ventas_Wellpro[[#This Row],[IVA]]</f>
        <v>320.70520000000005</v>
      </c>
      <c r="J5284">
        <f>YEAR(Ventas_Wellpro[[#This Row],[Fecha]])</f>
        <v>2026</v>
      </c>
      <c r="K5284" t="str">
        <f>TEXT(Ventas_Wellpro[[#This Row],[Fecha]],"MMMM")</f>
        <v>junio</v>
      </c>
      <c r="L5284">
        <f>DAY(Ventas_Wellpro[[#This Row],[Fecha]])</f>
        <v>29</v>
      </c>
    </row>
    <row r="5285" spans="2:12" x14ac:dyDescent="0.25">
      <c r="B5285" s="70">
        <v>46202</v>
      </c>
      <c r="C5285" s="74" t="s">
        <v>10</v>
      </c>
      <c r="D5285" s="210" t="s">
        <v>144</v>
      </c>
      <c r="E5285" s="63">
        <v>276.47000000000003</v>
      </c>
      <c r="F5285" s="63">
        <v>1</v>
      </c>
      <c r="G5285" s="48">
        <f>+(Ventas_Wellpro[[#This Row],[Precio de Venta]]*0.16)*Ventas_Wellpro[[#This Row],[Cantidad Vendida]]</f>
        <v>44.235200000000006</v>
      </c>
      <c r="H5285" s="48">
        <v>276.47000000000003</v>
      </c>
      <c r="I5285" s="17">
        <f>+Ventas_Wellpro[[#This Row],[Total de Venta sin IVA]]+Ventas_Wellpro[[#This Row],[IVA]]</f>
        <v>320.70520000000005</v>
      </c>
      <c r="J5285">
        <f>YEAR(Ventas_Wellpro[[#This Row],[Fecha]])</f>
        <v>2026</v>
      </c>
      <c r="K5285" t="str">
        <f>TEXT(Ventas_Wellpro[[#This Row],[Fecha]],"MMMM")</f>
        <v>junio</v>
      </c>
      <c r="L5285">
        <f>DAY(Ventas_Wellpro[[#This Row],[Fecha]])</f>
        <v>29</v>
      </c>
    </row>
    <row r="5286" spans="2:12" x14ac:dyDescent="0.25">
      <c r="B5286" s="70">
        <v>46202</v>
      </c>
      <c r="C5286" s="74" t="s">
        <v>10</v>
      </c>
      <c r="D5286" t="s">
        <v>203</v>
      </c>
      <c r="E5286" s="64">
        <v>193.32</v>
      </c>
      <c r="F5286" s="64">
        <v>2</v>
      </c>
      <c r="G5286" s="48">
        <f>+(Ventas_Wellpro[[#This Row],[Precio de Venta]]*0.16)*Ventas_Wellpro[[#This Row],[Cantidad Vendida]]</f>
        <v>61.862400000000001</v>
      </c>
      <c r="H5286" s="65">
        <v>386.64</v>
      </c>
      <c r="I5286" s="17">
        <f>+Ventas_Wellpro[[#This Row],[Total de Venta sin IVA]]+Ventas_Wellpro[[#This Row],[IVA]]</f>
        <v>448.50239999999997</v>
      </c>
      <c r="J5286">
        <f>YEAR(Ventas_Wellpro[[#This Row],[Fecha]])</f>
        <v>2026</v>
      </c>
      <c r="K5286" t="str">
        <f>TEXT(Ventas_Wellpro[[#This Row],[Fecha]],"MMMM")</f>
        <v>junio</v>
      </c>
      <c r="L5286">
        <f>DAY(Ventas_Wellpro[[#This Row],[Fecha]])</f>
        <v>29</v>
      </c>
    </row>
    <row r="5287" spans="2:12" x14ac:dyDescent="0.25">
      <c r="B5287" s="70">
        <v>46202</v>
      </c>
      <c r="C5287" s="123" t="s">
        <v>147</v>
      </c>
      <c r="D5287" s="210" t="s">
        <v>144</v>
      </c>
      <c r="E5287" s="63">
        <v>85.34</v>
      </c>
      <c r="F5287" s="63">
        <v>1</v>
      </c>
      <c r="G5287" s="48">
        <f>+(Ventas_Wellpro[[#This Row],[Precio de Venta]]*0.16)*Ventas_Wellpro[[#This Row],[Cantidad Vendida]]</f>
        <v>13.654400000000001</v>
      </c>
      <c r="H5287" s="48">
        <v>85.34</v>
      </c>
      <c r="I5287" s="17">
        <f>+Ventas_Wellpro[[#This Row],[Total de Venta sin IVA]]+Ventas_Wellpro[[#This Row],[IVA]]</f>
        <v>98.994399999999999</v>
      </c>
      <c r="J5287">
        <f>YEAR(Ventas_Wellpro[[#This Row],[Fecha]])</f>
        <v>2026</v>
      </c>
      <c r="K5287" t="str">
        <f>TEXT(Ventas_Wellpro[[#This Row],[Fecha]],"MMMM")</f>
        <v>junio</v>
      </c>
      <c r="L5287">
        <f>DAY(Ventas_Wellpro[[#This Row],[Fecha]])</f>
        <v>29</v>
      </c>
    </row>
    <row r="5288" spans="2:12" x14ac:dyDescent="0.25">
      <c r="B5288" s="70">
        <v>46202</v>
      </c>
      <c r="C5288" s="123" t="s">
        <v>147</v>
      </c>
      <c r="D5288" s="211" t="s">
        <v>144</v>
      </c>
      <c r="E5288" s="64">
        <v>85.34</v>
      </c>
      <c r="F5288" s="64">
        <v>1</v>
      </c>
      <c r="G5288" s="48">
        <f>+(Ventas_Wellpro[[#This Row],[Precio de Venta]]*0.16)*Ventas_Wellpro[[#This Row],[Cantidad Vendida]]</f>
        <v>13.654400000000001</v>
      </c>
      <c r="H5288" s="65">
        <v>85.34</v>
      </c>
      <c r="I5288" s="17">
        <f>+Ventas_Wellpro[[#This Row],[Total de Venta sin IVA]]+Ventas_Wellpro[[#This Row],[IVA]]</f>
        <v>98.994399999999999</v>
      </c>
      <c r="J5288">
        <f>YEAR(Ventas_Wellpro[[#This Row],[Fecha]])</f>
        <v>2026</v>
      </c>
      <c r="K5288" t="str">
        <f>TEXT(Ventas_Wellpro[[#This Row],[Fecha]],"MMMM")</f>
        <v>junio</v>
      </c>
      <c r="L5288">
        <f>DAY(Ventas_Wellpro[[#This Row],[Fecha]])</f>
        <v>29</v>
      </c>
    </row>
    <row r="5289" spans="2:12" x14ac:dyDescent="0.25">
      <c r="B5289" s="70">
        <v>46202</v>
      </c>
      <c r="C5289" s="123" t="s">
        <v>147</v>
      </c>
      <c r="D5289" s="210" t="s">
        <v>144</v>
      </c>
      <c r="E5289" s="63">
        <v>85.34</v>
      </c>
      <c r="F5289" s="63">
        <v>1</v>
      </c>
      <c r="G5289" s="48">
        <f>+(Ventas_Wellpro[[#This Row],[Precio de Venta]]*0.16)*Ventas_Wellpro[[#This Row],[Cantidad Vendida]]</f>
        <v>13.654400000000001</v>
      </c>
      <c r="H5289" s="48">
        <v>85.34</v>
      </c>
      <c r="I5289" s="17">
        <f>+Ventas_Wellpro[[#This Row],[Total de Venta sin IVA]]+Ventas_Wellpro[[#This Row],[IVA]]</f>
        <v>98.994399999999999</v>
      </c>
      <c r="J5289">
        <f>YEAR(Ventas_Wellpro[[#This Row],[Fecha]])</f>
        <v>2026</v>
      </c>
      <c r="K5289" t="str">
        <f>TEXT(Ventas_Wellpro[[#This Row],[Fecha]],"MMMM")</f>
        <v>junio</v>
      </c>
      <c r="L5289">
        <f>DAY(Ventas_Wellpro[[#This Row],[Fecha]])</f>
        <v>29</v>
      </c>
    </row>
    <row r="5290" spans="2:12" x14ac:dyDescent="0.25">
      <c r="B5290" s="70">
        <v>46202</v>
      </c>
      <c r="C5290" s="123" t="s">
        <v>147</v>
      </c>
      <c r="D5290" s="211" t="s">
        <v>144</v>
      </c>
      <c r="E5290" s="64">
        <v>85.34</v>
      </c>
      <c r="F5290" s="64">
        <v>1</v>
      </c>
      <c r="G5290" s="48">
        <f>+(Ventas_Wellpro[[#This Row],[Precio de Venta]]*0.16)*Ventas_Wellpro[[#This Row],[Cantidad Vendida]]</f>
        <v>13.654400000000001</v>
      </c>
      <c r="H5290" s="65">
        <v>85.34</v>
      </c>
      <c r="I5290" s="17">
        <f>+Ventas_Wellpro[[#This Row],[Total de Venta sin IVA]]+Ventas_Wellpro[[#This Row],[IVA]]</f>
        <v>98.994399999999999</v>
      </c>
      <c r="J5290">
        <f>YEAR(Ventas_Wellpro[[#This Row],[Fecha]])</f>
        <v>2026</v>
      </c>
      <c r="K5290" t="str">
        <f>TEXT(Ventas_Wellpro[[#This Row],[Fecha]],"MMMM")</f>
        <v>junio</v>
      </c>
      <c r="L5290">
        <f>DAY(Ventas_Wellpro[[#This Row],[Fecha]])</f>
        <v>29</v>
      </c>
    </row>
    <row r="5291" spans="2:12" x14ac:dyDescent="0.25">
      <c r="B5291" s="70">
        <v>46202</v>
      </c>
      <c r="C5291" s="123" t="s">
        <v>147</v>
      </c>
      <c r="D5291" s="210" t="s">
        <v>144</v>
      </c>
      <c r="E5291" s="63">
        <v>85.34</v>
      </c>
      <c r="F5291" s="63">
        <v>1</v>
      </c>
      <c r="G5291" s="48">
        <f>+(Ventas_Wellpro[[#This Row],[Precio de Venta]]*0.16)*Ventas_Wellpro[[#This Row],[Cantidad Vendida]]</f>
        <v>13.654400000000001</v>
      </c>
      <c r="H5291" s="48">
        <v>85.34</v>
      </c>
      <c r="I5291" s="17">
        <f>+Ventas_Wellpro[[#This Row],[Total de Venta sin IVA]]+Ventas_Wellpro[[#This Row],[IVA]]</f>
        <v>98.994399999999999</v>
      </c>
      <c r="J5291">
        <f>YEAR(Ventas_Wellpro[[#This Row],[Fecha]])</f>
        <v>2026</v>
      </c>
      <c r="K5291" t="str">
        <f>TEXT(Ventas_Wellpro[[#This Row],[Fecha]],"MMMM")</f>
        <v>junio</v>
      </c>
      <c r="L5291">
        <f>DAY(Ventas_Wellpro[[#This Row],[Fecha]])</f>
        <v>29</v>
      </c>
    </row>
    <row r="5292" spans="2:12" x14ac:dyDescent="0.25">
      <c r="B5292" s="70">
        <v>46202</v>
      </c>
      <c r="C5292" s="74" t="s">
        <v>123</v>
      </c>
      <c r="D5292" s="211" t="s">
        <v>144</v>
      </c>
      <c r="E5292" s="64">
        <v>121.94</v>
      </c>
      <c r="F5292" s="64">
        <v>1</v>
      </c>
      <c r="G5292" s="48">
        <f>+(Ventas_Wellpro[[#This Row],[Precio de Venta]]*0.16)*Ventas_Wellpro[[#This Row],[Cantidad Vendida]]</f>
        <v>19.510400000000001</v>
      </c>
      <c r="H5292" s="65">
        <v>121.94</v>
      </c>
      <c r="I5292" s="17">
        <f>+Ventas_Wellpro[[#This Row],[Total de Venta sin IVA]]+Ventas_Wellpro[[#This Row],[IVA]]</f>
        <v>141.4504</v>
      </c>
      <c r="J5292">
        <f>YEAR(Ventas_Wellpro[[#This Row],[Fecha]])</f>
        <v>2026</v>
      </c>
      <c r="K5292" t="str">
        <f>TEXT(Ventas_Wellpro[[#This Row],[Fecha]],"MMMM")</f>
        <v>junio</v>
      </c>
      <c r="L5292">
        <f>DAY(Ventas_Wellpro[[#This Row],[Fecha]])</f>
        <v>29</v>
      </c>
    </row>
    <row r="5293" spans="2:12" x14ac:dyDescent="0.25">
      <c r="B5293" s="70">
        <v>46202</v>
      </c>
      <c r="C5293" s="74" t="s">
        <v>123</v>
      </c>
      <c r="D5293" s="210" t="s">
        <v>144</v>
      </c>
      <c r="E5293" s="63">
        <v>121.94</v>
      </c>
      <c r="F5293" s="63">
        <v>1</v>
      </c>
      <c r="G5293" s="48">
        <f>+(Ventas_Wellpro[[#This Row],[Precio de Venta]]*0.16)*Ventas_Wellpro[[#This Row],[Cantidad Vendida]]</f>
        <v>19.510400000000001</v>
      </c>
      <c r="H5293" s="48">
        <v>121.94</v>
      </c>
      <c r="I5293" s="17">
        <f>+Ventas_Wellpro[[#This Row],[Total de Venta sin IVA]]+Ventas_Wellpro[[#This Row],[IVA]]</f>
        <v>141.4504</v>
      </c>
      <c r="J5293">
        <f>YEAR(Ventas_Wellpro[[#This Row],[Fecha]])</f>
        <v>2026</v>
      </c>
      <c r="K5293" t="str">
        <f>TEXT(Ventas_Wellpro[[#This Row],[Fecha]],"MMMM")</f>
        <v>junio</v>
      </c>
      <c r="L5293">
        <f>DAY(Ventas_Wellpro[[#This Row],[Fecha]])</f>
        <v>29</v>
      </c>
    </row>
    <row r="5294" spans="2:12" x14ac:dyDescent="0.25">
      <c r="B5294" s="70">
        <v>46202</v>
      </c>
      <c r="C5294" s="74" t="s">
        <v>123</v>
      </c>
      <c r="D5294" s="211" t="s">
        <v>144</v>
      </c>
      <c r="E5294" s="64">
        <v>121.94</v>
      </c>
      <c r="F5294" s="64">
        <v>1</v>
      </c>
      <c r="G5294" s="48">
        <f>+(Ventas_Wellpro[[#This Row],[Precio de Venta]]*0.16)*Ventas_Wellpro[[#This Row],[Cantidad Vendida]]</f>
        <v>19.510400000000001</v>
      </c>
      <c r="H5294" s="65">
        <v>121.94</v>
      </c>
      <c r="I5294" s="17">
        <f>+Ventas_Wellpro[[#This Row],[Total de Venta sin IVA]]+Ventas_Wellpro[[#This Row],[IVA]]</f>
        <v>141.4504</v>
      </c>
      <c r="J5294">
        <f>YEAR(Ventas_Wellpro[[#This Row],[Fecha]])</f>
        <v>2026</v>
      </c>
      <c r="K5294" t="str">
        <f>TEXT(Ventas_Wellpro[[#This Row],[Fecha]],"MMMM")</f>
        <v>junio</v>
      </c>
      <c r="L5294">
        <f>DAY(Ventas_Wellpro[[#This Row],[Fecha]])</f>
        <v>29</v>
      </c>
    </row>
    <row r="5295" spans="2:12" x14ac:dyDescent="0.25">
      <c r="B5295" s="70">
        <v>46202</v>
      </c>
      <c r="C5295" s="74" t="s">
        <v>123</v>
      </c>
      <c r="D5295" s="210" t="s">
        <v>144</v>
      </c>
      <c r="E5295" s="63">
        <v>121.94</v>
      </c>
      <c r="F5295" s="63">
        <v>1</v>
      </c>
      <c r="G5295" s="48">
        <f>+(Ventas_Wellpro[[#This Row],[Precio de Venta]]*0.16)*Ventas_Wellpro[[#This Row],[Cantidad Vendida]]</f>
        <v>19.510400000000001</v>
      </c>
      <c r="H5295" s="48">
        <v>121.94</v>
      </c>
      <c r="I5295" s="17">
        <f>+Ventas_Wellpro[[#This Row],[Total de Venta sin IVA]]+Ventas_Wellpro[[#This Row],[IVA]]</f>
        <v>141.4504</v>
      </c>
      <c r="J5295">
        <f>YEAR(Ventas_Wellpro[[#This Row],[Fecha]])</f>
        <v>2026</v>
      </c>
      <c r="K5295" t="str">
        <f>TEXT(Ventas_Wellpro[[#This Row],[Fecha]],"MMMM")</f>
        <v>junio</v>
      </c>
      <c r="L5295">
        <f>DAY(Ventas_Wellpro[[#This Row],[Fecha]])</f>
        <v>29</v>
      </c>
    </row>
    <row r="5296" spans="2:12" x14ac:dyDescent="0.25">
      <c r="B5296" s="70">
        <v>46202</v>
      </c>
      <c r="C5296" s="74" t="s">
        <v>123</v>
      </c>
      <c r="D5296" s="211" t="s">
        <v>144</v>
      </c>
      <c r="E5296" s="64">
        <v>121.94</v>
      </c>
      <c r="F5296" s="64">
        <v>1</v>
      </c>
      <c r="G5296" s="48">
        <f>+(Ventas_Wellpro[[#This Row],[Precio de Venta]]*0.16)*Ventas_Wellpro[[#This Row],[Cantidad Vendida]]</f>
        <v>19.510400000000001</v>
      </c>
      <c r="H5296" s="65">
        <v>121.94</v>
      </c>
      <c r="I5296" s="17">
        <f>+Ventas_Wellpro[[#This Row],[Total de Venta sin IVA]]+Ventas_Wellpro[[#This Row],[IVA]]</f>
        <v>141.4504</v>
      </c>
      <c r="J5296">
        <f>YEAR(Ventas_Wellpro[[#This Row],[Fecha]])</f>
        <v>2026</v>
      </c>
      <c r="K5296" t="str">
        <f>TEXT(Ventas_Wellpro[[#This Row],[Fecha]],"MMMM")</f>
        <v>junio</v>
      </c>
      <c r="L5296">
        <f>DAY(Ventas_Wellpro[[#This Row],[Fecha]])</f>
        <v>29</v>
      </c>
    </row>
    <row r="5297" spans="2:12" x14ac:dyDescent="0.25">
      <c r="B5297" s="70">
        <v>46202</v>
      </c>
      <c r="C5297" s="74" t="s">
        <v>123</v>
      </c>
      <c r="D5297" s="210" t="s">
        <v>144</v>
      </c>
      <c r="E5297" s="63">
        <v>121.94</v>
      </c>
      <c r="F5297" s="63">
        <v>1</v>
      </c>
      <c r="G5297" s="48">
        <f>+(Ventas_Wellpro[[#This Row],[Precio de Venta]]*0.16)*Ventas_Wellpro[[#This Row],[Cantidad Vendida]]</f>
        <v>19.510400000000001</v>
      </c>
      <c r="H5297" s="48">
        <v>121.94</v>
      </c>
      <c r="I5297" s="17">
        <f>+Ventas_Wellpro[[#This Row],[Total de Venta sin IVA]]+Ventas_Wellpro[[#This Row],[IVA]]</f>
        <v>141.4504</v>
      </c>
      <c r="J5297">
        <f>YEAR(Ventas_Wellpro[[#This Row],[Fecha]])</f>
        <v>2026</v>
      </c>
      <c r="K5297" t="str">
        <f>TEXT(Ventas_Wellpro[[#This Row],[Fecha]],"MMMM")</f>
        <v>junio</v>
      </c>
      <c r="L5297">
        <f>DAY(Ventas_Wellpro[[#This Row],[Fecha]])</f>
        <v>29</v>
      </c>
    </row>
    <row r="5298" spans="2:12" x14ac:dyDescent="0.25">
      <c r="B5298" s="70">
        <v>46202</v>
      </c>
      <c r="C5298" s="74" t="s">
        <v>123</v>
      </c>
      <c r="D5298" s="211" t="s">
        <v>144</v>
      </c>
      <c r="E5298" s="64">
        <v>121.94</v>
      </c>
      <c r="F5298" s="64">
        <v>1</v>
      </c>
      <c r="G5298" s="48">
        <f>+(Ventas_Wellpro[[#This Row],[Precio de Venta]]*0.16)*Ventas_Wellpro[[#This Row],[Cantidad Vendida]]</f>
        <v>19.510400000000001</v>
      </c>
      <c r="H5298" s="65">
        <v>121.94</v>
      </c>
      <c r="I5298" s="17">
        <f>+Ventas_Wellpro[[#This Row],[Total de Venta sin IVA]]+Ventas_Wellpro[[#This Row],[IVA]]</f>
        <v>141.4504</v>
      </c>
      <c r="J5298">
        <f>YEAR(Ventas_Wellpro[[#This Row],[Fecha]])</f>
        <v>2026</v>
      </c>
      <c r="K5298" t="str">
        <f>TEXT(Ventas_Wellpro[[#This Row],[Fecha]],"MMMM")</f>
        <v>junio</v>
      </c>
      <c r="L5298">
        <f>DAY(Ventas_Wellpro[[#This Row],[Fecha]])</f>
        <v>29</v>
      </c>
    </row>
    <row r="5299" spans="2:12" x14ac:dyDescent="0.25">
      <c r="B5299" s="70">
        <v>46202</v>
      </c>
      <c r="C5299" s="74" t="s">
        <v>123</v>
      </c>
      <c r="D5299" t="s">
        <v>203</v>
      </c>
      <c r="E5299" s="63">
        <v>89.87</v>
      </c>
      <c r="F5299" s="63">
        <v>8</v>
      </c>
      <c r="G5299" s="48">
        <f>+(Ventas_Wellpro[[#This Row],[Precio de Venta]]*0.16)*Ventas_Wellpro[[#This Row],[Cantidad Vendida]]</f>
        <v>115.03360000000001</v>
      </c>
      <c r="H5299" s="48">
        <v>718.96</v>
      </c>
      <c r="I5299" s="17">
        <f>+Ventas_Wellpro[[#This Row],[Total de Venta sin IVA]]+Ventas_Wellpro[[#This Row],[IVA]]</f>
        <v>833.99360000000001</v>
      </c>
      <c r="J5299">
        <f>YEAR(Ventas_Wellpro[[#This Row],[Fecha]])</f>
        <v>2026</v>
      </c>
      <c r="K5299" t="str">
        <f>TEXT(Ventas_Wellpro[[#This Row],[Fecha]],"MMMM")</f>
        <v>junio</v>
      </c>
      <c r="L5299">
        <f>DAY(Ventas_Wellpro[[#This Row],[Fecha]])</f>
        <v>29</v>
      </c>
    </row>
    <row r="5300" spans="2:12" x14ac:dyDescent="0.25">
      <c r="B5300" s="70">
        <v>46202</v>
      </c>
      <c r="C5300" s="88" t="s">
        <v>58</v>
      </c>
      <c r="D5300" t="s">
        <v>203</v>
      </c>
      <c r="E5300" s="64">
        <v>14.22</v>
      </c>
      <c r="F5300" s="64">
        <v>13</v>
      </c>
      <c r="G5300" s="48">
        <f>+(Ventas_Wellpro[[#This Row],[Precio de Venta]]*0.16)*Ventas_Wellpro[[#This Row],[Cantidad Vendida]]</f>
        <v>29.577600000000004</v>
      </c>
      <c r="H5300" s="65">
        <v>184.86</v>
      </c>
      <c r="I5300" s="17">
        <f>+Ventas_Wellpro[[#This Row],[Total de Venta sin IVA]]+Ventas_Wellpro[[#This Row],[IVA]]</f>
        <v>214.43760000000003</v>
      </c>
      <c r="J5300">
        <f>YEAR(Ventas_Wellpro[[#This Row],[Fecha]])</f>
        <v>2026</v>
      </c>
      <c r="K5300" t="str">
        <f>TEXT(Ventas_Wellpro[[#This Row],[Fecha]],"MMMM")</f>
        <v>junio</v>
      </c>
      <c r="L5300">
        <f>DAY(Ventas_Wellpro[[#This Row],[Fecha]])</f>
        <v>29</v>
      </c>
    </row>
    <row r="5301" spans="2:12" x14ac:dyDescent="0.25">
      <c r="B5301" s="70">
        <v>46202</v>
      </c>
      <c r="C5301" s="88" t="s">
        <v>59</v>
      </c>
      <c r="D5301" t="s">
        <v>203</v>
      </c>
      <c r="E5301" s="63">
        <v>14.22</v>
      </c>
      <c r="F5301" s="63">
        <v>13</v>
      </c>
      <c r="G5301" s="48">
        <f>+(Ventas_Wellpro[[#This Row],[Precio de Venta]]*0.16)*Ventas_Wellpro[[#This Row],[Cantidad Vendida]]</f>
        <v>29.577600000000004</v>
      </c>
      <c r="H5301" s="48">
        <v>184.86</v>
      </c>
      <c r="I5301" s="17">
        <f>+Ventas_Wellpro[[#This Row],[Total de Venta sin IVA]]+Ventas_Wellpro[[#This Row],[IVA]]</f>
        <v>214.43760000000003</v>
      </c>
      <c r="J5301">
        <f>YEAR(Ventas_Wellpro[[#This Row],[Fecha]])</f>
        <v>2026</v>
      </c>
      <c r="K5301" t="str">
        <f>TEXT(Ventas_Wellpro[[#This Row],[Fecha]],"MMMM")</f>
        <v>junio</v>
      </c>
      <c r="L5301">
        <f>DAY(Ventas_Wellpro[[#This Row],[Fecha]])</f>
        <v>29</v>
      </c>
    </row>
    <row r="5302" spans="2:12" x14ac:dyDescent="0.25">
      <c r="B5302" s="70">
        <v>46202</v>
      </c>
      <c r="C5302" s="88" t="s">
        <v>57</v>
      </c>
      <c r="D5302" t="s">
        <v>203</v>
      </c>
      <c r="E5302" s="64">
        <v>14.22</v>
      </c>
      <c r="F5302" s="64">
        <v>7</v>
      </c>
      <c r="G5302" s="48">
        <f>+(Ventas_Wellpro[[#This Row],[Precio de Venta]]*0.16)*Ventas_Wellpro[[#This Row],[Cantidad Vendida]]</f>
        <v>15.926400000000003</v>
      </c>
      <c r="H5302" s="65">
        <v>99.54</v>
      </c>
      <c r="I5302" s="17">
        <f>+Ventas_Wellpro[[#This Row],[Total de Venta sin IVA]]+Ventas_Wellpro[[#This Row],[IVA]]</f>
        <v>115.46640000000001</v>
      </c>
      <c r="J5302">
        <f>YEAR(Ventas_Wellpro[[#This Row],[Fecha]])</f>
        <v>2026</v>
      </c>
      <c r="K5302" t="str">
        <f>TEXT(Ventas_Wellpro[[#This Row],[Fecha]],"MMMM")</f>
        <v>junio</v>
      </c>
      <c r="L5302">
        <f>DAY(Ventas_Wellpro[[#This Row],[Fecha]])</f>
        <v>29</v>
      </c>
    </row>
    <row r="5303" spans="2:12" x14ac:dyDescent="0.25">
      <c r="B5303" s="70">
        <v>46203</v>
      </c>
      <c r="C5303" s="88" t="s">
        <v>18</v>
      </c>
      <c r="D5303" t="s">
        <v>196</v>
      </c>
      <c r="E5303" s="201">
        <v>525.59</v>
      </c>
      <c r="F5303" s="201">
        <v>6</v>
      </c>
      <c r="G5303" s="48">
        <f>+(Ventas_Wellpro[[#This Row],[Precio de Venta]]*0.16)*Ventas_Wellpro[[#This Row],[Cantidad Vendida]]</f>
        <v>504.56640000000004</v>
      </c>
      <c r="H5303" s="203">
        <v>3153.54</v>
      </c>
      <c r="I5303" s="17">
        <f>+Ventas_Wellpro[[#This Row],[Total de Venta sin IVA]]+Ventas_Wellpro[[#This Row],[IVA]]</f>
        <v>3658.1064000000001</v>
      </c>
      <c r="J5303">
        <f>YEAR(Ventas_Wellpro[[#This Row],[Fecha]])</f>
        <v>2026</v>
      </c>
      <c r="K5303" t="str">
        <f>TEXT(Ventas_Wellpro[[#This Row],[Fecha]],"MMMM")</f>
        <v>junio</v>
      </c>
      <c r="L5303">
        <f>DAY(Ventas_Wellpro[[#This Row],[Fecha]])</f>
        <v>30</v>
      </c>
    </row>
    <row r="5304" spans="2:12" x14ac:dyDescent="0.25">
      <c r="B5304" s="70">
        <v>46203</v>
      </c>
      <c r="C5304" s="74" t="s">
        <v>22</v>
      </c>
      <c r="D5304" s="211" t="s">
        <v>144</v>
      </c>
      <c r="E5304" s="202">
        <v>121.94</v>
      </c>
      <c r="F5304" s="202">
        <v>1</v>
      </c>
      <c r="G5304" s="48">
        <f>+(Ventas_Wellpro[[#This Row],[Precio de Venta]]*0.16)*Ventas_Wellpro[[#This Row],[Cantidad Vendida]]</f>
        <v>19.510400000000001</v>
      </c>
      <c r="H5304" s="204">
        <v>121.94</v>
      </c>
      <c r="I5304" s="17">
        <f>+Ventas_Wellpro[[#This Row],[Total de Venta sin IVA]]+Ventas_Wellpro[[#This Row],[IVA]]</f>
        <v>141.4504</v>
      </c>
      <c r="J5304">
        <f>YEAR(Ventas_Wellpro[[#This Row],[Fecha]])</f>
        <v>2026</v>
      </c>
      <c r="K5304" t="str">
        <f>TEXT(Ventas_Wellpro[[#This Row],[Fecha]],"MMMM")</f>
        <v>junio</v>
      </c>
      <c r="L5304">
        <f>DAY(Ventas_Wellpro[[#This Row],[Fecha]])</f>
        <v>30</v>
      </c>
    </row>
    <row r="5305" spans="2:12" x14ac:dyDescent="0.25">
      <c r="B5305" s="70">
        <v>46203</v>
      </c>
      <c r="C5305" s="74" t="s">
        <v>22</v>
      </c>
      <c r="D5305" s="210" t="s">
        <v>144</v>
      </c>
      <c r="E5305" s="201">
        <v>121.94</v>
      </c>
      <c r="F5305" s="201">
        <v>1</v>
      </c>
      <c r="G5305" s="48">
        <f>+(Ventas_Wellpro[[#This Row],[Precio de Venta]]*0.16)*Ventas_Wellpro[[#This Row],[Cantidad Vendida]]</f>
        <v>19.510400000000001</v>
      </c>
      <c r="H5305" s="203">
        <v>121.94</v>
      </c>
      <c r="I5305" s="17">
        <f>+Ventas_Wellpro[[#This Row],[Total de Venta sin IVA]]+Ventas_Wellpro[[#This Row],[IVA]]</f>
        <v>141.4504</v>
      </c>
      <c r="J5305">
        <f>YEAR(Ventas_Wellpro[[#This Row],[Fecha]])</f>
        <v>2026</v>
      </c>
      <c r="K5305" t="str">
        <f>TEXT(Ventas_Wellpro[[#This Row],[Fecha]],"MMMM")</f>
        <v>junio</v>
      </c>
      <c r="L5305">
        <f>DAY(Ventas_Wellpro[[#This Row],[Fecha]])</f>
        <v>30</v>
      </c>
    </row>
    <row r="5306" spans="2:12" x14ac:dyDescent="0.25">
      <c r="B5306" s="70">
        <v>46203</v>
      </c>
      <c r="C5306" s="74" t="s">
        <v>22</v>
      </c>
      <c r="D5306" s="211" t="s">
        <v>144</v>
      </c>
      <c r="E5306" s="202">
        <v>121.94</v>
      </c>
      <c r="F5306" s="202">
        <v>1</v>
      </c>
      <c r="G5306" s="48">
        <f>+(Ventas_Wellpro[[#This Row],[Precio de Venta]]*0.16)*Ventas_Wellpro[[#This Row],[Cantidad Vendida]]</f>
        <v>19.510400000000001</v>
      </c>
      <c r="H5306" s="204">
        <v>121.94</v>
      </c>
      <c r="I5306" s="17">
        <f>+Ventas_Wellpro[[#This Row],[Total de Venta sin IVA]]+Ventas_Wellpro[[#This Row],[IVA]]</f>
        <v>141.4504</v>
      </c>
      <c r="J5306">
        <f>YEAR(Ventas_Wellpro[[#This Row],[Fecha]])</f>
        <v>2026</v>
      </c>
      <c r="K5306" t="str">
        <f>TEXT(Ventas_Wellpro[[#This Row],[Fecha]],"MMMM")</f>
        <v>junio</v>
      </c>
      <c r="L5306">
        <f>DAY(Ventas_Wellpro[[#This Row],[Fecha]])</f>
        <v>30</v>
      </c>
    </row>
    <row r="5307" spans="2:12" x14ac:dyDescent="0.25">
      <c r="B5307" s="70">
        <v>46203</v>
      </c>
      <c r="C5307" s="74" t="s">
        <v>22</v>
      </c>
      <c r="D5307" s="210" t="s">
        <v>144</v>
      </c>
      <c r="E5307" s="201">
        <v>121.94</v>
      </c>
      <c r="F5307" s="201">
        <v>1</v>
      </c>
      <c r="G5307" s="48">
        <f>+(Ventas_Wellpro[[#This Row],[Precio de Venta]]*0.16)*Ventas_Wellpro[[#This Row],[Cantidad Vendida]]</f>
        <v>19.510400000000001</v>
      </c>
      <c r="H5307" s="203">
        <v>121.94</v>
      </c>
      <c r="I5307" s="17">
        <f>+Ventas_Wellpro[[#This Row],[Total de Venta sin IVA]]+Ventas_Wellpro[[#This Row],[IVA]]</f>
        <v>141.4504</v>
      </c>
      <c r="J5307">
        <f>YEAR(Ventas_Wellpro[[#This Row],[Fecha]])</f>
        <v>2026</v>
      </c>
      <c r="K5307" t="str">
        <f>TEXT(Ventas_Wellpro[[#This Row],[Fecha]],"MMMM")</f>
        <v>junio</v>
      </c>
      <c r="L5307">
        <f>DAY(Ventas_Wellpro[[#This Row],[Fecha]])</f>
        <v>30</v>
      </c>
    </row>
    <row r="5308" spans="2:12" x14ac:dyDescent="0.25">
      <c r="B5308" s="70">
        <v>46203</v>
      </c>
      <c r="C5308" s="74" t="s">
        <v>22</v>
      </c>
      <c r="D5308" s="211" t="s">
        <v>144</v>
      </c>
      <c r="E5308" s="202">
        <v>121.94</v>
      </c>
      <c r="F5308" s="202">
        <v>1</v>
      </c>
      <c r="G5308" s="48">
        <f>+(Ventas_Wellpro[[#This Row],[Precio de Venta]]*0.16)*Ventas_Wellpro[[#This Row],[Cantidad Vendida]]</f>
        <v>19.510400000000001</v>
      </c>
      <c r="H5308" s="204">
        <v>121.94</v>
      </c>
      <c r="I5308" s="17">
        <f>+Ventas_Wellpro[[#This Row],[Total de Venta sin IVA]]+Ventas_Wellpro[[#This Row],[IVA]]</f>
        <v>141.4504</v>
      </c>
      <c r="J5308">
        <f>YEAR(Ventas_Wellpro[[#This Row],[Fecha]])</f>
        <v>2026</v>
      </c>
      <c r="K5308" t="str">
        <f>TEXT(Ventas_Wellpro[[#This Row],[Fecha]],"MMMM")</f>
        <v>junio</v>
      </c>
      <c r="L5308">
        <f>DAY(Ventas_Wellpro[[#This Row],[Fecha]])</f>
        <v>30</v>
      </c>
    </row>
    <row r="5309" spans="2:12" x14ac:dyDescent="0.25">
      <c r="B5309" s="70">
        <v>46203</v>
      </c>
      <c r="C5309" s="74" t="s">
        <v>22</v>
      </c>
      <c r="D5309" s="210" t="s">
        <v>144</v>
      </c>
      <c r="E5309" s="201">
        <v>121.94</v>
      </c>
      <c r="F5309" s="201">
        <v>1</v>
      </c>
      <c r="G5309" s="48">
        <f>+(Ventas_Wellpro[[#This Row],[Precio de Venta]]*0.16)*Ventas_Wellpro[[#This Row],[Cantidad Vendida]]</f>
        <v>19.510400000000001</v>
      </c>
      <c r="H5309" s="203">
        <v>121.94</v>
      </c>
      <c r="I5309" s="17">
        <f>+Ventas_Wellpro[[#This Row],[Total de Venta sin IVA]]+Ventas_Wellpro[[#This Row],[IVA]]</f>
        <v>141.4504</v>
      </c>
      <c r="J5309">
        <f>YEAR(Ventas_Wellpro[[#This Row],[Fecha]])</f>
        <v>2026</v>
      </c>
      <c r="K5309" t="str">
        <f>TEXT(Ventas_Wellpro[[#This Row],[Fecha]],"MMMM")</f>
        <v>junio</v>
      </c>
      <c r="L5309">
        <f>DAY(Ventas_Wellpro[[#This Row],[Fecha]])</f>
        <v>30</v>
      </c>
    </row>
    <row r="5310" spans="2:12" x14ac:dyDescent="0.25">
      <c r="B5310" s="70">
        <v>46203</v>
      </c>
      <c r="C5310" s="74" t="s">
        <v>22</v>
      </c>
      <c r="D5310" s="211" t="s">
        <v>144</v>
      </c>
      <c r="E5310" s="202">
        <v>121.94</v>
      </c>
      <c r="F5310" s="202">
        <v>1</v>
      </c>
      <c r="G5310" s="48">
        <f>+(Ventas_Wellpro[[#This Row],[Precio de Venta]]*0.16)*Ventas_Wellpro[[#This Row],[Cantidad Vendida]]</f>
        <v>19.510400000000001</v>
      </c>
      <c r="H5310" s="204">
        <v>121.94</v>
      </c>
      <c r="I5310" s="17">
        <f>+Ventas_Wellpro[[#This Row],[Total de Venta sin IVA]]+Ventas_Wellpro[[#This Row],[IVA]]</f>
        <v>141.4504</v>
      </c>
      <c r="J5310">
        <f>YEAR(Ventas_Wellpro[[#This Row],[Fecha]])</f>
        <v>2026</v>
      </c>
      <c r="K5310" t="str">
        <f>TEXT(Ventas_Wellpro[[#This Row],[Fecha]],"MMMM")</f>
        <v>junio</v>
      </c>
      <c r="L5310">
        <f>DAY(Ventas_Wellpro[[#This Row],[Fecha]])</f>
        <v>30</v>
      </c>
    </row>
    <row r="5311" spans="2:12" x14ac:dyDescent="0.25">
      <c r="B5311" s="70">
        <v>46203</v>
      </c>
      <c r="C5311" s="74" t="s">
        <v>22</v>
      </c>
      <c r="D5311" s="210" t="s">
        <v>144</v>
      </c>
      <c r="E5311" s="201">
        <v>121.94</v>
      </c>
      <c r="F5311" s="201">
        <v>1</v>
      </c>
      <c r="G5311" s="48">
        <f>+(Ventas_Wellpro[[#This Row],[Precio de Venta]]*0.16)*Ventas_Wellpro[[#This Row],[Cantidad Vendida]]</f>
        <v>19.510400000000001</v>
      </c>
      <c r="H5311" s="203">
        <v>121.94</v>
      </c>
      <c r="I5311" s="17">
        <f>+Ventas_Wellpro[[#This Row],[Total de Venta sin IVA]]+Ventas_Wellpro[[#This Row],[IVA]]</f>
        <v>141.4504</v>
      </c>
      <c r="J5311">
        <f>YEAR(Ventas_Wellpro[[#This Row],[Fecha]])</f>
        <v>2026</v>
      </c>
      <c r="K5311" t="str">
        <f>TEXT(Ventas_Wellpro[[#This Row],[Fecha]],"MMMM")</f>
        <v>junio</v>
      </c>
      <c r="L5311">
        <f>DAY(Ventas_Wellpro[[#This Row],[Fecha]])</f>
        <v>30</v>
      </c>
    </row>
    <row r="5312" spans="2:12" x14ac:dyDescent="0.25">
      <c r="B5312" s="70">
        <v>46203</v>
      </c>
      <c r="C5312" s="74" t="s">
        <v>22</v>
      </c>
      <c r="D5312" s="211" t="s">
        <v>144</v>
      </c>
      <c r="E5312" s="202">
        <v>121.94</v>
      </c>
      <c r="F5312" s="202">
        <v>1</v>
      </c>
      <c r="G5312" s="48">
        <f>+(Ventas_Wellpro[[#This Row],[Precio de Venta]]*0.16)*Ventas_Wellpro[[#This Row],[Cantidad Vendida]]</f>
        <v>19.510400000000001</v>
      </c>
      <c r="H5312" s="204">
        <v>121.94</v>
      </c>
      <c r="I5312" s="17">
        <f>+Ventas_Wellpro[[#This Row],[Total de Venta sin IVA]]+Ventas_Wellpro[[#This Row],[IVA]]</f>
        <v>141.4504</v>
      </c>
      <c r="J5312">
        <f>YEAR(Ventas_Wellpro[[#This Row],[Fecha]])</f>
        <v>2026</v>
      </c>
      <c r="K5312" t="str">
        <f>TEXT(Ventas_Wellpro[[#This Row],[Fecha]],"MMMM")</f>
        <v>junio</v>
      </c>
      <c r="L5312">
        <f>DAY(Ventas_Wellpro[[#This Row],[Fecha]])</f>
        <v>30</v>
      </c>
    </row>
    <row r="5313" spans="2:12" x14ac:dyDescent="0.25">
      <c r="B5313" s="70">
        <v>46203</v>
      </c>
      <c r="C5313" s="74" t="s">
        <v>21</v>
      </c>
      <c r="D5313" s="210" t="s">
        <v>144</v>
      </c>
      <c r="E5313" s="201">
        <v>121.94</v>
      </c>
      <c r="F5313" s="201">
        <v>1</v>
      </c>
      <c r="G5313" s="48">
        <f>+(Ventas_Wellpro[[#This Row],[Precio de Venta]]*0.16)*Ventas_Wellpro[[#This Row],[Cantidad Vendida]]</f>
        <v>19.510400000000001</v>
      </c>
      <c r="H5313" s="203">
        <v>121.94</v>
      </c>
      <c r="I5313" s="17">
        <f>+Ventas_Wellpro[[#This Row],[Total de Venta sin IVA]]+Ventas_Wellpro[[#This Row],[IVA]]</f>
        <v>141.4504</v>
      </c>
      <c r="J5313">
        <f>YEAR(Ventas_Wellpro[[#This Row],[Fecha]])</f>
        <v>2026</v>
      </c>
      <c r="K5313" t="str">
        <f>TEXT(Ventas_Wellpro[[#This Row],[Fecha]],"MMMM")</f>
        <v>junio</v>
      </c>
      <c r="L5313">
        <f>DAY(Ventas_Wellpro[[#This Row],[Fecha]])</f>
        <v>30</v>
      </c>
    </row>
    <row r="5314" spans="2:12" x14ac:dyDescent="0.25">
      <c r="B5314" s="70">
        <v>46203</v>
      </c>
      <c r="C5314" s="74" t="s">
        <v>21</v>
      </c>
      <c r="D5314" s="211" t="s">
        <v>144</v>
      </c>
      <c r="E5314" s="202">
        <v>121.94</v>
      </c>
      <c r="F5314" s="202">
        <v>1</v>
      </c>
      <c r="G5314" s="48">
        <f>+(Ventas_Wellpro[[#This Row],[Precio de Venta]]*0.16)*Ventas_Wellpro[[#This Row],[Cantidad Vendida]]</f>
        <v>19.510400000000001</v>
      </c>
      <c r="H5314" s="204">
        <v>121.94</v>
      </c>
      <c r="I5314" s="17">
        <f>+Ventas_Wellpro[[#This Row],[Total de Venta sin IVA]]+Ventas_Wellpro[[#This Row],[IVA]]</f>
        <v>141.4504</v>
      </c>
      <c r="J5314">
        <f>YEAR(Ventas_Wellpro[[#This Row],[Fecha]])</f>
        <v>2026</v>
      </c>
      <c r="K5314" t="str">
        <f>TEXT(Ventas_Wellpro[[#This Row],[Fecha]],"MMMM")</f>
        <v>junio</v>
      </c>
      <c r="L5314">
        <f>DAY(Ventas_Wellpro[[#This Row],[Fecha]])</f>
        <v>30</v>
      </c>
    </row>
    <row r="5315" spans="2:12" x14ac:dyDescent="0.25">
      <c r="B5315" s="70">
        <v>46203</v>
      </c>
      <c r="C5315" s="74" t="s">
        <v>23</v>
      </c>
      <c r="D5315" s="210" t="s">
        <v>216</v>
      </c>
      <c r="E5315" s="201">
        <v>77.59</v>
      </c>
      <c r="F5315" s="201">
        <v>1</v>
      </c>
      <c r="G5315" s="48">
        <f>+(Ventas_Wellpro[[#This Row],[Precio de Venta]]*0.16)*Ventas_Wellpro[[#This Row],[Cantidad Vendida]]</f>
        <v>12.414400000000001</v>
      </c>
      <c r="H5315" s="203">
        <v>77.59</v>
      </c>
      <c r="I5315" s="17">
        <f>+Ventas_Wellpro[[#This Row],[Total de Venta sin IVA]]+Ventas_Wellpro[[#This Row],[IVA]]</f>
        <v>90.004400000000004</v>
      </c>
      <c r="J5315">
        <f>YEAR(Ventas_Wellpro[[#This Row],[Fecha]])</f>
        <v>2026</v>
      </c>
      <c r="K5315" t="str">
        <f>TEXT(Ventas_Wellpro[[#This Row],[Fecha]],"MMMM")</f>
        <v>junio</v>
      </c>
      <c r="L5315">
        <f>DAY(Ventas_Wellpro[[#This Row],[Fecha]])</f>
        <v>30</v>
      </c>
    </row>
    <row r="5316" spans="2:12" x14ac:dyDescent="0.25">
      <c r="B5316" s="70">
        <v>46203</v>
      </c>
      <c r="C5316" s="74" t="s">
        <v>23</v>
      </c>
      <c r="D5316" t="s">
        <v>196</v>
      </c>
      <c r="E5316" s="202">
        <v>70.05</v>
      </c>
      <c r="F5316" s="202">
        <v>240</v>
      </c>
      <c r="G5316" s="48">
        <f>+(Ventas_Wellpro[[#This Row],[Precio de Venta]]*0.16)*Ventas_Wellpro[[#This Row],[Cantidad Vendida]]</f>
        <v>2689.92</v>
      </c>
      <c r="H5316" s="204">
        <v>16812</v>
      </c>
      <c r="I5316" s="17">
        <f>+Ventas_Wellpro[[#This Row],[Total de Venta sin IVA]]+Ventas_Wellpro[[#This Row],[IVA]]</f>
        <v>19501.919999999998</v>
      </c>
      <c r="J5316">
        <f>YEAR(Ventas_Wellpro[[#This Row],[Fecha]])</f>
        <v>2026</v>
      </c>
      <c r="K5316" t="str">
        <f>TEXT(Ventas_Wellpro[[#This Row],[Fecha]],"MMMM")</f>
        <v>junio</v>
      </c>
      <c r="L5316">
        <f>DAY(Ventas_Wellpro[[#This Row],[Fecha]])</f>
        <v>30</v>
      </c>
    </row>
    <row r="5317" spans="2:12" x14ac:dyDescent="0.25">
      <c r="B5317" s="70">
        <v>46203</v>
      </c>
      <c r="C5317" s="74" t="s">
        <v>24</v>
      </c>
      <c r="D5317" s="210" t="s">
        <v>144</v>
      </c>
      <c r="E5317" s="201">
        <v>121.94</v>
      </c>
      <c r="F5317" s="201">
        <v>1</v>
      </c>
      <c r="G5317" s="48">
        <f>+(Ventas_Wellpro[[#This Row],[Precio de Venta]]*0.16)*Ventas_Wellpro[[#This Row],[Cantidad Vendida]]</f>
        <v>19.510400000000001</v>
      </c>
      <c r="H5317" s="203">
        <v>121.94</v>
      </c>
      <c r="I5317" s="17">
        <f>+Ventas_Wellpro[[#This Row],[Total de Venta sin IVA]]+Ventas_Wellpro[[#This Row],[IVA]]</f>
        <v>141.4504</v>
      </c>
      <c r="J5317">
        <f>YEAR(Ventas_Wellpro[[#This Row],[Fecha]])</f>
        <v>2026</v>
      </c>
      <c r="K5317" t="str">
        <f>TEXT(Ventas_Wellpro[[#This Row],[Fecha]],"MMMM")</f>
        <v>junio</v>
      </c>
      <c r="L5317">
        <f>DAY(Ventas_Wellpro[[#This Row],[Fecha]])</f>
        <v>30</v>
      </c>
    </row>
    <row r="5318" spans="2:12" x14ac:dyDescent="0.25">
      <c r="B5318" s="70">
        <v>46203</v>
      </c>
      <c r="C5318" s="74" t="s">
        <v>24</v>
      </c>
      <c r="D5318" s="211" t="s">
        <v>144</v>
      </c>
      <c r="E5318" s="202">
        <v>121.94</v>
      </c>
      <c r="F5318" s="202">
        <v>1</v>
      </c>
      <c r="G5318" s="48">
        <f>+(Ventas_Wellpro[[#This Row],[Precio de Venta]]*0.16)*Ventas_Wellpro[[#This Row],[Cantidad Vendida]]</f>
        <v>19.510400000000001</v>
      </c>
      <c r="H5318" s="204">
        <v>121.94</v>
      </c>
      <c r="I5318" s="17">
        <f>+Ventas_Wellpro[[#This Row],[Total de Venta sin IVA]]+Ventas_Wellpro[[#This Row],[IVA]]</f>
        <v>141.4504</v>
      </c>
      <c r="J5318">
        <f>YEAR(Ventas_Wellpro[[#This Row],[Fecha]])</f>
        <v>2026</v>
      </c>
      <c r="K5318" t="str">
        <f>TEXT(Ventas_Wellpro[[#This Row],[Fecha]],"MMMM")</f>
        <v>junio</v>
      </c>
      <c r="L5318">
        <f>DAY(Ventas_Wellpro[[#This Row],[Fecha]])</f>
        <v>30</v>
      </c>
    </row>
    <row r="5319" spans="2:12" x14ac:dyDescent="0.25">
      <c r="B5319" s="70">
        <v>46203</v>
      </c>
      <c r="C5319" s="74" t="s">
        <v>24</v>
      </c>
      <c r="D5319" s="210" t="s">
        <v>144</v>
      </c>
      <c r="E5319" s="201">
        <v>121.94</v>
      </c>
      <c r="F5319" s="201">
        <v>1</v>
      </c>
      <c r="G5319" s="48">
        <f>+(Ventas_Wellpro[[#This Row],[Precio de Venta]]*0.16)*Ventas_Wellpro[[#This Row],[Cantidad Vendida]]</f>
        <v>19.510400000000001</v>
      </c>
      <c r="H5319" s="203">
        <v>121.94</v>
      </c>
      <c r="I5319" s="17">
        <f>+Ventas_Wellpro[[#This Row],[Total de Venta sin IVA]]+Ventas_Wellpro[[#This Row],[IVA]]</f>
        <v>141.4504</v>
      </c>
      <c r="J5319">
        <f>YEAR(Ventas_Wellpro[[#This Row],[Fecha]])</f>
        <v>2026</v>
      </c>
      <c r="K5319" t="str">
        <f>TEXT(Ventas_Wellpro[[#This Row],[Fecha]],"MMMM")</f>
        <v>junio</v>
      </c>
      <c r="L5319">
        <f>DAY(Ventas_Wellpro[[#This Row],[Fecha]])</f>
        <v>30</v>
      </c>
    </row>
    <row r="5320" spans="2:12" x14ac:dyDescent="0.25">
      <c r="B5320" s="70">
        <v>46203</v>
      </c>
      <c r="C5320" s="74" t="s">
        <v>12</v>
      </c>
      <c r="D5320" s="211" t="s">
        <v>144</v>
      </c>
      <c r="E5320" s="202">
        <v>276.47000000000003</v>
      </c>
      <c r="F5320" s="202">
        <v>1</v>
      </c>
      <c r="G5320" s="48">
        <f>+(Ventas_Wellpro[[#This Row],[Precio de Venta]]*0.16)*Ventas_Wellpro[[#This Row],[Cantidad Vendida]]</f>
        <v>44.235200000000006</v>
      </c>
      <c r="H5320" s="204">
        <v>276.47000000000003</v>
      </c>
      <c r="I5320" s="17">
        <f>+Ventas_Wellpro[[#This Row],[Total de Venta sin IVA]]+Ventas_Wellpro[[#This Row],[IVA]]</f>
        <v>320.70520000000005</v>
      </c>
      <c r="J5320">
        <f>YEAR(Ventas_Wellpro[[#This Row],[Fecha]])</f>
        <v>2026</v>
      </c>
      <c r="K5320" t="str">
        <f>TEXT(Ventas_Wellpro[[#This Row],[Fecha]],"MMMM")</f>
        <v>junio</v>
      </c>
      <c r="L5320">
        <f>DAY(Ventas_Wellpro[[#This Row],[Fecha]])</f>
        <v>30</v>
      </c>
    </row>
    <row r="5321" spans="2:12" x14ac:dyDescent="0.25">
      <c r="B5321" s="70">
        <v>46203</v>
      </c>
      <c r="C5321" s="74" t="s">
        <v>12</v>
      </c>
      <c r="D5321" s="210" t="s">
        <v>144</v>
      </c>
      <c r="E5321" s="201">
        <v>276.47000000000003</v>
      </c>
      <c r="F5321" s="201">
        <v>1</v>
      </c>
      <c r="G5321" s="48">
        <f>+(Ventas_Wellpro[[#This Row],[Precio de Venta]]*0.16)*Ventas_Wellpro[[#This Row],[Cantidad Vendida]]</f>
        <v>44.235200000000006</v>
      </c>
      <c r="H5321" s="203">
        <v>276.47000000000003</v>
      </c>
      <c r="I5321" s="17">
        <f>+Ventas_Wellpro[[#This Row],[Total de Venta sin IVA]]+Ventas_Wellpro[[#This Row],[IVA]]</f>
        <v>320.70520000000005</v>
      </c>
      <c r="J5321">
        <f>YEAR(Ventas_Wellpro[[#This Row],[Fecha]])</f>
        <v>2026</v>
      </c>
      <c r="K5321" t="str">
        <f>TEXT(Ventas_Wellpro[[#This Row],[Fecha]],"MMMM")</f>
        <v>junio</v>
      </c>
      <c r="L5321">
        <f>DAY(Ventas_Wellpro[[#This Row],[Fecha]])</f>
        <v>30</v>
      </c>
    </row>
    <row r="5322" spans="2:12" x14ac:dyDescent="0.25">
      <c r="B5322" s="70">
        <v>46203</v>
      </c>
      <c r="C5322" s="74" t="s">
        <v>12</v>
      </c>
      <c r="D5322" s="211" t="s">
        <v>144</v>
      </c>
      <c r="E5322" s="202">
        <v>276.47000000000003</v>
      </c>
      <c r="F5322" s="202">
        <v>1</v>
      </c>
      <c r="G5322" s="48">
        <f>+(Ventas_Wellpro[[#This Row],[Precio de Venta]]*0.16)*Ventas_Wellpro[[#This Row],[Cantidad Vendida]]</f>
        <v>44.235200000000006</v>
      </c>
      <c r="H5322" s="204">
        <v>276.47000000000003</v>
      </c>
      <c r="I5322" s="17">
        <f>+Ventas_Wellpro[[#This Row],[Total de Venta sin IVA]]+Ventas_Wellpro[[#This Row],[IVA]]</f>
        <v>320.70520000000005</v>
      </c>
      <c r="J5322">
        <f>YEAR(Ventas_Wellpro[[#This Row],[Fecha]])</f>
        <v>2026</v>
      </c>
      <c r="K5322" t="str">
        <f>TEXT(Ventas_Wellpro[[#This Row],[Fecha]],"MMMM")</f>
        <v>junio</v>
      </c>
      <c r="L5322">
        <f>DAY(Ventas_Wellpro[[#This Row],[Fecha]])</f>
        <v>30</v>
      </c>
    </row>
    <row r="5323" spans="2:12" x14ac:dyDescent="0.25">
      <c r="B5323" s="70">
        <v>46203</v>
      </c>
      <c r="C5323" s="74" t="s">
        <v>12</v>
      </c>
      <c r="D5323" s="210" t="s">
        <v>144</v>
      </c>
      <c r="E5323" s="201">
        <v>276.47000000000003</v>
      </c>
      <c r="F5323" s="201">
        <v>1</v>
      </c>
      <c r="G5323" s="48">
        <f>+(Ventas_Wellpro[[#This Row],[Precio de Venta]]*0.16)*Ventas_Wellpro[[#This Row],[Cantidad Vendida]]</f>
        <v>44.235200000000006</v>
      </c>
      <c r="H5323" s="203">
        <v>276.47000000000003</v>
      </c>
      <c r="I5323" s="17">
        <f>+Ventas_Wellpro[[#This Row],[Total de Venta sin IVA]]+Ventas_Wellpro[[#This Row],[IVA]]</f>
        <v>320.70520000000005</v>
      </c>
      <c r="J5323">
        <f>YEAR(Ventas_Wellpro[[#This Row],[Fecha]])</f>
        <v>2026</v>
      </c>
      <c r="K5323" t="str">
        <f>TEXT(Ventas_Wellpro[[#This Row],[Fecha]],"MMMM")</f>
        <v>junio</v>
      </c>
      <c r="L5323">
        <f>DAY(Ventas_Wellpro[[#This Row],[Fecha]])</f>
        <v>30</v>
      </c>
    </row>
    <row r="5324" spans="2:12" x14ac:dyDescent="0.25">
      <c r="B5324" s="70">
        <v>46203</v>
      </c>
      <c r="C5324" s="74" t="s">
        <v>12</v>
      </c>
      <c r="D5324" s="211" t="s">
        <v>144</v>
      </c>
      <c r="E5324" s="202">
        <v>276.47000000000003</v>
      </c>
      <c r="F5324" s="202">
        <v>1</v>
      </c>
      <c r="G5324" s="48">
        <f>+(Ventas_Wellpro[[#This Row],[Precio de Venta]]*0.16)*Ventas_Wellpro[[#This Row],[Cantidad Vendida]]</f>
        <v>44.235200000000006</v>
      </c>
      <c r="H5324" s="204">
        <v>276.47000000000003</v>
      </c>
      <c r="I5324" s="17">
        <f>+Ventas_Wellpro[[#This Row],[Total de Venta sin IVA]]+Ventas_Wellpro[[#This Row],[IVA]]</f>
        <v>320.70520000000005</v>
      </c>
      <c r="J5324">
        <f>YEAR(Ventas_Wellpro[[#This Row],[Fecha]])</f>
        <v>2026</v>
      </c>
      <c r="K5324" t="str">
        <f>TEXT(Ventas_Wellpro[[#This Row],[Fecha]],"MMMM")</f>
        <v>junio</v>
      </c>
      <c r="L5324">
        <f>DAY(Ventas_Wellpro[[#This Row],[Fecha]])</f>
        <v>30</v>
      </c>
    </row>
    <row r="5325" spans="2:12" x14ac:dyDescent="0.25">
      <c r="B5325" s="70">
        <v>46203</v>
      </c>
      <c r="C5325" s="74" t="s">
        <v>11</v>
      </c>
      <c r="D5325" s="210" t="s">
        <v>144</v>
      </c>
      <c r="E5325" s="201">
        <v>276.47000000000003</v>
      </c>
      <c r="F5325" s="201">
        <v>1</v>
      </c>
      <c r="G5325" s="48">
        <f>+(Ventas_Wellpro[[#This Row],[Precio de Venta]]*0.16)*Ventas_Wellpro[[#This Row],[Cantidad Vendida]]</f>
        <v>44.235200000000006</v>
      </c>
      <c r="H5325" s="203">
        <v>276.47000000000003</v>
      </c>
      <c r="I5325" s="17">
        <f>+Ventas_Wellpro[[#This Row],[Total de Venta sin IVA]]+Ventas_Wellpro[[#This Row],[IVA]]</f>
        <v>320.70520000000005</v>
      </c>
      <c r="J5325">
        <f>YEAR(Ventas_Wellpro[[#This Row],[Fecha]])</f>
        <v>2026</v>
      </c>
      <c r="K5325" t="str">
        <f>TEXT(Ventas_Wellpro[[#This Row],[Fecha]],"MMMM")</f>
        <v>junio</v>
      </c>
      <c r="L5325">
        <f>DAY(Ventas_Wellpro[[#This Row],[Fecha]])</f>
        <v>30</v>
      </c>
    </row>
    <row r="5326" spans="2:12" x14ac:dyDescent="0.25">
      <c r="B5326" s="70">
        <v>46203</v>
      </c>
      <c r="C5326" s="74" t="s">
        <v>11</v>
      </c>
      <c r="D5326" s="211" t="s">
        <v>144</v>
      </c>
      <c r="E5326" s="202">
        <v>276.47000000000003</v>
      </c>
      <c r="F5326" s="202">
        <v>1</v>
      </c>
      <c r="G5326" s="48">
        <f>+(Ventas_Wellpro[[#This Row],[Precio de Venta]]*0.16)*Ventas_Wellpro[[#This Row],[Cantidad Vendida]]</f>
        <v>44.235200000000006</v>
      </c>
      <c r="H5326" s="204">
        <v>276.47000000000003</v>
      </c>
      <c r="I5326" s="17">
        <f>+Ventas_Wellpro[[#This Row],[Total de Venta sin IVA]]+Ventas_Wellpro[[#This Row],[IVA]]</f>
        <v>320.70520000000005</v>
      </c>
      <c r="J5326">
        <f>YEAR(Ventas_Wellpro[[#This Row],[Fecha]])</f>
        <v>2026</v>
      </c>
      <c r="K5326" t="str">
        <f>TEXT(Ventas_Wellpro[[#This Row],[Fecha]],"MMMM")</f>
        <v>junio</v>
      </c>
      <c r="L5326">
        <f>DAY(Ventas_Wellpro[[#This Row],[Fecha]])</f>
        <v>30</v>
      </c>
    </row>
    <row r="5327" spans="2:12" x14ac:dyDescent="0.25">
      <c r="B5327" s="70">
        <v>46203</v>
      </c>
      <c r="C5327" s="74" t="s">
        <v>11</v>
      </c>
      <c r="D5327" s="210" t="s">
        <v>144</v>
      </c>
      <c r="E5327" s="201">
        <v>276.47000000000003</v>
      </c>
      <c r="F5327" s="201">
        <v>1</v>
      </c>
      <c r="G5327" s="48">
        <f>+(Ventas_Wellpro[[#This Row],[Precio de Venta]]*0.16)*Ventas_Wellpro[[#This Row],[Cantidad Vendida]]</f>
        <v>44.235200000000006</v>
      </c>
      <c r="H5327" s="203">
        <v>276.47000000000003</v>
      </c>
      <c r="I5327" s="17">
        <f>+Ventas_Wellpro[[#This Row],[Total de Venta sin IVA]]+Ventas_Wellpro[[#This Row],[IVA]]</f>
        <v>320.70520000000005</v>
      </c>
      <c r="J5327">
        <f>YEAR(Ventas_Wellpro[[#This Row],[Fecha]])</f>
        <v>2026</v>
      </c>
      <c r="K5327" t="str">
        <f>TEXT(Ventas_Wellpro[[#This Row],[Fecha]],"MMMM")</f>
        <v>junio</v>
      </c>
      <c r="L5327">
        <f>DAY(Ventas_Wellpro[[#This Row],[Fecha]])</f>
        <v>30</v>
      </c>
    </row>
    <row r="5328" spans="2:12" x14ac:dyDescent="0.25">
      <c r="B5328" s="70">
        <v>46203</v>
      </c>
      <c r="C5328" s="74" t="s">
        <v>11</v>
      </c>
      <c r="D5328" s="211" t="s">
        <v>144</v>
      </c>
      <c r="E5328" s="202">
        <v>276.47000000000003</v>
      </c>
      <c r="F5328" s="202">
        <v>1</v>
      </c>
      <c r="G5328" s="48">
        <f>+(Ventas_Wellpro[[#This Row],[Precio de Venta]]*0.16)*Ventas_Wellpro[[#This Row],[Cantidad Vendida]]</f>
        <v>44.235200000000006</v>
      </c>
      <c r="H5328" s="204">
        <v>276.47000000000003</v>
      </c>
      <c r="I5328" s="17">
        <f>+Ventas_Wellpro[[#This Row],[Total de Venta sin IVA]]+Ventas_Wellpro[[#This Row],[IVA]]</f>
        <v>320.70520000000005</v>
      </c>
      <c r="J5328">
        <f>YEAR(Ventas_Wellpro[[#This Row],[Fecha]])</f>
        <v>2026</v>
      </c>
      <c r="K5328" t="str">
        <f>TEXT(Ventas_Wellpro[[#This Row],[Fecha]],"MMMM")</f>
        <v>junio</v>
      </c>
      <c r="L5328">
        <f>DAY(Ventas_Wellpro[[#This Row],[Fecha]])</f>
        <v>30</v>
      </c>
    </row>
    <row r="5329" spans="2:12" x14ac:dyDescent="0.25">
      <c r="B5329" s="70">
        <v>46203</v>
      </c>
      <c r="C5329" s="74" t="s">
        <v>10</v>
      </c>
      <c r="D5329" s="210" t="s">
        <v>144</v>
      </c>
      <c r="E5329" s="201">
        <v>276.47000000000003</v>
      </c>
      <c r="F5329" s="201">
        <v>1</v>
      </c>
      <c r="G5329" s="48">
        <f>+(Ventas_Wellpro[[#This Row],[Precio de Venta]]*0.16)*Ventas_Wellpro[[#This Row],[Cantidad Vendida]]</f>
        <v>44.235200000000006</v>
      </c>
      <c r="H5329" s="203">
        <v>276.47000000000003</v>
      </c>
      <c r="I5329" s="17">
        <f>+Ventas_Wellpro[[#This Row],[Total de Venta sin IVA]]+Ventas_Wellpro[[#This Row],[IVA]]</f>
        <v>320.70520000000005</v>
      </c>
      <c r="J5329">
        <f>YEAR(Ventas_Wellpro[[#This Row],[Fecha]])</f>
        <v>2026</v>
      </c>
      <c r="K5329" t="str">
        <f>TEXT(Ventas_Wellpro[[#This Row],[Fecha]],"MMMM")</f>
        <v>junio</v>
      </c>
      <c r="L5329">
        <f>DAY(Ventas_Wellpro[[#This Row],[Fecha]])</f>
        <v>30</v>
      </c>
    </row>
    <row r="5330" spans="2:12" x14ac:dyDescent="0.25">
      <c r="B5330" s="70">
        <v>46203</v>
      </c>
      <c r="C5330" s="74" t="s">
        <v>10</v>
      </c>
      <c r="D5330" s="211" t="s">
        <v>144</v>
      </c>
      <c r="E5330" s="202">
        <v>276.47000000000003</v>
      </c>
      <c r="F5330" s="202">
        <v>1</v>
      </c>
      <c r="G5330" s="48">
        <f>+(Ventas_Wellpro[[#This Row],[Precio de Venta]]*0.16)*Ventas_Wellpro[[#This Row],[Cantidad Vendida]]</f>
        <v>44.235200000000006</v>
      </c>
      <c r="H5330" s="204">
        <v>276.47000000000003</v>
      </c>
      <c r="I5330" s="17">
        <f>+Ventas_Wellpro[[#This Row],[Total de Venta sin IVA]]+Ventas_Wellpro[[#This Row],[IVA]]</f>
        <v>320.70520000000005</v>
      </c>
      <c r="J5330">
        <f>YEAR(Ventas_Wellpro[[#This Row],[Fecha]])</f>
        <v>2026</v>
      </c>
      <c r="K5330" t="str">
        <f>TEXT(Ventas_Wellpro[[#This Row],[Fecha]],"MMMM")</f>
        <v>junio</v>
      </c>
      <c r="L5330">
        <f>DAY(Ventas_Wellpro[[#This Row],[Fecha]])</f>
        <v>30</v>
      </c>
    </row>
    <row r="5331" spans="2:12" x14ac:dyDescent="0.25">
      <c r="B5331" s="70">
        <v>46203</v>
      </c>
      <c r="C5331" s="74" t="s">
        <v>17</v>
      </c>
      <c r="D5331" t="s">
        <v>196</v>
      </c>
      <c r="E5331" s="201">
        <v>498.66</v>
      </c>
      <c r="F5331" s="201">
        <v>6</v>
      </c>
      <c r="G5331" s="48">
        <f>+(Ventas_Wellpro[[#This Row],[Precio de Venta]]*0.16)*Ventas_Wellpro[[#This Row],[Cantidad Vendida]]</f>
        <v>478.71360000000004</v>
      </c>
      <c r="H5331" s="203">
        <v>2991.96</v>
      </c>
      <c r="I5331" s="17">
        <f>+Ventas_Wellpro[[#This Row],[Total de Venta sin IVA]]+Ventas_Wellpro[[#This Row],[IVA]]</f>
        <v>3470.6736000000001</v>
      </c>
      <c r="J5331">
        <f>YEAR(Ventas_Wellpro[[#This Row],[Fecha]])</f>
        <v>2026</v>
      </c>
      <c r="K5331" t="str">
        <f>TEXT(Ventas_Wellpro[[#This Row],[Fecha]],"MMMM")</f>
        <v>junio</v>
      </c>
      <c r="L5331">
        <f>DAY(Ventas_Wellpro[[#This Row],[Fecha]])</f>
        <v>30</v>
      </c>
    </row>
    <row r="5332" spans="2:12" x14ac:dyDescent="0.25">
      <c r="B5332" s="70">
        <v>46203</v>
      </c>
      <c r="C5332" s="74" t="s">
        <v>17</v>
      </c>
      <c r="D5332" t="s">
        <v>196</v>
      </c>
      <c r="E5332" s="202">
        <v>498.66</v>
      </c>
      <c r="F5332" s="202">
        <v>6</v>
      </c>
      <c r="G5332" s="48">
        <f>+(Ventas_Wellpro[[#This Row],[Precio de Venta]]*0.16)*Ventas_Wellpro[[#This Row],[Cantidad Vendida]]</f>
        <v>478.71360000000004</v>
      </c>
      <c r="H5332" s="204">
        <v>2991.96</v>
      </c>
      <c r="I5332" s="17">
        <f>+Ventas_Wellpro[[#This Row],[Total de Venta sin IVA]]+Ventas_Wellpro[[#This Row],[IVA]]</f>
        <v>3470.6736000000001</v>
      </c>
      <c r="J5332">
        <f>YEAR(Ventas_Wellpro[[#This Row],[Fecha]])</f>
        <v>2026</v>
      </c>
      <c r="K5332" t="str">
        <f>TEXT(Ventas_Wellpro[[#This Row],[Fecha]],"MMMM")</f>
        <v>junio</v>
      </c>
      <c r="L5332">
        <f>DAY(Ventas_Wellpro[[#This Row],[Fecha]])</f>
        <v>30</v>
      </c>
    </row>
    <row r="5333" spans="2:12" x14ac:dyDescent="0.25">
      <c r="B5333" s="70">
        <v>46203</v>
      </c>
      <c r="C5333" s="74" t="s">
        <v>17</v>
      </c>
      <c r="D5333" t="s">
        <v>196</v>
      </c>
      <c r="E5333" s="201">
        <v>498.66</v>
      </c>
      <c r="F5333" s="201">
        <v>6</v>
      </c>
      <c r="G5333" s="48">
        <f>+(Ventas_Wellpro[[#This Row],[Precio de Venta]]*0.16)*Ventas_Wellpro[[#This Row],[Cantidad Vendida]]</f>
        <v>478.71360000000004</v>
      </c>
      <c r="H5333" s="203">
        <v>2991.96</v>
      </c>
      <c r="I5333" s="17">
        <f>+Ventas_Wellpro[[#This Row],[Total de Venta sin IVA]]+Ventas_Wellpro[[#This Row],[IVA]]</f>
        <v>3470.6736000000001</v>
      </c>
      <c r="J5333">
        <f>YEAR(Ventas_Wellpro[[#This Row],[Fecha]])</f>
        <v>2026</v>
      </c>
      <c r="K5333" t="str">
        <f>TEXT(Ventas_Wellpro[[#This Row],[Fecha]],"MMMM")</f>
        <v>junio</v>
      </c>
      <c r="L5333">
        <f>DAY(Ventas_Wellpro[[#This Row],[Fecha]])</f>
        <v>30</v>
      </c>
    </row>
    <row r="5334" spans="2:12" x14ac:dyDescent="0.25">
      <c r="B5334" s="70">
        <v>46203</v>
      </c>
      <c r="C5334" s="74" t="s">
        <v>17</v>
      </c>
      <c r="D5334" t="s">
        <v>196</v>
      </c>
      <c r="E5334" s="202">
        <v>498.66</v>
      </c>
      <c r="F5334" s="202">
        <v>6</v>
      </c>
      <c r="G5334" s="48">
        <f>+(Ventas_Wellpro[[#This Row],[Precio de Venta]]*0.16)*Ventas_Wellpro[[#This Row],[Cantidad Vendida]]</f>
        <v>478.71360000000004</v>
      </c>
      <c r="H5334" s="204">
        <v>2991.96</v>
      </c>
      <c r="I5334" s="17">
        <f>+Ventas_Wellpro[[#This Row],[Total de Venta sin IVA]]+Ventas_Wellpro[[#This Row],[IVA]]</f>
        <v>3470.6736000000001</v>
      </c>
      <c r="J5334">
        <f>YEAR(Ventas_Wellpro[[#This Row],[Fecha]])</f>
        <v>2026</v>
      </c>
      <c r="K5334" t="str">
        <f>TEXT(Ventas_Wellpro[[#This Row],[Fecha]],"MMMM")</f>
        <v>junio</v>
      </c>
      <c r="L5334">
        <f>DAY(Ventas_Wellpro[[#This Row],[Fecha]])</f>
        <v>30</v>
      </c>
    </row>
    <row r="5335" spans="2:12" x14ac:dyDescent="0.25">
      <c r="B5335" s="70">
        <v>46203</v>
      </c>
      <c r="C5335" s="74" t="s">
        <v>15</v>
      </c>
      <c r="D5335" s="210" t="s">
        <v>215</v>
      </c>
      <c r="E5335" s="201">
        <v>505.86</v>
      </c>
      <c r="F5335" s="201">
        <v>10</v>
      </c>
      <c r="G5335" s="48">
        <f>+(Ventas_Wellpro[[#This Row],[Precio de Venta]]*0.16)*Ventas_Wellpro[[#This Row],[Cantidad Vendida]]</f>
        <v>809.37599999999998</v>
      </c>
      <c r="H5335" s="203">
        <v>5058.6000000000004</v>
      </c>
      <c r="I5335" s="17">
        <f>+Ventas_Wellpro[[#This Row],[Total de Venta sin IVA]]+Ventas_Wellpro[[#This Row],[IVA]]</f>
        <v>5867.9760000000006</v>
      </c>
      <c r="J5335">
        <f>YEAR(Ventas_Wellpro[[#This Row],[Fecha]])</f>
        <v>2026</v>
      </c>
      <c r="K5335" t="str">
        <f>TEXT(Ventas_Wellpro[[#This Row],[Fecha]],"MMMM")</f>
        <v>junio</v>
      </c>
      <c r="L5335">
        <f>DAY(Ventas_Wellpro[[#This Row],[Fecha]])</f>
        <v>30</v>
      </c>
    </row>
    <row r="5336" spans="2:12" x14ac:dyDescent="0.25">
      <c r="B5336" s="70">
        <v>46203</v>
      </c>
      <c r="C5336" s="123" t="s">
        <v>147</v>
      </c>
      <c r="D5336" s="211" t="s">
        <v>144</v>
      </c>
      <c r="E5336" s="202">
        <v>85.34</v>
      </c>
      <c r="F5336" s="202">
        <v>1</v>
      </c>
      <c r="G5336" s="48">
        <f>+(Ventas_Wellpro[[#This Row],[Precio de Venta]]*0.16)*Ventas_Wellpro[[#This Row],[Cantidad Vendida]]</f>
        <v>13.654400000000001</v>
      </c>
      <c r="H5336" s="204">
        <v>85.34</v>
      </c>
      <c r="I5336" s="17">
        <f>+Ventas_Wellpro[[#This Row],[Total de Venta sin IVA]]+Ventas_Wellpro[[#This Row],[IVA]]</f>
        <v>98.994399999999999</v>
      </c>
      <c r="J5336">
        <f>YEAR(Ventas_Wellpro[[#This Row],[Fecha]])</f>
        <v>2026</v>
      </c>
      <c r="K5336" t="str">
        <f>TEXT(Ventas_Wellpro[[#This Row],[Fecha]],"MMMM")</f>
        <v>junio</v>
      </c>
      <c r="L5336">
        <f>DAY(Ventas_Wellpro[[#This Row],[Fecha]])</f>
        <v>30</v>
      </c>
    </row>
    <row r="5337" spans="2:12" x14ac:dyDescent="0.25">
      <c r="B5337" s="70">
        <v>46203</v>
      </c>
      <c r="C5337" s="123" t="s">
        <v>147</v>
      </c>
      <c r="D5337" s="210" t="s">
        <v>144</v>
      </c>
      <c r="E5337" s="201">
        <v>85.34</v>
      </c>
      <c r="F5337" s="201">
        <v>1</v>
      </c>
      <c r="G5337" s="48">
        <f>+(Ventas_Wellpro[[#This Row],[Precio de Venta]]*0.16)*Ventas_Wellpro[[#This Row],[Cantidad Vendida]]</f>
        <v>13.654400000000001</v>
      </c>
      <c r="H5337" s="203">
        <v>85.34</v>
      </c>
      <c r="I5337" s="17">
        <f>+Ventas_Wellpro[[#This Row],[Total de Venta sin IVA]]+Ventas_Wellpro[[#This Row],[IVA]]</f>
        <v>98.994399999999999</v>
      </c>
      <c r="J5337">
        <f>YEAR(Ventas_Wellpro[[#This Row],[Fecha]])</f>
        <v>2026</v>
      </c>
      <c r="K5337" t="str">
        <f>TEXT(Ventas_Wellpro[[#This Row],[Fecha]],"MMMM")</f>
        <v>junio</v>
      </c>
      <c r="L5337">
        <f>DAY(Ventas_Wellpro[[#This Row],[Fecha]])</f>
        <v>30</v>
      </c>
    </row>
    <row r="5338" spans="2:12" x14ac:dyDescent="0.25">
      <c r="B5338" s="70">
        <v>46203</v>
      </c>
      <c r="C5338" s="123" t="s">
        <v>147</v>
      </c>
      <c r="D5338" s="211" t="s">
        <v>144</v>
      </c>
      <c r="E5338" s="202">
        <v>85.34</v>
      </c>
      <c r="F5338" s="202">
        <v>1</v>
      </c>
      <c r="G5338" s="48">
        <f>+(Ventas_Wellpro[[#This Row],[Precio de Venta]]*0.16)*Ventas_Wellpro[[#This Row],[Cantidad Vendida]]</f>
        <v>13.654400000000001</v>
      </c>
      <c r="H5338" s="204">
        <v>85.34</v>
      </c>
      <c r="I5338" s="17">
        <f>+Ventas_Wellpro[[#This Row],[Total de Venta sin IVA]]+Ventas_Wellpro[[#This Row],[IVA]]</f>
        <v>98.994399999999999</v>
      </c>
      <c r="J5338">
        <f>YEAR(Ventas_Wellpro[[#This Row],[Fecha]])</f>
        <v>2026</v>
      </c>
      <c r="K5338" t="str">
        <f>TEXT(Ventas_Wellpro[[#This Row],[Fecha]],"MMMM")</f>
        <v>junio</v>
      </c>
      <c r="L5338">
        <f>DAY(Ventas_Wellpro[[#This Row],[Fecha]])</f>
        <v>30</v>
      </c>
    </row>
    <row r="5339" spans="2:12" x14ac:dyDescent="0.25">
      <c r="B5339" s="70">
        <v>46203</v>
      </c>
      <c r="C5339" s="123" t="s">
        <v>147</v>
      </c>
      <c r="D5339" s="210" t="s">
        <v>144</v>
      </c>
      <c r="E5339" s="201">
        <v>85.34</v>
      </c>
      <c r="F5339" s="201">
        <v>1</v>
      </c>
      <c r="G5339" s="48">
        <f>+(Ventas_Wellpro[[#This Row],[Precio de Venta]]*0.16)*Ventas_Wellpro[[#This Row],[Cantidad Vendida]]</f>
        <v>13.654400000000001</v>
      </c>
      <c r="H5339" s="203">
        <v>85.34</v>
      </c>
      <c r="I5339" s="17">
        <f>+Ventas_Wellpro[[#This Row],[Total de Venta sin IVA]]+Ventas_Wellpro[[#This Row],[IVA]]</f>
        <v>98.994399999999999</v>
      </c>
      <c r="J5339">
        <f>YEAR(Ventas_Wellpro[[#This Row],[Fecha]])</f>
        <v>2026</v>
      </c>
      <c r="K5339" t="str">
        <f>TEXT(Ventas_Wellpro[[#This Row],[Fecha]],"MMMM")</f>
        <v>junio</v>
      </c>
      <c r="L5339">
        <f>DAY(Ventas_Wellpro[[#This Row],[Fecha]])</f>
        <v>30</v>
      </c>
    </row>
    <row r="5340" spans="2:12" x14ac:dyDescent="0.25">
      <c r="B5340" s="70">
        <v>46203</v>
      </c>
      <c r="C5340" s="74" t="s">
        <v>123</v>
      </c>
      <c r="D5340" s="211" t="s">
        <v>144</v>
      </c>
      <c r="E5340" s="202">
        <v>121.94</v>
      </c>
      <c r="F5340" s="202">
        <v>1</v>
      </c>
      <c r="G5340" s="48">
        <f>+(Ventas_Wellpro[[#This Row],[Precio de Venta]]*0.16)*Ventas_Wellpro[[#This Row],[Cantidad Vendida]]</f>
        <v>19.510400000000001</v>
      </c>
      <c r="H5340" s="204">
        <v>121.94</v>
      </c>
      <c r="I5340" s="17">
        <f>+Ventas_Wellpro[[#This Row],[Total de Venta sin IVA]]+Ventas_Wellpro[[#This Row],[IVA]]</f>
        <v>141.4504</v>
      </c>
      <c r="J5340">
        <f>YEAR(Ventas_Wellpro[[#This Row],[Fecha]])</f>
        <v>2026</v>
      </c>
      <c r="K5340" t="str">
        <f>TEXT(Ventas_Wellpro[[#This Row],[Fecha]],"MMMM")</f>
        <v>junio</v>
      </c>
      <c r="L5340">
        <f>DAY(Ventas_Wellpro[[#This Row],[Fecha]])</f>
        <v>30</v>
      </c>
    </row>
    <row r="5341" spans="2:12" x14ac:dyDescent="0.25">
      <c r="B5341" s="70">
        <v>46203</v>
      </c>
      <c r="C5341" s="74" t="s">
        <v>123</v>
      </c>
      <c r="D5341" s="210" t="s">
        <v>144</v>
      </c>
      <c r="E5341" s="201">
        <v>121.94</v>
      </c>
      <c r="F5341" s="201">
        <v>1</v>
      </c>
      <c r="G5341" s="48">
        <f>+(Ventas_Wellpro[[#This Row],[Precio de Venta]]*0.16)*Ventas_Wellpro[[#This Row],[Cantidad Vendida]]</f>
        <v>19.510400000000001</v>
      </c>
      <c r="H5341" s="203">
        <v>121.94</v>
      </c>
      <c r="I5341" s="17">
        <f>+Ventas_Wellpro[[#This Row],[Total de Venta sin IVA]]+Ventas_Wellpro[[#This Row],[IVA]]</f>
        <v>141.4504</v>
      </c>
      <c r="J5341">
        <f>YEAR(Ventas_Wellpro[[#This Row],[Fecha]])</f>
        <v>2026</v>
      </c>
      <c r="K5341" t="str">
        <f>TEXT(Ventas_Wellpro[[#This Row],[Fecha]],"MMMM")</f>
        <v>junio</v>
      </c>
      <c r="L5341">
        <f>DAY(Ventas_Wellpro[[#This Row],[Fecha]])</f>
        <v>30</v>
      </c>
    </row>
    <row r="5342" spans="2:12" x14ac:dyDescent="0.25">
      <c r="B5342" s="70">
        <v>46205</v>
      </c>
      <c r="C5342" s="88" t="s">
        <v>18</v>
      </c>
      <c r="D5342" t="s">
        <v>196</v>
      </c>
      <c r="E5342" s="201">
        <v>525.59</v>
      </c>
      <c r="F5342" s="201">
        <v>6</v>
      </c>
      <c r="G5342" s="48">
        <f>+(Ventas_Wellpro[[#This Row],[Precio de Venta]]*0.16)*Ventas_Wellpro[[#This Row],[Cantidad Vendida]]</f>
        <v>504.56640000000004</v>
      </c>
      <c r="H5342" s="203">
        <v>3153.54</v>
      </c>
      <c r="I5342" s="17">
        <f>+Ventas_Wellpro[[#This Row],[Total de Venta sin IVA]]+Ventas_Wellpro[[#This Row],[IVA]]</f>
        <v>3658.1064000000001</v>
      </c>
      <c r="J5342">
        <f>YEAR(Ventas_Wellpro[[#This Row],[Fecha]])</f>
        <v>2026</v>
      </c>
      <c r="K5342" t="str">
        <f>TEXT(Ventas_Wellpro[[#This Row],[Fecha]],"MMMM")</f>
        <v>julio</v>
      </c>
      <c r="L5342">
        <f>DAY(Ventas_Wellpro[[#This Row],[Fecha]])</f>
        <v>2</v>
      </c>
    </row>
    <row r="5343" spans="2:12" x14ac:dyDescent="0.25">
      <c r="B5343" s="70">
        <v>46205</v>
      </c>
      <c r="C5343" s="88" t="s">
        <v>18</v>
      </c>
      <c r="D5343" t="s">
        <v>196</v>
      </c>
      <c r="E5343" s="202">
        <v>525.59</v>
      </c>
      <c r="F5343" s="202">
        <v>6</v>
      </c>
      <c r="G5343" s="48">
        <f>+(Ventas_Wellpro[[#This Row],[Precio de Venta]]*0.16)*Ventas_Wellpro[[#This Row],[Cantidad Vendida]]</f>
        <v>504.56640000000004</v>
      </c>
      <c r="H5343" s="204">
        <v>3153.54</v>
      </c>
      <c r="I5343" s="17">
        <f>+Ventas_Wellpro[[#This Row],[Total de Venta sin IVA]]+Ventas_Wellpro[[#This Row],[IVA]]</f>
        <v>3658.1064000000001</v>
      </c>
      <c r="J5343">
        <f>YEAR(Ventas_Wellpro[[#This Row],[Fecha]])</f>
        <v>2026</v>
      </c>
      <c r="K5343" t="str">
        <f>TEXT(Ventas_Wellpro[[#This Row],[Fecha]],"MMMM")</f>
        <v>julio</v>
      </c>
      <c r="L5343">
        <f>DAY(Ventas_Wellpro[[#This Row],[Fecha]])</f>
        <v>2</v>
      </c>
    </row>
    <row r="5344" spans="2:12" x14ac:dyDescent="0.25">
      <c r="B5344" s="70">
        <v>46204</v>
      </c>
      <c r="C5344" s="74" t="s">
        <v>22</v>
      </c>
      <c r="D5344" s="211" t="s">
        <v>144</v>
      </c>
      <c r="E5344" s="202">
        <v>121.94</v>
      </c>
      <c r="F5344" s="202">
        <v>1</v>
      </c>
      <c r="G5344" s="48">
        <f>+(Ventas_Wellpro[[#This Row],[Precio de Venta]]*0.16)*Ventas_Wellpro[[#This Row],[Cantidad Vendida]]</f>
        <v>19.510400000000001</v>
      </c>
      <c r="H5344" s="204">
        <v>121.94</v>
      </c>
      <c r="I5344" s="17">
        <f>+Ventas_Wellpro[[#This Row],[Total de Venta sin IVA]]+Ventas_Wellpro[[#This Row],[IVA]]</f>
        <v>141.4504</v>
      </c>
      <c r="J5344">
        <f>YEAR(Ventas_Wellpro[[#This Row],[Fecha]])</f>
        <v>2026</v>
      </c>
      <c r="K5344" t="str">
        <f>TEXT(Ventas_Wellpro[[#This Row],[Fecha]],"MMMM")</f>
        <v>julio</v>
      </c>
      <c r="L5344">
        <f>DAY(Ventas_Wellpro[[#This Row],[Fecha]])</f>
        <v>1</v>
      </c>
    </row>
    <row r="5345" spans="2:12" x14ac:dyDescent="0.25">
      <c r="B5345" s="70">
        <v>46204</v>
      </c>
      <c r="C5345" s="74" t="s">
        <v>22</v>
      </c>
      <c r="D5345" s="210" t="s">
        <v>144</v>
      </c>
      <c r="E5345" s="201">
        <v>121.94</v>
      </c>
      <c r="F5345" s="201">
        <v>1</v>
      </c>
      <c r="G5345" s="48">
        <f>+(Ventas_Wellpro[[#This Row],[Precio de Venta]]*0.16)*Ventas_Wellpro[[#This Row],[Cantidad Vendida]]</f>
        <v>19.510400000000001</v>
      </c>
      <c r="H5345" s="203">
        <v>121.94</v>
      </c>
      <c r="I5345" s="17">
        <f>+Ventas_Wellpro[[#This Row],[Total de Venta sin IVA]]+Ventas_Wellpro[[#This Row],[IVA]]</f>
        <v>141.4504</v>
      </c>
      <c r="J5345">
        <f>YEAR(Ventas_Wellpro[[#This Row],[Fecha]])</f>
        <v>2026</v>
      </c>
      <c r="K5345" t="str">
        <f>TEXT(Ventas_Wellpro[[#This Row],[Fecha]],"MMMM")</f>
        <v>julio</v>
      </c>
      <c r="L5345">
        <f>DAY(Ventas_Wellpro[[#This Row],[Fecha]])</f>
        <v>1</v>
      </c>
    </row>
    <row r="5346" spans="2:12" x14ac:dyDescent="0.25">
      <c r="B5346" s="70">
        <v>46204</v>
      </c>
      <c r="C5346" s="74" t="s">
        <v>22</v>
      </c>
      <c r="D5346" s="211" t="s">
        <v>144</v>
      </c>
      <c r="E5346" s="202">
        <v>121.94</v>
      </c>
      <c r="F5346" s="202">
        <v>1</v>
      </c>
      <c r="G5346" s="48">
        <f>+(Ventas_Wellpro[[#This Row],[Precio de Venta]]*0.16)*Ventas_Wellpro[[#This Row],[Cantidad Vendida]]</f>
        <v>19.510400000000001</v>
      </c>
      <c r="H5346" s="204">
        <v>121.94</v>
      </c>
      <c r="I5346" s="17">
        <f>+Ventas_Wellpro[[#This Row],[Total de Venta sin IVA]]+Ventas_Wellpro[[#This Row],[IVA]]</f>
        <v>141.4504</v>
      </c>
      <c r="J5346">
        <f>YEAR(Ventas_Wellpro[[#This Row],[Fecha]])</f>
        <v>2026</v>
      </c>
      <c r="K5346" t="str">
        <f>TEXT(Ventas_Wellpro[[#This Row],[Fecha]],"MMMM")</f>
        <v>julio</v>
      </c>
      <c r="L5346">
        <f>DAY(Ventas_Wellpro[[#This Row],[Fecha]])</f>
        <v>1</v>
      </c>
    </row>
    <row r="5347" spans="2:12" x14ac:dyDescent="0.25">
      <c r="B5347" s="70">
        <v>46204</v>
      </c>
      <c r="C5347" s="74" t="s">
        <v>22</v>
      </c>
      <c r="D5347" s="210" t="s">
        <v>144</v>
      </c>
      <c r="E5347" s="201">
        <v>121.94</v>
      </c>
      <c r="F5347" s="201">
        <v>1</v>
      </c>
      <c r="G5347" s="48">
        <f>+(Ventas_Wellpro[[#This Row],[Precio de Venta]]*0.16)*Ventas_Wellpro[[#This Row],[Cantidad Vendida]]</f>
        <v>19.510400000000001</v>
      </c>
      <c r="H5347" s="203">
        <v>121.94</v>
      </c>
      <c r="I5347" s="17">
        <f>+Ventas_Wellpro[[#This Row],[Total de Venta sin IVA]]+Ventas_Wellpro[[#This Row],[IVA]]</f>
        <v>141.4504</v>
      </c>
      <c r="J5347">
        <f>YEAR(Ventas_Wellpro[[#This Row],[Fecha]])</f>
        <v>2026</v>
      </c>
      <c r="K5347" t="str">
        <f>TEXT(Ventas_Wellpro[[#This Row],[Fecha]],"MMMM")</f>
        <v>julio</v>
      </c>
      <c r="L5347">
        <f>DAY(Ventas_Wellpro[[#This Row],[Fecha]])</f>
        <v>1</v>
      </c>
    </row>
    <row r="5348" spans="2:12" x14ac:dyDescent="0.25">
      <c r="B5348" s="70">
        <v>46204</v>
      </c>
      <c r="C5348" s="74" t="s">
        <v>22</v>
      </c>
      <c r="D5348" s="211" t="s">
        <v>144</v>
      </c>
      <c r="E5348" s="202">
        <v>121.94</v>
      </c>
      <c r="F5348" s="202">
        <v>1</v>
      </c>
      <c r="G5348" s="48">
        <f>+(Ventas_Wellpro[[#This Row],[Precio de Venta]]*0.16)*Ventas_Wellpro[[#This Row],[Cantidad Vendida]]</f>
        <v>19.510400000000001</v>
      </c>
      <c r="H5348" s="204">
        <v>121.94</v>
      </c>
      <c r="I5348" s="17">
        <f>+Ventas_Wellpro[[#This Row],[Total de Venta sin IVA]]+Ventas_Wellpro[[#This Row],[IVA]]</f>
        <v>141.4504</v>
      </c>
      <c r="J5348">
        <f>YEAR(Ventas_Wellpro[[#This Row],[Fecha]])</f>
        <v>2026</v>
      </c>
      <c r="K5348" t="str">
        <f>TEXT(Ventas_Wellpro[[#This Row],[Fecha]],"MMMM")</f>
        <v>julio</v>
      </c>
      <c r="L5348">
        <f>DAY(Ventas_Wellpro[[#This Row],[Fecha]])</f>
        <v>1</v>
      </c>
    </row>
    <row r="5349" spans="2:12" x14ac:dyDescent="0.25">
      <c r="B5349" s="70">
        <v>46204</v>
      </c>
      <c r="C5349" s="74" t="s">
        <v>22</v>
      </c>
      <c r="D5349" s="210" t="s">
        <v>144</v>
      </c>
      <c r="E5349" s="201">
        <v>121.94</v>
      </c>
      <c r="F5349" s="201">
        <v>1</v>
      </c>
      <c r="G5349" s="48">
        <f>+(Ventas_Wellpro[[#This Row],[Precio de Venta]]*0.16)*Ventas_Wellpro[[#This Row],[Cantidad Vendida]]</f>
        <v>19.510400000000001</v>
      </c>
      <c r="H5349" s="203">
        <v>121.94</v>
      </c>
      <c r="I5349" s="17">
        <f>+Ventas_Wellpro[[#This Row],[Total de Venta sin IVA]]+Ventas_Wellpro[[#This Row],[IVA]]</f>
        <v>141.4504</v>
      </c>
      <c r="J5349">
        <f>YEAR(Ventas_Wellpro[[#This Row],[Fecha]])</f>
        <v>2026</v>
      </c>
      <c r="K5349" t="str">
        <f>TEXT(Ventas_Wellpro[[#This Row],[Fecha]],"MMMM")</f>
        <v>julio</v>
      </c>
      <c r="L5349">
        <f>DAY(Ventas_Wellpro[[#This Row],[Fecha]])</f>
        <v>1</v>
      </c>
    </row>
    <row r="5350" spans="2:12" x14ac:dyDescent="0.25">
      <c r="B5350" s="70">
        <v>46205</v>
      </c>
      <c r="C5350" s="74" t="s">
        <v>22</v>
      </c>
      <c r="D5350" s="211" t="s">
        <v>144</v>
      </c>
      <c r="E5350" s="202">
        <v>121.94</v>
      </c>
      <c r="F5350" s="202">
        <v>1</v>
      </c>
      <c r="G5350" s="48">
        <f>+(Ventas_Wellpro[[#This Row],[Precio de Venta]]*0.16)*Ventas_Wellpro[[#This Row],[Cantidad Vendida]]</f>
        <v>19.510400000000001</v>
      </c>
      <c r="H5350" s="204">
        <v>121.94</v>
      </c>
      <c r="I5350" s="17">
        <f>+Ventas_Wellpro[[#This Row],[Total de Venta sin IVA]]+Ventas_Wellpro[[#This Row],[IVA]]</f>
        <v>141.4504</v>
      </c>
      <c r="J5350">
        <f>YEAR(Ventas_Wellpro[[#This Row],[Fecha]])</f>
        <v>2026</v>
      </c>
      <c r="K5350" t="str">
        <f>TEXT(Ventas_Wellpro[[#This Row],[Fecha]],"MMMM")</f>
        <v>julio</v>
      </c>
      <c r="L5350">
        <f>DAY(Ventas_Wellpro[[#This Row],[Fecha]])</f>
        <v>2</v>
      </c>
    </row>
    <row r="5351" spans="2:12" x14ac:dyDescent="0.25">
      <c r="B5351" s="70">
        <v>46205</v>
      </c>
      <c r="C5351" s="74" t="s">
        <v>22</v>
      </c>
      <c r="D5351" s="210" t="s">
        <v>144</v>
      </c>
      <c r="E5351" s="201">
        <v>121.94</v>
      </c>
      <c r="F5351" s="201">
        <v>1</v>
      </c>
      <c r="G5351" s="48">
        <f>+(Ventas_Wellpro[[#This Row],[Precio de Venta]]*0.16)*Ventas_Wellpro[[#This Row],[Cantidad Vendida]]</f>
        <v>19.510400000000001</v>
      </c>
      <c r="H5351" s="203">
        <v>121.94</v>
      </c>
      <c r="I5351" s="17">
        <f>+Ventas_Wellpro[[#This Row],[Total de Venta sin IVA]]+Ventas_Wellpro[[#This Row],[IVA]]</f>
        <v>141.4504</v>
      </c>
      <c r="J5351">
        <f>YEAR(Ventas_Wellpro[[#This Row],[Fecha]])</f>
        <v>2026</v>
      </c>
      <c r="K5351" t="str">
        <f>TEXT(Ventas_Wellpro[[#This Row],[Fecha]],"MMMM")</f>
        <v>julio</v>
      </c>
      <c r="L5351">
        <f>DAY(Ventas_Wellpro[[#This Row],[Fecha]])</f>
        <v>2</v>
      </c>
    </row>
    <row r="5352" spans="2:12" x14ac:dyDescent="0.25">
      <c r="B5352" s="70">
        <v>46205</v>
      </c>
      <c r="C5352" s="74" t="s">
        <v>22</v>
      </c>
      <c r="D5352" s="211" t="s">
        <v>144</v>
      </c>
      <c r="E5352" s="202">
        <v>121.94</v>
      </c>
      <c r="F5352" s="202">
        <v>1</v>
      </c>
      <c r="G5352" s="48">
        <f>+(Ventas_Wellpro[[#This Row],[Precio de Venta]]*0.16)*Ventas_Wellpro[[#This Row],[Cantidad Vendida]]</f>
        <v>19.510400000000001</v>
      </c>
      <c r="H5352" s="204">
        <v>121.94</v>
      </c>
      <c r="I5352" s="17">
        <f>+Ventas_Wellpro[[#This Row],[Total de Venta sin IVA]]+Ventas_Wellpro[[#This Row],[IVA]]</f>
        <v>141.4504</v>
      </c>
      <c r="J5352">
        <f>YEAR(Ventas_Wellpro[[#This Row],[Fecha]])</f>
        <v>2026</v>
      </c>
      <c r="K5352" t="str">
        <f>TEXT(Ventas_Wellpro[[#This Row],[Fecha]],"MMMM")</f>
        <v>julio</v>
      </c>
      <c r="L5352">
        <f>DAY(Ventas_Wellpro[[#This Row],[Fecha]])</f>
        <v>2</v>
      </c>
    </row>
    <row r="5353" spans="2:12" x14ac:dyDescent="0.25">
      <c r="B5353" s="70">
        <v>46206</v>
      </c>
      <c r="C5353" s="74" t="s">
        <v>22</v>
      </c>
      <c r="D5353" s="210" t="s">
        <v>144</v>
      </c>
      <c r="E5353" s="201">
        <v>121.94</v>
      </c>
      <c r="F5353" s="201">
        <v>1</v>
      </c>
      <c r="G5353" s="48">
        <f>+(Ventas_Wellpro[[#This Row],[Precio de Venta]]*0.16)*Ventas_Wellpro[[#This Row],[Cantidad Vendida]]</f>
        <v>19.510400000000001</v>
      </c>
      <c r="H5353" s="203">
        <v>121.94</v>
      </c>
      <c r="I5353" s="17">
        <f>+Ventas_Wellpro[[#This Row],[Total de Venta sin IVA]]+Ventas_Wellpro[[#This Row],[IVA]]</f>
        <v>141.4504</v>
      </c>
      <c r="J5353">
        <f>YEAR(Ventas_Wellpro[[#This Row],[Fecha]])</f>
        <v>2026</v>
      </c>
      <c r="K5353" t="str">
        <f>TEXT(Ventas_Wellpro[[#This Row],[Fecha]],"MMMM")</f>
        <v>julio</v>
      </c>
      <c r="L5353">
        <f>DAY(Ventas_Wellpro[[#This Row],[Fecha]])</f>
        <v>3</v>
      </c>
    </row>
    <row r="5354" spans="2:12" x14ac:dyDescent="0.25">
      <c r="B5354" s="70">
        <v>46206</v>
      </c>
      <c r="C5354" s="74" t="s">
        <v>22</v>
      </c>
      <c r="D5354" s="211" t="s">
        <v>144</v>
      </c>
      <c r="E5354" s="202">
        <v>121.94</v>
      </c>
      <c r="F5354" s="202">
        <v>1</v>
      </c>
      <c r="G5354" s="48">
        <f>+(Ventas_Wellpro[[#This Row],[Precio de Venta]]*0.16)*Ventas_Wellpro[[#This Row],[Cantidad Vendida]]</f>
        <v>19.510400000000001</v>
      </c>
      <c r="H5354" s="204">
        <v>121.94</v>
      </c>
      <c r="I5354" s="17">
        <f>+Ventas_Wellpro[[#This Row],[Total de Venta sin IVA]]+Ventas_Wellpro[[#This Row],[IVA]]</f>
        <v>141.4504</v>
      </c>
      <c r="J5354">
        <f>YEAR(Ventas_Wellpro[[#This Row],[Fecha]])</f>
        <v>2026</v>
      </c>
      <c r="K5354" t="str">
        <f>TEXT(Ventas_Wellpro[[#This Row],[Fecha]],"MMMM")</f>
        <v>julio</v>
      </c>
      <c r="L5354">
        <f>DAY(Ventas_Wellpro[[#This Row],[Fecha]])</f>
        <v>3</v>
      </c>
    </row>
    <row r="5355" spans="2:12" x14ac:dyDescent="0.25">
      <c r="B5355" s="70">
        <v>46206</v>
      </c>
      <c r="C5355" s="74" t="s">
        <v>22</v>
      </c>
      <c r="D5355" s="210" t="s">
        <v>144</v>
      </c>
      <c r="E5355" s="201">
        <v>121.94</v>
      </c>
      <c r="F5355" s="201">
        <v>1</v>
      </c>
      <c r="G5355" s="48">
        <f>+(Ventas_Wellpro[[#This Row],[Precio de Venta]]*0.16)*Ventas_Wellpro[[#This Row],[Cantidad Vendida]]</f>
        <v>19.510400000000001</v>
      </c>
      <c r="H5355" s="203">
        <v>121.94</v>
      </c>
      <c r="I5355" s="17">
        <f>+Ventas_Wellpro[[#This Row],[Total de Venta sin IVA]]+Ventas_Wellpro[[#This Row],[IVA]]</f>
        <v>141.4504</v>
      </c>
      <c r="J5355">
        <f>YEAR(Ventas_Wellpro[[#This Row],[Fecha]])</f>
        <v>2026</v>
      </c>
      <c r="K5355" t="str">
        <f>TEXT(Ventas_Wellpro[[#This Row],[Fecha]],"MMMM")</f>
        <v>julio</v>
      </c>
      <c r="L5355">
        <f>DAY(Ventas_Wellpro[[#This Row],[Fecha]])</f>
        <v>3</v>
      </c>
    </row>
    <row r="5356" spans="2:12" x14ac:dyDescent="0.25">
      <c r="B5356" s="70">
        <v>46206</v>
      </c>
      <c r="C5356" s="74" t="s">
        <v>22</v>
      </c>
      <c r="D5356" s="211" t="s">
        <v>144</v>
      </c>
      <c r="E5356" s="202">
        <v>121.94</v>
      </c>
      <c r="F5356" s="202">
        <v>1</v>
      </c>
      <c r="G5356" s="48">
        <f>+(Ventas_Wellpro[[#This Row],[Precio de Venta]]*0.16)*Ventas_Wellpro[[#This Row],[Cantidad Vendida]]</f>
        <v>19.510400000000001</v>
      </c>
      <c r="H5356" s="204">
        <v>121.94</v>
      </c>
      <c r="I5356" s="17">
        <f>+Ventas_Wellpro[[#This Row],[Total de Venta sin IVA]]+Ventas_Wellpro[[#This Row],[IVA]]</f>
        <v>141.4504</v>
      </c>
      <c r="J5356">
        <f>YEAR(Ventas_Wellpro[[#This Row],[Fecha]])</f>
        <v>2026</v>
      </c>
      <c r="K5356" t="str">
        <f>TEXT(Ventas_Wellpro[[#This Row],[Fecha]],"MMMM")</f>
        <v>julio</v>
      </c>
      <c r="L5356">
        <f>DAY(Ventas_Wellpro[[#This Row],[Fecha]])</f>
        <v>3</v>
      </c>
    </row>
    <row r="5357" spans="2:12" x14ac:dyDescent="0.25">
      <c r="B5357" s="70">
        <v>46204</v>
      </c>
      <c r="C5357" s="74" t="s">
        <v>21</v>
      </c>
      <c r="D5357" s="210" t="s">
        <v>144</v>
      </c>
      <c r="E5357" s="201">
        <v>121.94</v>
      </c>
      <c r="F5357" s="201">
        <v>1</v>
      </c>
      <c r="G5357" s="48">
        <f>+(Ventas_Wellpro[[#This Row],[Precio de Venta]]*0.16)*Ventas_Wellpro[[#This Row],[Cantidad Vendida]]</f>
        <v>19.510400000000001</v>
      </c>
      <c r="H5357" s="203">
        <v>121.94</v>
      </c>
      <c r="I5357" s="17">
        <f>+Ventas_Wellpro[[#This Row],[Total de Venta sin IVA]]+Ventas_Wellpro[[#This Row],[IVA]]</f>
        <v>141.4504</v>
      </c>
      <c r="J5357">
        <f>YEAR(Ventas_Wellpro[[#This Row],[Fecha]])</f>
        <v>2026</v>
      </c>
      <c r="K5357" t="str">
        <f>TEXT(Ventas_Wellpro[[#This Row],[Fecha]],"MMMM")</f>
        <v>julio</v>
      </c>
      <c r="L5357">
        <f>DAY(Ventas_Wellpro[[#This Row],[Fecha]])</f>
        <v>1</v>
      </c>
    </row>
    <row r="5358" spans="2:12" x14ac:dyDescent="0.25">
      <c r="B5358" s="70">
        <v>46204</v>
      </c>
      <c r="C5358" s="74" t="s">
        <v>21</v>
      </c>
      <c r="D5358" s="211" t="s">
        <v>144</v>
      </c>
      <c r="E5358" s="202">
        <v>121.94</v>
      </c>
      <c r="F5358" s="202">
        <v>1</v>
      </c>
      <c r="G5358" s="48">
        <f>+(Ventas_Wellpro[[#This Row],[Precio de Venta]]*0.16)*Ventas_Wellpro[[#This Row],[Cantidad Vendida]]</f>
        <v>19.510400000000001</v>
      </c>
      <c r="H5358" s="204">
        <v>121.94</v>
      </c>
      <c r="I5358" s="17">
        <f>+Ventas_Wellpro[[#This Row],[Total de Venta sin IVA]]+Ventas_Wellpro[[#This Row],[IVA]]</f>
        <v>141.4504</v>
      </c>
      <c r="J5358">
        <f>YEAR(Ventas_Wellpro[[#This Row],[Fecha]])</f>
        <v>2026</v>
      </c>
      <c r="K5358" t="str">
        <f>TEXT(Ventas_Wellpro[[#This Row],[Fecha]],"MMMM")</f>
        <v>julio</v>
      </c>
      <c r="L5358">
        <f>DAY(Ventas_Wellpro[[#This Row],[Fecha]])</f>
        <v>1</v>
      </c>
    </row>
    <row r="5359" spans="2:12" x14ac:dyDescent="0.25">
      <c r="B5359" s="70">
        <v>46204</v>
      </c>
      <c r="C5359" s="74" t="s">
        <v>21</v>
      </c>
      <c r="D5359" s="210" t="s">
        <v>144</v>
      </c>
      <c r="E5359" s="201">
        <v>121.94</v>
      </c>
      <c r="F5359" s="201">
        <v>1</v>
      </c>
      <c r="G5359" s="48">
        <f>+(Ventas_Wellpro[[#This Row],[Precio de Venta]]*0.16)*Ventas_Wellpro[[#This Row],[Cantidad Vendida]]</f>
        <v>19.510400000000001</v>
      </c>
      <c r="H5359" s="203">
        <v>121.94</v>
      </c>
      <c r="I5359" s="17">
        <f>+Ventas_Wellpro[[#This Row],[Total de Venta sin IVA]]+Ventas_Wellpro[[#This Row],[IVA]]</f>
        <v>141.4504</v>
      </c>
      <c r="J5359">
        <f>YEAR(Ventas_Wellpro[[#This Row],[Fecha]])</f>
        <v>2026</v>
      </c>
      <c r="K5359" t="str">
        <f>TEXT(Ventas_Wellpro[[#This Row],[Fecha]],"MMMM")</f>
        <v>julio</v>
      </c>
      <c r="L5359">
        <f>DAY(Ventas_Wellpro[[#This Row],[Fecha]])</f>
        <v>1</v>
      </c>
    </row>
    <row r="5360" spans="2:12" x14ac:dyDescent="0.25">
      <c r="B5360" s="70">
        <v>46205</v>
      </c>
      <c r="C5360" s="74" t="s">
        <v>21</v>
      </c>
      <c r="D5360" s="211" t="s">
        <v>144</v>
      </c>
      <c r="E5360" s="202">
        <v>121.94</v>
      </c>
      <c r="F5360" s="202">
        <v>1</v>
      </c>
      <c r="G5360" s="48">
        <f>+(Ventas_Wellpro[[#This Row],[Precio de Venta]]*0.16)*Ventas_Wellpro[[#This Row],[Cantidad Vendida]]</f>
        <v>19.510400000000001</v>
      </c>
      <c r="H5360" s="204">
        <v>121.94</v>
      </c>
      <c r="I5360" s="17">
        <f>+Ventas_Wellpro[[#This Row],[Total de Venta sin IVA]]+Ventas_Wellpro[[#This Row],[IVA]]</f>
        <v>141.4504</v>
      </c>
      <c r="J5360">
        <f>YEAR(Ventas_Wellpro[[#This Row],[Fecha]])</f>
        <v>2026</v>
      </c>
      <c r="K5360" t="str">
        <f>TEXT(Ventas_Wellpro[[#This Row],[Fecha]],"MMMM")</f>
        <v>julio</v>
      </c>
      <c r="L5360">
        <f>DAY(Ventas_Wellpro[[#This Row],[Fecha]])</f>
        <v>2</v>
      </c>
    </row>
    <row r="5361" spans="2:12" x14ac:dyDescent="0.25">
      <c r="B5361" s="70">
        <v>46205</v>
      </c>
      <c r="C5361" s="74" t="s">
        <v>21</v>
      </c>
      <c r="D5361" s="210" t="s">
        <v>144</v>
      </c>
      <c r="E5361" s="201">
        <v>121.94</v>
      </c>
      <c r="F5361" s="201">
        <v>1</v>
      </c>
      <c r="G5361" s="48">
        <f>+(Ventas_Wellpro[[#This Row],[Precio de Venta]]*0.16)*Ventas_Wellpro[[#This Row],[Cantidad Vendida]]</f>
        <v>19.510400000000001</v>
      </c>
      <c r="H5361" s="203">
        <v>121.94</v>
      </c>
      <c r="I5361" s="17">
        <f>+Ventas_Wellpro[[#This Row],[Total de Venta sin IVA]]+Ventas_Wellpro[[#This Row],[IVA]]</f>
        <v>141.4504</v>
      </c>
      <c r="J5361">
        <f>YEAR(Ventas_Wellpro[[#This Row],[Fecha]])</f>
        <v>2026</v>
      </c>
      <c r="K5361" t="str">
        <f>TEXT(Ventas_Wellpro[[#This Row],[Fecha]],"MMMM")</f>
        <v>julio</v>
      </c>
      <c r="L5361">
        <f>DAY(Ventas_Wellpro[[#This Row],[Fecha]])</f>
        <v>2</v>
      </c>
    </row>
    <row r="5362" spans="2:12" x14ac:dyDescent="0.25">
      <c r="B5362" s="70">
        <v>46205</v>
      </c>
      <c r="C5362" s="74" t="s">
        <v>21</v>
      </c>
      <c r="D5362" s="211" t="s">
        <v>144</v>
      </c>
      <c r="E5362" s="202">
        <v>121.94</v>
      </c>
      <c r="F5362" s="202">
        <v>1</v>
      </c>
      <c r="G5362" s="48">
        <f>+(Ventas_Wellpro[[#This Row],[Precio de Venta]]*0.16)*Ventas_Wellpro[[#This Row],[Cantidad Vendida]]</f>
        <v>19.510400000000001</v>
      </c>
      <c r="H5362" s="204">
        <v>121.94</v>
      </c>
      <c r="I5362" s="17">
        <f>+Ventas_Wellpro[[#This Row],[Total de Venta sin IVA]]+Ventas_Wellpro[[#This Row],[IVA]]</f>
        <v>141.4504</v>
      </c>
      <c r="J5362">
        <f>YEAR(Ventas_Wellpro[[#This Row],[Fecha]])</f>
        <v>2026</v>
      </c>
      <c r="K5362" t="str">
        <f>TEXT(Ventas_Wellpro[[#This Row],[Fecha]],"MMMM")</f>
        <v>julio</v>
      </c>
      <c r="L5362">
        <f>DAY(Ventas_Wellpro[[#This Row],[Fecha]])</f>
        <v>2</v>
      </c>
    </row>
    <row r="5363" spans="2:12" x14ac:dyDescent="0.25">
      <c r="B5363" s="70">
        <v>46205</v>
      </c>
      <c r="C5363" s="74" t="s">
        <v>21</v>
      </c>
      <c r="D5363" s="210" t="s">
        <v>144</v>
      </c>
      <c r="E5363" s="201">
        <v>121.94</v>
      </c>
      <c r="F5363" s="201">
        <v>1</v>
      </c>
      <c r="G5363" s="48">
        <f>+(Ventas_Wellpro[[#This Row],[Precio de Venta]]*0.16)*Ventas_Wellpro[[#This Row],[Cantidad Vendida]]</f>
        <v>19.510400000000001</v>
      </c>
      <c r="H5363" s="203">
        <v>121.94</v>
      </c>
      <c r="I5363" s="17">
        <f>+Ventas_Wellpro[[#This Row],[Total de Venta sin IVA]]+Ventas_Wellpro[[#This Row],[IVA]]</f>
        <v>141.4504</v>
      </c>
      <c r="J5363">
        <f>YEAR(Ventas_Wellpro[[#This Row],[Fecha]])</f>
        <v>2026</v>
      </c>
      <c r="K5363" t="str">
        <f>TEXT(Ventas_Wellpro[[#This Row],[Fecha]],"MMMM")</f>
        <v>julio</v>
      </c>
      <c r="L5363">
        <f>DAY(Ventas_Wellpro[[#This Row],[Fecha]])</f>
        <v>2</v>
      </c>
    </row>
    <row r="5364" spans="2:12" x14ac:dyDescent="0.25">
      <c r="B5364" s="70">
        <v>46205</v>
      </c>
      <c r="C5364" s="74" t="s">
        <v>21</v>
      </c>
      <c r="D5364" s="211" t="s">
        <v>145</v>
      </c>
      <c r="E5364" s="202">
        <v>90.54</v>
      </c>
      <c r="F5364" s="202">
        <v>20</v>
      </c>
      <c r="G5364" s="48">
        <f>+(Ventas_Wellpro[[#This Row],[Precio de Venta]]*0.16)*Ventas_Wellpro[[#This Row],[Cantidad Vendida]]</f>
        <v>289.72800000000001</v>
      </c>
      <c r="H5364" s="204">
        <v>1810.8</v>
      </c>
      <c r="I5364" s="17">
        <f>+Ventas_Wellpro[[#This Row],[Total de Venta sin IVA]]+Ventas_Wellpro[[#This Row],[IVA]]</f>
        <v>2100.5279999999998</v>
      </c>
      <c r="J5364">
        <f>YEAR(Ventas_Wellpro[[#This Row],[Fecha]])</f>
        <v>2026</v>
      </c>
      <c r="K5364" t="str">
        <f>TEXT(Ventas_Wellpro[[#This Row],[Fecha]],"MMMM")</f>
        <v>julio</v>
      </c>
      <c r="L5364">
        <f>DAY(Ventas_Wellpro[[#This Row],[Fecha]])</f>
        <v>2</v>
      </c>
    </row>
    <row r="5365" spans="2:12" x14ac:dyDescent="0.25">
      <c r="B5365" s="70">
        <v>46206</v>
      </c>
      <c r="C5365" s="74" t="s">
        <v>21</v>
      </c>
      <c r="D5365" s="210" t="s">
        <v>144</v>
      </c>
      <c r="E5365" s="201">
        <v>121.94</v>
      </c>
      <c r="F5365" s="201">
        <v>1</v>
      </c>
      <c r="G5365" s="48">
        <f>+(Ventas_Wellpro[[#This Row],[Precio de Venta]]*0.16)*Ventas_Wellpro[[#This Row],[Cantidad Vendida]]</f>
        <v>19.510400000000001</v>
      </c>
      <c r="H5365" s="203">
        <v>121.94</v>
      </c>
      <c r="I5365" s="17">
        <f>+Ventas_Wellpro[[#This Row],[Total de Venta sin IVA]]+Ventas_Wellpro[[#This Row],[IVA]]</f>
        <v>141.4504</v>
      </c>
      <c r="J5365">
        <f>YEAR(Ventas_Wellpro[[#This Row],[Fecha]])</f>
        <v>2026</v>
      </c>
      <c r="K5365" t="str">
        <f>TEXT(Ventas_Wellpro[[#This Row],[Fecha]],"MMMM")</f>
        <v>julio</v>
      </c>
      <c r="L5365">
        <f>DAY(Ventas_Wellpro[[#This Row],[Fecha]])</f>
        <v>3</v>
      </c>
    </row>
    <row r="5366" spans="2:12" x14ac:dyDescent="0.25">
      <c r="B5366" s="70">
        <v>46206</v>
      </c>
      <c r="C5366" s="74" t="s">
        <v>21</v>
      </c>
      <c r="D5366" s="211" t="s">
        <v>144</v>
      </c>
      <c r="E5366" s="202">
        <v>121.94</v>
      </c>
      <c r="F5366" s="202">
        <v>1</v>
      </c>
      <c r="G5366" s="48">
        <f>+(Ventas_Wellpro[[#This Row],[Precio de Venta]]*0.16)*Ventas_Wellpro[[#This Row],[Cantidad Vendida]]</f>
        <v>19.510400000000001</v>
      </c>
      <c r="H5366" s="204">
        <v>121.94</v>
      </c>
      <c r="I5366" s="17">
        <f>+Ventas_Wellpro[[#This Row],[Total de Venta sin IVA]]+Ventas_Wellpro[[#This Row],[IVA]]</f>
        <v>141.4504</v>
      </c>
      <c r="J5366">
        <f>YEAR(Ventas_Wellpro[[#This Row],[Fecha]])</f>
        <v>2026</v>
      </c>
      <c r="K5366" t="str">
        <f>TEXT(Ventas_Wellpro[[#This Row],[Fecha]],"MMMM")</f>
        <v>julio</v>
      </c>
      <c r="L5366">
        <f>DAY(Ventas_Wellpro[[#This Row],[Fecha]])</f>
        <v>3</v>
      </c>
    </row>
    <row r="5367" spans="2:12" x14ac:dyDescent="0.25">
      <c r="B5367" s="70">
        <v>46206</v>
      </c>
      <c r="C5367" s="74" t="s">
        <v>21</v>
      </c>
      <c r="D5367" s="210" t="s">
        <v>144</v>
      </c>
      <c r="E5367" s="201">
        <v>121.94</v>
      </c>
      <c r="F5367" s="201">
        <v>1</v>
      </c>
      <c r="G5367" s="48">
        <f>+(Ventas_Wellpro[[#This Row],[Precio de Venta]]*0.16)*Ventas_Wellpro[[#This Row],[Cantidad Vendida]]</f>
        <v>19.510400000000001</v>
      </c>
      <c r="H5367" s="203">
        <v>121.94</v>
      </c>
      <c r="I5367" s="17">
        <f>+Ventas_Wellpro[[#This Row],[Total de Venta sin IVA]]+Ventas_Wellpro[[#This Row],[IVA]]</f>
        <v>141.4504</v>
      </c>
      <c r="J5367">
        <f>YEAR(Ventas_Wellpro[[#This Row],[Fecha]])</f>
        <v>2026</v>
      </c>
      <c r="K5367" t="str">
        <f>TEXT(Ventas_Wellpro[[#This Row],[Fecha]],"MMMM")</f>
        <v>julio</v>
      </c>
      <c r="L5367">
        <f>DAY(Ventas_Wellpro[[#This Row],[Fecha]])</f>
        <v>3</v>
      </c>
    </row>
    <row r="5368" spans="2:12" x14ac:dyDescent="0.25">
      <c r="B5368" s="70">
        <v>46204</v>
      </c>
      <c r="C5368" s="74" t="s">
        <v>23</v>
      </c>
      <c r="D5368" s="211" t="s">
        <v>144</v>
      </c>
      <c r="E5368" s="202">
        <v>121.94</v>
      </c>
      <c r="F5368" s="202">
        <v>1</v>
      </c>
      <c r="G5368" s="48">
        <f>+(Ventas_Wellpro[[#This Row],[Precio de Venta]]*0.16)*Ventas_Wellpro[[#This Row],[Cantidad Vendida]]</f>
        <v>19.510400000000001</v>
      </c>
      <c r="H5368" s="204">
        <v>121.94</v>
      </c>
      <c r="I5368" s="17">
        <f>+Ventas_Wellpro[[#This Row],[Total de Venta sin IVA]]+Ventas_Wellpro[[#This Row],[IVA]]</f>
        <v>141.4504</v>
      </c>
      <c r="J5368">
        <f>YEAR(Ventas_Wellpro[[#This Row],[Fecha]])</f>
        <v>2026</v>
      </c>
      <c r="K5368" t="str">
        <f>TEXT(Ventas_Wellpro[[#This Row],[Fecha]],"MMMM")</f>
        <v>julio</v>
      </c>
      <c r="L5368">
        <f>DAY(Ventas_Wellpro[[#This Row],[Fecha]])</f>
        <v>1</v>
      </c>
    </row>
    <row r="5369" spans="2:12" x14ac:dyDescent="0.25">
      <c r="B5369" s="70">
        <v>46205</v>
      </c>
      <c r="C5369" s="74" t="s">
        <v>23</v>
      </c>
      <c r="D5369" t="s">
        <v>196</v>
      </c>
      <c r="E5369" s="201">
        <v>70.05</v>
      </c>
      <c r="F5369" s="201">
        <v>240</v>
      </c>
      <c r="G5369" s="48">
        <f>+(Ventas_Wellpro[[#This Row],[Precio de Venta]]*0.16)*Ventas_Wellpro[[#This Row],[Cantidad Vendida]]</f>
        <v>2689.92</v>
      </c>
      <c r="H5369" s="203">
        <v>16812</v>
      </c>
      <c r="I5369" s="17">
        <f>+Ventas_Wellpro[[#This Row],[Total de Venta sin IVA]]+Ventas_Wellpro[[#This Row],[IVA]]</f>
        <v>19501.919999999998</v>
      </c>
      <c r="J5369">
        <f>YEAR(Ventas_Wellpro[[#This Row],[Fecha]])</f>
        <v>2026</v>
      </c>
      <c r="K5369" t="str">
        <f>TEXT(Ventas_Wellpro[[#This Row],[Fecha]],"MMMM")</f>
        <v>julio</v>
      </c>
      <c r="L5369">
        <f>DAY(Ventas_Wellpro[[#This Row],[Fecha]])</f>
        <v>2</v>
      </c>
    </row>
    <row r="5370" spans="2:12" x14ac:dyDescent="0.25">
      <c r="B5370" s="70">
        <v>46204</v>
      </c>
      <c r="C5370" s="74" t="s">
        <v>24</v>
      </c>
      <c r="D5370" s="211" t="s">
        <v>144</v>
      </c>
      <c r="E5370" s="202">
        <v>121.94</v>
      </c>
      <c r="F5370" s="202">
        <v>3</v>
      </c>
      <c r="G5370" s="48">
        <f>+(Ventas_Wellpro[[#This Row],[Precio de Venta]]*0.16)*Ventas_Wellpro[[#This Row],[Cantidad Vendida]]</f>
        <v>58.531199999999998</v>
      </c>
      <c r="H5370" s="204">
        <v>365.82</v>
      </c>
      <c r="I5370" s="17">
        <f>+Ventas_Wellpro[[#This Row],[Total de Venta sin IVA]]+Ventas_Wellpro[[#This Row],[IVA]]</f>
        <v>424.35120000000001</v>
      </c>
      <c r="J5370">
        <f>YEAR(Ventas_Wellpro[[#This Row],[Fecha]])</f>
        <v>2026</v>
      </c>
      <c r="K5370" t="str">
        <f>TEXT(Ventas_Wellpro[[#This Row],[Fecha]],"MMMM")</f>
        <v>julio</v>
      </c>
      <c r="L5370">
        <f>DAY(Ventas_Wellpro[[#This Row],[Fecha]])</f>
        <v>1</v>
      </c>
    </row>
    <row r="5371" spans="2:12" x14ac:dyDescent="0.25">
      <c r="B5371" s="70">
        <v>46204</v>
      </c>
      <c r="C5371" s="74" t="s">
        <v>24</v>
      </c>
      <c r="D5371" s="210" t="s">
        <v>144</v>
      </c>
      <c r="E5371" s="201">
        <v>121.94</v>
      </c>
      <c r="F5371" s="201">
        <v>1</v>
      </c>
      <c r="G5371" s="48">
        <f>+(Ventas_Wellpro[[#This Row],[Precio de Venta]]*0.16)*Ventas_Wellpro[[#This Row],[Cantidad Vendida]]</f>
        <v>19.510400000000001</v>
      </c>
      <c r="H5371" s="203">
        <v>121.94</v>
      </c>
      <c r="I5371" s="17">
        <f>+Ventas_Wellpro[[#This Row],[Total de Venta sin IVA]]+Ventas_Wellpro[[#This Row],[IVA]]</f>
        <v>141.4504</v>
      </c>
      <c r="J5371">
        <f>YEAR(Ventas_Wellpro[[#This Row],[Fecha]])</f>
        <v>2026</v>
      </c>
      <c r="K5371" t="str">
        <f>TEXT(Ventas_Wellpro[[#This Row],[Fecha]],"MMMM")</f>
        <v>julio</v>
      </c>
      <c r="L5371">
        <f>DAY(Ventas_Wellpro[[#This Row],[Fecha]])</f>
        <v>1</v>
      </c>
    </row>
    <row r="5372" spans="2:12" x14ac:dyDescent="0.25">
      <c r="B5372" s="70">
        <v>46204</v>
      </c>
      <c r="C5372" s="74" t="s">
        <v>24</v>
      </c>
      <c r="D5372" s="211" t="s">
        <v>144</v>
      </c>
      <c r="E5372" s="202">
        <v>121.94</v>
      </c>
      <c r="F5372" s="202">
        <v>1</v>
      </c>
      <c r="G5372" s="48">
        <f>+(Ventas_Wellpro[[#This Row],[Precio de Venta]]*0.16)*Ventas_Wellpro[[#This Row],[Cantidad Vendida]]</f>
        <v>19.510400000000001</v>
      </c>
      <c r="H5372" s="204">
        <v>121.94</v>
      </c>
      <c r="I5372" s="17">
        <f>+Ventas_Wellpro[[#This Row],[Total de Venta sin IVA]]+Ventas_Wellpro[[#This Row],[IVA]]</f>
        <v>141.4504</v>
      </c>
      <c r="J5372">
        <f>YEAR(Ventas_Wellpro[[#This Row],[Fecha]])</f>
        <v>2026</v>
      </c>
      <c r="K5372" t="str">
        <f>TEXT(Ventas_Wellpro[[#This Row],[Fecha]],"MMMM")</f>
        <v>julio</v>
      </c>
      <c r="L5372">
        <f>DAY(Ventas_Wellpro[[#This Row],[Fecha]])</f>
        <v>1</v>
      </c>
    </row>
    <row r="5373" spans="2:12" x14ac:dyDescent="0.25">
      <c r="B5373" s="70">
        <v>46204</v>
      </c>
      <c r="C5373" s="74" t="s">
        <v>24</v>
      </c>
      <c r="D5373" s="210" t="s">
        <v>144</v>
      </c>
      <c r="E5373" s="201">
        <v>121.94</v>
      </c>
      <c r="F5373" s="201">
        <v>1</v>
      </c>
      <c r="G5373" s="48">
        <f>+(Ventas_Wellpro[[#This Row],[Precio de Venta]]*0.16)*Ventas_Wellpro[[#This Row],[Cantidad Vendida]]</f>
        <v>19.510400000000001</v>
      </c>
      <c r="H5373" s="203">
        <v>121.94</v>
      </c>
      <c r="I5373" s="17">
        <f>+Ventas_Wellpro[[#This Row],[Total de Venta sin IVA]]+Ventas_Wellpro[[#This Row],[IVA]]</f>
        <v>141.4504</v>
      </c>
      <c r="J5373">
        <f>YEAR(Ventas_Wellpro[[#This Row],[Fecha]])</f>
        <v>2026</v>
      </c>
      <c r="K5373" t="str">
        <f>TEXT(Ventas_Wellpro[[#This Row],[Fecha]],"MMMM")</f>
        <v>julio</v>
      </c>
      <c r="L5373">
        <f>DAY(Ventas_Wellpro[[#This Row],[Fecha]])</f>
        <v>1</v>
      </c>
    </row>
    <row r="5374" spans="2:12" x14ac:dyDescent="0.25">
      <c r="B5374" s="70">
        <v>46205</v>
      </c>
      <c r="C5374" s="74" t="s">
        <v>24</v>
      </c>
      <c r="D5374" s="211" t="s">
        <v>144</v>
      </c>
      <c r="E5374" s="202">
        <v>121.94</v>
      </c>
      <c r="F5374" s="202">
        <v>1</v>
      </c>
      <c r="G5374" s="48">
        <f>+(Ventas_Wellpro[[#This Row],[Precio de Venta]]*0.16)*Ventas_Wellpro[[#This Row],[Cantidad Vendida]]</f>
        <v>19.510400000000001</v>
      </c>
      <c r="H5374" s="204">
        <v>121.94</v>
      </c>
      <c r="I5374" s="17">
        <f>+Ventas_Wellpro[[#This Row],[Total de Venta sin IVA]]+Ventas_Wellpro[[#This Row],[IVA]]</f>
        <v>141.4504</v>
      </c>
      <c r="J5374">
        <f>YEAR(Ventas_Wellpro[[#This Row],[Fecha]])</f>
        <v>2026</v>
      </c>
      <c r="K5374" t="str">
        <f>TEXT(Ventas_Wellpro[[#This Row],[Fecha]],"MMMM")</f>
        <v>julio</v>
      </c>
      <c r="L5374">
        <f>DAY(Ventas_Wellpro[[#This Row],[Fecha]])</f>
        <v>2</v>
      </c>
    </row>
    <row r="5375" spans="2:12" x14ac:dyDescent="0.25">
      <c r="B5375" s="70">
        <v>46206</v>
      </c>
      <c r="C5375" s="74" t="s">
        <v>24</v>
      </c>
      <c r="D5375" s="210" t="s">
        <v>144</v>
      </c>
      <c r="E5375" s="201">
        <v>121.94</v>
      </c>
      <c r="F5375" s="201">
        <v>1</v>
      </c>
      <c r="G5375" s="48">
        <f>+(Ventas_Wellpro[[#This Row],[Precio de Venta]]*0.16)*Ventas_Wellpro[[#This Row],[Cantidad Vendida]]</f>
        <v>19.510400000000001</v>
      </c>
      <c r="H5375" s="203">
        <v>121.94</v>
      </c>
      <c r="I5375" s="17">
        <f>+Ventas_Wellpro[[#This Row],[Total de Venta sin IVA]]+Ventas_Wellpro[[#This Row],[IVA]]</f>
        <v>141.4504</v>
      </c>
      <c r="J5375">
        <f>YEAR(Ventas_Wellpro[[#This Row],[Fecha]])</f>
        <v>2026</v>
      </c>
      <c r="K5375" t="str">
        <f>TEXT(Ventas_Wellpro[[#This Row],[Fecha]],"MMMM")</f>
        <v>julio</v>
      </c>
      <c r="L5375">
        <f>DAY(Ventas_Wellpro[[#This Row],[Fecha]])</f>
        <v>3</v>
      </c>
    </row>
    <row r="5376" spans="2:12" x14ac:dyDescent="0.25">
      <c r="B5376" s="70">
        <v>46205</v>
      </c>
      <c r="C5376" s="74" t="s">
        <v>16</v>
      </c>
      <c r="D5376" s="211" t="s">
        <v>217</v>
      </c>
      <c r="E5376" s="202">
        <v>538.04</v>
      </c>
      <c r="F5376" s="202">
        <v>2</v>
      </c>
      <c r="G5376" s="48">
        <f>+(Ventas_Wellpro[[#This Row],[Precio de Venta]]*0.16)*Ventas_Wellpro[[#This Row],[Cantidad Vendida]]</f>
        <v>172.1728</v>
      </c>
      <c r="H5376" s="204">
        <v>1076.08</v>
      </c>
      <c r="I5376" s="17">
        <f>+Ventas_Wellpro[[#This Row],[Total de Venta sin IVA]]+Ventas_Wellpro[[#This Row],[IVA]]</f>
        <v>1248.2528</v>
      </c>
      <c r="J5376">
        <f>YEAR(Ventas_Wellpro[[#This Row],[Fecha]])</f>
        <v>2026</v>
      </c>
      <c r="K5376" t="str">
        <f>TEXT(Ventas_Wellpro[[#This Row],[Fecha]],"MMMM")</f>
        <v>julio</v>
      </c>
      <c r="L5376">
        <f>DAY(Ventas_Wellpro[[#This Row],[Fecha]])</f>
        <v>2</v>
      </c>
    </row>
    <row r="5377" spans="2:12" x14ac:dyDescent="0.25">
      <c r="B5377" s="70">
        <v>46205</v>
      </c>
      <c r="C5377" s="74" t="s">
        <v>16</v>
      </c>
      <c r="D5377" s="210" t="s">
        <v>145</v>
      </c>
      <c r="E5377" s="201">
        <v>697</v>
      </c>
      <c r="F5377" s="201">
        <v>6</v>
      </c>
      <c r="G5377" s="48">
        <f>+(Ventas_Wellpro[[#This Row],[Precio de Venta]]*0.16)*Ventas_Wellpro[[#This Row],[Cantidad Vendida]]</f>
        <v>669.12</v>
      </c>
      <c r="H5377" s="203">
        <v>4182</v>
      </c>
      <c r="I5377" s="17">
        <f>+Ventas_Wellpro[[#This Row],[Total de Venta sin IVA]]+Ventas_Wellpro[[#This Row],[IVA]]</f>
        <v>4851.12</v>
      </c>
      <c r="J5377">
        <f>YEAR(Ventas_Wellpro[[#This Row],[Fecha]])</f>
        <v>2026</v>
      </c>
      <c r="K5377" t="str">
        <f>TEXT(Ventas_Wellpro[[#This Row],[Fecha]],"MMMM")</f>
        <v>julio</v>
      </c>
      <c r="L5377">
        <f>DAY(Ventas_Wellpro[[#This Row],[Fecha]])</f>
        <v>2</v>
      </c>
    </row>
    <row r="5378" spans="2:12" x14ac:dyDescent="0.25">
      <c r="B5378" s="70">
        <v>46204</v>
      </c>
      <c r="C5378" s="74" t="s">
        <v>12</v>
      </c>
      <c r="D5378" s="211" t="s">
        <v>144</v>
      </c>
      <c r="E5378" s="202">
        <v>276.47000000000003</v>
      </c>
      <c r="F5378" s="202">
        <v>1</v>
      </c>
      <c r="G5378" s="48">
        <f>+(Ventas_Wellpro[[#This Row],[Precio de Venta]]*0.16)*Ventas_Wellpro[[#This Row],[Cantidad Vendida]]</f>
        <v>44.235200000000006</v>
      </c>
      <c r="H5378" s="204">
        <v>276.47000000000003</v>
      </c>
      <c r="I5378" s="17">
        <f>+Ventas_Wellpro[[#This Row],[Total de Venta sin IVA]]+Ventas_Wellpro[[#This Row],[IVA]]</f>
        <v>320.70520000000005</v>
      </c>
      <c r="J5378">
        <f>YEAR(Ventas_Wellpro[[#This Row],[Fecha]])</f>
        <v>2026</v>
      </c>
      <c r="K5378" t="str">
        <f>TEXT(Ventas_Wellpro[[#This Row],[Fecha]],"MMMM")</f>
        <v>julio</v>
      </c>
      <c r="L5378">
        <f>DAY(Ventas_Wellpro[[#This Row],[Fecha]])</f>
        <v>1</v>
      </c>
    </row>
    <row r="5379" spans="2:12" x14ac:dyDescent="0.25">
      <c r="B5379" s="70">
        <v>46205</v>
      </c>
      <c r="C5379" s="74" t="s">
        <v>12</v>
      </c>
      <c r="D5379" s="210" t="s">
        <v>144</v>
      </c>
      <c r="E5379" s="201">
        <v>276.47000000000003</v>
      </c>
      <c r="F5379" s="201">
        <v>1</v>
      </c>
      <c r="G5379" s="48">
        <f>+(Ventas_Wellpro[[#This Row],[Precio de Venta]]*0.16)*Ventas_Wellpro[[#This Row],[Cantidad Vendida]]</f>
        <v>44.235200000000006</v>
      </c>
      <c r="H5379" s="203">
        <v>276.47000000000003</v>
      </c>
      <c r="I5379" s="17">
        <f>+Ventas_Wellpro[[#This Row],[Total de Venta sin IVA]]+Ventas_Wellpro[[#This Row],[IVA]]</f>
        <v>320.70520000000005</v>
      </c>
      <c r="J5379">
        <f>YEAR(Ventas_Wellpro[[#This Row],[Fecha]])</f>
        <v>2026</v>
      </c>
      <c r="K5379" t="str">
        <f>TEXT(Ventas_Wellpro[[#This Row],[Fecha]],"MMMM")</f>
        <v>julio</v>
      </c>
      <c r="L5379">
        <f>DAY(Ventas_Wellpro[[#This Row],[Fecha]])</f>
        <v>2</v>
      </c>
    </row>
    <row r="5380" spans="2:12" x14ac:dyDescent="0.25">
      <c r="B5380" s="70">
        <v>46206</v>
      </c>
      <c r="C5380" s="74" t="s">
        <v>12</v>
      </c>
      <c r="D5380" s="211" t="s">
        <v>144</v>
      </c>
      <c r="E5380" s="202">
        <v>276.47000000000003</v>
      </c>
      <c r="F5380" s="202">
        <v>1</v>
      </c>
      <c r="G5380" s="48">
        <f>+(Ventas_Wellpro[[#This Row],[Precio de Venta]]*0.16)*Ventas_Wellpro[[#This Row],[Cantidad Vendida]]</f>
        <v>44.235200000000006</v>
      </c>
      <c r="H5380" s="204">
        <v>276.47000000000003</v>
      </c>
      <c r="I5380" s="17">
        <f>+Ventas_Wellpro[[#This Row],[Total de Venta sin IVA]]+Ventas_Wellpro[[#This Row],[IVA]]</f>
        <v>320.70520000000005</v>
      </c>
      <c r="J5380">
        <f>YEAR(Ventas_Wellpro[[#This Row],[Fecha]])</f>
        <v>2026</v>
      </c>
      <c r="K5380" t="str">
        <f>TEXT(Ventas_Wellpro[[#This Row],[Fecha]],"MMMM")</f>
        <v>julio</v>
      </c>
      <c r="L5380">
        <f>DAY(Ventas_Wellpro[[#This Row],[Fecha]])</f>
        <v>3</v>
      </c>
    </row>
    <row r="5381" spans="2:12" x14ac:dyDescent="0.25">
      <c r="B5381" s="70">
        <v>46206</v>
      </c>
      <c r="C5381" s="74" t="s">
        <v>12</v>
      </c>
      <c r="D5381" s="210" t="s">
        <v>144</v>
      </c>
      <c r="E5381" s="201">
        <v>276.47000000000003</v>
      </c>
      <c r="F5381" s="201">
        <v>1</v>
      </c>
      <c r="G5381" s="48">
        <f>+(Ventas_Wellpro[[#This Row],[Precio de Venta]]*0.16)*Ventas_Wellpro[[#This Row],[Cantidad Vendida]]</f>
        <v>44.235200000000006</v>
      </c>
      <c r="H5381" s="203">
        <v>276.47000000000003</v>
      </c>
      <c r="I5381" s="17">
        <f>+Ventas_Wellpro[[#This Row],[Total de Venta sin IVA]]+Ventas_Wellpro[[#This Row],[IVA]]</f>
        <v>320.70520000000005</v>
      </c>
      <c r="J5381">
        <f>YEAR(Ventas_Wellpro[[#This Row],[Fecha]])</f>
        <v>2026</v>
      </c>
      <c r="K5381" t="str">
        <f>TEXT(Ventas_Wellpro[[#This Row],[Fecha]],"MMMM")</f>
        <v>julio</v>
      </c>
      <c r="L5381">
        <f>DAY(Ventas_Wellpro[[#This Row],[Fecha]])</f>
        <v>3</v>
      </c>
    </row>
    <row r="5382" spans="2:12" x14ac:dyDescent="0.25">
      <c r="B5382" s="70">
        <v>46206</v>
      </c>
      <c r="C5382" s="74" t="s">
        <v>12</v>
      </c>
      <c r="D5382" s="211" t="s">
        <v>144</v>
      </c>
      <c r="E5382" s="202">
        <v>276.47000000000003</v>
      </c>
      <c r="F5382" s="202">
        <v>1</v>
      </c>
      <c r="G5382" s="48">
        <f>+(Ventas_Wellpro[[#This Row],[Precio de Venta]]*0.16)*Ventas_Wellpro[[#This Row],[Cantidad Vendida]]</f>
        <v>44.235200000000006</v>
      </c>
      <c r="H5382" s="204">
        <v>276.47000000000003</v>
      </c>
      <c r="I5382" s="17">
        <f>+Ventas_Wellpro[[#This Row],[Total de Venta sin IVA]]+Ventas_Wellpro[[#This Row],[IVA]]</f>
        <v>320.70520000000005</v>
      </c>
      <c r="J5382">
        <f>YEAR(Ventas_Wellpro[[#This Row],[Fecha]])</f>
        <v>2026</v>
      </c>
      <c r="K5382" t="str">
        <f>TEXT(Ventas_Wellpro[[#This Row],[Fecha]],"MMMM")</f>
        <v>julio</v>
      </c>
      <c r="L5382">
        <f>DAY(Ventas_Wellpro[[#This Row],[Fecha]])</f>
        <v>3</v>
      </c>
    </row>
    <row r="5383" spans="2:12" x14ac:dyDescent="0.25">
      <c r="B5383" s="70">
        <v>46205</v>
      </c>
      <c r="C5383" s="74" t="s">
        <v>10</v>
      </c>
      <c r="D5383" s="210" t="s">
        <v>144</v>
      </c>
      <c r="E5383" s="201">
        <v>276.47000000000003</v>
      </c>
      <c r="F5383" s="201">
        <v>1</v>
      </c>
      <c r="G5383" s="48">
        <f>+(Ventas_Wellpro[[#This Row],[Precio de Venta]]*0.16)*Ventas_Wellpro[[#This Row],[Cantidad Vendida]]</f>
        <v>44.235200000000006</v>
      </c>
      <c r="H5383" s="203">
        <v>276.47000000000003</v>
      </c>
      <c r="I5383" s="17">
        <f>+Ventas_Wellpro[[#This Row],[Total de Venta sin IVA]]+Ventas_Wellpro[[#This Row],[IVA]]</f>
        <v>320.70520000000005</v>
      </c>
      <c r="J5383">
        <f>YEAR(Ventas_Wellpro[[#This Row],[Fecha]])</f>
        <v>2026</v>
      </c>
      <c r="K5383" t="str">
        <f>TEXT(Ventas_Wellpro[[#This Row],[Fecha]],"MMMM")</f>
        <v>julio</v>
      </c>
      <c r="L5383">
        <f>DAY(Ventas_Wellpro[[#This Row],[Fecha]])</f>
        <v>2</v>
      </c>
    </row>
    <row r="5384" spans="2:12" x14ac:dyDescent="0.25">
      <c r="B5384" s="70">
        <v>46205</v>
      </c>
      <c r="C5384" s="74" t="s">
        <v>10</v>
      </c>
      <c r="D5384" s="211" t="s">
        <v>144</v>
      </c>
      <c r="E5384" s="202">
        <v>276.47000000000003</v>
      </c>
      <c r="F5384" s="202">
        <v>1</v>
      </c>
      <c r="G5384" s="48">
        <f>+(Ventas_Wellpro[[#This Row],[Precio de Venta]]*0.16)*Ventas_Wellpro[[#This Row],[Cantidad Vendida]]</f>
        <v>44.235200000000006</v>
      </c>
      <c r="H5384" s="204">
        <v>276.47000000000003</v>
      </c>
      <c r="I5384" s="17">
        <f>+Ventas_Wellpro[[#This Row],[Total de Venta sin IVA]]+Ventas_Wellpro[[#This Row],[IVA]]</f>
        <v>320.70520000000005</v>
      </c>
      <c r="J5384">
        <f>YEAR(Ventas_Wellpro[[#This Row],[Fecha]])</f>
        <v>2026</v>
      </c>
      <c r="K5384" t="str">
        <f>TEXT(Ventas_Wellpro[[#This Row],[Fecha]],"MMMM")</f>
        <v>julio</v>
      </c>
      <c r="L5384">
        <f>DAY(Ventas_Wellpro[[#This Row],[Fecha]])</f>
        <v>2</v>
      </c>
    </row>
    <row r="5385" spans="2:12" x14ac:dyDescent="0.25">
      <c r="B5385" s="70">
        <v>46206</v>
      </c>
      <c r="C5385" s="74" t="s">
        <v>10</v>
      </c>
      <c r="D5385" s="210" t="s">
        <v>144</v>
      </c>
      <c r="E5385" s="201">
        <v>276.47000000000003</v>
      </c>
      <c r="F5385" s="201">
        <v>1</v>
      </c>
      <c r="G5385" s="48">
        <f>+(Ventas_Wellpro[[#This Row],[Precio de Venta]]*0.16)*Ventas_Wellpro[[#This Row],[Cantidad Vendida]]</f>
        <v>44.235200000000006</v>
      </c>
      <c r="H5385" s="203">
        <v>276.47000000000003</v>
      </c>
      <c r="I5385" s="17">
        <f>+Ventas_Wellpro[[#This Row],[Total de Venta sin IVA]]+Ventas_Wellpro[[#This Row],[IVA]]</f>
        <v>320.70520000000005</v>
      </c>
      <c r="J5385">
        <f>YEAR(Ventas_Wellpro[[#This Row],[Fecha]])</f>
        <v>2026</v>
      </c>
      <c r="K5385" t="str">
        <f>TEXT(Ventas_Wellpro[[#This Row],[Fecha]],"MMMM")</f>
        <v>julio</v>
      </c>
      <c r="L5385">
        <f>DAY(Ventas_Wellpro[[#This Row],[Fecha]])</f>
        <v>3</v>
      </c>
    </row>
    <row r="5386" spans="2:12" x14ac:dyDescent="0.25">
      <c r="B5386" s="70">
        <v>46206</v>
      </c>
      <c r="C5386" s="74" t="s">
        <v>10</v>
      </c>
      <c r="D5386" s="211" t="s">
        <v>144</v>
      </c>
      <c r="E5386" s="202">
        <v>276.47000000000003</v>
      </c>
      <c r="F5386" s="202">
        <v>1</v>
      </c>
      <c r="G5386" s="48">
        <f>+(Ventas_Wellpro[[#This Row],[Precio de Venta]]*0.16)*Ventas_Wellpro[[#This Row],[Cantidad Vendida]]</f>
        <v>44.235200000000006</v>
      </c>
      <c r="H5386" s="204">
        <v>276.47000000000003</v>
      </c>
      <c r="I5386" s="17">
        <f>+Ventas_Wellpro[[#This Row],[Total de Venta sin IVA]]+Ventas_Wellpro[[#This Row],[IVA]]</f>
        <v>320.70520000000005</v>
      </c>
      <c r="J5386">
        <f>YEAR(Ventas_Wellpro[[#This Row],[Fecha]])</f>
        <v>2026</v>
      </c>
      <c r="K5386" t="str">
        <f>TEXT(Ventas_Wellpro[[#This Row],[Fecha]],"MMMM")</f>
        <v>julio</v>
      </c>
      <c r="L5386">
        <f>DAY(Ventas_Wellpro[[#This Row],[Fecha]])</f>
        <v>3</v>
      </c>
    </row>
    <row r="5387" spans="2:12" x14ac:dyDescent="0.25">
      <c r="B5387" s="70">
        <v>46205</v>
      </c>
      <c r="C5387" s="74" t="s">
        <v>17</v>
      </c>
      <c r="D5387" t="s">
        <v>196</v>
      </c>
      <c r="E5387" s="201">
        <v>498.66</v>
      </c>
      <c r="F5387" s="201">
        <v>6</v>
      </c>
      <c r="G5387" s="48">
        <f>+(Ventas_Wellpro[[#This Row],[Precio de Venta]]*0.16)*Ventas_Wellpro[[#This Row],[Cantidad Vendida]]</f>
        <v>478.71360000000004</v>
      </c>
      <c r="H5387" s="203">
        <v>2991.96</v>
      </c>
      <c r="I5387" s="17">
        <f>+Ventas_Wellpro[[#This Row],[Total de Venta sin IVA]]+Ventas_Wellpro[[#This Row],[IVA]]</f>
        <v>3470.6736000000001</v>
      </c>
      <c r="J5387">
        <f>YEAR(Ventas_Wellpro[[#This Row],[Fecha]])</f>
        <v>2026</v>
      </c>
      <c r="K5387" t="str">
        <f>TEXT(Ventas_Wellpro[[#This Row],[Fecha]],"MMMM")</f>
        <v>julio</v>
      </c>
      <c r="L5387">
        <f>DAY(Ventas_Wellpro[[#This Row],[Fecha]])</f>
        <v>2</v>
      </c>
    </row>
    <row r="5388" spans="2:12" x14ac:dyDescent="0.25">
      <c r="B5388" s="70">
        <v>46205</v>
      </c>
      <c r="C5388" s="74" t="s">
        <v>17</v>
      </c>
      <c r="D5388" t="s">
        <v>196</v>
      </c>
      <c r="E5388" s="202">
        <v>498.66</v>
      </c>
      <c r="F5388" s="202">
        <v>6</v>
      </c>
      <c r="G5388" s="48">
        <f>+(Ventas_Wellpro[[#This Row],[Precio de Venta]]*0.16)*Ventas_Wellpro[[#This Row],[Cantidad Vendida]]</f>
        <v>478.71360000000004</v>
      </c>
      <c r="H5388" s="204">
        <v>2991.96</v>
      </c>
      <c r="I5388" s="17">
        <f>+Ventas_Wellpro[[#This Row],[Total de Venta sin IVA]]+Ventas_Wellpro[[#This Row],[IVA]]</f>
        <v>3470.6736000000001</v>
      </c>
      <c r="J5388">
        <f>YEAR(Ventas_Wellpro[[#This Row],[Fecha]])</f>
        <v>2026</v>
      </c>
      <c r="K5388" t="str">
        <f>TEXT(Ventas_Wellpro[[#This Row],[Fecha]],"MMMM")</f>
        <v>julio</v>
      </c>
      <c r="L5388">
        <f>DAY(Ventas_Wellpro[[#This Row],[Fecha]])</f>
        <v>2</v>
      </c>
    </row>
    <row r="5389" spans="2:12" x14ac:dyDescent="0.25">
      <c r="B5389" s="70">
        <v>46205</v>
      </c>
      <c r="C5389" s="74" t="s">
        <v>17</v>
      </c>
      <c r="D5389" t="s">
        <v>196</v>
      </c>
      <c r="E5389" s="201">
        <v>498.66</v>
      </c>
      <c r="F5389" s="201">
        <v>6</v>
      </c>
      <c r="G5389" s="48">
        <f>+(Ventas_Wellpro[[#This Row],[Precio de Venta]]*0.16)*Ventas_Wellpro[[#This Row],[Cantidad Vendida]]</f>
        <v>478.71360000000004</v>
      </c>
      <c r="H5389" s="203">
        <v>2991.96</v>
      </c>
      <c r="I5389" s="17">
        <f>+Ventas_Wellpro[[#This Row],[Total de Venta sin IVA]]+Ventas_Wellpro[[#This Row],[IVA]]</f>
        <v>3470.6736000000001</v>
      </c>
      <c r="J5389">
        <f>YEAR(Ventas_Wellpro[[#This Row],[Fecha]])</f>
        <v>2026</v>
      </c>
      <c r="K5389" t="str">
        <f>TEXT(Ventas_Wellpro[[#This Row],[Fecha]],"MMMM")</f>
        <v>julio</v>
      </c>
      <c r="L5389">
        <f>DAY(Ventas_Wellpro[[#This Row],[Fecha]])</f>
        <v>2</v>
      </c>
    </row>
    <row r="5390" spans="2:12" x14ac:dyDescent="0.25">
      <c r="B5390" s="70">
        <v>46205</v>
      </c>
      <c r="C5390" s="74" t="s">
        <v>17</v>
      </c>
      <c r="D5390" t="s">
        <v>196</v>
      </c>
      <c r="E5390" s="202">
        <v>498.66</v>
      </c>
      <c r="F5390" s="202">
        <v>6</v>
      </c>
      <c r="G5390" s="48">
        <f>+(Ventas_Wellpro[[#This Row],[Precio de Venta]]*0.16)*Ventas_Wellpro[[#This Row],[Cantidad Vendida]]</f>
        <v>478.71360000000004</v>
      </c>
      <c r="H5390" s="204">
        <v>2991.96</v>
      </c>
      <c r="I5390" s="17">
        <f>+Ventas_Wellpro[[#This Row],[Total de Venta sin IVA]]+Ventas_Wellpro[[#This Row],[IVA]]</f>
        <v>3470.6736000000001</v>
      </c>
      <c r="J5390">
        <f>YEAR(Ventas_Wellpro[[#This Row],[Fecha]])</f>
        <v>2026</v>
      </c>
      <c r="K5390" t="str">
        <f>TEXT(Ventas_Wellpro[[#This Row],[Fecha]],"MMMM")</f>
        <v>julio</v>
      </c>
      <c r="L5390">
        <f>DAY(Ventas_Wellpro[[#This Row],[Fecha]])</f>
        <v>2</v>
      </c>
    </row>
    <row r="5391" spans="2:12" x14ac:dyDescent="0.25">
      <c r="B5391" s="70">
        <v>46205</v>
      </c>
      <c r="C5391" s="74" t="s">
        <v>17</v>
      </c>
      <c r="D5391" t="s">
        <v>196</v>
      </c>
      <c r="E5391" s="201">
        <v>498.66</v>
      </c>
      <c r="F5391" s="201">
        <v>6</v>
      </c>
      <c r="G5391" s="48">
        <f>+(Ventas_Wellpro[[#This Row],[Precio de Venta]]*0.16)*Ventas_Wellpro[[#This Row],[Cantidad Vendida]]</f>
        <v>478.71360000000004</v>
      </c>
      <c r="H5391" s="203">
        <v>2991.96</v>
      </c>
      <c r="I5391" s="17">
        <f>+Ventas_Wellpro[[#This Row],[Total de Venta sin IVA]]+Ventas_Wellpro[[#This Row],[IVA]]</f>
        <v>3470.6736000000001</v>
      </c>
      <c r="J5391">
        <f>YEAR(Ventas_Wellpro[[#This Row],[Fecha]])</f>
        <v>2026</v>
      </c>
      <c r="K5391" t="str">
        <f>TEXT(Ventas_Wellpro[[#This Row],[Fecha]],"MMMM")</f>
        <v>julio</v>
      </c>
      <c r="L5391">
        <f>DAY(Ventas_Wellpro[[#This Row],[Fecha]])</f>
        <v>2</v>
      </c>
    </row>
    <row r="5392" spans="2:12" x14ac:dyDescent="0.25">
      <c r="B5392" s="70">
        <v>46205</v>
      </c>
      <c r="C5392" s="74" t="s">
        <v>15</v>
      </c>
      <c r="D5392" s="211" t="s">
        <v>217</v>
      </c>
      <c r="E5392" s="202">
        <v>538.03</v>
      </c>
      <c r="F5392" s="202">
        <v>3</v>
      </c>
      <c r="G5392" s="48">
        <f>+(Ventas_Wellpro[[#This Row],[Precio de Venta]]*0.16)*Ventas_Wellpro[[#This Row],[Cantidad Vendida]]</f>
        <v>258.25440000000003</v>
      </c>
      <c r="H5392" s="204">
        <v>1614.09</v>
      </c>
      <c r="I5392" s="17">
        <f>+Ventas_Wellpro[[#This Row],[Total de Venta sin IVA]]+Ventas_Wellpro[[#This Row],[IVA]]</f>
        <v>1872.3444</v>
      </c>
      <c r="J5392">
        <f>YEAR(Ventas_Wellpro[[#This Row],[Fecha]])</f>
        <v>2026</v>
      </c>
      <c r="K5392" t="str">
        <f>TEXT(Ventas_Wellpro[[#This Row],[Fecha]],"MMMM")</f>
        <v>julio</v>
      </c>
      <c r="L5392">
        <f>DAY(Ventas_Wellpro[[#This Row],[Fecha]])</f>
        <v>2</v>
      </c>
    </row>
    <row r="5393" spans="2:12" x14ac:dyDescent="0.25">
      <c r="B5393" s="70">
        <v>46205</v>
      </c>
      <c r="C5393" s="74" t="s">
        <v>15</v>
      </c>
      <c r="D5393" s="210" t="s">
        <v>215</v>
      </c>
      <c r="E5393" s="201">
        <v>505.86</v>
      </c>
      <c r="F5393" s="201">
        <v>85</v>
      </c>
      <c r="G5393" s="48">
        <f>+(Ventas_Wellpro[[#This Row],[Precio de Venta]]*0.16)*Ventas_Wellpro[[#This Row],[Cantidad Vendida]]</f>
        <v>6879.6959999999999</v>
      </c>
      <c r="H5393" s="203">
        <v>42998.1</v>
      </c>
      <c r="I5393" s="17">
        <f>+Ventas_Wellpro[[#This Row],[Total de Venta sin IVA]]+Ventas_Wellpro[[#This Row],[IVA]]</f>
        <v>49877.796000000002</v>
      </c>
      <c r="J5393">
        <f>YEAR(Ventas_Wellpro[[#This Row],[Fecha]])</f>
        <v>2026</v>
      </c>
      <c r="K5393" t="str">
        <f>TEXT(Ventas_Wellpro[[#This Row],[Fecha]],"MMMM")</f>
        <v>julio</v>
      </c>
      <c r="L5393">
        <f>DAY(Ventas_Wellpro[[#This Row],[Fecha]])</f>
        <v>2</v>
      </c>
    </row>
    <row r="5394" spans="2:12" x14ac:dyDescent="0.25">
      <c r="B5394" s="70">
        <v>46204</v>
      </c>
      <c r="C5394" s="123" t="s">
        <v>147</v>
      </c>
      <c r="D5394" s="210" t="s">
        <v>144</v>
      </c>
      <c r="E5394" s="201">
        <v>85.34</v>
      </c>
      <c r="F5394" s="201">
        <v>2</v>
      </c>
      <c r="G5394" s="48">
        <f>+(Ventas_Wellpro[[#This Row],[Precio de Venta]]*0.16)*Ventas_Wellpro[[#This Row],[Cantidad Vendida]]</f>
        <v>27.308800000000002</v>
      </c>
      <c r="H5394" s="203">
        <v>170.68</v>
      </c>
      <c r="I5394" s="17">
        <f>+Ventas_Wellpro[[#This Row],[Total de Venta sin IVA]]+Ventas_Wellpro[[#This Row],[IVA]]</f>
        <v>197.9888</v>
      </c>
      <c r="J5394">
        <f>YEAR(Ventas_Wellpro[[#This Row],[Fecha]])</f>
        <v>2026</v>
      </c>
      <c r="K5394" t="str">
        <f>TEXT(Ventas_Wellpro[[#This Row],[Fecha]],"MMMM")</f>
        <v>julio</v>
      </c>
      <c r="L5394">
        <f>DAY(Ventas_Wellpro[[#This Row],[Fecha]])</f>
        <v>1</v>
      </c>
    </row>
    <row r="5395" spans="2:12" x14ac:dyDescent="0.25">
      <c r="B5395" s="70">
        <v>46204</v>
      </c>
      <c r="C5395" s="123" t="s">
        <v>147</v>
      </c>
      <c r="D5395" s="211" t="s">
        <v>144</v>
      </c>
      <c r="E5395" s="202">
        <v>85.34</v>
      </c>
      <c r="F5395" s="202">
        <v>1</v>
      </c>
      <c r="G5395" s="48">
        <f>+(Ventas_Wellpro[[#This Row],[Precio de Venta]]*0.16)*Ventas_Wellpro[[#This Row],[Cantidad Vendida]]</f>
        <v>13.654400000000001</v>
      </c>
      <c r="H5395" s="204">
        <v>85.34</v>
      </c>
      <c r="I5395" s="17">
        <f>+Ventas_Wellpro[[#This Row],[Total de Venta sin IVA]]+Ventas_Wellpro[[#This Row],[IVA]]</f>
        <v>98.994399999999999</v>
      </c>
      <c r="J5395">
        <f>YEAR(Ventas_Wellpro[[#This Row],[Fecha]])</f>
        <v>2026</v>
      </c>
      <c r="K5395" t="str">
        <f>TEXT(Ventas_Wellpro[[#This Row],[Fecha]],"MMMM")</f>
        <v>julio</v>
      </c>
      <c r="L5395">
        <f>DAY(Ventas_Wellpro[[#This Row],[Fecha]])</f>
        <v>1</v>
      </c>
    </row>
    <row r="5396" spans="2:12" x14ac:dyDescent="0.25">
      <c r="B5396" s="70">
        <v>46204</v>
      </c>
      <c r="C5396" s="123" t="s">
        <v>147</v>
      </c>
      <c r="D5396" s="210" t="s">
        <v>144</v>
      </c>
      <c r="E5396" s="201">
        <v>85.34</v>
      </c>
      <c r="F5396" s="201">
        <v>1</v>
      </c>
      <c r="G5396" s="48">
        <f>+(Ventas_Wellpro[[#This Row],[Precio de Venta]]*0.16)*Ventas_Wellpro[[#This Row],[Cantidad Vendida]]</f>
        <v>13.654400000000001</v>
      </c>
      <c r="H5396" s="203">
        <v>85.34</v>
      </c>
      <c r="I5396" s="17">
        <f>+Ventas_Wellpro[[#This Row],[Total de Venta sin IVA]]+Ventas_Wellpro[[#This Row],[IVA]]</f>
        <v>98.994399999999999</v>
      </c>
      <c r="J5396">
        <f>YEAR(Ventas_Wellpro[[#This Row],[Fecha]])</f>
        <v>2026</v>
      </c>
      <c r="K5396" t="str">
        <f>TEXT(Ventas_Wellpro[[#This Row],[Fecha]],"MMMM")</f>
        <v>julio</v>
      </c>
      <c r="L5396">
        <f>DAY(Ventas_Wellpro[[#This Row],[Fecha]])</f>
        <v>1</v>
      </c>
    </row>
    <row r="5397" spans="2:12" x14ac:dyDescent="0.25">
      <c r="B5397" s="70">
        <v>46204</v>
      </c>
      <c r="C5397" s="123" t="s">
        <v>147</v>
      </c>
      <c r="D5397" s="211" t="s">
        <v>144</v>
      </c>
      <c r="E5397" s="202">
        <v>85.34</v>
      </c>
      <c r="F5397" s="202">
        <v>1</v>
      </c>
      <c r="G5397" s="48">
        <f>+(Ventas_Wellpro[[#This Row],[Precio de Venta]]*0.16)*Ventas_Wellpro[[#This Row],[Cantidad Vendida]]</f>
        <v>13.654400000000001</v>
      </c>
      <c r="H5397" s="204">
        <v>85.34</v>
      </c>
      <c r="I5397" s="17">
        <f>+Ventas_Wellpro[[#This Row],[Total de Venta sin IVA]]+Ventas_Wellpro[[#This Row],[IVA]]</f>
        <v>98.994399999999999</v>
      </c>
      <c r="J5397">
        <f>YEAR(Ventas_Wellpro[[#This Row],[Fecha]])</f>
        <v>2026</v>
      </c>
      <c r="K5397" t="str">
        <f>TEXT(Ventas_Wellpro[[#This Row],[Fecha]],"MMMM")</f>
        <v>julio</v>
      </c>
      <c r="L5397">
        <f>DAY(Ventas_Wellpro[[#This Row],[Fecha]])</f>
        <v>1</v>
      </c>
    </row>
    <row r="5398" spans="2:12" x14ac:dyDescent="0.25">
      <c r="B5398" s="70">
        <v>46205</v>
      </c>
      <c r="C5398" s="123" t="s">
        <v>147</v>
      </c>
      <c r="D5398" s="210" t="s">
        <v>144</v>
      </c>
      <c r="E5398" s="201">
        <v>85.34</v>
      </c>
      <c r="F5398" s="201">
        <v>1</v>
      </c>
      <c r="G5398" s="48">
        <f>+(Ventas_Wellpro[[#This Row],[Precio de Venta]]*0.16)*Ventas_Wellpro[[#This Row],[Cantidad Vendida]]</f>
        <v>13.654400000000001</v>
      </c>
      <c r="H5398" s="203">
        <v>85.34</v>
      </c>
      <c r="I5398" s="17">
        <f>+Ventas_Wellpro[[#This Row],[Total de Venta sin IVA]]+Ventas_Wellpro[[#This Row],[IVA]]</f>
        <v>98.994399999999999</v>
      </c>
      <c r="J5398">
        <f>YEAR(Ventas_Wellpro[[#This Row],[Fecha]])</f>
        <v>2026</v>
      </c>
      <c r="K5398" t="str">
        <f>TEXT(Ventas_Wellpro[[#This Row],[Fecha]],"MMMM")</f>
        <v>julio</v>
      </c>
      <c r="L5398">
        <f>DAY(Ventas_Wellpro[[#This Row],[Fecha]])</f>
        <v>2</v>
      </c>
    </row>
    <row r="5399" spans="2:12" x14ac:dyDescent="0.25">
      <c r="B5399" s="70">
        <v>46206</v>
      </c>
      <c r="C5399" s="123" t="s">
        <v>147</v>
      </c>
      <c r="D5399" s="211" t="s">
        <v>144</v>
      </c>
      <c r="E5399" s="202">
        <v>85.34</v>
      </c>
      <c r="F5399" s="202">
        <v>1</v>
      </c>
      <c r="G5399" s="48">
        <f>+(Ventas_Wellpro[[#This Row],[Precio de Venta]]*0.16)*Ventas_Wellpro[[#This Row],[Cantidad Vendida]]</f>
        <v>13.654400000000001</v>
      </c>
      <c r="H5399" s="204">
        <v>85.34</v>
      </c>
      <c r="I5399" s="17">
        <f>+Ventas_Wellpro[[#This Row],[Total de Venta sin IVA]]+Ventas_Wellpro[[#This Row],[IVA]]</f>
        <v>98.994399999999999</v>
      </c>
      <c r="J5399">
        <f>YEAR(Ventas_Wellpro[[#This Row],[Fecha]])</f>
        <v>2026</v>
      </c>
      <c r="K5399" t="str">
        <f>TEXT(Ventas_Wellpro[[#This Row],[Fecha]],"MMMM")</f>
        <v>julio</v>
      </c>
      <c r="L5399">
        <f>DAY(Ventas_Wellpro[[#This Row],[Fecha]])</f>
        <v>3</v>
      </c>
    </row>
    <row r="5400" spans="2:12" x14ac:dyDescent="0.25">
      <c r="B5400" s="70">
        <v>46204</v>
      </c>
      <c r="C5400" s="74" t="s">
        <v>123</v>
      </c>
      <c r="D5400" s="210" t="s">
        <v>144</v>
      </c>
      <c r="E5400" s="201">
        <v>121.94</v>
      </c>
      <c r="F5400" s="201">
        <v>1</v>
      </c>
      <c r="G5400" s="48">
        <f>+(Ventas_Wellpro[[#This Row],[Precio de Venta]]*0.16)*Ventas_Wellpro[[#This Row],[Cantidad Vendida]]</f>
        <v>19.510400000000001</v>
      </c>
      <c r="H5400" s="203">
        <v>121.94</v>
      </c>
      <c r="I5400" s="17">
        <f>+Ventas_Wellpro[[#This Row],[Total de Venta sin IVA]]+Ventas_Wellpro[[#This Row],[IVA]]</f>
        <v>141.4504</v>
      </c>
      <c r="J5400">
        <f>YEAR(Ventas_Wellpro[[#This Row],[Fecha]])</f>
        <v>2026</v>
      </c>
      <c r="K5400" t="str">
        <f>TEXT(Ventas_Wellpro[[#This Row],[Fecha]],"MMMM")</f>
        <v>julio</v>
      </c>
      <c r="L5400">
        <f>DAY(Ventas_Wellpro[[#This Row],[Fecha]])</f>
        <v>1</v>
      </c>
    </row>
    <row r="5401" spans="2:12" x14ac:dyDescent="0.25">
      <c r="B5401" s="70">
        <v>46204</v>
      </c>
      <c r="C5401" s="74" t="s">
        <v>123</v>
      </c>
      <c r="D5401" s="211" t="s">
        <v>144</v>
      </c>
      <c r="E5401" s="202">
        <v>121.94</v>
      </c>
      <c r="F5401" s="202">
        <v>1</v>
      </c>
      <c r="G5401" s="48">
        <f>+(Ventas_Wellpro[[#This Row],[Precio de Venta]]*0.16)*Ventas_Wellpro[[#This Row],[Cantidad Vendida]]</f>
        <v>19.510400000000001</v>
      </c>
      <c r="H5401" s="204">
        <v>121.94</v>
      </c>
      <c r="I5401" s="17">
        <f>+Ventas_Wellpro[[#This Row],[Total de Venta sin IVA]]+Ventas_Wellpro[[#This Row],[IVA]]</f>
        <v>141.4504</v>
      </c>
      <c r="J5401">
        <f>YEAR(Ventas_Wellpro[[#This Row],[Fecha]])</f>
        <v>2026</v>
      </c>
      <c r="K5401" t="str">
        <f>TEXT(Ventas_Wellpro[[#This Row],[Fecha]],"MMMM")</f>
        <v>julio</v>
      </c>
      <c r="L5401">
        <f>DAY(Ventas_Wellpro[[#This Row],[Fecha]])</f>
        <v>1</v>
      </c>
    </row>
    <row r="5402" spans="2:12" x14ac:dyDescent="0.25">
      <c r="B5402" s="70">
        <v>46205</v>
      </c>
      <c r="C5402" s="74" t="s">
        <v>123</v>
      </c>
      <c r="D5402" s="210" t="s">
        <v>144</v>
      </c>
      <c r="E5402" s="201">
        <v>121.94</v>
      </c>
      <c r="F5402" s="201">
        <v>1</v>
      </c>
      <c r="G5402" s="48">
        <f>+(Ventas_Wellpro[[#This Row],[Precio de Venta]]*0.16)*Ventas_Wellpro[[#This Row],[Cantidad Vendida]]</f>
        <v>19.510400000000001</v>
      </c>
      <c r="H5402" s="203">
        <v>121.94</v>
      </c>
      <c r="I5402" s="17">
        <f>+Ventas_Wellpro[[#This Row],[Total de Venta sin IVA]]+Ventas_Wellpro[[#This Row],[IVA]]</f>
        <v>141.4504</v>
      </c>
      <c r="J5402">
        <f>YEAR(Ventas_Wellpro[[#This Row],[Fecha]])</f>
        <v>2026</v>
      </c>
      <c r="K5402" t="str">
        <f>TEXT(Ventas_Wellpro[[#This Row],[Fecha]],"MMMM")</f>
        <v>julio</v>
      </c>
      <c r="L5402">
        <f>DAY(Ventas_Wellpro[[#This Row],[Fecha]])</f>
        <v>2</v>
      </c>
    </row>
    <row r="5403" spans="2:12" x14ac:dyDescent="0.25">
      <c r="B5403" s="70">
        <v>46205</v>
      </c>
      <c r="C5403" s="74" t="s">
        <v>123</v>
      </c>
      <c r="D5403" s="211" t="s">
        <v>144</v>
      </c>
      <c r="E5403" s="202">
        <v>121.94</v>
      </c>
      <c r="F5403" s="202">
        <v>1</v>
      </c>
      <c r="G5403" s="48">
        <f>+(Ventas_Wellpro[[#This Row],[Precio de Venta]]*0.16)*Ventas_Wellpro[[#This Row],[Cantidad Vendida]]</f>
        <v>19.510400000000001</v>
      </c>
      <c r="H5403" s="204">
        <v>121.94</v>
      </c>
      <c r="I5403" s="17">
        <f>+Ventas_Wellpro[[#This Row],[Total de Venta sin IVA]]+Ventas_Wellpro[[#This Row],[IVA]]</f>
        <v>141.4504</v>
      </c>
      <c r="J5403">
        <f>YEAR(Ventas_Wellpro[[#This Row],[Fecha]])</f>
        <v>2026</v>
      </c>
      <c r="K5403" t="str">
        <f>TEXT(Ventas_Wellpro[[#This Row],[Fecha]],"MMMM")</f>
        <v>julio</v>
      </c>
      <c r="L5403">
        <f>DAY(Ventas_Wellpro[[#This Row],[Fecha]])</f>
        <v>2</v>
      </c>
    </row>
    <row r="5404" spans="2:12" x14ac:dyDescent="0.25">
      <c r="B5404" s="70">
        <v>46206</v>
      </c>
      <c r="C5404" s="74" t="s">
        <v>123</v>
      </c>
      <c r="D5404" s="210" t="s">
        <v>144</v>
      </c>
      <c r="E5404" s="201">
        <v>121.94</v>
      </c>
      <c r="F5404" s="201">
        <v>1</v>
      </c>
      <c r="G5404" s="48">
        <f>+(Ventas_Wellpro[[#This Row],[Precio de Venta]]*0.16)*Ventas_Wellpro[[#This Row],[Cantidad Vendida]]</f>
        <v>19.510400000000001</v>
      </c>
      <c r="H5404" s="203">
        <v>121.94</v>
      </c>
      <c r="I5404" s="17">
        <f>+Ventas_Wellpro[[#This Row],[Total de Venta sin IVA]]+Ventas_Wellpro[[#This Row],[IVA]]</f>
        <v>141.4504</v>
      </c>
      <c r="J5404">
        <f>YEAR(Ventas_Wellpro[[#This Row],[Fecha]])</f>
        <v>2026</v>
      </c>
      <c r="K5404" t="str">
        <f>TEXT(Ventas_Wellpro[[#This Row],[Fecha]],"MMMM")</f>
        <v>julio</v>
      </c>
      <c r="L5404">
        <f>DAY(Ventas_Wellpro[[#This Row],[Fecha]])</f>
        <v>3</v>
      </c>
    </row>
    <row r="5405" spans="2:12" x14ac:dyDescent="0.25">
      <c r="B5405" s="70">
        <v>46206</v>
      </c>
      <c r="C5405" s="74" t="s">
        <v>123</v>
      </c>
      <c r="D5405" s="211" t="s">
        <v>144</v>
      </c>
      <c r="E5405" s="202">
        <v>121.94</v>
      </c>
      <c r="F5405" s="202">
        <v>1</v>
      </c>
      <c r="G5405" s="48">
        <f>+(Ventas_Wellpro[[#This Row],[Precio de Venta]]*0.16)*Ventas_Wellpro[[#This Row],[Cantidad Vendida]]</f>
        <v>19.510400000000001</v>
      </c>
      <c r="H5405" s="204">
        <v>121.94</v>
      </c>
      <c r="I5405" s="17">
        <f>+Ventas_Wellpro[[#This Row],[Total de Venta sin IVA]]+Ventas_Wellpro[[#This Row],[IVA]]</f>
        <v>141.4504</v>
      </c>
      <c r="J5405">
        <f>YEAR(Ventas_Wellpro[[#This Row],[Fecha]])</f>
        <v>2026</v>
      </c>
      <c r="K5405" t="str">
        <f>TEXT(Ventas_Wellpro[[#This Row],[Fecha]],"MMMM")</f>
        <v>julio</v>
      </c>
      <c r="L5405">
        <f>DAY(Ventas_Wellpro[[#This Row],[Fecha]])</f>
        <v>3</v>
      </c>
    </row>
    <row r="5406" spans="2:12" x14ac:dyDescent="0.25">
      <c r="B5406" s="70">
        <v>46206</v>
      </c>
      <c r="C5406" s="74" t="s">
        <v>123</v>
      </c>
      <c r="D5406" s="210" t="s">
        <v>144</v>
      </c>
      <c r="E5406" s="201">
        <v>121.94</v>
      </c>
      <c r="F5406" s="201">
        <v>1</v>
      </c>
      <c r="G5406" s="48">
        <f>+(Ventas_Wellpro[[#This Row],[Precio de Venta]]*0.16)*Ventas_Wellpro[[#This Row],[Cantidad Vendida]]</f>
        <v>19.510400000000001</v>
      </c>
      <c r="H5406" s="203">
        <v>121.94</v>
      </c>
      <c r="I5406" s="17">
        <f>+Ventas_Wellpro[[#This Row],[Total de Venta sin IVA]]+Ventas_Wellpro[[#This Row],[IVA]]</f>
        <v>141.4504</v>
      </c>
      <c r="J5406">
        <f>YEAR(Ventas_Wellpro[[#This Row],[Fecha]])</f>
        <v>2026</v>
      </c>
      <c r="K5406" t="str">
        <f>TEXT(Ventas_Wellpro[[#This Row],[Fecha]],"MMMM")</f>
        <v>julio</v>
      </c>
      <c r="L5406">
        <f>DAY(Ventas_Wellpro[[#This Row],[Fecha]])</f>
        <v>3</v>
      </c>
    </row>
    <row r="5407" spans="2:12" x14ac:dyDescent="0.25">
      <c r="B5407" s="70">
        <v>46205</v>
      </c>
      <c r="C5407" s="89" t="s">
        <v>187</v>
      </c>
      <c r="D5407" s="211" t="s">
        <v>215</v>
      </c>
      <c r="E5407" s="202">
        <v>547.24</v>
      </c>
      <c r="F5407" s="202">
        <v>6</v>
      </c>
      <c r="G5407" s="48">
        <f>+(Ventas_Wellpro[[#This Row],[Precio de Venta]]*0.16)*Ventas_Wellpro[[#This Row],[Cantidad Vendida]]</f>
        <v>525.35040000000004</v>
      </c>
      <c r="H5407" s="204">
        <v>3283.44</v>
      </c>
      <c r="I5407" s="17">
        <f>+Ventas_Wellpro[[#This Row],[Total de Venta sin IVA]]+Ventas_Wellpro[[#This Row],[IVA]]</f>
        <v>3808.7903999999999</v>
      </c>
      <c r="J5407">
        <f>YEAR(Ventas_Wellpro[[#This Row],[Fecha]])</f>
        <v>2026</v>
      </c>
      <c r="K5407" t="str">
        <f>TEXT(Ventas_Wellpro[[#This Row],[Fecha]],"MMMM")</f>
        <v>julio</v>
      </c>
      <c r="L5407">
        <f>DAY(Ventas_Wellpro[[#This Row],[Fecha]])</f>
        <v>2</v>
      </c>
    </row>
    <row r="5408" spans="2:12" x14ac:dyDescent="0.25">
      <c r="B5408" s="70">
        <v>46209</v>
      </c>
      <c r="C5408" s="74" t="s">
        <v>22</v>
      </c>
      <c r="D5408" s="210" t="s">
        <v>144</v>
      </c>
      <c r="E5408" s="201">
        <v>121.94</v>
      </c>
      <c r="F5408" s="201">
        <v>1</v>
      </c>
      <c r="G5408" s="48">
        <f>+(Ventas_Wellpro[[#This Row],[Precio de Venta]]*0.16)*Ventas_Wellpro[[#This Row],[Cantidad Vendida]]</f>
        <v>19.510400000000001</v>
      </c>
      <c r="H5408" s="203">
        <v>121.94</v>
      </c>
      <c r="I5408" s="17">
        <f>+Ventas_Wellpro[[#This Row],[Total de Venta sin IVA]]+Ventas_Wellpro[[#This Row],[IVA]]</f>
        <v>141.4504</v>
      </c>
      <c r="J5408">
        <f>YEAR(Ventas_Wellpro[[#This Row],[Fecha]])</f>
        <v>2026</v>
      </c>
      <c r="K5408" t="str">
        <f>TEXT(Ventas_Wellpro[[#This Row],[Fecha]],"MMMM")</f>
        <v>julio</v>
      </c>
      <c r="L5408">
        <f>DAY(Ventas_Wellpro[[#This Row],[Fecha]])</f>
        <v>6</v>
      </c>
    </row>
    <row r="5409" spans="2:12" x14ac:dyDescent="0.25">
      <c r="B5409" s="70">
        <v>46209</v>
      </c>
      <c r="C5409" s="74" t="s">
        <v>22</v>
      </c>
      <c r="D5409" s="211" t="s">
        <v>144</v>
      </c>
      <c r="E5409" s="202">
        <v>121.94</v>
      </c>
      <c r="F5409" s="202">
        <v>1</v>
      </c>
      <c r="G5409" s="48">
        <f>+(Ventas_Wellpro[[#This Row],[Precio de Venta]]*0.16)*Ventas_Wellpro[[#This Row],[Cantidad Vendida]]</f>
        <v>19.510400000000001</v>
      </c>
      <c r="H5409" s="204">
        <v>121.94</v>
      </c>
      <c r="I5409" s="17">
        <f>+Ventas_Wellpro[[#This Row],[Total de Venta sin IVA]]+Ventas_Wellpro[[#This Row],[IVA]]</f>
        <v>141.4504</v>
      </c>
      <c r="J5409">
        <f>YEAR(Ventas_Wellpro[[#This Row],[Fecha]])</f>
        <v>2026</v>
      </c>
      <c r="K5409" t="str">
        <f>TEXT(Ventas_Wellpro[[#This Row],[Fecha]],"MMMM")</f>
        <v>julio</v>
      </c>
      <c r="L5409">
        <f>DAY(Ventas_Wellpro[[#This Row],[Fecha]])</f>
        <v>6</v>
      </c>
    </row>
    <row r="5410" spans="2:12" x14ac:dyDescent="0.25">
      <c r="B5410" s="70">
        <v>46209</v>
      </c>
      <c r="C5410" s="74" t="s">
        <v>22</v>
      </c>
      <c r="D5410" s="210" t="s">
        <v>144</v>
      </c>
      <c r="E5410" s="201">
        <v>121.94</v>
      </c>
      <c r="F5410" s="201">
        <v>1</v>
      </c>
      <c r="G5410" s="48">
        <f>+(Ventas_Wellpro[[#This Row],[Precio de Venta]]*0.16)*Ventas_Wellpro[[#This Row],[Cantidad Vendida]]</f>
        <v>19.510400000000001</v>
      </c>
      <c r="H5410" s="203">
        <v>121.94</v>
      </c>
      <c r="I5410" s="17">
        <f>+Ventas_Wellpro[[#This Row],[Total de Venta sin IVA]]+Ventas_Wellpro[[#This Row],[IVA]]</f>
        <v>141.4504</v>
      </c>
      <c r="J5410">
        <f>YEAR(Ventas_Wellpro[[#This Row],[Fecha]])</f>
        <v>2026</v>
      </c>
      <c r="K5410" t="str">
        <f>TEXT(Ventas_Wellpro[[#This Row],[Fecha]],"MMMM")</f>
        <v>julio</v>
      </c>
      <c r="L5410">
        <f>DAY(Ventas_Wellpro[[#This Row],[Fecha]])</f>
        <v>6</v>
      </c>
    </row>
    <row r="5411" spans="2:12" x14ac:dyDescent="0.25">
      <c r="B5411" s="70">
        <v>46209</v>
      </c>
      <c r="C5411" s="74" t="s">
        <v>22</v>
      </c>
      <c r="D5411" s="211" t="s">
        <v>144</v>
      </c>
      <c r="E5411" s="202">
        <v>121.94</v>
      </c>
      <c r="F5411" s="202">
        <v>1</v>
      </c>
      <c r="G5411" s="48">
        <f>+(Ventas_Wellpro[[#This Row],[Precio de Venta]]*0.16)*Ventas_Wellpro[[#This Row],[Cantidad Vendida]]</f>
        <v>19.510400000000001</v>
      </c>
      <c r="H5411" s="204">
        <v>121.94</v>
      </c>
      <c r="I5411" s="17">
        <f>+Ventas_Wellpro[[#This Row],[Total de Venta sin IVA]]+Ventas_Wellpro[[#This Row],[IVA]]</f>
        <v>141.4504</v>
      </c>
      <c r="J5411">
        <f>YEAR(Ventas_Wellpro[[#This Row],[Fecha]])</f>
        <v>2026</v>
      </c>
      <c r="K5411" t="str">
        <f>TEXT(Ventas_Wellpro[[#This Row],[Fecha]],"MMMM")</f>
        <v>julio</v>
      </c>
      <c r="L5411">
        <f>DAY(Ventas_Wellpro[[#This Row],[Fecha]])</f>
        <v>6</v>
      </c>
    </row>
    <row r="5412" spans="2:12" x14ac:dyDescent="0.25">
      <c r="B5412" s="70">
        <v>46209</v>
      </c>
      <c r="C5412" s="74" t="s">
        <v>22</v>
      </c>
      <c r="D5412" s="210" t="s">
        <v>144</v>
      </c>
      <c r="E5412" s="201">
        <v>121.94</v>
      </c>
      <c r="F5412" s="201">
        <v>1</v>
      </c>
      <c r="G5412" s="48">
        <f>+(Ventas_Wellpro[[#This Row],[Precio de Venta]]*0.16)*Ventas_Wellpro[[#This Row],[Cantidad Vendida]]</f>
        <v>19.510400000000001</v>
      </c>
      <c r="H5412" s="203">
        <v>121.94</v>
      </c>
      <c r="I5412" s="17">
        <f>+Ventas_Wellpro[[#This Row],[Total de Venta sin IVA]]+Ventas_Wellpro[[#This Row],[IVA]]</f>
        <v>141.4504</v>
      </c>
      <c r="J5412">
        <f>YEAR(Ventas_Wellpro[[#This Row],[Fecha]])</f>
        <v>2026</v>
      </c>
      <c r="K5412" t="str">
        <f>TEXT(Ventas_Wellpro[[#This Row],[Fecha]],"MMMM")</f>
        <v>julio</v>
      </c>
      <c r="L5412">
        <f>DAY(Ventas_Wellpro[[#This Row],[Fecha]])</f>
        <v>6</v>
      </c>
    </row>
    <row r="5413" spans="2:12" x14ac:dyDescent="0.25">
      <c r="B5413" s="70">
        <v>46209</v>
      </c>
      <c r="C5413" s="74" t="s">
        <v>22</v>
      </c>
      <c r="D5413" s="211" t="s">
        <v>144</v>
      </c>
      <c r="E5413" s="202">
        <v>121.94</v>
      </c>
      <c r="F5413" s="202">
        <v>1</v>
      </c>
      <c r="G5413" s="48">
        <f>+(Ventas_Wellpro[[#This Row],[Precio de Venta]]*0.16)*Ventas_Wellpro[[#This Row],[Cantidad Vendida]]</f>
        <v>19.510400000000001</v>
      </c>
      <c r="H5413" s="204">
        <v>121.94</v>
      </c>
      <c r="I5413" s="17">
        <f>+Ventas_Wellpro[[#This Row],[Total de Venta sin IVA]]+Ventas_Wellpro[[#This Row],[IVA]]</f>
        <v>141.4504</v>
      </c>
      <c r="J5413">
        <f>YEAR(Ventas_Wellpro[[#This Row],[Fecha]])</f>
        <v>2026</v>
      </c>
      <c r="K5413" t="str">
        <f>TEXT(Ventas_Wellpro[[#This Row],[Fecha]],"MMMM")</f>
        <v>julio</v>
      </c>
      <c r="L5413">
        <f>DAY(Ventas_Wellpro[[#This Row],[Fecha]])</f>
        <v>6</v>
      </c>
    </row>
    <row r="5414" spans="2:12" x14ac:dyDescent="0.25">
      <c r="B5414" s="70">
        <v>46209</v>
      </c>
      <c r="C5414" s="74" t="s">
        <v>22</v>
      </c>
      <c r="D5414" s="210" t="s">
        <v>144</v>
      </c>
      <c r="E5414" s="201">
        <v>121.94</v>
      </c>
      <c r="F5414" s="201">
        <v>1</v>
      </c>
      <c r="G5414" s="48">
        <f>+(Ventas_Wellpro[[#This Row],[Precio de Venta]]*0.16)*Ventas_Wellpro[[#This Row],[Cantidad Vendida]]</f>
        <v>19.510400000000001</v>
      </c>
      <c r="H5414" s="203">
        <v>121.94</v>
      </c>
      <c r="I5414" s="17">
        <f>+Ventas_Wellpro[[#This Row],[Total de Venta sin IVA]]+Ventas_Wellpro[[#This Row],[IVA]]</f>
        <v>141.4504</v>
      </c>
      <c r="J5414">
        <f>YEAR(Ventas_Wellpro[[#This Row],[Fecha]])</f>
        <v>2026</v>
      </c>
      <c r="K5414" t="str">
        <f>TEXT(Ventas_Wellpro[[#This Row],[Fecha]],"MMMM")</f>
        <v>julio</v>
      </c>
      <c r="L5414">
        <f>DAY(Ventas_Wellpro[[#This Row],[Fecha]])</f>
        <v>6</v>
      </c>
    </row>
    <row r="5415" spans="2:12" x14ac:dyDescent="0.25">
      <c r="B5415" s="70">
        <v>46209</v>
      </c>
      <c r="C5415" s="74" t="s">
        <v>21</v>
      </c>
      <c r="D5415" s="211" t="s">
        <v>144</v>
      </c>
      <c r="E5415" s="202">
        <v>121.94</v>
      </c>
      <c r="F5415" s="202">
        <v>1</v>
      </c>
      <c r="G5415" s="48">
        <f>+(Ventas_Wellpro[[#This Row],[Precio de Venta]]*0.16)*Ventas_Wellpro[[#This Row],[Cantidad Vendida]]</f>
        <v>19.510400000000001</v>
      </c>
      <c r="H5415" s="204">
        <v>121.94</v>
      </c>
      <c r="I5415" s="17">
        <f>+Ventas_Wellpro[[#This Row],[Total de Venta sin IVA]]+Ventas_Wellpro[[#This Row],[IVA]]</f>
        <v>141.4504</v>
      </c>
      <c r="J5415">
        <f>YEAR(Ventas_Wellpro[[#This Row],[Fecha]])</f>
        <v>2026</v>
      </c>
      <c r="K5415" t="str">
        <f>TEXT(Ventas_Wellpro[[#This Row],[Fecha]],"MMMM")</f>
        <v>julio</v>
      </c>
      <c r="L5415">
        <f>DAY(Ventas_Wellpro[[#This Row],[Fecha]])</f>
        <v>6</v>
      </c>
    </row>
    <row r="5416" spans="2:12" x14ac:dyDescent="0.25">
      <c r="B5416" s="70">
        <v>46209</v>
      </c>
      <c r="C5416" s="74" t="s">
        <v>21</v>
      </c>
      <c r="D5416" s="210" t="s">
        <v>144</v>
      </c>
      <c r="E5416" s="201">
        <v>121.94</v>
      </c>
      <c r="F5416" s="201">
        <v>1</v>
      </c>
      <c r="G5416" s="48">
        <f>+(Ventas_Wellpro[[#This Row],[Precio de Venta]]*0.16)*Ventas_Wellpro[[#This Row],[Cantidad Vendida]]</f>
        <v>19.510400000000001</v>
      </c>
      <c r="H5416" s="203">
        <v>121.94</v>
      </c>
      <c r="I5416" s="17">
        <f>+Ventas_Wellpro[[#This Row],[Total de Venta sin IVA]]+Ventas_Wellpro[[#This Row],[IVA]]</f>
        <v>141.4504</v>
      </c>
      <c r="J5416">
        <f>YEAR(Ventas_Wellpro[[#This Row],[Fecha]])</f>
        <v>2026</v>
      </c>
      <c r="K5416" t="str">
        <f>TEXT(Ventas_Wellpro[[#This Row],[Fecha]],"MMMM")</f>
        <v>julio</v>
      </c>
      <c r="L5416">
        <f>DAY(Ventas_Wellpro[[#This Row],[Fecha]])</f>
        <v>6</v>
      </c>
    </row>
    <row r="5417" spans="2:12" x14ac:dyDescent="0.25">
      <c r="B5417" s="70">
        <v>46209</v>
      </c>
      <c r="C5417" s="74" t="s">
        <v>21</v>
      </c>
      <c r="D5417" s="211" t="s">
        <v>144</v>
      </c>
      <c r="E5417" s="202">
        <v>121.94</v>
      </c>
      <c r="F5417" s="202">
        <v>1</v>
      </c>
      <c r="G5417" s="48">
        <f>+(Ventas_Wellpro[[#This Row],[Precio de Venta]]*0.16)*Ventas_Wellpro[[#This Row],[Cantidad Vendida]]</f>
        <v>19.510400000000001</v>
      </c>
      <c r="H5417" s="204">
        <v>121.94</v>
      </c>
      <c r="I5417" s="17">
        <f>+Ventas_Wellpro[[#This Row],[Total de Venta sin IVA]]+Ventas_Wellpro[[#This Row],[IVA]]</f>
        <v>141.4504</v>
      </c>
      <c r="J5417">
        <f>YEAR(Ventas_Wellpro[[#This Row],[Fecha]])</f>
        <v>2026</v>
      </c>
      <c r="K5417" t="str">
        <f>TEXT(Ventas_Wellpro[[#This Row],[Fecha]],"MMMM")</f>
        <v>julio</v>
      </c>
      <c r="L5417">
        <f>DAY(Ventas_Wellpro[[#This Row],[Fecha]])</f>
        <v>6</v>
      </c>
    </row>
    <row r="5418" spans="2:12" x14ac:dyDescent="0.25">
      <c r="B5418" s="70">
        <v>46209</v>
      </c>
      <c r="C5418" s="74" t="s">
        <v>23</v>
      </c>
      <c r="D5418" s="210" t="s">
        <v>144</v>
      </c>
      <c r="E5418" s="201">
        <v>121.94</v>
      </c>
      <c r="F5418" s="201">
        <v>1</v>
      </c>
      <c r="G5418" s="48">
        <f>+(Ventas_Wellpro[[#This Row],[Precio de Venta]]*0.16)*Ventas_Wellpro[[#This Row],[Cantidad Vendida]]</f>
        <v>19.510400000000001</v>
      </c>
      <c r="H5418" s="203">
        <v>121.94</v>
      </c>
      <c r="I5418" s="17">
        <f>+Ventas_Wellpro[[#This Row],[Total de Venta sin IVA]]+Ventas_Wellpro[[#This Row],[IVA]]</f>
        <v>141.4504</v>
      </c>
      <c r="J5418">
        <f>YEAR(Ventas_Wellpro[[#This Row],[Fecha]])</f>
        <v>2026</v>
      </c>
      <c r="K5418" t="str">
        <f>TEXT(Ventas_Wellpro[[#This Row],[Fecha]],"MMMM")</f>
        <v>julio</v>
      </c>
      <c r="L5418">
        <f>DAY(Ventas_Wellpro[[#This Row],[Fecha]])</f>
        <v>6</v>
      </c>
    </row>
    <row r="5419" spans="2:12" x14ac:dyDescent="0.25">
      <c r="B5419" s="70">
        <v>46209</v>
      </c>
      <c r="C5419" s="74" t="s">
        <v>24</v>
      </c>
      <c r="D5419" s="211" t="s">
        <v>144</v>
      </c>
      <c r="E5419" s="202">
        <v>121.94</v>
      </c>
      <c r="F5419" s="202">
        <v>1</v>
      </c>
      <c r="G5419" s="48">
        <f>+(Ventas_Wellpro[[#This Row],[Precio de Venta]]*0.16)*Ventas_Wellpro[[#This Row],[Cantidad Vendida]]</f>
        <v>19.510400000000001</v>
      </c>
      <c r="H5419" s="204">
        <v>121.94</v>
      </c>
      <c r="I5419" s="17">
        <f>+Ventas_Wellpro[[#This Row],[Total de Venta sin IVA]]+Ventas_Wellpro[[#This Row],[IVA]]</f>
        <v>141.4504</v>
      </c>
      <c r="J5419">
        <f>YEAR(Ventas_Wellpro[[#This Row],[Fecha]])</f>
        <v>2026</v>
      </c>
      <c r="K5419" t="str">
        <f>TEXT(Ventas_Wellpro[[#This Row],[Fecha]],"MMMM")</f>
        <v>julio</v>
      </c>
      <c r="L5419">
        <f>DAY(Ventas_Wellpro[[#This Row],[Fecha]])</f>
        <v>6</v>
      </c>
    </row>
    <row r="5420" spans="2:12" x14ac:dyDescent="0.25">
      <c r="B5420" s="70">
        <v>46209</v>
      </c>
      <c r="C5420" s="74" t="s">
        <v>24</v>
      </c>
      <c r="D5420" s="210" t="s">
        <v>144</v>
      </c>
      <c r="E5420" s="201">
        <v>121.94</v>
      </c>
      <c r="F5420" s="201">
        <v>1</v>
      </c>
      <c r="G5420" s="48">
        <f>+(Ventas_Wellpro[[#This Row],[Precio de Venta]]*0.16)*Ventas_Wellpro[[#This Row],[Cantidad Vendida]]</f>
        <v>19.510400000000001</v>
      </c>
      <c r="H5420" s="203">
        <v>121.94</v>
      </c>
      <c r="I5420" s="17">
        <f>+Ventas_Wellpro[[#This Row],[Total de Venta sin IVA]]+Ventas_Wellpro[[#This Row],[IVA]]</f>
        <v>141.4504</v>
      </c>
      <c r="J5420">
        <f>YEAR(Ventas_Wellpro[[#This Row],[Fecha]])</f>
        <v>2026</v>
      </c>
      <c r="K5420" t="str">
        <f>TEXT(Ventas_Wellpro[[#This Row],[Fecha]],"MMMM")</f>
        <v>julio</v>
      </c>
      <c r="L5420">
        <f>DAY(Ventas_Wellpro[[#This Row],[Fecha]])</f>
        <v>6</v>
      </c>
    </row>
    <row r="5421" spans="2:12" x14ac:dyDescent="0.25">
      <c r="B5421" s="70">
        <v>46209</v>
      </c>
      <c r="C5421" s="74" t="s">
        <v>24</v>
      </c>
      <c r="D5421" s="211" t="s">
        <v>144</v>
      </c>
      <c r="E5421" s="202">
        <v>121.94</v>
      </c>
      <c r="F5421" s="202">
        <v>1</v>
      </c>
      <c r="G5421" s="48">
        <f>+(Ventas_Wellpro[[#This Row],[Precio de Venta]]*0.16)*Ventas_Wellpro[[#This Row],[Cantidad Vendida]]</f>
        <v>19.510400000000001</v>
      </c>
      <c r="H5421" s="204">
        <v>121.94</v>
      </c>
      <c r="I5421" s="17">
        <f>+Ventas_Wellpro[[#This Row],[Total de Venta sin IVA]]+Ventas_Wellpro[[#This Row],[IVA]]</f>
        <v>141.4504</v>
      </c>
      <c r="J5421">
        <f>YEAR(Ventas_Wellpro[[#This Row],[Fecha]])</f>
        <v>2026</v>
      </c>
      <c r="K5421" t="str">
        <f>TEXT(Ventas_Wellpro[[#This Row],[Fecha]],"MMMM")</f>
        <v>julio</v>
      </c>
      <c r="L5421">
        <f>DAY(Ventas_Wellpro[[#This Row],[Fecha]])</f>
        <v>6</v>
      </c>
    </row>
    <row r="5422" spans="2:12" x14ac:dyDescent="0.25">
      <c r="B5422" s="70">
        <v>46209</v>
      </c>
      <c r="C5422" s="74" t="s">
        <v>16</v>
      </c>
      <c r="D5422" s="210" t="s">
        <v>144</v>
      </c>
      <c r="E5422" s="201">
        <v>737.71</v>
      </c>
      <c r="F5422" s="201">
        <v>1</v>
      </c>
      <c r="G5422" s="48">
        <f>+(Ventas_Wellpro[[#This Row],[Precio de Venta]]*0.16)*Ventas_Wellpro[[#This Row],[Cantidad Vendida]]</f>
        <v>118.03360000000001</v>
      </c>
      <c r="H5422" s="203">
        <v>737.71</v>
      </c>
      <c r="I5422" s="17">
        <f>+Ventas_Wellpro[[#This Row],[Total de Venta sin IVA]]+Ventas_Wellpro[[#This Row],[IVA]]</f>
        <v>855.74360000000001</v>
      </c>
      <c r="J5422">
        <f>YEAR(Ventas_Wellpro[[#This Row],[Fecha]])</f>
        <v>2026</v>
      </c>
      <c r="K5422" t="str">
        <f>TEXT(Ventas_Wellpro[[#This Row],[Fecha]],"MMMM")</f>
        <v>julio</v>
      </c>
      <c r="L5422">
        <f>DAY(Ventas_Wellpro[[#This Row],[Fecha]])</f>
        <v>6</v>
      </c>
    </row>
    <row r="5423" spans="2:12" x14ac:dyDescent="0.25">
      <c r="B5423" s="70">
        <v>46209</v>
      </c>
      <c r="C5423" s="74" t="s">
        <v>16</v>
      </c>
      <c r="D5423" s="211" t="s">
        <v>144</v>
      </c>
      <c r="E5423" s="202">
        <v>737.71</v>
      </c>
      <c r="F5423" s="202">
        <v>1</v>
      </c>
      <c r="G5423" s="48">
        <f>+(Ventas_Wellpro[[#This Row],[Precio de Venta]]*0.16)*Ventas_Wellpro[[#This Row],[Cantidad Vendida]]</f>
        <v>118.03360000000001</v>
      </c>
      <c r="H5423" s="204">
        <v>737.71</v>
      </c>
      <c r="I5423" s="17">
        <f>+Ventas_Wellpro[[#This Row],[Total de Venta sin IVA]]+Ventas_Wellpro[[#This Row],[IVA]]</f>
        <v>855.74360000000001</v>
      </c>
      <c r="J5423">
        <f>YEAR(Ventas_Wellpro[[#This Row],[Fecha]])</f>
        <v>2026</v>
      </c>
      <c r="K5423" t="str">
        <f>TEXT(Ventas_Wellpro[[#This Row],[Fecha]],"MMMM")</f>
        <v>julio</v>
      </c>
      <c r="L5423">
        <f>DAY(Ventas_Wellpro[[#This Row],[Fecha]])</f>
        <v>6</v>
      </c>
    </row>
    <row r="5424" spans="2:12" x14ac:dyDescent="0.25">
      <c r="B5424" s="70">
        <v>46209</v>
      </c>
      <c r="C5424" s="74" t="s">
        <v>16</v>
      </c>
      <c r="D5424" s="210" t="s">
        <v>144</v>
      </c>
      <c r="E5424" s="201">
        <v>737.71</v>
      </c>
      <c r="F5424" s="201">
        <v>1</v>
      </c>
      <c r="G5424" s="48">
        <f>+(Ventas_Wellpro[[#This Row],[Precio de Venta]]*0.16)*Ventas_Wellpro[[#This Row],[Cantidad Vendida]]</f>
        <v>118.03360000000001</v>
      </c>
      <c r="H5424" s="203">
        <v>737.71</v>
      </c>
      <c r="I5424" s="17">
        <f>+Ventas_Wellpro[[#This Row],[Total de Venta sin IVA]]+Ventas_Wellpro[[#This Row],[IVA]]</f>
        <v>855.74360000000001</v>
      </c>
      <c r="J5424">
        <f>YEAR(Ventas_Wellpro[[#This Row],[Fecha]])</f>
        <v>2026</v>
      </c>
      <c r="K5424" t="str">
        <f>TEXT(Ventas_Wellpro[[#This Row],[Fecha]],"MMMM")</f>
        <v>julio</v>
      </c>
      <c r="L5424">
        <f>DAY(Ventas_Wellpro[[#This Row],[Fecha]])</f>
        <v>6</v>
      </c>
    </row>
    <row r="5425" spans="2:12" x14ac:dyDescent="0.25">
      <c r="B5425" s="70">
        <v>46209</v>
      </c>
      <c r="C5425" s="74" t="s">
        <v>12</v>
      </c>
      <c r="D5425" s="211" t="s">
        <v>144</v>
      </c>
      <c r="E5425" s="202">
        <v>276.47000000000003</v>
      </c>
      <c r="F5425" s="202">
        <v>1</v>
      </c>
      <c r="G5425" s="48">
        <f>+(Ventas_Wellpro[[#This Row],[Precio de Venta]]*0.16)*Ventas_Wellpro[[#This Row],[Cantidad Vendida]]</f>
        <v>44.235200000000006</v>
      </c>
      <c r="H5425" s="204">
        <v>276.47000000000003</v>
      </c>
      <c r="I5425" s="17">
        <f>+Ventas_Wellpro[[#This Row],[Total de Venta sin IVA]]+Ventas_Wellpro[[#This Row],[IVA]]</f>
        <v>320.70520000000005</v>
      </c>
      <c r="J5425">
        <f>YEAR(Ventas_Wellpro[[#This Row],[Fecha]])</f>
        <v>2026</v>
      </c>
      <c r="K5425" t="str">
        <f>TEXT(Ventas_Wellpro[[#This Row],[Fecha]],"MMMM")</f>
        <v>julio</v>
      </c>
      <c r="L5425">
        <f>DAY(Ventas_Wellpro[[#This Row],[Fecha]])</f>
        <v>6</v>
      </c>
    </row>
    <row r="5426" spans="2:12" x14ac:dyDescent="0.25">
      <c r="B5426" s="70">
        <v>46209</v>
      </c>
      <c r="C5426" s="74" t="s">
        <v>12</v>
      </c>
      <c r="D5426" s="210" t="s">
        <v>144</v>
      </c>
      <c r="E5426" s="201">
        <v>276.47000000000003</v>
      </c>
      <c r="F5426" s="201">
        <v>1</v>
      </c>
      <c r="G5426" s="48">
        <f>+(Ventas_Wellpro[[#This Row],[Precio de Venta]]*0.16)*Ventas_Wellpro[[#This Row],[Cantidad Vendida]]</f>
        <v>44.235200000000006</v>
      </c>
      <c r="H5426" s="203">
        <v>276.47000000000003</v>
      </c>
      <c r="I5426" s="17">
        <f>+Ventas_Wellpro[[#This Row],[Total de Venta sin IVA]]+Ventas_Wellpro[[#This Row],[IVA]]</f>
        <v>320.70520000000005</v>
      </c>
      <c r="J5426">
        <f>YEAR(Ventas_Wellpro[[#This Row],[Fecha]])</f>
        <v>2026</v>
      </c>
      <c r="K5426" t="str">
        <f>TEXT(Ventas_Wellpro[[#This Row],[Fecha]],"MMMM")</f>
        <v>julio</v>
      </c>
      <c r="L5426">
        <f>DAY(Ventas_Wellpro[[#This Row],[Fecha]])</f>
        <v>6</v>
      </c>
    </row>
    <row r="5427" spans="2:12" x14ac:dyDescent="0.25">
      <c r="B5427" s="70">
        <v>46209</v>
      </c>
      <c r="C5427" s="74" t="s">
        <v>12</v>
      </c>
      <c r="D5427" s="211" t="s">
        <v>144</v>
      </c>
      <c r="E5427" s="202">
        <v>276.47000000000003</v>
      </c>
      <c r="F5427" s="202">
        <v>1</v>
      </c>
      <c r="G5427" s="48">
        <f>+(Ventas_Wellpro[[#This Row],[Precio de Venta]]*0.16)*Ventas_Wellpro[[#This Row],[Cantidad Vendida]]</f>
        <v>44.235200000000006</v>
      </c>
      <c r="H5427" s="204">
        <v>276.47000000000003</v>
      </c>
      <c r="I5427" s="17">
        <f>+Ventas_Wellpro[[#This Row],[Total de Venta sin IVA]]+Ventas_Wellpro[[#This Row],[IVA]]</f>
        <v>320.70520000000005</v>
      </c>
      <c r="J5427">
        <f>YEAR(Ventas_Wellpro[[#This Row],[Fecha]])</f>
        <v>2026</v>
      </c>
      <c r="K5427" t="str">
        <f>TEXT(Ventas_Wellpro[[#This Row],[Fecha]],"MMMM")</f>
        <v>julio</v>
      </c>
      <c r="L5427">
        <f>DAY(Ventas_Wellpro[[#This Row],[Fecha]])</f>
        <v>6</v>
      </c>
    </row>
    <row r="5428" spans="2:12" x14ac:dyDescent="0.25">
      <c r="B5428" s="70">
        <v>46209</v>
      </c>
      <c r="C5428" s="74" t="s">
        <v>12</v>
      </c>
      <c r="D5428" s="210" t="s">
        <v>144</v>
      </c>
      <c r="E5428" s="201">
        <v>276.47000000000003</v>
      </c>
      <c r="F5428" s="201">
        <v>1</v>
      </c>
      <c r="G5428" s="48">
        <f>+(Ventas_Wellpro[[#This Row],[Precio de Venta]]*0.16)*Ventas_Wellpro[[#This Row],[Cantidad Vendida]]</f>
        <v>44.235200000000006</v>
      </c>
      <c r="H5428" s="203">
        <v>276.47000000000003</v>
      </c>
      <c r="I5428" s="17">
        <f>+Ventas_Wellpro[[#This Row],[Total de Venta sin IVA]]+Ventas_Wellpro[[#This Row],[IVA]]</f>
        <v>320.70520000000005</v>
      </c>
      <c r="J5428">
        <f>YEAR(Ventas_Wellpro[[#This Row],[Fecha]])</f>
        <v>2026</v>
      </c>
      <c r="K5428" t="str">
        <f>TEXT(Ventas_Wellpro[[#This Row],[Fecha]],"MMMM")</f>
        <v>julio</v>
      </c>
      <c r="L5428">
        <f>DAY(Ventas_Wellpro[[#This Row],[Fecha]])</f>
        <v>6</v>
      </c>
    </row>
    <row r="5429" spans="2:12" x14ac:dyDescent="0.25">
      <c r="B5429" s="70">
        <v>46209</v>
      </c>
      <c r="C5429" s="74" t="s">
        <v>12</v>
      </c>
      <c r="D5429" s="211" t="s">
        <v>144</v>
      </c>
      <c r="E5429" s="202">
        <v>276.47000000000003</v>
      </c>
      <c r="F5429" s="202">
        <v>1</v>
      </c>
      <c r="G5429" s="48">
        <f>+(Ventas_Wellpro[[#This Row],[Precio de Venta]]*0.16)*Ventas_Wellpro[[#This Row],[Cantidad Vendida]]</f>
        <v>44.235200000000006</v>
      </c>
      <c r="H5429" s="204">
        <v>276.47000000000003</v>
      </c>
      <c r="I5429" s="17">
        <f>+Ventas_Wellpro[[#This Row],[Total de Venta sin IVA]]+Ventas_Wellpro[[#This Row],[IVA]]</f>
        <v>320.70520000000005</v>
      </c>
      <c r="J5429">
        <f>YEAR(Ventas_Wellpro[[#This Row],[Fecha]])</f>
        <v>2026</v>
      </c>
      <c r="K5429" t="str">
        <f>TEXT(Ventas_Wellpro[[#This Row],[Fecha]],"MMMM")</f>
        <v>julio</v>
      </c>
      <c r="L5429">
        <f>DAY(Ventas_Wellpro[[#This Row],[Fecha]])</f>
        <v>6</v>
      </c>
    </row>
    <row r="5430" spans="2:12" x14ac:dyDescent="0.25">
      <c r="B5430" s="70">
        <v>46209</v>
      </c>
      <c r="C5430" s="74" t="s">
        <v>12</v>
      </c>
      <c r="D5430" s="210" t="s">
        <v>144</v>
      </c>
      <c r="E5430" s="201">
        <v>276.47000000000003</v>
      </c>
      <c r="F5430" s="201">
        <v>1</v>
      </c>
      <c r="G5430" s="48">
        <f>+(Ventas_Wellpro[[#This Row],[Precio de Venta]]*0.16)*Ventas_Wellpro[[#This Row],[Cantidad Vendida]]</f>
        <v>44.235200000000006</v>
      </c>
      <c r="H5430" s="203">
        <v>276.47000000000003</v>
      </c>
      <c r="I5430" s="17">
        <f>+Ventas_Wellpro[[#This Row],[Total de Venta sin IVA]]+Ventas_Wellpro[[#This Row],[IVA]]</f>
        <v>320.70520000000005</v>
      </c>
      <c r="J5430">
        <f>YEAR(Ventas_Wellpro[[#This Row],[Fecha]])</f>
        <v>2026</v>
      </c>
      <c r="K5430" t="str">
        <f>TEXT(Ventas_Wellpro[[#This Row],[Fecha]],"MMMM")</f>
        <v>julio</v>
      </c>
      <c r="L5430">
        <f>DAY(Ventas_Wellpro[[#This Row],[Fecha]])</f>
        <v>6</v>
      </c>
    </row>
    <row r="5431" spans="2:12" x14ac:dyDescent="0.25">
      <c r="B5431" s="70">
        <v>46209</v>
      </c>
      <c r="C5431" s="74" t="s">
        <v>11</v>
      </c>
      <c r="D5431" s="211" t="s">
        <v>144</v>
      </c>
      <c r="E5431" s="202">
        <v>276.47000000000003</v>
      </c>
      <c r="F5431" s="202">
        <v>1</v>
      </c>
      <c r="G5431" s="48">
        <f>+(Ventas_Wellpro[[#This Row],[Precio de Venta]]*0.16)*Ventas_Wellpro[[#This Row],[Cantidad Vendida]]</f>
        <v>44.235200000000006</v>
      </c>
      <c r="H5431" s="204">
        <v>276.47000000000003</v>
      </c>
      <c r="I5431" s="17">
        <f>+Ventas_Wellpro[[#This Row],[Total de Venta sin IVA]]+Ventas_Wellpro[[#This Row],[IVA]]</f>
        <v>320.70520000000005</v>
      </c>
      <c r="J5431">
        <f>YEAR(Ventas_Wellpro[[#This Row],[Fecha]])</f>
        <v>2026</v>
      </c>
      <c r="K5431" t="str">
        <f>TEXT(Ventas_Wellpro[[#This Row],[Fecha]],"MMMM")</f>
        <v>julio</v>
      </c>
      <c r="L5431">
        <f>DAY(Ventas_Wellpro[[#This Row],[Fecha]])</f>
        <v>6</v>
      </c>
    </row>
    <row r="5432" spans="2:12" x14ac:dyDescent="0.25">
      <c r="B5432" s="70">
        <v>46209</v>
      </c>
      <c r="C5432" s="74" t="s">
        <v>11</v>
      </c>
      <c r="D5432" s="210" t="s">
        <v>144</v>
      </c>
      <c r="E5432" s="201">
        <v>276.47000000000003</v>
      </c>
      <c r="F5432" s="201">
        <v>1</v>
      </c>
      <c r="G5432" s="48">
        <f>+(Ventas_Wellpro[[#This Row],[Precio de Venta]]*0.16)*Ventas_Wellpro[[#This Row],[Cantidad Vendida]]</f>
        <v>44.235200000000006</v>
      </c>
      <c r="H5432" s="203">
        <v>276.47000000000003</v>
      </c>
      <c r="I5432" s="17">
        <f>+Ventas_Wellpro[[#This Row],[Total de Venta sin IVA]]+Ventas_Wellpro[[#This Row],[IVA]]</f>
        <v>320.70520000000005</v>
      </c>
      <c r="J5432">
        <f>YEAR(Ventas_Wellpro[[#This Row],[Fecha]])</f>
        <v>2026</v>
      </c>
      <c r="K5432" t="str">
        <f>TEXT(Ventas_Wellpro[[#This Row],[Fecha]],"MMMM")</f>
        <v>julio</v>
      </c>
      <c r="L5432">
        <f>DAY(Ventas_Wellpro[[#This Row],[Fecha]])</f>
        <v>6</v>
      </c>
    </row>
    <row r="5433" spans="2:12" x14ac:dyDescent="0.25">
      <c r="B5433" s="70">
        <v>46209</v>
      </c>
      <c r="C5433" s="74" t="s">
        <v>11</v>
      </c>
      <c r="D5433" s="211" t="s">
        <v>144</v>
      </c>
      <c r="E5433" s="202">
        <v>276.47000000000003</v>
      </c>
      <c r="F5433" s="202">
        <v>1</v>
      </c>
      <c r="G5433" s="48">
        <f>+(Ventas_Wellpro[[#This Row],[Precio de Venta]]*0.16)*Ventas_Wellpro[[#This Row],[Cantidad Vendida]]</f>
        <v>44.235200000000006</v>
      </c>
      <c r="H5433" s="204">
        <v>276.47000000000003</v>
      </c>
      <c r="I5433" s="17">
        <f>+Ventas_Wellpro[[#This Row],[Total de Venta sin IVA]]+Ventas_Wellpro[[#This Row],[IVA]]</f>
        <v>320.70520000000005</v>
      </c>
      <c r="J5433">
        <f>YEAR(Ventas_Wellpro[[#This Row],[Fecha]])</f>
        <v>2026</v>
      </c>
      <c r="K5433" t="str">
        <f>TEXT(Ventas_Wellpro[[#This Row],[Fecha]],"MMMM")</f>
        <v>julio</v>
      </c>
      <c r="L5433">
        <f>DAY(Ventas_Wellpro[[#This Row],[Fecha]])</f>
        <v>6</v>
      </c>
    </row>
    <row r="5434" spans="2:12" x14ac:dyDescent="0.25">
      <c r="B5434" s="70">
        <v>46209</v>
      </c>
      <c r="C5434" s="74" t="s">
        <v>11</v>
      </c>
      <c r="D5434" s="210" t="s">
        <v>144</v>
      </c>
      <c r="E5434" s="201">
        <v>276.47000000000003</v>
      </c>
      <c r="F5434" s="201">
        <v>1</v>
      </c>
      <c r="G5434" s="48">
        <f>+(Ventas_Wellpro[[#This Row],[Precio de Venta]]*0.16)*Ventas_Wellpro[[#This Row],[Cantidad Vendida]]</f>
        <v>44.235200000000006</v>
      </c>
      <c r="H5434" s="203">
        <v>276.47000000000003</v>
      </c>
      <c r="I5434" s="17">
        <f>+Ventas_Wellpro[[#This Row],[Total de Venta sin IVA]]+Ventas_Wellpro[[#This Row],[IVA]]</f>
        <v>320.70520000000005</v>
      </c>
      <c r="J5434">
        <f>YEAR(Ventas_Wellpro[[#This Row],[Fecha]])</f>
        <v>2026</v>
      </c>
      <c r="K5434" t="str">
        <f>TEXT(Ventas_Wellpro[[#This Row],[Fecha]],"MMMM")</f>
        <v>julio</v>
      </c>
      <c r="L5434">
        <f>DAY(Ventas_Wellpro[[#This Row],[Fecha]])</f>
        <v>6</v>
      </c>
    </row>
    <row r="5435" spans="2:12" x14ac:dyDescent="0.25">
      <c r="B5435" s="70">
        <v>46209</v>
      </c>
      <c r="C5435" s="74" t="s">
        <v>11</v>
      </c>
      <c r="D5435" s="211" t="s">
        <v>144</v>
      </c>
      <c r="E5435" s="202">
        <v>276.47000000000003</v>
      </c>
      <c r="F5435" s="202">
        <v>1</v>
      </c>
      <c r="G5435" s="48">
        <f>+(Ventas_Wellpro[[#This Row],[Precio de Venta]]*0.16)*Ventas_Wellpro[[#This Row],[Cantidad Vendida]]</f>
        <v>44.235200000000006</v>
      </c>
      <c r="H5435" s="204">
        <v>276.47000000000003</v>
      </c>
      <c r="I5435" s="17">
        <f>+Ventas_Wellpro[[#This Row],[Total de Venta sin IVA]]+Ventas_Wellpro[[#This Row],[IVA]]</f>
        <v>320.70520000000005</v>
      </c>
      <c r="J5435">
        <f>YEAR(Ventas_Wellpro[[#This Row],[Fecha]])</f>
        <v>2026</v>
      </c>
      <c r="K5435" t="str">
        <f>TEXT(Ventas_Wellpro[[#This Row],[Fecha]],"MMMM")</f>
        <v>julio</v>
      </c>
      <c r="L5435">
        <f>DAY(Ventas_Wellpro[[#This Row],[Fecha]])</f>
        <v>6</v>
      </c>
    </row>
    <row r="5436" spans="2:12" x14ac:dyDescent="0.25">
      <c r="B5436" s="70">
        <v>46209</v>
      </c>
      <c r="C5436" s="74" t="s">
        <v>10</v>
      </c>
      <c r="D5436" s="210" t="s">
        <v>144</v>
      </c>
      <c r="E5436" s="201">
        <v>276.47000000000003</v>
      </c>
      <c r="F5436" s="201">
        <v>1</v>
      </c>
      <c r="G5436" s="48">
        <f>+(Ventas_Wellpro[[#This Row],[Precio de Venta]]*0.16)*Ventas_Wellpro[[#This Row],[Cantidad Vendida]]</f>
        <v>44.235200000000006</v>
      </c>
      <c r="H5436" s="203">
        <v>276.47000000000003</v>
      </c>
      <c r="I5436" s="17">
        <f>+Ventas_Wellpro[[#This Row],[Total de Venta sin IVA]]+Ventas_Wellpro[[#This Row],[IVA]]</f>
        <v>320.70520000000005</v>
      </c>
      <c r="J5436">
        <f>YEAR(Ventas_Wellpro[[#This Row],[Fecha]])</f>
        <v>2026</v>
      </c>
      <c r="K5436" t="str">
        <f>TEXT(Ventas_Wellpro[[#This Row],[Fecha]],"MMMM")</f>
        <v>julio</v>
      </c>
      <c r="L5436">
        <f>DAY(Ventas_Wellpro[[#This Row],[Fecha]])</f>
        <v>6</v>
      </c>
    </row>
    <row r="5437" spans="2:12" x14ac:dyDescent="0.25">
      <c r="B5437" s="70">
        <v>46209</v>
      </c>
      <c r="C5437" s="74" t="s">
        <v>10</v>
      </c>
      <c r="D5437" s="211" t="s">
        <v>144</v>
      </c>
      <c r="E5437" s="202">
        <v>276.47000000000003</v>
      </c>
      <c r="F5437" s="202">
        <v>1</v>
      </c>
      <c r="G5437" s="48">
        <f>+(Ventas_Wellpro[[#This Row],[Precio de Venta]]*0.16)*Ventas_Wellpro[[#This Row],[Cantidad Vendida]]</f>
        <v>44.235200000000006</v>
      </c>
      <c r="H5437" s="204">
        <v>276.47000000000003</v>
      </c>
      <c r="I5437" s="17">
        <f>+Ventas_Wellpro[[#This Row],[Total de Venta sin IVA]]+Ventas_Wellpro[[#This Row],[IVA]]</f>
        <v>320.70520000000005</v>
      </c>
      <c r="J5437">
        <f>YEAR(Ventas_Wellpro[[#This Row],[Fecha]])</f>
        <v>2026</v>
      </c>
      <c r="K5437" t="str">
        <f>TEXT(Ventas_Wellpro[[#This Row],[Fecha]],"MMMM")</f>
        <v>julio</v>
      </c>
      <c r="L5437">
        <f>DAY(Ventas_Wellpro[[#This Row],[Fecha]])</f>
        <v>6</v>
      </c>
    </row>
    <row r="5438" spans="2:12" x14ac:dyDescent="0.25">
      <c r="B5438" s="70">
        <v>46209</v>
      </c>
      <c r="C5438" s="74" t="s">
        <v>10</v>
      </c>
      <c r="D5438" s="210" t="s">
        <v>144</v>
      </c>
      <c r="E5438" s="201">
        <v>276.47000000000003</v>
      </c>
      <c r="F5438" s="201">
        <v>1</v>
      </c>
      <c r="G5438" s="48">
        <f>+(Ventas_Wellpro[[#This Row],[Precio de Venta]]*0.16)*Ventas_Wellpro[[#This Row],[Cantidad Vendida]]</f>
        <v>44.235200000000006</v>
      </c>
      <c r="H5438" s="203">
        <v>276.47000000000003</v>
      </c>
      <c r="I5438" s="17">
        <f>+Ventas_Wellpro[[#This Row],[Total de Venta sin IVA]]+Ventas_Wellpro[[#This Row],[IVA]]</f>
        <v>320.70520000000005</v>
      </c>
      <c r="J5438">
        <f>YEAR(Ventas_Wellpro[[#This Row],[Fecha]])</f>
        <v>2026</v>
      </c>
      <c r="K5438" t="str">
        <f>TEXT(Ventas_Wellpro[[#This Row],[Fecha]],"MMMM")</f>
        <v>julio</v>
      </c>
      <c r="L5438">
        <f>DAY(Ventas_Wellpro[[#This Row],[Fecha]])</f>
        <v>6</v>
      </c>
    </row>
    <row r="5439" spans="2:12" x14ac:dyDescent="0.25">
      <c r="B5439" s="70">
        <v>46209</v>
      </c>
      <c r="C5439" s="74" t="s">
        <v>10</v>
      </c>
      <c r="D5439" s="211" t="s">
        <v>144</v>
      </c>
      <c r="E5439" s="202">
        <v>276.47000000000003</v>
      </c>
      <c r="F5439" s="202">
        <v>1</v>
      </c>
      <c r="G5439" s="48">
        <f>+(Ventas_Wellpro[[#This Row],[Precio de Venta]]*0.16)*Ventas_Wellpro[[#This Row],[Cantidad Vendida]]</f>
        <v>44.235200000000006</v>
      </c>
      <c r="H5439" s="204">
        <v>276.47000000000003</v>
      </c>
      <c r="I5439" s="17">
        <f>+Ventas_Wellpro[[#This Row],[Total de Venta sin IVA]]+Ventas_Wellpro[[#This Row],[IVA]]</f>
        <v>320.70520000000005</v>
      </c>
      <c r="J5439">
        <f>YEAR(Ventas_Wellpro[[#This Row],[Fecha]])</f>
        <v>2026</v>
      </c>
      <c r="K5439" t="str">
        <f>TEXT(Ventas_Wellpro[[#This Row],[Fecha]],"MMMM")</f>
        <v>julio</v>
      </c>
      <c r="L5439">
        <f>DAY(Ventas_Wellpro[[#This Row],[Fecha]])</f>
        <v>6</v>
      </c>
    </row>
    <row r="5440" spans="2:12" x14ac:dyDescent="0.25">
      <c r="B5440" s="70">
        <v>46209</v>
      </c>
      <c r="C5440" s="74" t="s">
        <v>10</v>
      </c>
      <c r="D5440" s="210" t="s">
        <v>144</v>
      </c>
      <c r="E5440" s="201">
        <v>276.47000000000003</v>
      </c>
      <c r="F5440" s="201">
        <v>1</v>
      </c>
      <c r="G5440" s="48">
        <f>+(Ventas_Wellpro[[#This Row],[Precio de Venta]]*0.16)*Ventas_Wellpro[[#This Row],[Cantidad Vendida]]</f>
        <v>44.235200000000006</v>
      </c>
      <c r="H5440" s="203">
        <v>276.47000000000003</v>
      </c>
      <c r="I5440" s="17">
        <f>+Ventas_Wellpro[[#This Row],[Total de Venta sin IVA]]+Ventas_Wellpro[[#This Row],[IVA]]</f>
        <v>320.70520000000005</v>
      </c>
      <c r="J5440">
        <f>YEAR(Ventas_Wellpro[[#This Row],[Fecha]])</f>
        <v>2026</v>
      </c>
      <c r="K5440" t="str">
        <f>TEXT(Ventas_Wellpro[[#This Row],[Fecha]],"MMMM")</f>
        <v>julio</v>
      </c>
      <c r="L5440">
        <f>DAY(Ventas_Wellpro[[#This Row],[Fecha]])</f>
        <v>6</v>
      </c>
    </row>
    <row r="5441" spans="2:12" x14ac:dyDescent="0.25">
      <c r="B5441" s="70">
        <v>46209</v>
      </c>
      <c r="C5441" s="74" t="s">
        <v>123</v>
      </c>
      <c r="D5441" s="210" t="s">
        <v>144</v>
      </c>
      <c r="E5441" s="201">
        <v>121.94</v>
      </c>
      <c r="F5441" s="201">
        <v>1</v>
      </c>
      <c r="G5441" s="48">
        <f>+(Ventas_Wellpro[[#This Row],[Precio de Venta]]*0.16)*Ventas_Wellpro[[#This Row],[Cantidad Vendida]]</f>
        <v>19.510400000000001</v>
      </c>
      <c r="H5441" s="203">
        <v>121.94</v>
      </c>
      <c r="I5441" s="17">
        <f>+Ventas_Wellpro[[#This Row],[Total de Venta sin IVA]]+Ventas_Wellpro[[#This Row],[IVA]]</f>
        <v>141.4504</v>
      </c>
      <c r="J5441">
        <f>YEAR(Ventas_Wellpro[[#This Row],[Fecha]])</f>
        <v>2026</v>
      </c>
      <c r="K5441" t="str">
        <f>TEXT(Ventas_Wellpro[[#This Row],[Fecha]],"MMMM")</f>
        <v>julio</v>
      </c>
      <c r="L5441">
        <f>DAY(Ventas_Wellpro[[#This Row],[Fecha]])</f>
        <v>6</v>
      </c>
    </row>
    <row r="5442" spans="2:12" x14ac:dyDescent="0.25">
      <c r="B5442" s="70">
        <v>46209</v>
      </c>
      <c r="C5442" s="74" t="s">
        <v>123</v>
      </c>
      <c r="D5442" s="211" t="s">
        <v>144</v>
      </c>
      <c r="E5442" s="202">
        <v>121.94</v>
      </c>
      <c r="F5442" s="202">
        <v>1</v>
      </c>
      <c r="G5442" s="48">
        <f>+(Ventas_Wellpro[[#This Row],[Precio de Venta]]*0.16)*Ventas_Wellpro[[#This Row],[Cantidad Vendida]]</f>
        <v>19.510400000000001</v>
      </c>
      <c r="H5442" s="204">
        <v>121.94</v>
      </c>
      <c r="I5442" s="17">
        <f>+Ventas_Wellpro[[#This Row],[Total de Venta sin IVA]]+Ventas_Wellpro[[#This Row],[IVA]]</f>
        <v>141.4504</v>
      </c>
      <c r="J5442">
        <f>YEAR(Ventas_Wellpro[[#This Row],[Fecha]])</f>
        <v>2026</v>
      </c>
      <c r="K5442" t="str">
        <f>TEXT(Ventas_Wellpro[[#This Row],[Fecha]],"MMMM")</f>
        <v>julio</v>
      </c>
      <c r="L5442">
        <f>DAY(Ventas_Wellpro[[#This Row],[Fecha]])</f>
        <v>6</v>
      </c>
    </row>
    <row r="5443" spans="2:12" x14ac:dyDescent="0.25">
      <c r="B5443" s="70">
        <v>46209</v>
      </c>
      <c r="C5443" s="74" t="s">
        <v>123</v>
      </c>
      <c r="D5443" s="210" t="s">
        <v>144</v>
      </c>
      <c r="E5443" s="201">
        <v>121.94</v>
      </c>
      <c r="F5443" s="201">
        <v>1</v>
      </c>
      <c r="G5443" s="48">
        <f>+(Ventas_Wellpro[[#This Row],[Precio de Venta]]*0.16)*Ventas_Wellpro[[#This Row],[Cantidad Vendida]]</f>
        <v>19.510400000000001</v>
      </c>
      <c r="H5443" s="203">
        <v>121.94</v>
      </c>
      <c r="I5443" s="17">
        <f>+Ventas_Wellpro[[#This Row],[Total de Venta sin IVA]]+Ventas_Wellpro[[#This Row],[IVA]]</f>
        <v>141.4504</v>
      </c>
      <c r="J5443">
        <f>YEAR(Ventas_Wellpro[[#This Row],[Fecha]])</f>
        <v>2026</v>
      </c>
      <c r="K5443" t="str">
        <f>TEXT(Ventas_Wellpro[[#This Row],[Fecha]],"MMMM")</f>
        <v>julio</v>
      </c>
      <c r="L5443">
        <f>DAY(Ventas_Wellpro[[#This Row],[Fecha]])</f>
        <v>6</v>
      </c>
    </row>
    <row r="5444" spans="2:12" x14ac:dyDescent="0.25">
      <c r="B5444" s="70">
        <v>46209</v>
      </c>
      <c r="C5444" s="74" t="s">
        <v>123</v>
      </c>
      <c r="D5444" s="211" t="s">
        <v>144</v>
      </c>
      <c r="E5444" s="202">
        <v>121.94</v>
      </c>
      <c r="F5444" s="202">
        <v>1</v>
      </c>
      <c r="G5444" s="48">
        <f>+(Ventas_Wellpro[[#This Row],[Precio de Venta]]*0.16)*Ventas_Wellpro[[#This Row],[Cantidad Vendida]]</f>
        <v>19.510400000000001</v>
      </c>
      <c r="H5444" s="204">
        <v>121.94</v>
      </c>
      <c r="I5444" s="17">
        <f>+Ventas_Wellpro[[#This Row],[Total de Venta sin IVA]]+Ventas_Wellpro[[#This Row],[IVA]]</f>
        <v>141.4504</v>
      </c>
      <c r="J5444">
        <f>YEAR(Ventas_Wellpro[[#This Row],[Fecha]])</f>
        <v>2026</v>
      </c>
      <c r="K5444" t="str">
        <f>TEXT(Ventas_Wellpro[[#This Row],[Fecha]],"MMMM")</f>
        <v>julio</v>
      </c>
      <c r="L5444">
        <f>DAY(Ventas_Wellpro[[#This Row],[Fecha]])</f>
        <v>6</v>
      </c>
    </row>
    <row r="5445" spans="2:12" x14ac:dyDescent="0.25">
      <c r="B5445" s="70">
        <v>46209</v>
      </c>
      <c r="C5445" s="74" t="s">
        <v>123</v>
      </c>
      <c r="D5445" s="210" t="s">
        <v>144</v>
      </c>
      <c r="E5445" s="201">
        <v>121.94</v>
      </c>
      <c r="F5445" s="201">
        <v>1</v>
      </c>
      <c r="G5445" s="48">
        <f>+(Ventas_Wellpro[[#This Row],[Precio de Venta]]*0.16)*Ventas_Wellpro[[#This Row],[Cantidad Vendida]]</f>
        <v>19.510400000000001</v>
      </c>
      <c r="H5445" s="203">
        <v>121.94</v>
      </c>
      <c r="I5445" s="17">
        <f>+Ventas_Wellpro[[#This Row],[Total de Venta sin IVA]]+Ventas_Wellpro[[#This Row],[IVA]]</f>
        <v>141.4504</v>
      </c>
      <c r="J5445">
        <f>YEAR(Ventas_Wellpro[[#This Row],[Fecha]])</f>
        <v>2026</v>
      </c>
      <c r="K5445" t="str">
        <f>TEXT(Ventas_Wellpro[[#This Row],[Fecha]],"MMMM")</f>
        <v>julio</v>
      </c>
      <c r="L5445">
        <f>DAY(Ventas_Wellpro[[#This Row],[Fecha]])</f>
        <v>6</v>
      </c>
    </row>
    <row r="5446" spans="2:12" x14ac:dyDescent="0.25">
      <c r="B5446" s="70">
        <v>46209</v>
      </c>
      <c r="C5446" s="74" t="s">
        <v>123</v>
      </c>
      <c r="D5446" s="211" t="s">
        <v>144</v>
      </c>
      <c r="E5446" s="202">
        <v>121.94</v>
      </c>
      <c r="F5446" s="202">
        <v>1</v>
      </c>
      <c r="G5446" s="48">
        <f>+(Ventas_Wellpro[[#This Row],[Precio de Venta]]*0.16)*Ventas_Wellpro[[#This Row],[Cantidad Vendida]]</f>
        <v>19.510400000000001</v>
      </c>
      <c r="H5446" s="204">
        <v>121.94</v>
      </c>
      <c r="I5446" s="17">
        <f>+Ventas_Wellpro[[#This Row],[Total de Venta sin IVA]]+Ventas_Wellpro[[#This Row],[IVA]]</f>
        <v>141.4504</v>
      </c>
      <c r="J5446">
        <f>YEAR(Ventas_Wellpro[[#This Row],[Fecha]])</f>
        <v>2026</v>
      </c>
      <c r="K5446" t="str">
        <f>TEXT(Ventas_Wellpro[[#This Row],[Fecha]],"MMMM")</f>
        <v>julio</v>
      </c>
      <c r="L5446">
        <f>DAY(Ventas_Wellpro[[#This Row],[Fecha]])</f>
        <v>6</v>
      </c>
    </row>
    <row r="5447" spans="2:12" x14ac:dyDescent="0.25">
      <c r="B5447" s="70">
        <v>46210</v>
      </c>
      <c r="C5447" s="88" t="s">
        <v>18</v>
      </c>
      <c r="D5447" t="s">
        <v>196</v>
      </c>
      <c r="E5447" s="201">
        <v>525.59</v>
      </c>
      <c r="F5447" s="201">
        <v>6</v>
      </c>
      <c r="G5447" s="48">
        <f>+(Ventas_Wellpro[[#This Row],[Precio de Venta]]*0.16)*Ventas_Wellpro[[#This Row],[Cantidad Vendida]]</f>
        <v>504.56640000000004</v>
      </c>
      <c r="H5447" s="203">
        <v>3153.54</v>
      </c>
      <c r="I5447" s="17">
        <f>+Ventas_Wellpro[[#This Row],[Total de Venta sin IVA]]+Ventas_Wellpro[[#This Row],[IVA]]</f>
        <v>3658.1064000000001</v>
      </c>
      <c r="J5447">
        <f>YEAR(Ventas_Wellpro[[#This Row],[Fecha]])</f>
        <v>2026</v>
      </c>
      <c r="K5447" t="str">
        <f>TEXT(Ventas_Wellpro[[#This Row],[Fecha]],"MMMM")</f>
        <v>julio</v>
      </c>
      <c r="L5447">
        <f>DAY(Ventas_Wellpro[[#This Row],[Fecha]])</f>
        <v>7</v>
      </c>
    </row>
    <row r="5448" spans="2:12" x14ac:dyDescent="0.25">
      <c r="B5448" s="70">
        <v>46210</v>
      </c>
      <c r="C5448" s="88" t="s">
        <v>18</v>
      </c>
      <c r="D5448" t="s">
        <v>196</v>
      </c>
      <c r="E5448" s="202">
        <v>525.59</v>
      </c>
      <c r="F5448" s="202">
        <v>6</v>
      </c>
      <c r="G5448" s="48">
        <f>+(Ventas_Wellpro[[#This Row],[Precio de Venta]]*0.16)*Ventas_Wellpro[[#This Row],[Cantidad Vendida]]</f>
        <v>504.56640000000004</v>
      </c>
      <c r="H5448" s="204">
        <v>3153.54</v>
      </c>
      <c r="I5448" s="17">
        <f>+Ventas_Wellpro[[#This Row],[Total de Venta sin IVA]]+Ventas_Wellpro[[#This Row],[IVA]]</f>
        <v>3658.1064000000001</v>
      </c>
      <c r="J5448">
        <f>YEAR(Ventas_Wellpro[[#This Row],[Fecha]])</f>
        <v>2026</v>
      </c>
      <c r="K5448" t="str">
        <f>TEXT(Ventas_Wellpro[[#This Row],[Fecha]],"MMMM")</f>
        <v>julio</v>
      </c>
      <c r="L5448">
        <f>DAY(Ventas_Wellpro[[#This Row],[Fecha]])</f>
        <v>7</v>
      </c>
    </row>
    <row r="5449" spans="2:12" x14ac:dyDescent="0.25">
      <c r="B5449" s="70">
        <v>46210</v>
      </c>
      <c r="C5449" s="74" t="s">
        <v>22</v>
      </c>
      <c r="D5449" s="210" t="s">
        <v>144</v>
      </c>
      <c r="E5449" s="201">
        <v>121.94</v>
      </c>
      <c r="F5449" s="201">
        <v>1</v>
      </c>
      <c r="G5449" s="48">
        <f>+(Ventas_Wellpro[[#This Row],[Precio de Venta]]*0.16)*Ventas_Wellpro[[#This Row],[Cantidad Vendida]]</f>
        <v>19.510400000000001</v>
      </c>
      <c r="H5449" s="203">
        <v>121.94</v>
      </c>
      <c r="I5449" s="17">
        <f>+Ventas_Wellpro[[#This Row],[Total de Venta sin IVA]]+Ventas_Wellpro[[#This Row],[IVA]]</f>
        <v>141.4504</v>
      </c>
      <c r="J5449">
        <f>YEAR(Ventas_Wellpro[[#This Row],[Fecha]])</f>
        <v>2026</v>
      </c>
      <c r="K5449" t="str">
        <f>TEXT(Ventas_Wellpro[[#This Row],[Fecha]],"MMMM")</f>
        <v>julio</v>
      </c>
      <c r="L5449">
        <f>DAY(Ventas_Wellpro[[#This Row],[Fecha]])</f>
        <v>7</v>
      </c>
    </row>
    <row r="5450" spans="2:12" x14ac:dyDescent="0.25">
      <c r="B5450" s="70">
        <v>46210</v>
      </c>
      <c r="C5450" s="74" t="s">
        <v>22</v>
      </c>
      <c r="D5450" s="211" t="s">
        <v>144</v>
      </c>
      <c r="E5450" s="202">
        <v>121.94</v>
      </c>
      <c r="F5450" s="202">
        <v>1</v>
      </c>
      <c r="G5450" s="48">
        <f>+(Ventas_Wellpro[[#This Row],[Precio de Venta]]*0.16)*Ventas_Wellpro[[#This Row],[Cantidad Vendida]]</f>
        <v>19.510400000000001</v>
      </c>
      <c r="H5450" s="204">
        <v>121.94</v>
      </c>
      <c r="I5450" s="17">
        <f>+Ventas_Wellpro[[#This Row],[Total de Venta sin IVA]]+Ventas_Wellpro[[#This Row],[IVA]]</f>
        <v>141.4504</v>
      </c>
      <c r="J5450">
        <f>YEAR(Ventas_Wellpro[[#This Row],[Fecha]])</f>
        <v>2026</v>
      </c>
      <c r="K5450" t="str">
        <f>TEXT(Ventas_Wellpro[[#This Row],[Fecha]],"MMMM")</f>
        <v>julio</v>
      </c>
      <c r="L5450">
        <f>DAY(Ventas_Wellpro[[#This Row],[Fecha]])</f>
        <v>7</v>
      </c>
    </row>
    <row r="5451" spans="2:12" x14ac:dyDescent="0.25">
      <c r="B5451" s="70">
        <v>46210</v>
      </c>
      <c r="C5451" s="74" t="s">
        <v>22</v>
      </c>
      <c r="D5451" s="210" t="s">
        <v>144</v>
      </c>
      <c r="E5451" s="201">
        <v>121.94</v>
      </c>
      <c r="F5451" s="201">
        <v>1</v>
      </c>
      <c r="G5451" s="48">
        <f>+(Ventas_Wellpro[[#This Row],[Precio de Venta]]*0.16)*Ventas_Wellpro[[#This Row],[Cantidad Vendida]]</f>
        <v>19.510400000000001</v>
      </c>
      <c r="H5451" s="203">
        <v>121.94</v>
      </c>
      <c r="I5451" s="17">
        <f>+Ventas_Wellpro[[#This Row],[Total de Venta sin IVA]]+Ventas_Wellpro[[#This Row],[IVA]]</f>
        <v>141.4504</v>
      </c>
      <c r="J5451">
        <f>YEAR(Ventas_Wellpro[[#This Row],[Fecha]])</f>
        <v>2026</v>
      </c>
      <c r="K5451" t="str">
        <f>TEXT(Ventas_Wellpro[[#This Row],[Fecha]],"MMMM")</f>
        <v>julio</v>
      </c>
      <c r="L5451">
        <f>DAY(Ventas_Wellpro[[#This Row],[Fecha]])</f>
        <v>7</v>
      </c>
    </row>
    <row r="5452" spans="2:12" x14ac:dyDescent="0.25">
      <c r="B5452" s="70">
        <v>46210</v>
      </c>
      <c r="C5452" s="74" t="s">
        <v>22</v>
      </c>
      <c r="D5452" s="211" t="s">
        <v>144</v>
      </c>
      <c r="E5452" s="202">
        <v>121.94</v>
      </c>
      <c r="F5452" s="202">
        <v>1</v>
      </c>
      <c r="G5452" s="48">
        <f>+(Ventas_Wellpro[[#This Row],[Precio de Venta]]*0.16)*Ventas_Wellpro[[#This Row],[Cantidad Vendida]]</f>
        <v>19.510400000000001</v>
      </c>
      <c r="H5452" s="204">
        <v>121.94</v>
      </c>
      <c r="I5452" s="17">
        <f>+Ventas_Wellpro[[#This Row],[Total de Venta sin IVA]]+Ventas_Wellpro[[#This Row],[IVA]]</f>
        <v>141.4504</v>
      </c>
      <c r="J5452">
        <f>YEAR(Ventas_Wellpro[[#This Row],[Fecha]])</f>
        <v>2026</v>
      </c>
      <c r="K5452" t="str">
        <f>TEXT(Ventas_Wellpro[[#This Row],[Fecha]],"MMMM")</f>
        <v>julio</v>
      </c>
      <c r="L5452">
        <f>DAY(Ventas_Wellpro[[#This Row],[Fecha]])</f>
        <v>7</v>
      </c>
    </row>
    <row r="5453" spans="2:12" x14ac:dyDescent="0.25">
      <c r="B5453" s="70">
        <v>46210</v>
      </c>
      <c r="C5453" s="74" t="s">
        <v>22</v>
      </c>
      <c r="D5453" s="210" t="s">
        <v>144</v>
      </c>
      <c r="E5453" s="201">
        <v>121.94</v>
      </c>
      <c r="F5453" s="201">
        <v>1</v>
      </c>
      <c r="G5453" s="48">
        <f>+(Ventas_Wellpro[[#This Row],[Precio de Venta]]*0.16)*Ventas_Wellpro[[#This Row],[Cantidad Vendida]]</f>
        <v>19.510400000000001</v>
      </c>
      <c r="H5453" s="203">
        <v>121.94</v>
      </c>
      <c r="I5453" s="17">
        <f>+Ventas_Wellpro[[#This Row],[Total de Venta sin IVA]]+Ventas_Wellpro[[#This Row],[IVA]]</f>
        <v>141.4504</v>
      </c>
      <c r="J5453">
        <f>YEAR(Ventas_Wellpro[[#This Row],[Fecha]])</f>
        <v>2026</v>
      </c>
      <c r="K5453" t="str">
        <f>TEXT(Ventas_Wellpro[[#This Row],[Fecha]],"MMMM")</f>
        <v>julio</v>
      </c>
      <c r="L5453">
        <f>DAY(Ventas_Wellpro[[#This Row],[Fecha]])</f>
        <v>7</v>
      </c>
    </row>
    <row r="5454" spans="2:12" x14ac:dyDescent="0.25">
      <c r="B5454" s="70">
        <v>46210</v>
      </c>
      <c r="C5454" s="74" t="s">
        <v>22</v>
      </c>
      <c r="D5454" s="211" t="s">
        <v>144</v>
      </c>
      <c r="E5454" s="202">
        <v>121.94</v>
      </c>
      <c r="F5454" s="202">
        <v>1</v>
      </c>
      <c r="G5454" s="48">
        <f>+(Ventas_Wellpro[[#This Row],[Precio de Venta]]*0.16)*Ventas_Wellpro[[#This Row],[Cantidad Vendida]]</f>
        <v>19.510400000000001</v>
      </c>
      <c r="H5454" s="204">
        <v>121.94</v>
      </c>
      <c r="I5454" s="17">
        <f>+Ventas_Wellpro[[#This Row],[Total de Venta sin IVA]]+Ventas_Wellpro[[#This Row],[IVA]]</f>
        <v>141.4504</v>
      </c>
      <c r="J5454">
        <f>YEAR(Ventas_Wellpro[[#This Row],[Fecha]])</f>
        <v>2026</v>
      </c>
      <c r="K5454" t="str">
        <f>TEXT(Ventas_Wellpro[[#This Row],[Fecha]],"MMMM")</f>
        <v>julio</v>
      </c>
      <c r="L5454">
        <f>DAY(Ventas_Wellpro[[#This Row],[Fecha]])</f>
        <v>7</v>
      </c>
    </row>
    <row r="5455" spans="2:12" x14ac:dyDescent="0.25">
      <c r="B5455" s="70">
        <v>46210</v>
      </c>
      <c r="C5455" s="74" t="s">
        <v>22</v>
      </c>
      <c r="D5455" s="210" t="s">
        <v>144</v>
      </c>
      <c r="E5455" s="201">
        <v>121.94</v>
      </c>
      <c r="F5455" s="201">
        <v>1</v>
      </c>
      <c r="G5455" s="48">
        <f>+(Ventas_Wellpro[[#This Row],[Precio de Venta]]*0.16)*Ventas_Wellpro[[#This Row],[Cantidad Vendida]]</f>
        <v>19.510400000000001</v>
      </c>
      <c r="H5455" s="203">
        <v>121.94</v>
      </c>
      <c r="I5455" s="17">
        <f>+Ventas_Wellpro[[#This Row],[Total de Venta sin IVA]]+Ventas_Wellpro[[#This Row],[IVA]]</f>
        <v>141.4504</v>
      </c>
      <c r="J5455">
        <f>YEAR(Ventas_Wellpro[[#This Row],[Fecha]])</f>
        <v>2026</v>
      </c>
      <c r="K5455" t="str">
        <f>TEXT(Ventas_Wellpro[[#This Row],[Fecha]],"MMMM")</f>
        <v>julio</v>
      </c>
      <c r="L5455">
        <f>DAY(Ventas_Wellpro[[#This Row],[Fecha]])</f>
        <v>7</v>
      </c>
    </row>
    <row r="5456" spans="2:12" x14ac:dyDescent="0.25">
      <c r="B5456" s="70">
        <v>46210</v>
      </c>
      <c r="C5456" s="74" t="s">
        <v>21</v>
      </c>
      <c r="D5456" s="210" t="s">
        <v>144</v>
      </c>
      <c r="E5456" s="201">
        <v>121.94</v>
      </c>
      <c r="F5456" s="201">
        <v>1</v>
      </c>
      <c r="G5456" s="48">
        <f>+(Ventas_Wellpro[[#This Row],[Precio de Venta]]*0.16)*Ventas_Wellpro[[#This Row],[Cantidad Vendida]]</f>
        <v>19.510400000000001</v>
      </c>
      <c r="H5456" s="203">
        <v>121.94</v>
      </c>
      <c r="I5456" s="17">
        <f>+Ventas_Wellpro[[#This Row],[Total de Venta sin IVA]]+Ventas_Wellpro[[#This Row],[IVA]]</f>
        <v>141.4504</v>
      </c>
      <c r="J5456">
        <f>YEAR(Ventas_Wellpro[[#This Row],[Fecha]])</f>
        <v>2026</v>
      </c>
      <c r="K5456" t="str">
        <f>TEXT(Ventas_Wellpro[[#This Row],[Fecha]],"MMMM")</f>
        <v>julio</v>
      </c>
      <c r="L5456">
        <f>DAY(Ventas_Wellpro[[#This Row],[Fecha]])</f>
        <v>7</v>
      </c>
    </row>
    <row r="5457" spans="2:12" x14ac:dyDescent="0.25">
      <c r="B5457" s="70">
        <v>46210</v>
      </c>
      <c r="C5457" s="74" t="s">
        <v>21</v>
      </c>
      <c r="D5457" s="211" t="s">
        <v>144</v>
      </c>
      <c r="E5457" s="202">
        <v>121.94</v>
      </c>
      <c r="F5457" s="202">
        <v>1</v>
      </c>
      <c r="G5457" s="48">
        <f>+(Ventas_Wellpro[[#This Row],[Precio de Venta]]*0.16)*Ventas_Wellpro[[#This Row],[Cantidad Vendida]]</f>
        <v>19.510400000000001</v>
      </c>
      <c r="H5457" s="204">
        <v>121.94</v>
      </c>
      <c r="I5457" s="17">
        <f>+Ventas_Wellpro[[#This Row],[Total de Venta sin IVA]]+Ventas_Wellpro[[#This Row],[IVA]]</f>
        <v>141.4504</v>
      </c>
      <c r="J5457">
        <f>YEAR(Ventas_Wellpro[[#This Row],[Fecha]])</f>
        <v>2026</v>
      </c>
      <c r="K5457" t="str">
        <f>TEXT(Ventas_Wellpro[[#This Row],[Fecha]],"MMMM")</f>
        <v>julio</v>
      </c>
      <c r="L5457">
        <f>DAY(Ventas_Wellpro[[#This Row],[Fecha]])</f>
        <v>7</v>
      </c>
    </row>
    <row r="5458" spans="2:12" x14ac:dyDescent="0.25">
      <c r="B5458" s="70">
        <v>46210</v>
      </c>
      <c r="C5458" s="74" t="s">
        <v>24</v>
      </c>
      <c r="D5458" s="211" t="s">
        <v>144</v>
      </c>
      <c r="E5458" s="202">
        <v>121.94</v>
      </c>
      <c r="F5458" s="202">
        <v>1</v>
      </c>
      <c r="G5458" s="48">
        <f>+(Ventas_Wellpro[[#This Row],[Precio de Venta]]*0.16)*Ventas_Wellpro[[#This Row],[Cantidad Vendida]]</f>
        <v>19.510400000000001</v>
      </c>
      <c r="H5458" s="204">
        <v>121.94</v>
      </c>
      <c r="I5458" s="17">
        <f>+Ventas_Wellpro[[#This Row],[Total de Venta sin IVA]]+Ventas_Wellpro[[#This Row],[IVA]]</f>
        <v>141.4504</v>
      </c>
      <c r="J5458">
        <f>YEAR(Ventas_Wellpro[[#This Row],[Fecha]])</f>
        <v>2026</v>
      </c>
      <c r="K5458" t="str">
        <f>TEXT(Ventas_Wellpro[[#This Row],[Fecha]],"MMMM")</f>
        <v>julio</v>
      </c>
      <c r="L5458">
        <f>DAY(Ventas_Wellpro[[#This Row],[Fecha]])</f>
        <v>7</v>
      </c>
    </row>
    <row r="5459" spans="2:12" x14ac:dyDescent="0.25">
      <c r="B5459" s="70">
        <v>46210</v>
      </c>
      <c r="C5459" s="74" t="s">
        <v>12</v>
      </c>
      <c r="D5459" s="210" t="s">
        <v>144</v>
      </c>
      <c r="E5459" s="201">
        <v>276.47000000000003</v>
      </c>
      <c r="F5459" s="201">
        <v>1</v>
      </c>
      <c r="G5459" s="48">
        <f>+(Ventas_Wellpro[[#This Row],[Precio de Venta]]*0.16)*Ventas_Wellpro[[#This Row],[Cantidad Vendida]]</f>
        <v>44.235200000000006</v>
      </c>
      <c r="H5459" s="203">
        <v>276.47000000000003</v>
      </c>
      <c r="I5459" s="17">
        <f>+Ventas_Wellpro[[#This Row],[Total de Venta sin IVA]]+Ventas_Wellpro[[#This Row],[IVA]]</f>
        <v>320.70520000000005</v>
      </c>
      <c r="J5459">
        <f>YEAR(Ventas_Wellpro[[#This Row],[Fecha]])</f>
        <v>2026</v>
      </c>
      <c r="K5459" t="str">
        <f>TEXT(Ventas_Wellpro[[#This Row],[Fecha]],"MMMM")</f>
        <v>julio</v>
      </c>
      <c r="L5459">
        <f>DAY(Ventas_Wellpro[[#This Row],[Fecha]])</f>
        <v>7</v>
      </c>
    </row>
    <row r="5460" spans="2:12" x14ac:dyDescent="0.25">
      <c r="B5460" s="70">
        <v>46210</v>
      </c>
      <c r="C5460" s="74" t="s">
        <v>12</v>
      </c>
      <c r="D5460" s="211" t="s">
        <v>144</v>
      </c>
      <c r="E5460" s="202">
        <v>276.47000000000003</v>
      </c>
      <c r="F5460" s="202">
        <v>1</v>
      </c>
      <c r="G5460" s="48">
        <f>+(Ventas_Wellpro[[#This Row],[Precio de Venta]]*0.16)*Ventas_Wellpro[[#This Row],[Cantidad Vendida]]</f>
        <v>44.235200000000006</v>
      </c>
      <c r="H5460" s="204">
        <v>276.47000000000003</v>
      </c>
      <c r="I5460" s="17">
        <f>+Ventas_Wellpro[[#This Row],[Total de Venta sin IVA]]+Ventas_Wellpro[[#This Row],[IVA]]</f>
        <v>320.70520000000005</v>
      </c>
      <c r="J5460">
        <f>YEAR(Ventas_Wellpro[[#This Row],[Fecha]])</f>
        <v>2026</v>
      </c>
      <c r="K5460" t="str">
        <f>TEXT(Ventas_Wellpro[[#This Row],[Fecha]],"MMMM")</f>
        <v>julio</v>
      </c>
      <c r="L5460">
        <f>DAY(Ventas_Wellpro[[#This Row],[Fecha]])</f>
        <v>7</v>
      </c>
    </row>
    <row r="5461" spans="2:12" x14ac:dyDescent="0.25">
      <c r="B5461" s="70">
        <v>46210</v>
      </c>
      <c r="C5461" s="74" t="s">
        <v>12</v>
      </c>
      <c r="D5461" s="210" t="s">
        <v>144</v>
      </c>
      <c r="E5461" s="201">
        <v>276.47000000000003</v>
      </c>
      <c r="F5461" s="201">
        <v>1</v>
      </c>
      <c r="G5461" s="48">
        <f>+(Ventas_Wellpro[[#This Row],[Precio de Venta]]*0.16)*Ventas_Wellpro[[#This Row],[Cantidad Vendida]]</f>
        <v>44.235200000000006</v>
      </c>
      <c r="H5461" s="203">
        <v>276.47000000000003</v>
      </c>
      <c r="I5461" s="17">
        <f>+Ventas_Wellpro[[#This Row],[Total de Venta sin IVA]]+Ventas_Wellpro[[#This Row],[IVA]]</f>
        <v>320.70520000000005</v>
      </c>
      <c r="J5461">
        <f>YEAR(Ventas_Wellpro[[#This Row],[Fecha]])</f>
        <v>2026</v>
      </c>
      <c r="K5461" t="str">
        <f>TEXT(Ventas_Wellpro[[#This Row],[Fecha]],"MMMM")</f>
        <v>julio</v>
      </c>
      <c r="L5461">
        <f>DAY(Ventas_Wellpro[[#This Row],[Fecha]])</f>
        <v>7</v>
      </c>
    </row>
    <row r="5462" spans="2:12" x14ac:dyDescent="0.25">
      <c r="B5462" s="70">
        <v>46210</v>
      </c>
      <c r="C5462" s="74" t="s">
        <v>11</v>
      </c>
      <c r="D5462" s="210" t="s">
        <v>144</v>
      </c>
      <c r="E5462" s="201">
        <v>276.47000000000003</v>
      </c>
      <c r="F5462" s="201">
        <v>1</v>
      </c>
      <c r="G5462" s="48">
        <f>+(Ventas_Wellpro[[#This Row],[Precio de Venta]]*0.16)*Ventas_Wellpro[[#This Row],[Cantidad Vendida]]</f>
        <v>44.235200000000006</v>
      </c>
      <c r="H5462" s="203">
        <v>276.47000000000003</v>
      </c>
      <c r="I5462" s="17">
        <f>+Ventas_Wellpro[[#This Row],[Total de Venta sin IVA]]+Ventas_Wellpro[[#This Row],[IVA]]</f>
        <v>320.70520000000005</v>
      </c>
      <c r="J5462">
        <f>YEAR(Ventas_Wellpro[[#This Row],[Fecha]])</f>
        <v>2026</v>
      </c>
      <c r="K5462" t="str">
        <f>TEXT(Ventas_Wellpro[[#This Row],[Fecha]],"MMMM")</f>
        <v>julio</v>
      </c>
      <c r="L5462">
        <f>DAY(Ventas_Wellpro[[#This Row],[Fecha]])</f>
        <v>7</v>
      </c>
    </row>
    <row r="5463" spans="2:12" x14ac:dyDescent="0.25">
      <c r="B5463" s="70">
        <v>46210</v>
      </c>
      <c r="C5463" s="74" t="s">
        <v>10</v>
      </c>
      <c r="D5463" s="211" t="s">
        <v>144</v>
      </c>
      <c r="E5463" s="202">
        <v>276.47000000000003</v>
      </c>
      <c r="F5463" s="202">
        <v>1</v>
      </c>
      <c r="G5463" s="48">
        <f>+(Ventas_Wellpro[[#This Row],[Precio de Venta]]*0.16)*Ventas_Wellpro[[#This Row],[Cantidad Vendida]]</f>
        <v>44.235200000000006</v>
      </c>
      <c r="H5463" s="204">
        <v>276.47000000000003</v>
      </c>
      <c r="I5463" s="17">
        <f>+Ventas_Wellpro[[#This Row],[Total de Venta sin IVA]]+Ventas_Wellpro[[#This Row],[IVA]]</f>
        <v>320.70520000000005</v>
      </c>
      <c r="J5463">
        <f>YEAR(Ventas_Wellpro[[#This Row],[Fecha]])</f>
        <v>2026</v>
      </c>
      <c r="K5463" t="str">
        <f>TEXT(Ventas_Wellpro[[#This Row],[Fecha]],"MMMM")</f>
        <v>julio</v>
      </c>
      <c r="L5463">
        <f>DAY(Ventas_Wellpro[[#This Row],[Fecha]])</f>
        <v>7</v>
      </c>
    </row>
    <row r="5464" spans="2:12" x14ac:dyDescent="0.25">
      <c r="B5464" s="70">
        <v>46210</v>
      </c>
      <c r="C5464" s="74" t="s">
        <v>17</v>
      </c>
      <c r="D5464" t="s">
        <v>196</v>
      </c>
      <c r="E5464" s="201">
        <v>498.66</v>
      </c>
      <c r="F5464" s="201">
        <v>6</v>
      </c>
      <c r="G5464" s="48">
        <f>+(Ventas_Wellpro[[#This Row],[Precio de Venta]]*0.16)*Ventas_Wellpro[[#This Row],[Cantidad Vendida]]</f>
        <v>478.71360000000004</v>
      </c>
      <c r="H5464" s="203">
        <v>2991.96</v>
      </c>
      <c r="I5464" s="17">
        <f>+Ventas_Wellpro[[#This Row],[Total de Venta sin IVA]]+Ventas_Wellpro[[#This Row],[IVA]]</f>
        <v>3470.6736000000001</v>
      </c>
      <c r="J5464">
        <f>YEAR(Ventas_Wellpro[[#This Row],[Fecha]])</f>
        <v>2026</v>
      </c>
      <c r="K5464" t="str">
        <f>TEXT(Ventas_Wellpro[[#This Row],[Fecha]],"MMMM")</f>
        <v>julio</v>
      </c>
      <c r="L5464">
        <f>DAY(Ventas_Wellpro[[#This Row],[Fecha]])</f>
        <v>7</v>
      </c>
    </row>
    <row r="5465" spans="2:12" x14ac:dyDescent="0.25">
      <c r="B5465" s="70">
        <v>46210</v>
      </c>
      <c r="C5465" s="74" t="s">
        <v>17</v>
      </c>
      <c r="D5465" t="s">
        <v>196</v>
      </c>
      <c r="E5465" s="202">
        <v>498.66</v>
      </c>
      <c r="F5465" s="202">
        <v>6</v>
      </c>
      <c r="G5465" s="48">
        <f>+(Ventas_Wellpro[[#This Row],[Precio de Venta]]*0.16)*Ventas_Wellpro[[#This Row],[Cantidad Vendida]]</f>
        <v>478.71360000000004</v>
      </c>
      <c r="H5465" s="204">
        <v>2991.96</v>
      </c>
      <c r="I5465" s="17">
        <f>+Ventas_Wellpro[[#This Row],[Total de Venta sin IVA]]+Ventas_Wellpro[[#This Row],[IVA]]</f>
        <v>3470.6736000000001</v>
      </c>
      <c r="J5465">
        <f>YEAR(Ventas_Wellpro[[#This Row],[Fecha]])</f>
        <v>2026</v>
      </c>
      <c r="K5465" t="str">
        <f>TEXT(Ventas_Wellpro[[#This Row],[Fecha]],"MMMM")</f>
        <v>julio</v>
      </c>
      <c r="L5465">
        <f>DAY(Ventas_Wellpro[[#This Row],[Fecha]])</f>
        <v>7</v>
      </c>
    </row>
    <row r="5466" spans="2:12" x14ac:dyDescent="0.25">
      <c r="B5466" s="70">
        <v>46210</v>
      </c>
      <c r="C5466" s="123" t="s">
        <v>147</v>
      </c>
      <c r="D5466" s="211" t="s">
        <v>144</v>
      </c>
      <c r="E5466" s="202">
        <v>94.82</v>
      </c>
      <c r="F5466" s="202">
        <v>1</v>
      </c>
      <c r="G5466" s="48">
        <f>+(Ventas_Wellpro[[#This Row],[Precio de Venta]]*0.16)*Ventas_Wellpro[[#This Row],[Cantidad Vendida]]</f>
        <v>15.171199999999999</v>
      </c>
      <c r="H5466" s="204">
        <v>94.82</v>
      </c>
      <c r="I5466" s="17">
        <f>+Ventas_Wellpro[[#This Row],[Total de Venta sin IVA]]+Ventas_Wellpro[[#This Row],[IVA]]</f>
        <v>109.99119999999999</v>
      </c>
      <c r="J5466">
        <f>YEAR(Ventas_Wellpro[[#This Row],[Fecha]])</f>
        <v>2026</v>
      </c>
      <c r="K5466" t="str">
        <f>TEXT(Ventas_Wellpro[[#This Row],[Fecha]],"MMMM")</f>
        <v>julio</v>
      </c>
      <c r="L5466">
        <f>DAY(Ventas_Wellpro[[#This Row],[Fecha]])</f>
        <v>7</v>
      </c>
    </row>
    <row r="5467" spans="2:12" x14ac:dyDescent="0.25">
      <c r="B5467" s="70">
        <v>46210</v>
      </c>
      <c r="C5467" s="123" t="s">
        <v>147</v>
      </c>
      <c r="D5467" s="210" t="s">
        <v>144</v>
      </c>
      <c r="E5467" s="201">
        <v>47.414999999999999</v>
      </c>
      <c r="F5467" s="201">
        <v>2</v>
      </c>
      <c r="G5467" s="48">
        <f>+(Ventas_Wellpro[[#This Row],[Precio de Venta]]*0.16)*Ventas_Wellpro[[#This Row],[Cantidad Vendida]]</f>
        <v>15.172800000000001</v>
      </c>
      <c r="H5467" s="203">
        <v>94.83</v>
      </c>
      <c r="I5467" s="17">
        <f>+Ventas_Wellpro[[#This Row],[Total de Venta sin IVA]]+Ventas_Wellpro[[#This Row],[IVA]]</f>
        <v>110.00279999999999</v>
      </c>
      <c r="J5467">
        <f>YEAR(Ventas_Wellpro[[#This Row],[Fecha]])</f>
        <v>2026</v>
      </c>
      <c r="K5467" t="str">
        <f>TEXT(Ventas_Wellpro[[#This Row],[Fecha]],"MMMM")</f>
        <v>julio</v>
      </c>
      <c r="L5467">
        <f>DAY(Ventas_Wellpro[[#This Row],[Fecha]])</f>
        <v>7</v>
      </c>
    </row>
    <row r="5468" spans="2:12" x14ac:dyDescent="0.25">
      <c r="B5468" s="70">
        <v>46210</v>
      </c>
      <c r="C5468" s="123" t="s">
        <v>147</v>
      </c>
      <c r="D5468" s="211" t="s">
        <v>144</v>
      </c>
      <c r="E5468" s="202">
        <v>47.414999999999999</v>
      </c>
      <c r="F5468" s="202">
        <v>2</v>
      </c>
      <c r="G5468" s="48">
        <f>+(Ventas_Wellpro[[#This Row],[Precio de Venta]]*0.16)*Ventas_Wellpro[[#This Row],[Cantidad Vendida]]</f>
        <v>15.172800000000001</v>
      </c>
      <c r="H5468" s="204">
        <v>94.83</v>
      </c>
      <c r="I5468" s="17">
        <f>+Ventas_Wellpro[[#This Row],[Total de Venta sin IVA]]+Ventas_Wellpro[[#This Row],[IVA]]</f>
        <v>110.00279999999999</v>
      </c>
      <c r="J5468">
        <f>YEAR(Ventas_Wellpro[[#This Row],[Fecha]])</f>
        <v>2026</v>
      </c>
      <c r="K5468" t="str">
        <f>TEXT(Ventas_Wellpro[[#This Row],[Fecha]],"MMMM")</f>
        <v>julio</v>
      </c>
      <c r="L5468">
        <f>DAY(Ventas_Wellpro[[#This Row],[Fecha]])</f>
        <v>7</v>
      </c>
    </row>
    <row r="5469" spans="2:12" x14ac:dyDescent="0.25">
      <c r="B5469" s="70">
        <v>46210</v>
      </c>
      <c r="C5469" s="74" t="s">
        <v>123</v>
      </c>
      <c r="D5469" s="211" t="s">
        <v>144</v>
      </c>
      <c r="E5469" s="202">
        <v>121.94</v>
      </c>
      <c r="F5469" s="202">
        <v>2</v>
      </c>
      <c r="G5469" s="48">
        <f>+(Ventas_Wellpro[[#This Row],[Precio de Venta]]*0.16)*Ventas_Wellpro[[#This Row],[Cantidad Vendida]]</f>
        <v>39.020800000000001</v>
      </c>
      <c r="H5469" s="204">
        <v>243.88</v>
      </c>
      <c r="I5469" s="17">
        <f>+Ventas_Wellpro[[#This Row],[Total de Venta sin IVA]]+Ventas_Wellpro[[#This Row],[IVA]]</f>
        <v>282.9008</v>
      </c>
      <c r="J5469">
        <f>YEAR(Ventas_Wellpro[[#This Row],[Fecha]])</f>
        <v>2026</v>
      </c>
      <c r="K5469" t="str">
        <f>TEXT(Ventas_Wellpro[[#This Row],[Fecha]],"MMMM")</f>
        <v>julio</v>
      </c>
      <c r="L5469">
        <f>DAY(Ventas_Wellpro[[#This Row],[Fecha]])</f>
        <v>7</v>
      </c>
    </row>
    <row r="5470" spans="2:12" x14ac:dyDescent="0.25">
      <c r="B5470" s="70">
        <v>46210</v>
      </c>
      <c r="C5470" s="74" t="s">
        <v>123</v>
      </c>
      <c r="D5470" s="210" t="s">
        <v>144</v>
      </c>
      <c r="E5470" s="201">
        <v>121.94</v>
      </c>
      <c r="F5470" s="201">
        <v>1</v>
      </c>
      <c r="G5470" s="48">
        <f>+(Ventas_Wellpro[[#This Row],[Precio de Venta]]*0.16)*Ventas_Wellpro[[#This Row],[Cantidad Vendida]]</f>
        <v>19.510400000000001</v>
      </c>
      <c r="H5470" s="203">
        <v>121.94</v>
      </c>
      <c r="I5470" s="17">
        <f>+Ventas_Wellpro[[#This Row],[Total de Venta sin IVA]]+Ventas_Wellpro[[#This Row],[IVA]]</f>
        <v>141.4504</v>
      </c>
      <c r="J5470">
        <f>YEAR(Ventas_Wellpro[[#This Row],[Fecha]])</f>
        <v>2026</v>
      </c>
      <c r="K5470" t="str">
        <f>TEXT(Ventas_Wellpro[[#This Row],[Fecha]],"MMMM")</f>
        <v>julio</v>
      </c>
      <c r="L5470">
        <f>DAY(Ventas_Wellpro[[#This Row],[Fecha]])</f>
        <v>7</v>
      </c>
    </row>
    <row r="5471" spans="2:12" x14ac:dyDescent="0.25">
      <c r="B5471" s="70">
        <v>46211</v>
      </c>
      <c r="C5471" s="123" t="s">
        <v>156</v>
      </c>
      <c r="D5471" t="s">
        <v>196</v>
      </c>
      <c r="E5471" s="201">
        <v>525.59</v>
      </c>
      <c r="F5471" s="201">
        <v>18</v>
      </c>
      <c r="G5471" s="48">
        <f>+(Ventas_Wellpro[[#This Row],[Precio de Venta]]*0.16)*Ventas_Wellpro[[#This Row],[Cantidad Vendida]]</f>
        <v>1513.6992</v>
      </c>
      <c r="H5471" s="203">
        <v>9460.6200000000008</v>
      </c>
      <c r="I5471" s="17">
        <f>+Ventas_Wellpro[[#This Row],[Total de Venta sin IVA]]+Ventas_Wellpro[[#This Row],[IVA]]</f>
        <v>10974.319200000002</v>
      </c>
      <c r="J5471">
        <f>YEAR(Ventas_Wellpro[[#This Row],[Fecha]])</f>
        <v>2026</v>
      </c>
      <c r="K5471" t="str">
        <f>TEXT(Ventas_Wellpro[[#This Row],[Fecha]],"MMMM")</f>
        <v>julio</v>
      </c>
      <c r="L5471">
        <f>DAY(Ventas_Wellpro[[#This Row],[Fecha]])</f>
        <v>8</v>
      </c>
    </row>
    <row r="5472" spans="2:12" x14ac:dyDescent="0.25">
      <c r="B5472" s="70">
        <v>46211</v>
      </c>
      <c r="C5472" s="74" t="s">
        <v>22</v>
      </c>
      <c r="D5472" s="210" t="s">
        <v>144</v>
      </c>
      <c r="E5472" s="201">
        <v>121.94</v>
      </c>
      <c r="F5472" s="201">
        <v>1</v>
      </c>
      <c r="G5472" s="48">
        <f>+(Ventas_Wellpro[[#This Row],[Precio de Venta]]*0.16)*Ventas_Wellpro[[#This Row],[Cantidad Vendida]]</f>
        <v>19.510400000000001</v>
      </c>
      <c r="H5472" s="203">
        <v>121.94</v>
      </c>
      <c r="I5472" s="17">
        <f>+Ventas_Wellpro[[#This Row],[Total de Venta sin IVA]]+Ventas_Wellpro[[#This Row],[IVA]]</f>
        <v>141.4504</v>
      </c>
      <c r="J5472">
        <f>YEAR(Ventas_Wellpro[[#This Row],[Fecha]])</f>
        <v>2026</v>
      </c>
      <c r="K5472" t="str">
        <f>TEXT(Ventas_Wellpro[[#This Row],[Fecha]],"MMMM")</f>
        <v>julio</v>
      </c>
      <c r="L5472">
        <f>DAY(Ventas_Wellpro[[#This Row],[Fecha]])</f>
        <v>8</v>
      </c>
    </row>
    <row r="5473" spans="2:12" x14ac:dyDescent="0.25">
      <c r="B5473" s="70">
        <v>46211</v>
      </c>
      <c r="C5473" s="74" t="s">
        <v>22</v>
      </c>
      <c r="D5473" s="211" t="s">
        <v>144</v>
      </c>
      <c r="E5473" s="202">
        <v>121.94</v>
      </c>
      <c r="F5473" s="202">
        <v>1</v>
      </c>
      <c r="G5473" s="48">
        <f>+(Ventas_Wellpro[[#This Row],[Precio de Venta]]*0.16)*Ventas_Wellpro[[#This Row],[Cantidad Vendida]]</f>
        <v>19.510400000000001</v>
      </c>
      <c r="H5473" s="204">
        <v>121.94</v>
      </c>
      <c r="I5473" s="17">
        <f>+Ventas_Wellpro[[#This Row],[Total de Venta sin IVA]]+Ventas_Wellpro[[#This Row],[IVA]]</f>
        <v>141.4504</v>
      </c>
      <c r="J5473">
        <f>YEAR(Ventas_Wellpro[[#This Row],[Fecha]])</f>
        <v>2026</v>
      </c>
      <c r="K5473" t="str">
        <f>TEXT(Ventas_Wellpro[[#This Row],[Fecha]],"MMMM")</f>
        <v>julio</v>
      </c>
      <c r="L5473">
        <f>DAY(Ventas_Wellpro[[#This Row],[Fecha]])</f>
        <v>8</v>
      </c>
    </row>
    <row r="5474" spans="2:12" x14ac:dyDescent="0.25">
      <c r="B5474" s="70">
        <v>46211</v>
      </c>
      <c r="C5474" s="74" t="s">
        <v>22</v>
      </c>
      <c r="D5474" s="210" t="s">
        <v>144</v>
      </c>
      <c r="E5474" s="201">
        <v>121.94</v>
      </c>
      <c r="F5474" s="201">
        <v>1</v>
      </c>
      <c r="G5474" s="48">
        <f>+(Ventas_Wellpro[[#This Row],[Precio de Venta]]*0.16)*Ventas_Wellpro[[#This Row],[Cantidad Vendida]]</f>
        <v>19.510400000000001</v>
      </c>
      <c r="H5474" s="203">
        <v>121.94</v>
      </c>
      <c r="I5474" s="17">
        <f>+Ventas_Wellpro[[#This Row],[Total de Venta sin IVA]]+Ventas_Wellpro[[#This Row],[IVA]]</f>
        <v>141.4504</v>
      </c>
      <c r="J5474">
        <f>YEAR(Ventas_Wellpro[[#This Row],[Fecha]])</f>
        <v>2026</v>
      </c>
      <c r="K5474" t="str">
        <f>TEXT(Ventas_Wellpro[[#This Row],[Fecha]],"MMMM")</f>
        <v>julio</v>
      </c>
      <c r="L5474">
        <f>DAY(Ventas_Wellpro[[#This Row],[Fecha]])</f>
        <v>8</v>
      </c>
    </row>
    <row r="5475" spans="2:12" x14ac:dyDescent="0.25">
      <c r="B5475" s="70">
        <v>46211</v>
      </c>
      <c r="C5475" s="74" t="s">
        <v>22</v>
      </c>
      <c r="D5475" s="211" t="s">
        <v>144</v>
      </c>
      <c r="E5475" s="202">
        <v>121.94</v>
      </c>
      <c r="F5475" s="202">
        <v>1</v>
      </c>
      <c r="G5475" s="48">
        <f>+(Ventas_Wellpro[[#This Row],[Precio de Venta]]*0.16)*Ventas_Wellpro[[#This Row],[Cantidad Vendida]]</f>
        <v>19.510400000000001</v>
      </c>
      <c r="H5475" s="204">
        <v>121.94</v>
      </c>
      <c r="I5475" s="17">
        <f>+Ventas_Wellpro[[#This Row],[Total de Venta sin IVA]]+Ventas_Wellpro[[#This Row],[IVA]]</f>
        <v>141.4504</v>
      </c>
      <c r="J5475">
        <f>YEAR(Ventas_Wellpro[[#This Row],[Fecha]])</f>
        <v>2026</v>
      </c>
      <c r="K5475" t="str">
        <f>TEXT(Ventas_Wellpro[[#This Row],[Fecha]],"MMMM")</f>
        <v>julio</v>
      </c>
      <c r="L5475">
        <f>DAY(Ventas_Wellpro[[#This Row],[Fecha]])</f>
        <v>8</v>
      </c>
    </row>
    <row r="5476" spans="2:12" x14ac:dyDescent="0.25">
      <c r="B5476" s="70">
        <v>46211</v>
      </c>
      <c r="C5476" s="74" t="s">
        <v>22</v>
      </c>
      <c r="D5476" s="210" t="s">
        <v>144</v>
      </c>
      <c r="E5476" s="201">
        <v>121.94</v>
      </c>
      <c r="F5476" s="201">
        <v>1</v>
      </c>
      <c r="G5476" s="48">
        <f>+(Ventas_Wellpro[[#This Row],[Precio de Venta]]*0.16)*Ventas_Wellpro[[#This Row],[Cantidad Vendida]]</f>
        <v>19.510400000000001</v>
      </c>
      <c r="H5476" s="203">
        <v>121.94</v>
      </c>
      <c r="I5476" s="17">
        <f>+Ventas_Wellpro[[#This Row],[Total de Venta sin IVA]]+Ventas_Wellpro[[#This Row],[IVA]]</f>
        <v>141.4504</v>
      </c>
      <c r="J5476">
        <f>YEAR(Ventas_Wellpro[[#This Row],[Fecha]])</f>
        <v>2026</v>
      </c>
      <c r="K5476" t="str">
        <f>TEXT(Ventas_Wellpro[[#This Row],[Fecha]],"MMMM")</f>
        <v>julio</v>
      </c>
      <c r="L5476">
        <f>DAY(Ventas_Wellpro[[#This Row],[Fecha]])</f>
        <v>8</v>
      </c>
    </row>
    <row r="5477" spans="2:12" x14ac:dyDescent="0.25">
      <c r="B5477" s="70">
        <v>46211</v>
      </c>
      <c r="C5477" s="74" t="s">
        <v>22</v>
      </c>
      <c r="D5477" s="211" t="s">
        <v>144</v>
      </c>
      <c r="E5477" s="202">
        <v>121.94</v>
      </c>
      <c r="F5477" s="202">
        <v>1</v>
      </c>
      <c r="G5477" s="48">
        <f>+(Ventas_Wellpro[[#This Row],[Precio de Venta]]*0.16)*Ventas_Wellpro[[#This Row],[Cantidad Vendida]]</f>
        <v>19.510400000000001</v>
      </c>
      <c r="H5477" s="204">
        <v>121.94</v>
      </c>
      <c r="I5477" s="17">
        <f>+Ventas_Wellpro[[#This Row],[Total de Venta sin IVA]]+Ventas_Wellpro[[#This Row],[IVA]]</f>
        <v>141.4504</v>
      </c>
      <c r="J5477">
        <f>YEAR(Ventas_Wellpro[[#This Row],[Fecha]])</f>
        <v>2026</v>
      </c>
      <c r="K5477" t="str">
        <f>TEXT(Ventas_Wellpro[[#This Row],[Fecha]],"MMMM")</f>
        <v>julio</v>
      </c>
      <c r="L5477">
        <f>DAY(Ventas_Wellpro[[#This Row],[Fecha]])</f>
        <v>8</v>
      </c>
    </row>
    <row r="5478" spans="2:12" x14ac:dyDescent="0.25">
      <c r="B5478" s="70">
        <v>46212</v>
      </c>
      <c r="C5478" s="74" t="s">
        <v>22</v>
      </c>
      <c r="D5478" s="210" t="s">
        <v>144</v>
      </c>
      <c r="E5478" s="201">
        <v>121.94</v>
      </c>
      <c r="F5478" s="201">
        <v>1</v>
      </c>
      <c r="G5478" s="48">
        <f>+(Ventas_Wellpro[[#This Row],[Precio de Venta]]*0.16)*Ventas_Wellpro[[#This Row],[Cantidad Vendida]]</f>
        <v>19.510400000000001</v>
      </c>
      <c r="H5478" s="203">
        <v>121.94</v>
      </c>
      <c r="I5478" s="17">
        <f>+Ventas_Wellpro[[#This Row],[Total de Venta sin IVA]]+Ventas_Wellpro[[#This Row],[IVA]]</f>
        <v>141.4504</v>
      </c>
      <c r="J5478">
        <f>YEAR(Ventas_Wellpro[[#This Row],[Fecha]])</f>
        <v>2026</v>
      </c>
      <c r="K5478" t="str">
        <f>TEXT(Ventas_Wellpro[[#This Row],[Fecha]],"MMMM")</f>
        <v>julio</v>
      </c>
      <c r="L5478">
        <f>DAY(Ventas_Wellpro[[#This Row],[Fecha]])</f>
        <v>9</v>
      </c>
    </row>
    <row r="5479" spans="2:12" x14ac:dyDescent="0.25">
      <c r="B5479" s="70">
        <v>46212</v>
      </c>
      <c r="C5479" s="74" t="s">
        <v>22</v>
      </c>
      <c r="D5479" s="211" t="s">
        <v>144</v>
      </c>
      <c r="E5479" s="202">
        <v>121.94</v>
      </c>
      <c r="F5479" s="202">
        <v>1</v>
      </c>
      <c r="G5479" s="48">
        <f>+(Ventas_Wellpro[[#This Row],[Precio de Venta]]*0.16)*Ventas_Wellpro[[#This Row],[Cantidad Vendida]]</f>
        <v>19.510400000000001</v>
      </c>
      <c r="H5479" s="204">
        <v>121.94</v>
      </c>
      <c r="I5479" s="17">
        <f>+Ventas_Wellpro[[#This Row],[Total de Venta sin IVA]]+Ventas_Wellpro[[#This Row],[IVA]]</f>
        <v>141.4504</v>
      </c>
      <c r="J5479">
        <f>YEAR(Ventas_Wellpro[[#This Row],[Fecha]])</f>
        <v>2026</v>
      </c>
      <c r="K5479" t="str">
        <f>TEXT(Ventas_Wellpro[[#This Row],[Fecha]],"MMMM")</f>
        <v>julio</v>
      </c>
      <c r="L5479">
        <f>DAY(Ventas_Wellpro[[#This Row],[Fecha]])</f>
        <v>9</v>
      </c>
    </row>
    <row r="5480" spans="2:12" x14ac:dyDescent="0.25">
      <c r="B5480" s="70">
        <v>46213</v>
      </c>
      <c r="C5480" s="74" t="s">
        <v>22</v>
      </c>
      <c r="D5480" s="210" t="s">
        <v>144</v>
      </c>
      <c r="E5480" s="201">
        <v>137.79</v>
      </c>
      <c r="F5480" s="201">
        <v>1</v>
      </c>
      <c r="G5480" s="48">
        <f>+(Ventas_Wellpro[[#This Row],[Precio de Venta]]*0.16)*Ventas_Wellpro[[#This Row],[Cantidad Vendida]]</f>
        <v>22.046399999999998</v>
      </c>
      <c r="H5480" s="203">
        <v>137.79</v>
      </c>
      <c r="I5480" s="17">
        <f>+Ventas_Wellpro[[#This Row],[Total de Venta sin IVA]]+Ventas_Wellpro[[#This Row],[IVA]]</f>
        <v>159.8364</v>
      </c>
      <c r="J5480">
        <f>YEAR(Ventas_Wellpro[[#This Row],[Fecha]])</f>
        <v>2026</v>
      </c>
      <c r="K5480" t="str">
        <f>TEXT(Ventas_Wellpro[[#This Row],[Fecha]],"MMMM")</f>
        <v>julio</v>
      </c>
      <c r="L5480">
        <f>DAY(Ventas_Wellpro[[#This Row],[Fecha]])</f>
        <v>10</v>
      </c>
    </row>
    <row r="5481" spans="2:12" x14ac:dyDescent="0.25">
      <c r="B5481" s="70">
        <v>46213</v>
      </c>
      <c r="C5481" s="74" t="s">
        <v>22</v>
      </c>
      <c r="D5481" s="211" t="s">
        <v>144</v>
      </c>
      <c r="E5481" s="202">
        <v>137.79</v>
      </c>
      <c r="F5481" s="202">
        <v>1</v>
      </c>
      <c r="G5481" s="48">
        <f>+(Ventas_Wellpro[[#This Row],[Precio de Venta]]*0.16)*Ventas_Wellpro[[#This Row],[Cantidad Vendida]]</f>
        <v>22.046399999999998</v>
      </c>
      <c r="H5481" s="204">
        <v>137.79</v>
      </c>
      <c r="I5481" s="17">
        <f>+Ventas_Wellpro[[#This Row],[Total de Venta sin IVA]]+Ventas_Wellpro[[#This Row],[IVA]]</f>
        <v>159.8364</v>
      </c>
      <c r="J5481">
        <f>YEAR(Ventas_Wellpro[[#This Row],[Fecha]])</f>
        <v>2026</v>
      </c>
      <c r="K5481" t="str">
        <f>TEXT(Ventas_Wellpro[[#This Row],[Fecha]],"MMMM")</f>
        <v>julio</v>
      </c>
      <c r="L5481">
        <f>DAY(Ventas_Wellpro[[#This Row],[Fecha]])</f>
        <v>10</v>
      </c>
    </row>
    <row r="5482" spans="2:12" x14ac:dyDescent="0.25">
      <c r="B5482" s="70">
        <v>46213</v>
      </c>
      <c r="C5482" s="74" t="s">
        <v>22</v>
      </c>
      <c r="D5482" s="210" t="s">
        <v>144</v>
      </c>
      <c r="E5482" s="201">
        <v>137.79</v>
      </c>
      <c r="F5482" s="201">
        <v>1</v>
      </c>
      <c r="G5482" s="48">
        <f>+(Ventas_Wellpro[[#This Row],[Precio de Venta]]*0.16)*Ventas_Wellpro[[#This Row],[Cantidad Vendida]]</f>
        <v>22.046399999999998</v>
      </c>
      <c r="H5482" s="203">
        <v>137.79</v>
      </c>
      <c r="I5482" s="17">
        <f>+Ventas_Wellpro[[#This Row],[Total de Venta sin IVA]]+Ventas_Wellpro[[#This Row],[IVA]]</f>
        <v>159.8364</v>
      </c>
      <c r="J5482">
        <f>YEAR(Ventas_Wellpro[[#This Row],[Fecha]])</f>
        <v>2026</v>
      </c>
      <c r="K5482" t="str">
        <f>TEXT(Ventas_Wellpro[[#This Row],[Fecha]],"MMMM")</f>
        <v>julio</v>
      </c>
      <c r="L5482">
        <f>DAY(Ventas_Wellpro[[#This Row],[Fecha]])</f>
        <v>10</v>
      </c>
    </row>
    <row r="5483" spans="2:12" x14ac:dyDescent="0.25">
      <c r="B5483" s="70">
        <v>46213</v>
      </c>
      <c r="C5483" s="74" t="s">
        <v>22</v>
      </c>
      <c r="D5483" s="211" t="s">
        <v>144</v>
      </c>
      <c r="E5483" s="202">
        <v>137.79</v>
      </c>
      <c r="F5483" s="202">
        <v>1</v>
      </c>
      <c r="G5483" s="48">
        <f>+(Ventas_Wellpro[[#This Row],[Precio de Venta]]*0.16)*Ventas_Wellpro[[#This Row],[Cantidad Vendida]]</f>
        <v>22.046399999999998</v>
      </c>
      <c r="H5483" s="204">
        <v>137.79</v>
      </c>
      <c r="I5483" s="17">
        <f>+Ventas_Wellpro[[#This Row],[Total de Venta sin IVA]]+Ventas_Wellpro[[#This Row],[IVA]]</f>
        <v>159.8364</v>
      </c>
      <c r="J5483">
        <f>YEAR(Ventas_Wellpro[[#This Row],[Fecha]])</f>
        <v>2026</v>
      </c>
      <c r="K5483" t="str">
        <f>TEXT(Ventas_Wellpro[[#This Row],[Fecha]],"MMMM")</f>
        <v>julio</v>
      </c>
      <c r="L5483">
        <f>DAY(Ventas_Wellpro[[#This Row],[Fecha]])</f>
        <v>10</v>
      </c>
    </row>
    <row r="5484" spans="2:12" x14ac:dyDescent="0.25">
      <c r="B5484" s="70">
        <v>46213</v>
      </c>
      <c r="C5484" s="74" t="s">
        <v>22</v>
      </c>
      <c r="D5484" s="210" t="s">
        <v>144</v>
      </c>
      <c r="E5484" s="201">
        <v>137.79</v>
      </c>
      <c r="F5484" s="201">
        <v>1</v>
      </c>
      <c r="G5484" s="48">
        <f>+(Ventas_Wellpro[[#This Row],[Precio de Venta]]*0.16)*Ventas_Wellpro[[#This Row],[Cantidad Vendida]]</f>
        <v>22.046399999999998</v>
      </c>
      <c r="H5484" s="203">
        <v>137.79</v>
      </c>
      <c r="I5484" s="17">
        <f>+Ventas_Wellpro[[#This Row],[Total de Venta sin IVA]]+Ventas_Wellpro[[#This Row],[IVA]]</f>
        <v>159.8364</v>
      </c>
      <c r="J5484">
        <f>YEAR(Ventas_Wellpro[[#This Row],[Fecha]])</f>
        <v>2026</v>
      </c>
      <c r="K5484" t="str">
        <f>TEXT(Ventas_Wellpro[[#This Row],[Fecha]],"MMMM")</f>
        <v>julio</v>
      </c>
      <c r="L5484">
        <f>DAY(Ventas_Wellpro[[#This Row],[Fecha]])</f>
        <v>10</v>
      </c>
    </row>
    <row r="5485" spans="2:12" x14ac:dyDescent="0.25">
      <c r="B5485" s="70">
        <v>46213</v>
      </c>
      <c r="C5485" s="74" t="s">
        <v>22</v>
      </c>
      <c r="D5485" s="211" t="s">
        <v>144</v>
      </c>
      <c r="E5485" s="202">
        <v>137.79329999999999</v>
      </c>
      <c r="F5485" s="202">
        <v>3</v>
      </c>
      <c r="G5485" s="48">
        <f>+(Ventas_Wellpro[[#This Row],[Precio de Venta]]*0.16)*Ventas_Wellpro[[#This Row],[Cantidad Vendida]]</f>
        <v>66.140783999999996</v>
      </c>
      <c r="H5485" s="204">
        <v>413.38</v>
      </c>
      <c r="I5485" s="17">
        <f>+Ventas_Wellpro[[#This Row],[Total de Venta sin IVA]]+Ventas_Wellpro[[#This Row],[IVA]]</f>
        <v>479.52078399999999</v>
      </c>
      <c r="J5485">
        <f>YEAR(Ventas_Wellpro[[#This Row],[Fecha]])</f>
        <v>2026</v>
      </c>
      <c r="K5485" t="str">
        <f>TEXT(Ventas_Wellpro[[#This Row],[Fecha]],"MMMM")</f>
        <v>julio</v>
      </c>
      <c r="L5485">
        <f>DAY(Ventas_Wellpro[[#This Row],[Fecha]])</f>
        <v>10</v>
      </c>
    </row>
    <row r="5486" spans="2:12" x14ac:dyDescent="0.25">
      <c r="B5486" s="70">
        <v>46213</v>
      </c>
      <c r="C5486" s="74" t="s">
        <v>22</v>
      </c>
      <c r="D5486" s="211" t="s">
        <v>251</v>
      </c>
      <c r="E5486" s="201">
        <v>84.05</v>
      </c>
      <c r="F5486" s="201">
        <v>46</v>
      </c>
      <c r="G5486" s="48">
        <f>+(Ventas_Wellpro[[#This Row],[Precio de Venta]]*0.16)*Ventas_Wellpro[[#This Row],[Cantidad Vendida]]</f>
        <v>618.60800000000006</v>
      </c>
      <c r="H5486" s="203">
        <v>3866.3</v>
      </c>
      <c r="I5486" s="17">
        <f>+Ventas_Wellpro[[#This Row],[Total de Venta sin IVA]]+Ventas_Wellpro[[#This Row],[IVA]]</f>
        <v>4484.9080000000004</v>
      </c>
      <c r="J5486">
        <f>YEAR(Ventas_Wellpro[[#This Row],[Fecha]])</f>
        <v>2026</v>
      </c>
      <c r="K5486" t="str">
        <f>TEXT(Ventas_Wellpro[[#This Row],[Fecha]],"MMMM")</f>
        <v>julio</v>
      </c>
      <c r="L5486">
        <f>DAY(Ventas_Wellpro[[#This Row],[Fecha]])</f>
        <v>10</v>
      </c>
    </row>
    <row r="5487" spans="2:12" x14ac:dyDescent="0.25">
      <c r="B5487" s="70">
        <v>46211</v>
      </c>
      <c r="C5487" s="74" t="s">
        <v>21</v>
      </c>
      <c r="D5487" s="210" t="s">
        <v>144</v>
      </c>
      <c r="E5487" s="201">
        <v>121.94</v>
      </c>
      <c r="F5487" s="201">
        <v>1</v>
      </c>
      <c r="G5487" s="48">
        <f>+(Ventas_Wellpro[[#This Row],[Precio de Venta]]*0.16)*Ventas_Wellpro[[#This Row],[Cantidad Vendida]]</f>
        <v>19.510400000000001</v>
      </c>
      <c r="H5487" s="203">
        <v>121.94</v>
      </c>
      <c r="I5487" s="17">
        <f>+Ventas_Wellpro[[#This Row],[Total de Venta sin IVA]]+Ventas_Wellpro[[#This Row],[IVA]]</f>
        <v>141.4504</v>
      </c>
      <c r="J5487">
        <f>YEAR(Ventas_Wellpro[[#This Row],[Fecha]])</f>
        <v>2026</v>
      </c>
      <c r="K5487" t="str">
        <f>TEXT(Ventas_Wellpro[[#This Row],[Fecha]],"MMMM")</f>
        <v>julio</v>
      </c>
      <c r="L5487">
        <f>DAY(Ventas_Wellpro[[#This Row],[Fecha]])</f>
        <v>8</v>
      </c>
    </row>
    <row r="5488" spans="2:12" x14ac:dyDescent="0.25">
      <c r="B5488" s="70">
        <v>46211</v>
      </c>
      <c r="C5488" s="74" t="s">
        <v>21</v>
      </c>
      <c r="D5488" s="211" t="s">
        <v>145</v>
      </c>
      <c r="E5488" s="202">
        <v>90.54</v>
      </c>
      <c r="F5488" s="202">
        <v>20</v>
      </c>
      <c r="G5488" s="48">
        <f>+(Ventas_Wellpro[[#This Row],[Precio de Venta]]*0.16)*Ventas_Wellpro[[#This Row],[Cantidad Vendida]]</f>
        <v>289.72800000000001</v>
      </c>
      <c r="H5488" s="204">
        <v>1810.8</v>
      </c>
      <c r="I5488" s="17">
        <f>+Ventas_Wellpro[[#This Row],[Total de Venta sin IVA]]+Ventas_Wellpro[[#This Row],[IVA]]</f>
        <v>2100.5279999999998</v>
      </c>
      <c r="J5488">
        <f>YEAR(Ventas_Wellpro[[#This Row],[Fecha]])</f>
        <v>2026</v>
      </c>
      <c r="K5488" t="str">
        <f>TEXT(Ventas_Wellpro[[#This Row],[Fecha]],"MMMM")</f>
        <v>julio</v>
      </c>
      <c r="L5488">
        <f>DAY(Ventas_Wellpro[[#This Row],[Fecha]])</f>
        <v>8</v>
      </c>
    </row>
    <row r="5489" spans="2:12" x14ac:dyDescent="0.25">
      <c r="B5489" s="70">
        <v>46212</v>
      </c>
      <c r="C5489" s="74" t="s">
        <v>21</v>
      </c>
      <c r="D5489" s="210" t="s">
        <v>144</v>
      </c>
      <c r="E5489" s="201">
        <v>121.94</v>
      </c>
      <c r="F5489" s="201">
        <v>1</v>
      </c>
      <c r="G5489" s="48">
        <f>+(Ventas_Wellpro[[#This Row],[Precio de Venta]]*0.16)*Ventas_Wellpro[[#This Row],[Cantidad Vendida]]</f>
        <v>19.510400000000001</v>
      </c>
      <c r="H5489" s="203">
        <v>121.94</v>
      </c>
      <c r="I5489" s="17">
        <f>+Ventas_Wellpro[[#This Row],[Total de Venta sin IVA]]+Ventas_Wellpro[[#This Row],[IVA]]</f>
        <v>141.4504</v>
      </c>
      <c r="J5489">
        <f>YEAR(Ventas_Wellpro[[#This Row],[Fecha]])</f>
        <v>2026</v>
      </c>
      <c r="K5489" t="str">
        <f>TEXT(Ventas_Wellpro[[#This Row],[Fecha]],"MMMM")</f>
        <v>julio</v>
      </c>
      <c r="L5489">
        <f>DAY(Ventas_Wellpro[[#This Row],[Fecha]])</f>
        <v>9</v>
      </c>
    </row>
    <row r="5490" spans="2:12" x14ac:dyDescent="0.25">
      <c r="B5490" s="70">
        <v>46213</v>
      </c>
      <c r="C5490" s="74" t="s">
        <v>21</v>
      </c>
      <c r="D5490" s="211" t="s">
        <v>144</v>
      </c>
      <c r="E5490" s="202">
        <v>137.79</v>
      </c>
      <c r="F5490" s="202">
        <v>1</v>
      </c>
      <c r="G5490" s="48">
        <f>+(Ventas_Wellpro[[#This Row],[Precio de Venta]]*0.16)*Ventas_Wellpro[[#This Row],[Cantidad Vendida]]</f>
        <v>22.046399999999998</v>
      </c>
      <c r="H5490" s="204">
        <v>137.79</v>
      </c>
      <c r="I5490" s="17">
        <f>+Ventas_Wellpro[[#This Row],[Total de Venta sin IVA]]+Ventas_Wellpro[[#This Row],[IVA]]</f>
        <v>159.8364</v>
      </c>
      <c r="J5490">
        <f>YEAR(Ventas_Wellpro[[#This Row],[Fecha]])</f>
        <v>2026</v>
      </c>
      <c r="K5490" t="str">
        <f>TEXT(Ventas_Wellpro[[#This Row],[Fecha]],"MMMM")</f>
        <v>julio</v>
      </c>
      <c r="L5490">
        <f>DAY(Ventas_Wellpro[[#This Row],[Fecha]])</f>
        <v>10</v>
      </c>
    </row>
    <row r="5491" spans="2:12" x14ac:dyDescent="0.25">
      <c r="B5491" s="70">
        <v>46213</v>
      </c>
      <c r="C5491" s="74" t="s">
        <v>21</v>
      </c>
      <c r="D5491" s="210" t="s">
        <v>144</v>
      </c>
      <c r="E5491" s="201">
        <v>137.79</v>
      </c>
      <c r="F5491" s="201">
        <v>1</v>
      </c>
      <c r="G5491" s="48">
        <f>+(Ventas_Wellpro[[#This Row],[Precio de Venta]]*0.16)*Ventas_Wellpro[[#This Row],[Cantidad Vendida]]</f>
        <v>22.046399999999998</v>
      </c>
      <c r="H5491" s="203">
        <v>137.79</v>
      </c>
      <c r="I5491" s="17">
        <f>+Ventas_Wellpro[[#This Row],[Total de Venta sin IVA]]+Ventas_Wellpro[[#This Row],[IVA]]</f>
        <v>159.8364</v>
      </c>
      <c r="J5491">
        <f>YEAR(Ventas_Wellpro[[#This Row],[Fecha]])</f>
        <v>2026</v>
      </c>
      <c r="K5491" t="str">
        <f>TEXT(Ventas_Wellpro[[#This Row],[Fecha]],"MMMM")</f>
        <v>julio</v>
      </c>
      <c r="L5491">
        <f>DAY(Ventas_Wellpro[[#This Row],[Fecha]])</f>
        <v>10</v>
      </c>
    </row>
    <row r="5492" spans="2:12" x14ac:dyDescent="0.25">
      <c r="B5492" s="70">
        <v>46213</v>
      </c>
      <c r="C5492" s="74" t="s">
        <v>21</v>
      </c>
      <c r="D5492" s="211" t="s">
        <v>251</v>
      </c>
      <c r="E5492" s="202">
        <v>84.05</v>
      </c>
      <c r="F5492" s="202">
        <v>45</v>
      </c>
      <c r="G5492" s="48">
        <f>+(Ventas_Wellpro[[#This Row],[Precio de Venta]]*0.16)*Ventas_Wellpro[[#This Row],[Cantidad Vendida]]</f>
        <v>605.16</v>
      </c>
      <c r="H5492" s="204">
        <v>3782.25</v>
      </c>
      <c r="I5492" s="17">
        <f>+Ventas_Wellpro[[#This Row],[Total de Venta sin IVA]]+Ventas_Wellpro[[#This Row],[IVA]]</f>
        <v>4387.41</v>
      </c>
      <c r="J5492">
        <f>YEAR(Ventas_Wellpro[[#This Row],[Fecha]])</f>
        <v>2026</v>
      </c>
      <c r="K5492" t="str">
        <f>TEXT(Ventas_Wellpro[[#This Row],[Fecha]],"MMMM")</f>
        <v>julio</v>
      </c>
      <c r="L5492">
        <f>DAY(Ventas_Wellpro[[#This Row],[Fecha]])</f>
        <v>10</v>
      </c>
    </row>
    <row r="5493" spans="2:12" x14ac:dyDescent="0.25">
      <c r="B5493" s="70">
        <v>46211</v>
      </c>
      <c r="C5493" s="74" t="s">
        <v>23</v>
      </c>
      <c r="D5493" t="s">
        <v>196</v>
      </c>
      <c r="E5493" s="202">
        <v>70.05</v>
      </c>
      <c r="F5493" s="202">
        <v>240</v>
      </c>
      <c r="G5493" s="48">
        <f>+(Ventas_Wellpro[[#This Row],[Precio de Venta]]*0.16)*Ventas_Wellpro[[#This Row],[Cantidad Vendida]]</f>
        <v>2689.92</v>
      </c>
      <c r="H5493" s="204">
        <v>16812</v>
      </c>
      <c r="I5493" s="17">
        <f>+Ventas_Wellpro[[#This Row],[Total de Venta sin IVA]]+Ventas_Wellpro[[#This Row],[IVA]]</f>
        <v>19501.919999999998</v>
      </c>
      <c r="J5493">
        <f>YEAR(Ventas_Wellpro[[#This Row],[Fecha]])</f>
        <v>2026</v>
      </c>
      <c r="K5493" t="str">
        <f>TEXT(Ventas_Wellpro[[#This Row],[Fecha]],"MMMM")</f>
        <v>julio</v>
      </c>
      <c r="L5493">
        <f>DAY(Ventas_Wellpro[[#This Row],[Fecha]])</f>
        <v>8</v>
      </c>
    </row>
    <row r="5494" spans="2:12" x14ac:dyDescent="0.25">
      <c r="B5494" s="70">
        <v>46213</v>
      </c>
      <c r="C5494" s="74" t="s">
        <v>23</v>
      </c>
      <c r="D5494" s="211" t="s">
        <v>251</v>
      </c>
      <c r="E5494" s="201">
        <v>84.05</v>
      </c>
      <c r="F5494" s="201">
        <v>46</v>
      </c>
      <c r="G5494" s="48">
        <f>+(Ventas_Wellpro[[#This Row],[Precio de Venta]]*0.16)*Ventas_Wellpro[[#This Row],[Cantidad Vendida]]</f>
        <v>618.60800000000006</v>
      </c>
      <c r="H5494" s="203">
        <v>3866.3</v>
      </c>
      <c r="I5494" s="17">
        <f>+Ventas_Wellpro[[#This Row],[Total de Venta sin IVA]]+Ventas_Wellpro[[#This Row],[IVA]]</f>
        <v>4484.9080000000004</v>
      </c>
      <c r="J5494">
        <f>YEAR(Ventas_Wellpro[[#This Row],[Fecha]])</f>
        <v>2026</v>
      </c>
      <c r="K5494" t="str">
        <f>TEXT(Ventas_Wellpro[[#This Row],[Fecha]],"MMMM")</f>
        <v>julio</v>
      </c>
      <c r="L5494">
        <f>DAY(Ventas_Wellpro[[#This Row],[Fecha]])</f>
        <v>10</v>
      </c>
    </row>
    <row r="5495" spans="2:12" x14ac:dyDescent="0.25">
      <c r="B5495" s="70">
        <v>46211</v>
      </c>
      <c r="C5495" s="74" t="s">
        <v>24</v>
      </c>
      <c r="D5495" s="210" t="s">
        <v>144</v>
      </c>
      <c r="E5495" s="201">
        <v>121.94</v>
      </c>
      <c r="F5495" s="201">
        <v>1</v>
      </c>
      <c r="G5495" s="48">
        <f>+(Ventas_Wellpro[[#This Row],[Precio de Venta]]*0.16)*Ventas_Wellpro[[#This Row],[Cantidad Vendida]]</f>
        <v>19.510400000000001</v>
      </c>
      <c r="H5495" s="203">
        <v>121.94</v>
      </c>
      <c r="I5495" s="17">
        <f>+Ventas_Wellpro[[#This Row],[Total de Venta sin IVA]]+Ventas_Wellpro[[#This Row],[IVA]]</f>
        <v>141.4504</v>
      </c>
      <c r="J5495">
        <f>YEAR(Ventas_Wellpro[[#This Row],[Fecha]])</f>
        <v>2026</v>
      </c>
      <c r="K5495" t="str">
        <f>TEXT(Ventas_Wellpro[[#This Row],[Fecha]],"MMMM")</f>
        <v>julio</v>
      </c>
      <c r="L5495">
        <f>DAY(Ventas_Wellpro[[#This Row],[Fecha]])</f>
        <v>8</v>
      </c>
    </row>
    <row r="5496" spans="2:12" x14ac:dyDescent="0.25">
      <c r="B5496" s="70">
        <v>46211</v>
      </c>
      <c r="C5496" s="74" t="s">
        <v>24</v>
      </c>
      <c r="D5496" s="211" t="s">
        <v>144</v>
      </c>
      <c r="E5496" s="202">
        <v>121.94</v>
      </c>
      <c r="F5496" s="202">
        <v>1</v>
      </c>
      <c r="G5496" s="48">
        <f>+(Ventas_Wellpro[[#This Row],[Precio de Venta]]*0.16)*Ventas_Wellpro[[#This Row],[Cantidad Vendida]]</f>
        <v>19.510400000000001</v>
      </c>
      <c r="H5496" s="204">
        <v>121.94</v>
      </c>
      <c r="I5496" s="17">
        <f>+Ventas_Wellpro[[#This Row],[Total de Venta sin IVA]]+Ventas_Wellpro[[#This Row],[IVA]]</f>
        <v>141.4504</v>
      </c>
      <c r="J5496">
        <f>YEAR(Ventas_Wellpro[[#This Row],[Fecha]])</f>
        <v>2026</v>
      </c>
      <c r="K5496" t="str">
        <f>TEXT(Ventas_Wellpro[[#This Row],[Fecha]],"MMMM")</f>
        <v>julio</v>
      </c>
      <c r="L5496">
        <f>DAY(Ventas_Wellpro[[#This Row],[Fecha]])</f>
        <v>8</v>
      </c>
    </row>
    <row r="5497" spans="2:12" x14ac:dyDescent="0.25">
      <c r="B5497" s="70">
        <v>46211</v>
      </c>
      <c r="C5497" s="74" t="s">
        <v>24</v>
      </c>
      <c r="D5497" s="210" t="s">
        <v>144</v>
      </c>
      <c r="E5497" s="201">
        <v>121.94</v>
      </c>
      <c r="F5497" s="201">
        <v>1</v>
      </c>
      <c r="G5497" s="48">
        <f>+(Ventas_Wellpro[[#This Row],[Precio de Venta]]*0.16)*Ventas_Wellpro[[#This Row],[Cantidad Vendida]]</f>
        <v>19.510400000000001</v>
      </c>
      <c r="H5497" s="203">
        <v>121.94</v>
      </c>
      <c r="I5497" s="17">
        <f>+Ventas_Wellpro[[#This Row],[Total de Venta sin IVA]]+Ventas_Wellpro[[#This Row],[IVA]]</f>
        <v>141.4504</v>
      </c>
      <c r="J5497">
        <f>YEAR(Ventas_Wellpro[[#This Row],[Fecha]])</f>
        <v>2026</v>
      </c>
      <c r="K5497" t="str">
        <f>TEXT(Ventas_Wellpro[[#This Row],[Fecha]],"MMMM")</f>
        <v>julio</v>
      </c>
      <c r="L5497">
        <f>DAY(Ventas_Wellpro[[#This Row],[Fecha]])</f>
        <v>8</v>
      </c>
    </row>
    <row r="5498" spans="2:12" x14ac:dyDescent="0.25">
      <c r="B5498" s="70">
        <v>46213</v>
      </c>
      <c r="C5498" s="74" t="s">
        <v>24</v>
      </c>
      <c r="D5498" s="211" t="s">
        <v>144</v>
      </c>
      <c r="E5498" s="202">
        <v>137.79</v>
      </c>
      <c r="F5498" s="202">
        <v>1</v>
      </c>
      <c r="G5498" s="48">
        <f>+(Ventas_Wellpro[[#This Row],[Precio de Venta]]*0.16)*Ventas_Wellpro[[#This Row],[Cantidad Vendida]]</f>
        <v>22.046399999999998</v>
      </c>
      <c r="H5498" s="204">
        <v>137.79</v>
      </c>
      <c r="I5498" s="17">
        <f>+Ventas_Wellpro[[#This Row],[Total de Venta sin IVA]]+Ventas_Wellpro[[#This Row],[IVA]]</f>
        <v>159.8364</v>
      </c>
      <c r="J5498">
        <f>YEAR(Ventas_Wellpro[[#This Row],[Fecha]])</f>
        <v>2026</v>
      </c>
      <c r="K5498" t="str">
        <f>TEXT(Ventas_Wellpro[[#This Row],[Fecha]],"MMMM")</f>
        <v>julio</v>
      </c>
      <c r="L5498">
        <f>DAY(Ventas_Wellpro[[#This Row],[Fecha]])</f>
        <v>10</v>
      </c>
    </row>
    <row r="5499" spans="2:12" x14ac:dyDescent="0.25">
      <c r="B5499" s="70">
        <v>46213</v>
      </c>
      <c r="C5499" s="74" t="s">
        <v>24</v>
      </c>
      <c r="D5499" s="211" t="s">
        <v>251</v>
      </c>
      <c r="E5499" s="201">
        <v>84.05</v>
      </c>
      <c r="F5499" s="201">
        <v>44</v>
      </c>
      <c r="G5499" s="48">
        <f>+(Ventas_Wellpro[[#This Row],[Precio de Venta]]*0.16)*Ventas_Wellpro[[#This Row],[Cantidad Vendida]]</f>
        <v>591.71199999999999</v>
      </c>
      <c r="H5499" s="203">
        <v>3698.2</v>
      </c>
      <c r="I5499" s="17">
        <f>+Ventas_Wellpro[[#This Row],[Total de Venta sin IVA]]+Ventas_Wellpro[[#This Row],[IVA]]</f>
        <v>4289.9120000000003</v>
      </c>
      <c r="J5499">
        <f>YEAR(Ventas_Wellpro[[#This Row],[Fecha]])</f>
        <v>2026</v>
      </c>
      <c r="K5499" t="str">
        <f>TEXT(Ventas_Wellpro[[#This Row],[Fecha]],"MMMM")</f>
        <v>julio</v>
      </c>
      <c r="L5499">
        <f>DAY(Ventas_Wellpro[[#This Row],[Fecha]])</f>
        <v>10</v>
      </c>
    </row>
    <row r="5500" spans="2:12" x14ac:dyDescent="0.25">
      <c r="B5500" s="70">
        <v>46211</v>
      </c>
      <c r="C5500" s="74" t="s">
        <v>16</v>
      </c>
      <c r="D5500" s="211" t="s">
        <v>145</v>
      </c>
      <c r="E5500" s="202">
        <v>697</v>
      </c>
      <c r="F5500" s="202">
        <v>6</v>
      </c>
      <c r="G5500" s="48">
        <f>+(Ventas_Wellpro[[#This Row],[Precio de Venta]]*0.16)*Ventas_Wellpro[[#This Row],[Cantidad Vendida]]</f>
        <v>669.12</v>
      </c>
      <c r="H5500" s="204">
        <v>4182</v>
      </c>
      <c r="I5500" s="17">
        <f>+Ventas_Wellpro[[#This Row],[Total de Venta sin IVA]]+Ventas_Wellpro[[#This Row],[IVA]]</f>
        <v>4851.12</v>
      </c>
      <c r="J5500">
        <f>YEAR(Ventas_Wellpro[[#This Row],[Fecha]])</f>
        <v>2026</v>
      </c>
      <c r="K5500" t="str">
        <f>TEXT(Ventas_Wellpro[[#This Row],[Fecha]],"MMMM")</f>
        <v>julio</v>
      </c>
      <c r="L5500">
        <f>DAY(Ventas_Wellpro[[#This Row],[Fecha]])</f>
        <v>8</v>
      </c>
    </row>
    <row r="5501" spans="2:12" x14ac:dyDescent="0.25">
      <c r="B5501" s="70">
        <v>46211</v>
      </c>
      <c r="C5501" s="74" t="s">
        <v>16</v>
      </c>
      <c r="D5501" s="210" t="s">
        <v>217</v>
      </c>
      <c r="E5501" s="201">
        <v>549.02</v>
      </c>
      <c r="F5501" s="201">
        <v>35</v>
      </c>
      <c r="G5501" s="48">
        <f>+(Ventas_Wellpro[[#This Row],[Precio de Venta]]*0.16)*Ventas_Wellpro[[#This Row],[Cantidad Vendida]]</f>
        <v>3074.5119999999997</v>
      </c>
      <c r="H5501" s="203">
        <v>19215.7</v>
      </c>
      <c r="I5501" s="17">
        <f>+Ventas_Wellpro[[#This Row],[Total de Venta sin IVA]]+Ventas_Wellpro[[#This Row],[IVA]]</f>
        <v>22290.212</v>
      </c>
      <c r="J5501">
        <f>YEAR(Ventas_Wellpro[[#This Row],[Fecha]])</f>
        <v>2026</v>
      </c>
      <c r="K5501" t="str">
        <f>TEXT(Ventas_Wellpro[[#This Row],[Fecha]],"MMMM")</f>
        <v>julio</v>
      </c>
      <c r="L5501">
        <f>DAY(Ventas_Wellpro[[#This Row],[Fecha]])</f>
        <v>8</v>
      </c>
    </row>
    <row r="5502" spans="2:12" x14ac:dyDescent="0.25">
      <c r="B5502" s="70">
        <v>46211</v>
      </c>
      <c r="C5502" s="74" t="s">
        <v>12</v>
      </c>
      <c r="D5502" s="211" t="s">
        <v>144</v>
      </c>
      <c r="E5502" s="202">
        <v>276.47000000000003</v>
      </c>
      <c r="F5502" s="202">
        <v>1</v>
      </c>
      <c r="G5502" s="48">
        <f>+(Ventas_Wellpro[[#This Row],[Precio de Venta]]*0.16)*Ventas_Wellpro[[#This Row],[Cantidad Vendida]]</f>
        <v>44.235200000000006</v>
      </c>
      <c r="H5502" s="204">
        <v>276.47000000000003</v>
      </c>
      <c r="I5502" s="17">
        <f>+Ventas_Wellpro[[#This Row],[Total de Venta sin IVA]]+Ventas_Wellpro[[#This Row],[IVA]]</f>
        <v>320.70520000000005</v>
      </c>
      <c r="J5502">
        <f>YEAR(Ventas_Wellpro[[#This Row],[Fecha]])</f>
        <v>2026</v>
      </c>
      <c r="K5502" t="str">
        <f>TEXT(Ventas_Wellpro[[#This Row],[Fecha]],"MMMM")</f>
        <v>julio</v>
      </c>
      <c r="L5502">
        <f>DAY(Ventas_Wellpro[[#This Row],[Fecha]])</f>
        <v>8</v>
      </c>
    </row>
    <row r="5503" spans="2:12" x14ac:dyDescent="0.25">
      <c r="B5503" s="70">
        <v>46211</v>
      </c>
      <c r="C5503" s="74" t="s">
        <v>12</v>
      </c>
      <c r="D5503" s="210" t="s">
        <v>144</v>
      </c>
      <c r="E5503" s="201">
        <v>276.47000000000003</v>
      </c>
      <c r="F5503" s="201">
        <v>1</v>
      </c>
      <c r="G5503" s="48">
        <f>+(Ventas_Wellpro[[#This Row],[Precio de Venta]]*0.16)*Ventas_Wellpro[[#This Row],[Cantidad Vendida]]</f>
        <v>44.235200000000006</v>
      </c>
      <c r="H5503" s="203">
        <v>276.47000000000003</v>
      </c>
      <c r="I5503" s="17">
        <f>+Ventas_Wellpro[[#This Row],[Total de Venta sin IVA]]+Ventas_Wellpro[[#This Row],[IVA]]</f>
        <v>320.70520000000005</v>
      </c>
      <c r="J5503">
        <f>YEAR(Ventas_Wellpro[[#This Row],[Fecha]])</f>
        <v>2026</v>
      </c>
      <c r="K5503" t="str">
        <f>TEXT(Ventas_Wellpro[[#This Row],[Fecha]],"MMMM")</f>
        <v>julio</v>
      </c>
      <c r="L5503">
        <f>DAY(Ventas_Wellpro[[#This Row],[Fecha]])</f>
        <v>8</v>
      </c>
    </row>
    <row r="5504" spans="2:12" x14ac:dyDescent="0.25">
      <c r="B5504" s="70">
        <v>46211</v>
      </c>
      <c r="C5504" s="74" t="s">
        <v>12</v>
      </c>
      <c r="D5504" s="211" t="s">
        <v>144</v>
      </c>
      <c r="E5504" s="202">
        <v>276.47000000000003</v>
      </c>
      <c r="F5504" s="202">
        <v>1</v>
      </c>
      <c r="G5504" s="48">
        <f>+(Ventas_Wellpro[[#This Row],[Precio de Venta]]*0.16)*Ventas_Wellpro[[#This Row],[Cantidad Vendida]]</f>
        <v>44.235200000000006</v>
      </c>
      <c r="H5504" s="204">
        <v>276.47000000000003</v>
      </c>
      <c r="I5504" s="17">
        <f>+Ventas_Wellpro[[#This Row],[Total de Venta sin IVA]]+Ventas_Wellpro[[#This Row],[IVA]]</f>
        <v>320.70520000000005</v>
      </c>
      <c r="J5504">
        <f>YEAR(Ventas_Wellpro[[#This Row],[Fecha]])</f>
        <v>2026</v>
      </c>
      <c r="K5504" t="str">
        <f>TEXT(Ventas_Wellpro[[#This Row],[Fecha]],"MMMM")</f>
        <v>julio</v>
      </c>
      <c r="L5504">
        <f>DAY(Ventas_Wellpro[[#This Row],[Fecha]])</f>
        <v>8</v>
      </c>
    </row>
    <row r="5505" spans="2:12" x14ac:dyDescent="0.25">
      <c r="B5505" s="70">
        <v>46211</v>
      </c>
      <c r="C5505" s="74" t="s">
        <v>12</v>
      </c>
      <c r="D5505" s="210" t="s">
        <v>144</v>
      </c>
      <c r="E5505" s="201">
        <v>276.47000000000003</v>
      </c>
      <c r="F5505" s="201">
        <v>1</v>
      </c>
      <c r="G5505" s="48">
        <f>+(Ventas_Wellpro[[#This Row],[Precio de Venta]]*0.16)*Ventas_Wellpro[[#This Row],[Cantidad Vendida]]</f>
        <v>44.235200000000006</v>
      </c>
      <c r="H5505" s="203">
        <v>276.47000000000003</v>
      </c>
      <c r="I5505" s="17">
        <f>+Ventas_Wellpro[[#This Row],[Total de Venta sin IVA]]+Ventas_Wellpro[[#This Row],[IVA]]</f>
        <v>320.70520000000005</v>
      </c>
      <c r="J5505">
        <f>YEAR(Ventas_Wellpro[[#This Row],[Fecha]])</f>
        <v>2026</v>
      </c>
      <c r="K5505" t="str">
        <f>TEXT(Ventas_Wellpro[[#This Row],[Fecha]],"MMMM")</f>
        <v>julio</v>
      </c>
      <c r="L5505">
        <f>DAY(Ventas_Wellpro[[#This Row],[Fecha]])</f>
        <v>8</v>
      </c>
    </row>
    <row r="5506" spans="2:12" x14ac:dyDescent="0.25">
      <c r="B5506" s="70">
        <v>46211</v>
      </c>
      <c r="C5506" s="74" t="s">
        <v>12</v>
      </c>
      <c r="D5506" s="211" t="s">
        <v>144</v>
      </c>
      <c r="E5506" s="202">
        <v>276.47000000000003</v>
      </c>
      <c r="F5506" s="202">
        <v>1</v>
      </c>
      <c r="G5506" s="48">
        <f>+(Ventas_Wellpro[[#This Row],[Precio de Venta]]*0.16)*Ventas_Wellpro[[#This Row],[Cantidad Vendida]]</f>
        <v>44.235200000000006</v>
      </c>
      <c r="H5506" s="204">
        <v>276.47000000000003</v>
      </c>
      <c r="I5506" s="17">
        <f>+Ventas_Wellpro[[#This Row],[Total de Venta sin IVA]]+Ventas_Wellpro[[#This Row],[IVA]]</f>
        <v>320.70520000000005</v>
      </c>
      <c r="J5506">
        <f>YEAR(Ventas_Wellpro[[#This Row],[Fecha]])</f>
        <v>2026</v>
      </c>
      <c r="K5506" t="str">
        <f>TEXT(Ventas_Wellpro[[#This Row],[Fecha]],"MMMM")</f>
        <v>julio</v>
      </c>
      <c r="L5506">
        <f>DAY(Ventas_Wellpro[[#This Row],[Fecha]])</f>
        <v>8</v>
      </c>
    </row>
    <row r="5507" spans="2:12" x14ac:dyDescent="0.25">
      <c r="B5507" s="70">
        <v>46211</v>
      </c>
      <c r="C5507" s="74" t="s">
        <v>12</v>
      </c>
      <c r="D5507" s="210" t="s">
        <v>144</v>
      </c>
      <c r="E5507" s="201">
        <v>276.47000000000003</v>
      </c>
      <c r="F5507" s="201">
        <v>1</v>
      </c>
      <c r="G5507" s="48">
        <f>+(Ventas_Wellpro[[#This Row],[Precio de Venta]]*0.16)*Ventas_Wellpro[[#This Row],[Cantidad Vendida]]</f>
        <v>44.235200000000006</v>
      </c>
      <c r="H5507" s="203">
        <v>276.47000000000003</v>
      </c>
      <c r="I5507" s="17">
        <f>+Ventas_Wellpro[[#This Row],[Total de Venta sin IVA]]+Ventas_Wellpro[[#This Row],[IVA]]</f>
        <v>320.70520000000005</v>
      </c>
      <c r="J5507">
        <f>YEAR(Ventas_Wellpro[[#This Row],[Fecha]])</f>
        <v>2026</v>
      </c>
      <c r="K5507" t="str">
        <f>TEXT(Ventas_Wellpro[[#This Row],[Fecha]],"MMMM")</f>
        <v>julio</v>
      </c>
      <c r="L5507">
        <f>DAY(Ventas_Wellpro[[#This Row],[Fecha]])</f>
        <v>8</v>
      </c>
    </row>
    <row r="5508" spans="2:12" x14ac:dyDescent="0.25">
      <c r="B5508" s="70">
        <v>46212</v>
      </c>
      <c r="C5508" s="74" t="s">
        <v>12</v>
      </c>
      <c r="D5508" s="211" t="s">
        <v>144</v>
      </c>
      <c r="E5508" s="202">
        <v>343.97</v>
      </c>
      <c r="F5508" s="202">
        <v>1</v>
      </c>
      <c r="G5508" s="48">
        <f>+(Ventas_Wellpro[[#This Row],[Precio de Venta]]*0.16)*Ventas_Wellpro[[#This Row],[Cantidad Vendida]]</f>
        <v>55.035200000000003</v>
      </c>
      <c r="H5508" s="204">
        <v>343.97</v>
      </c>
      <c r="I5508" s="17">
        <f>+Ventas_Wellpro[[#This Row],[Total de Venta sin IVA]]+Ventas_Wellpro[[#This Row],[IVA]]</f>
        <v>399.00520000000006</v>
      </c>
      <c r="J5508">
        <f>YEAR(Ventas_Wellpro[[#This Row],[Fecha]])</f>
        <v>2026</v>
      </c>
      <c r="K5508" t="str">
        <f>TEXT(Ventas_Wellpro[[#This Row],[Fecha]],"MMMM")</f>
        <v>julio</v>
      </c>
      <c r="L5508">
        <f>DAY(Ventas_Wellpro[[#This Row],[Fecha]])</f>
        <v>9</v>
      </c>
    </row>
    <row r="5509" spans="2:12" x14ac:dyDescent="0.25">
      <c r="B5509" s="70">
        <v>46212</v>
      </c>
      <c r="C5509" s="74" t="s">
        <v>12</v>
      </c>
      <c r="D5509" s="210" t="s">
        <v>144</v>
      </c>
      <c r="E5509" s="201">
        <v>276.47000000000003</v>
      </c>
      <c r="F5509" s="201">
        <v>1</v>
      </c>
      <c r="G5509" s="48">
        <f>+(Ventas_Wellpro[[#This Row],[Precio de Venta]]*0.16)*Ventas_Wellpro[[#This Row],[Cantidad Vendida]]</f>
        <v>44.235200000000006</v>
      </c>
      <c r="H5509" s="203">
        <v>276.47000000000003</v>
      </c>
      <c r="I5509" s="17">
        <f>+Ventas_Wellpro[[#This Row],[Total de Venta sin IVA]]+Ventas_Wellpro[[#This Row],[IVA]]</f>
        <v>320.70520000000005</v>
      </c>
      <c r="J5509">
        <f>YEAR(Ventas_Wellpro[[#This Row],[Fecha]])</f>
        <v>2026</v>
      </c>
      <c r="K5509" t="str">
        <f>TEXT(Ventas_Wellpro[[#This Row],[Fecha]],"MMMM")</f>
        <v>julio</v>
      </c>
      <c r="L5509">
        <f>DAY(Ventas_Wellpro[[#This Row],[Fecha]])</f>
        <v>9</v>
      </c>
    </row>
    <row r="5510" spans="2:12" x14ac:dyDescent="0.25">
      <c r="B5510" s="70">
        <v>46213</v>
      </c>
      <c r="C5510" s="74" t="s">
        <v>12</v>
      </c>
      <c r="D5510" s="211" t="s">
        <v>144</v>
      </c>
      <c r="E5510" s="202">
        <v>343.97</v>
      </c>
      <c r="F5510" s="202">
        <v>1</v>
      </c>
      <c r="G5510" s="48">
        <f>+(Ventas_Wellpro[[#This Row],[Precio de Venta]]*0.16)*Ventas_Wellpro[[#This Row],[Cantidad Vendida]]</f>
        <v>55.035200000000003</v>
      </c>
      <c r="H5510" s="204">
        <v>343.97</v>
      </c>
      <c r="I5510" s="17">
        <f>+Ventas_Wellpro[[#This Row],[Total de Venta sin IVA]]+Ventas_Wellpro[[#This Row],[IVA]]</f>
        <v>399.00520000000006</v>
      </c>
      <c r="J5510">
        <f>YEAR(Ventas_Wellpro[[#This Row],[Fecha]])</f>
        <v>2026</v>
      </c>
      <c r="K5510" t="str">
        <f>TEXT(Ventas_Wellpro[[#This Row],[Fecha]],"MMMM")</f>
        <v>julio</v>
      </c>
      <c r="L5510">
        <f>DAY(Ventas_Wellpro[[#This Row],[Fecha]])</f>
        <v>10</v>
      </c>
    </row>
    <row r="5511" spans="2:12" x14ac:dyDescent="0.25">
      <c r="B5511" s="70">
        <v>46213</v>
      </c>
      <c r="C5511" s="74" t="s">
        <v>12</v>
      </c>
      <c r="D5511" s="210" t="s">
        <v>144</v>
      </c>
      <c r="E5511" s="201">
        <v>343.97</v>
      </c>
      <c r="F5511" s="201">
        <v>1</v>
      </c>
      <c r="G5511" s="48">
        <f>+(Ventas_Wellpro[[#This Row],[Precio de Venta]]*0.16)*Ventas_Wellpro[[#This Row],[Cantidad Vendida]]</f>
        <v>55.035200000000003</v>
      </c>
      <c r="H5511" s="203">
        <v>343.97</v>
      </c>
      <c r="I5511" s="17">
        <f>+Ventas_Wellpro[[#This Row],[Total de Venta sin IVA]]+Ventas_Wellpro[[#This Row],[IVA]]</f>
        <v>399.00520000000006</v>
      </c>
      <c r="J5511">
        <f>YEAR(Ventas_Wellpro[[#This Row],[Fecha]])</f>
        <v>2026</v>
      </c>
      <c r="K5511" t="str">
        <f>TEXT(Ventas_Wellpro[[#This Row],[Fecha]],"MMMM")</f>
        <v>julio</v>
      </c>
      <c r="L5511">
        <f>DAY(Ventas_Wellpro[[#This Row],[Fecha]])</f>
        <v>10</v>
      </c>
    </row>
    <row r="5512" spans="2:12" x14ac:dyDescent="0.25">
      <c r="B5512" s="70">
        <v>46211</v>
      </c>
      <c r="C5512" s="74" t="s">
        <v>11</v>
      </c>
      <c r="D5512" s="210" t="s">
        <v>144</v>
      </c>
      <c r="E5512" s="201">
        <v>276.47000000000003</v>
      </c>
      <c r="F5512" s="201">
        <v>1</v>
      </c>
      <c r="G5512" s="48">
        <f>+(Ventas_Wellpro[[#This Row],[Precio de Venta]]*0.16)*Ventas_Wellpro[[#This Row],[Cantidad Vendida]]</f>
        <v>44.235200000000006</v>
      </c>
      <c r="H5512" s="203">
        <v>276.47000000000003</v>
      </c>
      <c r="I5512" s="17">
        <f>+Ventas_Wellpro[[#This Row],[Total de Venta sin IVA]]+Ventas_Wellpro[[#This Row],[IVA]]</f>
        <v>320.70520000000005</v>
      </c>
      <c r="J5512">
        <f>YEAR(Ventas_Wellpro[[#This Row],[Fecha]])</f>
        <v>2026</v>
      </c>
      <c r="K5512" t="str">
        <f>TEXT(Ventas_Wellpro[[#This Row],[Fecha]],"MMMM")</f>
        <v>julio</v>
      </c>
      <c r="L5512">
        <f>DAY(Ventas_Wellpro[[#This Row],[Fecha]])</f>
        <v>8</v>
      </c>
    </row>
    <row r="5513" spans="2:12" x14ac:dyDescent="0.25">
      <c r="B5513" s="70">
        <v>46213</v>
      </c>
      <c r="C5513" s="74" t="s">
        <v>11</v>
      </c>
      <c r="D5513" s="211" t="s">
        <v>144</v>
      </c>
      <c r="E5513" s="202">
        <v>343.97</v>
      </c>
      <c r="F5513" s="202">
        <v>1</v>
      </c>
      <c r="G5513" s="48">
        <f>+(Ventas_Wellpro[[#This Row],[Precio de Venta]]*0.16)*Ventas_Wellpro[[#This Row],[Cantidad Vendida]]</f>
        <v>55.035200000000003</v>
      </c>
      <c r="H5513" s="204">
        <v>343.97</v>
      </c>
      <c r="I5513" s="17">
        <f>+Ventas_Wellpro[[#This Row],[Total de Venta sin IVA]]+Ventas_Wellpro[[#This Row],[IVA]]</f>
        <v>399.00520000000006</v>
      </c>
      <c r="J5513">
        <f>YEAR(Ventas_Wellpro[[#This Row],[Fecha]])</f>
        <v>2026</v>
      </c>
      <c r="K5513" t="str">
        <f>TEXT(Ventas_Wellpro[[#This Row],[Fecha]],"MMMM")</f>
        <v>julio</v>
      </c>
      <c r="L5513">
        <f>DAY(Ventas_Wellpro[[#This Row],[Fecha]])</f>
        <v>10</v>
      </c>
    </row>
    <row r="5514" spans="2:12" x14ac:dyDescent="0.25">
      <c r="B5514" s="70">
        <v>46211</v>
      </c>
      <c r="C5514" s="74" t="s">
        <v>10</v>
      </c>
      <c r="D5514" s="210" t="s">
        <v>144</v>
      </c>
      <c r="E5514" s="201">
        <v>276.47000000000003</v>
      </c>
      <c r="F5514" s="201">
        <v>1</v>
      </c>
      <c r="G5514" s="48">
        <f>+(Ventas_Wellpro[[#This Row],[Precio de Venta]]*0.16)*Ventas_Wellpro[[#This Row],[Cantidad Vendida]]</f>
        <v>44.235200000000006</v>
      </c>
      <c r="H5514" s="203">
        <v>276.47000000000003</v>
      </c>
      <c r="I5514" s="17">
        <f>+Ventas_Wellpro[[#This Row],[Total de Venta sin IVA]]+Ventas_Wellpro[[#This Row],[IVA]]</f>
        <v>320.70520000000005</v>
      </c>
      <c r="J5514">
        <f>YEAR(Ventas_Wellpro[[#This Row],[Fecha]])</f>
        <v>2026</v>
      </c>
      <c r="K5514" t="str">
        <f>TEXT(Ventas_Wellpro[[#This Row],[Fecha]],"MMMM")</f>
        <v>julio</v>
      </c>
      <c r="L5514">
        <f>DAY(Ventas_Wellpro[[#This Row],[Fecha]])</f>
        <v>8</v>
      </c>
    </row>
    <row r="5515" spans="2:12" x14ac:dyDescent="0.25">
      <c r="B5515" s="70">
        <v>46211</v>
      </c>
      <c r="C5515" s="74" t="s">
        <v>10</v>
      </c>
      <c r="D5515" s="211" t="s">
        <v>144</v>
      </c>
      <c r="E5515" s="202">
        <v>276.47000000000003</v>
      </c>
      <c r="F5515" s="202">
        <v>1</v>
      </c>
      <c r="G5515" s="48">
        <f>+(Ventas_Wellpro[[#This Row],[Precio de Venta]]*0.16)*Ventas_Wellpro[[#This Row],[Cantidad Vendida]]</f>
        <v>44.235200000000006</v>
      </c>
      <c r="H5515" s="204">
        <v>276.47000000000003</v>
      </c>
      <c r="I5515" s="17">
        <f>+Ventas_Wellpro[[#This Row],[Total de Venta sin IVA]]+Ventas_Wellpro[[#This Row],[IVA]]</f>
        <v>320.70520000000005</v>
      </c>
      <c r="J5515">
        <f>YEAR(Ventas_Wellpro[[#This Row],[Fecha]])</f>
        <v>2026</v>
      </c>
      <c r="K5515" t="str">
        <f>TEXT(Ventas_Wellpro[[#This Row],[Fecha]],"MMMM")</f>
        <v>julio</v>
      </c>
      <c r="L5515">
        <f>DAY(Ventas_Wellpro[[#This Row],[Fecha]])</f>
        <v>8</v>
      </c>
    </row>
    <row r="5516" spans="2:12" x14ac:dyDescent="0.25">
      <c r="B5516" s="70">
        <v>46212</v>
      </c>
      <c r="C5516" s="74" t="s">
        <v>10</v>
      </c>
      <c r="D5516" s="210" t="s">
        <v>144</v>
      </c>
      <c r="E5516" s="201">
        <v>276.47000000000003</v>
      </c>
      <c r="F5516" s="201">
        <v>1</v>
      </c>
      <c r="G5516" s="48">
        <f>+(Ventas_Wellpro[[#This Row],[Precio de Venta]]*0.16)*Ventas_Wellpro[[#This Row],[Cantidad Vendida]]</f>
        <v>44.235200000000006</v>
      </c>
      <c r="H5516" s="203">
        <v>276.47000000000003</v>
      </c>
      <c r="I5516" s="17">
        <f>+Ventas_Wellpro[[#This Row],[Total de Venta sin IVA]]+Ventas_Wellpro[[#This Row],[IVA]]</f>
        <v>320.70520000000005</v>
      </c>
      <c r="J5516">
        <f>YEAR(Ventas_Wellpro[[#This Row],[Fecha]])</f>
        <v>2026</v>
      </c>
      <c r="K5516" t="str">
        <f>TEXT(Ventas_Wellpro[[#This Row],[Fecha]],"MMMM")</f>
        <v>julio</v>
      </c>
      <c r="L5516">
        <f>DAY(Ventas_Wellpro[[#This Row],[Fecha]])</f>
        <v>9</v>
      </c>
    </row>
    <row r="5517" spans="2:12" x14ac:dyDescent="0.25">
      <c r="B5517" s="70">
        <v>46212</v>
      </c>
      <c r="C5517" s="74" t="s">
        <v>10</v>
      </c>
      <c r="D5517" s="211" t="s">
        <v>144</v>
      </c>
      <c r="E5517" s="202">
        <v>276.47000000000003</v>
      </c>
      <c r="F5517" s="202">
        <v>1</v>
      </c>
      <c r="G5517" s="48">
        <f>+(Ventas_Wellpro[[#This Row],[Precio de Venta]]*0.16)*Ventas_Wellpro[[#This Row],[Cantidad Vendida]]</f>
        <v>44.235200000000006</v>
      </c>
      <c r="H5517" s="204">
        <v>276.47000000000003</v>
      </c>
      <c r="I5517" s="17">
        <f>+Ventas_Wellpro[[#This Row],[Total de Venta sin IVA]]+Ventas_Wellpro[[#This Row],[IVA]]</f>
        <v>320.70520000000005</v>
      </c>
      <c r="J5517">
        <f>YEAR(Ventas_Wellpro[[#This Row],[Fecha]])</f>
        <v>2026</v>
      </c>
      <c r="K5517" t="str">
        <f>TEXT(Ventas_Wellpro[[#This Row],[Fecha]],"MMMM")</f>
        <v>julio</v>
      </c>
      <c r="L5517">
        <f>DAY(Ventas_Wellpro[[#This Row],[Fecha]])</f>
        <v>9</v>
      </c>
    </row>
    <row r="5518" spans="2:12" x14ac:dyDescent="0.25">
      <c r="B5518" s="70">
        <v>46212</v>
      </c>
      <c r="C5518" s="74" t="s">
        <v>10</v>
      </c>
      <c r="D5518" s="210" t="s">
        <v>144</v>
      </c>
      <c r="E5518" s="201">
        <v>343.97</v>
      </c>
      <c r="F5518" s="201">
        <v>1</v>
      </c>
      <c r="G5518" s="48">
        <f>+(Ventas_Wellpro[[#This Row],[Precio de Venta]]*0.16)*Ventas_Wellpro[[#This Row],[Cantidad Vendida]]</f>
        <v>55.035200000000003</v>
      </c>
      <c r="H5518" s="203">
        <v>343.97</v>
      </c>
      <c r="I5518" s="17">
        <f>+Ventas_Wellpro[[#This Row],[Total de Venta sin IVA]]+Ventas_Wellpro[[#This Row],[IVA]]</f>
        <v>399.00520000000006</v>
      </c>
      <c r="J5518">
        <f>YEAR(Ventas_Wellpro[[#This Row],[Fecha]])</f>
        <v>2026</v>
      </c>
      <c r="K5518" t="str">
        <f>TEXT(Ventas_Wellpro[[#This Row],[Fecha]],"MMMM")</f>
        <v>julio</v>
      </c>
      <c r="L5518">
        <f>DAY(Ventas_Wellpro[[#This Row],[Fecha]])</f>
        <v>9</v>
      </c>
    </row>
    <row r="5519" spans="2:12" x14ac:dyDescent="0.25">
      <c r="B5519" s="70">
        <v>46213</v>
      </c>
      <c r="C5519" s="74" t="s">
        <v>10</v>
      </c>
      <c r="D5519" s="211" t="s">
        <v>144</v>
      </c>
      <c r="E5519" s="202">
        <v>343.97</v>
      </c>
      <c r="F5519" s="202">
        <v>1</v>
      </c>
      <c r="G5519" s="48">
        <f>+(Ventas_Wellpro[[#This Row],[Precio de Venta]]*0.16)*Ventas_Wellpro[[#This Row],[Cantidad Vendida]]</f>
        <v>55.035200000000003</v>
      </c>
      <c r="H5519" s="204">
        <v>343.97</v>
      </c>
      <c r="I5519" s="17">
        <f>+Ventas_Wellpro[[#This Row],[Total de Venta sin IVA]]+Ventas_Wellpro[[#This Row],[IVA]]</f>
        <v>399.00520000000006</v>
      </c>
      <c r="J5519">
        <f>YEAR(Ventas_Wellpro[[#This Row],[Fecha]])</f>
        <v>2026</v>
      </c>
      <c r="K5519" t="str">
        <f>TEXT(Ventas_Wellpro[[#This Row],[Fecha]],"MMMM")</f>
        <v>julio</v>
      </c>
      <c r="L5519">
        <f>DAY(Ventas_Wellpro[[#This Row],[Fecha]])</f>
        <v>10</v>
      </c>
    </row>
    <row r="5520" spans="2:12" x14ac:dyDescent="0.25">
      <c r="B5520" s="70">
        <v>46213</v>
      </c>
      <c r="C5520" s="74" t="s">
        <v>10</v>
      </c>
      <c r="D5520" s="210" t="s">
        <v>144</v>
      </c>
      <c r="E5520" s="201">
        <v>343.97</v>
      </c>
      <c r="F5520" s="201">
        <v>1</v>
      </c>
      <c r="G5520" s="48">
        <f>+(Ventas_Wellpro[[#This Row],[Precio de Venta]]*0.16)*Ventas_Wellpro[[#This Row],[Cantidad Vendida]]</f>
        <v>55.035200000000003</v>
      </c>
      <c r="H5520" s="203">
        <v>343.97</v>
      </c>
      <c r="I5520" s="17">
        <f>+Ventas_Wellpro[[#This Row],[Total de Venta sin IVA]]+Ventas_Wellpro[[#This Row],[IVA]]</f>
        <v>399.00520000000006</v>
      </c>
      <c r="J5520">
        <f>YEAR(Ventas_Wellpro[[#This Row],[Fecha]])</f>
        <v>2026</v>
      </c>
      <c r="K5520" t="str">
        <f>TEXT(Ventas_Wellpro[[#This Row],[Fecha]],"MMMM")</f>
        <v>julio</v>
      </c>
      <c r="L5520">
        <f>DAY(Ventas_Wellpro[[#This Row],[Fecha]])</f>
        <v>10</v>
      </c>
    </row>
    <row r="5521" spans="2:12" x14ac:dyDescent="0.25">
      <c r="B5521" s="70">
        <v>46213</v>
      </c>
      <c r="C5521" s="74" t="s">
        <v>10</v>
      </c>
      <c r="D5521" s="211" t="s">
        <v>144</v>
      </c>
      <c r="E5521" s="202">
        <v>343.97</v>
      </c>
      <c r="F5521" s="202">
        <v>1</v>
      </c>
      <c r="G5521" s="48">
        <f>+(Ventas_Wellpro[[#This Row],[Precio de Venta]]*0.16)*Ventas_Wellpro[[#This Row],[Cantidad Vendida]]</f>
        <v>55.035200000000003</v>
      </c>
      <c r="H5521" s="204">
        <v>343.97</v>
      </c>
      <c r="I5521" s="17">
        <f>+Ventas_Wellpro[[#This Row],[Total de Venta sin IVA]]+Ventas_Wellpro[[#This Row],[IVA]]</f>
        <v>399.00520000000006</v>
      </c>
      <c r="J5521">
        <f>YEAR(Ventas_Wellpro[[#This Row],[Fecha]])</f>
        <v>2026</v>
      </c>
      <c r="K5521" t="str">
        <f>TEXT(Ventas_Wellpro[[#This Row],[Fecha]],"MMMM")</f>
        <v>julio</v>
      </c>
      <c r="L5521">
        <f>DAY(Ventas_Wellpro[[#This Row],[Fecha]])</f>
        <v>10</v>
      </c>
    </row>
    <row r="5522" spans="2:12" x14ac:dyDescent="0.25">
      <c r="B5522" s="70">
        <v>46211</v>
      </c>
      <c r="C5522" s="74" t="s">
        <v>17</v>
      </c>
      <c r="D5522" t="s">
        <v>196</v>
      </c>
      <c r="E5522" s="201">
        <v>498.66</v>
      </c>
      <c r="F5522" s="201">
        <v>18</v>
      </c>
      <c r="G5522" s="48">
        <f>+(Ventas_Wellpro[[#This Row],[Precio de Venta]]*0.16)*Ventas_Wellpro[[#This Row],[Cantidad Vendida]]</f>
        <v>1436.1408000000001</v>
      </c>
      <c r="H5522" s="203">
        <v>8975.8799999999992</v>
      </c>
      <c r="I5522" s="17">
        <f>+Ventas_Wellpro[[#This Row],[Total de Venta sin IVA]]+Ventas_Wellpro[[#This Row],[IVA]]</f>
        <v>10412.020799999998</v>
      </c>
      <c r="J5522">
        <f>YEAR(Ventas_Wellpro[[#This Row],[Fecha]])</f>
        <v>2026</v>
      </c>
      <c r="K5522" t="str">
        <f>TEXT(Ventas_Wellpro[[#This Row],[Fecha]],"MMMM")</f>
        <v>julio</v>
      </c>
      <c r="L5522">
        <f>DAY(Ventas_Wellpro[[#This Row],[Fecha]])</f>
        <v>8</v>
      </c>
    </row>
    <row r="5523" spans="2:12" x14ac:dyDescent="0.25">
      <c r="B5523" s="70">
        <v>46211</v>
      </c>
      <c r="C5523" s="74" t="s">
        <v>17</v>
      </c>
      <c r="D5523" t="s">
        <v>196</v>
      </c>
      <c r="E5523" s="202">
        <v>498.66</v>
      </c>
      <c r="F5523" s="202">
        <v>6</v>
      </c>
      <c r="G5523" s="48">
        <f>+(Ventas_Wellpro[[#This Row],[Precio de Venta]]*0.16)*Ventas_Wellpro[[#This Row],[Cantidad Vendida]]</f>
        <v>478.71360000000004</v>
      </c>
      <c r="H5523" s="204">
        <v>2991.96</v>
      </c>
      <c r="I5523" s="17">
        <f>+Ventas_Wellpro[[#This Row],[Total de Venta sin IVA]]+Ventas_Wellpro[[#This Row],[IVA]]</f>
        <v>3470.6736000000001</v>
      </c>
      <c r="J5523">
        <f>YEAR(Ventas_Wellpro[[#This Row],[Fecha]])</f>
        <v>2026</v>
      </c>
      <c r="K5523" t="str">
        <f>TEXT(Ventas_Wellpro[[#This Row],[Fecha]],"MMMM")</f>
        <v>julio</v>
      </c>
      <c r="L5523">
        <f>DAY(Ventas_Wellpro[[#This Row],[Fecha]])</f>
        <v>8</v>
      </c>
    </row>
    <row r="5524" spans="2:12" x14ac:dyDescent="0.25">
      <c r="B5524" s="70">
        <v>46211</v>
      </c>
      <c r="C5524" s="74" t="s">
        <v>17</v>
      </c>
      <c r="D5524" t="s">
        <v>196</v>
      </c>
      <c r="E5524" s="201">
        <v>498.66</v>
      </c>
      <c r="F5524" s="201">
        <v>6</v>
      </c>
      <c r="G5524" s="48">
        <f>+(Ventas_Wellpro[[#This Row],[Precio de Venta]]*0.16)*Ventas_Wellpro[[#This Row],[Cantidad Vendida]]</f>
        <v>478.71360000000004</v>
      </c>
      <c r="H5524" s="203">
        <v>2991.96</v>
      </c>
      <c r="I5524" s="17">
        <f>+Ventas_Wellpro[[#This Row],[Total de Venta sin IVA]]+Ventas_Wellpro[[#This Row],[IVA]]</f>
        <v>3470.6736000000001</v>
      </c>
      <c r="J5524">
        <f>YEAR(Ventas_Wellpro[[#This Row],[Fecha]])</f>
        <v>2026</v>
      </c>
      <c r="K5524" t="str">
        <f>TEXT(Ventas_Wellpro[[#This Row],[Fecha]],"MMMM")</f>
        <v>julio</v>
      </c>
      <c r="L5524">
        <f>DAY(Ventas_Wellpro[[#This Row],[Fecha]])</f>
        <v>8</v>
      </c>
    </row>
    <row r="5525" spans="2:12" x14ac:dyDescent="0.25">
      <c r="B5525" s="70">
        <v>46211</v>
      </c>
      <c r="C5525" s="74" t="s">
        <v>15</v>
      </c>
      <c r="D5525" s="210" t="s">
        <v>217</v>
      </c>
      <c r="E5525" s="202">
        <v>538.03</v>
      </c>
      <c r="F5525" s="202">
        <v>39</v>
      </c>
      <c r="G5525" s="48">
        <f>+(Ventas_Wellpro[[#This Row],[Precio de Venta]]*0.16)*Ventas_Wellpro[[#This Row],[Cantidad Vendida]]</f>
        <v>3357.3072000000002</v>
      </c>
      <c r="H5525" s="204">
        <v>20983.17</v>
      </c>
      <c r="I5525" s="17">
        <f>+Ventas_Wellpro[[#This Row],[Total de Venta sin IVA]]+Ventas_Wellpro[[#This Row],[IVA]]</f>
        <v>24340.477199999998</v>
      </c>
      <c r="J5525">
        <f>YEAR(Ventas_Wellpro[[#This Row],[Fecha]])</f>
        <v>2026</v>
      </c>
      <c r="K5525" t="str">
        <f>TEXT(Ventas_Wellpro[[#This Row],[Fecha]],"MMMM")</f>
        <v>julio</v>
      </c>
      <c r="L5525">
        <f>DAY(Ventas_Wellpro[[#This Row],[Fecha]])</f>
        <v>8</v>
      </c>
    </row>
    <row r="5526" spans="2:12" x14ac:dyDescent="0.25">
      <c r="B5526" s="70">
        <v>46212</v>
      </c>
      <c r="C5526" s="123" t="s">
        <v>147</v>
      </c>
      <c r="D5526" s="211" t="s">
        <v>144</v>
      </c>
      <c r="E5526" s="202">
        <v>47.414999999999999</v>
      </c>
      <c r="F5526" s="202">
        <v>2</v>
      </c>
      <c r="G5526" s="48">
        <f>+(Ventas_Wellpro[[#This Row],[Precio de Venta]]*0.16)*Ventas_Wellpro[[#This Row],[Cantidad Vendida]]</f>
        <v>15.172800000000001</v>
      </c>
      <c r="H5526" s="204">
        <v>94.83</v>
      </c>
      <c r="I5526" s="17">
        <f>+Ventas_Wellpro[[#This Row],[Total de Venta sin IVA]]+Ventas_Wellpro[[#This Row],[IVA]]</f>
        <v>110.00279999999999</v>
      </c>
      <c r="J5526">
        <f>YEAR(Ventas_Wellpro[[#This Row],[Fecha]])</f>
        <v>2026</v>
      </c>
      <c r="K5526" t="str">
        <f>TEXT(Ventas_Wellpro[[#This Row],[Fecha]],"MMMM")</f>
        <v>julio</v>
      </c>
      <c r="L5526">
        <f>DAY(Ventas_Wellpro[[#This Row],[Fecha]])</f>
        <v>9</v>
      </c>
    </row>
    <row r="5527" spans="2:12" x14ac:dyDescent="0.25">
      <c r="B5527" s="70">
        <v>46213</v>
      </c>
      <c r="C5527" s="123" t="s">
        <v>147</v>
      </c>
      <c r="D5527" s="210" t="s">
        <v>144</v>
      </c>
      <c r="E5527" s="201">
        <v>47.414999999999999</v>
      </c>
      <c r="F5527" s="201">
        <v>2</v>
      </c>
      <c r="G5527" s="48">
        <f>+(Ventas_Wellpro[[#This Row],[Precio de Venta]]*0.16)*Ventas_Wellpro[[#This Row],[Cantidad Vendida]]</f>
        <v>15.172800000000001</v>
      </c>
      <c r="H5527" s="203">
        <v>94.83</v>
      </c>
      <c r="I5527" s="17">
        <f>+Ventas_Wellpro[[#This Row],[Total de Venta sin IVA]]+Ventas_Wellpro[[#This Row],[IVA]]</f>
        <v>110.00279999999999</v>
      </c>
      <c r="J5527">
        <f>YEAR(Ventas_Wellpro[[#This Row],[Fecha]])</f>
        <v>2026</v>
      </c>
      <c r="K5527" t="str">
        <f>TEXT(Ventas_Wellpro[[#This Row],[Fecha]],"MMMM")</f>
        <v>julio</v>
      </c>
      <c r="L5527">
        <f>DAY(Ventas_Wellpro[[#This Row],[Fecha]])</f>
        <v>10</v>
      </c>
    </row>
    <row r="5528" spans="2:12" x14ac:dyDescent="0.25">
      <c r="B5528" s="70">
        <v>46213</v>
      </c>
      <c r="C5528" s="123" t="s">
        <v>147</v>
      </c>
      <c r="D5528" s="211" t="s">
        <v>251</v>
      </c>
      <c r="E5528" s="202">
        <v>57.54</v>
      </c>
      <c r="F5528" s="202">
        <v>12</v>
      </c>
      <c r="G5528" s="48">
        <f>+(Ventas_Wellpro[[#This Row],[Precio de Venta]]*0.16)*Ventas_Wellpro[[#This Row],[Cantidad Vendida]]</f>
        <v>110.4768</v>
      </c>
      <c r="H5528" s="204">
        <v>690.48</v>
      </c>
      <c r="I5528" s="17">
        <f>+Ventas_Wellpro[[#This Row],[Total de Venta sin IVA]]+Ventas_Wellpro[[#This Row],[IVA]]</f>
        <v>800.95680000000004</v>
      </c>
      <c r="J5528">
        <f>YEAR(Ventas_Wellpro[[#This Row],[Fecha]])</f>
        <v>2026</v>
      </c>
      <c r="K5528" t="str">
        <f>TEXT(Ventas_Wellpro[[#This Row],[Fecha]],"MMMM")</f>
        <v>julio</v>
      </c>
      <c r="L5528">
        <f>DAY(Ventas_Wellpro[[#This Row],[Fecha]])</f>
        <v>10</v>
      </c>
    </row>
    <row r="5529" spans="2:12" x14ac:dyDescent="0.25">
      <c r="B5529" s="70">
        <v>46211</v>
      </c>
      <c r="C5529" s="74" t="s">
        <v>123</v>
      </c>
      <c r="D5529" s="211" t="s">
        <v>144</v>
      </c>
      <c r="E5529" s="202">
        <v>121.94</v>
      </c>
      <c r="F5529" s="202">
        <v>1</v>
      </c>
      <c r="G5529" s="48">
        <f>+(Ventas_Wellpro[[#This Row],[Precio de Venta]]*0.16)*Ventas_Wellpro[[#This Row],[Cantidad Vendida]]</f>
        <v>19.510400000000001</v>
      </c>
      <c r="H5529" s="204">
        <v>121.94</v>
      </c>
      <c r="I5529" s="17">
        <f>+Ventas_Wellpro[[#This Row],[Total de Venta sin IVA]]+Ventas_Wellpro[[#This Row],[IVA]]</f>
        <v>141.4504</v>
      </c>
      <c r="J5529">
        <f>YEAR(Ventas_Wellpro[[#This Row],[Fecha]])</f>
        <v>2026</v>
      </c>
      <c r="K5529" t="str">
        <f>TEXT(Ventas_Wellpro[[#This Row],[Fecha]],"MMMM")</f>
        <v>julio</v>
      </c>
      <c r="L5529">
        <f>DAY(Ventas_Wellpro[[#This Row],[Fecha]])</f>
        <v>8</v>
      </c>
    </row>
    <row r="5530" spans="2:12" x14ac:dyDescent="0.25">
      <c r="B5530" s="70">
        <v>46211</v>
      </c>
      <c r="C5530" s="74" t="s">
        <v>123</v>
      </c>
      <c r="D5530" s="210" t="s">
        <v>144</v>
      </c>
      <c r="E5530" s="201">
        <v>121.94</v>
      </c>
      <c r="F5530" s="201">
        <v>1</v>
      </c>
      <c r="G5530" s="48">
        <f>+(Ventas_Wellpro[[#This Row],[Precio de Venta]]*0.16)*Ventas_Wellpro[[#This Row],[Cantidad Vendida]]</f>
        <v>19.510400000000001</v>
      </c>
      <c r="H5530" s="203">
        <v>121.94</v>
      </c>
      <c r="I5530" s="17">
        <f>+Ventas_Wellpro[[#This Row],[Total de Venta sin IVA]]+Ventas_Wellpro[[#This Row],[IVA]]</f>
        <v>141.4504</v>
      </c>
      <c r="J5530">
        <f>YEAR(Ventas_Wellpro[[#This Row],[Fecha]])</f>
        <v>2026</v>
      </c>
      <c r="K5530" t="str">
        <f>TEXT(Ventas_Wellpro[[#This Row],[Fecha]],"MMMM")</f>
        <v>julio</v>
      </c>
      <c r="L5530">
        <f>DAY(Ventas_Wellpro[[#This Row],[Fecha]])</f>
        <v>8</v>
      </c>
    </row>
    <row r="5531" spans="2:12" x14ac:dyDescent="0.25">
      <c r="B5531" s="70">
        <v>46211</v>
      </c>
      <c r="C5531" s="74" t="s">
        <v>123</v>
      </c>
      <c r="D5531" s="211" t="s">
        <v>144</v>
      </c>
      <c r="E5531" s="202">
        <v>121.94</v>
      </c>
      <c r="F5531" s="202">
        <v>1</v>
      </c>
      <c r="G5531" s="48">
        <f>+(Ventas_Wellpro[[#This Row],[Precio de Venta]]*0.16)*Ventas_Wellpro[[#This Row],[Cantidad Vendida]]</f>
        <v>19.510400000000001</v>
      </c>
      <c r="H5531" s="204">
        <v>121.94</v>
      </c>
      <c r="I5531" s="17">
        <f>+Ventas_Wellpro[[#This Row],[Total de Venta sin IVA]]+Ventas_Wellpro[[#This Row],[IVA]]</f>
        <v>141.4504</v>
      </c>
      <c r="J5531">
        <f>YEAR(Ventas_Wellpro[[#This Row],[Fecha]])</f>
        <v>2026</v>
      </c>
      <c r="K5531" t="str">
        <f>TEXT(Ventas_Wellpro[[#This Row],[Fecha]],"MMMM")</f>
        <v>julio</v>
      </c>
      <c r="L5531">
        <f>DAY(Ventas_Wellpro[[#This Row],[Fecha]])</f>
        <v>8</v>
      </c>
    </row>
    <row r="5532" spans="2:12" x14ac:dyDescent="0.25">
      <c r="B5532" s="70">
        <v>46212</v>
      </c>
      <c r="C5532" s="74" t="s">
        <v>123</v>
      </c>
      <c r="D5532" s="210" t="s">
        <v>144</v>
      </c>
      <c r="E5532" s="201">
        <v>121.94</v>
      </c>
      <c r="F5532" s="201">
        <v>1</v>
      </c>
      <c r="G5532" s="48">
        <f>+(Ventas_Wellpro[[#This Row],[Precio de Venta]]*0.16)*Ventas_Wellpro[[#This Row],[Cantidad Vendida]]</f>
        <v>19.510400000000001</v>
      </c>
      <c r="H5532" s="203">
        <v>121.94</v>
      </c>
      <c r="I5532" s="17">
        <f>+Ventas_Wellpro[[#This Row],[Total de Venta sin IVA]]+Ventas_Wellpro[[#This Row],[IVA]]</f>
        <v>141.4504</v>
      </c>
      <c r="J5532">
        <f>YEAR(Ventas_Wellpro[[#This Row],[Fecha]])</f>
        <v>2026</v>
      </c>
      <c r="K5532" t="str">
        <f>TEXT(Ventas_Wellpro[[#This Row],[Fecha]],"MMMM")</f>
        <v>julio</v>
      </c>
      <c r="L5532">
        <f>DAY(Ventas_Wellpro[[#This Row],[Fecha]])</f>
        <v>9</v>
      </c>
    </row>
    <row r="5533" spans="2:12" x14ac:dyDescent="0.25">
      <c r="B5533" s="70">
        <v>46213</v>
      </c>
      <c r="C5533" s="74" t="s">
        <v>123</v>
      </c>
      <c r="D5533" s="211" t="s">
        <v>251</v>
      </c>
      <c r="E5533" s="202">
        <v>84.05</v>
      </c>
      <c r="F5533" s="202">
        <v>49</v>
      </c>
      <c r="G5533" s="48">
        <f>+(Ventas_Wellpro[[#This Row],[Precio de Venta]]*0.16)*Ventas_Wellpro[[#This Row],[Cantidad Vendida]]</f>
        <v>658.952</v>
      </c>
      <c r="H5533" s="204">
        <v>4118.45</v>
      </c>
      <c r="I5533" s="17">
        <f>+Ventas_Wellpro[[#This Row],[Total de Venta sin IVA]]+Ventas_Wellpro[[#This Row],[IVA]]</f>
        <v>4777.402</v>
      </c>
      <c r="J5533">
        <f>YEAR(Ventas_Wellpro[[#This Row],[Fecha]])</f>
        <v>2026</v>
      </c>
      <c r="K5533" t="str">
        <f>TEXT(Ventas_Wellpro[[#This Row],[Fecha]],"MMMM")</f>
        <v>julio</v>
      </c>
      <c r="L5533">
        <f>DAY(Ventas_Wellpro[[#This Row],[Fecha]])</f>
        <v>10</v>
      </c>
    </row>
    <row r="5534" spans="2:12" x14ac:dyDescent="0.25">
      <c r="B5534" s="70">
        <v>46216</v>
      </c>
      <c r="C5534" s="88" t="s">
        <v>19</v>
      </c>
      <c r="D5534" t="s">
        <v>197</v>
      </c>
      <c r="E5534" s="201">
        <v>660.76</v>
      </c>
      <c r="F5534" s="201">
        <v>1</v>
      </c>
      <c r="G5534" s="48">
        <f>+(Ventas_Wellpro[[#This Row],[Precio de Venta]]*0.16)*Ventas_Wellpro[[#This Row],[Cantidad Vendida]]</f>
        <v>105.7216</v>
      </c>
      <c r="H5534" s="203">
        <v>660.76</v>
      </c>
      <c r="I5534" s="17">
        <f>+Ventas_Wellpro[[#This Row],[Total de Venta sin IVA]]+Ventas_Wellpro[[#This Row],[IVA]]</f>
        <v>766.48159999999996</v>
      </c>
      <c r="J5534">
        <f>YEAR(Ventas_Wellpro[[#This Row],[Fecha]])</f>
        <v>2026</v>
      </c>
      <c r="K5534" t="str">
        <f>TEXT(Ventas_Wellpro[[#This Row],[Fecha]],"MMMM")</f>
        <v>julio</v>
      </c>
      <c r="L5534">
        <f>DAY(Ventas_Wellpro[[#This Row],[Fecha]])</f>
        <v>13</v>
      </c>
    </row>
    <row r="5535" spans="2:12" x14ac:dyDescent="0.25">
      <c r="B5535" s="70">
        <v>46216</v>
      </c>
      <c r="C5535" s="88" t="s">
        <v>25</v>
      </c>
      <c r="D5535" s="211" t="s">
        <v>217</v>
      </c>
      <c r="E5535" s="202">
        <v>576.5</v>
      </c>
      <c r="F5535" s="202">
        <v>40</v>
      </c>
      <c r="G5535" s="48">
        <f>+(Ventas_Wellpro[[#This Row],[Precio de Venta]]*0.16)*Ventas_Wellpro[[#This Row],[Cantidad Vendida]]</f>
        <v>3689.6</v>
      </c>
      <c r="H5535" s="204">
        <v>23060</v>
      </c>
      <c r="I5535" s="17">
        <f>+Ventas_Wellpro[[#This Row],[Total de Venta sin IVA]]+Ventas_Wellpro[[#This Row],[IVA]]</f>
        <v>26749.599999999999</v>
      </c>
      <c r="J5535">
        <f>YEAR(Ventas_Wellpro[[#This Row],[Fecha]])</f>
        <v>2026</v>
      </c>
      <c r="K5535" t="str">
        <f>TEXT(Ventas_Wellpro[[#This Row],[Fecha]],"MMMM")</f>
        <v>julio</v>
      </c>
      <c r="L5535">
        <f>DAY(Ventas_Wellpro[[#This Row],[Fecha]])</f>
        <v>13</v>
      </c>
    </row>
    <row r="5536" spans="2:12" x14ac:dyDescent="0.25">
      <c r="B5536" s="70">
        <v>46216</v>
      </c>
      <c r="C5536" s="74" t="s">
        <v>22</v>
      </c>
      <c r="D5536" s="210" t="s">
        <v>144</v>
      </c>
      <c r="E5536" s="201">
        <v>137.79</v>
      </c>
      <c r="F5536" s="201">
        <v>1</v>
      </c>
      <c r="G5536" s="48">
        <f>+(Ventas_Wellpro[[#This Row],[Precio de Venta]]*0.16)*Ventas_Wellpro[[#This Row],[Cantidad Vendida]]</f>
        <v>22.046399999999998</v>
      </c>
      <c r="H5536" s="203">
        <v>137.79</v>
      </c>
      <c r="I5536" s="17">
        <f>+Ventas_Wellpro[[#This Row],[Total de Venta sin IVA]]+Ventas_Wellpro[[#This Row],[IVA]]</f>
        <v>159.8364</v>
      </c>
      <c r="J5536">
        <f>YEAR(Ventas_Wellpro[[#This Row],[Fecha]])</f>
        <v>2026</v>
      </c>
      <c r="K5536" t="str">
        <f>TEXT(Ventas_Wellpro[[#This Row],[Fecha]],"MMMM")</f>
        <v>julio</v>
      </c>
      <c r="L5536">
        <f>DAY(Ventas_Wellpro[[#This Row],[Fecha]])</f>
        <v>13</v>
      </c>
    </row>
    <row r="5537" spans="2:12" x14ac:dyDescent="0.25">
      <c r="B5537" s="70">
        <v>46216</v>
      </c>
      <c r="C5537" s="74" t="s">
        <v>22</v>
      </c>
      <c r="D5537" s="211" t="s">
        <v>144</v>
      </c>
      <c r="E5537" s="202">
        <v>137.79</v>
      </c>
      <c r="F5537" s="202">
        <v>1</v>
      </c>
      <c r="G5537" s="48">
        <f>+(Ventas_Wellpro[[#This Row],[Precio de Venta]]*0.16)*Ventas_Wellpro[[#This Row],[Cantidad Vendida]]</f>
        <v>22.046399999999998</v>
      </c>
      <c r="H5537" s="204">
        <v>137.79</v>
      </c>
      <c r="I5537" s="17">
        <f>+Ventas_Wellpro[[#This Row],[Total de Venta sin IVA]]+Ventas_Wellpro[[#This Row],[IVA]]</f>
        <v>159.8364</v>
      </c>
      <c r="J5537">
        <f>YEAR(Ventas_Wellpro[[#This Row],[Fecha]])</f>
        <v>2026</v>
      </c>
      <c r="K5537" t="str">
        <f>TEXT(Ventas_Wellpro[[#This Row],[Fecha]],"MMMM")</f>
        <v>julio</v>
      </c>
      <c r="L5537">
        <f>DAY(Ventas_Wellpro[[#This Row],[Fecha]])</f>
        <v>13</v>
      </c>
    </row>
    <row r="5538" spans="2:12" x14ac:dyDescent="0.25">
      <c r="B5538" s="70">
        <v>46216</v>
      </c>
      <c r="C5538" s="74" t="s">
        <v>22</v>
      </c>
      <c r="D5538" s="210" t="s">
        <v>144</v>
      </c>
      <c r="E5538" s="201">
        <v>137.79</v>
      </c>
      <c r="F5538" s="201">
        <v>1</v>
      </c>
      <c r="G5538" s="48">
        <f>+(Ventas_Wellpro[[#This Row],[Precio de Venta]]*0.16)*Ventas_Wellpro[[#This Row],[Cantidad Vendida]]</f>
        <v>22.046399999999998</v>
      </c>
      <c r="H5538" s="203">
        <v>137.79</v>
      </c>
      <c r="I5538" s="17">
        <f>+Ventas_Wellpro[[#This Row],[Total de Venta sin IVA]]+Ventas_Wellpro[[#This Row],[IVA]]</f>
        <v>159.8364</v>
      </c>
      <c r="J5538">
        <f>YEAR(Ventas_Wellpro[[#This Row],[Fecha]])</f>
        <v>2026</v>
      </c>
      <c r="K5538" t="str">
        <f>TEXT(Ventas_Wellpro[[#This Row],[Fecha]],"MMMM")</f>
        <v>julio</v>
      </c>
      <c r="L5538">
        <f>DAY(Ventas_Wellpro[[#This Row],[Fecha]])</f>
        <v>13</v>
      </c>
    </row>
    <row r="5539" spans="2:12" x14ac:dyDescent="0.25">
      <c r="B5539" s="70">
        <v>46216</v>
      </c>
      <c r="C5539" s="74" t="s">
        <v>22</v>
      </c>
      <c r="D5539" s="211" t="s">
        <v>144</v>
      </c>
      <c r="E5539" s="202">
        <v>137.79</v>
      </c>
      <c r="F5539" s="202">
        <v>1</v>
      </c>
      <c r="G5539" s="48">
        <f>+(Ventas_Wellpro[[#This Row],[Precio de Venta]]*0.16)*Ventas_Wellpro[[#This Row],[Cantidad Vendida]]</f>
        <v>22.046399999999998</v>
      </c>
      <c r="H5539" s="204">
        <v>137.79</v>
      </c>
      <c r="I5539" s="17">
        <f>+Ventas_Wellpro[[#This Row],[Total de Venta sin IVA]]+Ventas_Wellpro[[#This Row],[IVA]]</f>
        <v>159.8364</v>
      </c>
      <c r="J5539">
        <f>YEAR(Ventas_Wellpro[[#This Row],[Fecha]])</f>
        <v>2026</v>
      </c>
      <c r="K5539" t="str">
        <f>TEXT(Ventas_Wellpro[[#This Row],[Fecha]],"MMMM")</f>
        <v>julio</v>
      </c>
      <c r="L5539">
        <f>DAY(Ventas_Wellpro[[#This Row],[Fecha]])</f>
        <v>13</v>
      </c>
    </row>
    <row r="5540" spans="2:12" x14ac:dyDescent="0.25">
      <c r="B5540" s="70">
        <v>46216</v>
      </c>
      <c r="C5540" s="74" t="s">
        <v>22</v>
      </c>
      <c r="D5540" s="210" t="s">
        <v>144</v>
      </c>
      <c r="E5540" s="201">
        <v>137.79</v>
      </c>
      <c r="F5540" s="201">
        <v>1</v>
      </c>
      <c r="G5540" s="48">
        <f>+(Ventas_Wellpro[[#This Row],[Precio de Venta]]*0.16)*Ventas_Wellpro[[#This Row],[Cantidad Vendida]]</f>
        <v>22.046399999999998</v>
      </c>
      <c r="H5540" s="203">
        <v>137.79</v>
      </c>
      <c r="I5540" s="17">
        <f>+Ventas_Wellpro[[#This Row],[Total de Venta sin IVA]]+Ventas_Wellpro[[#This Row],[IVA]]</f>
        <v>159.8364</v>
      </c>
      <c r="J5540">
        <f>YEAR(Ventas_Wellpro[[#This Row],[Fecha]])</f>
        <v>2026</v>
      </c>
      <c r="K5540" t="str">
        <f>TEXT(Ventas_Wellpro[[#This Row],[Fecha]],"MMMM")</f>
        <v>julio</v>
      </c>
      <c r="L5540">
        <f>DAY(Ventas_Wellpro[[#This Row],[Fecha]])</f>
        <v>13</v>
      </c>
    </row>
    <row r="5541" spans="2:12" x14ac:dyDescent="0.25">
      <c r="B5541" s="70">
        <v>46216</v>
      </c>
      <c r="C5541" s="74" t="s">
        <v>21</v>
      </c>
      <c r="D5541" s="211" t="s">
        <v>144</v>
      </c>
      <c r="E5541" s="202">
        <v>137.79</v>
      </c>
      <c r="F5541" s="202">
        <v>1</v>
      </c>
      <c r="G5541" s="48">
        <f>+(Ventas_Wellpro[[#This Row],[Precio de Venta]]*0.16)*Ventas_Wellpro[[#This Row],[Cantidad Vendida]]</f>
        <v>22.046399999999998</v>
      </c>
      <c r="H5541" s="204">
        <v>137.79</v>
      </c>
      <c r="I5541" s="17">
        <f>+Ventas_Wellpro[[#This Row],[Total de Venta sin IVA]]+Ventas_Wellpro[[#This Row],[IVA]]</f>
        <v>159.8364</v>
      </c>
      <c r="J5541">
        <f>YEAR(Ventas_Wellpro[[#This Row],[Fecha]])</f>
        <v>2026</v>
      </c>
      <c r="K5541" t="str">
        <f>TEXT(Ventas_Wellpro[[#This Row],[Fecha]],"MMMM")</f>
        <v>julio</v>
      </c>
      <c r="L5541">
        <f>DAY(Ventas_Wellpro[[#This Row],[Fecha]])</f>
        <v>13</v>
      </c>
    </row>
    <row r="5542" spans="2:12" x14ac:dyDescent="0.25">
      <c r="B5542" s="70">
        <v>46216</v>
      </c>
      <c r="C5542" s="74" t="s">
        <v>21</v>
      </c>
      <c r="D5542" s="210" t="s">
        <v>144</v>
      </c>
      <c r="E5542" s="201">
        <v>137.79</v>
      </c>
      <c r="F5542" s="201">
        <v>1</v>
      </c>
      <c r="G5542" s="48">
        <f>+(Ventas_Wellpro[[#This Row],[Precio de Venta]]*0.16)*Ventas_Wellpro[[#This Row],[Cantidad Vendida]]</f>
        <v>22.046399999999998</v>
      </c>
      <c r="H5542" s="203">
        <v>137.79</v>
      </c>
      <c r="I5542" s="17">
        <f>+Ventas_Wellpro[[#This Row],[Total de Venta sin IVA]]+Ventas_Wellpro[[#This Row],[IVA]]</f>
        <v>159.8364</v>
      </c>
      <c r="J5542">
        <f>YEAR(Ventas_Wellpro[[#This Row],[Fecha]])</f>
        <v>2026</v>
      </c>
      <c r="K5542" t="str">
        <f>TEXT(Ventas_Wellpro[[#This Row],[Fecha]],"MMMM")</f>
        <v>julio</v>
      </c>
      <c r="L5542">
        <f>DAY(Ventas_Wellpro[[#This Row],[Fecha]])</f>
        <v>13</v>
      </c>
    </row>
    <row r="5543" spans="2:12" x14ac:dyDescent="0.25">
      <c r="B5543" s="70">
        <v>46216</v>
      </c>
      <c r="C5543" s="74" t="s">
        <v>21</v>
      </c>
      <c r="D5543" s="211" t="s">
        <v>144</v>
      </c>
      <c r="E5543" s="202">
        <v>137.79</v>
      </c>
      <c r="F5543" s="202">
        <v>1</v>
      </c>
      <c r="G5543" s="48">
        <f>+(Ventas_Wellpro[[#This Row],[Precio de Venta]]*0.16)*Ventas_Wellpro[[#This Row],[Cantidad Vendida]]</f>
        <v>22.046399999999998</v>
      </c>
      <c r="H5543" s="204">
        <v>137.79</v>
      </c>
      <c r="I5543" s="17">
        <f>+Ventas_Wellpro[[#This Row],[Total de Venta sin IVA]]+Ventas_Wellpro[[#This Row],[IVA]]</f>
        <v>159.8364</v>
      </c>
      <c r="J5543">
        <f>YEAR(Ventas_Wellpro[[#This Row],[Fecha]])</f>
        <v>2026</v>
      </c>
      <c r="K5543" t="str">
        <f>TEXT(Ventas_Wellpro[[#This Row],[Fecha]],"MMMM")</f>
        <v>julio</v>
      </c>
      <c r="L5543">
        <f>DAY(Ventas_Wellpro[[#This Row],[Fecha]])</f>
        <v>13</v>
      </c>
    </row>
    <row r="5544" spans="2:12" x14ac:dyDescent="0.25">
      <c r="B5544" s="70">
        <v>46216</v>
      </c>
      <c r="C5544" s="74" t="s">
        <v>21</v>
      </c>
      <c r="D5544" s="210" t="s">
        <v>144</v>
      </c>
      <c r="E5544" s="201">
        <v>137.79</v>
      </c>
      <c r="F5544" s="201">
        <v>1</v>
      </c>
      <c r="G5544" s="48">
        <f>+(Ventas_Wellpro[[#This Row],[Precio de Venta]]*0.16)*Ventas_Wellpro[[#This Row],[Cantidad Vendida]]</f>
        <v>22.046399999999998</v>
      </c>
      <c r="H5544" s="203">
        <v>137.79</v>
      </c>
      <c r="I5544" s="17">
        <f>+Ventas_Wellpro[[#This Row],[Total de Venta sin IVA]]+Ventas_Wellpro[[#This Row],[IVA]]</f>
        <v>159.8364</v>
      </c>
      <c r="J5544">
        <f>YEAR(Ventas_Wellpro[[#This Row],[Fecha]])</f>
        <v>2026</v>
      </c>
      <c r="K5544" t="str">
        <f>TEXT(Ventas_Wellpro[[#This Row],[Fecha]],"MMMM")</f>
        <v>julio</v>
      </c>
      <c r="L5544">
        <f>DAY(Ventas_Wellpro[[#This Row],[Fecha]])</f>
        <v>13</v>
      </c>
    </row>
    <row r="5545" spans="2:12" x14ac:dyDescent="0.25">
      <c r="B5545" s="70">
        <v>46216</v>
      </c>
      <c r="C5545" s="74" t="s">
        <v>21</v>
      </c>
      <c r="D5545" s="211" t="s">
        <v>144</v>
      </c>
      <c r="E5545" s="202">
        <v>137.79</v>
      </c>
      <c r="F5545" s="202">
        <v>1</v>
      </c>
      <c r="G5545" s="48">
        <f>+(Ventas_Wellpro[[#This Row],[Precio de Venta]]*0.16)*Ventas_Wellpro[[#This Row],[Cantidad Vendida]]</f>
        <v>22.046399999999998</v>
      </c>
      <c r="H5545" s="204">
        <v>137.79</v>
      </c>
      <c r="I5545" s="17">
        <f>+Ventas_Wellpro[[#This Row],[Total de Venta sin IVA]]+Ventas_Wellpro[[#This Row],[IVA]]</f>
        <v>159.8364</v>
      </c>
      <c r="J5545">
        <f>YEAR(Ventas_Wellpro[[#This Row],[Fecha]])</f>
        <v>2026</v>
      </c>
      <c r="K5545" t="str">
        <f>TEXT(Ventas_Wellpro[[#This Row],[Fecha]],"MMMM")</f>
        <v>julio</v>
      </c>
      <c r="L5545">
        <f>DAY(Ventas_Wellpro[[#This Row],[Fecha]])</f>
        <v>13</v>
      </c>
    </row>
    <row r="5546" spans="2:12" x14ac:dyDescent="0.25">
      <c r="B5546" s="70">
        <v>46216</v>
      </c>
      <c r="C5546" s="74" t="s">
        <v>21</v>
      </c>
      <c r="D5546" s="210" t="s">
        <v>144</v>
      </c>
      <c r="E5546" s="201">
        <v>137.79</v>
      </c>
      <c r="F5546" s="201">
        <v>1</v>
      </c>
      <c r="G5546" s="48">
        <f>+(Ventas_Wellpro[[#This Row],[Precio de Venta]]*0.16)*Ventas_Wellpro[[#This Row],[Cantidad Vendida]]</f>
        <v>22.046399999999998</v>
      </c>
      <c r="H5546" s="203">
        <v>137.79</v>
      </c>
      <c r="I5546" s="17">
        <f>+Ventas_Wellpro[[#This Row],[Total de Venta sin IVA]]+Ventas_Wellpro[[#This Row],[IVA]]</f>
        <v>159.8364</v>
      </c>
      <c r="J5546">
        <f>YEAR(Ventas_Wellpro[[#This Row],[Fecha]])</f>
        <v>2026</v>
      </c>
      <c r="K5546" t="str">
        <f>TEXT(Ventas_Wellpro[[#This Row],[Fecha]],"MMMM")</f>
        <v>julio</v>
      </c>
      <c r="L5546">
        <f>DAY(Ventas_Wellpro[[#This Row],[Fecha]])</f>
        <v>13</v>
      </c>
    </row>
    <row r="5547" spans="2:12" x14ac:dyDescent="0.25">
      <c r="B5547" s="70">
        <v>46216</v>
      </c>
      <c r="C5547" s="74" t="s">
        <v>23</v>
      </c>
      <c r="D5547" s="211" t="s">
        <v>144</v>
      </c>
      <c r="E5547" s="202">
        <v>137.79</v>
      </c>
      <c r="F5547" s="202">
        <v>1</v>
      </c>
      <c r="G5547" s="48">
        <f>+(Ventas_Wellpro[[#This Row],[Precio de Venta]]*0.16)*Ventas_Wellpro[[#This Row],[Cantidad Vendida]]</f>
        <v>22.046399999999998</v>
      </c>
      <c r="H5547" s="204">
        <v>137.79</v>
      </c>
      <c r="I5547" s="17">
        <f>+Ventas_Wellpro[[#This Row],[Total de Venta sin IVA]]+Ventas_Wellpro[[#This Row],[IVA]]</f>
        <v>159.8364</v>
      </c>
      <c r="J5547">
        <f>YEAR(Ventas_Wellpro[[#This Row],[Fecha]])</f>
        <v>2026</v>
      </c>
      <c r="K5547" t="str">
        <f>TEXT(Ventas_Wellpro[[#This Row],[Fecha]],"MMMM")</f>
        <v>julio</v>
      </c>
      <c r="L5547">
        <f>DAY(Ventas_Wellpro[[#This Row],[Fecha]])</f>
        <v>13</v>
      </c>
    </row>
    <row r="5548" spans="2:12" x14ac:dyDescent="0.25">
      <c r="B5548" s="70">
        <v>46216</v>
      </c>
      <c r="C5548" s="74" t="s">
        <v>23</v>
      </c>
      <c r="D5548" s="210" t="s">
        <v>144</v>
      </c>
      <c r="E5548" s="201">
        <v>137.79</v>
      </c>
      <c r="F5548" s="201">
        <v>1</v>
      </c>
      <c r="G5548" s="48">
        <f>+(Ventas_Wellpro[[#This Row],[Precio de Venta]]*0.16)*Ventas_Wellpro[[#This Row],[Cantidad Vendida]]</f>
        <v>22.046399999999998</v>
      </c>
      <c r="H5548" s="203">
        <v>137.79</v>
      </c>
      <c r="I5548" s="17">
        <f>+Ventas_Wellpro[[#This Row],[Total de Venta sin IVA]]+Ventas_Wellpro[[#This Row],[IVA]]</f>
        <v>159.8364</v>
      </c>
      <c r="J5548">
        <f>YEAR(Ventas_Wellpro[[#This Row],[Fecha]])</f>
        <v>2026</v>
      </c>
      <c r="K5548" t="str">
        <f>TEXT(Ventas_Wellpro[[#This Row],[Fecha]],"MMMM")</f>
        <v>julio</v>
      </c>
      <c r="L5548">
        <f>DAY(Ventas_Wellpro[[#This Row],[Fecha]])</f>
        <v>13</v>
      </c>
    </row>
    <row r="5549" spans="2:12" x14ac:dyDescent="0.25">
      <c r="B5549" s="70">
        <v>46216</v>
      </c>
      <c r="C5549" s="74" t="s">
        <v>24</v>
      </c>
      <c r="D5549" s="211" t="s">
        <v>144</v>
      </c>
      <c r="E5549" s="202">
        <v>137.79</v>
      </c>
      <c r="F5549" s="202">
        <v>1</v>
      </c>
      <c r="G5549" s="48">
        <f>+(Ventas_Wellpro[[#This Row],[Precio de Venta]]*0.16)*Ventas_Wellpro[[#This Row],[Cantidad Vendida]]</f>
        <v>22.046399999999998</v>
      </c>
      <c r="H5549" s="204">
        <v>137.79</v>
      </c>
      <c r="I5549" s="17">
        <f>+Ventas_Wellpro[[#This Row],[Total de Venta sin IVA]]+Ventas_Wellpro[[#This Row],[IVA]]</f>
        <v>159.8364</v>
      </c>
      <c r="J5549">
        <f>YEAR(Ventas_Wellpro[[#This Row],[Fecha]])</f>
        <v>2026</v>
      </c>
      <c r="K5549" t="str">
        <f>TEXT(Ventas_Wellpro[[#This Row],[Fecha]],"MMMM")</f>
        <v>julio</v>
      </c>
      <c r="L5549">
        <f>DAY(Ventas_Wellpro[[#This Row],[Fecha]])</f>
        <v>13</v>
      </c>
    </row>
    <row r="5550" spans="2:12" x14ac:dyDescent="0.25">
      <c r="B5550" s="70">
        <v>46216</v>
      </c>
      <c r="C5550" s="74" t="s">
        <v>24</v>
      </c>
      <c r="D5550" s="210" t="s">
        <v>144</v>
      </c>
      <c r="E5550" s="201">
        <v>137.79</v>
      </c>
      <c r="F5550" s="201">
        <v>1</v>
      </c>
      <c r="G5550" s="48">
        <f>+(Ventas_Wellpro[[#This Row],[Precio de Venta]]*0.16)*Ventas_Wellpro[[#This Row],[Cantidad Vendida]]</f>
        <v>22.046399999999998</v>
      </c>
      <c r="H5550" s="203">
        <v>137.79</v>
      </c>
      <c r="I5550" s="17">
        <f>+Ventas_Wellpro[[#This Row],[Total de Venta sin IVA]]+Ventas_Wellpro[[#This Row],[IVA]]</f>
        <v>159.8364</v>
      </c>
      <c r="J5550">
        <f>YEAR(Ventas_Wellpro[[#This Row],[Fecha]])</f>
        <v>2026</v>
      </c>
      <c r="K5550" t="str">
        <f>TEXT(Ventas_Wellpro[[#This Row],[Fecha]],"MMMM")</f>
        <v>julio</v>
      </c>
      <c r="L5550">
        <f>DAY(Ventas_Wellpro[[#This Row],[Fecha]])</f>
        <v>13</v>
      </c>
    </row>
    <row r="5551" spans="2:12" x14ac:dyDescent="0.25">
      <c r="B5551" s="70">
        <v>46216</v>
      </c>
      <c r="C5551" s="74" t="s">
        <v>24</v>
      </c>
      <c r="D5551" s="211" t="s">
        <v>144</v>
      </c>
      <c r="E5551" s="202">
        <v>137.79</v>
      </c>
      <c r="F5551" s="202">
        <v>1</v>
      </c>
      <c r="G5551" s="48">
        <f>+(Ventas_Wellpro[[#This Row],[Precio de Venta]]*0.16)*Ventas_Wellpro[[#This Row],[Cantidad Vendida]]</f>
        <v>22.046399999999998</v>
      </c>
      <c r="H5551" s="204">
        <v>137.79</v>
      </c>
      <c r="I5551" s="17">
        <f>+Ventas_Wellpro[[#This Row],[Total de Venta sin IVA]]+Ventas_Wellpro[[#This Row],[IVA]]</f>
        <v>159.8364</v>
      </c>
      <c r="J5551">
        <f>YEAR(Ventas_Wellpro[[#This Row],[Fecha]])</f>
        <v>2026</v>
      </c>
      <c r="K5551" t="str">
        <f>TEXT(Ventas_Wellpro[[#This Row],[Fecha]],"MMMM")</f>
        <v>julio</v>
      </c>
      <c r="L5551">
        <f>DAY(Ventas_Wellpro[[#This Row],[Fecha]])</f>
        <v>13</v>
      </c>
    </row>
    <row r="5552" spans="2:12" x14ac:dyDescent="0.25">
      <c r="B5552" s="70">
        <v>46216</v>
      </c>
      <c r="C5552" s="74" t="s">
        <v>12</v>
      </c>
      <c r="D5552" s="210" t="s">
        <v>144</v>
      </c>
      <c r="E5552" s="201">
        <v>343.97</v>
      </c>
      <c r="F5552" s="201">
        <v>1</v>
      </c>
      <c r="G5552" s="48">
        <f>+(Ventas_Wellpro[[#This Row],[Precio de Venta]]*0.16)*Ventas_Wellpro[[#This Row],[Cantidad Vendida]]</f>
        <v>55.035200000000003</v>
      </c>
      <c r="H5552" s="203">
        <v>343.97</v>
      </c>
      <c r="I5552" s="17">
        <f>+Ventas_Wellpro[[#This Row],[Total de Venta sin IVA]]+Ventas_Wellpro[[#This Row],[IVA]]</f>
        <v>399.00520000000006</v>
      </c>
      <c r="J5552">
        <f>YEAR(Ventas_Wellpro[[#This Row],[Fecha]])</f>
        <v>2026</v>
      </c>
      <c r="K5552" t="str">
        <f>TEXT(Ventas_Wellpro[[#This Row],[Fecha]],"MMMM")</f>
        <v>julio</v>
      </c>
      <c r="L5552">
        <f>DAY(Ventas_Wellpro[[#This Row],[Fecha]])</f>
        <v>13</v>
      </c>
    </row>
    <row r="5553" spans="2:12" x14ac:dyDescent="0.25">
      <c r="B5553" s="70">
        <v>46216</v>
      </c>
      <c r="C5553" s="74" t="s">
        <v>12</v>
      </c>
      <c r="D5553" s="211" t="s">
        <v>144</v>
      </c>
      <c r="E5553" s="202">
        <v>343.97</v>
      </c>
      <c r="F5553" s="202">
        <v>1</v>
      </c>
      <c r="G5553" s="48">
        <f>+(Ventas_Wellpro[[#This Row],[Precio de Venta]]*0.16)*Ventas_Wellpro[[#This Row],[Cantidad Vendida]]</f>
        <v>55.035200000000003</v>
      </c>
      <c r="H5553" s="204">
        <v>343.97</v>
      </c>
      <c r="I5553" s="17">
        <f>+Ventas_Wellpro[[#This Row],[Total de Venta sin IVA]]+Ventas_Wellpro[[#This Row],[IVA]]</f>
        <v>399.00520000000006</v>
      </c>
      <c r="J5553">
        <f>YEAR(Ventas_Wellpro[[#This Row],[Fecha]])</f>
        <v>2026</v>
      </c>
      <c r="K5553" t="str">
        <f>TEXT(Ventas_Wellpro[[#This Row],[Fecha]],"MMMM")</f>
        <v>julio</v>
      </c>
      <c r="L5553">
        <f>DAY(Ventas_Wellpro[[#This Row],[Fecha]])</f>
        <v>13</v>
      </c>
    </row>
    <row r="5554" spans="2:12" x14ac:dyDescent="0.25">
      <c r="B5554" s="70">
        <v>46216</v>
      </c>
      <c r="C5554" s="74" t="s">
        <v>11</v>
      </c>
      <c r="D5554" s="210" t="s">
        <v>144</v>
      </c>
      <c r="E5554" s="201">
        <v>343.97</v>
      </c>
      <c r="F5554" s="201">
        <v>1</v>
      </c>
      <c r="G5554" s="48">
        <f>+(Ventas_Wellpro[[#This Row],[Precio de Venta]]*0.16)*Ventas_Wellpro[[#This Row],[Cantidad Vendida]]</f>
        <v>55.035200000000003</v>
      </c>
      <c r="H5554" s="203">
        <v>343.97</v>
      </c>
      <c r="I5554" s="17">
        <f>+Ventas_Wellpro[[#This Row],[Total de Venta sin IVA]]+Ventas_Wellpro[[#This Row],[IVA]]</f>
        <v>399.00520000000006</v>
      </c>
      <c r="J5554">
        <f>YEAR(Ventas_Wellpro[[#This Row],[Fecha]])</f>
        <v>2026</v>
      </c>
      <c r="K5554" t="str">
        <f>TEXT(Ventas_Wellpro[[#This Row],[Fecha]],"MMMM")</f>
        <v>julio</v>
      </c>
      <c r="L5554">
        <f>DAY(Ventas_Wellpro[[#This Row],[Fecha]])</f>
        <v>13</v>
      </c>
    </row>
    <row r="5555" spans="2:12" x14ac:dyDescent="0.25">
      <c r="B5555" s="70">
        <v>46216</v>
      </c>
      <c r="C5555" s="74" t="s">
        <v>11</v>
      </c>
      <c r="D5555" s="211" t="s">
        <v>144</v>
      </c>
      <c r="E5555" s="202">
        <v>343.97</v>
      </c>
      <c r="F5555" s="202">
        <v>1</v>
      </c>
      <c r="G5555" s="48">
        <f>+(Ventas_Wellpro[[#This Row],[Precio de Venta]]*0.16)*Ventas_Wellpro[[#This Row],[Cantidad Vendida]]</f>
        <v>55.035200000000003</v>
      </c>
      <c r="H5555" s="204">
        <v>343.97</v>
      </c>
      <c r="I5555" s="17">
        <f>+Ventas_Wellpro[[#This Row],[Total de Venta sin IVA]]+Ventas_Wellpro[[#This Row],[IVA]]</f>
        <v>399.00520000000006</v>
      </c>
      <c r="J5555">
        <f>YEAR(Ventas_Wellpro[[#This Row],[Fecha]])</f>
        <v>2026</v>
      </c>
      <c r="K5555" t="str">
        <f>TEXT(Ventas_Wellpro[[#This Row],[Fecha]],"MMMM")</f>
        <v>julio</v>
      </c>
      <c r="L5555">
        <f>DAY(Ventas_Wellpro[[#This Row],[Fecha]])</f>
        <v>13</v>
      </c>
    </row>
    <row r="5556" spans="2:12" x14ac:dyDescent="0.25">
      <c r="B5556" s="70">
        <v>46216</v>
      </c>
      <c r="C5556" s="74" t="s">
        <v>11</v>
      </c>
      <c r="D5556" s="210" t="s">
        <v>144</v>
      </c>
      <c r="E5556" s="201">
        <v>343.97</v>
      </c>
      <c r="F5556" s="201">
        <v>1</v>
      </c>
      <c r="G5556" s="48">
        <f>+(Ventas_Wellpro[[#This Row],[Precio de Venta]]*0.16)*Ventas_Wellpro[[#This Row],[Cantidad Vendida]]</f>
        <v>55.035200000000003</v>
      </c>
      <c r="H5556" s="203">
        <v>343.97</v>
      </c>
      <c r="I5556" s="17">
        <f>+Ventas_Wellpro[[#This Row],[Total de Venta sin IVA]]+Ventas_Wellpro[[#This Row],[IVA]]</f>
        <v>399.00520000000006</v>
      </c>
      <c r="J5556">
        <f>YEAR(Ventas_Wellpro[[#This Row],[Fecha]])</f>
        <v>2026</v>
      </c>
      <c r="K5556" t="str">
        <f>TEXT(Ventas_Wellpro[[#This Row],[Fecha]],"MMMM")</f>
        <v>julio</v>
      </c>
      <c r="L5556">
        <f>DAY(Ventas_Wellpro[[#This Row],[Fecha]])</f>
        <v>13</v>
      </c>
    </row>
    <row r="5557" spans="2:12" x14ac:dyDescent="0.25">
      <c r="B5557" s="70">
        <v>46216</v>
      </c>
      <c r="C5557" s="74" t="s">
        <v>11</v>
      </c>
      <c r="D5557" s="211" t="s">
        <v>144</v>
      </c>
      <c r="E5557" s="202">
        <v>343.97</v>
      </c>
      <c r="F5557" s="202">
        <v>1</v>
      </c>
      <c r="G5557" s="48">
        <f>+(Ventas_Wellpro[[#This Row],[Precio de Venta]]*0.16)*Ventas_Wellpro[[#This Row],[Cantidad Vendida]]</f>
        <v>55.035200000000003</v>
      </c>
      <c r="H5557" s="204">
        <v>343.97</v>
      </c>
      <c r="I5557" s="17">
        <f>+Ventas_Wellpro[[#This Row],[Total de Venta sin IVA]]+Ventas_Wellpro[[#This Row],[IVA]]</f>
        <v>399.00520000000006</v>
      </c>
      <c r="J5557">
        <f>YEAR(Ventas_Wellpro[[#This Row],[Fecha]])</f>
        <v>2026</v>
      </c>
      <c r="K5557" t="str">
        <f>TEXT(Ventas_Wellpro[[#This Row],[Fecha]],"MMMM")</f>
        <v>julio</v>
      </c>
      <c r="L5557">
        <f>DAY(Ventas_Wellpro[[#This Row],[Fecha]])</f>
        <v>13</v>
      </c>
    </row>
    <row r="5558" spans="2:12" x14ac:dyDescent="0.25">
      <c r="B5558" s="70">
        <v>46216</v>
      </c>
      <c r="C5558" s="74" t="s">
        <v>10</v>
      </c>
      <c r="D5558" s="210" t="s">
        <v>144</v>
      </c>
      <c r="E5558" s="201">
        <v>343.97</v>
      </c>
      <c r="F5558" s="201">
        <v>1</v>
      </c>
      <c r="G5558" s="48">
        <f>+(Ventas_Wellpro[[#This Row],[Precio de Venta]]*0.16)*Ventas_Wellpro[[#This Row],[Cantidad Vendida]]</f>
        <v>55.035200000000003</v>
      </c>
      <c r="H5558" s="203">
        <v>343.97</v>
      </c>
      <c r="I5558" s="17">
        <f>+Ventas_Wellpro[[#This Row],[Total de Venta sin IVA]]+Ventas_Wellpro[[#This Row],[IVA]]</f>
        <v>399.00520000000006</v>
      </c>
      <c r="J5558">
        <f>YEAR(Ventas_Wellpro[[#This Row],[Fecha]])</f>
        <v>2026</v>
      </c>
      <c r="K5558" t="str">
        <f>TEXT(Ventas_Wellpro[[#This Row],[Fecha]],"MMMM")</f>
        <v>julio</v>
      </c>
      <c r="L5558">
        <f>DAY(Ventas_Wellpro[[#This Row],[Fecha]])</f>
        <v>13</v>
      </c>
    </row>
    <row r="5559" spans="2:12" x14ac:dyDescent="0.25">
      <c r="B5559" s="70">
        <v>46216</v>
      </c>
      <c r="C5559" s="74" t="s">
        <v>10</v>
      </c>
      <c r="D5559" s="211" t="s">
        <v>144</v>
      </c>
      <c r="E5559" s="202">
        <v>343.97</v>
      </c>
      <c r="F5559" s="202">
        <v>1</v>
      </c>
      <c r="G5559" s="48">
        <f>+(Ventas_Wellpro[[#This Row],[Precio de Venta]]*0.16)*Ventas_Wellpro[[#This Row],[Cantidad Vendida]]</f>
        <v>55.035200000000003</v>
      </c>
      <c r="H5559" s="204">
        <v>343.97</v>
      </c>
      <c r="I5559" s="17">
        <f>+Ventas_Wellpro[[#This Row],[Total de Venta sin IVA]]+Ventas_Wellpro[[#This Row],[IVA]]</f>
        <v>399.00520000000006</v>
      </c>
      <c r="J5559">
        <f>YEAR(Ventas_Wellpro[[#This Row],[Fecha]])</f>
        <v>2026</v>
      </c>
      <c r="K5559" t="str">
        <f>TEXT(Ventas_Wellpro[[#This Row],[Fecha]],"MMMM")</f>
        <v>julio</v>
      </c>
      <c r="L5559">
        <f>DAY(Ventas_Wellpro[[#This Row],[Fecha]])</f>
        <v>13</v>
      </c>
    </row>
    <row r="5560" spans="2:12" x14ac:dyDescent="0.25">
      <c r="B5560" s="70">
        <v>46216</v>
      </c>
      <c r="C5560" s="74" t="s">
        <v>10</v>
      </c>
      <c r="D5560" s="210" t="s">
        <v>144</v>
      </c>
      <c r="E5560" s="201">
        <v>343.97</v>
      </c>
      <c r="F5560" s="201">
        <v>1</v>
      </c>
      <c r="G5560" s="48">
        <f>+(Ventas_Wellpro[[#This Row],[Precio de Venta]]*0.16)*Ventas_Wellpro[[#This Row],[Cantidad Vendida]]</f>
        <v>55.035200000000003</v>
      </c>
      <c r="H5560" s="203">
        <v>343.97</v>
      </c>
      <c r="I5560" s="17">
        <f>+Ventas_Wellpro[[#This Row],[Total de Venta sin IVA]]+Ventas_Wellpro[[#This Row],[IVA]]</f>
        <v>399.00520000000006</v>
      </c>
      <c r="J5560">
        <f>YEAR(Ventas_Wellpro[[#This Row],[Fecha]])</f>
        <v>2026</v>
      </c>
      <c r="K5560" t="str">
        <f>TEXT(Ventas_Wellpro[[#This Row],[Fecha]],"MMMM")</f>
        <v>julio</v>
      </c>
      <c r="L5560">
        <f>DAY(Ventas_Wellpro[[#This Row],[Fecha]])</f>
        <v>13</v>
      </c>
    </row>
    <row r="5561" spans="2:12" x14ac:dyDescent="0.25">
      <c r="B5561" s="70">
        <v>46216</v>
      </c>
      <c r="C5561" s="74" t="s">
        <v>10</v>
      </c>
      <c r="D5561" s="211" t="s">
        <v>144</v>
      </c>
      <c r="E5561" s="202">
        <v>343.97</v>
      </c>
      <c r="F5561" s="202">
        <v>1</v>
      </c>
      <c r="G5561" s="48">
        <f>+(Ventas_Wellpro[[#This Row],[Precio de Venta]]*0.16)*Ventas_Wellpro[[#This Row],[Cantidad Vendida]]</f>
        <v>55.035200000000003</v>
      </c>
      <c r="H5561" s="204">
        <v>343.97</v>
      </c>
      <c r="I5561" s="17">
        <f>+Ventas_Wellpro[[#This Row],[Total de Venta sin IVA]]+Ventas_Wellpro[[#This Row],[IVA]]</f>
        <v>399.00520000000006</v>
      </c>
      <c r="J5561">
        <f>YEAR(Ventas_Wellpro[[#This Row],[Fecha]])</f>
        <v>2026</v>
      </c>
      <c r="K5561" t="str">
        <f>TEXT(Ventas_Wellpro[[#This Row],[Fecha]],"MMMM")</f>
        <v>julio</v>
      </c>
      <c r="L5561">
        <f>DAY(Ventas_Wellpro[[#This Row],[Fecha]])</f>
        <v>13</v>
      </c>
    </row>
    <row r="5562" spans="2:12" x14ac:dyDescent="0.25">
      <c r="B5562" s="70">
        <v>46216</v>
      </c>
      <c r="C5562" s="74" t="s">
        <v>10</v>
      </c>
      <c r="D5562" s="210" t="s">
        <v>144</v>
      </c>
      <c r="E5562" s="201">
        <v>343.97</v>
      </c>
      <c r="F5562" s="201">
        <v>1</v>
      </c>
      <c r="G5562" s="48">
        <f>+(Ventas_Wellpro[[#This Row],[Precio de Venta]]*0.16)*Ventas_Wellpro[[#This Row],[Cantidad Vendida]]</f>
        <v>55.035200000000003</v>
      </c>
      <c r="H5562" s="203">
        <v>343.97</v>
      </c>
      <c r="I5562" s="17">
        <f>+Ventas_Wellpro[[#This Row],[Total de Venta sin IVA]]+Ventas_Wellpro[[#This Row],[IVA]]</f>
        <v>399.00520000000006</v>
      </c>
      <c r="J5562">
        <f>YEAR(Ventas_Wellpro[[#This Row],[Fecha]])</f>
        <v>2026</v>
      </c>
      <c r="K5562" t="str">
        <f>TEXT(Ventas_Wellpro[[#This Row],[Fecha]],"MMMM")</f>
        <v>julio</v>
      </c>
      <c r="L5562">
        <f>DAY(Ventas_Wellpro[[#This Row],[Fecha]])</f>
        <v>13</v>
      </c>
    </row>
    <row r="5563" spans="2:12" x14ac:dyDescent="0.25">
      <c r="B5563" s="70">
        <v>46216</v>
      </c>
      <c r="C5563" s="74" t="s">
        <v>10</v>
      </c>
      <c r="D5563" s="211" t="s">
        <v>144</v>
      </c>
      <c r="E5563" s="202">
        <v>343.97</v>
      </c>
      <c r="F5563" s="202">
        <v>1</v>
      </c>
      <c r="G5563" s="48">
        <f>+(Ventas_Wellpro[[#This Row],[Precio de Venta]]*0.16)*Ventas_Wellpro[[#This Row],[Cantidad Vendida]]</f>
        <v>55.035200000000003</v>
      </c>
      <c r="H5563" s="204">
        <v>343.97</v>
      </c>
      <c r="I5563" s="17">
        <f>+Ventas_Wellpro[[#This Row],[Total de Venta sin IVA]]+Ventas_Wellpro[[#This Row],[IVA]]</f>
        <v>399.00520000000006</v>
      </c>
      <c r="J5563">
        <f>YEAR(Ventas_Wellpro[[#This Row],[Fecha]])</f>
        <v>2026</v>
      </c>
      <c r="K5563" t="str">
        <f>TEXT(Ventas_Wellpro[[#This Row],[Fecha]],"MMMM")</f>
        <v>julio</v>
      </c>
      <c r="L5563">
        <f>DAY(Ventas_Wellpro[[#This Row],[Fecha]])</f>
        <v>13</v>
      </c>
    </row>
    <row r="5564" spans="2:12" x14ac:dyDescent="0.25">
      <c r="B5564" s="70">
        <v>46216</v>
      </c>
      <c r="C5564" s="123" t="s">
        <v>147</v>
      </c>
      <c r="D5564" s="210" t="s">
        <v>144</v>
      </c>
      <c r="E5564" s="201">
        <v>47.414999999999999</v>
      </c>
      <c r="F5564" s="201">
        <v>2</v>
      </c>
      <c r="G5564" s="48">
        <f>+(Ventas_Wellpro[[#This Row],[Precio de Venta]]*0.16)*Ventas_Wellpro[[#This Row],[Cantidad Vendida]]</f>
        <v>15.172800000000001</v>
      </c>
      <c r="H5564" s="203">
        <v>94.83</v>
      </c>
      <c r="I5564" s="17">
        <f>+Ventas_Wellpro[[#This Row],[Total de Venta sin IVA]]+Ventas_Wellpro[[#This Row],[IVA]]</f>
        <v>110.00279999999999</v>
      </c>
      <c r="J5564">
        <f>YEAR(Ventas_Wellpro[[#This Row],[Fecha]])</f>
        <v>2026</v>
      </c>
      <c r="K5564" t="str">
        <f>TEXT(Ventas_Wellpro[[#This Row],[Fecha]],"MMMM")</f>
        <v>julio</v>
      </c>
      <c r="L5564">
        <f>DAY(Ventas_Wellpro[[#This Row],[Fecha]])</f>
        <v>13</v>
      </c>
    </row>
    <row r="5565" spans="2:12" x14ac:dyDescent="0.25">
      <c r="B5565" s="70">
        <v>46216</v>
      </c>
      <c r="C5565" s="123" t="s">
        <v>147</v>
      </c>
      <c r="D5565" s="211" t="s">
        <v>144</v>
      </c>
      <c r="E5565" s="202">
        <v>94.82</v>
      </c>
      <c r="F5565" s="202">
        <v>1</v>
      </c>
      <c r="G5565" s="48">
        <f>+(Ventas_Wellpro[[#This Row],[Precio de Venta]]*0.16)*Ventas_Wellpro[[#This Row],[Cantidad Vendida]]</f>
        <v>15.171199999999999</v>
      </c>
      <c r="H5565" s="204">
        <v>94.82</v>
      </c>
      <c r="I5565" s="17">
        <f>+Ventas_Wellpro[[#This Row],[Total de Venta sin IVA]]+Ventas_Wellpro[[#This Row],[IVA]]</f>
        <v>109.99119999999999</v>
      </c>
      <c r="J5565">
        <f>YEAR(Ventas_Wellpro[[#This Row],[Fecha]])</f>
        <v>2026</v>
      </c>
      <c r="K5565" t="str">
        <f>TEXT(Ventas_Wellpro[[#This Row],[Fecha]],"MMMM")</f>
        <v>julio</v>
      </c>
      <c r="L5565">
        <f>DAY(Ventas_Wellpro[[#This Row],[Fecha]])</f>
        <v>13</v>
      </c>
    </row>
    <row r="5566" spans="2:12" x14ac:dyDescent="0.25">
      <c r="B5566" s="70">
        <v>46216</v>
      </c>
      <c r="C5566" s="123" t="s">
        <v>147</v>
      </c>
      <c r="D5566" s="210" t="s">
        <v>144</v>
      </c>
      <c r="E5566" s="201">
        <v>47.414999999999999</v>
      </c>
      <c r="F5566" s="201">
        <v>2</v>
      </c>
      <c r="G5566" s="48">
        <f>+(Ventas_Wellpro[[#This Row],[Precio de Venta]]*0.16)*Ventas_Wellpro[[#This Row],[Cantidad Vendida]]</f>
        <v>15.172800000000001</v>
      </c>
      <c r="H5566" s="203">
        <v>94.83</v>
      </c>
      <c r="I5566" s="17">
        <f>+Ventas_Wellpro[[#This Row],[Total de Venta sin IVA]]+Ventas_Wellpro[[#This Row],[IVA]]</f>
        <v>110.00279999999999</v>
      </c>
      <c r="J5566">
        <f>YEAR(Ventas_Wellpro[[#This Row],[Fecha]])</f>
        <v>2026</v>
      </c>
      <c r="K5566" t="str">
        <f>TEXT(Ventas_Wellpro[[#This Row],[Fecha]],"MMMM")</f>
        <v>julio</v>
      </c>
      <c r="L5566">
        <f>DAY(Ventas_Wellpro[[#This Row],[Fecha]])</f>
        <v>13</v>
      </c>
    </row>
    <row r="5567" spans="2:12" x14ac:dyDescent="0.25">
      <c r="B5567" s="70">
        <v>46216</v>
      </c>
      <c r="C5567" s="123" t="s">
        <v>147</v>
      </c>
      <c r="D5567" s="211" t="s">
        <v>144</v>
      </c>
      <c r="E5567" s="202">
        <v>94.82</v>
      </c>
      <c r="F5567" s="202">
        <v>1</v>
      </c>
      <c r="G5567" s="48">
        <f>+(Ventas_Wellpro[[#This Row],[Precio de Venta]]*0.16)*Ventas_Wellpro[[#This Row],[Cantidad Vendida]]</f>
        <v>15.171199999999999</v>
      </c>
      <c r="H5567" s="204">
        <v>94.82</v>
      </c>
      <c r="I5567" s="17">
        <f>+Ventas_Wellpro[[#This Row],[Total de Venta sin IVA]]+Ventas_Wellpro[[#This Row],[IVA]]</f>
        <v>109.99119999999999</v>
      </c>
      <c r="J5567">
        <f>YEAR(Ventas_Wellpro[[#This Row],[Fecha]])</f>
        <v>2026</v>
      </c>
      <c r="K5567" t="str">
        <f>TEXT(Ventas_Wellpro[[#This Row],[Fecha]],"MMMM")</f>
        <v>julio</v>
      </c>
      <c r="L5567">
        <f>DAY(Ventas_Wellpro[[#This Row],[Fecha]])</f>
        <v>13</v>
      </c>
    </row>
    <row r="5568" spans="2:12" x14ac:dyDescent="0.25">
      <c r="B5568" s="70">
        <v>46216</v>
      </c>
      <c r="C5568" s="123" t="s">
        <v>147</v>
      </c>
      <c r="D5568" s="210" t="s">
        <v>144</v>
      </c>
      <c r="E5568" s="201">
        <v>94.82</v>
      </c>
      <c r="F5568" s="201">
        <v>1</v>
      </c>
      <c r="G5568" s="48">
        <f>+(Ventas_Wellpro[[#This Row],[Precio de Venta]]*0.16)*Ventas_Wellpro[[#This Row],[Cantidad Vendida]]</f>
        <v>15.171199999999999</v>
      </c>
      <c r="H5568" s="203">
        <v>94.82</v>
      </c>
      <c r="I5568" s="17">
        <f>+Ventas_Wellpro[[#This Row],[Total de Venta sin IVA]]+Ventas_Wellpro[[#This Row],[IVA]]</f>
        <v>109.99119999999999</v>
      </c>
      <c r="J5568">
        <f>YEAR(Ventas_Wellpro[[#This Row],[Fecha]])</f>
        <v>2026</v>
      </c>
      <c r="K5568" t="str">
        <f>TEXT(Ventas_Wellpro[[#This Row],[Fecha]],"MMMM")</f>
        <v>julio</v>
      </c>
      <c r="L5568">
        <f>DAY(Ventas_Wellpro[[#This Row],[Fecha]])</f>
        <v>13</v>
      </c>
    </row>
    <row r="5569" spans="2:12" x14ac:dyDescent="0.25">
      <c r="B5569" s="70">
        <v>46216</v>
      </c>
      <c r="C5569" s="123" t="s">
        <v>147</v>
      </c>
      <c r="D5569" s="211" t="s">
        <v>217</v>
      </c>
      <c r="E5569" s="202">
        <v>54.51</v>
      </c>
      <c r="F5569" s="202">
        <v>80</v>
      </c>
      <c r="G5569" s="48">
        <f>+(Ventas_Wellpro[[#This Row],[Precio de Venta]]*0.16)*Ventas_Wellpro[[#This Row],[Cantidad Vendida]]</f>
        <v>697.72800000000007</v>
      </c>
      <c r="H5569" s="204">
        <v>4360.8</v>
      </c>
      <c r="I5569" s="17">
        <f>+Ventas_Wellpro[[#This Row],[Total de Venta sin IVA]]+Ventas_Wellpro[[#This Row],[IVA]]</f>
        <v>5058.5280000000002</v>
      </c>
      <c r="J5569">
        <f>YEAR(Ventas_Wellpro[[#This Row],[Fecha]])</f>
        <v>2026</v>
      </c>
      <c r="K5569" t="str">
        <f>TEXT(Ventas_Wellpro[[#This Row],[Fecha]],"MMMM")</f>
        <v>julio</v>
      </c>
      <c r="L5569">
        <f>DAY(Ventas_Wellpro[[#This Row],[Fecha]])</f>
        <v>13</v>
      </c>
    </row>
    <row r="5570" spans="2:12" x14ac:dyDescent="0.25">
      <c r="B5570" s="70">
        <v>46216</v>
      </c>
      <c r="C5570" s="74" t="s">
        <v>123</v>
      </c>
      <c r="D5570" s="210" t="s">
        <v>144</v>
      </c>
      <c r="E5570" s="201">
        <v>137.79</v>
      </c>
      <c r="F5570" s="201">
        <v>1</v>
      </c>
      <c r="G5570" s="48">
        <f>+(Ventas_Wellpro[[#This Row],[Precio de Venta]]*0.16)*Ventas_Wellpro[[#This Row],[Cantidad Vendida]]</f>
        <v>22.046399999999998</v>
      </c>
      <c r="H5570" s="203">
        <v>137.79</v>
      </c>
      <c r="I5570" s="17">
        <f>+Ventas_Wellpro[[#This Row],[Total de Venta sin IVA]]+Ventas_Wellpro[[#This Row],[IVA]]</f>
        <v>159.8364</v>
      </c>
      <c r="J5570">
        <f>YEAR(Ventas_Wellpro[[#This Row],[Fecha]])</f>
        <v>2026</v>
      </c>
      <c r="K5570" t="str">
        <f>TEXT(Ventas_Wellpro[[#This Row],[Fecha]],"MMMM")</f>
        <v>julio</v>
      </c>
      <c r="L5570">
        <f>DAY(Ventas_Wellpro[[#This Row],[Fecha]])</f>
        <v>13</v>
      </c>
    </row>
    <row r="5571" spans="2:12" x14ac:dyDescent="0.25">
      <c r="B5571" s="70">
        <v>46216</v>
      </c>
      <c r="C5571" s="74" t="s">
        <v>123</v>
      </c>
      <c r="D5571" s="211" t="s">
        <v>144</v>
      </c>
      <c r="E5571" s="202">
        <v>137.79</v>
      </c>
      <c r="F5571" s="202">
        <v>1</v>
      </c>
      <c r="G5571" s="48">
        <f>+(Ventas_Wellpro[[#This Row],[Precio de Venta]]*0.16)*Ventas_Wellpro[[#This Row],[Cantidad Vendida]]</f>
        <v>22.046399999999998</v>
      </c>
      <c r="H5571" s="204">
        <v>137.79</v>
      </c>
      <c r="I5571" s="17">
        <f>+Ventas_Wellpro[[#This Row],[Total de Venta sin IVA]]+Ventas_Wellpro[[#This Row],[IVA]]</f>
        <v>159.8364</v>
      </c>
      <c r="J5571">
        <f>YEAR(Ventas_Wellpro[[#This Row],[Fecha]])</f>
        <v>2026</v>
      </c>
      <c r="K5571" t="str">
        <f>TEXT(Ventas_Wellpro[[#This Row],[Fecha]],"MMMM")</f>
        <v>julio</v>
      </c>
      <c r="L5571">
        <f>DAY(Ventas_Wellpro[[#This Row],[Fecha]])</f>
        <v>13</v>
      </c>
    </row>
    <row r="5572" spans="2:12" x14ac:dyDescent="0.25">
      <c r="B5572" s="70">
        <v>46216</v>
      </c>
      <c r="C5572" s="74" t="s">
        <v>123</v>
      </c>
      <c r="D5572" s="210" t="s">
        <v>144</v>
      </c>
      <c r="E5572" s="201">
        <v>137.78</v>
      </c>
      <c r="F5572" s="201">
        <v>1</v>
      </c>
      <c r="G5572" s="48">
        <f>+(Ventas_Wellpro[[#This Row],[Precio de Venta]]*0.16)*Ventas_Wellpro[[#This Row],[Cantidad Vendida]]</f>
        <v>22.044800000000002</v>
      </c>
      <c r="H5572" s="203">
        <v>137.78</v>
      </c>
      <c r="I5572" s="17">
        <f>+Ventas_Wellpro[[#This Row],[Total de Venta sin IVA]]+Ventas_Wellpro[[#This Row],[IVA]]</f>
        <v>159.82480000000001</v>
      </c>
      <c r="J5572">
        <f>YEAR(Ventas_Wellpro[[#This Row],[Fecha]])</f>
        <v>2026</v>
      </c>
      <c r="K5572" t="str">
        <f>TEXT(Ventas_Wellpro[[#This Row],[Fecha]],"MMMM")</f>
        <v>julio</v>
      </c>
      <c r="L5572">
        <f>DAY(Ventas_Wellpro[[#This Row],[Fecha]])</f>
        <v>13</v>
      </c>
    </row>
    <row r="5573" spans="2:12" x14ac:dyDescent="0.25">
      <c r="B5573" s="70">
        <v>46217</v>
      </c>
      <c r="C5573" s="88" t="s">
        <v>25</v>
      </c>
      <c r="D5573" s="210" t="s">
        <v>145</v>
      </c>
      <c r="E5573" s="201">
        <v>697</v>
      </c>
      <c r="F5573" s="201">
        <v>6</v>
      </c>
      <c r="G5573" s="48">
        <f>+(Ventas_Wellpro[[#This Row],[Precio de Venta]]*0.16)*Ventas_Wellpro[[#This Row],[Cantidad Vendida]]</f>
        <v>669.12</v>
      </c>
      <c r="H5573" s="203">
        <v>4182</v>
      </c>
      <c r="I5573" s="17">
        <f>+Ventas_Wellpro[[#This Row],[Total de Venta sin IVA]]+Ventas_Wellpro[[#This Row],[IVA]]</f>
        <v>4851.12</v>
      </c>
      <c r="J5573">
        <f>YEAR(Ventas_Wellpro[[#This Row],[Fecha]])</f>
        <v>2026</v>
      </c>
      <c r="K5573" t="str">
        <f>TEXT(Ventas_Wellpro[[#This Row],[Fecha]],"MMMM")</f>
        <v>julio</v>
      </c>
      <c r="L5573">
        <f>DAY(Ventas_Wellpro[[#This Row],[Fecha]])</f>
        <v>14</v>
      </c>
    </row>
    <row r="5574" spans="2:12" x14ac:dyDescent="0.25">
      <c r="B5574" s="70">
        <v>46217</v>
      </c>
      <c r="C5574" s="88" t="s">
        <v>18</v>
      </c>
      <c r="D5574" s="211" t="s">
        <v>145</v>
      </c>
      <c r="E5574" s="202">
        <v>697</v>
      </c>
      <c r="F5574" s="202">
        <v>6</v>
      </c>
      <c r="G5574" s="48">
        <f>+(Ventas_Wellpro[[#This Row],[Precio de Venta]]*0.16)*Ventas_Wellpro[[#This Row],[Cantidad Vendida]]</f>
        <v>669.12</v>
      </c>
      <c r="H5574" s="204">
        <v>4182</v>
      </c>
      <c r="I5574" s="17">
        <f>+Ventas_Wellpro[[#This Row],[Total de Venta sin IVA]]+Ventas_Wellpro[[#This Row],[IVA]]</f>
        <v>4851.12</v>
      </c>
      <c r="J5574">
        <f>YEAR(Ventas_Wellpro[[#This Row],[Fecha]])</f>
        <v>2026</v>
      </c>
      <c r="K5574" t="str">
        <f>TEXT(Ventas_Wellpro[[#This Row],[Fecha]],"MMMM")</f>
        <v>julio</v>
      </c>
      <c r="L5574">
        <f>DAY(Ventas_Wellpro[[#This Row],[Fecha]])</f>
        <v>14</v>
      </c>
    </row>
    <row r="5575" spans="2:12" x14ac:dyDescent="0.25">
      <c r="B5575" s="70">
        <v>46217</v>
      </c>
      <c r="C5575" s="88" t="s">
        <v>18</v>
      </c>
      <c r="D5575" t="s">
        <v>196</v>
      </c>
      <c r="E5575" s="201">
        <v>525.59</v>
      </c>
      <c r="F5575" s="201">
        <v>6</v>
      </c>
      <c r="G5575" s="48">
        <f>+(Ventas_Wellpro[[#This Row],[Precio de Venta]]*0.16)*Ventas_Wellpro[[#This Row],[Cantidad Vendida]]</f>
        <v>504.56640000000004</v>
      </c>
      <c r="H5575" s="203">
        <v>3153.54</v>
      </c>
      <c r="I5575" s="17">
        <f>+Ventas_Wellpro[[#This Row],[Total de Venta sin IVA]]+Ventas_Wellpro[[#This Row],[IVA]]</f>
        <v>3658.1064000000001</v>
      </c>
      <c r="J5575">
        <f>YEAR(Ventas_Wellpro[[#This Row],[Fecha]])</f>
        <v>2026</v>
      </c>
      <c r="K5575" t="str">
        <f>TEXT(Ventas_Wellpro[[#This Row],[Fecha]],"MMMM")</f>
        <v>julio</v>
      </c>
      <c r="L5575">
        <f>DAY(Ventas_Wellpro[[#This Row],[Fecha]])</f>
        <v>14</v>
      </c>
    </row>
    <row r="5576" spans="2:12" x14ac:dyDescent="0.25">
      <c r="B5576" s="70">
        <v>46217</v>
      </c>
      <c r="C5576" s="74" t="s">
        <v>22</v>
      </c>
      <c r="D5576" s="211" t="s">
        <v>144</v>
      </c>
      <c r="E5576" s="202">
        <v>137.79</v>
      </c>
      <c r="F5576" s="202">
        <v>1</v>
      </c>
      <c r="G5576" s="48">
        <f>+(Ventas_Wellpro[[#This Row],[Precio de Venta]]*0.16)*Ventas_Wellpro[[#This Row],[Cantidad Vendida]]</f>
        <v>22.046399999999998</v>
      </c>
      <c r="H5576" s="204">
        <v>137.79</v>
      </c>
      <c r="I5576" s="17">
        <f>+Ventas_Wellpro[[#This Row],[Total de Venta sin IVA]]+Ventas_Wellpro[[#This Row],[IVA]]</f>
        <v>159.8364</v>
      </c>
      <c r="J5576">
        <f>YEAR(Ventas_Wellpro[[#This Row],[Fecha]])</f>
        <v>2026</v>
      </c>
      <c r="K5576" t="str">
        <f>TEXT(Ventas_Wellpro[[#This Row],[Fecha]],"MMMM")</f>
        <v>julio</v>
      </c>
      <c r="L5576">
        <f>DAY(Ventas_Wellpro[[#This Row],[Fecha]])</f>
        <v>14</v>
      </c>
    </row>
    <row r="5577" spans="2:12" x14ac:dyDescent="0.25">
      <c r="B5577" s="70">
        <v>46217</v>
      </c>
      <c r="C5577" s="74" t="s">
        <v>22</v>
      </c>
      <c r="D5577" s="210" t="s">
        <v>144</v>
      </c>
      <c r="E5577" s="201">
        <v>137.79</v>
      </c>
      <c r="F5577" s="201">
        <v>1</v>
      </c>
      <c r="G5577" s="48">
        <f>+(Ventas_Wellpro[[#This Row],[Precio de Venta]]*0.16)*Ventas_Wellpro[[#This Row],[Cantidad Vendida]]</f>
        <v>22.046399999999998</v>
      </c>
      <c r="H5577" s="203">
        <v>137.79</v>
      </c>
      <c r="I5577" s="17">
        <f>+Ventas_Wellpro[[#This Row],[Total de Venta sin IVA]]+Ventas_Wellpro[[#This Row],[IVA]]</f>
        <v>159.8364</v>
      </c>
      <c r="J5577">
        <f>YEAR(Ventas_Wellpro[[#This Row],[Fecha]])</f>
        <v>2026</v>
      </c>
      <c r="K5577" t="str">
        <f>TEXT(Ventas_Wellpro[[#This Row],[Fecha]],"MMMM")</f>
        <v>julio</v>
      </c>
      <c r="L5577">
        <f>DAY(Ventas_Wellpro[[#This Row],[Fecha]])</f>
        <v>14</v>
      </c>
    </row>
    <row r="5578" spans="2:12" x14ac:dyDescent="0.25">
      <c r="B5578" s="70">
        <v>46217</v>
      </c>
      <c r="C5578" s="74" t="s">
        <v>22</v>
      </c>
      <c r="D5578" s="211" t="s">
        <v>144</v>
      </c>
      <c r="E5578" s="202">
        <v>137.79</v>
      </c>
      <c r="F5578" s="202">
        <v>1</v>
      </c>
      <c r="G5578" s="48">
        <f>+(Ventas_Wellpro[[#This Row],[Precio de Venta]]*0.16)*Ventas_Wellpro[[#This Row],[Cantidad Vendida]]</f>
        <v>22.046399999999998</v>
      </c>
      <c r="H5578" s="204">
        <v>137.79</v>
      </c>
      <c r="I5578" s="17">
        <f>+Ventas_Wellpro[[#This Row],[Total de Venta sin IVA]]+Ventas_Wellpro[[#This Row],[IVA]]</f>
        <v>159.8364</v>
      </c>
      <c r="J5578">
        <f>YEAR(Ventas_Wellpro[[#This Row],[Fecha]])</f>
        <v>2026</v>
      </c>
      <c r="K5578" t="str">
        <f>TEXT(Ventas_Wellpro[[#This Row],[Fecha]],"MMMM")</f>
        <v>julio</v>
      </c>
      <c r="L5578">
        <f>DAY(Ventas_Wellpro[[#This Row],[Fecha]])</f>
        <v>14</v>
      </c>
    </row>
    <row r="5579" spans="2:12" x14ac:dyDescent="0.25">
      <c r="B5579" s="70">
        <v>46217</v>
      </c>
      <c r="C5579" s="74" t="s">
        <v>22</v>
      </c>
      <c r="D5579" s="210" t="s">
        <v>144</v>
      </c>
      <c r="E5579" s="201">
        <v>137.79</v>
      </c>
      <c r="F5579" s="201">
        <v>1</v>
      </c>
      <c r="G5579" s="48">
        <f>+(Ventas_Wellpro[[#This Row],[Precio de Venta]]*0.16)*Ventas_Wellpro[[#This Row],[Cantidad Vendida]]</f>
        <v>22.046399999999998</v>
      </c>
      <c r="H5579" s="203">
        <v>137.79</v>
      </c>
      <c r="I5579" s="17">
        <f>+Ventas_Wellpro[[#This Row],[Total de Venta sin IVA]]+Ventas_Wellpro[[#This Row],[IVA]]</f>
        <v>159.8364</v>
      </c>
      <c r="J5579">
        <f>YEAR(Ventas_Wellpro[[#This Row],[Fecha]])</f>
        <v>2026</v>
      </c>
      <c r="K5579" t="str">
        <f>TEXT(Ventas_Wellpro[[#This Row],[Fecha]],"MMMM")</f>
        <v>julio</v>
      </c>
      <c r="L5579">
        <f>DAY(Ventas_Wellpro[[#This Row],[Fecha]])</f>
        <v>14</v>
      </c>
    </row>
    <row r="5580" spans="2:12" x14ac:dyDescent="0.25">
      <c r="B5580" s="70">
        <v>46217</v>
      </c>
      <c r="C5580" s="74" t="s">
        <v>21</v>
      </c>
      <c r="D5580" s="211" t="s">
        <v>144</v>
      </c>
      <c r="E5580" s="202">
        <v>137.79</v>
      </c>
      <c r="F5580" s="202">
        <v>1</v>
      </c>
      <c r="G5580" s="48">
        <f>+(Ventas_Wellpro[[#This Row],[Precio de Venta]]*0.16)*Ventas_Wellpro[[#This Row],[Cantidad Vendida]]</f>
        <v>22.046399999999998</v>
      </c>
      <c r="H5580" s="204">
        <v>137.79</v>
      </c>
      <c r="I5580" s="17">
        <f>+Ventas_Wellpro[[#This Row],[Total de Venta sin IVA]]+Ventas_Wellpro[[#This Row],[IVA]]</f>
        <v>159.8364</v>
      </c>
      <c r="J5580">
        <f>YEAR(Ventas_Wellpro[[#This Row],[Fecha]])</f>
        <v>2026</v>
      </c>
      <c r="K5580" t="str">
        <f>TEXT(Ventas_Wellpro[[#This Row],[Fecha]],"MMMM")</f>
        <v>julio</v>
      </c>
      <c r="L5580">
        <f>DAY(Ventas_Wellpro[[#This Row],[Fecha]])</f>
        <v>14</v>
      </c>
    </row>
    <row r="5581" spans="2:12" x14ac:dyDescent="0.25">
      <c r="B5581" s="70">
        <v>46217</v>
      </c>
      <c r="C5581" s="74" t="s">
        <v>21</v>
      </c>
      <c r="D5581" s="210" t="s">
        <v>145</v>
      </c>
      <c r="E5581" s="201">
        <v>90.54</v>
      </c>
      <c r="F5581" s="201">
        <v>40</v>
      </c>
      <c r="G5581" s="48">
        <f>+(Ventas_Wellpro[[#This Row],[Precio de Venta]]*0.16)*Ventas_Wellpro[[#This Row],[Cantidad Vendida]]</f>
        <v>579.45600000000002</v>
      </c>
      <c r="H5581" s="203">
        <v>3621.6</v>
      </c>
      <c r="I5581" s="17">
        <f>+Ventas_Wellpro[[#This Row],[Total de Venta sin IVA]]+Ventas_Wellpro[[#This Row],[IVA]]</f>
        <v>4201.0559999999996</v>
      </c>
      <c r="J5581">
        <f>YEAR(Ventas_Wellpro[[#This Row],[Fecha]])</f>
        <v>2026</v>
      </c>
      <c r="K5581" t="str">
        <f>TEXT(Ventas_Wellpro[[#This Row],[Fecha]],"MMMM")</f>
        <v>julio</v>
      </c>
      <c r="L5581">
        <f>DAY(Ventas_Wellpro[[#This Row],[Fecha]])</f>
        <v>14</v>
      </c>
    </row>
    <row r="5582" spans="2:12" x14ac:dyDescent="0.25">
      <c r="B5582" s="70">
        <v>46217</v>
      </c>
      <c r="C5582" s="74" t="s">
        <v>24</v>
      </c>
      <c r="D5582" s="211" t="s">
        <v>144</v>
      </c>
      <c r="E5582" s="202">
        <v>137.79</v>
      </c>
      <c r="F5582" s="202">
        <v>1</v>
      </c>
      <c r="G5582" s="48">
        <f>+(Ventas_Wellpro[[#This Row],[Precio de Venta]]*0.16)*Ventas_Wellpro[[#This Row],[Cantidad Vendida]]</f>
        <v>22.046399999999998</v>
      </c>
      <c r="H5582" s="204">
        <v>137.79</v>
      </c>
      <c r="I5582" s="17">
        <f>+Ventas_Wellpro[[#This Row],[Total de Venta sin IVA]]+Ventas_Wellpro[[#This Row],[IVA]]</f>
        <v>159.8364</v>
      </c>
      <c r="J5582">
        <f>YEAR(Ventas_Wellpro[[#This Row],[Fecha]])</f>
        <v>2026</v>
      </c>
      <c r="K5582" t="str">
        <f>TEXT(Ventas_Wellpro[[#This Row],[Fecha]],"MMMM")</f>
        <v>julio</v>
      </c>
      <c r="L5582">
        <f>DAY(Ventas_Wellpro[[#This Row],[Fecha]])</f>
        <v>14</v>
      </c>
    </row>
    <row r="5583" spans="2:12" x14ac:dyDescent="0.25">
      <c r="B5583" s="70">
        <v>46217</v>
      </c>
      <c r="C5583" s="74" t="s">
        <v>16</v>
      </c>
      <c r="D5583" s="210" t="s">
        <v>145</v>
      </c>
      <c r="E5583" s="201">
        <v>697</v>
      </c>
      <c r="F5583" s="201">
        <v>12</v>
      </c>
      <c r="G5583" s="48">
        <f>+(Ventas_Wellpro[[#This Row],[Precio de Venta]]*0.16)*Ventas_Wellpro[[#This Row],[Cantidad Vendida]]</f>
        <v>1338.24</v>
      </c>
      <c r="H5583" s="203">
        <v>8364</v>
      </c>
      <c r="I5583" s="17">
        <f>+Ventas_Wellpro[[#This Row],[Total de Venta sin IVA]]+Ventas_Wellpro[[#This Row],[IVA]]</f>
        <v>9702.24</v>
      </c>
      <c r="J5583">
        <f>YEAR(Ventas_Wellpro[[#This Row],[Fecha]])</f>
        <v>2026</v>
      </c>
      <c r="K5583" t="str">
        <f>TEXT(Ventas_Wellpro[[#This Row],[Fecha]],"MMMM")</f>
        <v>julio</v>
      </c>
      <c r="L5583">
        <f>DAY(Ventas_Wellpro[[#This Row],[Fecha]])</f>
        <v>14</v>
      </c>
    </row>
    <row r="5584" spans="2:12" x14ac:dyDescent="0.25">
      <c r="B5584" s="70">
        <v>46217</v>
      </c>
      <c r="C5584" s="74" t="s">
        <v>12</v>
      </c>
      <c r="D5584" s="211" t="s">
        <v>144</v>
      </c>
      <c r="E5584" s="202">
        <v>343.97</v>
      </c>
      <c r="F5584" s="202">
        <v>1</v>
      </c>
      <c r="G5584" s="48">
        <f>+(Ventas_Wellpro[[#This Row],[Precio de Venta]]*0.16)*Ventas_Wellpro[[#This Row],[Cantidad Vendida]]</f>
        <v>55.035200000000003</v>
      </c>
      <c r="H5584" s="204">
        <v>343.97</v>
      </c>
      <c r="I5584" s="17">
        <f>+Ventas_Wellpro[[#This Row],[Total de Venta sin IVA]]+Ventas_Wellpro[[#This Row],[IVA]]</f>
        <v>399.00520000000006</v>
      </c>
      <c r="J5584">
        <f>YEAR(Ventas_Wellpro[[#This Row],[Fecha]])</f>
        <v>2026</v>
      </c>
      <c r="K5584" t="str">
        <f>TEXT(Ventas_Wellpro[[#This Row],[Fecha]],"MMMM")</f>
        <v>julio</v>
      </c>
      <c r="L5584">
        <f>DAY(Ventas_Wellpro[[#This Row],[Fecha]])</f>
        <v>14</v>
      </c>
    </row>
    <row r="5585" spans="2:12" x14ac:dyDescent="0.25">
      <c r="B5585" s="70">
        <v>46217</v>
      </c>
      <c r="C5585" s="74" t="s">
        <v>11</v>
      </c>
      <c r="D5585" s="210" t="s">
        <v>144</v>
      </c>
      <c r="E5585" s="201">
        <v>343.97</v>
      </c>
      <c r="F5585" s="201">
        <v>1</v>
      </c>
      <c r="G5585" s="48">
        <f>+(Ventas_Wellpro[[#This Row],[Precio de Venta]]*0.16)*Ventas_Wellpro[[#This Row],[Cantidad Vendida]]</f>
        <v>55.035200000000003</v>
      </c>
      <c r="H5585" s="203">
        <v>343.97</v>
      </c>
      <c r="I5585" s="17">
        <f>+Ventas_Wellpro[[#This Row],[Total de Venta sin IVA]]+Ventas_Wellpro[[#This Row],[IVA]]</f>
        <v>399.00520000000006</v>
      </c>
      <c r="J5585">
        <f>YEAR(Ventas_Wellpro[[#This Row],[Fecha]])</f>
        <v>2026</v>
      </c>
      <c r="K5585" t="str">
        <f>TEXT(Ventas_Wellpro[[#This Row],[Fecha]],"MMMM")</f>
        <v>julio</v>
      </c>
      <c r="L5585">
        <f>DAY(Ventas_Wellpro[[#This Row],[Fecha]])</f>
        <v>14</v>
      </c>
    </row>
    <row r="5586" spans="2:12" x14ac:dyDescent="0.25">
      <c r="B5586" s="70">
        <v>46217</v>
      </c>
      <c r="C5586" s="74" t="s">
        <v>11</v>
      </c>
      <c r="D5586" s="211" t="s">
        <v>144</v>
      </c>
      <c r="E5586" s="202">
        <v>343.97</v>
      </c>
      <c r="F5586" s="202">
        <v>1</v>
      </c>
      <c r="G5586" s="48">
        <f>+(Ventas_Wellpro[[#This Row],[Precio de Venta]]*0.16)*Ventas_Wellpro[[#This Row],[Cantidad Vendida]]</f>
        <v>55.035200000000003</v>
      </c>
      <c r="H5586" s="204">
        <v>343.97</v>
      </c>
      <c r="I5586" s="17">
        <f>+Ventas_Wellpro[[#This Row],[Total de Venta sin IVA]]+Ventas_Wellpro[[#This Row],[IVA]]</f>
        <v>399.00520000000006</v>
      </c>
      <c r="J5586">
        <f>YEAR(Ventas_Wellpro[[#This Row],[Fecha]])</f>
        <v>2026</v>
      </c>
      <c r="K5586" t="str">
        <f>TEXT(Ventas_Wellpro[[#This Row],[Fecha]],"MMMM")</f>
        <v>julio</v>
      </c>
      <c r="L5586">
        <f>DAY(Ventas_Wellpro[[#This Row],[Fecha]])</f>
        <v>14</v>
      </c>
    </row>
    <row r="5587" spans="2:12" x14ac:dyDescent="0.25">
      <c r="B5587" s="70">
        <v>46217</v>
      </c>
      <c r="C5587" s="74" t="s">
        <v>11</v>
      </c>
      <c r="D5587" s="210" t="s">
        <v>144</v>
      </c>
      <c r="E5587" s="201">
        <v>276.47000000000003</v>
      </c>
      <c r="F5587" s="201">
        <v>1</v>
      </c>
      <c r="G5587" s="48">
        <f>+(Ventas_Wellpro[[#This Row],[Precio de Venta]]*0.16)*Ventas_Wellpro[[#This Row],[Cantidad Vendida]]</f>
        <v>44.235200000000006</v>
      </c>
      <c r="H5587" s="203">
        <v>276.47000000000003</v>
      </c>
      <c r="I5587" s="17">
        <f>+Ventas_Wellpro[[#This Row],[Total de Venta sin IVA]]+Ventas_Wellpro[[#This Row],[IVA]]</f>
        <v>320.70520000000005</v>
      </c>
      <c r="J5587">
        <f>YEAR(Ventas_Wellpro[[#This Row],[Fecha]])</f>
        <v>2026</v>
      </c>
      <c r="K5587" t="str">
        <f>TEXT(Ventas_Wellpro[[#This Row],[Fecha]],"MMMM")</f>
        <v>julio</v>
      </c>
      <c r="L5587">
        <f>DAY(Ventas_Wellpro[[#This Row],[Fecha]])</f>
        <v>14</v>
      </c>
    </row>
    <row r="5588" spans="2:12" x14ac:dyDescent="0.25">
      <c r="B5588" s="70">
        <v>46217</v>
      </c>
      <c r="C5588" s="74" t="s">
        <v>10</v>
      </c>
      <c r="D5588" s="211" t="s">
        <v>144</v>
      </c>
      <c r="E5588" s="202">
        <v>343.97</v>
      </c>
      <c r="F5588" s="202">
        <v>1</v>
      </c>
      <c r="G5588" s="48">
        <f>+(Ventas_Wellpro[[#This Row],[Precio de Venta]]*0.16)*Ventas_Wellpro[[#This Row],[Cantidad Vendida]]</f>
        <v>55.035200000000003</v>
      </c>
      <c r="H5588" s="204">
        <v>343.97</v>
      </c>
      <c r="I5588" s="17">
        <f>+Ventas_Wellpro[[#This Row],[Total de Venta sin IVA]]+Ventas_Wellpro[[#This Row],[IVA]]</f>
        <v>399.00520000000006</v>
      </c>
      <c r="J5588">
        <f>YEAR(Ventas_Wellpro[[#This Row],[Fecha]])</f>
        <v>2026</v>
      </c>
      <c r="K5588" t="str">
        <f>TEXT(Ventas_Wellpro[[#This Row],[Fecha]],"MMMM")</f>
        <v>julio</v>
      </c>
      <c r="L5588">
        <f>DAY(Ventas_Wellpro[[#This Row],[Fecha]])</f>
        <v>14</v>
      </c>
    </row>
    <row r="5589" spans="2:12" x14ac:dyDescent="0.25">
      <c r="B5589" s="70">
        <v>46217</v>
      </c>
      <c r="C5589" s="74" t="s">
        <v>17</v>
      </c>
      <c r="D5589" t="s">
        <v>196</v>
      </c>
      <c r="E5589" s="201">
        <v>498.66</v>
      </c>
      <c r="F5589" s="201">
        <v>6</v>
      </c>
      <c r="G5589" s="48">
        <f>+(Ventas_Wellpro[[#This Row],[Precio de Venta]]*0.16)*Ventas_Wellpro[[#This Row],[Cantidad Vendida]]</f>
        <v>478.71360000000004</v>
      </c>
      <c r="H5589" s="203">
        <v>2991.96</v>
      </c>
      <c r="I5589" s="17">
        <f>+Ventas_Wellpro[[#This Row],[Total de Venta sin IVA]]+Ventas_Wellpro[[#This Row],[IVA]]</f>
        <v>3470.6736000000001</v>
      </c>
      <c r="J5589">
        <f>YEAR(Ventas_Wellpro[[#This Row],[Fecha]])</f>
        <v>2026</v>
      </c>
      <c r="K5589" t="str">
        <f>TEXT(Ventas_Wellpro[[#This Row],[Fecha]],"MMMM")</f>
        <v>julio</v>
      </c>
      <c r="L5589">
        <f>DAY(Ventas_Wellpro[[#This Row],[Fecha]])</f>
        <v>14</v>
      </c>
    </row>
    <row r="5590" spans="2:12" x14ac:dyDescent="0.25">
      <c r="B5590" s="70">
        <v>46217</v>
      </c>
      <c r="C5590" s="74" t="s">
        <v>15</v>
      </c>
      <c r="D5590" s="211" t="s">
        <v>145</v>
      </c>
      <c r="E5590" s="202">
        <v>632.99</v>
      </c>
      <c r="F5590" s="202">
        <v>8</v>
      </c>
      <c r="G5590" s="48">
        <f>+(Ventas_Wellpro[[#This Row],[Precio de Venta]]*0.16)*Ventas_Wellpro[[#This Row],[Cantidad Vendida]]</f>
        <v>810.22720000000004</v>
      </c>
      <c r="H5590" s="204">
        <v>5063.92</v>
      </c>
      <c r="I5590" s="17">
        <f>+Ventas_Wellpro[[#This Row],[Total de Venta sin IVA]]+Ventas_Wellpro[[#This Row],[IVA]]</f>
        <v>5874.1472000000003</v>
      </c>
      <c r="J5590">
        <f>YEAR(Ventas_Wellpro[[#This Row],[Fecha]])</f>
        <v>2026</v>
      </c>
      <c r="K5590" t="str">
        <f>TEXT(Ventas_Wellpro[[#This Row],[Fecha]],"MMMM")</f>
        <v>julio</v>
      </c>
      <c r="L5590">
        <f>DAY(Ventas_Wellpro[[#This Row],[Fecha]])</f>
        <v>14</v>
      </c>
    </row>
    <row r="5591" spans="2:12" x14ac:dyDescent="0.25">
      <c r="B5591" s="70">
        <v>46217</v>
      </c>
      <c r="C5591" s="123" t="s">
        <v>147</v>
      </c>
      <c r="D5591" s="210" t="s">
        <v>144</v>
      </c>
      <c r="E5591" s="201">
        <v>94.82</v>
      </c>
      <c r="F5591" s="201">
        <v>1</v>
      </c>
      <c r="G5591" s="48">
        <f>+(Ventas_Wellpro[[#This Row],[Precio de Venta]]*0.16)*Ventas_Wellpro[[#This Row],[Cantidad Vendida]]</f>
        <v>15.171199999999999</v>
      </c>
      <c r="H5591" s="203">
        <v>94.82</v>
      </c>
      <c r="I5591" s="17">
        <f>+Ventas_Wellpro[[#This Row],[Total de Venta sin IVA]]+Ventas_Wellpro[[#This Row],[IVA]]</f>
        <v>109.99119999999999</v>
      </c>
      <c r="J5591">
        <f>YEAR(Ventas_Wellpro[[#This Row],[Fecha]])</f>
        <v>2026</v>
      </c>
      <c r="K5591" t="str">
        <f>TEXT(Ventas_Wellpro[[#This Row],[Fecha]],"MMMM")</f>
        <v>julio</v>
      </c>
      <c r="L5591">
        <f>DAY(Ventas_Wellpro[[#This Row],[Fecha]])</f>
        <v>14</v>
      </c>
    </row>
    <row r="5592" spans="2:12" x14ac:dyDescent="0.25">
      <c r="B5592" s="70">
        <v>46217</v>
      </c>
      <c r="C5592" s="123" t="s">
        <v>147</v>
      </c>
      <c r="D5592" s="211" t="s">
        <v>144</v>
      </c>
      <c r="E5592" s="202">
        <v>94.82</v>
      </c>
      <c r="F5592" s="202">
        <v>1</v>
      </c>
      <c r="G5592" s="48">
        <f>+(Ventas_Wellpro[[#This Row],[Precio de Venta]]*0.16)*Ventas_Wellpro[[#This Row],[Cantidad Vendida]]</f>
        <v>15.171199999999999</v>
      </c>
      <c r="H5592" s="204">
        <v>94.82</v>
      </c>
      <c r="I5592" s="17">
        <f>+Ventas_Wellpro[[#This Row],[Total de Venta sin IVA]]+Ventas_Wellpro[[#This Row],[IVA]]</f>
        <v>109.99119999999999</v>
      </c>
      <c r="J5592">
        <f>YEAR(Ventas_Wellpro[[#This Row],[Fecha]])</f>
        <v>2026</v>
      </c>
      <c r="K5592" t="str">
        <f>TEXT(Ventas_Wellpro[[#This Row],[Fecha]],"MMMM")</f>
        <v>julio</v>
      </c>
      <c r="L5592">
        <f>DAY(Ventas_Wellpro[[#This Row],[Fecha]])</f>
        <v>14</v>
      </c>
    </row>
    <row r="5593" spans="2:12" x14ac:dyDescent="0.25">
      <c r="B5593" s="70">
        <v>46217</v>
      </c>
      <c r="C5593" s="74" t="s">
        <v>123</v>
      </c>
      <c r="D5593" s="210" t="s">
        <v>144</v>
      </c>
      <c r="E5593" s="201">
        <v>137.79</v>
      </c>
      <c r="F5593" s="201">
        <v>1</v>
      </c>
      <c r="G5593" s="48">
        <f>+(Ventas_Wellpro[[#This Row],[Precio de Venta]]*0.16)*Ventas_Wellpro[[#This Row],[Cantidad Vendida]]</f>
        <v>22.046399999999998</v>
      </c>
      <c r="H5593" s="203">
        <v>137.79</v>
      </c>
      <c r="I5593" s="17">
        <f>+Ventas_Wellpro[[#This Row],[Total de Venta sin IVA]]+Ventas_Wellpro[[#This Row],[IVA]]</f>
        <v>159.8364</v>
      </c>
      <c r="J5593">
        <f>YEAR(Ventas_Wellpro[[#This Row],[Fecha]])</f>
        <v>2026</v>
      </c>
      <c r="K5593" t="str">
        <f>TEXT(Ventas_Wellpro[[#This Row],[Fecha]],"MMMM")</f>
        <v>julio</v>
      </c>
      <c r="L5593">
        <f>DAY(Ventas_Wellpro[[#This Row],[Fecha]])</f>
        <v>14</v>
      </c>
    </row>
    <row r="5594" spans="2:12" x14ac:dyDescent="0.25">
      <c r="B5594" s="70">
        <v>46217</v>
      </c>
      <c r="C5594" s="74" t="s">
        <v>123</v>
      </c>
      <c r="D5594" s="211" t="s">
        <v>144</v>
      </c>
      <c r="E5594" s="202">
        <v>137.79</v>
      </c>
      <c r="F5594" s="202">
        <v>1</v>
      </c>
      <c r="G5594" s="48">
        <f>+(Ventas_Wellpro[[#This Row],[Precio de Venta]]*0.16)*Ventas_Wellpro[[#This Row],[Cantidad Vendida]]</f>
        <v>22.046399999999998</v>
      </c>
      <c r="H5594" s="204">
        <v>137.79</v>
      </c>
      <c r="I5594" s="17">
        <f>+Ventas_Wellpro[[#This Row],[Total de Venta sin IVA]]+Ventas_Wellpro[[#This Row],[IVA]]</f>
        <v>159.8364</v>
      </c>
      <c r="J5594">
        <f>YEAR(Ventas_Wellpro[[#This Row],[Fecha]])</f>
        <v>2026</v>
      </c>
      <c r="K5594" t="str">
        <f>TEXT(Ventas_Wellpro[[#This Row],[Fecha]],"MMMM")</f>
        <v>julio</v>
      </c>
      <c r="L5594">
        <f>DAY(Ventas_Wellpro[[#This Row],[Fecha]])</f>
        <v>14</v>
      </c>
    </row>
    <row r="5595" spans="2:12" x14ac:dyDescent="0.25">
      <c r="B5595" s="70">
        <v>46217</v>
      </c>
      <c r="C5595" s="74" t="s">
        <v>123</v>
      </c>
      <c r="D5595" s="210" t="s">
        <v>144</v>
      </c>
      <c r="E5595" s="201">
        <v>137.79</v>
      </c>
      <c r="F5595" s="201">
        <v>1</v>
      </c>
      <c r="G5595" s="48">
        <f>+(Ventas_Wellpro[[#This Row],[Precio de Venta]]*0.16)*Ventas_Wellpro[[#This Row],[Cantidad Vendida]]</f>
        <v>22.046399999999998</v>
      </c>
      <c r="H5595" s="203">
        <v>137.79</v>
      </c>
      <c r="I5595" s="17">
        <f>+Ventas_Wellpro[[#This Row],[Total de Venta sin IVA]]+Ventas_Wellpro[[#This Row],[IVA]]</f>
        <v>159.8364</v>
      </c>
      <c r="J5595">
        <f>YEAR(Ventas_Wellpro[[#This Row],[Fecha]])</f>
        <v>2026</v>
      </c>
      <c r="K5595" t="str">
        <f>TEXT(Ventas_Wellpro[[#This Row],[Fecha]],"MMMM")</f>
        <v>julio</v>
      </c>
      <c r="L5595">
        <f>DAY(Ventas_Wellpro[[#This Row],[Fecha]])</f>
        <v>14</v>
      </c>
    </row>
    <row r="5596" spans="2:12" x14ac:dyDescent="0.25">
      <c r="B5596" s="70">
        <v>46217</v>
      </c>
      <c r="C5596" s="88" t="s">
        <v>173</v>
      </c>
      <c r="D5596" s="211" t="s">
        <v>144</v>
      </c>
      <c r="E5596" s="202">
        <v>497.84</v>
      </c>
      <c r="F5596" s="202">
        <v>1</v>
      </c>
      <c r="G5596" s="48">
        <f>+(Ventas_Wellpro[[#This Row],[Precio de Venta]]*0.16)*Ventas_Wellpro[[#This Row],[Cantidad Vendida]]</f>
        <v>79.654399999999995</v>
      </c>
      <c r="H5596" s="204">
        <v>497.84</v>
      </c>
      <c r="I5596" s="17">
        <f>+Ventas_Wellpro[[#This Row],[Total de Venta sin IVA]]+Ventas_Wellpro[[#This Row],[IVA]]</f>
        <v>577.49439999999993</v>
      </c>
      <c r="J5596">
        <f>YEAR(Ventas_Wellpro[[#This Row],[Fecha]])</f>
        <v>2026</v>
      </c>
      <c r="K5596" t="str">
        <f>TEXT(Ventas_Wellpro[[#This Row],[Fecha]],"MMMM")</f>
        <v>julio</v>
      </c>
      <c r="L5596">
        <f>DAY(Ventas_Wellpro[[#This Row],[Fecha]])</f>
        <v>14</v>
      </c>
    </row>
    <row r="5597" spans="2:12" x14ac:dyDescent="0.25">
      <c r="B5597" s="70">
        <v>46218</v>
      </c>
      <c r="C5597" s="88" t="s">
        <v>18</v>
      </c>
      <c r="D5597" t="s">
        <v>196</v>
      </c>
      <c r="E5597" s="201">
        <v>525.59</v>
      </c>
      <c r="F5597" s="201">
        <v>6</v>
      </c>
      <c r="G5597" s="48">
        <f>+(Ventas_Wellpro[[#This Row],[Precio de Venta]]*0.16)*Ventas_Wellpro[[#This Row],[Cantidad Vendida]]</f>
        <v>504.56640000000004</v>
      </c>
      <c r="H5597" s="203">
        <v>3153.54</v>
      </c>
      <c r="I5597" s="17">
        <f>+Ventas_Wellpro[[#This Row],[Total de Venta sin IVA]]+Ventas_Wellpro[[#This Row],[IVA]]</f>
        <v>3658.1064000000001</v>
      </c>
      <c r="J5597">
        <f>YEAR(Ventas_Wellpro[[#This Row],[Fecha]])</f>
        <v>2026</v>
      </c>
      <c r="K5597" t="str">
        <f>TEXT(Ventas_Wellpro[[#This Row],[Fecha]],"MMMM")</f>
        <v>julio</v>
      </c>
      <c r="L5597">
        <f>DAY(Ventas_Wellpro[[#This Row],[Fecha]])</f>
        <v>15</v>
      </c>
    </row>
    <row r="5598" spans="2:12" x14ac:dyDescent="0.25">
      <c r="B5598" s="70">
        <v>46218</v>
      </c>
      <c r="C5598" s="88" t="s">
        <v>18</v>
      </c>
      <c r="D5598" t="s">
        <v>196</v>
      </c>
      <c r="E5598" s="202">
        <v>525.59</v>
      </c>
      <c r="F5598" s="202">
        <v>6</v>
      </c>
      <c r="G5598" s="48">
        <f>+(Ventas_Wellpro[[#This Row],[Precio de Venta]]*0.16)*Ventas_Wellpro[[#This Row],[Cantidad Vendida]]</f>
        <v>504.56640000000004</v>
      </c>
      <c r="H5598" s="204">
        <v>3153.54</v>
      </c>
      <c r="I5598" s="17">
        <f>+Ventas_Wellpro[[#This Row],[Total de Venta sin IVA]]+Ventas_Wellpro[[#This Row],[IVA]]</f>
        <v>3658.1064000000001</v>
      </c>
      <c r="J5598">
        <f>YEAR(Ventas_Wellpro[[#This Row],[Fecha]])</f>
        <v>2026</v>
      </c>
      <c r="K5598" t="str">
        <f>TEXT(Ventas_Wellpro[[#This Row],[Fecha]],"MMMM")</f>
        <v>julio</v>
      </c>
      <c r="L5598">
        <f>DAY(Ventas_Wellpro[[#This Row],[Fecha]])</f>
        <v>15</v>
      </c>
    </row>
    <row r="5599" spans="2:12" x14ac:dyDescent="0.25">
      <c r="B5599" s="70">
        <v>46218</v>
      </c>
      <c r="C5599" s="88" t="s">
        <v>18</v>
      </c>
      <c r="D5599" t="s">
        <v>196</v>
      </c>
      <c r="E5599" s="201">
        <v>525.59</v>
      </c>
      <c r="F5599" s="201">
        <v>6</v>
      </c>
      <c r="G5599" s="48">
        <f>+(Ventas_Wellpro[[#This Row],[Precio de Venta]]*0.16)*Ventas_Wellpro[[#This Row],[Cantidad Vendida]]</f>
        <v>504.56640000000004</v>
      </c>
      <c r="H5599" s="203">
        <v>3153.54</v>
      </c>
      <c r="I5599" s="17">
        <f>+Ventas_Wellpro[[#This Row],[Total de Venta sin IVA]]+Ventas_Wellpro[[#This Row],[IVA]]</f>
        <v>3658.1064000000001</v>
      </c>
      <c r="J5599">
        <f>YEAR(Ventas_Wellpro[[#This Row],[Fecha]])</f>
        <v>2026</v>
      </c>
      <c r="K5599" t="str">
        <f>TEXT(Ventas_Wellpro[[#This Row],[Fecha]],"MMMM")</f>
        <v>julio</v>
      </c>
      <c r="L5599">
        <f>DAY(Ventas_Wellpro[[#This Row],[Fecha]])</f>
        <v>15</v>
      </c>
    </row>
    <row r="5600" spans="2:12" x14ac:dyDescent="0.25">
      <c r="B5600" s="70">
        <v>46218</v>
      </c>
      <c r="C5600" s="74" t="s">
        <v>22</v>
      </c>
      <c r="D5600" s="211" t="s">
        <v>144</v>
      </c>
      <c r="E5600" s="202">
        <v>137.79</v>
      </c>
      <c r="F5600" s="202">
        <v>1</v>
      </c>
      <c r="G5600" s="48">
        <f>+(Ventas_Wellpro[[#This Row],[Precio de Venta]]*0.16)*Ventas_Wellpro[[#This Row],[Cantidad Vendida]]</f>
        <v>22.046399999999998</v>
      </c>
      <c r="H5600" s="204">
        <v>137.79</v>
      </c>
      <c r="I5600" s="17">
        <f>+Ventas_Wellpro[[#This Row],[Total de Venta sin IVA]]+Ventas_Wellpro[[#This Row],[IVA]]</f>
        <v>159.8364</v>
      </c>
      <c r="J5600">
        <f>YEAR(Ventas_Wellpro[[#This Row],[Fecha]])</f>
        <v>2026</v>
      </c>
      <c r="K5600" t="str">
        <f>TEXT(Ventas_Wellpro[[#This Row],[Fecha]],"MMMM")</f>
        <v>julio</v>
      </c>
      <c r="L5600">
        <f>DAY(Ventas_Wellpro[[#This Row],[Fecha]])</f>
        <v>15</v>
      </c>
    </row>
    <row r="5601" spans="2:12" x14ac:dyDescent="0.25">
      <c r="B5601" s="70">
        <v>46218</v>
      </c>
      <c r="C5601" s="74" t="s">
        <v>22</v>
      </c>
      <c r="D5601" s="210" t="s">
        <v>144</v>
      </c>
      <c r="E5601" s="201">
        <v>137.79</v>
      </c>
      <c r="F5601" s="201">
        <v>1</v>
      </c>
      <c r="G5601" s="48">
        <f>+(Ventas_Wellpro[[#This Row],[Precio de Venta]]*0.16)*Ventas_Wellpro[[#This Row],[Cantidad Vendida]]</f>
        <v>22.046399999999998</v>
      </c>
      <c r="H5601" s="203">
        <v>137.79</v>
      </c>
      <c r="I5601" s="17">
        <f>+Ventas_Wellpro[[#This Row],[Total de Venta sin IVA]]+Ventas_Wellpro[[#This Row],[IVA]]</f>
        <v>159.8364</v>
      </c>
      <c r="J5601">
        <f>YEAR(Ventas_Wellpro[[#This Row],[Fecha]])</f>
        <v>2026</v>
      </c>
      <c r="K5601" t="str">
        <f>TEXT(Ventas_Wellpro[[#This Row],[Fecha]],"MMMM")</f>
        <v>julio</v>
      </c>
      <c r="L5601">
        <f>DAY(Ventas_Wellpro[[#This Row],[Fecha]])</f>
        <v>15</v>
      </c>
    </row>
    <row r="5602" spans="2:12" x14ac:dyDescent="0.25">
      <c r="B5602" s="70">
        <v>46218</v>
      </c>
      <c r="C5602" s="74" t="s">
        <v>22</v>
      </c>
      <c r="D5602" s="211" t="s">
        <v>144</v>
      </c>
      <c r="E5602" s="202">
        <v>137.79</v>
      </c>
      <c r="F5602" s="202">
        <v>1</v>
      </c>
      <c r="G5602" s="48">
        <f>+(Ventas_Wellpro[[#This Row],[Precio de Venta]]*0.16)*Ventas_Wellpro[[#This Row],[Cantidad Vendida]]</f>
        <v>22.046399999999998</v>
      </c>
      <c r="H5602" s="204">
        <v>137.79</v>
      </c>
      <c r="I5602" s="17">
        <f>+Ventas_Wellpro[[#This Row],[Total de Venta sin IVA]]+Ventas_Wellpro[[#This Row],[IVA]]</f>
        <v>159.8364</v>
      </c>
      <c r="J5602">
        <f>YEAR(Ventas_Wellpro[[#This Row],[Fecha]])</f>
        <v>2026</v>
      </c>
      <c r="K5602" t="str">
        <f>TEXT(Ventas_Wellpro[[#This Row],[Fecha]],"MMMM")</f>
        <v>julio</v>
      </c>
      <c r="L5602">
        <f>DAY(Ventas_Wellpro[[#This Row],[Fecha]])</f>
        <v>15</v>
      </c>
    </row>
    <row r="5603" spans="2:12" x14ac:dyDescent="0.25">
      <c r="B5603" s="70">
        <v>46218</v>
      </c>
      <c r="C5603" s="74" t="s">
        <v>21</v>
      </c>
      <c r="D5603" s="210" t="s">
        <v>144</v>
      </c>
      <c r="E5603" s="201">
        <v>137.79</v>
      </c>
      <c r="F5603" s="201">
        <v>1</v>
      </c>
      <c r="G5603" s="48">
        <f>+(Ventas_Wellpro[[#This Row],[Precio de Venta]]*0.16)*Ventas_Wellpro[[#This Row],[Cantidad Vendida]]</f>
        <v>22.046399999999998</v>
      </c>
      <c r="H5603" s="203">
        <v>137.79</v>
      </c>
      <c r="I5603" s="17">
        <f>+Ventas_Wellpro[[#This Row],[Total de Venta sin IVA]]+Ventas_Wellpro[[#This Row],[IVA]]</f>
        <v>159.8364</v>
      </c>
      <c r="J5603">
        <f>YEAR(Ventas_Wellpro[[#This Row],[Fecha]])</f>
        <v>2026</v>
      </c>
      <c r="K5603" t="str">
        <f>TEXT(Ventas_Wellpro[[#This Row],[Fecha]],"MMMM")</f>
        <v>julio</v>
      </c>
      <c r="L5603">
        <f>DAY(Ventas_Wellpro[[#This Row],[Fecha]])</f>
        <v>15</v>
      </c>
    </row>
    <row r="5604" spans="2:12" x14ac:dyDescent="0.25">
      <c r="B5604" s="70">
        <v>46218</v>
      </c>
      <c r="C5604" s="74" t="s">
        <v>21</v>
      </c>
      <c r="D5604" s="211" t="s">
        <v>144</v>
      </c>
      <c r="E5604" s="202">
        <v>137.79</v>
      </c>
      <c r="F5604" s="202">
        <v>1</v>
      </c>
      <c r="G5604" s="48">
        <f>+(Ventas_Wellpro[[#This Row],[Precio de Venta]]*0.16)*Ventas_Wellpro[[#This Row],[Cantidad Vendida]]</f>
        <v>22.046399999999998</v>
      </c>
      <c r="H5604" s="204">
        <v>137.79</v>
      </c>
      <c r="I5604" s="17">
        <f>+Ventas_Wellpro[[#This Row],[Total de Venta sin IVA]]+Ventas_Wellpro[[#This Row],[IVA]]</f>
        <v>159.8364</v>
      </c>
      <c r="J5604">
        <f>YEAR(Ventas_Wellpro[[#This Row],[Fecha]])</f>
        <v>2026</v>
      </c>
      <c r="K5604" t="str">
        <f>TEXT(Ventas_Wellpro[[#This Row],[Fecha]],"MMMM")</f>
        <v>julio</v>
      </c>
      <c r="L5604">
        <f>DAY(Ventas_Wellpro[[#This Row],[Fecha]])</f>
        <v>15</v>
      </c>
    </row>
    <row r="5605" spans="2:12" x14ac:dyDescent="0.25">
      <c r="B5605" s="70">
        <v>46218</v>
      </c>
      <c r="C5605" s="74" t="s">
        <v>23</v>
      </c>
      <c r="D5605" s="210" t="s">
        <v>144</v>
      </c>
      <c r="E5605" s="201">
        <v>137.79</v>
      </c>
      <c r="F5605" s="201">
        <v>1</v>
      </c>
      <c r="G5605" s="48">
        <f>+(Ventas_Wellpro[[#This Row],[Precio de Venta]]*0.16)*Ventas_Wellpro[[#This Row],[Cantidad Vendida]]</f>
        <v>22.046399999999998</v>
      </c>
      <c r="H5605" s="203">
        <v>137.79</v>
      </c>
      <c r="I5605" s="17">
        <f>+Ventas_Wellpro[[#This Row],[Total de Venta sin IVA]]+Ventas_Wellpro[[#This Row],[IVA]]</f>
        <v>159.8364</v>
      </c>
      <c r="J5605">
        <f>YEAR(Ventas_Wellpro[[#This Row],[Fecha]])</f>
        <v>2026</v>
      </c>
      <c r="K5605" t="str">
        <f>TEXT(Ventas_Wellpro[[#This Row],[Fecha]],"MMMM")</f>
        <v>julio</v>
      </c>
      <c r="L5605">
        <f>DAY(Ventas_Wellpro[[#This Row],[Fecha]])</f>
        <v>15</v>
      </c>
    </row>
    <row r="5606" spans="2:12" x14ac:dyDescent="0.25">
      <c r="B5606" s="70">
        <v>46218</v>
      </c>
      <c r="C5606" s="74" t="s">
        <v>24</v>
      </c>
      <c r="D5606" s="211" t="s">
        <v>144</v>
      </c>
      <c r="E5606" s="202">
        <v>137.79</v>
      </c>
      <c r="F5606" s="202">
        <v>1</v>
      </c>
      <c r="G5606" s="48">
        <f>+(Ventas_Wellpro[[#This Row],[Precio de Venta]]*0.16)*Ventas_Wellpro[[#This Row],[Cantidad Vendida]]</f>
        <v>22.046399999999998</v>
      </c>
      <c r="H5606" s="204">
        <v>137.79</v>
      </c>
      <c r="I5606" s="17">
        <f>+Ventas_Wellpro[[#This Row],[Total de Venta sin IVA]]+Ventas_Wellpro[[#This Row],[IVA]]</f>
        <v>159.8364</v>
      </c>
      <c r="J5606">
        <f>YEAR(Ventas_Wellpro[[#This Row],[Fecha]])</f>
        <v>2026</v>
      </c>
      <c r="K5606" t="str">
        <f>TEXT(Ventas_Wellpro[[#This Row],[Fecha]],"MMMM")</f>
        <v>julio</v>
      </c>
      <c r="L5606">
        <f>DAY(Ventas_Wellpro[[#This Row],[Fecha]])</f>
        <v>15</v>
      </c>
    </row>
    <row r="5607" spans="2:12" x14ac:dyDescent="0.25">
      <c r="B5607" s="70">
        <v>46218</v>
      </c>
      <c r="C5607" s="74" t="s">
        <v>24</v>
      </c>
      <c r="D5607" s="210" t="s">
        <v>144</v>
      </c>
      <c r="E5607" s="201">
        <v>137.79</v>
      </c>
      <c r="F5607" s="201">
        <v>1</v>
      </c>
      <c r="G5607" s="48">
        <f>+(Ventas_Wellpro[[#This Row],[Precio de Venta]]*0.16)*Ventas_Wellpro[[#This Row],[Cantidad Vendida]]</f>
        <v>22.046399999999998</v>
      </c>
      <c r="H5607" s="203">
        <v>137.79</v>
      </c>
      <c r="I5607" s="17">
        <f>+Ventas_Wellpro[[#This Row],[Total de Venta sin IVA]]+Ventas_Wellpro[[#This Row],[IVA]]</f>
        <v>159.8364</v>
      </c>
      <c r="J5607">
        <f>YEAR(Ventas_Wellpro[[#This Row],[Fecha]])</f>
        <v>2026</v>
      </c>
      <c r="K5607" t="str">
        <f>TEXT(Ventas_Wellpro[[#This Row],[Fecha]],"MMMM")</f>
        <v>julio</v>
      </c>
      <c r="L5607">
        <f>DAY(Ventas_Wellpro[[#This Row],[Fecha]])</f>
        <v>15</v>
      </c>
    </row>
    <row r="5608" spans="2:12" x14ac:dyDescent="0.25">
      <c r="B5608" s="70">
        <v>46218</v>
      </c>
      <c r="C5608" s="74" t="s">
        <v>12</v>
      </c>
      <c r="D5608" s="211" t="s">
        <v>144</v>
      </c>
      <c r="E5608" s="202">
        <v>343.97</v>
      </c>
      <c r="F5608" s="202">
        <v>1</v>
      </c>
      <c r="G5608" s="48">
        <f>+(Ventas_Wellpro[[#This Row],[Precio de Venta]]*0.16)*Ventas_Wellpro[[#This Row],[Cantidad Vendida]]</f>
        <v>55.035200000000003</v>
      </c>
      <c r="H5608" s="204">
        <v>343.97</v>
      </c>
      <c r="I5608" s="17">
        <f>+Ventas_Wellpro[[#This Row],[Total de Venta sin IVA]]+Ventas_Wellpro[[#This Row],[IVA]]</f>
        <v>399.00520000000006</v>
      </c>
      <c r="J5608">
        <f>YEAR(Ventas_Wellpro[[#This Row],[Fecha]])</f>
        <v>2026</v>
      </c>
      <c r="K5608" t="str">
        <f>TEXT(Ventas_Wellpro[[#This Row],[Fecha]],"MMMM")</f>
        <v>julio</v>
      </c>
      <c r="L5608">
        <f>DAY(Ventas_Wellpro[[#This Row],[Fecha]])</f>
        <v>15</v>
      </c>
    </row>
    <row r="5609" spans="2:12" x14ac:dyDescent="0.25">
      <c r="B5609" s="70">
        <v>46218</v>
      </c>
      <c r="C5609" s="74" t="s">
        <v>11</v>
      </c>
      <c r="D5609" s="210" t="s">
        <v>144</v>
      </c>
      <c r="E5609" s="201">
        <v>343.97</v>
      </c>
      <c r="F5609" s="201">
        <v>1</v>
      </c>
      <c r="G5609" s="48">
        <f>+(Ventas_Wellpro[[#This Row],[Precio de Venta]]*0.16)*Ventas_Wellpro[[#This Row],[Cantidad Vendida]]</f>
        <v>55.035200000000003</v>
      </c>
      <c r="H5609" s="203">
        <v>343.97</v>
      </c>
      <c r="I5609" s="17">
        <f>+Ventas_Wellpro[[#This Row],[Total de Venta sin IVA]]+Ventas_Wellpro[[#This Row],[IVA]]</f>
        <v>399.00520000000006</v>
      </c>
      <c r="J5609">
        <f>YEAR(Ventas_Wellpro[[#This Row],[Fecha]])</f>
        <v>2026</v>
      </c>
      <c r="K5609" t="str">
        <f>TEXT(Ventas_Wellpro[[#This Row],[Fecha]],"MMMM")</f>
        <v>julio</v>
      </c>
      <c r="L5609">
        <f>DAY(Ventas_Wellpro[[#This Row],[Fecha]])</f>
        <v>15</v>
      </c>
    </row>
    <row r="5610" spans="2:12" x14ac:dyDescent="0.25">
      <c r="B5610" s="70">
        <v>46218</v>
      </c>
      <c r="C5610" s="74" t="s">
        <v>10</v>
      </c>
      <c r="D5610" s="211" t="s">
        <v>144</v>
      </c>
      <c r="E5610" s="202">
        <v>343.97</v>
      </c>
      <c r="F5610" s="202">
        <v>1</v>
      </c>
      <c r="G5610" s="48">
        <f>+(Ventas_Wellpro[[#This Row],[Precio de Venta]]*0.16)*Ventas_Wellpro[[#This Row],[Cantidad Vendida]]</f>
        <v>55.035200000000003</v>
      </c>
      <c r="H5610" s="204">
        <v>343.97</v>
      </c>
      <c r="I5610" s="17">
        <f>+Ventas_Wellpro[[#This Row],[Total de Venta sin IVA]]+Ventas_Wellpro[[#This Row],[IVA]]</f>
        <v>399.00520000000006</v>
      </c>
      <c r="J5610">
        <f>YEAR(Ventas_Wellpro[[#This Row],[Fecha]])</f>
        <v>2026</v>
      </c>
      <c r="K5610" t="str">
        <f>TEXT(Ventas_Wellpro[[#This Row],[Fecha]],"MMMM")</f>
        <v>julio</v>
      </c>
      <c r="L5610">
        <f>DAY(Ventas_Wellpro[[#This Row],[Fecha]])</f>
        <v>15</v>
      </c>
    </row>
    <row r="5611" spans="2:12" x14ac:dyDescent="0.25">
      <c r="B5611" s="70">
        <v>46218</v>
      </c>
      <c r="C5611" s="74" t="s">
        <v>17</v>
      </c>
      <c r="D5611" t="s">
        <v>196</v>
      </c>
      <c r="E5611" s="201">
        <v>498.66</v>
      </c>
      <c r="F5611" s="201">
        <v>6</v>
      </c>
      <c r="G5611" s="48">
        <f>+(Ventas_Wellpro[[#This Row],[Precio de Venta]]*0.16)*Ventas_Wellpro[[#This Row],[Cantidad Vendida]]</f>
        <v>478.71360000000004</v>
      </c>
      <c r="H5611" s="203">
        <v>2991.96</v>
      </c>
      <c r="I5611" s="17">
        <f>+Ventas_Wellpro[[#This Row],[Total de Venta sin IVA]]+Ventas_Wellpro[[#This Row],[IVA]]</f>
        <v>3470.6736000000001</v>
      </c>
      <c r="J5611">
        <f>YEAR(Ventas_Wellpro[[#This Row],[Fecha]])</f>
        <v>2026</v>
      </c>
      <c r="K5611" t="str">
        <f>TEXT(Ventas_Wellpro[[#This Row],[Fecha]],"MMMM")</f>
        <v>julio</v>
      </c>
      <c r="L5611">
        <f>DAY(Ventas_Wellpro[[#This Row],[Fecha]])</f>
        <v>15</v>
      </c>
    </row>
    <row r="5612" spans="2:12" x14ac:dyDescent="0.25">
      <c r="B5612" s="70">
        <v>46218</v>
      </c>
      <c r="C5612" s="74" t="s">
        <v>17</v>
      </c>
      <c r="D5612" t="s">
        <v>196</v>
      </c>
      <c r="E5612" s="202">
        <v>498.66</v>
      </c>
      <c r="F5612" s="202">
        <v>6</v>
      </c>
      <c r="G5612" s="48">
        <f>+(Ventas_Wellpro[[#This Row],[Precio de Venta]]*0.16)*Ventas_Wellpro[[#This Row],[Cantidad Vendida]]</f>
        <v>478.71360000000004</v>
      </c>
      <c r="H5612" s="204">
        <v>2991.96</v>
      </c>
      <c r="I5612" s="17">
        <f>+Ventas_Wellpro[[#This Row],[Total de Venta sin IVA]]+Ventas_Wellpro[[#This Row],[IVA]]</f>
        <v>3470.6736000000001</v>
      </c>
      <c r="J5612">
        <f>YEAR(Ventas_Wellpro[[#This Row],[Fecha]])</f>
        <v>2026</v>
      </c>
      <c r="K5612" t="str">
        <f>TEXT(Ventas_Wellpro[[#This Row],[Fecha]],"MMMM")</f>
        <v>julio</v>
      </c>
      <c r="L5612">
        <f>DAY(Ventas_Wellpro[[#This Row],[Fecha]])</f>
        <v>15</v>
      </c>
    </row>
    <row r="5613" spans="2:12" x14ac:dyDescent="0.25">
      <c r="B5613" s="70">
        <v>46218</v>
      </c>
      <c r="C5613" s="123" t="s">
        <v>147</v>
      </c>
      <c r="D5613" s="210" t="s">
        <v>144</v>
      </c>
      <c r="E5613" s="201">
        <v>94.82</v>
      </c>
      <c r="F5613" s="201">
        <v>1</v>
      </c>
      <c r="G5613" s="48">
        <f>+(Ventas_Wellpro[[#This Row],[Precio de Venta]]*0.16)*Ventas_Wellpro[[#This Row],[Cantidad Vendida]]</f>
        <v>15.171199999999999</v>
      </c>
      <c r="H5613" s="203">
        <v>94.82</v>
      </c>
      <c r="I5613" s="17">
        <f>+Ventas_Wellpro[[#This Row],[Total de Venta sin IVA]]+Ventas_Wellpro[[#This Row],[IVA]]</f>
        <v>109.99119999999999</v>
      </c>
      <c r="J5613">
        <f>YEAR(Ventas_Wellpro[[#This Row],[Fecha]])</f>
        <v>2026</v>
      </c>
      <c r="K5613" t="str">
        <f>TEXT(Ventas_Wellpro[[#This Row],[Fecha]],"MMMM")</f>
        <v>julio</v>
      </c>
      <c r="L5613">
        <f>DAY(Ventas_Wellpro[[#This Row],[Fecha]])</f>
        <v>15</v>
      </c>
    </row>
    <row r="5614" spans="2:12" x14ac:dyDescent="0.25">
      <c r="B5614" s="70">
        <v>46218</v>
      </c>
      <c r="C5614" s="123" t="s">
        <v>147</v>
      </c>
      <c r="D5614" s="211" t="s">
        <v>144</v>
      </c>
      <c r="E5614" s="202">
        <v>47.414999999999999</v>
      </c>
      <c r="F5614" s="202">
        <v>2</v>
      </c>
      <c r="G5614" s="48">
        <f>+(Ventas_Wellpro[[#This Row],[Precio de Venta]]*0.16)*Ventas_Wellpro[[#This Row],[Cantidad Vendida]]</f>
        <v>15.172800000000001</v>
      </c>
      <c r="H5614" s="204">
        <v>94.83</v>
      </c>
      <c r="I5614" s="17">
        <f>+Ventas_Wellpro[[#This Row],[Total de Venta sin IVA]]+Ventas_Wellpro[[#This Row],[IVA]]</f>
        <v>110.00279999999999</v>
      </c>
      <c r="J5614">
        <f>YEAR(Ventas_Wellpro[[#This Row],[Fecha]])</f>
        <v>2026</v>
      </c>
      <c r="K5614" t="str">
        <f>TEXT(Ventas_Wellpro[[#This Row],[Fecha]],"MMMM")</f>
        <v>julio</v>
      </c>
      <c r="L5614">
        <f>DAY(Ventas_Wellpro[[#This Row],[Fecha]])</f>
        <v>15</v>
      </c>
    </row>
    <row r="5615" spans="2:12" x14ac:dyDescent="0.25">
      <c r="B5615" s="70">
        <v>46218</v>
      </c>
      <c r="C5615" s="74" t="s">
        <v>123</v>
      </c>
      <c r="D5615" s="210" t="s">
        <v>144</v>
      </c>
      <c r="E5615" s="201">
        <v>137.79</v>
      </c>
      <c r="F5615" s="201">
        <v>1</v>
      </c>
      <c r="G5615" s="48">
        <f>+(Ventas_Wellpro[[#This Row],[Precio de Venta]]*0.16)*Ventas_Wellpro[[#This Row],[Cantidad Vendida]]</f>
        <v>22.046399999999998</v>
      </c>
      <c r="H5615" s="203">
        <v>137.79</v>
      </c>
      <c r="I5615" s="17">
        <f>+Ventas_Wellpro[[#This Row],[Total de Venta sin IVA]]+Ventas_Wellpro[[#This Row],[IVA]]</f>
        <v>159.8364</v>
      </c>
      <c r="J5615">
        <f>YEAR(Ventas_Wellpro[[#This Row],[Fecha]])</f>
        <v>2026</v>
      </c>
      <c r="K5615" t="str">
        <f>TEXT(Ventas_Wellpro[[#This Row],[Fecha]],"MMMM")</f>
        <v>julio</v>
      </c>
      <c r="L5615">
        <f>DAY(Ventas_Wellpro[[#This Row],[Fecha]])</f>
        <v>15</v>
      </c>
    </row>
    <row r="5616" spans="2:12" x14ac:dyDescent="0.25">
      <c r="B5616" s="70">
        <v>46218</v>
      </c>
      <c r="C5616" s="74" t="s">
        <v>123</v>
      </c>
      <c r="D5616" s="211" t="s">
        <v>144</v>
      </c>
      <c r="E5616" s="202">
        <v>137.79</v>
      </c>
      <c r="F5616" s="202">
        <v>1</v>
      </c>
      <c r="G5616" s="48">
        <f>+(Ventas_Wellpro[[#This Row],[Precio de Venta]]*0.16)*Ventas_Wellpro[[#This Row],[Cantidad Vendida]]</f>
        <v>22.046399999999998</v>
      </c>
      <c r="H5616" s="204">
        <v>137.79</v>
      </c>
      <c r="I5616" s="17">
        <f>+Ventas_Wellpro[[#This Row],[Total de Venta sin IVA]]+Ventas_Wellpro[[#This Row],[IVA]]</f>
        <v>159.8364</v>
      </c>
      <c r="J5616">
        <f>YEAR(Ventas_Wellpro[[#This Row],[Fecha]])</f>
        <v>2026</v>
      </c>
      <c r="K5616" t="str">
        <f>TEXT(Ventas_Wellpro[[#This Row],[Fecha]],"MMMM")</f>
        <v>julio</v>
      </c>
      <c r="L5616">
        <f>DAY(Ventas_Wellpro[[#This Row],[Fecha]])</f>
        <v>15</v>
      </c>
    </row>
    <row r="5617" spans="2:12" x14ac:dyDescent="0.25">
      <c r="B5617" s="70">
        <v>46218</v>
      </c>
      <c r="C5617" s="74" t="s">
        <v>123</v>
      </c>
      <c r="D5617" s="210" t="s">
        <v>144</v>
      </c>
      <c r="E5617" s="201">
        <v>137.79</v>
      </c>
      <c r="F5617" s="201">
        <v>1</v>
      </c>
      <c r="G5617" s="48">
        <f>+(Ventas_Wellpro[[#This Row],[Precio de Venta]]*0.16)*Ventas_Wellpro[[#This Row],[Cantidad Vendida]]</f>
        <v>22.046399999999998</v>
      </c>
      <c r="H5617" s="203">
        <v>137.79</v>
      </c>
      <c r="I5617" s="17">
        <f>+Ventas_Wellpro[[#This Row],[Total de Venta sin IVA]]+Ventas_Wellpro[[#This Row],[IVA]]</f>
        <v>159.8364</v>
      </c>
      <c r="J5617">
        <f>YEAR(Ventas_Wellpro[[#This Row],[Fecha]])</f>
        <v>2026</v>
      </c>
      <c r="K5617" t="str">
        <f>TEXT(Ventas_Wellpro[[#This Row],[Fecha]],"MMMM")</f>
        <v>julio</v>
      </c>
      <c r="L5617">
        <f>DAY(Ventas_Wellpro[[#This Row],[Fecha]])</f>
        <v>15</v>
      </c>
    </row>
    <row r="5618" spans="2:12" x14ac:dyDescent="0.25">
      <c r="B5618" s="70">
        <v>46218</v>
      </c>
      <c r="C5618" s="74" t="s">
        <v>123</v>
      </c>
      <c r="D5618" s="211" t="s">
        <v>144</v>
      </c>
      <c r="E5618" s="202">
        <v>137.79</v>
      </c>
      <c r="F5618" s="202">
        <v>1</v>
      </c>
      <c r="G5618" s="48">
        <f>+(Ventas_Wellpro[[#This Row],[Precio de Venta]]*0.16)*Ventas_Wellpro[[#This Row],[Cantidad Vendida]]</f>
        <v>22.046399999999998</v>
      </c>
      <c r="H5618" s="204">
        <v>137.79</v>
      </c>
      <c r="I5618" s="17">
        <f>+Ventas_Wellpro[[#This Row],[Total de Venta sin IVA]]+Ventas_Wellpro[[#This Row],[IVA]]</f>
        <v>159.8364</v>
      </c>
      <c r="J5618">
        <f>YEAR(Ventas_Wellpro[[#This Row],[Fecha]])</f>
        <v>2026</v>
      </c>
      <c r="K5618" t="str">
        <f>TEXT(Ventas_Wellpro[[#This Row],[Fecha]],"MMMM")</f>
        <v>julio</v>
      </c>
      <c r="L5618">
        <f>DAY(Ventas_Wellpro[[#This Row],[Fecha]])</f>
        <v>15</v>
      </c>
    </row>
    <row r="5619" spans="2:12" x14ac:dyDescent="0.25">
      <c r="B5619" s="70">
        <v>46218</v>
      </c>
      <c r="C5619" s="123" t="s">
        <v>156</v>
      </c>
      <c r="D5619" s="210" t="s">
        <v>144</v>
      </c>
      <c r="E5619" s="201">
        <v>526.72</v>
      </c>
      <c r="F5619" s="201">
        <v>1</v>
      </c>
      <c r="G5619" s="48">
        <f>+(Ventas_Wellpro[[#This Row],[Precio de Venta]]*0.16)*Ventas_Wellpro[[#This Row],[Cantidad Vendida]]</f>
        <v>84.275200000000012</v>
      </c>
      <c r="H5619" s="203">
        <v>526.72</v>
      </c>
      <c r="I5619" s="17">
        <f>+Ventas_Wellpro[[#This Row],[Total de Venta sin IVA]]+Ventas_Wellpro[[#This Row],[IVA]]</f>
        <v>610.99520000000007</v>
      </c>
      <c r="J5619">
        <f>YEAR(Ventas_Wellpro[[#This Row],[Fecha]])</f>
        <v>2026</v>
      </c>
      <c r="K5619" t="str">
        <f>TEXT(Ventas_Wellpro[[#This Row],[Fecha]],"MMMM")</f>
        <v>julio</v>
      </c>
      <c r="L5619">
        <f>DAY(Ventas_Wellpro[[#This Row],[Fecha]])</f>
        <v>15</v>
      </c>
    </row>
    <row r="5620" spans="2:12" x14ac:dyDescent="0.25">
      <c r="B5620" s="70">
        <v>46219</v>
      </c>
      <c r="C5620" s="74" t="s">
        <v>22</v>
      </c>
      <c r="D5620" s="216" t="s">
        <v>144</v>
      </c>
      <c r="E5620" s="201">
        <v>137.79</v>
      </c>
      <c r="F5620" s="201">
        <v>1</v>
      </c>
      <c r="G5620" s="48">
        <f>+(Ventas_Wellpro[[#This Row],[Precio de Venta]]*0.16)*Ventas_Wellpro[[#This Row],[Cantidad Vendida]]</f>
        <v>22.046399999999998</v>
      </c>
      <c r="H5620" s="203">
        <v>137.79</v>
      </c>
      <c r="I5620" s="17">
        <f>+Ventas_Wellpro[[#This Row],[Total de Venta sin IVA]]+Ventas_Wellpro[[#This Row],[IVA]]</f>
        <v>159.8364</v>
      </c>
      <c r="J5620">
        <f>YEAR(Ventas_Wellpro[[#This Row],[Fecha]])</f>
        <v>2026</v>
      </c>
      <c r="K5620" t="str">
        <f>TEXT(Ventas_Wellpro[[#This Row],[Fecha]],"MMMM")</f>
        <v>julio</v>
      </c>
      <c r="L5620">
        <f>DAY(Ventas_Wellpro[[#This Row],[Fecha]])</f>
        <v>16</v>
      </c>
    </row>
    <row r="5621" spans="2:12" x14ac:dyDescent="0.25">
      <c r="B5621" s="70">
        <v>46219</v>
      </c>
      <c r="C5621" s="74" t="s">
        <v>22</v>
      </c>
      <c r="D5621" s="217" t="s">
        <v>144</v>
      </c>
      <c r="E5621" s="202">
        <v>137.79</v>
      </c>
      <c r="F5621" s="202">
        <v>1</v>
      </c>
      <c r="G5621" s="48">
        <f>+(Ventas_Wellpro[[#This Row],[Precio de Venta]]*0.16)*Ventas_Wellpro[[#This Row],[Cantidad Vendida]]</f>
        <v>22.046399999999998</v>
      </c>
      <c r="H5621" s="204">
        <v>137.79</v>
      </c>
      <c r="I5621" s="17">
        <f>+Ventas_Wellpro[[#This Row],[Total de Venta sin IVA]]+Ventas_Wellpro[[#This Row],[IVA]]</f>
        <v>159.8364</v>
      </c>
      <c r="J5621">
        <f>YEAR(Ventas_Wellpro[[#This Row],[Fecha]])</f>
        <v>2026</v>
      </c>
      <c r="K5621" t="str">
        <f>TEXT(Ventas_Wellpro[[#This Row],[Fecha]],"MMMM")</f>
        <v>julio</v>
      </c>
      <c r="L5621">
        <f>DAY(Ventas_Wellpro[[#This Row],[Fecha]])</f>
        <v>16</v>
      </c>
    </row>
    <row r="5622" spans="2:12" x14ac:dyDescent="0.25">
      <c r="B5622" s="70">
        <v>46219</v>
      </c>
      <c r="C5622" s="74" t="s">
        <v>22</v>
      </c>
      <c r="D5622" s="216" t="s">
        <v>144</v>
      </c>
      <c r="E5622" s="201">
        <v>137.79</v>
      </c>
      <c r="F5622" s="201">
        <v>1</v>
      </c>
      <c r="G5622" s="48">
        <f>+(Ventas_Wellpro[[#This Row],[Precio de Venta]]*0.16)*Ventas_Wellpro[[#This Row],[Cantidad Vendida]]</f>
        <v>22.046399999999998</v>
      </c>
      <c r="H5622" s="203">
        <v>137.79</v>
      </c>
      <c r="I5622" s="17">
        <f>+Ventas_Wellpro[[#This Row],[Total de Venta sin IVA]]+Ventas_Wellpro[[#This Row],[IVA]]</f>
        <v>159.8364</v>
      </c>
      <c r="J5622">
        <f>YEAR(Ventas_Wellpro[[#This Row],[Fecha]])</f>
        <v>2026</v>
      </c>
      <c r="K5622" t="str">
        <f>TEXT(Ventas_Wellpro[[#This Row],[Fecha]],"MMMM")</f>
        <v>julio</v>
      </c>
      <c r="L5622">
        <f>DAY(Ventas_Wellpro[[#This Row],[Fecha]])</f>
        <v>16</v>
      </c>
    </row>
    <row r="5623" spans="2:12" x14ac:dyDescent="0.25">
      <c r="B5623" s="70">
        <v>46220</v>
      </c>
      <c r="C5623" s="74" t="s">
        <v>22</v>
      </c>
      <c r="D5623" s="217" t="s">
        <v>144</v>
      </c>
      <c r="E5623" s="202">
        <v>137.79</v>
      </c>
      <c r="F5623" s="202">
        <v>1</v>
      </c>
      <c r="G5623" s="48">
        <f>+(Ventas_Wellpro[[#This Row],[Precio de Venta]]*0.16)*Ventas_Wellpro[[#This Row],[Cantidad Vendida]]</f>
        <v>22.046399999999998</v>
      </c>
      <c r="H5623" s="204">
        <v>137.79</v>
      </c>
      <c r="I5623" s="17">
        <f>+Ventas_Wellpro[[#This Row],[Total de Venta sin IVA]]+Ventas_Wellpro[[#This Row],[IVA]]</f>
        <v>159.8364</v>
      </c>
      <c r="J5623">
        <f>YEAR(Ventas_Wellpro[[#This Row],[Fecha]])</f>
        <v>2026</v>
      </c>
      <c r="K5623" t="str">
        <f>TEXT(Ventas_Wellpro[[#This Row],[Fecha]],"MMMM")</f>
        <v>julio</v>
      </c>
      <c r="L5623">
        <f>DAY(Ventas_Wellpro[[#This Row],[Fecha]])</f>
        <v>17</v>
      </c>
    </row>
    <row r="5624" spans="2:12" x14ac:dyDescent="0.25">
      <c r="B5624" s="70">
        <v>46220</v>
      </c>
      <c r="C5624" s="74" t="s">
        <v>22</v>
      </c>
      <c r="D5624" s="216" t="s">
        <v>144</v>
      </c>
      <c r="E5624" s="201">
        <v>137.79</v>
      </c>
      <c r="F5624" s="201">
        <v>1</v>
      </c>
      <c r="G5624" s="48">
        <f>+(Ventas_Wellpro[[#This Row],[Precio de Venta]]*0.16)*Ventas_Wellpro[[#This Row],[Cantidad Vendida]]</f>
        <v>22.046399999999998</v>
      </c>
      <c r="H5624" s="203">
        <v>137.79</v>
      </c>
      <c r="I5624" s="17">
        <f>+Ventas_Wellpro[[#This Row],[Total de Venta sin IVA]]+Ventas_Wellpro[[#This Row],[IVA]]</f>
        <v>159.8364</v>
      </c>
      <c r="J5624">
        <f>YEAR(Ventas_Wellpro[[#This Row],[Fecha]])</f>
        <v>2026</v>
      </c>
      <c r="K5624" t="str">
        <f>TEXT(Ventas_Wellpro[[#This Row],[Fecha]],"MMMM")</f>
        <v>julio</v>
      </c>
      <c r="L5624">
        <f>DAY(Ventas_Wellpro[[#This Row],[Fecha]])</f>
        <v>17</v>
      </c>
    </row>
    <row r="5625" spans="2:12" x14ac:dyDescent="0.25">
      <c r="B5625" s="70">
        <v>46219</v>
      </c>
      <c r="C5625" s="74" t="s">
        <v>21</v>
      </c>
      <c r="D5625" s="217" t="s">
        <v>144</v>
      </c>
      <c r="E5625" s="202">
        <v>137.79</v>
      </c>
      <c r="F5625" s="202">
        <v>1</v>
      </c>
      <c r="G5625" s="48">
        <f>+(Ventas_Wellpro[[#This Row],[Precio de Venta]]*0.16)*Ventas_Wellpro[[#This Row],[Cantidad Vendida]]</f>
        <v>22.046399999999998</v>
      </c>
      <c r="H5625" s="204">
        <v>137.79</v>
      </c>
      <c r="I5625" s="17">
        <f>+Ventas_Wellpro[[#This Row],[Total de Venta sin IVA]]+Ventas_Wellpro[[#This Row],[IVA]]</f>
        <v>159.8364</v>
      </c>
      <c r="J5625">
        <f>YEAR(Ventas_Wellpro[[#This Row],[Fecha]])</f>
        <v>2026</v>
      </c>
      <c r="K5625" t="str">
        <f>TEXT(Ventas_Wellpro[[#This Row],[Fecha]],"MMMM")</f>
        <v>julio</v>
      </c>
      <c r="L5625">
        <f>DAY(Ventas_Wellpro[[#This Row],[Fecha]])</f>
        <v>16</v>
      </c>
    </row>
    <row r="5626" spans="2:12" x14ac:dyDescent="0.25">
      <c r="B5626" s="70">
        <v>46219</v>
      </c>
      <c r="C5626" s="74" t="s">
        <v>21</v>
      </c>
      <c r="D5626" s="216" t="s">
        <v>144</v>
      </c>
      <c r="E5626" s="201">
        <v>137.79</v>
      </c>
      <c r="F5626" s="201">
        <v>1</v>
      </c>
      <c r="G5626" s="48">
        <f>+(Ventas_Wellpro[[#This Row],[Precio de Venta]]*0.16)*Ventas_Wellpro[[#This Row],[Cantidad Vendida]]</f>
        <v>22.046399999999998</v>
      </c>
      <c r="H5626" s="203">
        <v>137.79</v>
      </c>
      <c r="I5626" s="17">
        <f>+Ventas_Wellpro[[#This Row],[Total de Venta sin IVA]]+Ventas_Wellpro[[#This Row],[IVA]]</f>
        <v>159.8364</v>
      </c>
      <c r="J5626">
        <f>YEAR(Ventas_Wellpro[[#This Row],[Fecha]])</f>
        <v>2026</v>
      </c>
      <c r="K5626" t="str">
        <f>TEXT(Ventas_Wellpro[[#This Row],[Fecha]],"MMMM")</f>
        <v>julio</v>
      </c>
      <c r="L5626">
        <f>DAY(Ventas_Wellpro[[#This Row],[Fecha]])</f>
        <v>16</v>
      </c>
    </row>
    <row r="5627" spans="2:12" x14ac:dyDescent="0.25">
      <c r="B5627" s="70">
        <v>46219</v>
      </c>
      <c r="C5627" s="74" t="s">
        <v>23</v>
      </c>
      <c r="D5627" s="217" t="s">
        <v>144</v>
      </c>
      <c r="E5627" s="202">
        <v>137.79</v>
      </c>
      <c r="F5627" s="202">
        <v>1</v>
      </c>
      <c r="G5627" s="48">
        <f>+(Ventas_Wellpro[[#This Row],[Precio de Venta]]*0.16)*Ventas_Wellpro[[#This Row],[Cantidad Vendida]]</f>
        <v>22.046399999999998</v>
      </c>
      <c r="H5627" s="204">
        <v>137.79</v>
      </c>
      <c r="I5627" s="17">
        <f>+Ventas_Wellpro[[#This Row],[Total de Venta sin IVA]]+Ventas_Wellpro[[#This Row],[IVA]]</f>
        <v>159.8364</v>
      </c>
      <c r="J5627">
        <f>YEAR(Ventas_Wellpro[[#This Row],[Fecha]])</f>
        <v>2026</v>
      </c>
      <c r="K5627" t="str">
        <f>TEXT(Ventas_Wellpro[[#This Row],[Fecha]],"MMMM")</f>
        <v>julio</v>
      </c>
      <c r="L5627">
        <f>DAY(Ventas_Wellpro[[#This Row],[Fecha]])</f>
        <v>16</v>
      </c>
    </row>
    <row r="5628" spans="2:12" x14ac:dyDescent="0.25">
      <c r="B5628" s="70">
        <v>46219</v>
      </c>
      <c r="C5628" s="74" t="s">
        <v>24</v>
      </c>
      <c r="D5628" s="216" t="s">
        <v>144</v>
      </c>
      <c r="E5628" s="201">
        <v>137.79</v>
      </c>
      <c r="F5628" s="201">
        <v>1</v>
      </c>
      <c r="G5628" s="48">
        <f>+(Ventas_Wellpro[[#This Row],[Precio de Venta]]*0.16)*Ventas_Wellpro[[#This Row],[Cantidad Vendida]]</f>
        <v>22.046399999999998</v>
      </c>
      <c r="H5628" s="203">
        <v>137.79</v>
      </c>
      <c r="I5628" s="17">
        <f>+Ventas_Wellpro[[#This Row],[Total de Venta sin IVA]]+Ventas_Wellpro[[#This Row],[IVA]]</f>
        <v>159.8364</v>
      </c>
      <c r="J5628">
        <f>YEAR(Ventas_Wellpro[[#This Row],[Fecha]])</f>
        <v>2026</v>
      </c>
      <c r="K5628" t="str">
        <f>TEXT(Ventas_Wellpro[[#This Row],[Fecha]],"MMMM")</f>
        <v>julio</v>
      </c>
      <c r="L5628">
        <f>DAY(Ventas_Wellpro[[#This Row],[Fecha]])</f>
        <v>16</v>
      </c>
    </row>
    <row r="5629" spans="2:12" x14ac:dyDescent="0.25">
      <c r="B5629" s="70">
        <v>46219</v>
      </c>
      <c r="C5629" s="74" t="s">
        <v>24</v>
      </c>
      <c r="D5629" s="217" t="s">
        <v>144</v>
      </c>
      <c r="E5629" s="202">
        <v>137.79</v>
      </c>
      <c r="F5629" s="202">
        <v>1</v>
      </c>
      <c r="G5629" s="48">
        <f>+(Ventas_Wellpro[[#This Row],[Precio de Venta]]*0.16)*Ventas_Wellpro[[#This Row],[Cantidad Vendida]]</f>
        <v>22.046399999999998</v>
      </c>
      <c r="H5629" s="204">
        <v>137.79</v>
      </c>
      <c r="I5629" s="17">
        <f>+Ventas_Wellpro[[#This Row],[Total de Venta sin IVA]]+Ventas_Wellpro[[#This Row],[IVA]]</f>
        <v>159.8364</v>
      </c>
      <c r="J5629">
        <f>YEAR(Ventas_Wellpro[[#This Row],[Fecha]])</f>
        <v>2026</v>
      </c>
      <c r="K5629" t="str">
        <f>TEXT(Ventas_Wellpro[[#This Row],[Fecha]],"MMMM")</f>
        <v>julio</v>
      </c>
      <c r="L5629">
        <f>DAY(Ventas_Wellpro[[#This Row],[Fecha]])</f>
        <v>16</v>
      </c>
    </row>
    <row r="5630" spans="2:12" x14ac:dyDescent="0.25">
      <c r="B5630" s="70">
        <v>46220</v>
      </c>
      <c r="C5630" s="74" t="s">
        <v>16</v>
      </c>
      <c r="D5630" s="216" t="s">
        <v>144</v>
      </c>
      <c r="E5630" s="201">
        <v>905.16</v>
      </c>
      <c r="F5630" s="201">
        <v>1</v>
      </c>
      <c r="G5630" s="48">
        <f>+(Ventas_Wellpro[[#This Row],[Precio de Venta]]*0.16)*Ventas_Wellpro[[#This Row],[Cantidad Vendida]]</f>
        <v>144.82560000000001</v>
      </c>
      <c r="H5630" s="203">
        <v>905.16</v>
      </c>
      <c r="I5630" s="17">
        <f>+Ventas_Wellpro[[#This Row],[Total de Venta sin IVA]]+Ventas_Wellpro[[#This Row],[IVA]]</f>
        <v>1049.9856</v>
      </c>
      <c r="J5630">
        <f>YEAR(Ventas_Wellpro[[#This Row],[Fecha]])</f>
        <v>2026</v>
      </c>
      <c r="K5630" t="str">
        <f>TEXT(Ventas_Wellpro[[#This Row],[Fecha]],"MMMM")</f>
        <v>julio</v>
      </c>
      <c r="L5630">
        <f>DAY(Ventas_Wellpro[[#This Row],[Fecha]])</f>
        <v>17</v>
      </c>
    </row>
    <row r="5631" spans="2:12" x14ac:dyDescent="0.25">
      <c r="B5631" s="70">
        <v>46220</v>
      </c>
      <c r="C5631" s="74" t="s">
        <v>16</v>
      </c>
      <c r="D5631" s="217" t="s">
        <v>144</v>
      </c>
      <c r="E5631" s="202">
        <v>905.16</v>
      </c>
      <c r="F5631" s="202">
        <v>1</v>
      </c>
      <c r="G5631" s="48">
        <f>+(Ventas_Wellpro[[#This Row],[Precio de Venta]]*0.16)*Ventas_Wellpro[[#This Row],[Cantidad Vendida]]</f>
        <v>144.82560000000001</v>
      </c>
      <c r="H5631" s="204">
        <v>905.16</v>
      </c>
      <c r="I5631" s="17">
        <f>+Ventas_Wellpro[[#This Row],[Total de Venta sin IVA]]+Ventas_Wellpro[[#This Row],[IVA]]</f>
        <v>1049.9856</v>
      </c>
      <c r="J5631">
        <f>YEAR(Ventas_Wellpro[[#This Row],[Fecha]])</f>
        <v>2026</v>
      </c>
      <c r="K5631" t="str">
        <f>TEXT(Ventas_Wellpro[[#This Row],[Fecha]],"MMMM")</f>
        <v>julio</v>
      </c>
      <c r="L5631">
        <f>DAY(Ventas_Wellpro[[#This Row],[Fecha]])</f>
        <v>17</v>
      </c>
    </row>
    <row r="5632" spans="2:12" x14ac:dyDescent="0.25">
      <c r="B5632" s="70">
        <v>46219</v>
      </c>
      <c r="C5632" s="74" t="s">
        <v>12</v>
      </c>
      <c r="D5632" s="216" t="s">
        <v>144</v>
      </c>
      <c r="E5632" s="201">
        <v>343.97</v>
      </c>
      <c r="F5632" s="201">
        <v>1</v>
      </c>
      <c r="G5632" s="48">
        <f>+(Ventas_Wellpro[[#This Row],[Precio de Venta]]*0.16)*Ventas_Wellpro[[#This Row],[Cantidad Vendida]]</f>
        <v>55.035200000000003</v>
      </c>
      <c r="H5632" s="203">
        <v>343.97</v>
      </c>
      <c r="I5632" s="17">
        <f>+Ventas_Wellpro[[#This Row],[Total de Venta sin IVA]]+Ventas_Wellpro[[#This Row],[IVA]]</f>
        <v>399.00520000000006</v>
      </c>
      <c r="J5632">
        <f>YEAR(Ventas_Wellpro[[#This Row],[Fecha]])</f>
        <v>2026</v>
      </c>
      <c r="K5632" t="str">
        <f>TEXT(Ventas_Wellpro[[#This Row],[Fecha]],"MMMM")</f>
        <v>julio</v>
      </c>
      <c r="L5632">
        <f>DAY(Ventas_Wellpro[[#This Row],[Fecha]])</f>
        <v>16</v>
      </c>
    </row>
    <row r="5633" spans="2:12" x14ac:dyDescent="0.25">
      <c r="B5633" s="70">
        <v>46219</v>
      </c>
      <c r="C5633" s="74" t="s">
        <v>12</v>
      </c>
      <c r="D5633" s="217" t="s">
        <v>144</v>
      </c>
      <c r="E5633" s="202">
        <v>343.97</v>
      </c>
      <c r="F5633" s="202">
        <v>1</v>
      </c>
      <c r="G5633" s="48">
        <f>+(Ventas_Wellpro[[#This Row],[Precio de Venta]]*0.16)*Ventas_Wellpro[[#This Row],[Cantidad Vendida]]</f>
        <v>55.035200000000003</v>
      </c>
      <c r="H5633" s="204">
        <v>343.97</v>
      </c>
      <c r="I5633" s="17">
        <f>+Ventas_Wellpro[[#This Row],[Total de Venta sin IVA]]+Ventas_Wellpro[[#This Row],[IVA]]</f>
        <v>399.00520000000006</v>
      </c>
      <c r="J5633">
        <f>YEAR(Ventas_Wellpro[[#This Row],[Fecha]])</f>
        <v>2026</v>
      </c>
      <c r="K5633" t="str">
        <f>TEXT(Ventas_Wellpro[[#This Row],[Fecha]],"MMMM")</f>
        <v>julio</v>
      </c>
      <c r="L5633">
        <f>DAY(Ventas_Wellpro[[#This Row],[Fecha]])</f>
        <v>16</v>
      </c>
    </row>
    <row r="5634" spans="2:12" x14ac:dyDescent="0.25">
      <c r="B5634" s="70">
        <v>46219</v>
      </c>
      <c r="C5634" s="74" t="s">
        <v>12</v>
      </c>
      <c r="D5634" s="216" t="s">
        <v>144</v>
      </c>
      <c r="E5634" s="201">
        <v>343.97</v>
      </c>
      <c r="F5634" s="201">
        <v>1</v>
      </c>
      <c r="G5634" s="48">
        <f>+(Ventas_Wellpro[[#This Row],[Precio de Venta]]*0.16)*Ventas_Wellpro[[#This Row],[Cantidad Vendida]]</f>
        <v>55.035200000000003</v>
      </c>
      <c r="H5634" s="203">
        <v>343.97</v>
      </c>
      <c r="I5634" s="17">
        <f>+Ventas_Wellpro[[#This Row],[Total de Venta sin IVA]]+Ventas_Wellpro[[#This Row],[IVA]]</f>
        <v>399.00520000000006</v>
      </c>
      <c r="J5634">
        <f>YEAR(Ventas_Wellpro[[#This Row],[Fecha]])</f>
        <v>2026</v>
      </c>
      <c r="K5634" t="str">
        <f>TEXT(Ventas_Wellpro[[#This Row],[Fecha]],"MMMM")</f>
        <v>julio</v>
      </c>
      <c r="L5634">
        <f>DAY(Ventas_Wellpro[[#This Row],[Fecha]])</f>
        <v>16</v>
      </c>
    </row>
    <row r="5635" spans="2:12" x14ac:dyDescent="0.25">
      <c r="B5635" s="70">
        <v>46219</v>
      </c>
      <c r="C5635" s="74" t="s">
        <v>12</v>
      </c>
      <c r="D5635" s="217" t="s">
        <v>144</v>
      </c>
      <c r="E5635" s="202">
        <v>343.97</v>
      </c>
      <c r="F5635" s="202">
        <v>1</v>
      </c>
      <c r="G5635" s="48">
        <f>+(Ventas_Wellpro[[#This Row],[Precio de Venta]]*0.16)*Ventas_Wellpro[[#This Row],[Cantidad Vendida]]</f>
        <v>55.035200000000003</v>
      </c>
      <c r="H5635" s="204">
        <v>343.97</v>
      </c>
      <c r="I5635" s="17">
        <f>+Ventas_Wellpro[[#This Row],[Total de Venta sin IVA]]+Ventas_Wellpro[[#This Row],[IVA]]</f>
        <v>399.00520000000006</v>
      </c>
      <c r="J5635">
        <f>YEAR(Ventas_Wellpro[[#This Row],[Fecha]])</f>
        <v>2026</v>
      </c>
      <c r="K5635" t="str">
        <f>TEXT(Ventas_Wellpro[[#This Row],[Fecha]],"MMMM")</f>
        <v>julio</v>
      </c>
      <c r="L5635">
        <f>DAY(Ventas_Wellpro[[#This Row],[Fecha]])</f>
        <v>16</v>
      </c>
    </row>
    <row r="5636" spans="2:12" x14ac:dyDescent="0.25">
      <c r="B5636" s="70">
        <v>46220</v>
      </c>
      <c r="C5636" s="74" t="s">
        <v>12</v>
      </c>
      <c r="D5636" s="216" t="s">
        <v>144</v>
      </c>
      <c r="E5636" s="201">
        <v>343.97</v>
      </c>
      <c r="F5636" s="201">
        <v>1</v>
      </c>
      <c r="G5636" s="48">
        <f>+(Ventas_Wellpro[[#This Row],[Precio de Venta]]*0.16)*Ventas_Wellpro[[#This Row],[Cantidad Vendida]]</f>
        <v>55.035200000000003</v>
      </c>
      <c r="H5636" s="203">
        <v>343.97</v>
      </c>
      <c r="I5636" s="17">
        <f>+Ventas_Wellpro[[#This Row],[Total de Venta sin IVA]]+Ventas_Wellpro[[#This Row],[IVA]]</f>
        <v>399.00520000000006</v>
      </c>
      <c r="J5636">
        <f>YEAR(Ventas_Wellpro[[#This Row],[Fecha]])</f>
        <v>2026</v>
      </c>
      <c r="K5636" t="str">
        <f>TEXT(Ventas_Wellpro[[#This Row],[Fecha]],"MMMM")</f>
        <v>julio</v>
      </c>
      <c r="L5636">
        <f>DAY(Ventas_Wellpro[[#This Row],[Fecha]])</f>
        <v>17</v>
      </c>
    </row>
    <row r="5637" spans="2:12" x14ac:dyDescent="0.25">
      <c r="B5637" s="70">
        <v>46220</v>
      </c>
      <c r="C5637" s="74" t="s">
        <v>12</v>
      </c>
      <c r="D5637" s="217" t="s">
        <v>144</v>
      </c>
      <c r="E5637" s="202">
        <v>343.97</v>
      </c>
      <c r="F5637" s="202">
        <v>1</v>
      </c>
      <c r="G5637" s="48">
        <f>+(Ventas_Wellpro[[#This Row],[Precio de Venta]]*0.16)*Ventas_Wellpro[[#This Row],[Cantidad Vendida]]</f>
        <v>55.035200000000003</v>
      </c>
      <c r="H5637" s="204">
        <v>343.97</v>
      </c>
      <c r="I5637" s="17">
        <f>+Ventas_Wellpro[[#This Row],[Total de Venta sin IVA]]+Ventas_Wellpro[[#This Row],[IVA]]</f>
        <v>399.00520000000006</v>
      </c>
      <c r="J5637">
        <f>YEAR(Ventas_Wellpro[[#This Row],[Fecha]])</f>
        <v>2026</v>
      </c>
      <c r="K5637" t="str">
        <f>TEXT(Ventas_Wellpro[[#This Row],[Fecha]],"MMMM")</f>
        <v>julio</v>
      </c>
      <c r="L5637">
        <f>DAY(Ventas_Wellpro[[#This Row],[Fecha]])</f>
        <v>17</v>
      </c>
    </row>
    <row r="5638" spans="2:12" x14ac:dyDescent="0.25">
      <c r="B5638" s="70">
        <v>46219</v>
      </c>
      <c r="C5638" s="74" t="s">
        <v>11</v>
      </c>
      <c r="D5638" s="216" t="s">
        <v>144</v>
      </c>
      <c r="E5638" s="201">
        <v>343.97</v>
      </c>
      <c r="F5638" s="201">
        <v>1</v>
      </c>
      <c r="G5638" s="48">
        <f>+(Ventas_Wellpro[[#This Row],[Precio de Venta]]*0.16)*Ventas_Wellpro[[#This Row],[Cantidad Vendida]]</f>
        <v>55.035200000000003</v>
      </c>
      <c r="H5638" s="203">
        <v>343.97</v>
      </c>
      <c r="I5638" s="17">
        <f>+Ventas_Wellpro[[#This Row],[Total de Venta sin IVA]]+Ventas_Wellpro[[#This Row],[IVA]]</f>
        <v>399.00520000000006</v>
      </c>
      <c r="J5638">
        <f>YEAR(Ventas_Wellpro[[#This Row],[Fecha]])</f>
        <v>2026</v>
      </c>
      <c r="K5638" t="str">
        <f>TEXT(Ventas_Wellpro[[#This Row],[Fecha]],"MMMM")</f>
        <v>julio</v>
      </c>
      <c r="L5638">
        <f>DAY(Ventas_Wellpro[[#This Row],[Fecha]])</f>
        <v>16</v>
      </c>
    </row>
    <row r="5639" spans="2:12" x14ac:dyDescent="0.25">
      <c r="B5639" s="70">
        <v>46220</v>
      </c>
      <c r="C5639" s="74" t="s">
        <v>11</v>
      </c>
      <c r="D5639" s="217" t="s">
        <v>144</v>
      </c>
      <c r="E5639" s="202">
        <v>343.97</v>
      </c>
      <c r="F5639" s="202">
        <v>1</v>
      </c>
      <c r="G5639" s="48">
        <f>+(Ventas_Wellpro[[#This Row],[Precio de Venta]]*0.16)*Ventas_Wellpro[[#This Row],[Cantidad Vendida]]</f>
        <v>55.035200000000003</v>
      </c>
      <c r="H5639" s="204">
        <v>343.97</v>
      </c>
      <c r="I5639" s="17">
        <f>+Ventas_Wellpro[[#This Row],[Total de Venta sin IVA]]+Ventas_Wellpro[[#This Row],[IVA]]</f>
        <v>399.00520000000006</v>
      </c>
      <c r="J5639">
        <f>YEAR(Ventas_Wellpro[[#This Row],[Fecha]])</f>
        <v>2026</v>
      </c>
      <c r="K5639" t="str">
        <f>TEXT(Ventas_Wellpro[[#This Row],[Fecha]],"MMMM")</f>
        <v>julio</v>
      </c>
      <c r="L5639">
        <f>DAY(Ventas_Wellpro[[#This Row],[Fecha]])</f>
        <v>17</v>
      </c>
    </row>
    <row r="5640" spans="2:12" x14ac:dyDescent="0.25">
      <c r="B5640" s="70">
        <v>46219</v>
      </c>
      <c r="C5640" s="74" t="s">
        <v>10</v>
      </c>
      <c r="D5640" s="216" t="s">
        <v>144</v>
      </c>
      <c r="E5640" s="201">
        <v>343.97</v>
      </c>
      <c r="F5640" s="201">
        <v>1</v>
      </c>
      <c r="G5640" s="48">
        <f>+(Ventas_Wellpro[[#This Row],[Precio de Venta]]*0.16)*Ventas_Wellpro[[#This Row],[Cantidad Vendida]]</f>
        <v>55.035200000000003</v>
      </c>
      <c r="H5640" s="203">
        <v>343.97</v>
      </c>
      <c r="I5640" s="17">
        <f>+Ventas_Wellpro[[#This Row],[Total de Venta sin IVA]]+Ventas_Wellpro[[#This Row],[IVA]]</f>
        <v>399.00520000000006</v>
      </c>
      <c r="J5640">
        <f>YEAR(Ventas_Wellpro[[#This Row],[Fecha]])</f>
        <v>2026</v>
      </c>
      <c r="K5640" t="str">
        <f>TEXT(Ventas_Wellpro[[#This Row],[Fecha]],"MMMM")</f>
        <v>julio</v>
      </c>
      <c r="L5640">
        <f>DAY(Ventas_Wellpro[[#This Row],[Fecha]])</f>
        <v>16</v>
      </c>
    </row>
    <row r="5641" spans="2:12" x14ac:dyDescent="0.25">
      <c r="B5641" s="70">
        <v>46220</v>
      </c>
      <c r="C5641" s="74" t="s">
        <v>10</v>
      </c>
      <c r="D5641" s="217" t="s">
        <v>144</v>
      </c>
      <c r="E5641" s="202">
        <v>343.97</v>
      </c>
      <c r="F5641" s="202">
        <v>1</v>
      </c>
      <c r="G5641" s="48">
        <f>+(Ventas_Wellpro[[#This Row],[Precio de Venta]]*0.16)*Ventas_Wellpro[[#This Row],[Cantidad Vendida]]</f>
        <v>55.035200000000003</v>
      </c>
      <c r="H5641" s="204">
        <v>343.97</v>
      </c>
      <c r="I5641" s="17">
        <f>+Ventas_Wellpro[[#This Row],[Total de Venta sin IVA]]+Ventas_Wellpro[[#This Row],[IVA]]</f>
        <v>399.00520000000006</v>
      </c>
      <c r="J5641">
        <f>YEAR(Ventas_Wellpro[[#This Row],[Fecha]])</f>
        <v>2026</v>
      </c>
      <c r="K5641" t="str">
        <f>TEXT(Ventas_Wellpro[[#This Row],[Fecha]],"MMMM")</f>
        <v>julio</v>
      </c>
      <c r="L5641">
        <f>DAY(Ventas_Wellpro[[#This Row],[Fecha]])</f>
        <v>17</v>
      </c>
    </row>
    <row r="5642" spans="2:12" x14ac:dyDescent="0.25">
      <c r="B5642" s="70">
        <v>46220</v>
      </c>
      <c r="C5642" s="74" t="s">
        <v>10</v>
      </c>
      <c r="D5642" s="216" t="s">
        <v>144</v>
      </c>
      <c r="E5642" s="201">
        <v>343.97</v>
      </c>
      <c r="F5642" s="201">
        <v>1</v>
      </c>
      <c r="G5642" s="48">
        <f>+(Ventas_Wellpro[[#This Row],[Precio de Venta]]*0.16)*Ventas_Wellpro[[#This Row],[Cantidad Vendida]]</f>
        <v>55.035200000000003</v>
      </c>
      <c r="H5642" s="203">
        <v>343.97</v>
      </c>
      <c r="I5642" s="17">
        <f>+Ventas_Wellpro[[#This Row],[Total de Venta sin IVA]]+Ventas_Wellpro[[#This Row],[IVA]]</f>
        <v>399.00520000000006</v>
      </c>
      <c r="J5642">
        <f>YEAR(Ventas_Wellpro[[#This Row],[Fecha]])</f>
        <v>2026</v>
      </c>
      <c r="K5642" t="str">
        <f>TEXT(Ventas_Wellpro[[#This Row],[Fecha]],"MMMM")</f>
        <v>julio</v>
      </c>
      <c r="L5642">
        <f>DAY(Ventas_Wellpro[[#This Row],[Fecha]])</f>
        <v>17</v>
      </c>
    </row>
    <row r="5643" spans="2:12" x14ac:dyDescent="0.25">
      <c r="B5643" s="70">
        <v>46220</v>
      </c>
      <c r="C5643" s="74" t="s">
        <v>10</v>
      </c>
      <c r="D5643" s="217" t="s">
        <v>144</v>
      </c>
      <c r="E5643" s="202">
        <v>343.97</v>
      </c>
      <c r="F5643" s="202">
        <v>1</v>
      </c>
      <c r="G5643" s="48">
        <f>+(Ventas_Wellpro[[#This Row],[Precio de Venta]]*0.16)*Ventas_Wellpro[[#This Row],[Cantidad Vendida]]</f>
        <v>55.035200000000003</v>
      </c>
      <c r="H5643" s="204">
        <v>343.97</v>
      </c>
      <c r="I5643" s="17">
        <f>+Ventas_Wellpro[[#This Row],[Total de Venta sin IVA]]+Ventas_Wellpro[[#This Row],[IVA]]</f>
        <v>399.00520000000006</v>
      </c>
      <c r="J5643">
        <f>YEAR(Ventas_Wellpro[[#This Row],[Fecha]])</f>
        <v>2026</v>
      </c>
      <c r="K5643" t="str">
        <f>TEXT(Ventas_Wellpro[[#This Row],[Fecha]],"MMMM")</f>
        <v>julio</v>
      </c>
      <c r="L5643">
        <f>DAY(Ventas_Wellpro[[#This Row],[Fecha]])</f>
        <v>17</v>
      </c>
    </row>
    <row r="5644" spans="2:12" x14ac:dyDescent="0.25">
      <c r="B5644" s="70">
        <v>46220</v>
      </c>
      <c r="C5644" s="123" t="s">
        <v>147</v>
      </c>
      <c r="D5644" s="216" t="s">
        <v>144</v>
      </c>
      <c r="E5644" s="201">
        <v>94.82</v>
      </c>
      <c r="F5644" s="201">
        <v>1</v>
      </c>
      <c r="G5644" s="48">
        <f>+(Ventas_Wellpro[[#This Row],[Precio de Venta]]*0.16)*Ventas_Wellpro[[#This Row],[Cantidad Vendida]]</f>
        <v>15.171199999999999</v>
      </c>
      <c r="H5644" s="203">
        <v>94.82</v>
      </c>
      <c r="I5644" s="17">
        <f>+Ventas_Wellpro[[#This Row],[Total de Venta sin IVA]]+Ventas_Wellpro[[#This Row],[IVA]]</f>
        <v>109.99119999999999</v>
      </c>
      <c r="J5644">
        <f>YEAR(Ventas_Wellpro[[#This Row],[Fecha]])</f>
        <v>2026</v>
      </c>
      <c r="K5644" t="str">
        <f>TEXT(Ventas_Wellpro[[#This Row],[Fecha]],"MMMM")</f>
        <v>julio</v>
      </c>
      <c r="L5644">
        <f>DAY(Ventas_Wellpro[[#This Row],[Fecha]])</f>
        <v>17</v>
      </c>
    </row>
    <row r="5645" spans="2:12" x14ac:dyDescent="0.25">
      <c r="B5645" s="70">
        <v>46219</v>
      </c>
      <c r="C5645" s="74" t="s">
        <v>123</v>
      </c>
      <c r="D5645" s="217" t="s">
        <v>144</v>
      </c>
      <c r="E5645" s="202">
        <v>137.79</v>
      </c>
      <c r="F5645" s="202">
        <v>1</v>
      </c>
      <c r="G5645" s="48">
        <f>+(Ventas_Wellpro[[#This Row],[Precio de Venta]]*0.16)*Ventas_Wellpro[[#This Row],[Cantidad Vendida]]</f>
        <v>22.046399999999998</v>
      </c>
      <c r="H5645" s="204">
        <v>137.79</v>
      </c>
      <c r="I5645" s="17">
        <f>+Ventas_Wellpro[[#This Row],[Total de Venta sin IVA]]+Ventas_Wellpro[[#This Row],[IVA]]</f>
        <v>159.8364</v>
      </c>
      <c r="J5645">
        <f>YEAR(Ventas_Wellpro[[#This Row],[Fecha]])</f>
        <v>2026</v>
      </c>
      <c r="K5645" t="str">
        <f>TEXT(Ventas_Wellpro[[#This Row],[Fecha]],"MMMM")</f>
        <v>julio</v>
      </c>
      <c r="L5645">
        <f>DAY(Ventas_Wellpro[[#This Row],[Fecha]])</f>
        <v>16</v>
      </c>
    </row>
    <row r="5646" spans="2:12" x14ac:dyDescent="0.25">
      <c r="B5646" s="70">
        <v>46219</v>
      </c>
      <c r="C5646" s="74" t="s">
        <v>123</v>
      </c>
      <c r="D5646" s="216" t="s">
        <v>144</v>
      </c>
      <c r="E5646" s="201">
        <v>137.79</v>
      </c>
      <c r="F5646" s="201">
        <v>1</v>
      </c>
      <c r="G5646" s="48">
        <f>+(Ventas_Wellpro[[#This Row],[Precio de Venta]]*0.16)*Ventas_Wellpro[[#This Row],[Cantidad Vendida]]</f>
        <v>22.046399999999998</v>
      </c>
      <c r="H5646" s="203">
        <v>137.79</v>
      </c>
      <c r="I5646" s="17">
        <f>+Ventas_Wellpro[[#This Row],[Total de Venta sin IVA]]+Ventas_Wellpro[[#This Row],[IVA]]</f>
        <v>159.8364</v>
      </c>
      <c r="J5646">
        <f>YEAR(Ventas_Wellpro[[#This Row],[Fecha]])</f>
        <v>2026</v>
      </c>
      <c r="K5646" t="str">
        <f>TEXT(Ventas_Wellpro[[#This Row],[Fecha]],"MMMM")</f>
        <v>julio</v>
      </c>
      <c r="L5646">
        <f>DAY(Ventas_Wellpro[[#This Row],[Fecha]])</f>
        <v>16</v>
      </c>
    </row>
    <row r="5647" spans="2:12" x14ac:dyDescent="0.25">
      <c r="B5647" s="70">
        <v>46220</v>
      </c>
      <c r="C5647" s="74" t="s">
        <v>123</v>
      </c>
      <c r="D5647" s="217" t="s">
        <v>144</v>
      </c>
      <c r="E5647" s="202">
        <v>137.79</v>
      </c>
      <c r="F5647" s="202">
        <v>1</v>
      </c>
      <c r="G5647" s="48">
        <f>+(Ventas_Wellpro[[#This Row],[Precio de Venta]]*0.16)*Ventas_Wellpro[[#This Row],[Cantidad Vendida]]</f>
        <v>22.046399999999998</v>
      </c>
      <c r="H5647" s="204">
        <v>137.79</v>
      </c>
      <c r="I5647" s="17">
        <f>+Ventas_Wellpro[[#This Row],[Total de Venta sin IVA]]+Ventas_Wellpro[[#This Row],[IVA]]</f>
        <v>159.8364</v>
      </c>
      <c r="J5647">
        <f>YEAR(Ventas_Wellpro[[#This Row],[Fecha]])</f>
        <v>2026</v>
      </c>
      <c r="K5647" t="str">
        <f>TEXT(Ventas_Wellpro[[#This Row],[Fecha]],"MMMM")</f>
        <v>julio</v>
      </c>
      <c r="L5647">
        <f>DAY(Ventas_Wellpro[[#This Row],[Fecha]])</f>
        <v>17</v>
      </c>
    </row>
    <row r="5648" spans="2:12" x14ac:dyDescent="0.25">
      <c r="B5648" s="70">
        <v>46220</v>
      </c>
      <c r="C5648" s="74" t="s">
        <v>123</v>
      </c>
      <c r="D5648" s="216" t="s">
        <v>144</v>
      </c>
      <c r="E5648" s="201">
        <v>137.79</v>
      </c>
      <c r="F5648" s="201">
        <v>1</v>
      </c>
      <c r="G5648" s="48">
        <f>+(Ventas_Wellpro[[#This Row],[Precio de Venta]]*0.16)*Ventas_Wellpro[[#This Row],[Cantidad Vendida]]</f>
        <v>22.046399999999998</v>
      </c>
      <c r="H5648" s="203">
        <v>137.79</v>
      </c>
      <c r="I5648" s="17">
        <f>+Ventas_Wellpro[[#This Row],[Total de Venta sin IVA]]+Ventas_Wellpro[[#This Row],[IVA]]</f>
        <v>159.8364</v>
      </c>
      <c r="J5648">
        <f>YEAR(Ventas_Wellpro[[#This Row],[Fecha]])</f>
        <v>2026</v>
      </c>
      <c r="K5648" t="str">
        <f>TEXT(Ventas_Wellpro[[#This Row],[Fecha]],"MMMM")</f>
        <v>julio</v>
      </c>
      <c r="L5648">
        <f>DAY(Ventas_Wellpro[[#This Row],[Fecha]])</f>
        <v>17</v>
      </c>
    </row>
    <row r="5649" spans="2:12" x14ac:dyDescent="0.25">
      <c r="B5649" s="70">
        <v>46220</v>
      </c>
      <c r="C5649" s="74" t="s">
        <v>123</v>
      </c>
      <c r="D5649" s="217" t="s">
        <v>144</v>
      </c>
      <c r="E5649" s="202">
        <v>137.79</v>
      </c>
      <c r="F5649" s="202">
        <v>1</v>
      </c>
      <c r="G5649" s="48">
        <f>+(Ventas_Wellpro[[#This Row],[Precio de Venta]]*0.16)*Ventas_Wellpro[[#This Row],[Cantidad Vendida]]</f>
        <v>22.046399999999998</v>
      </c>
      <c r="H5649" s="204">
        <v>137.79</v>
      </c>
      <c r="I5649" s="17">
        <f>+Ventas_Wellpro[[#This Row],[Total de Venta sin IVA]]+Ventas_Wellpro[[#This Row],[IVA]]</f>
        <v>159.8364</v>
      </c>
      <c r="J5649">
        <f>YEAR(Ventas_Wellpro[[#This Row],[Fecha]])</f>
        <v>2026</v>
      </c>
      <c r="K5649" t="str">
        <f>TEXT(Ventas_Wellpro[[#This Row],[Fecha]],"MMMM")</f>
        <v>julio</v>
      </c>
      <c r="L5649">
        <f>DAY(Ventas_Wellpro[[#This Row],[Fecha]])</f>
        <v>17</v>
      </c>
    </row>
    <row r="5650" spans="2:12" x14ac:dyDescent="0.25">
      <c r="B5650" s="70">
        <v>46220</v>
      </c>
      <c r="C5650" s="74" t="s">
        <v>123</v>
      </c>
      <c r="D5650" s="216" t="s">
        <v>144</v>
      </c>
      <c r="E5650" s="201">
        <v>137.79</v>
      </c>
      <c r="F5650" s="201">
        <v>1</v>
      </c>
      <c r="G5650" s="48">
        <f>+(Ventas_Wellpro[[#This Row],[Precio de Venta]]*0.16)*Ventas_Wellpro[[#This Row],[Cantidad Vendida]]</f>
        <v>22.046399999999998</v>
      </c>
      <c r="H5650" s="203">
        <v>137.79</v>
      </c>
      <c r="I5650" s="17">
        <f>+Ventas_Wellpro[[#This Row],[Total de Venta sin IVA]]+Ventas_Wellpro[[#This Row],[IVA]]</f>
        <v>159.8364</v>
      </c>
      <c r="J5650">
        <f>YEAR(Ventas_Wellpro[[#This Row],[Fecha]])</f>
        <v>2026</v>
      </c>
      <c r="K5650" t="str">
        <f>TEXT(Ventas_Wellpro[[#This Row],[Fecha]],"MMMM")</f>
        <v>julio</v>
      </c>
      <c r="L5650">
        <f>DAY(Ventas_Wellpro[[#This Row],[Fecha]])</f>
        <v>17</v>
      </c>
    </row>
    <row r="5651" spans="2:12" x14ac:dyDescent="0.25">
      <c r="B5651" s="70">
        <v>46219</v>
      </c>
      <c r="C5651" s="88" t="s">
        <v>173</v>
      </c>
      <c r="D5651" s="217" t="s">
        <v>144</v>
      </c>
      <c r="E5651" s="202">
        <v>497.84</v>
      </c>
      <c r="F5651" s="202">
        <v>1</v>
      </c>
      <c r="G5651" s="48">
        <f>+(Ventas_Wellpro[[#This Row],[Precio de Venta]]*0.16)*Ventas_Wellpro[[#This Row],[Cantidad Vendida]]</f>
        <v>79.654399999999995</v>
      </c>
      <c r="H5651" s="204">
        <v>497.84</v>
      </c>
      <c r="I5651" s="17">
        <f>+Ventas_Wellpro[[#This Row],[Total de Venta sin IVA]]+Ventas_Wellpro[[#This Row],[IVA]]</f>
        <v>577.49439999999993</v>
      </c>
      <c r="J5651">
        <f>YEAR(Ventas_Wellpro[[#This Row],[Fecha]])</f>
        <v>2026</v>
      </c>
      <c r="K5651" t="str">
        <f>TEXT(Ventas_Wellpro[[#This Row],[Fecha]],"MMMM")</f>
        <v>julio</v>
      </c>
      <c r="L5651">
        <f>DAY(Ventas_Wellpro[[#This Row],[Fecha]])</f>
        <v>16</v>
      </c>
    </row>
    <row r="5652" spans="2:12" x14ac:dyDescent="0.25">
      <c r="B5652" s="70">
        <v>46219</v>
      </c>
      <c r="C5652" s="88" t="s">
        <v>173</v>
      </c>
      <c r="D5652" s="216" t="s">
        <v>144</v>
      </c>
      <c r="E5652" s="201">
        <v>497.84</v>
      </c>
      <c r="F5652" s="201">
        <v>1</v>
      </c>
      <c r="G5652" s="48">
        <f>+(Ventas_Wellpro[[#This Row],[Precio de Venta]]*0.16)*Ventas_Wellpro[[#This Row],[Cantidad Vendida]]</f>
        <v>79.654399999999995</v>
      </c>
      <c r="H5652" s="203">
        <v>497.84</v>
      </c>
      <c r="I5652" s="17">
        <f>+Ventas_Wellpro[[#This Row],[Total de Venta sin IVA]]+Ventas_Wellpro[[#This Row],[IVA]]</f>
        <v>577.49439999999993</v>
      </c>
      <c r="J5652">
        <f>YEAR(Ventas_Wellpro[[#This Row],[Fecha]])</f>
        <v>2026</v>
      </c>
      <c r="K5652" t="str">
        <f>TEXT(Ventas_Wellpro[[#This Row],[Fecha]],"MMMM")</f>
        <v>julio</v>
      </c>
      <c r="L5652">
        <f>DAY(Ventas_Wellpro[[#This Row],[Fecha]])</f>
        <v>16</v>
      </c>
    </row>
    <row r="5653" spans="2:12" x14ac:dyDescent="0.25">
      <c r="B5653" s="70">
        <v>46219</v>
      </c>
      <c r="C5653" s="88" t="s">
        <v>173</v>
      </c>
      <c r="D5653" s="217" t="s">
        <v>144</v>
      </c>
      <c r="E5653" s="202">
        <v>497.84</v>
      </c>
      <c r="F5653" s="202">
        <v>1</v>
      </c>
      <c r="G5653" s="48">
        <f>+(Ventas_Wellpro[[#This Row],[Precio de Venta]]*0.16)*Ventas_Wellpro[[#This Row],[Cantidad Vendida]]</f>
        <v>79.654399999999995</v>
      </c>
      <c r="H5653" s="204">
        <v>497.84</v>
      </c>
      <c r="I5653" s="17">
        <f>+Ventas_Wellpro[[#This Row],[Total de Venta sin IVA]]+Ventas_Wellpro[[#This Row],[IVA]]</f>
        <v>577.49439999999993</v>
      </c>
      <c r="J5653">
        <f>YEAR(Ventas_Wellpro[[#This Row],[Fecha]])</f>
        <v>2026</v>
      </c>
      <c r="K5653" t="str">
        <f>TEXT(Ventas_Wellpro[[#This Row],[Fecha]],"MMMM")</f>
        <v>julio</v>
      </c>
      <c r="L5653">
        <f>DAY(Ventas_Wellpro[[#This Row],[Fecha]])</f>
        <v>16</v>
      </c>
    </row>
    <row r="5654" spans="2:12" x14ac:dyDescent="0.25">
      <c r="B5654" s="70">
        <v>46223</v>
      </c>
      <c r="C5654" s="218" t="s">
        <v>260</v>
      </c>
      <c r="D5654" s="216" t="s">
        <v>144</v>
      </c>
      <c r="E5654" s="201">
        <v>103.45</v>
      </c>
      <c r="F5654" s="201">
        <v>1</v>
      </c>
      <c r="G5654" s="48">
        <f>+(Ventas_Wellpro[[#This Row],[Precio de Venta]]*0.16)*Ventas_Wellpro[[#This Row],[Cantidad Vendida]]</f>
        <v>16.552</v>
      </c>
      <c r="H5654" s="203">
        <v>103.45</v>
      </c>
      <c r="I5654" s="17">
        <f>+Ventas_Wellpro[[#This Row],[Total de Venta sin IVA]]+Ventas_Wellpro[[#This Row],[IVA]]</f>
        <v>120.00200000000001</v>
      </c>
      <c r="J5654">
        <f>YEAR(Ventas_Wellpro[[#This Row],[Fecha]])</f>
        <v>2026</v>
      </c>
      <c r="K5654" t="str">
        <f>TEXT(Ventas_Wellpro[[#This Row],[Fecha]],"MMMM")</f>
        <v>julio</v>
      </c>
      <c r="L5654">
        <f>DAY(Ventas_Wellpro[[#This Row],[Fecha]])</f>
        <v>20</v>
      </c>
    </row>
    <row r="5655" spans="2:12" x14ac:dyDescent="0.25">
      <c r="B5655" s="70">
        <v>46223</v>
      </c>
      <c r="C5655" s="74" t="s">
        <v>22</v>
      </c>
      <c r="D5655" s="217" t="s">
        <v>144</v>
      </c>
      <c r="E5655" s="202">
        <v>137.79</v>
      </c>
      <c r="F5655" s="202">
        <v>1</v>
      </c>
      <c r="G5655" s="48">
        <f>+(Ventas_Wellpro[[#This Row],[Precio de Venta]]*0.16)*Ventas_Wellpro[[#This Row],[Cantidad Vendida]]</f>
        <v>22.046399999999998</v>
      </c>
      <c r="H5655" s="204">
        <v>137.79</v>
      </c>
      <c r="I5655" s="17">
        <f>+Ventas_Wellpro[[#This Row],[Total de Venta sin IVA]]+Ventas_Wellpro[[#This Row],[IVA]]</f>
        <v>159.8364</v>
      </c>
      <c r="J5655">
        <f>YEAR(Ventas_Wellpro[[#This Row],[Fecha]])</f>
        <v>2026</v>
      </c>
      <c r="K5655" t="str">
        <f>TEXT(Ventas_Wellpro[[#This Row],[Fecha]],"MMMM")</f>
        <v>julio</v>
      </c>
      <c r="L5655">
        <f>DAY(Ventas_Wellpro[[#This Row],[Fecha]])</f>
        <v>20</v>
      </c>
    </row>
    <row r="5656" spans="2:12" x14ac:dyDescent="0.25">
      <c r="B5656" s="70">
        <v>46223</v>
      </c>
      <c r="C5656" s="74" t="s">
        <v>22</v>
      </c>
      <c r="D5656" s="216" t="s">
        <v>144</v>
      </c>
      <c r="E5656" s="201">
        <v>137.79</v>
      </c>
      <c r="F5656" s="201">
        <v>1</v>
      </c>
      <c r="G5656" s="48">
        <f>+(Ventas_Wellpro[[#This Row],[Precio de Venta]]*0.16)*Ventas_Wellpro[[#This Row],[Cantidad Vendida]]</f>
        <v>22.046399999999998</v>
      </c>
      <c r="H5656" s="203">
        <v>137.79</v>
      </c>
      <c r="I5656" s="17">
        <f>+Ventas_Wellpro[[#This Row],[Total de Venta sin IVA]]+Ventas_Wellpro[[#This Row],[IVA]]</f>
        <v>159.8364</v>
      </c>
      <c r="J5656">
        <f>YEAR(Ventas_Wellpro[[#This Row],[Fecha]])</f>
        <v>2026</v>
      </c>
      <c r="K5656" t="str">
        <f>TEXT(Ventas_Wellpro[[#This Row],[Fecha]],"MMMM")</f>
        <v>julio</v>
      </c>
      <c r="L5656">
        <f>DAY(Ventas_Wellpro[[#This Row],[Fecha]])</f>
        <v>20</v>
      </c>
    </row>
    <row r="5657" spans="2:12" x14ac:dyDescent="0.25">
      <c r="B5657" s="70">
        <v>46223</v>
      </c>
      <c r="C5657" s="74" t="s">
        <v>22</v>
      </c>
      <c r="D5657" s="217" t="s">
        <v>144</v>
      </c>
      <c r="E5657" s="202">
        <v>137.79</v>
      </c>
      <c r="F5657" s="202">
        <v>1</v>
      </c>
      <c r="G5657" s="48">
        <f>+(Ventas_Wellpro[[#This Row],[Precio de Venta]]*0.16)*Ventas_Wellpro[[#This Row],[Cantidad Vendida]]</f>
        <v>22.046399999999998</v>
      </c>
      <c r="H5657" s="204">
        <v>137.79</v>
      </c>
      <c r="I5657" s="17">
        <f>+Ventas_Wellpro[[#This Row],[Total de Venta sin IVA]]+Ventas_Wellpro[[#This Row],[IVA]]</f>
        <v>159.8364</v>
      </c>
      <c r="J5657">
        <f>YEAR(Ventas_Wellpro[[#This Row],[Fecha]])</f>
        <v>2026</v>
      </c>
      <c r="K5657" t="str">
        <f>TEXT(Ventas_Wellpro[[#This Row],[Fecha]],"MMMM")</f>
        <v>julio</v>
      </c>
      <c r="L5657">
        <f>DAY(Ventas_Wellpro[[#This Row],[Fecha]])</f>
        <v>20</v>
      </c>
    </row>
    <row r="5658" spans="2:12" x14ac:dyDescent="0.25">
      <c r="B5658" s="70">
        <v>46223</v>
      </c>
      <c r="C5658" s="74" t="s">
        <v>22</v>
      </c>
      <c r="D5658" s="216" t="s">
        <v>144</v>
      </c>
      <c r="E5658" s="201">
        <v>137.79</v>
      </c>
      <c r="F5658" s="201">
        <v>1</v>
      </c>
      <c r="G5658" s="48">
        <f>+(Ventas_Wellpro[[#This Row],[Precio de Venta]]*0.16)*Ventas_Wellpro[[#This Row],[Cantidad Vendida]]</f>
        <v>22.046399999999998</v>
      </c>
      <c r="H5658" s="203">
        <v>137.79</v>
      </c>
      <c r="I5658" s="17">
        <f>+Ventas_Wellpro[[#This Row],[Total de Venta sin IVA]]+Ventas_Wellpro[[#This Row],[IVA]]</f>
        <v>159.8364</v>
      </c>
      <c r="J5658">
        <f>YEAR(Ventas_Wellpro[[#This Row],[Fecha]])</f>
        <v>2026</v>
      </c>
      <c r="K5658" t="str">
        <f>TEXT(Ventas_Wellpro[[#This Row],[Fecha]],"MMMM")</f>
        <v>julio</v>
      </c>
      <c r="L5658">
        <f>DAY(Ventas_Wellpro[[#This Row],[Fecha]])</f>
        <v>20</v>
      </c>
    </row>
    <row r="5659" spans="2:12" x14ac:dyDescent="0.25">
      <c r="B5659" s="70">
        <v>46223</v>
      </c>
      <c r="C5659" s="74" t="s">
        <v>22</v>
      </c>
      <c r="D5659" s="217" t="s">
        <v>144</v>
      </c>
      <c r="E5659" s="202">
        <v>137.79</v>
      </c>
      <c r="F5659" s="202">
        <v>1</v>
      </c>
      <c r="G5659" s="48">
        <f>+(Ventas_Wellpro[[#This Row],[Precio de Venta]]*0.16)*Ventas_Wellpro[[#This Row],[Cantidad Vendida]]</f>
        <v>22.046399999999998</v>
      </c>
      <c r="H5659" s="204">
        <v>137.79</v>
      </c>
      <c r="I5659" s="17">
        <f>+Ventas_Wellpro[[#This Row],[Total de Venta sin IVA]]+Ventas_Wellpro[[#This Row],[IVA]]</f>
        <v>159.8364</v>
      </c>
      <c r="J5659">
        <f>YEAR(Ventas_Wellpro[[#This Row],[Fecha]])</f>
        <v>2026</v>
      </c>
      <c r="K5659" t="str">
        <f>TEXT(Ventas_Wellpro[[#This Row],[Fecha]],"MMMM")</f>
        <v>julio</v>
      </c>
      <c r="L5659">
        <f>DAY(Ventas_Wellpro[[#This Row],[Fecha]])</f>
        <v>20</v>
      </c>
    </row>
    <row r="5660" spans="2:12" x14ac:dyDescent="0.25">
      <c r="B5660" s="70">
        <v>46223</v>
      </c>
      <c r="C5660" s="74" t="s">
        <v>22</v>
      </c>
      <c r="D5660" s="216" t="s">
        <v>144</v>
      </c>
      <c r="E5660" s="201">
        <v>137.79</v>
      </c>
      <c r="F5660" s="201">
        <v>1</v>
      </c>
      <c r="G5660" s="48">
        <f>+(Ventas_Wellpro[[#This Row],[Precio de Venta]]*0.16)*Ventas_Wellpro[[#This Row],[Cantidad Vendida]]</f>
        <v>22.046399999999998</v>
      </c>
      <c r="H5660" s="203">
        <v>137.79</v>
      </c>
      <c r="I5660" s="17">
        <f>+Ventas_Wellpro[[#This Row],[Total de Venta sin IVA]]+Ventas_Wellpro[[#This Row],[IVA]]</f>
        <v>159.8364</v>
      </c>
      <c r="J5660">
        <f>YEAR(Ventas_Wellpro[[#This Row],[Fecha]])</f>
        <v>2026</v>
      </c>
      <c r="K5660" t="str">
        <f>TEXT(Ventas_Wellpro[[#This Row],[Fecha]],"MMMM")</f>
        <v>julio</v>
      </c>
      <c r="L5660">
        <f>DAY(Ventas_Wellpro[[#This Row],[Fecha]])</f>
        <v>20</v>
      </c>
    </row>
    <row r="5661" spans="2:12" x14ac:dyDescent="0.25">
      <c r="B5661" s="70">
        <v>46223</v>
      </c>
      <c r="C5661" s="74" t="s">
        <v>22</v>
      </c>
      <c r="D5661" s="217" t="s">
        <v>144</v>
      </c>
      <c r="E5661" s="202">
        <v>137.79</v>
      </c>
      <c r="F5661" s="202">
        <v>1</v>
      </c>
      <c r="G5661" s="48">
        <f>+(Ventas_Wellpro[[#This Row],[Precio de Venta]]*0.16)*Ventas_Wellpro[[#This Row],[Cantidad Vendida]]</f>
        <v>22.046399999999998</v>
      </c>
      <c r="H5661" s="204">
        <v>137.79</v>
      </c>
      <c r="I5661" s="17">
        <f>+Ventas_Wellpro[[#This Row],[Total de Venta sin IVA]]+Ventas_Wellpro[[#This Row],[IVA]]</f>
        <v>159.8364</v>
      </c>
      <c r="J5661">
        <f>YEAR(Ventas_Wellpro[[#This Row],[Fecha]])</f>
        <v>2026</v>
      </c>
      <c r="K5661" t="str">
        <f>TEXT(Ventas_Wellpro[[#This Row],[Fecha]],"MMMM")</f>
        <v>julio</v>
      </c>
      <c r="L5661">
        <f>DAY(Ventas_Wellpro[[#This Row],[Fecha]])</f>
        <v>20</v>
      </c>
    </row>
    <row r="5662" spans="2:12" x14ac:dyDescent="0.25">
      <c r="B5662" s="70">
        <v>46223</v>
      </c>
      <c r="C5662" s="74" t="s">
        <v>21</v>
      </c>
      <c r="D5662" s="216" t="s">
        <v>144</v>
      </c>
      <c r="E5662" s="201">
        <v>137.79</v>
      </c>
      <c r="F5662" s="201">
        <v>1</v>
      </c>
      <c r="G5662" s="48">
        <f>+(Ventas_Wellpro[[#This Row],[Precio de Venta]]*0.16)*Ventas_Wellpro[[#This Row],[Cantidad Vendida]]</f>
        <v>22.046399999999998</v>
      </c>
      <c r="H5662" s="203">
        <v>137.79</v>
      </c>
      <c r="I5662" s="17">
        <f>+Ventas_Wellpro[[#This Row],[Total de Venta sin IVA]]+Ventas_Wellpro[[#This Row],[IVA]]</f>
        <v>159.8364</v>
      </c>
      <c r="J5662">
        <f>YEAR(Ventas_Wellpro[[#This Row],[Fecha]])</f>
        <v>2026</v>
      </c>
      <c r="K5662" t="str">
        <f>TEXT(Ventas_Wellpro[[#This Row],[Fecha]],"MMMM")</f>
        <v>julio</v>
      </c>
      <c r="L5662">
        <f>DAY(Ventas_Wellpro[[#This Row],[Fecha]])</f>
        <v>20</v>
      </c>
    </row>
    <row r="5663" spans="2:12" x14ac:dyDescent="0.25">
      <c r="B5663" s="70">
        <v>46223</v>
      </c>
      <c r="C5663" s="74" t="s">
        <v>23</v>
      </c>
      <c r="D5663" s="217" t="s">
        <v>144</v>
      </c>
      <c r="E5663" s="202">
        <v>137.79499999999999</v>
      </c>
      <c r="F5663" s="202">
        <v>2</v>
      </c>
      <c r="G5663" s="48">
        <f>+(Ventas_Wellpro[[#This Row],[Precio de Venta]]*0.16)*Ventas_Wellpro[[#This Row],[Cantidad Vendida]]</f>
        <v>44.0944</v>
      </c>
      <c r="H5663" s="204">
        <v>275.58999999999997</v>
      </c>
      <c r="I5663" s="17">
        <f>+Ventas_Wellpro[[#This Row],[Total de Venta sin IVA]]+Ventas_Wellpro[[#This Row],[IVA]]</f>
        <v>319.68439999999998</v>
      </c>
      <c r="J5663">
        <f>YEAR(Ventas_Wellpro[[#This Row],[Fecha]])</f>
        <v>2026</v>
      </c>
      <c r="K5663" t="str">
        <f>TEXT(Ventas_Wellpro[[#This Row],[Fecha]],"MMMM")</f>
        <v>julio</v>
      </c>
      <c r="L5663">
        <f>DAY(Ventas_Wellpro[[#This Row],[Fecha]])</f>
        <v>20</v>
      </c>
    </row>
    <row r="5664" spans="2:12" x14ac:dyDescent="0.25">
      <c r="B5664" s="70">
        <v>46223</v>
      </c>
      <c r="C5664" s="74" t="s">
        <v>24</v>
      </c>
      <c r="D5664" s="216" t="s">
        <v>144</v>
      </c>
      <c r="E5664" s="201">
        <v>137.79</v>
      </c>
      <c r="F5664" s="201">
        <v>1</v>
      </c>
      <c r="G5664" s="48">
        <f>+(Ventas_Wellpro[[#This Row],[Precio de Venta]]*0.16)*Ventas_Wellpro[[#This Row],[Cantidad Vendida]]</f>
        <v>22.046399999999998</v>
      </c>
      <c r="H5664" s="203">
        <v>137.79</v>
      </c>
      <c r="I5664" s="17">
        <f>+Ventas_Wellpro[[#This Row],[Total de Venta sin IVA]]+Ventas_Wellpro[[#This Row],[IVA]]</f>
        <v>159.8364</v>
      </c>
      <c r="J5664">
        <f>YEAR(Ventas_Wellpro[[#This Row],[Fecha]])</f>
        <v>2026</v>
      </c>
      <c r="K5664" t="str">
        <f>TEXT(Ventas_Wellpro[[#This Row],[Fecha]],"MMMM")</f>
        <v>julio</v>
      </c>
      <c r="L5664">
        <f>DAY(Ventas_Wellpro[[#This Row],[Fecha]])</f>
        <v>20</v>
      </c>
    </row>
    <row r="5665" spans="2:12" x14ac:dyDescent="0.25">
      <c r="B5665" s="70">
        <v>46223</v>
      </c>
      <c r="C5665" s="74" t="s">
        <v>24</v>
      </c>
      <c r="D5665" s="217" t="s">
        <v>144</v>
      </c>
      <c r="E5665" s="202">
        <v>137.79</v>
      </c>
      <c r="F5665" s="202">
        <v>1</v>
      </c>
      <c r="G5665" s="48">
        <f>+(Ventas_Wellpro[[#This Row],[Precio de Venta]]*0.16)*Ventas_Wellpro[[#This Row],[Cantidad Vendida]]</f>
        <v>22.046399999999998</v>
      </c>
      <c r="H5665" s="204">
        <v>137.79</v>
      </c>
      <c r="I5665" s="17">
        <f>+Ventas_Wellpro[[#This Row],[Total de Venta sin IVA]]+Ventas_Wellpro[[#This Row],[IVA]]</f>
        <v>159.8364</v>
      </c>
      <c r="J5665">
        <f>YEAR(Ventas_Wellpro[[#This Row],[Fecha]])</f>
        <v>2026</v>
      </c>
      <c r="K5665" t="str">
        <f>TEXT(Ventas_Wellpro[[#This Row],[Fecha]],"MMMM")</f>
        <v>julio</v>
      </c>
      <c r="L5665">
        <f>DAY(Ventas_Wellpro[[#This Row],[Fecha]])</f>
        <v>20</v>
      </c>
    </row>
    <row r="5666" spans="2:12" x14ac:dyDescent="0.25">
      <c r="B5666" s="70">
        <v>46223</v>
      </c>
      <c r="C5666" s="74" t="s">
        <v>24</v>
      </c>
      <c r="D5666" s="216" t="s">
        <v>144</v>
      </c>
      <c r="E5666" s="201">
        <v>137.79</v>
      </c>
      <c r="F5666" s="201">
        <v>1</v>
      </c>
      <c r="G5666" s="48">
        <f>+(Ventas_Wellpro[[#This Row],[Precio de Venta]]*0.16)*Ventas_Wellpro[[#This Row],[Cantidad Vendida]]</f>
        <v>22.046399999999998</v>
      </c>
      <c r="H5666" s="203">
        <v>137.79</v>
      </c>
      <c r="I5666" s="17">
        <f>+Ventas_Wellpro[[#This Row],[Total de Venta sin IVA]]+Ventas_Wellpro[[#This Row],[IVA]]</f>
        <v>159.8364</v>
      </c>
      <c r="J5666">
        <f>YEAR(Ventas_Wellpro[[#This Row],[Fecha]])</f>
        <v>2026</v>
      </c>
      <c r="K5666" t="str">
        <f>TEXT(Ventas_Wellpro[[#This Row],[Fecha]],"MMMM")</f>
        <v>julio</v>
      </c>
      <c r="L5666">
        <f>DAY(Ventas_Wellpro[[#This Row],[Fecha]])</f>
        <v>20</v>
      </c>
    </row>
    <row r="5667" spans="2:12" x14ac:dyDescent="0.25">
      <c r="B5667" s="70">
        <v>46223</v>
      </c>
      <c r="C5667" s="74" t="s">
        <v>12</v>
      </c>
      <c r="D5667" s="217" t="s">
        <v>144</v>
      </c>
      <c r="E5667" s="202">
        <v>343.97</v>
      </c>
      <c r="F5667" s="202">
        <v>1</v>
      </c>
      <c r="G5667" s="48">
        <f>+(Ventas_Wellpro[[#This Row],[Precio de Venta]]*0.16)*Ventas_Wellpro[[#This Row],[Cantidad Vendida]]</f>
        <v>55.035200000000003</v>
      </c>
      <c r="H5667" s="204">
        <v>343.97</v>
      </c>
      <c r="I5667" s="17">
        <f>+Ventas_Wellpro[[#This Row],[Total de Venta sin IVA]]+Ventas_Wellpro[[#This Row],[IVA]]</f>
        <v>399.00520000000006</v>
      </c>
      <c r="J5667">
        <f>YEAR(Ventas_Wellpro[[#This Row],[Fecha]])</f>
        <v>2026</v>
      </c>
      <c r="K5667" t="str">
        <f>TEXT(Ventas_Wellpro[[#This Row],[Fecha]],"MMMM")</f>
        <v>julio</v>
      </c>
      <c r="L5667">
        <f>DAY(Ventas_Wellpro[[#This Row],[Fecha]])</f>
        <v>20</v>
      </c>
    </row>
    <row r="5668" spans="2:12" x14ac:dyDescent="0.25">
      <c r="B5668" s="70">
        <v>46223</v>
      </c>
      <c r="C5668" s="74" t="s">
        <v>12</v>
      </c>
      <c r="D5668" s="216" t="s">
        <v>144</v>
      </c>
      <c r="E5668" s="201">
        <v>343.97</v>
      </c>
      <c r="F5668" s="201">
        <v>1</v>
      </c>
      <c r="G5668" s="48">
        <f>+(Ventas_Wellpro[[#This Row],[Precio de Venta]]*0.16)*Ventas_Wellpro[[#This Row],[Cantidad Vendida]]</f>
        <v>55.035200000000003</v>
      </c>
      <c r="H5668" s="203">
        <v>343.97</v>
      </c>
      <c r="I5668" s="17">
        <f>+Ventas_Wellpro[[#This Row],[Total de Venta sin IVA]]+Ventas_Wellpro[[#This Row],[IVA]]</f>
        <v>399.00520000000006</v>
      </c>
      <c r="J5668">
        <f>YEAR(Ventas_Wellpro[[#This Row],[Fecha]])</f>
        <v>2026</v>
      </c>
      <c r="K5668" t="str">
        <f>TEXT(Ventas_Wellpro[[#This Row],[Fecha]],"MMMM")</f>
        <v>julio</v>
      </c>
      <c r="L5668">
        <f>DAY(Ventas_Wellpro[[#This Row],[Fecha]])</f>
        <v>20</v>
      </c>
    </row>
    <row r="5669" spans="2:12" x14ac:dyDescent="0.25">
      <c r="B5669" s="70">
        <v>46223</v>
      </c>
      <c r="C5669" s="74" t="s">
        <v>12</v>
      </c>
      <c r="D5669" s="217" t="s">
        <v>144</v>
      </c>
      <c r="E5669" s="202">
        <v>343.97</v>
      </c>
      <c r="F5669" s="202">
        <v>1</v>
      </c>
      <c r="G5669" s="48">
        <f>+(Ventas_Wellpro[[#This Row],[Precio de Venta]]*0.16)*Ventas_Wellpro[[#This Row],[Cantidad Vendida]]</f>
        <v>55.035200000000003</v>
      </c>
      <c r="H5669" s="204">
        <v>343.97</v>
      </c>
      <c r="I5669" s="17">
        <f>+Ventas_Wellpro[[#This Row],[Total de Venta sin IVA]]+Ventas_Wellpro[[#This Row],[IVA]]</f>
        <v>399.00520000000006</v>
      </c>
      <c r="J5669">
        <f>YEAR(Ventas_Wellpro[[#This Row],[Fecha]])</f>
        <v>2026</v>
      </c>
      <c r="K5669" t="str">
        <f>TEXT(Ventas_Wellpro[[#This Row],[Fecha]],"MMMM")</f>
        <v>julio</v>
      </c>
      <c r="L5669">
        <f>DAY(Ventas_Wellpro[[#This Row],[Fecha]])</f>
        <v>20</v>
      </c>
    </row>
    <row r="5670" spans="2:12" x14ac:dyDescent="0.25">
      <c r="B5670" s="70">
        <v>46223</v>
      </c>
      <c r="C5670" s="74" t="s">
        <v>12</v>
      </c>
      <c r="D5670" s="216" t="s">
        <v>144</v>
      </c>
      <c r="E5670" s="201">
        <v>343.97</v>
      </c>
      <c r="F5670" s="201">
        <v>1</v>
      </c>
      <c r="G5670" s="48">
        <f>+(Ventas_Wellpro[[#This Row],[Precio de Venta]]*0.16)*Ventas_Wellpro[[#This Row],[Cantidad Vendida]]</f>
        <v>55.035200000000003</v>
      </c>
      <c r="H5670" s="203">
        <v>343.97</v>
      </c>
      <c r="I5670" s="17">
        <f>+Ventas_Wellpro[[#This Row],[Total de Venta sin IVA]]+Ventas_Wellpro[[#This Row],[IVA]]</f>
        <v>399.00520000000006</v>
      </c>
      <c r="J5670">
        <f>YEAR(Ventas_Wellpro[[#This Row],[Fecha]])</f>
        <v>2026</v>
      </c>
      <c r="K5670" t="str">
        <f>TEXT(Ventas_Wellpro[[#This Row],[Fecha]],"MMMM")</f>
        <v>julio</v>
      </c>
      <c r="L5670">
        <f>DAY(Ventas_Wellpro[[#This Row],[Fecha]])</f>
        <v>20</v>
      </c>
    </row>
    <row r="5671" spans="2:12" x14ac:dyDescent="0.25">
      <c r="B5671" s="70">
        <v>46223</v>
      </c>
      <c r="C5671" s="74" t="s">
        <v>12</v>
      </c>
      <c r="D5671" s="217" t="s">
        <v>144</v>
      </c>
      <c r="E5671" s="202">
        <v>343.97</v>
      </c>
      <c r="F5671" s="202">
        <v>1</v>
      </c>
      <c r="G5671" s="48">
        <f>+(Ventas_Wellpro[[#This Row],[Precio de Venta]]*0.16)*Ventas_Wellpro[[#This Row],[Cantidad Vendida]]</f>
        <v>55.035200000000003</v>
      </c>
      <c r="H5671" s="204">
        <v>343.97</v>
      </c>
      <c r="I5671" s="17">
        <f>+Ventas_Wellpro[[#This Row],[Total de Venta sin IVA]]+Ventas_Wellpro[[#This Row],[IVA]]</f>
        <v>399.00520000000006</v>
      </c>
      <c r="J5671">
        <f>YEAR(Ventas_Wellpro[[#This Row],[Fecha]])</f>
        <v>2026</v>
      </c>
      <c r="K5671" t="str">
        <f>TEXT(Ventas_Wellpro[[#This Row],[Fecha]],"MMMM")</f>
        <v>julio</v>
      </c>
      <c r="L5671">
        <f>DAY(Ventas_Wellpro[[#This Row],[Fecha]])</f>
        <v>20</v>
      </c>
    </row>
    <row r="5672" spans="2:12" x14ac:dyDescent="0.25">
      <c r="B5672" s="70">
        <v>46223</v>
      </c>
      <c r="C5672" s="74" t="s">
        <v>11</v>
      </c>
      <c r="D5672" s="216" t="s">
        <v>144</v>
      </c>
      <c r="E5672" s="201">
        <v>343.97</v>
      </c>
      <c r="F5672" s="201">
        <v>1</v>
      </c>
      <c r="G5672" s="48">
        <f>+(Ventas_Wellpro[[#This Row],[Precio de Venta]]*0.16)*Ventas_Wellpro[[#This Row],[Cantidad Vendida]]</f>
        <v>55.035200000000003</v>
      </c>
      <c r="H5672" s="203">
        <v>343.97</v>
      </c>
      <c r="I5672" s="17">
        <f>+Ventas_Wellpro[[#This Row],[Total de Venta sin IVA]]+Ventas_Wellpro[[#This Row],[IVA]]</f>
        <v>399.00520000000006</v>
      </c>
      <c r="J5672">
        <f>YEAR(Ventas_Wellpro[[#This Row],[Fecha]])</f>
        <v>2026</v>
      </c>
      <c r="K5672" t="str">
        <f>TEXT(Ventas_Wellpro[[#This Row],[Fecha]],"MMMM")</f>
        <v>julio</v>
      </c>
      <c r="L5672">
        <f>DAY(Ventas_Wellpro[[#This Row],[Fecha]])</f>
        <v>20</v>
      </c>
    </row>
    <row r="5673" spans="2:12" x14ac:dyDescent="0.25">
      <c r="B5673" s="70">
        <v>46223</v>
      </c>
      <c r="C5673" s="74" t="s">
        <v>10</v>
      </c>
      <c r="D5673" s="217" t="s">
        <v>144</v>
      </c>
      <c r="E5673" s="202">
        <v>343.97</v>
      </c>
      <c r="F5673" s="202">
        <v>1</v>
      </c>
      <c r="G5673" s="48">
        <f>+(Ventas_Wellpro[[#This Row],[Precio de Venta]]*0.16)*Ventas_Wellpro[[#This Row],[Cantidad Vendida]]</f>
        <v>55.035200000000003</v>
      </c>
      <c r="H5673" s="204">
        <v>343.97</v>
      </c>
      <c r="I5673" s="17">
        <f>+Ventas_Wellpro[[#This Row],[Total de Venta sin IVA]]+Ventas_Wellpro[[#This Row],[IVA]]</f>
        <v>399.00520000000006</v>
      </c>
      <c r="J5673">
        <f>YEAR(Ventas_Wellpro[[#This Row],[Fecha]])</f>
        <v>2026</v>
      </c>
      <c r="K5673" t="str">
        <f>TEXT(Ventas_Wellpro[[#This Row],[Fecha]],"MMMM")</f>
        <v>julio</v>
      </c>
      <c r="L5673">
        <f>DAY(Ventas_Wellpro[[#This Row],[Fecha]])</f>
        <v>20</v>
      </c>
    </row>
    <row r="5674" spans="2:12" x14ac:dyDescent="0.25">
      <c r="B5674" s="70">
        <v>46223</v>
      </c>
      <c r="C5674" s="74" t="s">
        <v>10</v>
      </c>
      <c r="D5674" s="216" t="s">
        <v>144</v>
      </c>
      <c r="E5674" s="201">
        <v>343.97</v>
      </c>
      <c r="F5674" s="201">
        <v>1</v>
      </c>
      <c r="G5674" s="48">
        <f>+(Ventas_Wellpro[[#This Row],[Precio de Venta]]*0.16)*Ventas_Wellpro[[#This Row],[Cantidad Vendida]]</f>
        <v>55.035200000000003</v>
      </c>
      <c r="H5674" s="203">
        <v>343.97</v>
      </c>
      <c r="I5674" s="17">
        <f>+Ventas_Wellpro[[#This Row],[Total de Venta sin IVA]]+Ventas_Wellpro[[#This Row],[IVA]]</f>
        <v>399.00520000000006</v>
      </c>
      <c r="J5674">
        <f>YEAR(Ventas_Wellpro[[#This Row],[Fecha]])</f>
        <v>2026</v>
      </c>
      <c r="K5674" t="str">
        <f>TEXT(Ventas_Wellpro[[#This Row],[Fecha]],"MMMM")</f>
        <v>julio</v>
      </c>
      <c r="L5674">
        <f>DAY(Ventas_Wellpro[[#This Row],[Fecha]])</f>
        <v>20</v>
      </c>
    </row>
    <row r="5675" spans="2:12" x14ac:dyDescent="0.25">
      <c r="B5675" s="70">
        <v>46223</v>
      </c>
      <c r="C5675" s="74" t="s">
        <v>10</v>
      </c>
      <c r="D5675" s="217" t="s">
        <v>144</v>
      </c>
      <c r="E5675" s="202">
        <v>343.97</v>
      </c>
      <c r="F5675" s="202">
        <v>1</v>
      </c>
      <c r="G5675" s="48">
        <f>+(Ventas_Wellpro[[#This Row],[Precio de Venta]]*0.16)*Ventas_Wellpro[[#This Row],[Cantidad Vendida]]</f>
        <v>55.035200000000003</v>
      </c>
      <c r="H5675" s="204">
        <v>343.97</v>
      </c>
      <c r="I5675" s="17">
        <f>+Ventas_Wellpro[[#This Row],[Total de Venta sin IVA]]+Ventas_Wellpro[[#This Row],[IVA]]</f>
        <v>399.00520000000006</v>
      </c>
      <c r="J5675">
        <f>YEAR(Ventas_Wellpro[[#This Row],[Fecha]])</f>
        <v>2026</v>
      </c>
      <c r="K5675" t="str">
        <f>TEXT(Ventas_Wellpro[[#This Row],[Fecha]],"MMMM")</f>
        <v>julio</v>
      </c>
      <c r="L5675">
        <f>DAY(Ventas_Wellpro[[#This Row],[Fecha]])</f>
        <v>20</v>
      </c>
    </row>
    <row r="5676" spans="2:12" x14ac:dyDescent="0.25">
      <c r="B5676" s="70">
        <v>46223</v>
      </c>
      <c r="C5676" s="74" t="s">
        <v>10</v>
      </c>
      <c r="D5676" s="216" t="s">
        <v>144</v>
      </c>
      <c r="E5676" s="201">
        <v>343.97</v>
      </c>
      <c r="F5676" s="201">
        <v>1</v>
      </c>
      <c r="G5676" s="48">
        <f>+(Ventas_Wellpro[[#This Row],[Precio de Venta]]*0.16)*Ventas_Wellpro[[#This Row],[Cantidad Vendida]]</f>
        <v>55.035200000000003</v>
      </c>
      <c r="H5676" s="203">
        <v>343.97</v>
      </c>
      <c r="I5676" s="17">
        <f>+Ventas_Wellpro[[#This Row],[Total de Venta sin IVA]]+Ventas_Wellpro[[#This Row],[IVA]]</f>
        <v>399.00520000000006</v>
      </c>
      <c r="J5676">
        <f>YEAR(Ventas_Wellpro[[#This Row],[Fecha]])</f>
        <v>2026</v>
      </c>
      <c r="K5676" t="str">
        <f>TEXT(Ventas_Wellpro[[#This Row],[Fecha]],"MMMM")</f>
        <v>julio</v>
      </c>
      <c r="L5676">
        <f>DAY(Ventas_Wellpro[[#This Row],[Fecha]])</f>
        <v>20</v>
      </c>
    </row>
    <row r="5677" spans="2:12" x14ac:dyDescent="0.25">
      <c r="B5677" s="70">
        <v>46223</v>
      </c>
      <c r="C5677" s="74" t="s">
        <v>10</v>
      </c>
      <c r="D5677" s="217" t="s">
        <v>144</v>
      </c>
      <c r="E5677" s="202">
        <v>343.97</v>
      </c>
      <c r="F5677" s="202">
        <v>1</v>
      </c>
      <c r="G5677" s="48">
        <f>+(Ventas_Wellpro[[#This Row],[Precio de Venta]]*0.16)*Ventas_Wellpro[[#This Row],[Cantidad Vendida]]</f>
        <v>55.035200000000003</v>
      </c>
      <c r="H5677" s="204">
        <v>343.97</v>
      </c>
      <c r="I5677" s="17">
        <f>+Ventas_Wellpro[[#This Row],[Total de Venta sin IVA]]+Ventas_Wellpro[[#This Row],[IVA]]</f>
        <v>399.00520000000006</v>
      </c>
      <c r="J5677">
        <f>YEAR(Ventas_Wellpro[[#This Row],[Fecha]])</f>
        <v>2026</v>
      </c>
      <c r="K5677" t="str">
        <f>TEXT(Ventas_Wellpro[[#This Row],[Fecha]],"MMMM")</f>
        <v>julio</v>
      </c>
      <c r="L5677">
        <f>DAY(Ventas_Wellpro[[#This Row],[Fecha]])</f>
        <v>20</v>
      </c>
    </row>
    <row r="5678" spans="2:12" x14ac:dyDescent="0.25">
      <c r="B5678" s="70">
        <v>46223</v>
      </c>
      <c r="C5678" s="74" t="s">
        <v>10</v>
      </c>
      <c r="D5678" s="216" t="s">
        <v>144</v>
      </c>
      <c r="E5678" s="201">
        <v>343.97</v>
      </c>
      <c r="F5678" s="201">
        <v>1</v>
      </c>
      <c r="G5678" s="48">
        <f>+(Ventas_Wellpro[[#This Row],[Precio de Venta]]*0.16)*Ventas_Wellpro[[#This Row],[Cantidad Vendida]]</f>
        <v>55.035200000000003</v>
      </c>
      <c r="H5678" s="203">
        <v>343.97</v>
      </c>
      <c r="I5678" s="17">
        <f>+Ventas_Wellpro[[#This Row],[Total de Venta sin IVA]]+Ventas_Wellpro[[#This Row],[IVA]]</f>
        <v>399.00520000000006</v>
      </c>
      <c r="J5678">
        <f>YEAR(Ventas_Wellpro[[#This Row],[Fecha]])</f>
        <v>2026</v>
      </c>
      <c r="K5678" t="str">
        <f>TEXT(Ventas_Wellpro[[#This Row],[Fecha]],"MMMM")</f>
        <v>julio</v>
      </c>
      <c r="L5678">
        <f>DAY(Ventas_Wellpro[[#This Row],[Fecha]])</f>
        <v>20</v>
      </c>
    </row>
    <row r="5679" spans="2:12" x14ac:dyDescent="0.25">
      <c r="B5679" s="70">
        <v>46223</v>
      </c>
      <c r="C5679" s="74" t="s">
        <v>147</v>
      </c>
      <c r="D5679" s="216" t="s">
        <v>144</v>
      </c>
      <c r="E5679" s="201">
        <v>94.82</v>
      </c>
      <c r="F5679" s="201">
        <v>1</v>
      </c>
      <c r="G5679" s="48">
        <f>+(Ventas_Wellpro[[#This Row],[Precio de Venta]]*0.16)*Ventas_Wellpro[[#This Row],[Cantidad Vendida]]</f>
        <v>15.171199999999999</v>
      </c>
      <c r="H5679" s="203">
        <v>94.82</v>
      </c>
      <c r="I5679" s="17">
        <f>+Ventas_Wellpro[[#This Row],[Total de Venta sin IVA]]+Ventas_Wellpro[[#This Row],[IVA]]</f>
        <v>109.99119999999999</v>
      </c>
      <c r="J5679">
        <f>YEAR(Ventas_Wellpro[[#This Row],[Fecha]])</f>
        <v>2026</v>
      </c>
      <c r="K5679" t="str">
        <f>TEXT(Ventas_Wellpro[[#This Row],[Fecha]],"MMMM")</f>
        <v>julio</v>
      </c>
      <c r="L5679">
        <f>DAY(Ventas_Wellpro[[#This Row],[Fecha]])</f>
        <v>20</v>
      </c>
    </row>
    <row r="5680" spans="2:12" x14ac:dyDescent="0.25">
      <c r="B5680" s="70">
        <v>46223</v>
      </c>
      <c r="C5680" s="74" t="s">
        <v>123</v>
      </c>
      <c r="D5680" s="217" t="s">
        <v>144</v>
      </c>
      <c r="E5680" s="202">
        <v>137.79</v>
      </c>
      <c r="F5680" s="202">
        <v>1</v>
      </c>
      <c r="G5680" s="48">
        <f>+(Ventas_Wellpro[[#This Row],[Precio de Venta]]*0.16)*Ventas_Wellpro[[#This Row],[Cantidad Vendida]]</f>
        <v>22.046399999999998</v>
      </c>
      <c r="H5680" s="204">
        <v>137.79</v>
      </c>
      <c r="I5680" s="17">
        <f>+Ventas_Wellpro[[#This Row],[Total de Venta sin IVA]]+Ventas_Wellpro[[#This Row],[IVA]]</f>
        <v>159.8364</v>
      </c>
      <c r="J5680">
        <f>YEAR(Ventas_Wellpro[[#This Row],[Fecha]])</f>
        <v>2026</v>
      </c>
      <c r="K5680" t="str">
        <f>TEXT(Ventas_Wellpro[[#This Row],[Fecha]],"MMMM")</f>
        <v>julio</v>
      </c>
      <c r="L5680">
        <f>DAY(Ventas_Wellpro[[#This Row],[Fecha]])</f>
        <v>20</v>
      </c>
    </row>
    <row r="5681" spans="2:12" x14ac:dyDescent="0.25">
      <c r="B5681" s="70">
        <v>46223</v>
      </c>
      <c r="C5681" s="74" t="s">
        <v>123</v>
      </c>
      <c r="D5681" s="216" t="s">
        <v>144</v>
      </c>
      <c r="E5681" s="201">
        <v>137.79</v>
      </c>
      <c r="F5681" s="201">
        <v>1</v>
      </c>
      <c r="G5681" s="48">
        <f>+(Ventas_Wellpro[[#This Row],[Precio de Venta]]*0.16)*Ventas_Wellpro[[#This Row],[Cantidad Vendida]]</f>
        <v>22.046399999999998</v>
      </c>
      <c r="H5681" s="203">
        <v>137.79</v>
      </c>
      <c r="I5681" s="17">
        <f>+Ventas_Wellpro[[#This Row],[Total de Venta sin IVA]]+Ventas_Wellpro[[#This Row],[IVA]]</f>
        <v>159.8364</v>
      </c>
      <c r="J5681">
        <f>YEAR(Ventas_Wellpro[[#This Row],[Fecha]])</f>
        <v>2026</v>
      </c>
      <c r="K5681" t="str">
        <f>TEXT(Ventas_Wellpro[[#This Row],[Fecha]],"MMMM")</f>
        <v>julio</v>
      </c>
      <c r="L5681">
        <f>DAY(Ventas_Wellpro[[#This Row],[Fecha]])</f>
        <v>20</v>
      </c>
    </row>
    <row r="5682" spans="2:12" x14ac:dyDescent="0.25">
      <c r="B5682" s="70">
        <v>46223</v>
      </c>
      <c r="C5682" s="74" t="s">
        <v>123</v>
      </c>
      <c r="D5682" s="217" t="s">
        <v>144</v>
      </c>
      <c r="E5682" s="202">
        <v>137.79</v>
      </c>
      <c r="F5682" s="202">
        <v>1</v>
      </c>
      <c r="G5682" s="48">
        <f>+(Ventas_Wellpro[[#This Row],[Precio de Venta]]*0.16)*Ventas_Wellpro[[#This Row],[Cantidad Vendida]]</f>
        <v>22.046399999999998</v>
      </c>
      <c r="H5682" s="204">
        <v>137.79</v>
      </c>
      <c r="I5682" s="17">
        <f>+Ventas_Wellpro[[#This Row],[Total de Venta sin IVA]]+Ventas_Wellpro[[#This Row],[IVA]]</f>
        <v>159.8364</v>
      </c>
      <c r="J5682">
        <f>YEAR(Ventas_Wellpro[[#This Row],[Fecha]])</f>
        <v>2026</v>
      </c>
      <c r="K5682" t="str">
        <f>TEXT(Ventas_Wellpro[[#This Row],[Fecha]],"MMMM")</f>
        <v>julio</v>
      </c>
      <c r="L5682">
        <f>DAY(Ventas_Wellpro[[#This Row],[Fecha]])</f>
        <v>20</v>
      </c>
    </row>
    <row r="5683" spans="2:12" x14ac:dyDescent="0.25">
      <c r="B5683" s="70">
        <v>46223</v>
      </c>
      <c r="C5683" s="74" t="s">
        <v>123</v>
      </c>
      <c r="D5683" s="216" t="s">
        <v>144</v>
      </c>
      <c r="E5683" s="201">
        <v>137.79</v>
      </c>
      <c r="F5683" s="201">
        <v>1</v>
      </c>
      <c r="G5683" s="48">
        <f>+(Ventas_Wellpro[[#This Row],[Precio de Venta]]*0.16)*Ventas_Wellpro[[#This Row],[Cantidad Vendida]]</f>
        <v>22.046399999999998</v>
      </c>
      <c r="H5683" s="203">
        <v>137.79</v>
      </c>
      <c r="I5683" s="17">
        <f>+Ventas_Wellpro[[#This Row],[Total de Venta sin IVA]]+Ventas_Wellpro[[#This Row],[IVA]]</f>
        <v>159.8364</v>
      </c>
      <c r="J5683">
        <f>YEAR(Ventas_Wellpro[[#This Row],[Fecha]])</f>
        <v>2026</v>
      </c>
      <c r="K5683" t="str">
        <f>TEXT(Ventas_Wellpro[[#This Row],[Fecha]],"MMMM")</f>
        <v>julio</v>
      </c>
      <c r="L5683">
        <f>DAY(Ventas_Wellpro[[#This Row],[Fecha]])</f>
        <v>20</v>
      </c>
    </row>
    <row r="5684" spans="2:12" x14ac:dyDescent="0.25">
      <c r="B5684" s="70">
        <v>46223</v>
      </c>
      <c r="C5684" s="74" t="s">
        <v>173</v>
      </c>
      <c r="D5684" s="217" t="s">
        <v>144</v>
      </c>
      <c r="E5684" s="202">
        <v>497.84</v>
      </c>
      <c r="F5684" s="202">
        <v>1</v>
      </c>
      <c r="G5684" s="48">
        <f>+(Ventas_Wellpro[[#This Row],[Precio de Venta]]*0.16)*Ventas_Wellpro[[#This Row],[Cantidad Vendida]]</f>
        <v>79.654399999999995</v>
      </c>
      <c r="H5684" s="204">
        <v>497.84</v>
      </c>
      <c r="I5684" s="17">
        <f>+Ventas_Wellpro[[#This Row],[Total de Venta sin IVA]]+Ventas_Wellpro[[#This Row],[IVA]]</f>
        <v>577.49439999999993</v>
      </c>
      <c r="J5684">
        <f>YEAR(Ventas_Wellpro[[#This Row],[Fecha]])</f>
        <v>2026</v>
      </c>
      <c r="K5684" t="str">
        <f>TEXT(Ventas_Wellpro[[#This Row],[Fecha]],"MMMM")</f>
        <v>julio</v>
      </c>
      <c r="L5684">
        <f>DAY(Ventas_Wellpro[[#This Row],[Fecha]])</f>
        <v>20</v>
      </c>
    </row>
    <row r="5685" spans="2:12" x14ac:dyDescent="0.25">
      <c r="B5685" s="219">
        <v>46224</v>
      </c>
      <c r="C5685" s="88" t="s">
        <v>18</v>
      </c>
      <c r="D5685" s="216" t="s">
        <v>196</v>
      </c>
      <c r="E5685" s="201">
        <v>525.59</v>
      </c>
      <c r="F5685" s="201">
        <v>6</v>
      </c>
      <c r="G5685" s="48">
        <f>+(Ventas_Wellpro[[#This Row],[Precio de Venta]]*0.16)*Ventas_Wellpro[[#This Row],[Cantidad Vendida]]</f>
        <v>504.56640000000004</v>
      </c>
      <c r="H5685" s="203">
        <v>3153.54</v>
      </c>
      <c r="I5685" s="17">
        <f>+Ventas_Wellpro[[#This Row],[Total de Venta sin IVA]]+Ventas_Wellpro[[#This Row],[IVA]]</f>
        <v>3658.1064000000001</v>
      </c>
      <c r="J5685">
        <f>YEAR(Ventas_Wellpro[[#This Row],[Fecha]])</f>
        <v>2026</v>
      </c>
      <c r="K5685" t="str">
        <f>TEXT(Ventas_Wellpro[[#This Row],[Fecha]],"MMMM")</f>
        <v>julio</v>
      </c>
      <c r="L5685">
        <f>DAY(Ventas_Wellpro[[#This Row],[Fecha]])</f>
        <v>21</v>
      </c>
    </row>
    <row r="5686" spans="2:12" x14ac:dyDescent="0.25">
      <c r="B5686" s="220">
        <v>46224</v>
      </c>
      <c r="C5686" s="88" t="s">
        <v>18</v>
      </c>
      <c r="D5686" s="216" t="s">
        <v>196</v>
      </c>
      <c r="E5686" s="202">
        <v>525.59</v>
      </c>
      <c r="F5686" s="202">
        <v>6</v>
      </c>
      <c r="G5686" s="48">
        <f>+(Ventas_Wellpro[[#This Row],[Precio de Venta]]*0.16)*Ventas_Wellpro[[#This Row],[Cantidad Vendida]]</f>
        <v>504.56640000000004</v>
      </c>
      <c r="H5686" s="204">
        <v>3153.54</v>
      </c>
      <c r="I5686" s="17">
        <f>+Ventas_Wellpro[[#This Row],[Total de Venta sin IVA]]+Ventas_Wellpro[[#This Row],[IVA]]</f>
        <v>3658.1064000000001</v>
      </c>
      <c r="J5686">
        <f>YEAR(Ventas_Wellpro[[#This Row],[Fecha]])</f>
        <v>2026</v>
      </c>
      <c r="K5686" t="str">
        <f>TEXT(Ventas_Wellpro[[#This Row],[Fecha]],"MMMM")</f>
        <v>julio</v>
      </c>
      <c r="L5686">
        <f>DAY(Ventas_Wellpro[[#This Row],[Fecha]])</f>
        <v>21</v>
      </c>
    </row>
    <row r="5687" spans="2:12" x14ac:dyDescent="0.25">
      <c r="B5687" s="219">
        <v>46224</v>
      </c>
      <c r="C5687" s="74" t="s">
        <v>21</v>
      </c>
      <c r="D5687" s="216" t="s">
        <v>144</v>
      </c>
      <c r="E5687" s="201">
        <v>137.79</v>
      </c>
      <c r="F5687" s="201">
        <v>1</v>
      </c>
      <c r="G5687" s="48">
        <f>+(Ventas_Wellpro[[#This Row],[Precio de Venta]]*0.16)*Ventas_Wellpro[[#This Row],[Cantidad Vendida]]</f>
        <v>22.046399999999998</v>
      </c>
      <c r="H5687" s="203">
        <v>137.79</v>
      </c>
      <c r="I5687" s="17">
        <f>+Ventas_Wellpro[[#This Row],[Total de Venta sin IVA]]+Ventas_Wellpro[[#This Row],[IVA]]</f>
        <v>159.8364</v>
      </c>
      <c r="J5687">
        <f>YEAR(Ventas_Wellpro[[#This Row],[Fecha]])</f>
        <v>2026</v>
      </c>
      <c r="K5687" t="str">
        <f>TEXT(Ventas_Wellpro[[#This Row],[Fecha]],"MMMM")</f>
        <v>julio</v>
      </c>
      <c r="L5687">
        <f>DAY(Ventas_Wellpro[[#This Row],[Fecha]])</f>
        <v>21</v>
      </c>
    </row>
    <row r="5688" spans="2:12" x14ac:dyDescent="0.25">
      <c r="B5688" s="220">
        <v>46224</v>
      </c>
      <c r="C5688" s="74" t="s">
        <v>21</v>
      </c>
      <c r="D5688" s="217" t="s">
        <v>144</v>
      </c>
      <c r="E5688" s="202">
        <v>137.79</v>
      </c>
      <c r="F5688" s="202">
        <v>1</v>
      </c>
      <c r="G5688" s="48">
        <f>+(Ventas_Wellpro[[#This Row],[Precio de Venta]]*0.16)*Ventas_Wellpro[[#This Row],[Cantidad Vendida]]</f>
        <v>22.046399999999998</v>
      </c>
      <c r="H5688" s="204">
        <v>137.79</v>
      </c>
      <c r="I5688" s="17">
        <f>+Ventas_Wellpro[[#This Row],[Total de Venta sin IVA]]+Ventas_Wellpro[[#This Row],[IVA]]</f>
        <v>159.8364</v>
      </c>
      <c r="J5688">
        <f>YEAR(Ventas_Wellpro[[#This Row],[Fecha]])</f>
        <v>2026</v>
      </c>
      <c r="K5688" t="str">
        <f>TEXT(Ventas_Wellpro[[#This Row],[Fecha]],"MMMM")</f>
        <v>julio</v>
      </c>
      <c r="L5688">
        <f>DAY(Ventas_Wellpro[[#This Row],[Fecha]])</f>
        <v>21</v>
      </c>
    </row>
    <row r="5689" spans="2:12" x14ac:dyDescent="0.25">
      <c r="B5689" s="219">
        <v>46224</v>
      </c>
      <c r="C5689" s="74" t="s">
        <v>23</v>
      </c>
      <c r="D5689" s="216" t="s">
        <v>196</v>
      </c>
      <c r="E5689" s="201">
        <v>70.05</v>
      </c>
      <c r="F5689" s="201">
        <v>240</v>
      </c>
      <c r="G5689" s="48">
        <f>+(Ventas_Wellpro[[#This Row],[Precio de Venta]]*0.16)*Ventas_Wellpro[[#This Row],[Cantidad Vendida]]</f>
        <v>2689.92</v>
      </c>
      <c r="H5689" s="203">
        <v>16812</v>
      </c>
      <c r="I5689" s="17">
        <f>+Ventas_Wellpro[[#This Row],[Total de Venta sin IVA]]+Ventas_Wellpro[[#This Row],[IVA]]</f>
        <v>19501.919999999998</v>
      </c>
      <c r="J5689">
        <f>YEAR(Ventas_Wellpro[[#This Row],[Fecha]])</f>
        <v>2026</v>
      </c>
      <c r="K5689" t="str">
        <f>TEXT(Ventas_Wellpro[[#This Row],[Fecha]],"MMMM")</f>
        <v>julio</v>
      </c>
      <c r="L5689">
        <f>DAY(Ventas_Wellpro[[#This Row],[Fecha]])</f>
        <v>21</v>
      </c>
    </row>
    <row r="5690" spans="2:12" x14ac:dyDescent="0.25">
      <c r="B5690" s="220">
        <v>46224</v>
      </c>
      <c r="C5690" s="74" t="s">
        <v>12</v>
      </c>
      <c r="D5690" s="217" t="s">
        <v>144</v>
      </c>
      <c r="E5690" s="202">
        <v>343.97</v>
      </c>
      <c r="F5690" s="202">
        <v>1</v>
      </c>
      <c r="G5690" s="48">
        <f>+(Ventas_Wellpro[[#This Row],[Precio de Venta]]*0.16)*Ventas_Wellpro[[#This Row],[Cantidad Vendida]]</f>
        <v>55.035200000000003</v>
      </c>
      <c r="H5690" s="204">
        <v>343.97</v>
      </c>
      <c r="I5690" s="17">
        <f>+Ventas_Wellpro[[#This Row],[Total de Venta sin IVA]]+Ventas_Wellpro[[#This Row],[IVA]]</f>
        <v>399.00520000000006</v>
      </c>
      <c r="J5690">
        <f>YEAR(Ventas_Wellpro[[#This Row],[Fecha]])</f>
        <v>2026</v>
      </c>
      <c r="K5690" t="str">
        <f>TEXT(Ventas_Wellpro[[#This Row],[Fecha]],"MMMM")</f>
        <v>julio</v>
      </c>
      <c r="L5690">
        <f>DAY(Ventas_Wellpro[[#This Row],[Fecha]])</f>
        <v>21</v>
      </c>
    </row>
    <row r="5691" spans="2:12" x14ac:dyDescent="0.25">
      <c r="B5691" s="219">
        <v>46224</v>
      </c>
      <c r="C5691" s="74" t="s">
        <v>12</v>
      </c>
      <c r="D5691" s="216" t="s">
        <v>144</v>
      </c>
      <c r="E5691" s="201">
        <v>343.97</v>
      </c>
      <c r="F5691" s="201">
        <v>1</v>
      </c>
      <c r="G5691" s="48">
        <f>+(Ventas_Wellpro[[#This Row],[Precio de Venta]]*0.16)*Ventas_Wellpro[[#This Row],[Cantidad Vendida]]</f>
        <v>55.035200000000003</v>
      </c>
      <c r="H5691" s="203">
        <v>343.97</v>
      </c>
      <c r="I5691" s="17">
        <f>+Ventas_Wellpro[[#This Row],[Total de Venta sin IVA]]+Ventas_Wellpro[[#This Row],[IVA]]</f>
        <v>399.00520000000006</v>
      </c>
      <c r="J5691">
        <f>YEAR(Ventas_Wellpro[[#This Row],[Fecha]])</f>
        <v>2026</v>
      </c>
      <c r="K5691" t="str">
        <f>TEXT(Ventas_Wellpro[[#This Row],[Fecha]],"MMMM")</f>
        <v>julio</v>
      </c>
      <c r="L5691">
        <f>DAY(Ventas_Wellpro[[#This Row],[Fecha]])</f>
        <v>21</v>
      </c>
    </row>
    <row r="5692" spans="2:12" x14ac:dyDescent="0.25">
      <c r="B5692" s="220">
        <v>46224</v>
      </c>
      <c r="C5692" s="74" t="s">
        <v>12</v>
      </c>
      <c r="D5692" s="217" t="s">
        <v>144</v>
      </c>
      <c r="E5692" s="202">
        <v>343.97</v>
      </c>
      <c r="F5692" s="202">
        <v>1</v>
      </c>
      <c r="G5692" s="48">
        <f>+(Ventas_Wellpro[[#This Row],[Precio de Venta]]*0.16)*Ventas_Wellpro[[#This Row],[Cantidad Vendida]]</f>
        <v>55.035200000000003</v>
      </c>
      <c r="H5692" s="204">
        <v>343.97</v>
      </c>
      <c r="I5692" s="17">
        <f>+Ventas_Wellpro[[#This Row],[Total de Venta sin IVA]]+Ventas_Wellpro[[#This Row],[IVA]]</f>
        <v>399.00520000000006</v>
      </c>
      <c r="J5692">
        <f>YEAR(Ventas_Wellpro[[#This Row],[Fecha]])</f>
        <v>2026</v>
      </c>
      <c r="K5692" t="str">
        <f>TEXT(Ventas_Wellpro[[#This Row],[Fecha]],"MMMM")</f>
        <v>julio</v>
      </c>
      <c r="L5692">
        <f>DAY(Ventas_Wellpro[[#This Row],[Fecha]])</f>
        <v>21</v>
      </c>
    </row>
    <row r="5693" spans="2:12" x14ac:dyDescent="0.25">
      <c r="B5693" s="219">
        <v>46224</v>
      </c>
      <c r="C5693" s="74" t="s">
        <v>12</v>
      </c>
      <c r="D5693" s="216" t="s">
        <v>144</v>
      </c>
      <c r="E5693" s="201">
        <v>343.97</v>
      </c>
      <c r="F5693" s="201">
        <v>1</v>
      </c>
      <c r="G5693" s="48">
        <f>+(Ventas_Wellpro[[#This Row],[Precio de Venta]]*0.16)*Ventas_Wellpro[[#This Row],[Cantidad Vendida]]</f>
        <v>55.035200000000003</v>
      </c>
      <c r="H5693" s="203">
        <v>343.97</v>
      </c>
      <c r="I5693" s="17">
        <f>+Ventas_Wellpro[[#This Row],[Total de Venta sin IVA]]+Ventas_Wellpro[[#This Row],[IVA]]</f>
        <v>399.00520000000006</v>
      </c>
      <c r="J5693">
        <f>YEAR(Ventas_Wellpro[[#This Row],[Fecha]])</f>
        <v>2026</v>
      </c>
      <c r="K5693" t="str">
        <f>TEXT(Ventas_Wellpro[[#This Row],[Fecha]],"MMMM")</f>
        <v>julio</v>
      </c>
      <c r="L5693">
        <f>DAY(Ventas_Wellpro[[#This Row],[Fecha]])</f>
        <v>21</v>
      </c>
    </row>
    <row r="5694" spans="2:12" x14ac:dyDescent="0.25">
      <c r="B5694" s="220">
        <v>46224</v>
      </c>
      <c r="C5694" s="74" t="s">
        <v>12</v>
      </c>
      <c r="D5694" s="217" t="s">
        <v>144</v>
      </c>
      <c r="E5694" s="202">
        <v>343.97</v>
      </c>
      <c r="F5694" s="202">
        <v>1</v>
      </c>
      <c r="G5694" s="48">
        <f>+(Ventas_Wellpro[[#This Row],[Precio de Venta]]*0.16)*Ventas_Wellpro[[#This Row],[Cantidad Vendida]]</f>
        <v>55.035200000000003</v>
      </c>
      <c r="H5694" s="204">
        <v>343.97</v>
      </c>
      <c r="I5694" s="17">
        <f>+Ventas_Wellpro[[#This Row],[Total de Venta sin IVA]]+Ventas_Wellpro[[#This Row],[IVA]]</f>
        <v>399.00520000000006</v>
      </c>
      <c r="J5694">
        <f>YEAR(Ventas_Wellpro[[#This Row],[Fecha]])</f>
        <v>2026</v>
      </c>
      <c r="K5694" t="str">
        <f>TEXT(Ventas_Wellpro[[#This Row],[Fecha]],"MMMM")</f>
        <v>julio</v>
      </c>
      <c r="L5694">
        <f>DAY(Ventas_Wellpro[[#This Row],[Fecha]])</f>
        <v>21</v>
      </c>
    </row>
    <row r="5695" spans="2:12" x14ac:dyDescent="0.25">
      <c r="B5695" s="219">
        <v>46224</v>
      </c>
      <c r="C5695" s="74" t="s">
        <v>11</v>
      </c>
      <c r="D5695" s="216" t="s">
        <v>144</v>
      </c>
      <c r="E5695" s="201">
        <v>343.97</v>
      </c>
      <c r="F5695" s="201">
        <v>1</v>
      </c>
      <c r="G5695" s="48">
        <f>+(Ventas_Wellpro[[#This Row],[Precio de Venta]]*0.16)*Ventas_Wellpro[[#This Row],[Cantidad Vendida]]</f>
        <v>55.035200000000003</v>
      </c>
      <c r="H5695" s="203">
        <v>343.97</v>
      </c>
      <c r="I5695" s="17">
        <f>+Ventas_Wellpro[[#This Row],[Total de Venta sin IVA]]+Ventas_Wellpro[[#This Row],[IVA]]</f>
        <v>399.00520000000006</v>
      </c>
      <c r="J5695">
        <f>YEAR(Ventas_Wellpro[[#This Row],[Fecha]])</f>
        <v>2026</v>
      </c>
      <c r="K5695" t="str">
        <f>TEXT(Ventas_Wellpro[[#This Row],[Fecha]],"MMMM")</f>
        <v>julio</v>
      </c>
      <c r="L5695">
        <f>DAY(Ventas_Wellpro[[#This Row],[Fecha]])</f>
        <v>21</v>
      </c>
    </row>
    <row r="5696" spans="2:12" x14ac:dyDescent="0.25">
      <c r="B5696" s="220">
        <v>46224</v>
      </c>
      <c r="C5696" s="74" t="s">
        <v>11</v>
      </c>
      <c r="D5696" s="217" t="s">
        <v>144</v>
      </c>
      <c r="E5696" s="202">
        <v>343.97</v>
      </c>
      <c r="F5696" s="202">
        <v>1</v>
      </c>
      <c r="G5696" s="48">
        <f>+(Ventas_Wellpro[[#This Row],[Precio de Venta]]*0.16)*Ventas_Wellpro[[#This Row],[Cantidad Vendida]]</f>
        <v>55.035200000000003</v>
      </c>
      <c r="H5696" s="204">
        <v>343.97</v>
      </c>
      <c r="I5696" s="17">
        <f>+Ventas_Wellpro[[#This Row],[Total de Venta sin IVA]]+Ventas_Wellpro[[#This Row],[IVA]]</f>
        <v>399.00520000000006</v>
      </c>
      <c r="J5696">
        <f>YEAR(Ventas_Wellpro[[#This Row],[Fecha]])</f>
        <v>2026</v>
      </c>
      <c r="K5696" t="str">
        <f>TEXT(Ventas_Wellpro[[#This Row],[Fecha]],"MMMM")</f>
        <v>julio</v>
      </c>
      <c r="L5696">
        <f>DAY(Ventas_Wellpro[[#This Row],[Fecha]])</f>
        <v>21</v>
      </c>
    </row>
    <row r="5697" spans="2:12" x14ac:dyDescent="0.25">
      <c r="B5697" s="219">
        <v>46224</v>
      </c>
      <c r="C5697" s="74" t="s">
        <v>10</v>
      </c>
      <c r="D5697" s="216" t="s">
        <v>144</v>
      </c>
      <c r="E5697" s="201">
        <v>343.97</v>
      </c>
      <c r="F5697" s="201">
        <v>1</v>
      </c>
      <c r="G5697" s="48">
        <f>+(Ventas_Wellpro[[#This Row],[Precio de Venta]]*0.16)*Ventas_Wellpro[[#This Row],[Cantidad Vendida]]</f>
        <v>55.035200000000003</v>
      </c>
      <c r="H5697" s="203">
        <v>343.97</v>
      </c>
      <c r="I5697" s="17">
        <f>+Ventas_Wellpro[[#This Row],[Total de Venta sin IVA]]+Ventas_Wellpro[[#This Row],[IVA]]</f>
        <v>399.00520000000006</v>
      </c>
      <c r="J5697">
        <f>YEAR(Ventas_Wellpro[[#This Row],[Fecha]])</f>
        <v>2026</v>
      </c>
      <c r="K5697" t="str">
        <f>TEXT(Ventas_Wellpro[[#This Row],[Fecha]],"MMMM")</f>
        <v>julio</v>
      </c>
      <c r="L5697">
        <f>DAY(Ventas_Wellpro[[#This Row],[Fecha]])</f>
        <v>21</v>
      </c>
    </row>
    <row r="5698" spans="2:12" x14ac:dyDescent="0.25">
      <c r="B5698" s="220">
        <v>46224</v>
      </c>
      <c r="C5698" s="74" t="s">
        <v>10</v>
      </c>
      <c r="D5698" s="217" t="s">
        <v>144</v>
      </c>
      <c r="E5698" s="202">
        <v>343.97</v>
      </c>
      <c r="F5698" s="202">
        <v>1</v>
      </c>
      <c r="G5698" s="48">
        <f>+(Ventas_Wellpro[[#This Row],[Precio de Venta]]*0.16)*Ventas_Wellpro[[#This Row],[Cantidad Vendida]]</f>
        <v>55.035200000000003</v>
      </c>
      <c r="H5698" s="204">
        <v>343.97</v>
      </c>
      <c r="I5698" s="17">
        <f>+Ventas_Wellpro[[#This Row],[Total de Venta sin IVA]]+Ventas_Wellpro[[#This Row],[IVA]]</f>
        <v>399.00520000000006</v>
      </c>
      <c r="J5698">
        <f>YEAR(Ventas_Wellpro[[#This Row],[Fecha]])</f>
        <v>2026</v>
      </c>
      <c r="K5698" t="str">
        <f>TEXT(Ventas_Wellpro[[#This Row],[Fecha]],"MMMM")</f>
        <v>julio</v>
      </c>
      <c r="L5698">
        <f>DAY(Ventas_Wellpro[[#This Row],[Fecha]])</f>
        <v>21</v>
      </c>
    </row>
    <row r="5699" spans="2:12" x14ac:dyDescent="0.25">
      <c r="B5699" s="219">
        <v>46224</v>
      </c>
      <c r="C5699" s="74" t="s">
        <v>13</v>
      </c>
      <c r="D5699" s="216" t="s">
        <v>197</v>
      </c>
      <c r="E5699" s="201">
        <v>192.03</v>
      </c>
      <c r="F5699" s="201">
        <v>1</v>
      </c>
      <c r="G5699" s="48">
        <f>+(Ventas_Wellpro[[#This Row],[Precio de Venta]]*0.16)*Ventas_Wellpro[[#This Row],[Cantidad Vendida]]</f>
        <v>30.724800000000002</v>
      </c>
      <c r="H5699" s="203">
        <v>192.03</v>
      </c>
      <c r="I5699" s="17">
        <f>+Ventas_Wellpro[[#This Row],[Total de Venta sin IVA]]+Ventas_Wellpro[[#This Row],[IVA]]</f>
        <v>222.75479999999999</v>
      </c>
      <c r="J5699">
        <f>YEAR(Ventas_Wellpro[[#This Row],[Fecha]])</f>
        <v>2026</v>
      </c>
      <c r="K5699" t="str">
        <f>TEXT(Ventas_Wellpro[[#This Row],[Fecha]],"MMMM")</f>
        <v>julio</v>
      </c>
      <c r="L5699">
        <f>DAY(Ventas_Wellpro[[#This Row],[Fecha]])</f>
        <v>21</v>
      </c>
    </row>
    <row r="5700" spans="2:12" x14ac:dyDescent="0.25">
      <c r="B5700" s="220">
        <v>46224</v>
      </c>
      <c r="C5700" s="74" t="s">
        <v>13</v>
      </c>
      <c r="D5700" s="216" t="s">
        <v>197</v>
      </c>
      <c r="E5700" s="202">
        <v>192.03</v>
      </c>
      <c r="F5700" s="202">
        <v>1</v>
      </c>
      <c r="G5700" s="48">
        <f>+(Ventas_Wellpro[[#This Row],[Precio de Venta]]*0.16)*Ventas_Wellpro[[#This Row],[Cantidad Vendida]]</f>
        <v>30.724800000000002</v>
      </c>
      <c r="H5700" s="204">
        <v>192.03</v>
      </c>
      <c r="I5700" s="17">
        <f>+Ventas_Wellpro[[#This Row],[Total de Venta sin IVA]]+Ventas_Wellpro[[#This Row],[IVA]]</f>
        <v>222.75479999999999</v>
      </c>
      <c r="J5700">
        <f>YEAR(Ventas_Wellpro[[#This Row],[Fecha]])</f>
        <v>2026</v>
      </c>
      <c r="K5700" t="str">
        <f>TEXT(Ventas_Wellpro[[#This Row],[Fecha]],"MMMM")</f>
        <v>julio</v>
      </c>
      <c r="L5700">
        <f>DAY(Ventas_Wellpro[[#This Row],[Fecha]])</f>
        <v>21</v>
      </c>
    </row>
    <row r="5701" spans="2:12" x14ac:dyDescent="0.25">
      <c r="B5701" s="219">
        <v>46224</v>
      </c>
      <c r="C5701" s="74" t="s">
        <v>17</v>
      </c>
      <c r="D5701" s="216" t="s">
        <v>196</v>
      </c>
      <c r="E5701" s="201">
        <v>498.66</v>
      </c>
      <c r="F5701" s="201">
        <v>6</v>
      </c>
      <c r="G5701" s="48">
        <f>+(Ventas_Wellpro[[#This Row],[Precio de Venta]]*0.16)*Ventas_Wellpro[[#This Row],[Cantidad Vendida]]</f>
        <v>478.71360000000004</v>
      </c>
      <c r="H5701" s="203">
        <v>2991.96</v>
      </c>
      <c r="I5701" s="17">
        <f>+Ventas_Wellpro[[#This Row],[Total de Venta sin IVA]]+Ventas_Wellpro[[#This Row],[IVA]]</f>
        <v>3470.6736000000001</v>
      </c>
      <c r="J5701">
        <f>YEAR(Ventas_Wellpro[[#This Row],[Fecha]])</f>
        <v>2026</v>
      </c>
      <c r="K5701" t="str">
        <f>TEXT(Ventas_Wellpro[[#This Row],[Fecha]],"MMMM")</f>
        <v>julio</v>
      </c>
      <c r="L5701">
        <f>DAY(Ventas_Wellpro[[#This Row],[Fecha]])</f>
        <v>21</v>
      </c>
    </row>
    <row r="5702" spans="2:12" x14ac:dyDescent="0.25">
      <c r="B5702" s="220">
        <v>46224</v>
      </c>
      <c r="C5702" s="74" t="s">
        <v>17</v>
      </c>
      <c r="D5702" s="216" t="s">
        <v>196</v>
      </c>
      <c r="E5702" s="202">
        <v>498.66</v>
      </c>
      <c r="F5702" s="202">
        <v>6</v>
      </c>
      <c r="G5702" s="48">
        <f>+(Ventas_Wellpro[[#This Row],[Precio de Venta]]*0.16)*Ventas_Wellpro[[#This Row],[Cantidad Vendida]]</f>
        <v>478.71360000000004</v>
      </c>
      <c r="H5702" s="204">
        <v>2991.96</v>
      </c>
      <c r="I5702" s="17">
        <f>+Ventas_Wellpro[[#This Row],[Total de Venta sin IVA]]+Ventas_Wellpro[[#This Row],[IVA]]</f>
        <v>3470.6736000000001</v>
      </c>
      <c r="J5702">
        <f>YEAR(Ventas_Wellpro[[#This Row],[Fecha]])</f>
        <v>2026</v>
      </c>
      <c r="K5702" t="str">
        <f>TEXT(Ventas_Wellpro[[#This Row],[Fecha]],"MMMM")</f>
        <v>julio</v>
      </c>
      <c r="L5702">
        <f>DAY(Ventas_Wellpro[[#This Row],[Fecha]])</f>
        <v>21</v>
      </c>
    </row>
    <row r="5703" spans="2:12" x14ac:dyDescent="0.25">
      <c r="B5703" s="219">
        <v>46224</v>
      </c>
      <c r="C5703" s="74" t="s">
        <v>17</v>
      </c>
      <c r="D5703" s="216" t="s">
        <v>196</v>
      </c>
      <c r="E5703" s="201">
        <v>498.66</v>
      </c>
      <c r="F5703" s="201">
        <v>6</v>
      </c>
      <c r="G5703" s="48">
        <f>+(Ventas_Wellpro[[#This Row],[Precio de Venta]]*0.16)*Ventas_Wellpro[[#This Row],[Cantidad Vendida]]</f>
        <v>478.71360000000004</v>
      </c>
      <c r="H5703" s="203">
        <v>2991.96</v>
      </c>
      <c r="I5703" s="17">
        <f>+Ventas_Wellpro[[#This Row],[Total de Venta sin IVA]]+Ventas_Wellpro[[#This Row],[IVA]]</f>
        <v>3470.6736000000001</v>
      </c>
      <c r="J5703">
        <f>YEAR(Ventas_Wellpro[[#This Row],[Fecha]])</f>
        <v>2026</v>
      </c>
      <c r="K5703" t="str">
        <f>TEXT(Ventas_Wellpro[[#This Row],[Fecha]],"MMMM")</f>
        <v>julio</v>
      </c>
      <c r="L5703">
        <f>DAY(Ventas_Wellpro[[#This Row],[Fecha]])</f>
        <v>21</v>
      </c>
    </row>
    <row r="5704" spans="2:12" x14ac:dyDescent="0.25">
      <c r="B5704" s="220">
        <v>46224</v>
      </c>
      <c r="C5704" s="123" t="s">
        <v>147</v>
      </c>
      <c r="D5704" s="217" t="s">
        <v>144</v>
      </c>
      <c r="E5704" s="202">
        <v>94.82</v>
      </c>
      <c r="F5704" s="202">
        <v>1</v>
      </c>
      <c r="G5704" s="48">
        <f>+(Ventas_Wellpro[[#This Row],[Precio de Venta]]*0.16)*Ventas_Wellpro[[#This Row],[Cantidad Vendida]]</f>
        <v>15.171199999999999</v>
      </c>
      <c r="H5704" s="204">
        <v>94.82</v>
      </c>
      <c r="I5704" s="17">
        <f>+Ventas_Wellpro[[#This Row],[Total de Venta sin IVA]]+Ventas_Wellpro[[#This Row],[IVA]]</f>
        <v>109.99119999999999</v>
      </c>
      <c r="J5704">
        <f>YEAR(Ventas_Wellpro[[#This Row],[Fecha]])</f>
        <v>2026</v>
      </c>
      <c r="K5704" t="str">
        <f>TEXT(Ventas_Wellpro[[#This Row],[Fecha]],"MMMM")</f>
        <v>julio</v>
      </c>
      <c r="L5704">
        <f>DAY(Ventas_Wellpro[[#This Row],[Fecha]])</f>
        <v>21</v>
      </c>
    </row>
    <row r="5705" spans="2:12" x14ac:dyDescent="0.25">
      <c r="B5705" s="219">
        <v>46224</v>
      </c>
      <c r="C5705" s="74" t="s">
        <v>123</v>
      </c>
      <c r="D5705" s="216" t="s">
        <v>144</v>
      </c>
      <c r="E5705" s="201">
        <v>137.79</v>
      </c>
      <c r="F5705" s="201">
        <v>1</v>
      </c>
      <c r="G5705" s="48">
        <f>+(Ventas_Wellpro[[#This Row],[Precio de Venta]]*0.16)*Ventas_Wellpro[[#This Row],[Cantidad Vendida]]</f>
        <v>22.046399999999998</v>
      </c>
      <c r="H5705" s="203">
        <v>137.79</v>
      </c>
      <c r="I5705" s="17">
        <f>+Ventas_Wellpro[[#This Row],[Total de Venta sin IVA]]+Ventas_Wellpro[[#This Row],[IVA]]</f>
        <v>159.8364</v>
      </c>
      <c r="J5705">
        <f>YEAR(Ventas_Wellpro[[#This Row],[Fecha]])</f>
        <v>2026</v>
      </c>
      <c r="K5705" t="str">
        <f>TEXT(Ventas_Wellpro[[#This Row],[Fecha]],"MMMM")</f>
        <v>julio</v>
      </c>
      <c r="L5705">
        <f>DAY(Ventas_Wellpro[[#This Row],[Fecha]])</f>
        <v>21</v>
      </c>
    </row>
    <row r="5706" spans="2:12" x14ac:dyDescent="0.25">
      <c r="B5706" s="220">
        <v>46224</v>
      </c>
      <c r="C5706" s="74" t="s">
        <v>123</v>
      </c>
      <c r="D5706" s="217" t="s">
        <v>144</v>
      </c>
      <c r="E5706" s="202">
        <v>137.79</v>
      </c>
      <c r="F5706" s="202">
        <v>1</v>
      </c>
      <c r="G5706" s="48">
        <f>+(Ventas_Wellpro[[#This Row],[Precio de Venta]]*0.16)*Ventas_Wellpro[[#This Row],[Cantidad Vendida]]</f>
        <v>22.046399999999998</v>
      </c>
      <c r="H5706" s="204">
        <v>137.79</v>
      </c>
      <c r="I5706" s="17">
        <f>+Ventas_Wellpro[[#This Row],[Total de Venta sin IVA]]+Ventas_Wellpro[[#This Row],[IVA]]</f>
        <v>159.8364</v>
      </c>
      <c r="J5706">
        <f>YEAR(Ventas_Wellpro[[#This Row],[Fecha]])</f>
        <v>2026</v>
      </c>
      <c r="K5706" t="str">
        <f>TEXT(Ventas_Wellpro[[#This Row],[Fecha]],"MMMM")</f>
        <v>julio</v>
      </c>
      <c r="L5706">
        <f>DAY(Ventas_Wellpro[[#This Row],[Fecha]])</f>
        <v>21</v>
      </c>
    </row>
    <row r="5707" spans="2:12" x14ac:dyDescent="0.25">
      <c r="B5707" s="219">
        <v>46224</v>
      </c>
      <c r="C5707" s="74" t="s">
        <v>123</v>
      </c>
      <c r="D5707" s="216" t="s">
        <v>144</v>
      </c>
      <c r="E5707" s="201">
        <v>137.79</v>
      </c>
      <c r="F5707" s="201">
        <v>1</v>
      </c>
      <c r="G5707" s="48">
        <f>+(Ventas_Wellpro[[#This Row],[Precio de Venta]]*0.16)*Ventas_Wellpro[[#This Row],[Cantidad Vendida]]</f>
        <v>22.046399999999998</v>
      </c>
      <c r="H5707" s="203">
        <v>137.79</v>
      </c>
      <c r="I5707" s="17">
        <f>+Ventas_Wellpro[[#This Row],[Total de Venta sin IVA]]+Ventas_Wellpro[[#This Row],[IVA]]</f>
        <v>159.8364</v>
      </c>
      <c r="J5707">
        <f>YEAR(Ventas_Wellpro[[#This Row],[Fecha]])</f>
        <v>2026</v>
      </c>
      <c r="K5707" t="str">
        <f>TEXT(Ventas_Wellpro[[#This Row],[Fecha]],"MMMM")</f>
        <v>julio</v>
      </c>
      <c r="L5707">
        <f>DAY(Ventas_Wellpro[[#This Row],[Fecha]])</f>
        <v>21</v>
      </c>
    </row>
    <row r="5708" spans="2:12" x14ac:dyDescent="0.25">
      <c r="B5708" s="219">
        <v>46225</v>
      </c>
      <c r="C5708" s="221" t="s">
        <v>259</v>
      </c>
      <c r="D5708" s="216" t="s">
        <v>145</v>
      </c>
      <c r="E5708" s="201">
        <v>54.96</v>
      </c>
      <c r="F5708" s="201">
        <v>100</v>
      </c>
      <c r="G5708" s="48">
        <f>+(Ventas_Wellpro[[#This Row],[Precio de Venta]]*0.16)*Ventas_Wellpro[[#This Row],[Cantidad Vendida]]</f>
        <v>879.36</v>
      </c>
      <c r="H5708" s="203">
        <v>5496</v>
      </c>
      <c r="I5708" s="17">
        <f>+Ventas_Wellpro[[#This Row],[Total de Venta sin IVA]]+Ventas_Wellpro[[#This Row],[IVA]]</f>
        <v>6375.36</v>
      </c>
      <c r="J5708">
        <f>YEAR(Ventas_Wellpro[[#This Row],[Fecha]])</f>
        <v>2026</v>
      </c>
      <c r="K5708" t="str">
        <f>TEXT(Ventas_Wellpro[[#This Row],[Fecha]],"MMMM")</f>
        <v>julio</v>
      </c>
      <c r="L5708">
        <f>DAY(Ventas_Wellpro[[#This Row],[Fecha]])</f>
        <v>22</v>
      </c>
    </row>
    <row r="5709" spans="2:12" x14ac:dyDescent="0.25">
      <c r="B5709" s="220">
        <v>46225</v>
      </c>
      <c r="C5709" s="88" t="s">
        <v>25</v>
      </c>
      <c r="D5709" s="217" t="s">
        <v>145</v>
      </c>
      <c r="E5709" s="202">
        <v>697</v>
      </c>
      <c r="F5709" s="202">
        <v>6</v>
      </c>
      <c r="G5709" s="48">
        <f>+(Ventas_Wellpro[[#This Row],[Precio de Venta]]*0.16)*Ventas_Wellpro[[#This Row],[Cantidad Vendida]]</f>
        <v>669.12</v>
      </c>
      <c r="H5709" s="204">
        <v>4182</v>
      </c>
      <c r="I5709" s="17">
        <f>+Ventas_Wellpro[[#This Row],[Total de Venta sin IVA]]+Ventas_Wellpro[[#This Row],[IVA]]</f>
        <v>4851.12</v>
      </c>
      <c r="J5709">
        <f>YEAR(Ventas_Wellpro[[#This Row],[Fecha]])</f>
        <v>2026</v>
      </c>
      <c r="K5709" t="str">
        <f>TEXT(Ventas_Wellpro[[#This Row],[Fecha]],"MMMM")</f>
        <v>julio</v>
      </c>
      <c r="L5709">
        <f>DAY(Ventas_Wellpro[[#This Row],[Fecha]])</f>
        <v>22</v>
      </c>
    </row>
    <row r="5710" spans="2:12" x14ac:dyDescent="0.25">
      <c r="B5710" s="219">
        <v>46225</v>
      </c>
      <c r="C5710" s="88" t="s">
        <v>18</v>
      </c>
      <c r="D5710" s="216" t="s">
        <v>196</v>
      </c>
      <c r="E5710" s="201">
        <v>525.59</v>
      </c>
      <c r="F5710" s="201">
        <v>6</v>
      </c>
      <c r="G5710" s="48">
        <f>+(Ventas_Wellpro[[#This Row],[Precio de Venta]]*0.16)*Ventas_Wellpro[[#This Row],[Cantidad Vendida]]</f>
        <v>504.56640000000004</v>
      </c>
      <c r="H5710" s="203">
        <v>3153.54</v>
      </c>
      <c r="I5710" s="17">
        <f>+Ventas_Wellpro[[#This Row],[Total de Venta sin IVA]]+Ventas_Wellpro[[#This Row],[IVA]]</f>
        <v>3658.1064000000001</v>
      </c>
      <c r="J5710">
        <f>YEAR(Ventas_Wellpro[[#This Row],[Fecha]])</f>
        <v>2026</v>
      </c>
      <c r="K5710" t="str">
        <f>TEXT(Ventas_Wellpro[[#This Row],[Fecha]],"MMMM")</f>
        <v>julio</v>
      </c>
      <c r="L5710">
        <f>DAY(Ventas_Wellpro[[#This Row],[Fecha]])</f>
        <v>22</v>
      </c>
    </row>
    <row r="5711" spans="2:12" x14ac:dyDescent="0.25">
      <c r="B5711" s="220">
        <v>46225</v>
      </c>
      <c r="C5711" s="88" t="s">
        <v>18</v>
      </c>
      <c r="D5711" s="216" t="s">
        <v>196</v>
      </c>
      <c r="E5711" s="202">
        <v>525.59</v>
      </c>
      <c r="F5711" s="202">
        <v>6</v>
      </c>
      <c r="G5711" s="48">
        <f>+(Ventas_Wellpro[[#This Row],[Precio de Venta]]*0.16)*Ventas_Wellpro[[#This Row],[Cantidad Vendida]]</f>
        <v>504.56640000000004</v>
      </c>
      <c r="H5711" s="204">
        <v>3153.54</v>
      </c>
      <c r="I5711" s="17">
        <f>+Ventas_Wellpro[[#This Row],[Total de Venta sin IVA]]+Ventas_Wellpro[[#This Row],[IVA]]</f>
        <v>3658.1064000000001</v>
      </c>
      <c r="J5711">
        <f>YEAR(Ventas_Wellpro[[#This Row],[Fecha]])</f>
        <v>2026</v>
      </c>
      <c r="K5711" t="str">
        <f>TEXT(Ventas_Wellpro[[#This Row],[Fecha]],"MMMM")</f>
        <v>julio</v>
      </c>
      <c r="L5711">
        <f>DAY(Ventas_Wellpro[[#This Row],[Fecha]])</f>
        <v>22</v>
      </c>
    </row>
    <row r="5712" spans="2:12" x14ac:dyDescent="0.25">
      <c r="B5712" s="219">
        <v>46225</v>
      </c>
      <c r="C5712" s="74" t="s">
        <v>22</v>
      </c>
      <c r="D5712" s="216" t="s">
        <v>144</v>
      </c>
      <c r="E5712" s="201">
        <v>137.79</v>
      </c>
      <c r="F5712" s="201">
        <v>1</v>
      </c>
      <c r="G5712" s="48">
        <f>+(Ventas_Wellpro[[#This Row],[Precio de Venta]]*0.16)*Ventas_Wellpro[[#This Row],[Cantidad Vendida]]</f>
        <v>22.046399999999998</v>
      </c>
      <c r="H5712" s="203">
        <v>137.79</v>
      </c>
      <c r="I5712" s="17">
        <f>+Ventas_Wellpro[[#This Row],[Total de Venta sin IVA]]+Ventas_Wellpro[[#This Row],[IVA]]</f>
        <v>159.8364</v>
      </c>
      <c r="J5712">
        <f>YEAR(Ventas_Wellpro[[#This Row],[Fecha]])</f>
        <v>2026</v>
      </c>
      <c r="K5712" t="str">
        <f>TEXT(Ventas_Wellpro[[#This Row],[Fecha]],"MMMM")</f>
        <v>julio</v>
      </c>
      <c r="L5712">
        <f>DAY(Ventas_Wellpro[[#This Row],[Fecha]])</f>
        <v>22</v>
      </c>
    </row>
    <row r="5713" spans="2:12" x14ac:dyDescent="0.25">
      <c r="B5713" s="220">
        <v>46225</v>
      </c>
      <c r="C5713" s="74" t="s">
        <v>22</v>
      </c>
      <c r="D5713" s="217" t="s">
        <v>145</v>
      </c>
      <c r="E5713" s="202">
        <v>90.54</v>
      </c>
      <c r="F5713" s="202">
        <v>20</v>
      </c>
      <c r="G5713" s="48">
        <f>+(Ventas_Wellpro[[#This Row],[Precio de Venta]]*0.16)*Ventas_Wellpro[[#This Row],[Cantidad Vendida]]</f>
        <v>289.72800000000001</v>
      </c>
      <c r="H5713" s="204">
        <v>1810.8</v>
      </c>
      <c r="I5713" s="17">
        <f>+Ventas_Wellpro[[#This Row],[Total de Venta sin IVA]]+Ventas_Wellpro[[#This Row],[IVA]]</f>
        <v>2100.5279999999998</v>
      </c>
      <c r="J5713">
        <f>YEAR(Ventas_Wellpro[[#This Row],[Fecha]])</f>
        <v>2026</v>
      </c>
      <c r="K5713" t="str">
        <f>TEXT(Ventas_Wellpro[[#This Row],[Fecha]],"MMMM")</f>
        <v>julio</v>
      </c>
      <c r="L5713">
        <f>DAY(Ventas_Wellpro[[#This Row],[Fecha]])</f>
        <v>22</v>
      </c>
    </row>
    <row r="5714" spans="2:12" x14ac:dyDescent="0.25">
      <c r="B5714" s="219">
        <v>46225</v>
      </c>
      <c r="C5714" s="74" t="s">
        <v>21</v>
      </c>
      <c r="D5714" s="216" t="s">
        <v>144</v>
      </c>
      <c r="E5714" s="201">
        <v>137.79</v>
      </c>
      <c r="F5714" s="201">
        <v>1</v>
      </c>
      <c r="G5714" s="48">
        <f>+(Ventas_Wellpro[[#This Row],[Precio de Venta]]*0.16)*Ventas_Wellpro[[#This Row],[Cantidad Vendida]]</f>
        <v>22.046399999999998</v>
      </c>
      <c r="H5714" s="203">
        <v>137.79</v>
      </c>
      <c r="I5714" s="17">
        <f>+Ventas_Wellpro[[#This Row],[Total de Venta sin IVA]]+Ventas_Wellpro[[#This Row],[IVA]]</f>
        <v>159.8364</v>
      </c>
      <c r="J5714">
        <f>YEAR(Ventas_Wellpro[[#This Row],[Fecha]])</f>
        <v>2026</v>
      </c>
      <c r="K5714" t="str">
        <f>TEXT(Ventas_Wellpro[[#This Row],[Fecha]],"MMMM")</f>
        <v>julio</v>
      </c>
      <c r="L5714">
        <f>DAY(Ventas_Wellpro[[#This Row],[Fecha]])</f>
        <v>22</v>
      </c>
    </row>
    <row r="5715" spans="2:12" x14ac:dyDescent="0.25">
      <c r="B5715" s="220">
        <v>46225</v>
      </c>
      <c r="C5715" s="74" t="s">
        <v>21</v>
      </c>
      <c r="D5715" s="217" t="s">
        <v>145</v>
      </c>
      <c r="E5715" s="202">
        <v>90.54</v>
      </c>
      <c r="F5715" s="202">
        <v>60</v>
      </c>
      <c r="G5715" s="48">
        <f>+(Ventas_Wellpro[[#This Row],[Precio de Venta]]*0.16)*Ventas_Wellpro[[#This Row],[Cantidad Vendida]]</f>
        <v>869.18400000000008</v>
      </c>
      <c r="H5715" s="204">
        <v>5432.4</v>
      </c>
      <c r="I5715" s="17">
        <f>+Ventas_Wellpro[[#This Row],[Total de Venta sin IVA]]+Ventas_Wellpro[[#This Row],[IVA]]</f>
        <v>6301.5839999999998</v>
      </c>
      <c r="J5715">
        <f>YEAR(Ventas_Wellpro[[#This Row],[Fecha]])</f>
        <v>2026</v>
      </c>
      <c r="K5715" t="str">
        <f>TEXT(Ventas_Wellpro[[#This Row],[Fecha]],"MMMM")</f>
        <v>julio</v>
      </c>
      <c r="L5715">
        <f>DAY(Ventas_Wellpro[[#This Row],[Fecha]])</f>
        <v>22</v>
      </c>
    </row>
    <row r="5716" spans="2:12" x14ac:dyDescent="0.25">
      <c r="B5716" s="219">
        <v>46225</v>
      </c>
      <c r="C5716" s="74" t="s">
        <v>23</v>
      </c>
      <c r="D5716" s="216" t="s">
        <v>197</v>
      </c>
      <c r="E5716" s="201">
        <v>103.34</v>
      </c>
      <c r="F5716" s="201">
        <v>240</v>
      </c>
      <c r="G5716" s="48">
        <f>+(Ventas_Wellpro[[#This Row],[Precio de Venta]]*0.16)*Ventas_Wellpro[[#This Row],[Cantidad Vendida]]</f>
        <v>3968.2560000000003</v>
      </c>
      <c r="H5716" s="203">
        <v>24801.599999999999</v>
      </c>
      <c r="I5716" s="17">
        <f>+Ventas_Wellpro[[#This Row],[Total de Venta sin IVA]]+Ventas_Wellpro[[#This Row],[IVA]]</f>
        <v>28769.856</v>
      </c>
      <c r="J5716">
        <f>YEAR(Ventas_Wellpro[[#This Row],[Fecha]])</f>
        <v>2026</v>
      </c>
      <c r="K5716" t="str">
        <f>TEXT(Ventas_Wellpro[[#This Row],[Fecha]],"MMMM")</f>
        <v>julio</v>
      </c>
      <c r="L5716">
        <f>DAY(Ventas_Wellpro[[#This Row],[Fecha]])</f>
        <v>22</v>
      </c>
    </row>
    <row r="5717" spans="2:12" x14ac:dyDescent="0.25">
      <c r="B5717" s="220">
        <v>46225</v>
      </c>
      <c r="C5717" s="74" t="s">
        <v>24</v>
      </c>
      <c r="D5717" s="217" t="s">
        <v>144</v>
      </c>
      <c r="E5717" s="202">
        <v>137.79</v>
      </c>
      <c r="F5717" s="202">
        <v>1</v>
      </c>
      <c r="G5717" s="48">
        <f>+(Ventas_Wellpro[[#This Row],[Precio de Venta]]*0.16)*Ventas_Wellpro[[#This Row],[Cantidad Vendida]]</f>
        <v>22.046399999999998</v>
      </c>
      <c r="H5717" s="204">
        <v>137.79</v>
      </c>
      <c r="I5717" s="17">
        <f>+Ventas_Wellpro[[#This Row],[Total de Venta sin IVA]]+Ventas_Wellpro[[#This Row],[IVA]]</f>
        <v>159.8364</v>
      </c>
      <c r="J5717">
        <f>YEAR(Ventas_Wellpro[[#This Row],[Fecha]])</f>
        <v>2026</v>
      </c>
      <c r="K5717" t="str">
        <f>TEXT(Ventas_Wellpro[[#This Row],[Fecha]],"MMMM")</f>
        <v>julio</v>
      </c>
      <c r="L5717">
        <f>DAY(Ventas_Wellpro[[#This Row],[Fecha]])</f>
        <v>22</v>
      </c>
    </row>
    <row r="5718" spans="2:12" x14ac:dyDescent="0.25">
      <c r="B5718" s="219">
        <v>46225</v>
      </c>
      <c r="C5718" s="74" t="s">
        <v>12</v>
      </c>
      <c r="D5718" s="216" t="s">
        <v>144</v>
      </c>
      <c r="E5718" s="201">
        <v>343.97</v>
      </c>
      <c r="F5718" s="201">
        <v>1</v>
      </c>
      <c r="G5718" s="48">
        <f>+(Ventas_Wellpro[[#This Row],[Precio de Venta]]*0.16)*Ventas_Wellpro[[#This Row],[Cantidad Vendida]]</f>
        <v>55.035200000000003</v>
      </c>
      <c r="H5718" s="203">
        <v>343.97</v>
      </c>
      <c r="I5718" s="17">
        <f>+Ventas_Wellpro[[#This Row],[Total de Venta sin IVA]]+Ventas_Wellpro[[#This Row],[IVA]]</f>
        <v>399.00520000000006</v>
      </c>
      <c r="J5718">
        <f>YEAR(Ventas_Wellpro[[#This Row],[Fecha]])</f>
        <v>2026</v>
      </c>
      <c r="K5718" t="str">
        <f>TEXT(Ventas_Wellpro[[#This Row],[Fecha]],"MMMM")</f>
        <v>julio</v>
      </c>
      <c r="L5718">
        <f>DAY(Ventas_Wellpro[[#This Row],[Fecha]])</f>
        <v>22</v>
      </c>
    </row>
    <row r="5719" spans="2:12" x14ac:dyDescent="0.25">
      <c r="B5719" s="220">
        <v>46225</v>
      </c>
      <c r="C5719" s="74" t="s">
        <v>10</v>
      </c>
      <c r="D5719" s="217" t="s">
        <v>144</v>
      </c>
      <c r="E5719" s="202">
        <v>343.97</v>
      </c>
      <c r="F5719" s="202">
        <v>1</v>
      </c>
      <c r="G5719" s="48">
        <f>+(Ventas_Wellpro[[#This Row],[Precio de Venta]]*0.16)*Ventas_Wellpro[[#This Row],[Cantidad Vendida]]</f>
        <v>55.035200000000003</v>
      </c>
      <c r="H5719" s="204">
        <v>343.97</v>
      </c>
      <c r="I5719" s="17">
        <f>+Ventas_Wellpro[[#This Row],[Total de Venta sin IVA]]+Ventas_Wellpro[[#This Row],[IVA]]</f>
        <v>399.00520000000006</v>
      </c>
      <c r="J5719">
        <f>YEAR(Ventas_Wellpro[[#This Row],[Fecha]])</f>
        <v>2026</v>
      </c>
      <c r="K5719" t="str">
        <f>TEXT(Ventas_Wellpro[[#This Row],[Fecha]],"MMMM")</f>
        <v>julio</v>
      </c>
      <c r="L5719">
        <f>DAY(Ventas_Wellpro[[#This Row],[Fecha]])</f>
        <v>22</v>
      </c>
    </row>
    <row r="5720" spans="2:12" x14ac:dyDescent="0.25">
      <c r="B5720" s="219">
        <v>46225</v>
      </c>
      <c r="C5720" s="74" t="s">
        <v>10</v>
      </c>
      <c r="D5720" s="216" t="s">
        <v>144</v>
      </c>
      <c r="E5720" s="201">
        <v>343.97</v>
      </c>
      <c r="F5720" s="201">
        <v>1</v>
      </c>
      <c r="G5720" s="48">
        <f>+(Ventas_Wellpro[[#This Row],[Precio de Venta]]*0.16)*Ventas_Wellpro[[#This Row],[Cantidad Vendida]]</f>
        <v>55.035200000000003</v>
      </c>
      <c r="H5720" s="203">
        <v>343.97</v>
      </c>
      <c r="I5720" s="17">
        <f>+Ventas_Wellpro[[#This Row],[Total de Venta sin IVA]]+Ventas_Wellpro[[#This Row],[IVA]]</f>
        <v>399.00520000000006</v>
      </c>
      <c r="J5720">
        <f>YEAR(Ventas_Wellpro[[#This Row],[Fecha]])</f>
        <v>2026</v>
      </c>
      <c r="K5720" t="str">
        <f>TEXT(Ventas_Wellpro[[#This Row],[Fecha]],"MMMM")</f>
        <v>julio</v>
      </c>
      <c r="L5720">
        <f>DAY(Ventas_Wellpro[[#This Row],[Fecha]])</f>
        <v>22</v>
      </c>
    </row>
    <row r="5721" spans="2:12" x14ac:dyDescent="0.25">
      <c r="B5721" s="220">
        <v>46225</v>
      </c>
      <c r="C5721" s="74" t="s">
        <v>13</v>
      </c>
      <c r="D5721" s="216" t="s">
        <v>196</v>
      </c>
      <c r="E5721" s="202">
        <v>192.03</v>
      </c>
      <c r="F5721" s="202">
        <v>1</v>
      </c>
      <c r="G5721" s="48">
        <f>+(Ventas_Wellpro[[#This Row],[Precio de Venta]]*0.16)*Ventas_Wellpro[[#This Row],[Cantidad Vendida]]</f>
        <v>30.724800000000002</v>
      </c>
      <c r="H5721" s="204">
        <v>192.03</v>
      </c>
      <c r="I5721" s="17">
        <f>+Ventas_Wellpro[[#This Row],[Total de Venta sin IVA]]+Ventas_Wellpro[[#This Row],[IVA]]</f>
        <v>222.75479999999999</v>
      </c>
      <c r="J5721">
        <f>YEAR(Ventas_Wellpro[[#This Row],[Fecha]])</f>
        <v>2026</v>
      </c>
      <c r="K5721" t="str">
        <f>TEXT(Ventas_Wellpro[[#This Row],[Fecha]],"MMMM")</f>
        <v>julio</v>
      </c>
      <c r="L5721">
        <f>DAY(Ventas_Wellpro[[#This Row],[Fecha]])</f>
        <v>22</v>
      </c>
    </row>
    <row r="5722" spans="2:12" x14ac:dyDescent="0.25">
      <c r="B5722" s="219">
        <v>46225</v>
      </c>
      <c r="C5722" s="74" t="s">
        <v>13</v>
      </c>
      <c r="D5722" s="216" t="s">
        <v>196</v>
      </c>
      <c r="E5722" s="201">
        <v>192.03</v>
      </c>
      <c r="F5722" s="201">
        <v>1</v>
      </c>
      <c r="G5722" s="48">
        <f>+(Ventas_Wellpro[[#This Row],[Precio de Venta]]*0.16)*Ventas_Wellpro[[#This Row],[Cantidad Vendida]]</f>
        <v>30.724800000000002</v>
      </c>
      <c r="H5722" s="203">
        <v>192.03</v>
      </c>
      <c r="I5722" s="17">
        <f>+Ventas_Wellpro[[#This Row],[Total de Venta sin IVA]]+Ventas_Wellpro[[#This Row],[IVA]]</f>
        <v>222.75479999999999</v>
      </c>
      <c r="J5722">
        <f>YEAR(Ventas_Wellpro[[#This Row],[Fecha]])</f>
        <v>2026</v>
      </c>
      <c r="K5722" t="str">
        <f>TEXT(Ventas_Wellpro[[#This Row],[Fecha]],"MMMM")</f>
        <v>julio</v>
      </c>
      <c r="L5722">
        <f>DAY(Ventas_Wellpro[[#This Row],[Fecha]])</f>
        <v>22</v>
      </c>
    </row>
    <row r="5723" spans="2:12" x14ac:dyDescent="0.25">
      <c r="B5723" s="220">
        <v>46225</v>
      </c>
      <c r="C5723" s="74" t="s">
        <v>13</v>
      </c>
      <c r="D5723" s="216" t="s">
        <v>196</v>
      </c>
      <c r="E5723" s="202">
        <v>192.03</v>
      </c>
      <c r="F5723" s="202">
        <v>1</v>
      </c>
      <c r="G5723" s="48">
        <f>+(Ventas_Wellpro[[#This Row],[Precio de Venta]]*0.16)*Ventas_Wellpro[[#This Row],[Cantidad Vendida]]</f>
        <v>30.724800000000002</v>
      </c>
      <c r="H5723" s="204">
        <v>192.03</v>
      </c>
      <c r="I5723" s="17">
        <f>+Ventas_Wellpro[[#This Row],[Total de Venta sin IVA]]+Ventas_Wellpro[[#This Row],[IVA]]</f>
        <v>222.75479999999999</v>
      </c>
      <c r="J5723">
        <f>YEAR(Ventas_Wellpro[[#This Row],[Fecha]])</f>
        <v>2026</v>
      </c>
      <c r="K5723" t="str">
        <f>TEXT(Ventas_Wellpro[[#This Row],[Fecha]],"MMMM")</f>
        <v>julio</v>
      </c>
      <c r="L5723">
        <f>DAY(Ventas_Wellpro[[#This Row],[Fecha]])</f>
        <v>22</v>
      </c>
    </row>
    <row r="5724" spans="2:12" x14ac:dyDescent="0.25">
      <c r="B5724" s="219">
        <v>46225</v>
      </c>
      <c r="C5724" s="74" t="s">
        <v>13</v>
      </c>
      <c r="D5724" s="216" t="s">
        <v>196</v>
      </c>
      <c r="E5724" s="201">
        <v>192.03</v>
      </c>
      <c r="F5724" s="201">
        <v>1</v>
      </c>
      <c r="G5724" s="48">
        <f>+(Ventas_Wellpro[[#This Row],[Precio de Venta]]*0.16)*Ventas_Wellpro[[#This Row],[Cantidad Vendida]]</f>
        <v>30.724800000000002</v>
      </c>
      <c r="H5724" s="203">
        <v>192.03</v>
      </c>
      <c r="I5724" s="17">
        <f>+Ventas_Wellpro[[#This Row],[Total de Venta sin IVA]]+Ventas_Wellpro[[#This Row],[IVA]]</f>
        <v>222.75479999999999</v>
      </c>
      <c r="J5724">
        <f>YEAR(Ventas_Wellpro[[#This Row],[Fecha]])</f>
        <v>2026</v>
      </c>
      <c r="K5724" t="str">
        <f>TEXT(Ventas_Wellpro[[#This Row],[Fecha]],"MMMM")</f>
        <v>julio</v>
      </c>
      <c r="L5724">
        <f>DAY(Ventas_Wellpro[[#This Row],[Fecha]])</f>
        <v>22</v>
      </c>
    </row>
    <row r="5725" spans="2:12" x14ac:dyDescent="0.25">
      <c r="B5725" s="220">
        <v>46225</v>
      </c>
      <c r="C5725" s="74" t="s">
        <v>17</v>
      </c>
      <c r="D5725" s="216" t="s">
        <v>196</v>
      </c>
      <c r="E5725" s="202">
        <v>498.66</v>
      </c>
      <c r="F5725" s="202">
        <v>6</v>
      </c>
      <c r="G5725" s="48">
        <f>+(Ventas_Wellpro[[#This Row],[Precio de Venta]]*0.16)*Ventas_Wellpro[[#This Row],[Cantidad Vendida]]</f>
        <v>478.71360000000004</v>
      </c>
      <c r="H5725" s="204">
        <v>2991.96</v>
      </c>
      <c r="I5725" s="17">
        <f>+Ventas_Wellpro[[#This Row],[Total de Venta sin IVA]]+Ventas_Wellpro[[#This Row],[IVA]]</f>
        <v>3470.6736000000001</v>
      </c>
      <c r="J5725">
        <f>YEAR(Ventas_Wellpro[[#This Row],[Fecha]])</f>
        <v>2026</v>
      </c>
      <c r="K5725" t="str">
        <f>TEXT(Ventas_Wellpro[[#This Row],[Fecha]],"MMMM")</f>
        <v>julio</v>
      </c>
      <c r="L5725">
        <f>DAY(Ventas_Wellpro[[#This Row],[Fecha]])</f>
        <v>22</v>
      </c>
    </row>
    <row r="5726" spans="2:12" x14ac:dyDescent="0.25">
      <c r="B5726" s="219">
        <v>46225</v>
      </c>
      <c r="C5726" s="74" t="s">
        <v>17</v>
      </c>
      <c r="D5726" s="216" t="s">
        <v>196</v>
      </c>
      <c r="E5726" s="201">
        <v>498.66</v>
      </c>
      <c r="F5726" s="201">
        <v>6</v>
      </c>
      <c r="G5726" s="48">
        <f>+(Ventas_Wellpro[[#This Row],[Precio de Venta]]*0.16)*Ventas_Wellpro[[#This Row],[Cantidad Vendida]]</f>
        <v>478.71360000000004</v>
      </c>
      <c r="H5726" s="203">
        <v>2991.96</v>
      </c>
      <c r="I5726" s="17">
        <f>+Ventas_Wellpro[[#This Row],[Total de Venta sin IVA]]+Ventas_Wellpro[[#This Row],[IVA]]</f>
        <v>3470.6736000000001</v>
      </c>
      <c r="J5726">
        <f>YEAR(Ventas_Wellpro[[#This Row],[Fecha]])</f>
        <v>2026</v>
      </c>
      <c r="K5726" t="str">
        <f>TEXT(Ventas_Wellpro[[#This Row],[Fecha]],"MMMM")</f>
        <v>julio</v>
      </c>
      <c r="L5726">
        <f>DAY(Ventas_Wellpro[[#This Row],[Fecha]])</f>
        <v>22</v>
      </c>
    </row>
    <row r="5727" spans="2:12" x14ac:dyDescent="0.25">
      <c r="B5727" s="220">
        <v>46225</v>
      </c>
      <c r="C5727" s="74" t="s">
        <v>15</v>
      </c>
      <c r="D5727" s="217" t="s">
        <v>145</v>
      </c>
      <c r="E5727" s="202">
        <v>632.99</v>
      </c>
      <c r="F5727" s="202">
        <v>8</v>
      </c>
      <c r="G5727" s="48">
        <f>+(Ventas_Wellpro[[#This Row],[Precio de Venta]]*0.16)*Ventas_Wellpro[[#This Row],[Cantidad Vendida]]</f>
        <v>810.22720000000004</v>
      </c>
      <c r="H5727" s="204">
        <v>5063.92</v>
      </c>
      <c r="I5727" s="17">
        <f>+Ventas_Wellpro[[#This Row],[Total de Venta sin IVA]]+Ventas_Wellpro[[#This Row],[IVA]]</f>
        <v>5874.1472000000003</v>
      </c>
      <c r="J5727">
        <f>YEAR(Ventas_Wellpro[[#This Row],[Fecha]])</f>
        <v>2026</v>
      </c>
      <c r="K5727" t="str">
        <f>TEXT(Ventas_Wellpro[[#This Row],[Fecha]],"MMMM")</f>
        <v>julio</v>
      </c>
      <c r="L5727">
        <f>DAY(Ventas_Wellpro[[#This Row],[Fecha]])</f>
        <v>22</v>
      </c>
    </row>
    <row r="5728" spans="2:12" x14ac:dyDescent="0.25">
      <c r="B5728" s="219">
        <v>46225</v>
      </c>
      <c r="C5728" s="74" t="s">
        <v>15</v>
      </c>
      <c r="D5728" s="216" t="s">
        <v>215</v>
      </c>
      <c r="E5728" s="201">
        <v>505.86</v>
      </c>
      <c r="F5728" s="201">
        <v>110</v>
      </c>
      <c r="G5728" s="48">
        <f>+(Ventas_Wellpro[[#This Row],[Precio de Venta]]*0.16)*Ventas_Wellpro[[#This Row],[Cantidad Vendida]]</f>
        <v>8903.1360000000004</v>
      </c>
      <c r="H5728" s="203">
        <v>55644.6</v>
      </c>
      <c r="I5728" s="17">
        <f>+Ventas_Wellpro[[#This Row],[Total de Venta sin IVA]]+Ventas_Wellpro[[#This Row],[IVA]]</f>
        <v>64547.735999999997</v>
      </c>
      <c r="J5728">
        <f>YEAR(Ventas_Wellpro[[#This Row],[Fecha]])</f>
        <v>2026</v>
      </c>
      <c r="K5728" t="str">
        <f>TEXT(Ventas_Wellpro[[#This Row],[Fecha]],"MMMM")</f>
        <v>julio</v>
      </c>
      <c r="L5728">
        <f>DAY(Ventas_Wellpro[[#This Row],[Fecha]])</f>
        <v>22</v>
      </c>
    </row>
    <row r="5729" spans="2:12" x14ac:dyDescent="0.25">
      <c r="B5729" s="219">
        <v>46225</v>
      </c>
      <c r="C5729" s="123" t="s">
        <v>147</v>
      </c>
      <c r="D5729" s="216" t="s">
        <v>144</v>
      </c>
      <c r="E5729" s="201">
        <v>94.82</v>
      </c>
      <c r="F5729" s="201">
        <v>1</v>
      </c>
      <c r="G5729" s="48">
        <f>+(Ventas_Wellpro[[#This Row],[Precio de Venta]]*0.16)*Ventas_Wellpro[[#This Row],[Cantidad Vendida]]</f>
        <v>15.171199999999999</v>
      </c>
      <c r="H5729" s="203">
        <v>94.82</v>
      </c>
      <c r="I5729" s="17">
        <f>+Ventas_Wellpro[[#This Row],[Total de Venta sin IVA]]+Ventas_Wellpro[[#This Row],[IVA]]</f>
        <v>109.99119999999999</v>
      </c>
      <c r="J5729">
        <f>YEAR(Ventas_Wellpro[[#This Row],[Fecha]])</f>
        <v>2026</v>
      </c>
      <c r="K5729" t="str">
        <f>TEXT(Ventas_Wellpro[[#This Row],[Fecha]],"MMMM")</f>
        <v>julio</v>
      </c>
      <c r="L5729">
        <f>DAY(Ventas_Wellpro[[#This Row],[Fecha]])</f>
        <v>22</v>
      </c>
    </row>
    <row r="5730" spans="2:12" x14ac:dyDescent="0.25">
      <c r="B5730" s="220">
        <v>46225</v>
      </c>
      <c r="C5730" s="74" t="s">
        <v>123</v>
      </c>
      <c r="D5730" s="217" t="s">
        <v>144</v>
      </c>
      <c r="E5730" s="202">
        <v>137.79</v>
      </c>
      <c r="F5730" s="202">
        <v>1</v>
      </c>
      <c r="G5730" s="48">
        <f>+(Ventas_Wellpro[[#This Row],[Precio de Venta]]*0.16)*Ventas_Wellpro[[#This Row],[Cantidad Vendida]]</f>
        <v>22.046399999999998</v>
      </c>
      <c r="H5730" s="204">
        <v>137.79</v>
      </c>
      <c r="I5730" s="17">
        <f>+Ventas_Wellpro[[#This Row],[Total de Venta sin IVA]]+Ventas_Wellpro[[#This Row],[IVA]]</f>
        <v>159.8364</v>
      </c>
      <c r="J5730">
        <f>YEAR(Ventas_Wellpro[[#This Row],[Fecha]])</f>
        <v>2026</v>
      </c>
      <c r="K5730" t="str">
        <f>TEXT(Ventas_Wellpro[[#This Row],[Fecha]],"MMMM")</f>
        <v>julio</v>
      </c>
      <c r="L5730">
        <f>DAY(Ventas_Wellpro[[#This Row],[Fecha]])</f>
        <v>22</v>
      </c>
    </row>
    <row r="5731" spans="2:12" x14ac:dyDescent="0.25">
      <c r="B5731" s="219">
        <v>46225</v>
      </c>
      <c r="C5731" s="74" t="s">
        <v>123</v>
      </c>
      <c r="D5731" s="216" t="s">
        <v>144</v>
      </c>
      <c r="E5731" s="201">
        <v>137.79</v>
      </c>
      <c r="F5731" s="201">
        <v>1</v>
      </c>
      <c r="G5731" s="48">
        <f>+(Ventas_Wellpro[[#This Row],[Precio de Venta]]*0.16)*Ventas_Wellpro[[#This Row],[Cantidad Vendida]]</f>
        <v>22.046399999999998</v>
      </c>
      <c r="H5731" s="203">
        <v>137.79</v>
      </c>
      <c r="I5731" s="17">
        <f>+Ventas_Wellpro[[#This Row],[Total de Venta sin IVA]]+Ventas_Wellpro[[#This Row],[IVA]]</f>
        <v>159.8364</v>
      </c>
      <c r="J5731">
        <f>YEAR(Ventas_Wellpro[[#This Row],[Fecha]])</f>
        <v>2026</v>
      </c>
      <c r="K5731" t="str">
        <f>TEXT(Ventas_Wellpro[[#This Row],[Fecha]],"MMMM")</f>
        <v>julio</v>
      </c>
      <c r="L5731">
        <f>DAY(Ventas_Wellpro[[#This Row],[Fecha]])</f>
        <v>22</v>
      </c>
    </row>
    <row r="5732" spans="2:12" x14ac:dyDescent="0.25">
      <c r="B5732" s="220">
        <v>46225</v>
      </c>
      <c r="C5732" s="74" t="s">
        <v>123</v>
      </c>
      <c r="D5732" s="217" t="s">
        <v>144</v>
      </c>
      <c r="E5732" s="202">
        <v>137.79</v>
      </c>
      <c r="F5732" s="202">
        <v>1</v>
      </c>
      <c r="G5732" s="48">
        <f>+(Ventas_Wellpro[[#This Row],[Precio de Venta]]*0.16)*Ventas_Wellpro[[#This Row],[Cantidad Vendida]]</f>
        <v>22.046399999999998</v>
      </c>
      <c r="H5732" s="204">
        <v>137.79</v>
      </c>
      <c r="I5732" s="17">
        <f>+Ventas_Wellpro[[#This Row],[Total de Venta sin IVA]]+Ventas_Wellpro[[#This Row],[IVA]]</f>
        <v>159.8364</v>
      </c>
      <c r="J5732">
        <f>YEAR(Ventas_Wellpro[[#This Row],[Fecha]])</f>
        <v>2026</v>
      </c>
      <c r="K5732" t="str">
        <f>TEXT(Ventas_Wellpro[[#This Row],[Fecha]],"MMMM")</f>
        <v>julio</v>
      </c>
      <c r="L5732">
        <f>DAY(Ventas_Wellpro[[#This Row],[Fecha]])</f>
        <v>22</v>
      </c>
    </row>
    <row r="5733" spans="2:12" x14ac:dyDescent="0.25">
      <c r="B5733" s="219">
        <v>46225</v>
      </c>
      <c r="C5733" s="74" t="s">
        <v>123</v>
      </c>
      <c r="D5733" s="216" t="s">
        <v>144</v>
      </c>
      <c r="E5733" s="201">
        <v>137.79</v>
      </c>
      <c r="F5733" s="201">
        <v>1</v>
      </c>
      <c r="G5733" s="48">
        <f>+(Ventas_Wellpro[[#This Row],[Precio de Venta]]*0.16)*Ventas_Wellpro[[#This Row],[Cantidad Vendida]]</f>
        <v>22.046399999999998</v>
      </c>
      <c r="H5733" s="203">
        <v>137.79</v>
      </c>
      <c r="I5733" s="17">
        <f>+Ventas_Wellpro[[#This Row],[Total de Venta sin IVA]]+Ventas_Wellpro[[#This Row],[IVA]]</f>
        <v>159.8364</v>
      </c>
      <c r="J5733">
        <f>YEAR(Ventas_Wellpro[[#This Row],[Fecha]])</f>
        <v>2026</v>
      </c>
      <c r="K5733" t="str">
        <f>TEXT(Ventas_Wellpro[[#This Row],[Fecha]],"MMMM")</f>
        <v>julio</v>
      </c>
      <c r="L5733">
        <f>DAY(Ventas_Wellpro[[#This Row],[Fecha]])</f>
        <v>22</v>
      </c>
    </row>
    <row r="5734" spans="2:12" x14ac:dyDescent="0.25">
      <c r="B5734" s="219">
        <v>46227</v>
      </c>
      <c r="C5734" s="74" t="s">
        <v>22</v>
      </c>
      <c r="D5734" s="216" t="s">
        <v>216</v>
      </c>
      <c r="E5734" s="201">
        <v>137.79</v>
      </c>
      <c r="F5734" s="201">
        <v>1</v>
      </c>
      <c r="G5734" s="48">
        <f>+(Ventas_Wellpro[[#This Row],[Precio de Venta]]*0.16)*Ventas_Wellpro[[#This Row],[Cantidad Vendida]]</f>
        <v>22.046399999999998</v>
      </c>
      <c r="H5734" s="203">
        <v>137.79</v>
      </c>
      <c r="I5734" s="17">
        <f>+Ventas_Wellpro[[#This Row],[Total de Venta sin IVA]]+Ventas_Wellpro[[#This Row],[IVA]]</f>
        <v>159.8364</v>
      </c>
      <c r="J5734">
        <f>YEAR(Ventas_Wellpro[[#This Row],[Fecha]])</f>
        <v>2026</v>
      </c>
      <c r="K5734" t="str">
        <f>TEXT(Ventas_Wellpro[[#This Row],[Fecha]],"MMMM")</f>
        <v>julio</v>
      </c>
      <c r="L5734">
        <f>DAY(Ventas_Wellpro[[#This Row],[Fecha]])</f>
        <v>24</v>
      </c>
    </row>
    <row r="5735" spans="2:12" x14ac:dyDescent="0.25">
      <c r="B5735" s="220">
        <v>46227</v>
      </c>
      <c r="C5735" s="74" t="s">
        <v>22</v>
      </c>
      <c r="D5735" s="217" t="s">
        <v>216</v>
      </c>
      <c r="E5735" s="202">
        <v>137.79</v>
      </c>
      <c r="F5735" s="202">
        <v>1</v>
      </c>
      <c r="G5735" s="48">
        <f>+(Ventas_Wellpro[[#This Row],[Precio de Venta]]*0.16)*Ventas_Wellpro[[#This Row],[Cantidad Vendida]]</f>
        <v>22.046399999999998</v>
      </c>
      <c r="H5735" s="204">
        <v>137.79</v>
      </c>
      <c r="I5735" s="17">
        <f>+Ventas_Wellpro[[#This Row],[Total de Venta sin IVA]]+Ventas_Wellpro[[#This Row],[IVA]]</f>
        <v>159.8364</v>
      </c>
      <c r="J5735">
        <f>YEAR(Ventas_Wellpro[[#This Row],[Fecha]])</f>
        <v>2026</v>
      </c>
      <c r="K5735" t="str">
        <f>TEXT(Ventas_Wellpro[[#This Row],[Fecha]],"MMMM")</f>
        <v>julio</v>
      </c>
      <c r="L5735">
        <f>DAY(Ventas_Wellpro[[#This Row],[Fecha]])</f>
        <v>24</v>
      </c>
    </row>
    <row r="5736" spans="2:12" x14ac:dyDescent="0.25">
      <c r="B5736" s="219">
        <v>46227</v>
      </c>
      <c r="C5736" s="74" t="s">
        <v>22</v>
      </c>
      <c r="D5736" s="216" t="s">
        <v>216</v>
      </c>
      <c r="E5736" s="201">
        <v>137.79</v>
      </c>
      <c r="F5736" s="201">
        <v>1</v>
      </c>
      <c r="G5736" s="48">
        <f>+(Ventas_Wellpro[[#This Row],[Precio de Venta]]*0.16)*Ventas_Wellpro[[#This Row],[Cantidad Vendida]]</f>
        <v>22.046399999999998</v>
      </c>
      <c r="H5736" s="203">
        <v>137.79</v>
      </c>
      <c r="I5736" s="17">
        <f>+Ventas_Wellpro[[#This Row],[Total de Venta sin IVA]]+Ventas_Wellpro[[#This Row],[IVA]]</f>
        <v>159.8364</v>
      </c>
      <c r="J5736">
        <f>YEAR(Ventas_Wellpro[[#This Row],[Fecha]])</f>
        <v>2026</v>
      </c>
      <c r="K5736" t="str">
        <f>TEXT(Ventas_Wellpro[[#This Row],[Fecha]],"MMMM")</f>
        <v>julio</v>
      </c>
      <c r="L5736">
        <f>DAY(Ventas_Wellpro[[#This Row],[Fecha]])</f>
        <v>24</v>
      </c>
    </row>
    <row r="5737" spans="2:12" x14ac:dyDescent="0.25">
      <c r="B5737" s="220">
        <v>46227</v>
      </c>
      <c r="C5737" s="74" t="s">
        <v>22</v>
      </c>
      <c r="D5737" s="217" t="s">
        <v>216</v>
      </c>
      <c r="E5737" s="202">
        <v>137.79</v>
      </c>
      <c r="F5737" s="202">
        <v>1</v>
      </c>
      <c r="G5737" s="48">
        <f>+(Ventas_Wellpro[[#This Row],[Precio de Venta]]*0.16)*Ventas_Wellpro[[#This Row],[Cantidad Vendida]]</f>
        <v>22.046399999999998</v>
      </c>
      <c r="H5737" s="204">
        <v>137.79</v>
      </c>
      <c r="I5737" s="17">
        <f>+Ventas_Wellpro[[#This Row],[Total de Venta sin IVA]]+Ventas_Wellpro[[#This Row],[IVA]]</f>
        <v>159.8364</v>
      </c>
      <c r="J5737">
        <f>YEAR(Ventas_Wellpro[[#This Row],[Fecha]])</f>
        <v>2026</v>
      </c>
      <c r="K5737" t="str">
        <f>TEXT(Ventas_Wellpro[[#This Row],[Fecha]],"MMMM")</f>
        <v>julio</v>
      </c>
      <c r="L5737">
        <f>DAY(Ventas_Wellpro[[#This Row],[Fecha]])</f>
        <v>24</v>
      </c>
    </row>
    <row r="5738" spans="2:12" x14ac:dyDescent="0.25">
      <c r="B5738" s="219">
        <v>46227</v>
      </c>
      <c r="C5738" s="74" t="s">
        <v>22</v>
      </c>
      <c r="D5738" s="216" t="s">
        <v>216</v>
      </c>
      <c r="E5738" s="201">
        <v>137.79</v>
      </c>
      <c r="F5738" s="201">
        <v>1</v>
      </c>
      <c r="G5738" s="48">
        <f>+(Ventas_Wellpro[[#This Row],[Precio de Venta]]*0.16)*Ventas_Wellpro[[#This Row],[Cantidad Vendida]]</f>
        <v>22.046399999999998</v>
      </c>
      <c r="H5738" s="203">
        <v>137.79</v>
      </c>
      <c r="I5738" s="17">
        <f>+Ventas_Wellpro[[#This Row],[Total de Venta sin IVA]]+Ventas_Wellpro[[#This Row],[IVA]]</f>
        <v>159.8364</v>
      </c>
      <c r="J5738">
        <f>YEAR(Ventas_Wellpro[[#This Row],[Fecha]])</f>
        <v>2026</v>
      </c>
      <c r="K5738" t="str">
        <f>TEXT(Ventas_Wellpro[[#This Row],[Fecha]],"MMMM")</f>
        <v>julio</v>
      </c>
      <c r="L5738">
        <f>DAY(Ventas_Wellpro[[#This Row],[Fecha]])</f>
        <v>24</v>
      </c>
    </row>
    <row r="5739" spans="2:12" x14ac:dyDescent="0.25">
      <c r="B5739" s="220">
        <v>46227</v>
      </c>
      <c r="C5739" s="74" t="s">
        <v>22</v>
      </c>
      <c r="D5739" s="217" t="s">
        <v>216</v>
      </c>
      <c r="E5739" s="202">
        <v>137.79</v>
      </c>
      <c r="F5739" s="202">
        <v>1</v>
      </c>
      <c r="G5739" s="48">
        <f>+(Ventas_Wellpro[[#This Row],[Precio de Venta]]*0.16)*Ventas_Wellpro[[#This Row],[Cantidad Vendida]]</f>
        <v>22.046399999999998</v>
      </c>
      <c r="H5739" s="204">
        <v>137.79</v>
      </c>
      <c r="I5739" s="17">
        <f>+Ventas_Wellpro[[#This Row],[Total de Venta sin IVA]]+Ventas_Wellpro[[#This Row],[IVA]]</f>
        <v>159.8364</v>
      </c>
      <c r="J5739">
        <f>YEAR(Ventas_Wellpro[[#This Row],[Fecha]])</f>
        <v>2026</v>
      </c>
      <c r="K5739" t="str">
        <f>TEXT(Ventas_Wellpro[[#This Row],[Fecha]],"MMMM")</f>
        <v>julio</v>
      </c>
      <c r="L5739">
        <f>DAY(Ventas_Wellpro[[#This Row],[Fecha]])</f>
        <v>24</v>
      </c>
    </row>
    <row r="5740" spans="2:12" x14ac:dyDescent="0.25">
      <c r="B5740" s="219">
        <v>46227</v>
      </c>
      <c r="C5740" s="74" t="s">
        <v>22</v>
      </c>
      <c r="D5740" s="216" t="s">
        <v>216</v>
      </c>
      <c r="E5740" s="201">
        <v>137.79</v>
      </c>
      <c r="F5740" s="201">
        <v>1</v>
      </c>
      <c r="G5740" s="48">
        <f>+(Ventas_Wellpro[[#This Row],[Precio de Venta]]*0.16)*Ventas_Wellpro[[#This Row],[Cantidad Vendida]]</f>
        <v>22.046399999999998</v>
      </c>
      <c r="H5740" s="203">
        <v>137.79</v>
      </c>
      <c r="I5740" s="17">
        <f>+Ventas_Wellpro[[#This Row],[Total de Venta sin IVA]]+Ventas_Wellpro[[#This Row],[IVA]]</f>
        <v>159.8364</v>
      </c>
      <c r="J5740">
        <f>YEAR(Ventas_Wellpro[[#This Row],[Fecha]])</f>
        <v>2026</v>
      </c>
      <c r="K5740" t="str">
        <f>TEXT(Ventas_Wellpro[[#This Row],[Fecha]],"MMMM")</f>
        <v>julio</v>
      </c>
      <c r="L5740">
        <f>DAY(Ventas_Wellpro[[#This Row],[Fecha]])</f>
        <v>24</v>
      </c>
    </row>
    <row r="5741" spans="2:12" x14ac:dyDescent="0.25">
      <c r="B5741" s="220">
        <v>46227</v>
      </c>
      <c r="C5741" s="74" t="s">
        <v>21</v>
      </c>
      <c r="D5741" s="217" t="s">
        <v>216</v>
      </c>
      <c r="E5741" s="202">
        <v>137.79</v>
      </c>
      <c r="F5741" s="202">
        <v>1</v>
      </c>
      <c r="G5741" s="48">
        <f>+(Ventas_Wellpro[[#This Row],[Precio de Venta]]*0.16)*Ventas_Wellpro[[#This Row],[Cantidad Vendida]]</f>
        <v>22.046399999999998</v>
      </c>
      <c r="H5741" s="204">
        <v>137.79</v>
      </c>
      <c r="I5741" s="17">
        <f>+Ventas_Wellpro[[#This Row],[Total de Venta sin IVA]]+Ventas_Wellpro[[#This Row],[IVA]]</f>
        <v>159.8364</v>
      </c>
      <c r="J5741">
        <f>YEAR(Ventas_Wellpro[[#This Row],[Fecha]])</f>
        <v>2026</v>
      </c>
      <c r="K5741" t="str">
        <f>TEXT(Ventas_Wellpro[[#This Row],[Fecha]],"MMMM")</f>
        <v>julio</v>
      </c>
      <c r="L5741">
        <f>DAY(Ventas_Wellpro[[#This Row],[Fecha]])</f>
        <v>24</v>
      </c>
    </row>
    <row r="5742" spans="2:12" x14ac:dyDescent="0.25">
      <c r="B5742" s="219">
        <v>46227</v>
      </c>
      <c r="C5742" s="74" t="s">
        <v>21</v>
      </c>
      <c r="D5742" s="216" t="s">
        <v>216</v>
      </c>
      <c r="E5742" s="201">
        <v>137.79</v>
      </c>
      <c r="F5742" s="201">
        <v>1</v>
      </c>
      <c r="G5742" s="48">
        <f>+(Ventas_Wellpro[[#This Row],[Precio de Venta]]*0.16)*Ventas_Wellpro[[#This Row],[Cantidad Vendida]]</f>
        <v>22.046399999999998</v>
      </c>
      <c r="H5742" s="203">
        <v>137.79</v>
      </c>
      <c r="I5742" s="17">
        <f>+Ventas_Wellpro[[#This Row],[Total de Venta sin IVA]]+Ventas_Wellpro[[#This Row],[IVA]]</f>
        <v>159.8364</v>
      </c>
      <c r="J5742">
        <f>YEAR(Ventas_Wellpro[[#This Row],[Fecha]])</f>
        <v>2026</v>
      </c>
      <c r="K5742" t="str">
        <f>TEXT(Ventas_Wellpro[[#This Row],[Fecha]],"MMMM")</f>
        <v>julio</v>
      </c>
      <c r="L5742">
        <f>DAY(Ventas_Wellpro[[#This Row],[Fecha]])</f>
        <v>24</v>
      </c>
    </row>
    <row r="5743" spans="2:12" x14ac:dyDescent="0.25">
      <c r="B5743" s="220">
        <v>46227</v>
      </c>
      <c r="C5743" s="74" t="s">
        <v>21</v>
      </c>
      <c r="D5743" s="217" t="s">
        <v>216</v>
      </c>
      <c r="E5743" s="202">
        <v>137.79</v>
      </c>
      <c r="F5743" s="202">
        <v>1</v>
      </c>
      <c r="G5743" s="48">
        <f>+(Ventas_Wellpro[[#This Row],[Precio de Venta]]*0.16)*Ventas_Wellpro[[#This Row],[Cantidad Vendida]]</f>
        <v>22.046399999999998</v>
      </c>
      <c r="H5743" s="204">
        <v>137.79</v>
      </c>
      <c r="I5743" s="17">
        <f>+Ventas_Wellpro[[#This Row],[Total de Venta sin IVA]]+Ventas_Wellpro[[#This Row],[IVA]]</f>
        <v>159.8364</v>
      </c>
      <c r="J5743">
        <f>YEAR(Ventas_Wellpro[[#This Row],[Fecha]])</f>
        <v>2026</v>
      </c>
      <c r="K5743" t="str">
        <f>TEXT(Ventas_Wellpro[[#This Row],[Fecha]],"MMMM")</f>
        <v>julio</v>
      </c>
      <c r="L5743">
        <f>DAY(Ventas_Wellpro[[#This Row],[Fecha]])</f>
        <v>24</v>
      </c>
    </row>
    <row r="5744" spans="2:12" x14ac:dyDescent="0.25">
      <c r="B5744" s="219">
        <v>46227</v>
      </c>
      <c r="C5744" s="74" t="s">
        <v>23</v>
      </c>
      <c r="D5744" s="216" t="s">
        <v>216</v>
      </c>
      <c r="E5744" s="201">
        <v>137.79</v>
      </c>
      <c r="F5744" s="201">
        <v>1</v>
      </c>
      <c r="G5744" s="48">
        <f>+(Ventas_Wellpro[[#This Row],[Precio de Venta]]*0.16)*Ventas_Wellpro[[#This Row],[Cantidad Vendida]]</f>
        <v>22.046399999999998</v>
      </c>
      <c r="H5744" s="203">
        <v>137.79</v>
      </c>
      <c r="I5744" s="17">
        <f>+Ventas_Wellpro[[#This Row],[Total de Venta sin IVA]]+Ventas_Wellpro[[#This Row],[IVA]]</f>
        <v>159.8364</v>
      </c>
      <c r="J5744">
        <f>YEAR(Ventas_Wellpro[[#This Row],[Fecha]])</f>
        <v>2026</v>
      </c>
      <c r="K5744" t="str">
        <f>TEXT(Ventas_Wellpro[[#This Row],[Fecha]],"MMMM")</f>
        <v>julio</v>
      </c>
      <c r="L5744">
        <f>DAY(Ventas_Wellpro[[#This Row],[Fecha]])</f>
        <v>24</v>
      </c>
    </row>
    <row r="5745" spans="2:12" x14ac:dyDescent="0.25">
      <c r="B5745" s="220">
        <v>46227</v>
      </c>
      <c r="C5745" s="74" t="s">
        <v>23</v>
      </c>
      <c r="D5745" s="217" t="s">
        <v>216</v>
      </c>
      <c r="E5745" s="202">
        <v>137.79</v>
      </c>
      <c r="F5745" s="202">
        <v>1</v>
      </c>
      <c r="G5745" s="48">
        <f>+(Ventas_Wellpro[[#This Row],[Precio de Venta]]*0.16)*Ventas_Wellpro[[#This Row],[Cantidad Vendida]]</f>
        <v>22.046399999999998</v>
      </c>
      <c r="H5745" s="204">
        <v>137.79</v>
      </c>
      <c r="I5745" s="17">
        <f>+Ventas_Wellpro[[#This Row],[Total de Venta sin IVA]]+Ventas_Wellpro[[#This Row],[IVA]]</f>
        <v>159.8364</v>
      </c>
      <c r="J5745">
        <f>YEAR(Ventas_Wellpro[[#This Row],[Fecha]])</f>
        <v>2026</v>
      </c>
      <c r="K5745" t="str">
        <f>TEXT(Ventas_Wellpro[[#This Row],[Fecha]],"MMMM")</f>
        <v>julio</v>
      </c>
      <c r="L5745">
        <f>DAY(Ventas_Wellpro[[#This Row],[Fecha]])</f>
        <v>24</v>
      </c>
    </row>
    <row r="5746" spans="2:12" x14ac:dyDescent="0.25">
      <c r="B5746" s="219">
        <v>46227</v>
      </c>
      <c r="C5746" s="74" t="s">
        <v>24</v>
      </c>
      <c r="D5746" s="216" t="s">
        <v>216</v>
      </c>
      <c r="E5746" s="201">
        <v>137.79</v>
      </c>
      <c r="F5746" s="201">
        <v>1</v>
      </c>
      <c r="G5746" s="48">
        <f>+(Ventas_Wellpro[[#This Row],[Precio de Venta]]*0.16)*Ventas_Wellpro[[#This Row],[Cantidad Vendida]]</f>
        <v>22.046399999999998</v>
      </c>
      <c r="H5746" s="203">
        <v>137.79</v>
      </c>
      <c r="I5746" s="17">
        <f>+Ventas_Wellpro[[#This Row],[Total de Venta sin IVA]]+Ventas_Wellpro[[#This Row],[IVA]]</f>
        <v>159.8364</v>
      </c>
      <c r="J5746">
        <f>YEAR(Ventas_Wellpro[[#This Row],[Fecha]])</f>
        <v>2026</v>
      </c>
      <c r="K5746" t="str">
        <f>TEXT(Ventas_Wellpro[[#This Row],[Fecha]],"MMMM")</f>
        <v>julio</v>
      </c>
      <c r="L5746">
        <f>DAY(Ventas_Wellpro[[#This Row],[Fecha]])</f>
        <v>24</v>
      </c>
    </row>
    <row r="5747" spans="2:12" x14ac:dyDescent="0.25">
      <c r="B5747" s="220">
        <v>46227</v>
      </c>
      <c r="C5747" s="74" t="s">
        <v>24</v>
      </c>
      <c r="D5747" s="217" t="s">
        <v>216</v>
      </c>
      <c r="E5747" s="202">
        <v>137.79</v>
      </c>
      <c r="F5747" s="202">
        <v>1</v>
      </c>
      <c r="G5747" s="48">
        <f>+(Ventas_Wellpro[[#This Row],[Precio de Venta]]*0.16)*Ventas_Wellpro[[#This Row],[Cantidad Vendida]]</f>
        <v>22.046399999999998</v>
      </c>
      <c r="H5747" s="204">
        <v>137.79</v>
      </c>
      <c r="I5747" s="17">
        <f>+Ventas_Wellpro[[#This Row],[Total de Venta sin IVA]]+Ventas_Wellpro[[#This Row],[IVA]]</f>
        <v>159.8364</v>
      </c>
      <c r="J5747">
        <f>YEAR(Ventas_Wellpro[[#This Row],[Fecha]])</f>
        <v>2026</v>
      </c>
      <c r="K5747" t="str">
        <f>TEXT(Ventas_Wellpro[[#This Row],[Fecha]],"MMMM")</f>
        <v>julio</v>
      </c>
      <c r="L5747">
        <f>DAY(Ventas_Wellpro[[#This Row],[Fecha]])</f>
        <v>24</v>
      </c>
    </row>
    <row r="5748" spans="2:12" x14ac:dyDescent="0.25">
      <c r="B5748" s="219">
        <v>46227</v>
      </c>
      <c r="C5748" s="74" t="s">
        <v>12</v>
      </c>
      <c r="D5748" s="216" t="s">
        <v>216</v>
      </c>
      <c r="E5748" s="201">
        <v>343.97</v>
      </c>
      <c r="F5748" s="201">
        <v>1</v>
      </c>
      <c r="G5748" s="48">
        <f>+(Ventas_Wellpro[[#This Row],[Precio de Venta]]*0.16)*Ventas_Wellpro[[#This Row],[Cantidad Vendida]]</f>
        <v>55.035200000000003</v>
      </c>
      <c r="H5748" s="203">
        <v>343.97</v>
      </c>
      <c r="I5748" s="17">
        <f>+Ventas_Wellpro[[#This Row],[Total de Venta sin IVA]]+Ventas_Wellpro[[#This Row],[IVA]]</f>
        <v>399.00520000000006</v>
      </c>
      <c r="J5748">
        <f>YEAR(Ventas_Wellpro[[#This Row],[Fecha]])</f>
        <v>2026</v>
      </c>
      <c r="K5748" t="str">
        <f>TEXT(Ventas_Wellpro[[#This Row],[Fecha]],"MMMM")</f>
        <v>julio</v>
      </c>
      <c r="L5748">
        <f>DAY(Ventas_Wellpro[[#This Row],[Fecha]])</f>
        <v>24</v>
      </c>
    </row>
    <row r="5749" spans="2:12" x14ac:dyDescent="0.25">
      <c r="B5749" s="220">
        <v>46227</v>
      </c>
      <c r="C5749" s="74" t="s">
        <v>12</v>
      </c>
      <c r="D5749" s="217" t="s">
        <v>216</v>
      </c>
      <c r="E5749" s="202">
        <v>343.97</v>
      </c>
      <c r="F5749" s="202">
        <v>1</v>
      </c>
      <c r="G5749" s="48">
        <f>+(Ventas_Wellpro[[#This Row],[Precio de Venta]]*0.16)*Ventas_Wellpro[[#This Row],[Cantidad Vendida]]</f>
        <v>55.035200000000003</v>
      </c>
      <c r="H5749" s="204">
        <v>343.97</v>
      </c>
      <c r="I5749" s="17">
        <f>+Ventas_Wellpro[[#This Row],[Total de Venta sin IVA]]+Ventas_Wellpro[[#This Row],[IVA]]</f>
        <v>399.00520000000006</v>
      </c>
      <c r="J5749">
        <f>YEAR(Ventas_Wellpro[[#This Row],[Fecha]])</f>
        <v>2026</v>
      </c>
      <c r="K5749" t="str">
        <f>TEXT(Ventas_Wellpro[[#This Row],[Fecha]],"MMMM")</f>
        <v>julio</v>
      </c>
      <c r="L5749">
        <f>DAY(Ventas_Wellpro[[#This Row],[Fecha]])</f>
        <v>24</v>
      </c>
    </row>
    <row r="5750" spans="2:12" x14ac:dyDescent="0.25">
      <c r="B5750" s="219">
        <v>46227</v>
      </c>
      <c r="C5750" s="74" t="s">
        <v>12</v>
      </c>
      <c r="D5750" s="216" t="s">
        <v>216</v>
      </c>
      <c r="E5750" s="201">
        <v>343.97</v>
      </c>
      <c r="F5750" s="201">
        <v>1</v>
      </c>
      <c r="G5750" s="48">
        <f>+(Ventas_Wellpro[[#This Row],[Precio de Venta]]*0.16)*Ventas_Wellpro[[#This Row],[Cantidad Vendida]]</f>
        <v>55.035200000000003</v>
      </c>
      <c r="H5750" s="203">
        <v>343.97</v>
      </c>
      <c r="I5750" s="17">
        <f>+Ventas_Wellpro[[#This Row],[Total de Venta sin IVA]]+Ventas_Wellpro[[#This Row],[IVA]]</f>
        <v>399.00520000000006</v>
      </c>
      <c r="J5750">
        <f>YEAR(Ventas_Wellpro[[#This Row],[Fecha]])</f>
        <v>2026</v>
      </c>
      <c r="K5750" t="str">
        <f>TEXT(Ventas_Wellpro[[#This Row],[Fecha]],"MMMM")</f>
        <v>julio</v>
      </c>
      <c r="L5750">
        <f>DAY(Ventas_Wellpro[[#This Row],[Fecha]])</f>
        <v>24</v>
      </c>
    </row>
    <row r="5751" spans="2:12" x14ac:dyDescent="0.25">
      <c r="B5751" s="220">
        <v>46227</v>
      </c>
      <c r="C5751" s="74" t="s">
        <v>12</v>
      </c>
      <c r="D5751" s="217" t="s">
        <v>216</v>
      </c>
      <c r="E5751" s="202">
        <v>343.97</v>
      </c>
      <c r="F5751" s="202">
        <v>1</v>
      </c>
      <c r="G5751" s="48">
        <f>+(Ventas_Wellpro[[#This Row],[Precio de Venta]]*0.16)*Ventas_Wellpro[[#This Row],[Cantidad Vendida]]</f>
        <v>55.035200000000003</v>
      </c>
      <c r="H5751" s="204">
        <v>343.97</v>
      </c>
      <c r="I5751" s="17">
        <f>+Ventas_Wellpro[[#This Row],[Total de Venta sin IVA]]+Ventas_Wellpro[[#This Row],[IVA]]</f>
        <v>399.00520000000006</v>
      </c>
      <c r="J5751">
        <f>YEAR(Ventas_Wellpro[[#This Row],[Fecha]])</f>
        <v>2026</v>
      </c>
      <c r="K5751" t="str">
        <f>TEXT(Ventas_Wellpro[[#This Row],[Fecha]],"MMMM")</f>
        <v>julio</v>
      </c>
      <c r="L5751">
        <f>DAY(Ventas_Wellpro[[#This Row],[Fecha]])</f>
        <v>24</v>
      </c>
    </row>
    <row r="5752" spans="2:12" x14ac:dyDescent="0.25">
      <c r="B5752" s="219">
        <v>46227</v>
      </c>
      <c r="C5752" s="74" t="s">
        <v>12</v>
      </c>
      <c r="D5752" s="216" t="s">
        <v>216</v>
      </c>
      <c r="E5752" s="201">
        <v>343.97</v>
      </c>
      <c r="F5752" s="201">
        <v>1</v>
      </c>
      <c r="G5752" s="48">
        <f>+(Ventas_Wellpro[[#This Row],[Precio de Venta]]*0.16)*Ventas_Wellpro[[#This Row],[Cantidad Vendida]]</f>
        <v>55.035200000000003</v>
      </c>
      <c r="H5752" s="203">
        <v>343.97</v>
      </c>
      <c r="I5752" s="17">
        <f>+Ventas_Wellpro[[#This Row],[Total de Venta sin IVA]]+Ventas_Wellpro[[#This Row],[IVA]]</f>
        <v>399.00520000000006</v>
      </c>
      <c r="J5752">
        <f>YEAR(Ventas_Wellpro[[#This Row],[Fecha]])</f>
        <v>2026</v>
      </c>
      <c r="K5752" t="str">
        <f>TEXT(Ventas_Wellpro[[#This Row],[Fecha]],"MMMM")</f>
        <v>julio</v>
      </c>
      <c r="L5752">
        <f>DAY(Ventas_Wellpro[[#This Row],[Fecha]])</f>
        <v>24</v>
      </c>
    </row>
    <row r="5753" spans="2:12" x14ac:dyDescent="0.25">
      <c r="B5753" s="220">
        <v>46227</v>
      </c>
      <c r="C5753" s="74" t="s">
        <v>11</v>
      </c>
      <c r="D5753" s="217" t="s">
        <v>216</v>
      </c>
      <c r="E5753" s="202">
        <v>343.97</v>
      </c>
      <c r="F5753" s="202">
        <v>1</v>
      </c>
      <c r="G5753" s="48">
        <f>+(Ventas_Wellpro[[#This Row],[Precio de Venta]]*0.16)*Ventas_Wellpro[[#This Row],[Cantidad Vendida]]</f>
        <v>55.035200000000003</v>
      </c>
      <c r="H5753" s="204">
        <v>343.97</v>
      </c>
      <c r="I5753" s="17">
        <f>+Ventas_Wellpro[[#This Row],[Total de Venta sin IVA]]+Ventas_Wellpro[[#This Row],[IVA]]</f>
        <v>399.00520000000006</v>
      </c>
      <c r="J5753">
        <f>YEAR(Ventas_Wellpro[[#This Row],[Fecha]])</f>
        <v>2026</v>
      </c>
      <c r="K5753" t="str">
        <f>TEXT(Ventas_Wellpro[[#This Row],[Fecha]],"MMMM")</f>
        <v>julio</v>
      </c>
      <c r="L5753">
        <f>DAY(Ventas_Wellpro[[#This Row],[Fecha]])</f>
        <v>24</v>
      </c>
    </row>
    <row r="5754" spans="2:12" x14ac:dyDescent="0.25">
      <c r="B5754" s="219">
        <v>46227</v>
      </c>
      <c r="C5754" s="74" t="s">
        <v>11</v>
      </c>
      <c r="D5754" s="216" t="s">
        <v>216</v>
      </c>
      <c r="E5754" s="201">
        <v>343.97</v>
      </c>
      <c r="F5754" s="201">
        <v>1</v>
      </c>
      <c r="G5754" s="48">
        <f>+(Ventas_Wellpro[[#This Row],[Precio de Venta]]*0.16)*Ventas_Wellpro[[#This Row],[Cantidad Vendida]]</f>
        <v>55.035200000000003</v>
      </c>
      <c r="H5754" s="203">
        <v>343.97</v>
      </c>
      <c r="I5754" s="17">
        <f>+Ventas_Wellpro[[#This Row],[Total de Venta sin IVA]]+Ventas_Wellpro[[#This Row],[IVA]]</f>
        <v>399.00520000000006</v>
      </c>
      <c r="J5754">
        <f>YEAR(Ventas_Wellpro[[#This Row],[Fecha]])</f>
        <v>2026</v>
      </c>
      <c r="K5754" t="str">
        <f>TEXT(Ventas_Wellpro[[#This Row],[Fecha]],"MMMM")</f>
        <v>julio</v>
      </c>
      <c r="L5754">
        <f>DAY(Ventas_Wellpro[[#This Row],[Fecha]])</f>
        <v>24</v>
      </c>
    </row>
    <row r="5755" spans="2:12" x14ac:dyDescent="0.25">
      <c r="B5755" s="220">
        <v>46227</v>
      </c>
      <c r="C5755" s="74" t="s">
        <v>11</v>
      </c>
      <c r="D5755" s="217" t="s">
        <v>216</v>
      </c>
      <c r="E5755" s="202">
        <v>343.97</v>
      </c>
      <c r="F5755" s="202">
        <v>1</v>
      </c>
      <c r="G5755" s="48">
        <f>+(Ventas_Wellpro[[#This Row],[Precio de Venta]]*0.16)*Ventas_Wellpro[[#This Row],[Cantidad Vendida]]</f>
        <v>55.035200000000003</v>
      </c>
      <c r="H5755" s="204">
        <v>343.97</v>
      </c>
      <c r="I5755" s="17">
        <f>+Ventas_Wellpro[[#This Row],[Total de Venta sin IVA]]+Ventas_Wellpro[[#This Row],[IVA]]</f>
        <v>399.00520000000006</v>
      </c>
      <c r="J5755">
        <f>YEAR(Ventas_Wellpro[[#This Row],[Fecha]])</f>
        <v>2026</v>
      </c>
      <c r="K5755" t="str">
        <f>TEXT(Ventas_Wellpro[[#This Row],[Fecha]],"MMMM")</f>
        <v>julio</v>
      </c>
      <c r="L5755">
        <f>DAY(Ventas_Wellpro[[#This Row],[Fecha]])</f>
        <v>24</v>
      </c>
    </row>
    <row r="5756" spans="2:12" x14ac:dyDescent="0.25">
      <c r="B5756" s="219">
        <v>46227</v>
      </c>
      <c r="C5756" s="74" t="s">
        <v>10</v>
      </c>
      <c r="D5756" s="216" t="s">
        <v>216</v>
      </c>
      <c r="E5756" s="201">
        <v>343.97</v>
      </c>
      <c r="F5756" s="201">
        <v>1</v>
      </c>
      <c r="G5756" s="48">
        <f>+(Ventas_Wellpro[[#This Row],[Precio de Venta]]*0.16)*Ventas_Wellpro[[#This Row],[Cantidad Vendida]]</f>
        <v>55.035200000000003</v>
      </c>
      <c r="H5756" s="203">
        <v>343.97</v>
      </c>
      <c r="I5756" s="17">
        <f>+Ventas_Wellpro[[#This Row],[Total de Venta sin IVA]]+Ventas_Wellpro[[#This Row],[IVA]]</f>
        <v>399.00520000000006</v>
      </c>
      <c r="J5756">
        <f>YEAR(Ventas_Wellpro[[#This Row],[Fecha]])</f>
        <v>2026</v>
      </c>
      <c r="K5756" t="str">
        <f>TEXT(Ventas_Wellpro[[#This Row],[Fecha]],"MMMM")</f>
        <v>julio</v>
      </c>
      <c r="L5756">
        <f>DAY(Ventas_Wellpro[[#This Row],[Fecha]])</f>
        <v>24</v>
      </c>
    </row>
    <row r="5757" spans="2:12" x14ac:dyDescent="0.25">
      <c r="B5757" s="220">
        <v>46227</v>
      </c>
      <c r="C5757" s="74" t="s">
        <v>10</v>
      </c>
      <c r="D5757" s="217" t="s">
        <v>216</v>
      </c>
      <c r="E5757" s="202">
        <v>343.97</v>
      </c>
      <c r="F5757" s="202">
        <v>1</v>
      </c>
      <c r="G5757" s="48">
        <f>+(Ventas_Wellpro[[#This Row],[Precio de Venta]]*0.16)*Ventas_Wellpro[[#This Row],[Cantidad Vendida]]</f>
        <v>55.035200000000003</v>
      </c>
      <c r="H5757" s="204">
        <v>343.97</v>
      </c>
      <c r="I5757" s="17">
        <f>+Ventas_Wellpro[[#This Row],[Total de Venta sin IVA]]+Ventas_Wellpro[[#This Row],[IVA]]</f>
        <v>399.00520000000006</v>
      </c>
      <c r="J5757">
        <f>YEAR(Ventas_Wellpro[[#This Row],[Fecha]])</f>
        <v>2026</v>
      </c>
      <c r="K5757" t="str">
        <f>TEXT(Ventas_Wellpro[[#This Row],[Fecha]],"MMMM")</f>
        <v>julio</v>
      </c>
      <c r="L5757">
        <f>DAY(Ventas_Wellpro[[#This Row],[Fecha]])</f>
        <v>24</v>
      </c>
    </row>
    <row r="5758" spans="2:12" x14ac:dyDescent="0.25">
      <c r="B5758" s="219">
        <v>46227</v>
      </c>
      <c r="C5758" s="74" t="s">
        <v>10</v>
      </c>
      <c r="D5758" s="216" t="s">
        <v>216</v>
      </c>
      <c r="E5758" s="201">
        <v>343.97</v>
      </c>
      <c r="F5758" s="201">
        <v>1</v>
      </c>
      <c r="G5758" s="48">
        <f>+(Ventas_Wellpro[[#This Row],[Precio de Venta]]*0.16)*Ventas_Wellpro[[#This Row],[Cantidad Vendida]]</f>
        <v>55.035200000000003</v>
      </c>
      <c r="H5758" s="203">
        <v>343.97</v>
      </c>
      <c r="I5758" s="17">
        <f>+Ventas_Wellpro[[#This Row],[Total de Venta sin IVA]]+Ventas_Wellpro[[#This Row],[IVA]]</f>
        <v>399.00520000000006</v>
      </c>
      <c r="J5758">
        <f>YEAR(Ventas_Wellpro[[#This Row],[Fecha]])</f>
        <v>2026</v>
      </c>
      <c r="K5758" t="str">
        <f>TEXT(Ventas_Wellpro[[#This Row],[Fecha]],"MMMM")</f>
        <v>julio</v>
      </c>
      <c r="L5758">
        <f>DAY(Ventas_Wellpro[[#This Row],[Fecha]])</f>
        <v>24</v>
      </c>
    </row>
    <row r="5759" spans="2:12" x14ac:dyDescent="0.25">
      <c r="B5759" s="220">
        <v>46227</v>
      </c>
      <c r="C5759" s="74" t="s">
        <v>10</v>
      </c>
      <c r="D5759" s="217" t="s">
        <v>216</v>
      </c>
      <c r="E5759" s="202">
        <v>343.97</v>
      </c>
      <c r="F5759" s="202">
        <v>1</v>
      </c>
      <c r="G5759" s="48">
        <f>+(Ventas_Wellpro[[#This Row],[Precio de Venta]]*0.16)*Ventas_Wellpro[[#This Row],[Cantidad Vendida]]</f>
        <v>55.035200000000003</v>
      </c>
      <c r="H5759" s="204">
        <v>343.97</v>
      </c>
      <c r="I5759" s="17">
        <f>+Ventas_Wellpro[[#This Row],[Total de Venta sin IVA]]+Ventas_Wellpro[[#This Row],[IVA]]</f>
        <v>399.00520000000006</v>
      </c>
      <c r="J5759">
        <f>YEAR(Ventas_Wellpro[[#This Row],[Fecha]])</f>
        <v>2026</v>
      </c>
      <c r="K5759" t="str">
        <f>TEXT(Ventas_Wellpro[[#This Row],[Fecha]],"MMMM")</f>
        <v>julio</v>
      </c>
      <c r="L5759">
        <f>DAY(Ventas_Wellpro[[#This Row],[Fecha]])</f>
        <v>24</v>
      </c>
    </row>
    <row r="5760" spans="2:12" x14ac:dyDescent="0.25">
      <c r="B5760" s="219">
        <v>46227</v>
      </c>
      <c r="C5760" s="74" t="s">
        <v>10</v>
      </c>
      <c r="D5760" s="216" t="s">
        <v>216</v>
      </c>
      <c r="E5760" s="201">
        <v>343.97</v>
      </c>
      <c r="F5760" s="201">
        <v>1</v>
      </c>
      <c r="G5760" s="48">
        <f>+(Ventas_Wellpro[[#This Row],[Precio de Venta]]*0.16)*Ventas_Wellpro[[#This Row],[Cantidad Vendida]]</f>
        <v>55.035200000000003</v>
      </c>
      <c r="H5760" s="203">
        <v>343.97</v>
      </c>
      <c r="I5760" s="17">
        <f>+Ventas_Wellpro[[#This Row],[Total de Venta sin IVA]]+Ventas_Wellpro[[#This Row],[IVA]]</f>
        <v>399.00520000000006</v>
      </c>
      <c r="J5760">
        <f>YEAR(Ventas_Wellpro[[#This Row],[Fecha]])</f>
        <v>2026</v>
      </c>
      <c r="K5760" t="str">
        <f>TEXT(Ventas_Wellpro[[#This Row],[Fecha]],"MMMM")</f>
        <v>julio</v>
      </c>
      <c r="L5760">
        <f>DAY(Ventas_Wellpro[[#This Row],[Fecha]])</f>
        <v>24</v>
      </c>
    </row>
    <row r="5761" spans="2:12" x14ac:dyDescent="0.25">
      <c r="B5761" s="220">
        <v>46227</v>
      </c>
      <c r="C5761" s="74" t="s">
        <v>10</v>
      </c>
      <c r="D5761" s="217" t="s">
        <v>216</v>
      </c>
      <c r="E5761" s="202">
        <v>343.97</v>
      </c>
      <c r="F5761" s="202">
        <v>1</v>
      </c>
      <c r="G5761" s="48">
        <f>+(Ventas_Wellpro[[#This Row],[Precio de Venta]]*0.16)*Ventas_Wellpro[[#This Row],[Cantidad Vendida]]</f>
        <v>55.035200000000003</v>
      </c>
      <c r="H5761" s="204">
        <v>343.97</v>
      </c>
      <c r="I5761" s="17">
        <f>+Ventas_Wellpro[[#This Row],[Total de Venta sin IVA]]+Ventas_Wellpro[[#This Row],[IVA]]</f>
        <v>399.00520000000006</v>
      </c>
      <c r="J5761">
        <f>YEAR(Ventas_Wellpro[[#This Row],[Fecha]])</f>
        <v>2026</v>
      </c>
      <c r="K5761" t="str">
        <f>TEXT(Ventas_Wellpro[[#This Row],[Fecha]],"MMMM")</f>
        <v>julio</v>
      </c>
      <c r="L5761">
        <f>DAY(Ventas_Wellpro[[#This Row],[Fecha]])</f>
        <v>24</v>
      </c>
    </row>
    <row r="5762" spans="2:12" x14ac:dyDescent="0.25">
      <c r="B5762" s="219">
        <v>46227</v>
      </c>
      <c r="C5762" s="74" t="s">
        <v>123</v>
      </c>
      <c r="D5762" s="216" t="s">
        <v>216</v>
      </c>
      <c r="E5762" s="201">
        <v>137.79</v>
      </c>
      <c r="F5762" s="201">
        <v>1</v>
      </c>
      <c r="G5762" s="48">
        <f>+(Ventas_Wellpro[[#This Row],[Precio de Venta]]*0.16)*Ventas_Wellpro[[#This Row],[Cantidad Vendida]]</f>
        <v>22.046399999999998</v>
      </c>
      <c r="H5762" s="203">
        <v>137.79</v>
      </c>
      <c r="I5762" s="17">
        <f>+Ventas_Wellpro[[#This Row],[Total de Venta sin IVA]]+Ventas_Wellpro[[#This Row],[IVA]]</f>
        <v>159.8364</v>
      </c>
      <c r="J5762">
        <f>YEAR(Ventas_Wellpro[[#This Row],[Fecha]])</f>
        <v>2026</v>
      </c>
      <c r="K5762" t="str">
        <f>TEXT(Ventas_Wellpro[[#This Row],[Fecha]],"MMMM")</f>
        <v>julio</v>
      </c>
      <c r="L5762">
        <f>DAY(Ventas_Wellpro[[#This Row],[Fecha]])</f>
        <v>24</v>
      </c>
    </row>
    <row r="5763" spans="2:12" x14ac:dyDescent="0.25">
      <c r="B5763" s="220">
        <v>46227</v>
      </c>
      <c r="C5763" s="74" t="s">
        <v>123</v>
      </c>
      <c r="D5763" s="217" t="s">
        <v>216</v>
      </c>
      <c r="E5763" s="202">
        <v>137.79</v>
      </c>
      <c r="F5763" s="202">
        <v>1</v>
      </c>
      <c r="G5763" s="48">
        <f>+(Ventas_Wellpro[[#This Row],[Precio de Venta]]*0.16)*Ventas_Wellpro[[#This Row],[Cantidad Vendida]]</f>
        <v>22.046399999999998</v>
      </c>
      <c r="H5763" s="204">
        <v>137.79</v>
      </c>
      <c r="I5763" s="17">
        <f>+Ventas_Wellpro[[#This Row],[Total de Venta sin IVA]]+Ventas_Wellpro[[#This Row],[IVA]]</f>
        <v>159.8364</v>
      </c>
      <c r="J5763">
        <f>YEAR(Ventas_Wellpro[[#This Row],[Fecha]])</f>
        <v>2026</v>
      </c>
      <c r="K5763" t="str">
        <f>TEXT(Ventas_Wellpro[[#This Row],[Fecha]],"MMMM")</f>
        <v>julio</v>
      </c>
      <c r="L5763">
        <f>DAY(Ventas_Wellpro[[#This Row],[Fecha]])</f>
        <v>24</v>
      </c>
    </row>
    <row r="5764" spans="2:12" x14ac:dyDescent="0.25">
      <c r="B5764" s="219">
        <v>46227</v>
      </c>
      <c r="C5764" s="74" t="s">
        <v>123</v>
      </c>
      <c r="D5764" s="216" t="s">
        <v>216</v>
      </c>
      <c r="E5764" s="201">
        <v>137.79</v>
      </c>
      <c r="F5764" s="201">
        <v>1</v>
      </c>
      <c r="G5764" s="48">
        <f>+(Ventas_Wellpro[[#This Row],[Precio de Venta]]*0.16)*Ventas_Wellpro[[#This Row],[Cantidad Vendida]]</f>
        <v>22.046399999999998</v>
      </c>
      <c r="H5764" s="203">
        <v>137.79</v>
      </c>
      <c r="I5764" s="17">
        <f>+Ventas_Wellpro[[#This Row],[Total de Venta sin IVA]]+Ventas_Wellpro[[#This Row],[IVA]]</f>
        <v>159.8364</v>
      </c>
      <c r="J5764">
        <f>YEAR(Ventas_Wellpro[[#This Row],[Fecha]])</f>
        <v>2026</v>
      </c>
      <c r="K5764" t="str">
        <f>TEXT(Ventas_Wellpro[[#This Row],[Fecha]],"MMMM")</f>
        <v>julio</v>
      </c>
      <c r="L5764">
        <f>DAY(Ventas_Wellpro[[#This Row],[Fecha]])</f>
        <v>24</v>
      </c>
    </row>
    <row r="5765" spans="2:12" x14ac:dyDescent="0.25">
      <c r="B5765" s="220">
        <v>46227</v>
      </c>
      <c r="C5765" s="74" t="s">
        <v>123</v>
      </c>
      <c r="D5765" s="217" t="s">
        <v>216</v>
      </c>
      <c r="E5765" s="202">
        <v>137.79</v>
      </c>
      <c r="F5765" s="202">
        <v>1</v>
      </c>
      <c r="G5765" s="48">
        <f>+(Ventas_Wellpro[[#This Row],[Precio de Venta]]*0.16)*Ventas_Wellpro[[#This Row],[Cantidad Vendida]]</f>
        <v>22.046399999999998</v>
      </c>
      <c r="H5765" s="204">
        <v>137.79</v>
      </c>
      <c r="I5765" s="17">
        <f>+Ventas_Wellpro[[#This Row],[Total de Venta sin IVA]]+Ventas_Wellpro[[#This Row],[IVA]]</f>
        <v>159.8364</v>
      </c>
      <c r="J5765">
        <f>YEAR(Ventas_Wellpro[[#This Row],[Fecha]])</f>
        <v>2026</v>
      </c>
      <c r="K5765" t="str">
        <f>TEXT(Ventas_Wellpro[[#This Row],[Fecha]],"MMMM")</f>
        <v>julio</v>
      </c>
      <c r="L5765">
        <f>DAY(Ventas_Wellpro[[#This Row],[Fecha]])</f>
        <v>24</v>
      </c>
    </row>
    <row r="5766" spans="2:12" x14ac:dyDescent="0.25">
      <c r="B5766" s="219">
        <v>46227</v>
      </c>
      <c r="C5766" s="123" t="s">
        <v>156</v>
      </c>
      <c r="D5766" s="216" t="s">
        <v>216</v>
      </c>
      <c r="E5766" s="201">
        <v>526.72</v>
      </c>
      <c r="F5766" s="201">
        <v>1</v>
      </c>
      <c r="G5766" s="48">
        <f>+(Ventas_Wellpro[[#This Row],[Precio de Venta]]*0.16)*Ventas_Wellpro[[#This Row],[Cantidad Vendida]]</f>
        <v>84.275200000000012</v>
      </c>
      <c r="H5766" s="203">
        <v>526.72</v>
      </c>
      <c r="I5766" s="17">
        <f>+Ventas_Wellpro[[#This Row],[Total de Venta sin IVA]]+Ventas_Wellpro[[#This Row],[IVA]]</f>
        <v>610.99520000000007</v>
      </c>
      <c r="J5766">
        <f>YEAR(Ventas_Wellpro[[#This Row],[Fecha]])</f>
        <v>2026</v>
      </c>
      <c r="K5766" t="str">
        <f>TEXT(Ventas_Wellpro[[#This Row],[Fecha]],"MMMM")</f>
        <v>julio</v>
      </c>
      <c r="L5766">
        <f>DAY(Ventas_Wellpro[[#This Row],[Fecha]])</f>
        <v>24</v>
      </c>
    </row>
    <row r="5767" spans="2:12" x14ac:dyDescent="0.25">
      <c r="B5767" s="219">
        <v>46230</v>
      </c>
      <c r="C5767" s="221" t="s">
        <v>259</v>
      </c>
      <c r="D5767" s="216" t="s">
        <v>144</v>
      </c>
      <c r="E5767" s="201">
        <v>103.45</v>
      </c>
      <c r="F5767" s="201">
        <v>1</v>
      </c>
      <c r="G5767" s="48">
        <f>+(Ventas_Wellpro[[#This Row],[Precio de Venta]]*0.16)*Ventas_Wellpro[[#This Row],[Cantidad Vendida]]</f>
        <v>16.552</v>
      </c>
      <c r="H5767" s="203">
        <v>103.45</v>
      </c>
      <c r="I5767" s="17">
        <f>+Ventas_Wellpro[[#This Row],[Total de Venta sin IVA]]+Ventas_Wellpro[[#This Row],[IVA]]</f>
        <v>120.00200000000001</v>
      </c>
      <c r="J5767">
        <f>YEAR(Ventas_Wellpro[[#This Row],[Fecha]])</f>
        <v>2026</v>
      </c>
      <c r="K5767" t="str">
        <f>TEXT(Ventas_Wellpro[[#This Row],[Fecha]],"MMMM")</f>
        <v>julio</v>
      </c>
      <c r="L5767">
        <f>DAY(Ventas_Wellpro[[#This Row],[Fecha]])</f>
        <v>27</v>
      </c>
    </row>
    <row r="5768" spans="2:12" x14ac:dyDescent="0.25">
      <c r="B5768" s="220">
        <v>46230</v>
      </c>
      <c r="C5768" s="74" t="s">
        <v>22</v>
      </c>
      <c r="D5768" s="217" t="s">
        <v>144</v>
      </c>
      <c r="E5768" s="202">
        <v>137.79</v>
      </c>
      <c r="F5768" s="202">
        <v>1</v>
      </c>
      <c r="G5768" s="48">
        <f>+(Ventas_Wellpro[[#This Row],[Precio de Venta]]*0.16)*Ventas_Wellpro[[#This Row],[Cantidad Vendida]]</f>
        <v>22.046399999999998</v>
      </c>
      <c r="H5768" s="204">
        <v>137.79</v>
      </c>
      <c r="I5768" s="17">
        <f>+Ventas_Wellpro[[#This Row],[Total de Venta sin IVA]]+Ventas_Wellpro[[#This Row],[IVA]]</f>
        <v>159.8364</v>
      </c>
      <c r="J5768">
        <f>YEAR(Ventas_Wellpro[[#This Row],[Fecha]])</f>
        <v>2026</v>
      </c>
      <c r="K5768" t="str">
        <f>TEXT(Ventas_Wellpro[[#This Row],[Fecha]],"MMMM")</f>
        <v>julio</v>
      </c>
      <c r="L5768">
        <f>DAY(Ventas_Wellpro[[#This Row],[Fecha]])</f>
        <v>27</v>
      </c>
    </row>
    <row r="5769" spans="2:12" x14ac:dyDescent="0.25">
      <c r="B5769" s="219">
        <v>46230</v>
      </c>
      <c r="C5769" s="74" t="s">
        <v>22</v>
      </c>
      <c r="D5769" s="216" t="s">
        <v>144</v>
      </c>
      <c r="E5769" s="201">
        <v>137.79</v>
      </c>
      <c r="F5769" s="201">
        <v>1</v>
      </c>
      <c r="G5769" s="48">
        <f>+(Ventas_Wellpro[[#This Row],[Precio de Venta]]*0.16)*Ventas_Wellpro[[#This Row],[Cantidad Vendida]]</f>
        <v>22.046399999999998</v>
      </c>
      <c r="H5769" s="203">
        <v>137.79</v>
      </c>
      <c r="I5769" s="17">
        <f>+Ventas_Wellpro[[#This Row],[Total de Venta sin IVA]]+Ventas_Wellpro[[#This Row],[IVA]]</f>
        <v>159.8364</v>
      </c>
      <c r="J5769">
        <f>YEAR(Ventas_Wellpro[[#This Row],[Fecha]])</f>
        <v>2026</v>
      </c>
      <c r="K5769" t="str">
        <f>TEXT(Ventas_Wellpro[[#This Row],[Fecha]],"MMMM")</f>
        <v>julio</v>
      </c>
      <c r="L5769">
        <f>DAY(Ventas_Wellpro[[#This Row],[Fecha]])</f>
        <v>27</v>
      </c>
    </row>
    <row r="5770" spans="2:12" x14ac:dyDescent="0.25">
      <c r="B5770" s="220">
        <v>46230</v>
      </c>
      <c r="C5770" s="74" t="s">
        <v>22</v>
      </c>
      <c r="D5770" s="217" t="s">
        <v>144</v>
      </c>
      <c r="E5770" s="202">
        <v>137.79</v>
      </c>
      <c r="F5770" s="202">
        <v>1</v>
      </c>
      <c r="G5770" s="48">
        <f>+(Ventas_Wellpro[[#This Row],[Precio de Venta]]*0.16)*Ventas_Wellpro[[#This Row],[Cantidad Vendida]]</f>
        <v>22.046399999999998</v>
      </c>
      <c r="H5770" s="204">
        <v>137.79</v>
      </c>
      <c r="I5770" s="17">
        <f>+Ventas_Wellpro[[#This Row],[Total de Venta sin IVA]]+Ventas_Wellpro[[#This Row],[IVA]]</f>
        <v>159.8364</v>
      </c>
      <c r="J5770">
        <f>YEAR(Ventas_Wellpro[[#This Row],[Fecha]])</f>
        <v>2026</v>
      </c>
      <c r="K5770" t="str">
        <f>TEXT(Ventas_Wellpro[[#This Row],[Fecha]],"MMMM")</f>
        <v>julio</v>
      </c>
      <c r="L5770">
        <f>DAY(Ventas_Wellpro[[#This Row],[Fecha]])</f>
        <v>27</v>
      </c>
    </row>
    <row r="5771" spans="2:12" x14ac:dyDescent="0.25">
      <c r="B5771" s="219">
        <v>46230</v>
      </c>
      <c r="C5771" s="74" t="s">
        <v>22</v>
      </c>
      <c r="D5771" s="216" t="s">
        <v>144</v>
      </c>
      <c r="E5771" s="201">
        <v>137.79</v>
      </c>
      <c r="F5771" s="201">
        <v>1</v>
      </c>
      <c r="G5771" s="48">
        <f>+(Ventas_Wellpro[[#This Row],[Precio de Venta]]*0.16)*Ventas_Wellpro[[#This Row],[Cantidad Vendida]]</f>
        <v>22.046399999999998</v>
      </c>
      <c r="H5771" s="203">
        <v>137.79</v>
      </c>
      <c r="I5771" s="17">
        <f>+Ventas_Wellpro[[#This Row],[Total de Venta sin IVA]]+Ventas_Wellpro[[#This Row],[IVA]]</f>
        <v>159.8364</v>
      </c>
      <c r="J5771">
        <f>YEAR(Ventas_Wellpro[[#This Row],[Fecha]])</f>
        <v>2026</v>
      </c>
      <c r="K5771" t="str">
        <f>TEXT(Ventas_Wellpro[[#This Row],[Fecha]],"MMMM")</f>
        <v>julio</v>
      </c>
      <c r="L5771">
        <f>DAY(Ventas_Wellpro[[#This Row],[Fecha]])</f>
        <v>27</v>
      </c>
    </row>
    <row r="5772" spans="2:12" x14ac:dyDescent="0.25">
      <c r="B5772" s="220">
        <v>46230</v>
      </c>
      <c r="C5772" s="74" t="s">
        <v>22</v>
      </c>
      <c r="D5772" s="217" t="s">
        <v>144</v>
      </c>
      <c r="E5772" s="202">
        <v>137.79</v>
      </c>
      <c r="F5772" s="202">
        <v>1</v>
      </c>
      <c r="G5772" s="48">
        <f>+(Ventas_Wellpro[[#This Row],[Precio de Venta]]*0.16)*Ventas_Wellpro[[#This Row],[Cantidad Vendida]]</f>
        <v>22.046399999999998</v>
      </c>
      <c r="H5772" s="204">
        <v>137.79</v>
      </c>
      <c r="I5772" s="17">
        <f>+Ventas_Wellpro[[#This Row],[Total de Venta sin IVA]]+Ventas_Wellpro[[#This Row],[IVA]]</f>
        <v>159.8364</v>
      </c>
      <c r="J5772">
        <f>YEAR(Ventas_Wellpro[[#This Row],[Fecha]])</f>
        <v>2026</v>
      </c>
      <c r="K5772" t="str">
        <f>TEXT(Ventas_Wellpro[[#This Row],[Fecha]],"MMMM")</f>
        <v>julio</v>
      </c>
      <c r="L5772">
        <f>DAY(Ventas_Wellpro[[#This Row],[Fecha]])</f>
        <v>27</v>
      </c>
    </row>
    <row r="5773" spans="2:12" x14ac:dyDescent="0.25">
      <c r="B5773" s="219">
        <v>46230</v>
      </c>
      <c r="C5773" s="74" t="s">
        <v>22</v>
      </c>
      <c r="D5773" s="216" t="s">
        <v>144</v>
      </c>
      <c r="E5773" s="201">
        <v>137.79</v>
      </c>
      <c r="F5773" s="201">
        <v>1</v>
      </c>
      <c r="G5773" s="48">
        <f>+(Ventas_Wellpro[[#This Row],[Precio de Venta]]*0.16)*Ventas_Wellpro[[#This Row],[Cantidad Vendida]]</f>
        <v>22.046399999999998</v>
      </c>
      <c r="H5773" s="203">
        <v>137.79</v>
      </c>
      <c r="I5773" s="17">
        <f>+Ventas_Wellpro[[#This Row],[Total de Venta sin IVA]]+Ventas_Wellpro[[#This Row],[IVA]]</f>
        <v>159.8364</v>
      </c>
      <c r="J5773">
        <f>YEAR(Ventas_Wellpro[[#This Row],[Fecha]])</f>
        <v>2026</v>
      </c>
      <c r="K5773" t="str">
        <f>TEXT(Ventas_Wellpro[[#This Row],[Fecha]],"MMMM")</f>
        <v>julio</v>
      </c>
      <c r="L5773">
        <f>DAY(Ventas_Wellpro[[#This Row],[Fecha]])</f>
        <v>27</v>
      </c>
    </row>
    <row r="5774" spans="2:12" x14ac:dyDescent="0.25">
      <c r="B5774" s="220">
        <v>46230</v>
      </c>
      <c r="C5774" s="74" t="s">
        <v>22</v>
      </c>
      <c r="D5774" s="217" t="s">
        <v>144</v>
      </c>
      <c r="E5774" s="202">
        <v>137.79</v>
      </c>
      <c r="F5774" s="202">
        <v>1</v>
      </c>
      <c r="G5774" s="48">
        <f>+(Ventas_Wellpro[[#This Row],[Precio de Venta]]*0.16)*Ventas_Wellpro[[#This Row],[Cantidad Vendida]]</f>
        <v>22.046399999999998</v>
      </c>
      <c r="H5774" s="204">
        <v>137.79</v>
      </c>
      <c r="I5774" s="17">
        <f>+Ventas_Wellpro[[#This Row],[Total de Venta sin IVA]]+Ventas_Wellpro[[#This Row],[IVA]]</f>
        <v>159.8364</v>
      </c>
      <c r="J5774">
        <f>YEAR(Ventas_Wellpro[[#This Row],[Fecha]])</f>
        <v>2026</v>
      </c>
      <c r="K5774" t="str">
        <f>TEXT(Ventas_Wellpro[[#This Row],[Fecha]],"MMMM")</f>
        <v>julio</v>
      </c>
      <c r="L5774">
        <f>DAY(Ventas_Wellpro[[#This Row],[Fecha]])</f>
        <v>27</v>
      </c>
    </row>
    <row r="5775" spans="2:12" x14ac:dyDescent="0.25">
      <c r="B5775" s="219">
        <v>46230</v>
      </c>
      <c r="C5775" s="74" t="s">
        <v>22</v>
      </c>
      <c r="D5775" s="216" t="s">
        <v>144</v>
      </c>
      <c r="E5775" s="201">
        <v>137.79</v>
      </c>
      <c r="F5775" s="201">
        <v>1</v>
      </c>
      <c r="G5775" s="48">
        <f>+(Ventas_Wellpro[[#This Row],[Precio de Venta]]*0.16)*Ventas_Wellpro[[#This Row],[Cantidad Vendida]]</f>
        <v>22.046399999999998</v>
      </c>
      <c r="H5775" s="203">
        <v>137.79</v>
      </c>
      <c r="I5775" s="17">
        <f>+Ventas_Wellpro[[#This Row],[Total de Venta sin IVA]]+Ventas_Wellpro[[#This Row],[IVA]]</f>
        <v>159.8364</v>
      </c>
      <c r="J5775">
        <f>YEAR(Ventas_Wellpro[[#This Row],[Fecha]])</f>
        <v>2026</v>
      </c>
      <c r="K5775" t="str">
        <f>TEXT(Ventas_Wellpro[[#This Row],[Fecha]],"MMMM")</f>
        <v>julio</v>
      </c>
      <c r="L5775">
        <f>DAY(Ventas_Wellpro[[#This Row],[Fecha]])</f>
        <v>27</v>
      </c>
    </row>
    <row r="5776" spans="2:12" x14ac:dyDescent="0.25">
      <c r="B5776" s="220">
        <v>46230</v>
      </c>
      <c r="C5776" s="74" t="s">
        <v>22</v>
      </c>
      <c r="D5776" s="217" t="s">
        <v>144</v>
      </c>
      <c r="E5776" s="202">
        <v>137.79</v>
      </c>
      <c r="F5776" s="202">
        <v>1</v>
      </c>
      <c r="G5776" s="48">
        <f>+(Ventas_Wellpro[[#This Row],[Precio de Venta]]*0.16)*Ventas_Wellpro[[#This Row],[Cantidad Vendida]]</f>
        <v>22.046399999999998</v>
      </c>
      <c r="H5776" s="204">
        <v>137.79</v>
      </c>
      <c r="I5776" s="17">
        <f>+Ventas_Wellpro[[#This Row],[Total de Venta sin IVA]]+Ventas_Wellpro[[#This Row],[IVA]]</f>
        <v>159.8364</v>
      </c>
      <c r="J5776">
        <f>YEAR(Ventas_Wellpro[[#This Row],[Fecha]])</f>
        <v>2026</v>
      </c>
      <c r="K5776" t="str">
        <f>TEXT(Ventas_Wellpro[[#This Row],[Fecha]],"MMMM")</f>
        <v>julio</v>
      </c>
      <c r="L5776">
        <f>DAY(Ventas_Wellpro[[#This Row],[Fecha]])</f>
        <v>27</v>
      </c>
    </row>
    <row r="5777" spans="2:12" x14ac:dyDescent="0.25">
      <c r="B5777" s="219">
        <v>46230</v>
      </c>
      <c r="C5777" s="74" t="s">
        <v>21</v>
      </c>
      <c r="D5777" s="216" t="s">
        <v>144</v>
      </c>
      <c r="E5777" s="201">
        <v>137.79</v>
      </c>
      <c r="F5777" s="201">
        <v>1</v>
      </c>
      <c r="G5777" s="48">
        <f>+(Ventas_Wellpro[[#This Row],[Precio de Venta]]*0.16)*Ventas_Wellpro[[#This Row],[Cantidad Vendida]]</f>
        <v>22.046399999999998</v>
      </c>
      <c r="H5777" s="203">
        <v>137.79</v>
      </c>
      <c r="I5777" s="17">
        <f>+Ventas_Wellpro[[#This Row],[Total de Venta sin IVA]]+Ventas_Wellpro[[#This Row],[IVA]]</f>
        <v>159.8364</v>
      </c>
      <c r="J5777">
        <f>YEAR(Ventas_Wellpro[[#This Row],[Fecha]])</f>
        <v>2026</v>
      </c>
      <c r="K5777" t="str">
        <f>TEXT(Ventas_Wellpro[[#This Row],[Fecha]],"MMMM")</f>
        <v>julio</v>
      </c>
      <c r="L5777">
        <f>DAY(Ventas_Wellpro[[#This Row],[Fecha]])</f>
        <v>27</v>
      </c>
    </row>
    <row r="5778" spans="2:12" x14ac:dyDescent="0.25">
      <c r="B5778" s="220">
        <v>46230</v>
      </c>
      <c r="C5778" s="74" t="s">
        <v>21</v>
      </c>
      <c r="D5778" s="217" t="s">
        <v>144</v>
      </c>
      <c r="E5778" s="202">
        <v>137.79</v>
      </c>
      <c r="F5778" s="202">
        <v>1</v>
      </c>
      <c r="G5778" s="48">
        <f>+(Ventas_Wellpro[[#This Row],[Precio de Venta]]*0.16)*Ventas_Wellpro[[#This Row],[Cantidad Vendida]]</f>
        <v>22.046399999999998</v>
      </c>
      <c r="H5778" s="204">
        <v>137.79</v>
      </c>
      <c r="I5778" s="17">
        <f>+Ventas_Wellpro[[#This Row],[Total de Venta sin IVA]]+Ventas_Wellpro[[#This Row],[IVA]]</f>
        <v>159.8364</v>
      </c>
      <c r="J5778">
        <f>YEAR(Ventas_Wellpro[[#This Row],[Fecha]])</f>
        <v>2026</v>
      </c>
      <c r="K5778" t="str">
        <f>TEXT(Ventas_Wellpro[[#This Row],[Fecha]],"MMMM")</f>
        <v>julio</v>
      </c>
      <c r="L5778">
        <f>DAY(Ventas_Wellpro[[#This Row],[Fecha]])</f>
        <v>27</v>
      </c>
    </row>
    <row r="5779" spans="2:12" x14ac:dyDescent="0.25">
      <c r="B5779" s="219">
        <v>46230</v>
      </c>
      <c r="C5779" s="74" t="s">
        <v>21</v>
      </c>
      <c r="D5779" s="216" t="s">
        <v>144</v>
      </c>
      <c r="E5779" s="201">
        <v>137.79</v>
      </c>
      <c r="F5779" s="201">
        <v>1</v>
      </c>
      <c r="G5779" s="48">
        <f>+(Ventas_Wellpro[[#This Row],[Precio de Venta]]*0.16)*Ventas_Wellpro[[#This Row],[Cantidad Vendida]]</f>
        <v>22.046399999999998</v>
      </c>
      <c r="H5779" s="203">
        <v>137.79</v>
      </c>
      <c r="I5779" s="17">
        <f>+Ventas_Wellpro[[#This Row],[Total de Venta sin IVA]]+Ventas_Wellpro[[#This Row],[IVA]]</f>
        <v>159.8364</v>
      </c>
      <c r="J5779">
        <f>YEAR(Ventas_Wellpro[[#This Row],[Fecha]])</f>
        <v>2026</v>
      </c>
      <c r="K5779" t="str">
        <f>TEXT(Ventas_Wellpro[[#This Row],[Fecha]],"MMMM")</f>
        <v>julio</v>
      </c>
      <c r="L5779">
        <f>DAY(Ventas_Wellpro[[#This Row],[Fecha]])</f>
        <v>27</v>
      </c>
    </row>
    <row r="5780" spans="2:12" x14ac:dyDescent="0.25">
      <c r="B5780" s="220">
        <v>46230</v>
      </c>
      <c r="C5780" s="74" t="s">
        <v>21</v>
      </c>
      <c r="D5780" s="217" t="s">
        <v>144</v>
      </c>
      <c r="E5780" s="202">
        <v>137.79</v>
      </c>
      <c r="F5780" s="202">
        <v>1</v>
      </c>
      <c r="G5780" s="48">
        <f>+(Ventas_Wellpro[[#This Row],[Precio de Venta]]*0.16)*Ventas_Wellpro[[#This Row],[Cantidad Vendida]]</f>
        <v>22.046399999999998</v>
      </c>
      <c r="H5780" s="204">
        <v>137.79</v>
      </c>
      <c r="I5780" s="17">
        <f>+Ventas_Wellpro[[#This Row],[Total de Venta sin IVA]]+Ventas_Wellpro[[#This Row],[IVA]]</f>
        <v>159.8364</v>
      </c>
      <c r="J5780">
        <f>YEAR(Ventas_Wellpro[[#This Row],[Fecha]])</f>
        <v>2026</v>
      </c>
      <c r="K5780" t="str">
        <f>TEXT(Ventas_Wellpro[[#This Row],[Fecha]],"MMMM")</f>
        <v>julio</v>
      </c>
      <c r="L5780">
        <f>DAY(Ventas_Wellpro[[#This Row],[Fecha]])</f>
        <v>27</v>
      </c>
    </row>
    <row r="5781" spans="2:12" x14ac:dyDescent="0.25">
      <c r="B5781" s="219">
        <v>46230</v>
      </c>
      <c r="C5781" s="74" t="s">
        <v>23</v>
      </c>
      <c r="D5781" s="216" t="s">
        <v>144</v>
      </c>
      <c r="E5781" s="201">
        <v>137.79</v>
      </c>
      <c r="F5781" s="201">
        <v>1</v>
      </c>
      <c r="G5781" s="48">
        <f>+(Ventas_Wellpro[[#This Row],[Precio de Venta]]*0.16)*Ventas_Wellpro[[#This Row],[Cantidad Vendida]]</f>
        <v>22.046399999999998</v>
      </c>
      <c r="H5781" s="203">
        <v>137.79</v>
      </c>
      <c r="I5781" s="17">
        <f>+Ventas_Wellpro[[#This Row],[Total de Venta sin IVA]]+Ventas_Wellpro[[#This Row],[IVA]]</f>
        <v>159.8364</v>
      </c>
      <c r="J5781">
        <f>YEAR(Ventas_Wellpro[[#This Row],[Fecha]])</f>
        <v>2026</v>
      </c>
      <c r="K5781" t="str">
        <f>TEXT(Ventas_Wellpro[[#This Row],[Fecha]],"MMMM")</f>
        <v>julio</v>
      </c>
      <c r="L5781">
        <f>DAY(Ventas_Wellpro[[#This Row],[Fecha]])</f>
        <v>27</v>
      </c>
    </row>
    <row r="5782" spans="2:12" x14ac:dyDescent="0.25">
      <c r="B5782" s="220">
        <v>46230</v>
      </c>
      <c r="C5782" s="74" t="s">
        <v>23</v>
      </c>
      <c r="D5782" s="217" t="s">
        <v>144</v>
      </c>
      <c r="E5782" s="202">
        <v>137.79</v>
      </c>
      <c r="F5782" s="202">
        <v>1</v>
      </c>
      <c r="G5782" s="48">
        <f>+(Ventas_Wellpro[[#This Row],[Precio de Venta]]*0.16)*Ventas_Wellpro[[#This Row],[Cantidad Vendida]]</f>
        <v>22.046399999999998</v>
      </c>
      <c r="H5782" s="204">
        <v>137.79</v>
      </c>
      <c r="I5782" s="17">
        <f>+Ventas_Wellpro[[#This Row],[Total de Venta sin IVA]]+Ventas_Wellpro[[#This Row],[IVA]]</f>
        <v>159.8364</v>
      </c>
      <c r="J5782">
        <f>YEAR(Ventas_Wellpro[[#This Row],[Fecha]])</f>
        <v>2026</v>
      </c>
      <c r="K5782" t="str">
        <f>TEXT(Ventas_Wellpro[[#This Row],[Fecha]],"MMMM")</f>
        <v>julio</v>
      </c>
      <c r="L5782">
        <f>DAY(Ventas_Wellpro[[#This Row],[Fecha]])</f>
        <v>27</v>
      </c>
    </row>
    <row r="5783" spans="2:12" x14ac:dyDescent="0.25">
      <c r="B5783" s="219">
        <v>46230</v>
      </c>
      <c r="C5783" s="88" t="s">
        <v>14</v>
      </c>
      <c r="D5783" s="216" t="s">
        <v>144</v>
      </c>
      <c r="E5783" s="201">
        <v>1706.9</v>
      </c>
      <c r="F5783" s="201">
        <v>1</v>
      </c>
      <c r="G5783" s="48">
        <f>+(Ventas_Wellpro[[#This Row],[Precio de Venta]]*0.16)*Ventas_Wellpro[[#This Row],[Cantidad Vendida]]</f>
        <v>273.10400000000004</v>
      </c>
      <c r="H5783" s="203">
        <v>1706.9</v>
      </c>
      <c r="I5783" s="17">
        <f>+Ventas_Wellpro[[#This Row],[Total de Venta sin IVA]]+Ventas_Wellpro[[#This Row],[IVA]]</f>
        <v>1980.0040000000001</v>
      </c>
      <c r="J5783">
        <f>YEAR(Ventas_Wellpro[[#This Row],[Fecha]])</f>
        <v>2026</v>
      </c>
      <c r="K5783" t="str">
        <f>TEXT(Ventas_Wellpro[[#This Row],[Fecha]],"MMMM")</f>
        <v>julio</v>
      </c>
      <c r="L5783">
        <f>DAY(Ventas_Wellpro[[#This Row],[Fecha]])</f>
        <v>27</v>
      </c>
    </row>
    <row r="5784" spans="2:12" x14ac:dyDescent="0.25">
      <c r="B5784" s="220">
        <v>46230</v>
      </c>
      <c r="C5784" s="74" t="s">
        <v>12</v>
      </c>
      <c r="D5784" s="217" t="s">
        <v>144</v>
      </c>
      <c r="E5784" s="202">
        <v>343.97</v>
      </c>
      <c r="F5784" s="202">
        <v>1</v>
      </c>
      <c r="G5784" s="48">
        <f>+(Ventas_Wellpro[[#This Row],[Precio de Venta]]*0.16)*Ventas_Wellpro[[#This Row],[Cantidad Vendida]]</f>
        <v>55.035200000000003</v>
      </c>
      <c r="H5784" s="204">
        <v>343.97</v>
      </c>
      <c r="I5784" s="17">
        <f>+Ventas_Wellpro[[#This Row],[Total de Venta sin IVA]]+Ventas_Wellpro[[#This Row],[IVA]]</f>
        <v>399.00520000000006</v>
      </c>
      <c r="J5784">
        <f>YEAR(Ventas_Wellpro[[#This Row],[Fecha]])</f>
        <v>2026</v>
      </c>
      <c r="K5784" t="str">
        <f>TEXT(Ventas_Wellpro[[#This Row],[Fecha]],"MMMM")</f>
        <v>julio</v>
      </c>
      <c r="L5784">
        <f>DAY(Ventas_Wellpro[[#This Row],[Fecha]])</f>
        <v>27</v>
      </c>
    </row>
    <row r="5785" spans="2:12" x14ac:dyDescent="0.25">
      <c r="B5785" s="219">
        <v>46230</v>
      </c>
      <c r="C5785" s="74" t="s">
        <v>12</v>
      </c>
      <c r="D5785" s="216" t="s">
        <v>144</v>
      </c>
      <c r="E5785" s="201">
        <v>343.97</v>
      </c>
      <c r="F5785" s="201">
        <v>1</v>
      </c>
      <c r="G5785" s="48">
        <f>+(Ventas_Wellpro[[#This Row],[Precio de Venta]]*0.16)*Ventas_Wellpro[[#This Row],[Cantidad Vendida]]</f>
        <v>55.035200000000003</v>
      </c>
      <c r="H5785" s="203">
        <v>343.97</v>
      </c>
      <c r="I5785" s="17">
        <f>+Ventas_Wellpro[[#This Row],[Total de Venta sin IVA]]+Ventas_Wellpro[[#This Row],[IVA]]</f>
        <v>399.00520000000006</v>
      </c>
      <c r="J5785">
        <f>YEAR(Ventas_Wellpro[[#This Row],[Fecha]])</f>
        <v>2026</v>
      </c>
      <c r="K5785" t="str">
        <f>TEXT(Ventas_Wellpro[[#This Row],[Fecha]],"MMMM")</f>
        <v>julio</v>
      </c>
      <c r="L5785">
        <f>DAY(Ventas_Wellpro[[#This Row],[Fecha]])</f>
        <v>27</v>
      </c>
    </row>
    <row r="5786" spans="2:12" x14ac:dyDescent="0.25">
      <c r="B5786" s="220">
        <v>46230</v>
      </c>
      <c r="C5786" s="74" t="s">
        <v>12</v>
      </c>
      <c r="D5786" s="217" t="s">
        <v>144</v>
      </c>
      <c r="E5786" s="202">
        <v>343.97</v>
      </c>
      <c r="F5786" s="202">
        <v>1</v>
      </c>
      <c r="G5786" s="48">
        <f>+(Ventas_Wellpro[[#This Row],[Precio de Venta]]*0.16)*Ventas_Wellpro[[#This Row],[Cantidad Vendida]]</f>
        <v>55.035200000000003</v>
      </c>
      <c r="H5786" s="204">
        <v>343.97</v>
      </c>
      <c r="I5786" s="17">
        <f>+Ventas_Wellpro[[#This Row],[Total de Venta sin IVA]]+Ventas_Wellpro[[#This Row],[IVA]]</f>
        <v>399.00520000000006</v>
      </c>
      <c r="J5786">
        <f>YEAR(Ventas_Wellpro[[#This Row],[Fecha]])</f>
        <v>2026</v>
      </c>
      <c r="K5786" t="str">
        <f>TEXT(Ventas_Wellpro[[#This Row],[Fecha]],"MMMM")</f>
        <v>julio</v>
      </c>
      <c r="L5786">
        <f>DAY(Ventas_Wellpro[[#This Row],[Fecha]])</f>
        <v>27</v>
      </c>
    </row>
    <row r="5787" spans="2:12" x14ac:dyDescent="0.25">
      <c r="B5787" s="219">
        <v>46230</v>
      </c>
      <c r="C5787" s="74" t="s">
        <v>12</v>
      </c>
      <c r="D5787" s="216" t="s">
        <v>144</v>
      </c>
      <c r="E5787" s="201">
        <v>343.97</v>
      </c>
      <c r="F5787" s="201">
        <v>1</v>
      </c>
      <c r="G5787" s="48">
        <f>+(Ventas_Wellpro[[#This Row],[Precio de Venta]]*0.16)*Ventas_Wellpro[[#This Row],[Cantidad Vendida]]</f>
        <v>55.035200000000003</v>
      </c>
      <c r="H5787" s="203">
        <v>343.97</v>
      </c>
      <c r="I5787" s="17">
        <f>+Ventas_Wellpro[[#This Row],[Total de Venta sin IVA]]+Ventas_Wellpro[[#This Row],[IVA]]</f>
        <v>399.00520000000006</v>
      </c>
      <c r="J5787">
        <f>YEAR(Ventas_Wellpro[[#This Row],[Fecha]])</f>
        <v>2026</v>
      </c>
      <c r="K5787" t="str">
        <f>TEXT(Ventas_Wellpro[[#This Row],[Fecha]],"MMMM")</f>
        <v>julio</v>
      </c>
      <c r="L5787">
        <f>DAY(Ventas_Wellpro[[#This Row],[Fecha]])</f>
        <v>27</v>
      </c>
    </row>
    <row r="5788" spans="2:12" x14ac:dyDescent="0.25">
      <c r="B5788" s="220">
        <v>46230</v>
      </c>
      <c r="C5788" s="74" t="s">
        <v>12</v>
      </c>
      <c r="D5788" s="217" t="s">
        <v>144</v>
      </c>
      <c r="E5788" s="202">
        <v>343.97</v>
      </c>
      <c r="F5788" s="202">
        <v>1</v>
      </c>
      <c r="G5788" s="48">
        <f>+(Ventas_Wellpro[[#This Row],[Precio de Venta]]*0.16)*Ventas_Wellpro[[#This Row],[Cantidad Vendida]]</f>
        <v>55.035200000000003</v>
      </c>
      <c r="H5788" s="204">
        <v>343.97</v>
      </c>
      <c r="I5788" s="17">
        <f>+Ventas_Wellpro[[#This Row],[Total de Venta sin IVA]]+Ventas_Wellpro[[#This Row],[IVA]]</f>
        <v>399.00520000000006</v>
      </c>
      <c r="J5788">
        <f>YEAR(Ventas_Wellpro[[#This Row],[Fecha]])</f>
        <v>2026</v>
      </c>
      <c r="K5788" t="str">
        <f>TEXT(Ventas_Wellpro[[#This Row],[Fecha]],"MMMM")</f>
        <v>julio</v>
      </c>
      <c r="L5788">
        <f>DAY(Ventas_Wellpro[[#This Row],[Fecha]])</f>
        <v>27</v>
      </c>
    </row>
    <row r="5789" spans="2:12" x14ac:dyDescent="0.25">
      <c r="B5789" s="219">
        <v>46230</v>
      </c>
      <c r="C5789" s="74" t="s">
        <v>12</v>
      </c>
      <c r="D5789" s="216" t="s">
        <v>144</v>
      </c>
      <c r="E5789" s="201">
        <v>343.97</v>
      </c>
      <c r="F5789" s="201">
        <v>1</v>
      </c>
      <c r="G5789" s="48">
        <f>+(Ventas_Wellpro[[#This Row],[Precio de Venta]]*0.16)*Ventas_Wellpro[[#This Row],[Cantidad Vendida]]</f>
        <v>55.035200000000003</v>
      </c>
      <c r="H5789" s="203">
        <v>343.97</v>
      </c>
      <c r="I5789" s="17">
        <f>+Ventas_Wellpro[[#This Row],[Total de Venta sin IVA]]+Ventas_Wellpro[[#This Row],[IVA]]</f>
        <v>399.00520000000006</v>
      </c>
      <c r="J5789">
        <f>YEAR(Ventas_Wellpro[[#This Row],[Fecha]])</f>
        <v>2026</v>
      </c>
      <c r="K5789" t="str">
        <f>TEXT(Ventas_Wellpro[[#This Row],[Fecha]],"MMMM")</f>
        <v>julio</v>
      </c>
      <c r="L5789">
        <f>DAY(Ventas_Wellpro[[#This Row],[Fecha]])</f>
        <v>27</v>
      </c>
    </row>
    <row r="5790" spans="2:12" x14ac:dyDescent="0.25">
      <c r="B5790" s="220">
        <v>46230</v>
      </c>
      <c r="C5790" s="74" t="s">
        <v>12</v>
      </c>
      <c r="D5790" s="217" t="s">
        <v>144</v>
      </c>
      <c r="E5790" s="202">
        <v>343.97</v>
      </c>
      <c r="F5790" s="202">
        <v>1</v>
      </c>
      <c r="G5790" s="48">
        <f>+(Ventas_Wellpro[[#This Row],[Precio de Venta]]*0.16)*Ventas_Wellpro[[#This Row],[Cantidad Vendida]]</f>
        <v>55.035200000000003</v>
      </c>
      <c r="H5790" s="204">
        <v>343.97</v>
      </c>
      <c r="I5790" s="17">
        <f>+Ventas_Wellpro[[#This Row],[Total de Venta sin IVA]]+Ventas_Wellpro[[#This Row],[IVA]]</f>
        <v>399.00520000000006</v>
      </c>
      <c r="J5790">
        <f>YEAR(Ventas_Wellpro[[#This Row],[Fecha]])</f>
        <v>2026</v>
      </c>
      <c r="K5790" t="str">
        <f>TEXT(Ventas_Wellpro[[#This Row],[Fecha]],"MMMM")</f>
        <v>julio</v>
      </c>
      <c r="L5790">
        <f>DAY(Ventas_Wellpro[[#This Row],[Fecha]])</f>
        <v>27</v>
      </c>
    </row>
    <row r="5791" spans="2:12" x14ac:dyDescent="0.25">
      <c r="B5791" s="219">
        <v>46230</v>
      </c>
      <c r="C5791" s="74" t="s">
        <v>12</v>
      </c>
      <c r="D5791" s="216" t="s">
        <v>144</v>
      </c>
      <c r="E5791" s="201">
        <v>343.97</v>
      </c>
      <c r="F5791" s="201">
        <v>1</v>
      </c>
      <c r="G5791" s="48">
        <f>+(Ventas_Wellpro[[#This Row],[Precio de Venta]]*0.16)*Ventas_Wellpro[[#This Row],[Cantidad Vendida]]</f>
        <v>55.035200000000003</v>
      </c>
      <c r="H5791" s="203">
        <v>343.97</v>
      </c>
      <c r="I5791" s="17">
        <f>+Ventas_Wellpro[[#This Row],[Total de Venta sin IVA]]+Ventas_Wellpro[[#This Row],[IVA]]</f>
        <v>399.00520000000006</v>
      </c>
      <c r="J5791">
        <f>YEAR(Ventas_Wellpro[[#This Row],[Fecha]])</f>
        <v>2026</v>
      </c>
      <c r="K5791" t="str">
        <f>TEXT(Ventas_Wellpro[[#This Row],[Fecha]],"MMMM")</f>
        <v>julio</v>
      </c>
      <c r="L5791">
        <f>DAY(Ventas_Wellpro[[#This Row],[Fecha]])</f>
        <v>27</v>
      </c>
    </row>
    <row r="5792" spans="2:12" x14ac:dyDescent="0.25">
      <c r="B5792" s="220">
        <v>46230</v>
      </c>
      <c r="C5792" s="74" t="s">
        <v>11</v>
      </c>
      <c r="D5792" s="217" t="s">
        <v>144</v>
      </c>
      <c r="E5792" s="202">
        <v>343.97</v>
      </c>
      <c r="F5792" s="202">
        <v>1</v>
      </c>
      <c r="G5792" s="48">
        <f>+(Ventas_Wellpro[[#This Row],[Precio de Venta]]*0.16)*Ventas_Wellpro[[#This Row],[Cantidad Vendida]]</f>
        <v>55.035200000000003</v>
      </c>
      <c r="H5792" s="204">
        <v>343.97</v>
      </c>
      <c r="I5792" s="17">
        <f>+Ventas_Wellpro[[#This Row],[Total de Venta sin IVA]]+Ventas_Wellpro[[#This Row],[IVA]]</f>
        <v>399.00520000000006</v>
      </c>
      <c r="J5792">
        <f>YEAR(Ventas_Wellpro[[#This Row],[Fecha]])</f>
        <v>2026</v>
      </c>
      <c r="K5792" t="str">
        <f>TEXT(Ventas_Wellpro[[#This Row],[Fecha]],"MMMM")</f>
        <v>julio</v>
      </c>
      <c r="L5792">
        <f>DAY(Ventas_Wellpro[[#This Row],[Fecha]])</f>
        <v>27</v>
      </c>
    </row>
    <row r="5793" spans="2:12" x14ac:dyDescent="0.25">
      <c r="B5793" s="219">
        <v>46230</v>
      </c>
      <c r="C5793" s="74" t="s">
        <v>11</v>
      </c>
      <c r="D5793" s="216" t="s">
        <v>144</v>
      </c>
      <c r="E5793" s="201">
        <v>343.97</v>
      </c>
      <c r="F5793" s="201">
        <v>1</v>
      </c>
      <c r="G5793" s="48">
        <f>+(Ventas_Wellpro[[#This Row],[Precio de Venta]]*0.16)*Ventas_Wellpro[[#This Row],[Cantidad Vendida]]</f>
        <v>55.035200000000003</v>
      </c>
      <c r="H5793" s="203">
        <v>343.97</v>
      </c>
      <c r="I5793" s="17">
        <f>+Ventas_Wellpro[[#This Row],[Total de Venta sin IVA]]+Ventas_Wellpro[[#This Row],[IVA]]</f>
        <v>399.00520000000006</v>
      </c>
      <c r="J5793">
        <f>YEAR(Ventas_Wellpro[[#This Row],[Fecha]])</f>
        <v>2026</v>
      </c>
      <c r="K5793" t="str">
        <f>TEXT(Ventas_Wellpro[[#This Row],[Fecha]],"MMMM")</f>
        <v>julio</v>
      </c>
      <c r="L5793">
        <f>DAY(Ventas_Wellpro[[#This Row],[Fecha]])</f>
        <v>27</v>
      </c>
    </row>
    <row r="5794" spans="2:12" x14ac:dyDescent="0.25">
      <c r="B5794" s="220">
        <v>46230</v>
      </c>
      <c r="C5794" s="74" t="s">
        <v>11</v>
      </c>
      <c r="D5794" s="208" t="s">
        <v>206</v>
      </c>
      <c r="E5794" s="202">
        <v>343.97</v>
      </c>
      <c r="F5794" s="202">
        <v>1</v>
      </c>
      <c r="G5794" s="48">
        <f>+(Ventas_Wellpro[[#This Row],[Precio de Venta]]*0.16)*Ventas_Wellpro[[#This Row],[Cantidad Vendida]]</f>
        <v>55.035200000000003</v>
      </c>
      <c r="H5794" s="204">
        <v>343.97</v>
      </c>
      <c r="I5794" s="17">
        <f>+Ventas_Wellpro[[#This Row],[Total de Venta sin IVA]]+Ventas_Wellpro[[#This Row],[IVA]]</f>
        <v>399.00520000000006</v>
      </c>
      <c r="J5794">
        <f>YEAR(Ventas_Wellpro[[#This Row],[Fecha]])</f>
        <v>2026</v>
      </c>
      <c r="K5794" t="str">
        <f>TEXT(Ventas_Wellpro[[#This Row],[Fecha]],"MMMM")</f>
        <v>julio</v>
      </c>
      <c r="L5794">
        <f>DAY(Ventas_Wellpro[[#This Row],[Fecha]])</f>
        <v>27</v>
      </c>
    </row>
    <row r="5795" spans="2:12" x14ac:dyDescent="0.25">
      <c r="B5795" s="219">
        <v>46230</v>
      </c>
      <c r="C5795" s="74" t="s">
        <v>10</v>
      </c>
      <c r="D5795" s="216" t="s">
        <v>144</v>
      </c>
      <c r="E5795" s="201">
        <v>343.97</v>
      </c>
      <c r="F5795" s="201">
        <v>1</v>
      </c>
      <c r="G5795" s="48">
        <f>+(Ventas_Wellpro[[#This Row],[Precio de Venta]]*0.16)*Ventas_Wellpro[[#This Row],[Cantidad Vendida]]</f>
        <v>55.035200000000003</v>
      </c>
      <c r="H5795" s="203">
        <v>343.97</v>
      </c>
      <c r="I5795" s="17">
        <f>+Ventas_Wellpro[[#This Row],[Total de Venta sin IVA]]+Ventas_Wellpro[[#This Row],[IVA]]</f>
        <v>399.00520000000006</v>
      </c>
      <c r="J5795">
        <f>YEAR(Ventas_Wellpro[[#This Row],[Fecha]])</f>
        <v>2026</v>
      </c>
      <c r="K5795" t="str">
        <f>TEXT(Ventas_Wellpro[[#This Row],[Fecha]],"MMMM")</f>
        <v>julio</v>
      </c>
      <c r="L5795">
        <f>DAY(Ventas_Wellpro[[#This Row],[Fecha]])</f>
        <v>27</v>
      </c>
    </row>
    <row r="5796" spans="2:12" x14ac:dyDescent="0.25">
      <c r="B5796" s="220">
        <v>46230</v>
      </c>
      <c r="C5796" s="74" t="s">
        <v>10</v>
      </c>
      <c r="D5796" s="217" t="s">
        <v>144</v>
      </c>
      <c r="E5796" s="202">
        <v>343.97</v>
      </c>
      <c r="F5796" s="202">
        <v>1</v>
      </c>
      <c r="G5796" s="48">
        <f>+(Ventas_Wellpro[[#This Row],[Precio de Venta]]*0.16)*Ventas_Wellpro[[#This Row],[Cantidad Vendida]]</f>
        <v>55.035200000000003</v>
      </c>
      <c r="H5796" s="204">
        <v>343.97</v>
      </c>
      <c r="I5796" s="17">
        <f>+Ventas_Wellpro[[#This Row],[Total de Venta sin IVA]]+Ventas_Wellpro[[#This Row],[IVA]]</f>
        <v>399.00520000000006</v>
      </c>
      <c r="J5796">
        <f>YEAR(Ventas_Wellpro[[#This Row],[Fecha]])</f>
        <v>2026</v>
      </c>
      <c r="K5796" t="str">
        <f>TEXT(Ventas_Wellpro[[#This Row],[Fecha]],"MMMM")</f>
        <v>julio</v>
      </c>
      <c r="L5796">
        <f>DAY(Ventas_Wellpro[[#This Row],[Fecha]])</f>
        <v>27</v>
      </c>
    </row>
    <row r="5797" spans="2:12" x14ac:dyDescent="0.25">
      <c r="B5797" s="219">
        <v>46230</v>
      </c>
      <c r="C5797" s="74" t="s">
        <v>10</v>
      </c>
      <c r="D5797" s="216" t="s">
        <v>144</v>
      </c>
      <c r="E5797" s="201">
        <v>343.97</v>
      </c>
      <c r="F5797" s="201">
        <v>1</v>
      </c>
      <c r="G5797" s="48">
        <f>+(Ventas_Wellpro[[#This Row],[Precio de Venta]]*0.16)*Ventas_Wellpro[[#This Row],[Cantidad Vendida]]</f>
        <v>55.035200000000003</v>
      </c>
      <c r="H5797" s="203">
        <v>343.97</v>
      </c>
      <c r="I5797" s="17">
        <f>+Ventas_Wellpro[[#This Row],[Total de Venta sin IVA]]+Ventas_Wellpro[[#This Row],[IVA]]</f>
        <v>399.00520000000006</v>
      </c>
      <c r="J5797">
        <f>YEAR(Ventas_Wellpro[[#This Row],[Fecha]])</f>
        <v>2026</v>
      </c>
      <c r="K5797" t="str">
        <f>TEXT(Ventas_Wellpro[[#This Row],[Fecha]],"MMMM")</f>
        <v>julio</v>
      </c>
      <c r="L5797">
        <f>DAY(Ventas_Wellpro[[#This Row],[Fecha]])</f>
        <v>27</v>
      </c>
    </row>
    <row r="5798" spans="2:12" x14ac:dyDescent="0.25">
      <c r="B5798" s="220">
        <v>46230</v>
      </c>
      <c r="C5798" s="123" t="s">
        <v>147</v>
      </c>
      <c r="D5798" s="217" t="s">
        <v>144</v>
      </c>
      <c r="E5798" s="202">
        <v>94.82</v>
      </c>
      <c r="F5798" s="202">
        <v>1</v>
      </c>
      <c r="G5798" s="48">
        <f>+(Ventas_Wellpro[[#This Row],[Precio de Venta]]*0.16)*Ventas_Wellpro[[#This Row],[Cantidad Vendida]]</f>
        <v>15.171199999999999</v>
      </c>
      <c r="H5798" s="204">
        <v>94.82</v>
      </c>
      <c r="I5798" s="17">
        <f>+Ventas_Wellpro[[#This Row],[Total de Venta sin IVA]]+Ventas_Wellpro[[#This Row],[IVA]]</f>
        <v>109.99119999999999</v>
      </c>
      <c r="J5798">
        <f>YEAR(Ventas_Wellpro[[#This Row],[Fecha]])</f>
        <v>2026</v>
      </c>
      <c r="K5798" t="str">
        <f>TEXT(Ventas_Wellpro[[#This Row],[Fecha]],"MMMM")</f>
        <v>julio</v>
      </c>
      <c r="L5798">
        <f>DAY(Ventas_Wellpro[[#This Row],[Fecha]])</f>
        <v>27</v>
      </c>
    </row>
    <row r="5799" spans="2:12" x14ac:dyDescent="0.25">
      <c r="B5799" s="219">
        <v>46230</v>
      </c>
      <c r="C5799" s="123" t="s">
        <v>147</v>
      </c>
      <c r="D5799" s="216" t="s">
        <v>144</v>
      </c>
      <c r="E5799" s="201">
        <v>94.82</v>
      </c>
      <c r="F5799" s="201">
        <v>1</v>
      </c>
      <c r="G5799" s="48">
        <f>+(Ventas_Wellpro[[#This Row],[Precio de Venta]]*0.16)*Ventas_Wellpro[[#This Row],[Cantidad Vendida]]</f>
        <v>15.171199999999999</v>
      </c>
      <c r="H5799" s="203">
        <v>94.82</v>
      </c>
      <c r="I5799" s="17">
        <f>+Ventas_Wellpro[[#This Row],[Total de Venta sin IVA]]+Ventas_Wellpro[[#This Row],[IVA]]</f>
        <v>109.99119999999999</v>
      </c>
      <c r="J5799">
        <f>YEAR(Ventas_Wellpro[[#This Row],[Fecha]])</f>
        <v>2026</v>
      </c>
      <c r="K5799" t="str">
        <f>TEXT(Ventas_Wellpro[[#This Row],[Fecha]],"MMMM")</f>
        <v>julio</v>
      </c>
      <c r="L5799">
        <f>DAY(Ventas_Wellpro[[#This Row],[Fecha]])</f>
        <v>27</v>
      </c>
    </row>
    <row r="5800" spans="2:12" x14ac:dyDescent="0.25">
      <c r="B5800" s="220">
        <v>46230</v>
      </c>
      <c r="C5800" s="123" t="s">
        <v>147</v>
      </c>
      <c r="D5800" s="217" t="s">
        <v>144</v>
      </c>
      <c r="E5800" s="202">
        <v>94.82</v>
      </c>
      <c r="F5800" s="202">
        <v>1</v>
      </c>
      <c r="G5800" s="48">
        <f>+(Ventas_Wellpro[[#This Row],[Precio de Venta]]*0.16)*Ventas_Wellpro[[#This Row],[Cantidad Vendida]]</f>
        <v>15.171199999999999</v>
      </c>
      <c r="H5800" s="204">
        <v>94.82</v>
      </c>
      <c r="I5800" s="17">
        <f>+Ventas_Wellpro[[#This Row],[Total de Venta sin IVA]]+Ventas_Wellpro[[#This Row],[IVA]]</f>
        <v>109.99119999999999</v>
      </c>
      <c r="J5800">
        <f>YEAR(Ventas_Wellpro[[#This Row],[Fecha]])</f>
        <v>2026</v>
      </c>
      <c r="K5800" t="str">
        <f>TEXT(Ventas_Wellpro[[#This Row],[Fecha]],"MMMM")</f>
        <v>julio</v>
      </c>
      <c r="L5800">
        <f>DAY(Ventas_Wellpro[[#This Row],[Fecha]])</f>
        <v>27</v>
      </c>
    </row>
    <row r="5801" spans="2:12" x14ac:dyDescent="0.25">
      <c r="B5801" s="219">
        <v>46230</v>
      </c>
      <c r="C5801" s="123" t="s">
        <v>147</v>
      </c>
      <c r="D5801" s="216" t="s">
        <v>144</v>
      </c>
      <c r="E5801" s="201">
        <v>94.82</v>
      </c>
      <c r="F5801" s="201">
        <v>1</v>
      </c>
      <c r="G5801" s="48">
        <f>+(Ventas_Wellpro[[#This Row],[Precio de Venta]]*0.16)*Ventas_Wellpro[[#This Row],[Cantidad Vendida]]</f>
        <v>15.171199999999999</v>
      </c>
      <c r="H5801" s="203">
        <v>94.82</v>
      </c>
      <c r="I5801" s="17">
        <f>+Ventas_Wellpro[[#This Row],[Total de Venta sin IVA]]+Ventas_Wellpro[[#This Row],[IVA]]</f>
        <v>109.99119999999999</v>
      </c>
      <c r="J5801">
        <f>YEAR(Ventas_Wellpro[[#This Row],[Fecha]])</f>
        <v>2026</v>
      </c>
      <c r="K5801" t="str">
        <f>TEXT(Ventas_Wellpro[[#This Row],[Fecha]],"MMMM")</f>
        <v>julio</v>
      </c>
      <c r="L5801">
        <f>DAY(Ventas_Wellpro[[#This Row],[Fecha]])</f>
        <v>27</v>
      </c>
    </row>
    <row r="5802" spans="2:12" x14ac:dyDescent="0.25">
      <c r="B5802" s="220">
        <v>46230</v>
      </c>
      <c r="C5802" s="123" t="s">
        <v>147</v>
      </c>
      <c r="D5802" s="217" t="s">
        <v>144</v>
      </c>
      <c r="E5802" s="202">
        <v>94.82</v>
      </c>
      <c r="F5802" s="202">
        <v>1</v>
      </c>
      <c r="G5802" s="48">
        <f>+(Ventas_Wellpro[[#This Row],[Precio de Venta]]*0.16)*Ventas_Wellpro[[#This Row],[Cantidad Vendida]]</f>
        <v>15.171199999999999</v>
      </c>
      <c r="H5802" s="204">
        <v>94.82</v>
      </c>
      <c r="I5802" s="17">
        <f>+Ventas_Wellpro[[#This Row],[Total de Venta sin IVA]]+Ventas_Wellpro[[#This Row],[IVA]]</f>
        <v>109.99119999999999</v>
      </c>
      <c r="J5802">
        <f>YEAR(Ventas_Wellpro[[#This Row],[Fecha]])</f>
        <v>2026</v>
      </c>
      <c r="K5802" t="str">
        <f>TEXT(Ventas_Wellpro[[#This Row],[Fecha]],"MMMM")</f>
        <v>julio</v>
      </c>
      <c r="L5802">
        <f>DAY(Ventas_Wellpro[[#This Row],[Fecha]])</f>
        <v>27</v>
      </c>
    </row>
    <row r="5803" spans="2:12" x14ac:dyDescent="0.25">
      <c r="B5803" s="219">
        <v>46230</v>
      </c>
      <c r="C5803" s="74" t="s">
        <v>123</v>
      </c>
      <c r="D5803" s="216" t="s">
        <v>144</v>
      </c>
      <c r="E5803" s="201">
        <v>137.79</v>
      </c>
      <c r="F5803" s="201">
        <v>1</v>
      </c>
      <c r="G5803" s="48">
        <f>+(Ventas_Wellpro[[#This Row],[Precio de Venta]]*0.16)*Ventas_Wellpro[[#This Row],[Cantidad Vendida]]</f>
        <v>22.046399999999998</v>
      </c>
      <c r="H5803" s="203">
        <v>137.79</v>
      </c>
      <c r="I5803" s="17">
        <f>+Ventas_Wellpro[[#This Row],[Total de Venta sin IVA]]+Ventas_Wellpro[[#This Row],[IVA]]</f>
        <v>159.8364</v>
      </c>
      <c r="J5803">
        <f>YEAR(Ventas_Wellpro[[#This Row],[Fecha]])</f>
        <v>2026</v>
      </c>
      <c r="K5803" t="str">
        <f>TEXT(Ventas_Wellpro[[#This Row],[Fecha]],"MMMM")</f>
        <v>julio</v>
      </c>
      <c r="L5803">
        <f>DAY(Ventas_Wellpro[[#This Row],[Fecha]])</f>
        <v>27</v>
      </c>
    </row>
    <row r="5804" spans="2:12" x14ac:dyDescent="0.25">
      <c r="B5804" s="220">
        <v>46230</v>
      </c>
      <c r="C5804" s="74" t="s">
        <v>123</v>
      </c>
      <c r="D5804" s="217" t="s">
        <v>144</v>
      </c>
      <c r="E5804" s="202">
        <v>137.79</v>
      </c>
      <c r="F5804" s="202">
        <v>1</v>
      </c>
      <c r="G5804" s="48">
        <f>+(Ventas_Wellpro[[#This Row],[Precio de Venta]]*0.16)*Ventas_Wellpro[[#This Row],[Cantidad Vendida]]</f>
        <v>22.046399999999998</v>
      </c>
      <c r="H5804" s="204">
        <v>137.79</v>
      </c>
      <c r="I5804" s="17">
        <f>+Ventas_Wellpro[[#This Row],[Total de Venta sin IVA]]+Ventas_Wellpro[[#This Row],[IVA]]</f>
        <v>159.8364</v>
      </c>
      <c r="J5804">
        <f>YEAR(Ventas_Wellpro[[#This Row],[Fecha]])</f>
        <v>2026</v>
      </c>
      <c r="K5804" t="str">
        <f>TEXT(Ventas_Wellpro[[#This Row],[Fecha]],"MMMM")</f>
        <v>julio</v>
      </c>
      <c r="L5804">
        <f>DAY(Ventas_Wellpro[[#This Row],[Fecha]])</f>
        <v>27</v>
      </c>
    </row>
    <row r="5805" spans="2:12" x14ac:dyDescent="0.25">
      <c r="B5805" s="219">
        <v>46230</v>
      </c>
      <c r="C5805" s="74" t="s">
        <v>123</v>
      </c>
      <c r="D5805" s="216" t="s">
        <v>144</v>
      </c>
      <c r="E5805" s="201">
        <v>137.79</v>
      </c>
      <c r="F5805" s="201">
        <v>1</v>
      </c>
      <c r="G5805" s="48">
        <f>+(Ventas_Wellpro[[#This Row],[Precio de Venta]]*0.16)*Ventas_Wellpro[[#This Row],[Cantidad Vendida]]</f>
        <v>22.046399999999998</v>
      </c>
      <c r="H5805" s="203">
        <v>137.79</v>
      </c>
      <c r="I5805" s="17">
        <f>+Ventas_Wellpro[[#This Row],[Total de Venta sin IVA]]+Ventas_Wellpro[[#This Row],[IVA]]</f>
        <v>159.8364</v>
      </c>
      <c r="J5805">
        <f>YEAR(Ventas_Wellpro[[#This Row],[Fecha]])</f>
        <v>2026</v>
      </c>
      <c r="K5805" t="str">
        <f>TEXT(Ventas_Wellpro[[#This Row],[Fecha]],"MMMM")</f>
        <v>julio</v>
      </c>
      <c r="L5805">
        <f>DAY(Ventas_Wellpro[[#This Row],[Fecha]])</f>
        <v>27</v>
      </c>
    </row>
    <row r="5806" spans="2:12" x14ac:dyDescent="0.25">
      <c r="B5806" s="220">
        <v>46230</v>
      </c>
      <c r="C5806" s="74" t="s">
        <v>123</v>
      </c>
      <c r="D5806" s="217" t="s">
        <v>144</v>
      </c>
      <c r="E5806" s="202">
        <v>137.79</v>
      </c>
      <c r="F5806" s="202">
        <v>1</v>
      </c>
      <c r="G5806" s="48">
        <f>+(Ventas_Wellpro[[#This Row],[Precio de Venta]]*0.16)*Ventas_Wellpro[[#This Row],[Cantidad Vendida]]</f>
        <v>22.046399999999998</v>
      </c>
      <c r="H5806" s="204">
        <v>137.79</v>
      </c>
      <c r="I5806" s="17">
        <f>+Ventas_Wellpro[[#This Row],[Total de Venta sin IVA]]+Ventas_Wellpro[[#This Row],[IVA]]</f>
        <v>159.8364</v>
      </c>
      <c r="J5806">
        <f>YEAR(Ventas_Wellpro[[#This Row],[Fecha]])</f>
        <v>2026</v>
      </c>
      <c r="K5806" t="str">
        <f>TEXT(Ventas_Wellpro[[#This Row],[Fecha]],"MMMM")</f>
        <v>julio</v>
      </c>
      <c r="L5806">
        <f>DAY(Ventas_Wellpro[[#This Row],[Fecha]])</f>
        <v>27</v>
      </c>
    </row>
    <row r="5807" spans="2:12" x14ac:dyDescent="0.25">
      <c r="B5807" s="219">
        <v>46230</v>
      </c>
      <c r="C5807" s="74" t="s">
        <v>123</v>
      </c>
      <c r="D5807" s="216" t="s">
        <v>144</v>
      </c>
      <c r="E5807" s="201">
        <v>137.79</v>
      </c>
      <c r="F5807" s="201">
        <v>1</v>
      </c>
      <c r="G5807" s="48">
        <f>+(Ventas_Wellpro[[#This Row],[Precio de Venta]]*0.16)*Ventas_Wellpro[[#This Row],[Cantidad Vendida]]</f>
        <v>22.046399999999998</v>
      </c>
      <c r="H5807" s="203">
        <v>137.79</v>
      </c>
      <c r="I5807" s="17">
        <f>+Ventas_Wellpro[[#This Row],[Total de Venta sin IVA]]+Ventas_Wellpro[[#This Row],[IVA]]</f>
        <v>159.8364</v>
      </c>
      <c r="J5807">
        <f>YEAR(Ventas_Wellpro[[#This Row],[Fecha]])</f>
        <v>2026</v>
      </c>
      <c r="K5807" t="str">
        <f>TEXT(Ventas_Wellpro[[#This Row],[Fecha]],"MMMM")</f>
        <v>julio</v>
      </c>
      <c r="L5807">
        <f>DAY(Ventas_Wellpro[[#This Row],[Fecha]])</f>
        <v>27</v>
      </c>
    </row>
    <row r="5808" spans="2:12" x14ac:dyDescent="0.25">
      <c r="B5808" s="220">
        <v>46230</v>
      </c>
      <c r="C5808" s="123" t="s">
        <v>156</v>
      </c>
      <c r="D5808" s="217" t="s">
        <v>144</v>
      </c>
      <c r="E5808" s="202">
        <v>526.72</v>
      </c>
      <c r="F5808" s="202">
        <v>1</v>
      </c>
      <c r="G5808" s="48">
        <f>+(Ventas_Wellpro[[#This Row],[Precio de Venta]]*0.16)*Ventas_Wellpro[[#This Row],[Cantidad Vendida]]</f>
        <v>84.275200000000012</v>
      </c>
      <c r="H5808" s="204">
        <v>526.72</v>
      </c>
      <c r="I5808" s="17">
        <f>+Ventas_Wellpro[[#This Row],[Total de Venta sin IVA]]+Ventas_Wellpro[[#This Row],[IVA]]</f>
        <v>610.99520000000007</v>
      </c>
      <c r="J5808">
        <f>YEAR(Ventas_Wellpro[[#This Row],[Fecha]])</f>
        <v>2026</v>
      </c>
      <c r="K5808" t="str">
        <f>TEXT(Ventas_Wellpro[[#This Row],[Fecha]],"MMMM")</f>
        <v>julio</v>
      </c>
      <c r="L5808">
        <f>DAY(Ventas_Wellpro[[#This Row],[Fecha]])</f>
        <v>27</v>
      </c>
    </row>
    <row r="5809" spans="2:12" x14ac:dyDescent="0.25">
      <c r="B5809" s="219">
        <v>46231</v>
      </c>
      <c r="C5809" s="88" t="s">
        <v>18</v>
      </c>
      <c r="D5809" s="216" t="s">
        <v>196</v>
      </c>
      <c r="E5809" s="201">
        <v>525.59</v>
      </c>
      <c r="F5809" s="201">
        <v>6</v>
      </c>
      <c r="G5809" s="48">
        <f>+(Ventas_Wellpro[[#This Row],[Precio de Venta]]*0.16)*Ventas_Wellpro[[#This Row],[Cantidad Vendida]]</f>
        <v>504.56640000000004</v>
      </c>
      <c r="H5809" s="203">
        <v>3153.54</v>
      </c>
      <c r="I5809" s="17">
        <f>+Ventas_Wellpro[[#This Row],[Total de Venta sin IVA]]+Ventas_Wellpro[[#This Row],[IVA]]</f>
        <v>3658.1064000000001</v>
      </c>
      <c r="J5809">
        <f>YEAR(Ventas_Wellpro[[#This Row],[Fecha]])</f>
        <v>2026</v>
      </c>
      <c r="K5809" t="str">
        <f>TEXT(Ventas_Wellpro[[#This Row],[Fecha]],"MMMM")</f>
        <v>julio</v>
      </c>
      <c r="L5809">
        <f>DAY(Ventas_Wellpro[[#This Row],[Fecha]])</f>
        <v>28</v>
      </c>
    </row>
    <row r="5810" spans="2:12" x14ac:dyDescent="0.25">
      <c r="B5810" s="220">
        <v>46231</v>
      </c>
      <c r="C5810" s="88" t="s">
        <v>18</v>
      </c>
      <c r="D5810" s="216" t="s">
        <v>196</v>
      </c>
      <c r="E5810" s="202">
        <v>525.59</v>
      </c>
      <c r="F5810" s="202">
        <v>6</v>
      </c>
      <c r="G5810" s="48">
        <f>+(Ventas_Wellpro[[#This Row],[Precio de Venta]]*0.16)*Ventas_Wellpro[[#This Row],[Cantidad Vendida]]</f>
        <v>504.56640000000004</v>
      </c>
      <c r="H5810" s="204">
        <v>3153.54</v>
      </c>
      <c r="I5810" s="17">
        <f>+Ventas_Wellpro[[#This Row],[Total de Venta sin IVA]]+Ventas_Wellpro[[#This Row],[IVA]]</f>
        <v>3658.1064000000001</v>
      </c>
      <c r="J5810">
        <f>YEAR(Ventas_Wellpro[[#This Row],[Fecha]])</f>
        <v>2026</v>
      </c>
      <c r="K5810" t="str">
        <f>TEXT(Ventas_Wellpro[[#This Row],[Fecha]],"MMMM")</f>
        <v>julio</v>
      </c>
      <c r="L5810">
        <f>DAY(Ventas_Wellpro[[#This Row],[Fecha]])</f>
        <v>28</v>
      </c>
    </row>
    <row r="5811" spans="2:12" x14ac:dyDescent="0.25">
      <c r="B5811" s="219">
        <v>46231</v>
      </c>
      <c r="C5811" s="74" t="s">
        <v>22</v>
      </c>
      <c r="D5811" s="216" t="s">
        <v>144</v>
      </c>
      <c r="E5811" s="201">
        <v>137.79499999999999</v>
      </c>
      <c r="F5811" s="201">
        <v>2</v>
      </c>
      <c r="G5811" s="48">
        <f>+(Ventas_Wellpro[[#This Row],[Precio de Venta]]*0.16)*Ventas_Wellpro[[#This Row],[Cantidad Vendida]]</f>
        <v>44.0944</v>
      </c>
      <c r="H5811" s="203">
        <v>275.58999999999997</v>
      </c>
      <c r="I5811" s="17">
        <f>+Ventas_Wellpro[[#This Row],[Total de Venta sin IVA]]+Ventas_Wellpro[[#This Row],[IVA]]</f>
        <v>319.68439999999998</v>
      </c>
      <c r="J5811">
        <f>YEAR(Ventas_Wellpro[[#This Row],[Fecha]])</f>
        <v>2026</v>
      </c>
      <c r="K5811" t="str">
        <f>TEXT(Ventas_Wellpro[[#This Row],[Fecha]],"MMMM")</f>
        <v>julio</v>
      </c>
      <c r="L5811">
        <f>DAY(Ventas_Wellpro[[#This Row],[Fecha]])</f>
        <v>28</v>
      </c>
    </row>
    <row r="5812" spans="2:12" x14ac:dyDescent="0.25">
      <c r="B5812" s="220">
        <v>46231</v>
      </c>
      <c r="C5812" s="74" t="s">
        <v>22</v>
      </c>
      <c r="D5812" s="217" t="s">
        <v>144</v>
      </c>
      <c r="E5812" s="202">
        <v>137.79</v>
      </c>
      <c r="F5812" s="202">
        <v>1</v>
      </c>
      <c r="G5812" s="48">
        <f>+(Ventas_Wellpro[[#This Row],[Precio de Venta]]*0.16)*Ventas_Wellpro[[#This Row],[Cantidad Vendida]]</f>
        <v>22.046399999999998</v>
      </c>
      <c r="H5812" s="204">
        <v>137.79</v>
      </c>
      <c r="I5812" s="17">
        <f>+Ventas_Wellpro[[#This Row],[Total de Venta sin IVA]]+Ventas_Wellpro[[#This Row],[IVA]]</f>
        <v>159.8364</v>
      </c>
      <c r="J5812">
        <f>YEAR(Ventas_Wellpro[[#This Row],[Fecha]])</f>
        <v>2026</v>
      </c>
      <c r="K5812" t="str">
        <f>TEXT(Ventas_Wellpro[[#This Row],[Fecha]],"MMMM")</f>
        <v>julio</v>
      </c>
      <c r="L5812">
        <f>DAY(Ventas_Wellpro[[#This Row],[Fecha]])</f>
        <v>28</v>
      </c>
    </row>
    <row r="5813" spans="2:12" x14ac:dyDescent="0.25">
      <c r="B5813" s="219">
        <v>46231</v>
      </c>
      <c r="C5813" s="74" t="s">
        <v>22</v>
      </c>
      <c r="D5813" s="216" t="s">
        <v>144</v>
      </c>
      <c r="E5813" s="201">
        <v>137.79</v>
      </c>
      <c r="F5813" s="201">
        <v>1</v>
      </c>
      <c r="G5813" s="48">
        <f>+(Ventas_Wellpro[[#This Row],[Precio de Venta]]*0.16)*Ventas_Wellpro[[#This Row],[Cantidad Vendida]]</f>
        <v>22.046399999999998</v>
      </c>
      <c r="H5813" s="203">
        <v>137.79</v>
      </c>
      <c r="I5813" s="17">
        <f>+Ventas_Wellpro[[#This Row],[Total de Venta sin IVA]]+Ventas_Wellpro[[#This Row],[IVA]]</f>
        <v>159.8364</v>
      </c>
      <c r="J5813">
        <f>YEAR(Ventas_Wellpro[[#This Row],[Fecha]])</f>
        <v>2026</v>
      </c>
      <c r="K5813" t="str">
        <f>TEXT(Ventas_Wellpro[[#This Row],[Fecha]],"MMMM")</f>
        <v>julio</v>
      </c>
      <c r="L5813">
        <f>DAY(Ventas_Wellpro[[#This Row],[Fecha]])</f>
        <v>28</v>
      </c>
    </row>
    <row r="5814" spans="2:12" x14ac:dyDescent="0.25">
      <c r="B5814" s="220">
        <v>46231</v>
      </c>
      <c r="C5814" s="74" t="s">
        <v>22</v>
      </c>
      <c r="D5814" s="217" t="s">
        <v>144</v>
      </c>
      <c r="E5814" s="202">
        <v>137.79</v>
      </c>
      <c r="F5814" s="202">
        <v>1</v>
      </c>
      <c r="G5814" s="48">
        <f>+(Ventas_Wellpro[[#This Row],[Precio de Venta]]*0.16)*Ventas_Wellpro[[#This Row],[Cantidad Vendida]]</f>
        <v>22.046399999999998</v>
      </c>
      <c r="H5814" s="204">
        <v>137.79</v>
      </c>
      <c r="I5814" s="17">
        <f>+Ventas_Wellpro[[#This Row],[Total de Venta sin IVA]]+Ventas_Wellpro[[#This Row],[IVA]]</f>
        <v>159.8364</v>
      </c>
      <c r="J5814">
        <f>YEAR(Ventas_Wellpro[[#This Row],[Fecha]])</f>
        <v>2026</v>
      </c>
      <c r="K5814" t="str">
        <f>TEXT(Ventas_Wellpro[[#This Row],[Fecha]],"MMMM")</f>
        <v>julio</v>
      </c>
      <c r="L5814">
        <f>DAY(Ventas_Wellpro[[#This Row],[Fecha]])</f>
        <v>28</v>
      </c>
    </row>
    <row r="5815" spans="2:12" x14ac:dyDescent="0.25">
      <c r="B5815" s="219">
        <v>46231</v>
      </c>
      <c r="C5815" s="74" t="s">
        <v>22</v>
      </c>
      <c r="D5815" s="216" t="s">
        <v>144</v>
      </c>
      <c r="E5815" s="201">
        <v>137.79</v>
      </c>
      <c r="F5815" s="201">
        <v>1</v>
      </c>
      <c r="G5815" s="48">
        <f>+(Ventas_Wellpro[[#This Row],[Precio de Venta]]*0.16)*Ventas_Wellpro[[#This Row],[Cantidad Vendida]]</f>
        <v>22.046399999999998</v>
      </c>
      <c r="H5815" s="203">
        <v>137.79</v>
      </c>
      <c r="I5815" s="17">
        <f>+Ventas_Wellpro[[#This Row],[Total de Venta sin IVA]]+Ventas_Wellpro[[#This Row],[IVA]]</f>
        <v>159.8364</v>
      </c>
      <c r="J5815">
        <f>YEAR(Ventas_Wellpro[[#This Row],[Fecha]])</f>
        <v>2026</v>
      </c>
      <c r="K5815" t="str">
        <f>TEXT(Ventas_Wellpro[[#This Row],[Fecha]],"MMMM")</f>
        <v>julio</v>
      </c>
      <c r="L5815">
        <f>DAY(Ventas_Wellpro[[#This Row],[Fecha]])</f>
        <v>28</v>
      </c>
    </row>
    <row r="5816" spans="2:12" x14ac:dyDescent="0.25">
      <c r="B5816" s="220">
        <v>46231</v>
      </c>
      <c r="C5816" s="74" t="s">
        <v>22</v>
      </c>
      <c r="D5816" s="217" t="s">
        <v>144</v>
      </c>
      <c r="E5816" s="202">
        <v>137.79</v>
      </c>
      <c r="F5816" s="202">
        <v>1</v>
      </c>
      <c r="G5816" s="48">
        <f>+(Ventas_Wellpro[[#This Row],[Precio de Venta]]*0.16)*Ventas_Wellpro[[#This Row],[Cantidad Vendida]]</f>
        <v>22.046399999999998</v>
      </c>
      <c r="H5816" s="204">
        <v>137.79</v>
      </c>
      <c r="I5816" s="17">
        <f>+Ventas_Wellpro[[#This Row],[Total de Venta sin IVA]]+Ventas_Wellpro[[#This Row],[IVA]]</f>
        <v>159.8364</v>
      </c>
      <c r="J5816">
        <f>YEAR(Ventas_Wellpro[[#This Row],[Fecha]])</f>
        <v>2026</v>
      </c>
      <c r="K5816" t="str">
        <f>TEXT(Ventas_Wellpro[[#This Row],[Fecha]],"MMMM")</f>
        <v>julio</v>
      </c>
      <c r="L5816">
        <f>DAY(Ventas_Wellpro[[#This Row],[Fecha]])</f>
        <v>28</v>
      </c>
    </row>
    <row r="5817" spans="2:12" x14ac:dyDescent="0.25">
      <c r="B5817" s="219">
        <v>46231</v>
      </c>
      <c r="C5817" s="74" t="s">
        <v>22</v>
      </c>
      <c r="D5817" s="216" t="s">
        <v>144</v>
      </c>
      <c r="E5817" s="201">
        <v>137.79</v>
      </c>
      <c r="F5817" s="201">
        <v>1</v>
      </c>
      <c r="G5817" s="48">
        <f>+(Ventas_Wellpro[[#This Row],[Precio de Venta]]*0.16)*Ventas_Wellpro[[#This Row],[Cantidad Vendida]]</f>
        <v>22.046399999999998</v>
      </c>
      <c r="H5817" s="203">
        <v>137.79</v>
      </c>
      <c r="I5817" s="17">
        <f>+Ventas_Wellpro[[#This Row],[Total de Venta sin IVA]]+Ventas_Wellpro[[#This Row],[IVA]]</f>
        <v>159.8364</v>
      </c>
      <c r="J5817">
        <f>YEAR(Ventas_Wellpro[[#This Row],[Fecha]])</f>
        <v>2026</v>
      </c>
      <c r="K5817" t="str">
        <f>TEXT(Ventas_Wellpro[[#This Row],[Fecha]],"MMMM")</f>
        <v>julio</v>
      </c>
      <c r="L5817">
        <f>DAY(Ventas_Wellpro[[#This Row],[Fecha]])</f>
        <v>28</v>
      </c>
    </row>
    <row r="5818" spans="2:12" x14ac:dyDescent="0.25">
      <c r="B5818" s="220">
        <v>46231</v>
      </c>
      <c r="C5818" s="74" t="s">
        <v>21</v>
      </c>
      <c r="D5818" s="217" t="s">
        <v>144</v>
      </c>
      <c r="E5818" s="202">
        <v>137.79</v>
      </c>
      <c r="F5818" s="202">
        <v>1</v>
      </c>
      <c r="G5818" s="48">
        <f>+(Ventas_Wellpro[[#This Row],[Precio de Venta]]*0.16)*Ventas_Wellpro[[#This Row],[Cantidad Vendida]]</f>
        <v>22.046399999999998</v>
      </c>
      <c r="H5818" s="204">
        <v>137.79</v>
      </c>
      <c r="I5818" s="17">
        <f>+Ventas_Wellpro[[#This Row],[Total de Venta sin IVA]]+Ventas_Wellpro[[#This Row],[IVA]]</f>
        <v>159.8364</v>
      </c>
      <c r="J5818">
        <f>YEAR(Ventas_Wellpro[[#This Row],[Fecha]])</f>
        <v>2026</v>
      </c>
      <c r="K5818" t="str">
        <f>TEXT(Ventas_Wellpro[[#This Row],[Fecha]],"MMMM")</f>
        <v>julio</v>
      </c>
      <c r="L5818">
        <f>DAY(Ventas_Wellpro[[#This Row],[Fecha]])</f>
        <v>28</v>
      </c>
    </row>
    <row r="5819" spans="2:12" x14ac:dyDescent="0.25">
      <c r="B5819" s="219">
        <v>46231</v>
      </c>
      <c r="C5819" s="74" t="s">
        <v>23</v>
      </c>
      <c r="D5819" s="216" t="s">
        <v>144</v>
      </c>
      <c r="E5819" s="201">
        <v>137.79</v>
      </c>
      <c r="F5819" s="201">
        <v>1</v>
      </c>
      <c r="G5819" s="48">
        <f>+(Ventas_Wellpro[[#This Row],[Precio de Venta]]*0.16)*Ventas_Wellpro[[#This Row],[Cantidad Vendida]]</f>
        <v>22.046399999999998</v>
      </c>
      <c r="H5819" s="203">
        <v>137.79</v>
      </c>
      <c r="I5819" s="17">
        <f>+Ventas_Wellpro[[#This Row],[Total de Venta sin IVA]]+Ventas_Wellpro[[#This Row],[IVA]]</f>
        <v>159.8364</v>
      </c>
      <c r="J5819">
        <f>YEAR(Ventas_Wellpro[[#This Row],[Fecha]])</f>
        <v>2026</v>
      </c>
      <c r="K5819" t="str">
        <f>TEXT(Ventas_Wellpro[[#This Row],[Fecha]],"MMMM")</f>
        <v>julio</v>
      </c>
      <c r="L5819">
        <f>DAY(Ventas_Wellpro[[#This Row],[Fecha]])</f>
        <v>28</v>
      </c>
    </row>
    <row r="5820" spans="2:12" x14ac:dyDescent="0.25">
      <c r="B5820" s="220">
        <v>46231</v>
      </c>
      <c r="C5820" s="74" t="s">
        <v>24</v>
      </c>
      <c r="D5820" s="217" t="s">
        <v>144</v>
      </c>
      <c r="E5820" s="202">
        <v>137.79</v>
      </c>
      <c r="F5820" s="202">
        <v>1</v>
      </c>
      <c r="G5820" s="48">
        <f>+(Ventas_Wellpro[[#This Row],[Precio de Venta]]*0.16)*Ventas_Wellpro[[#This Row],[Cantidad Vendida]]</f>
        <v>22.046399999999998</v>
      </c>
      <c r="H5820" s="204">
        <v>137.79</v>
      </c>
      <c r="I5820" s="17">
        <f>+Ventas_Wellpro[[#This Row],[Total de Venta sin IVA]]+Ventas_Wellpro[[#This Row],[IVA]]</f>
        <v>159.8364</v>
      </c>
      <c r="J5820">
        <f>YEAR(Ventas_Wellpro[[#This Row],[Fecha]])</f>
        <v>2026</v>
      </c>
      <c r="K5820" t="str">
        <f>TEXT(Ventas_Wellpro[[#This Row],[Fecha]],"MMMM")</f>
        <v>julio</v>
      </c>
      <c r="L5820">
        <f>DAY(Ventas_Wellpro[[#This Row],[Fecha]])</f>
        <v>28</v>
      </c>
    </row>
    <row r="5821" spans="2:12" x14ac:dyDescent="0.25">
      <c r="B5821" s="219">
        <v>46231</v>
      </c>
      <c r="C5821" s="74" t="s">
        <v>24</v>
      </c>
      <c r="D5821" s="216" t="s">
        <v>144</v>
      </c>
      <c r="E5821" s="201">
        <v>137.79</v>
      </c>
      <c r="F5821" s="201">
        <v>1</v>
      </c>
      <c r="G5821" s="48">
        <f>+(Ventas_Wellpro[[#This Row],[Precio de Venta]]*0.16)*Ventas_Wellpro[[#This Row],[Cantidad Vendida]]</f>
        <v>22.046399999999998</v>
      </c>
      <c r="H5821" s="203">
        <v>137.79</v>
      </c>
      <c r="I5821" s="17">
        <f>+Ventas_Wellpro[[#This Row],[Total de Venta sin IVA]]+Ventas_Wellpro[[#This Row],[IVA]]</f>
        <v>159.8364</v>
      </c>
      <c r="J5821">
        <f>YEAR(Ventas_Wellpro[[#This Row],[Fecha]])</f>
        <v>2026</v>
      </c>
      <c r="K5821" t="str">
        <f>TEXT(Ventas_Wellpro[[#This Row],[Fecha]],"MMMM")</f>
        <v>julio</v>
      </c>
      <c r="L5821">
        <f>DAY(Ventas_Wellpro[[#This Row],[Fecha]])</f>
        <v>28</v>
      </c>
    </row>
    <row r="5822" spans="2:12" x14ac:dyDescent="0.25">
      <c r="B5822" s="220">
        <v>46231</v>
      </c>
      <c r="C5822" s="74" t="s">
        <v>24</v>
      </c>
      <c r="D5822" s="217" t="s">
        <v>144</v>
      </c>
      <c r="E5822" s="202">
        <v>137.79</v>
      </c>
      <c r="F5822" s="202">
        <v>1</v>
      </c>
      <c r="G5822" s="48">
        <f>+(Ventas_Wellpro[[#This Row],[Precio de Venta]]*0.16)*Ventas_Wellpro[[#This Row],[Cantidad Vendida]]</f>
        <v>22.046399999999998</v>
      </c>
      <c r="H5822" s="204">
        <v>137.79</v>
      </c>
      <c r="I5822" s="17">
        <f>+Ventas_Wellpro[[#This Row],[Total de Venta sin IVA]]+Ventas_Wellpro[[#This Row],[IVA]]</f>
        <v>159.8364</v>
      </c>
      <c r="J5822">
        <f>YEAR(Ventas_Wellpro[[#This Row],[Fecha]])</f>
        <v>2026</v>
      </c>
      <c r="K5822" t="str">
        <f>TEXT(Ventas_Wellpro[[#This Row],[Fecha]],"MMMM")</f>
        <v>julio</v>
      </c>
      <c r="L5822">
        <f>DAY(Ventas_Wellpro[[#This Row],[Fecha]])</f>
        <v>28</v>
      </c>
    </row>
    <row r="5823" spans="2:12" x14ac:dyDescent="0.25">
      <c r="B5823" s="219">
        <v>46231</v>
      </c>
      <c r="C5823" s="74" t="s">
        <v>12</v>
      </c>
      <c r="D5823" s="216" t="s">
        <v>144</v>
      </c>
      <c r="E5823" s="201">
        <v>343.97</v>
      </c>
      <c r="F5823" s="201">
        <v>1</v>
      </c>
      <c r="G5823" s="48">
        <f>+(Ventas_Wellpro[[#This Row],[Precio de Venta]]*0.16)*Ventas_Wellpro[[#This Row],[Cantidad Vendida]]</f>
        <v>55.035200000000003</v>
      </c>
      <c r="H5823" s="203">
        <v>343.97</v>
      </c>
      <c r="I5823" s="17">
        <f>+Ventas_Wellpro[[#This Row],[Total de Venta sin IVA]]+Ventas_Wellpro[[#This Row],[IVA]]</f>
        <v>399.00520000000006</v>
      </c>
      <c r="J5823">
        <f>YEAR(Ventas_Wellpro[[#This Row],[Fecha]])</f>
        <v>2026</v>
      </c>
      <c r="K5823" t="str">
        <f>TEXT(Ventas_Wellpro[[#This Row],[Fecha]],"MMMM")</f>
        <v>julio</v>
      </c>
      <c r="L5823">
        <f>DAY(Ventas_Wellpro[[#This Row],[Fecha]])</f>
        <v>28</v>
      </c>
    </row>
    <row r="5824" spans="2:12" x14ac:dyDescent="0.25">
      <c r="B5824" s="220">
        <v>46231</v>
      </c>
      <c r="C5824" s="74" t="s">
        <v>12</v>
      </c>
      <c r="D5824" s="217" t="s">
        <v>144</v>
      </c>
      <c r="E5824" s="202">
        <v>343.97</v>
      </c>
      <c r="F5824" s="202">
        <v>1</v>
      </c>
      <c r="G5824" s="48">
        <f>+(Ventas_Wellpro[[#This Row],[Precio de Venta]]*0.16)*Ventas_Wellpro[[#This Row],[Cantidad Vendida]]</f>
        <v>55.035200000000003</v>
      </c>
      <c r="H5824" s="204">
        <v>343.97</v>
      </c>
      <c r="I5824" s="17">
        <f>+Ventas_Wellpro[[#This Row],[Total de Venta sin IVA]]+Ventas_Wellpro[[#This Row],[IVA]]</f>
        <v>399.00520000000006</v>
      </c>
      <c r="J5824">
        <f>YEAR(Ventas_Wellpro[[#This Row],[Fecha]])</f>
        <v>2026</v>
      </c>
      <c r="K5824" t="str">
        <f>TEXT(Ventas_Wellpro[[#This Row],[Fecha]],"MMMM")</f>
        <v>julio</v>
      </c>
      <c r="L5824">
        <f>DAY(Ventas_Wellpro[[#This Row],[Fecha]])</f>
        <v>28</v>
      </c>
    </row>
    <row r="5825" spans="2:12" x14ac:dyDescent="0.25">
      <c r="B5825" s="219">
        <v>46231</v>
      </c>
      <c r="C5825" s="74" t="s">
        <v>10</v>
      </c>
      <c r="D5825" s="216" t="s">
        <v>144</v>
      </c>
      <c r="E5825" s="201">
        <v>343.97</v>
      </c>
      <c r="F5825" s="201">
        <v>1</v>
      </c>
      <c r="G5825" s="48">
        <f>+(Ventas_Wellpro[[#This Row],[Precio de Venta]]*0.16)*Ventas_Wellpro[[#This Row],[Cantidad Vendida]]</f>
        <v>55.035200000000003</v>
      </c>
      <c r="H5825" s="203">
        <v>343.97</v>
      </c>
      <c r="I5825" s="17">
        <f>+Ventas_Wellpro[[#This Row],[Total de Venta sin IVA]]+Ventas_Wellpro[[#This Row],[IVA]]</f>
        <v>399.00520000000006</v>
      </c>
      <c r="J5825">
        <f>YEAR(Ventas_Wellpro[[#This Row],[Fecha]])</f>
        <v>2026</v>
      </c>
      <c r="K5825" t="str">
        <f>TEXT(Ventas_Wellpro[[#This Row],[Fecha]],"MMMM")</f>
        <v>julio</v>
      </c>
      <c r="L5825">
        <f>DAY(Ventas_Wellpro[[#This Row],[Fecha]])</f>
        <v>28</v>
      </c>
    </row>
    <row r="5826" spans="2:12" x14ac:dyDescent="0.25">
      <c r="B5826" s="220">
        <v>46231</v>
      </c>
      <c r="C5826" s="74" t="s">
        <v>10</v>
      </c>
      <c r="D5826" s="217" t="s">
        <v>144</v>
      </c>
      <c r="E5826" s="202">
        <v>343.97</v>
      </c>
      <c r="F5826" s="202">
        <v>1</v>
      </c>
      <c r="G5826" s="48">
        <f>+(Ventas_Wellpro[[#This Row],[Precio de Venta]]*0.16)*Ventas_Wellpro[[#This Row],[Cantidad Vendida]]</f>
        <v>55.035200000000003</v>
      </c>
      <c r="H5826" s="204">
        <v>343.97</v>
      </c>
      <c r="I5826" s="17">
        <f>+Ventas_Wellpro[[#This Row],[Total de Venta sin IVA]]+Ventas_Wellpro[[#This Row],[IVA]]</f>
        <v>399.00520000000006</v>
      </c>
      <c r="J5826">
        <f>YEAR(Ventas_Wellpro[[#This Row],[Fecha]])</f>
        <v>2026</v>
      </c>
      <c r="K5826" t="str">
        <f>TEXT(Ventas_Wellpro[[#This Row],[Fecha]],"MMMM")</f>
        <v>julio</v>
      </c>
      <c r="L5826">
        <f>DAY(Ventas_Wellpro[[#This Row],[Fecha]])</f>
        <v>28</v>
      </c>
    </row>
    <row r="5827" spans="2:12" x14ac:dyDescent="0.25">
      <c r="B5827" s="219">
        <v>46231</v>
      </c>
      <c r="C5827" s="74" t="s">
        <v>10</v>
      </c>
      <c r="D5827" s="216" t="s">
        <v>144</v>
      </c>
      <c r="E5827" s="201">
        <v>343.97</v>
      </c>
      <c r="F5827" s="201">
        <v>1</v>
      </c>
      <c r="G5827" s="48">
        <f>+(Ventas_Wellpro[[#This Row],[Precio de Venta]]*0.16)*Ventas_Wellpro[[#This Row],[Cantidad Vendida]]</f>
        <v>55.035200000000003</v>
      </c>
      <c r="H5827" s="203">
        <v>343.97</v>
      </c>
      <c r="I5827" s="17">
        <f>+Ventas_Wellpro[[#This Row],[Total de Venta sin IVA]]+Ventas_Wellpro[[#This Row],[IVA]]</f>
        <v>399.00520000000006</v>
      </c>
      <c r="J5827">
        <f>YEAR(Ventas_Wellpro[[#This Row],[Fecha]])</f>
        <v>2026</v>
      </c>
      <c r="K5827" t="str">
        <f>TEXT(Ventas_Wellpro[[#This Row],[Fecha]],"MMMM")</f>
        <v>julio</v>
      </c>
      <c r="L5827">
        <f>DAY(Ventas_Wellpro[[#This Row],[Fecha]])</f>
        <v>28</v>
      </c>
    </row>
    <row r="5828" spans="2:12" x14ac:dyDescent="0.25">
      <c r="B5828" s="220">
        <v>46231</v>
      </c>
      <c r="C5828" s="74" t="s">
        <v>10</v>
      </c>
      <c r="D5828" s="217" t="s">
        <v>144</v>
      </c>
      <c r="E5828" s="202">
        <v>343.97</v>
      </c>
      <c r="F5828" s="202">
        <v>1</v>
      </c>
      <c r="G5828" s="48">
        <f>+(Ventas_Wellpro[[#This Row],[Precio de Venta]]*0.16)*Ventas_Wellpro[[#This Row],[Cantidad Vendida]]</f>
        <v>55.035200000000003</v>
      </c>
      <c r="H5828" s="204">
        <v>343.97</v>
      </c>
      <c r="I5828" s="17">
        <f>+Ventas_Wellpro[[#This Row],[Total de Venta sin IVA]]+Ventas_Wellpro[[#This Row],[IVA]]</f>
        <v>399.00520000000006</v>
      </c>
      <c r="J5828">
        <f>YEAR(Ventas_Wellpro[[#This Row],[Fecha]])</f>
        <v>2026</v>
      </c>
      <c r="K5828" t="str">
        <f>TEXT(Ventas_Wellpro[[#This Row],[Fecha]],"MMMM")</f>
        <v>julio</v>
      </c>
      <c r="L5828">
        <f>DAY(Ventas_Wellpro[[#This Row],[Fecha]])</f>
        <v>28</v>
      </c>
    </row>
    <row r="5829" spans="2:12" x14ac:dyDescent="0.25">
      <c r="B5829" s="219">
        <v>46231</v>
      </c>
      <c r="C5829" s="74" t="s">
        <v>17</v>
      </c>
      <c r="D5829" s="216" t="s">
        <v>196</v>
      </c>
      <c r="E5829" s="201">
        <v>498.66</v>
      </c>
      <c r="F5829" s="201">
        <v>6</v>
      </c>
      <c r="G5829" s="48">
        <f>+(Ventas_Wellpro[[#This Row],[Precio de Venta]]*0.16)*Ventas_Wellpro[[#This Row],[Cantidad Vendida]]</f>
        <v>478.71360000000004</v>
      </c>
      <c r="H5829" s="203">
        <v>2991.96</v>
      </c>
      <c r="I5829" s="17">
        <f>+Ventas_Wellpro[[#This Row],[Total de Venta sin IVA]]+Ventas_Wellpro[[#This Row],[IVA]]</f>
        <v>3470.6736000000001</v>
      </c>
      <c r="J5829">
        <f>YEAR(Ventas_Wellpro[[#This Row],[Fecha]])</f>
        <v>2026</v>
      </c>
      <c r="K5829" t="str">
        <f>TEXT(Ventas_Wellpro[[#This Row],[Fecha]],"MMMM")</f>
        <v>julio</v>
      </c>
      <c r="L5829">
        <f>DAY(Ventas_Wellpro[[#This Row],[Fecha]])</f>
        <v>28</v>
      </c>
    </row>
    <row r="5830" spans="2:12" x14ac:dyDescent="0.25">
      <c r="B5830" s="220">
        <v>46231</v>
      </c>
      <c r="C5830" s="74" t="s">
        <v>17</v>
      </c>
      <c r="D5830" s="216" t="s">
        <v>196</v>
      </c>
      <c r="E5830" s="202">
        <v>498.66</v>
      </c>
      <c r="F5830" s="202">
        <v>6</v>
      </c>
      <c r="G5830" s="48">
        <f>+(Ventas_Wellpro[[#This Row],[Precio de Venta]]*0.16)*Ventas_Wellpro[[#This Row],[Cantidad Vendida]]</f>
        <v>478.71360000000004</v>
      </c>
      <c r="H5830" s="204">
        <v>2991.96</v>
      </c>
      <c r="I5830" s="17">
        <f>+Ventas_Wellpro[[#This Row],[Total de Venta sin IVA]]+Ventas_Wellpro[[#This Row],[IVA]]</f>
        <v>3470.6736000000001</v>
      </c>
      <c r="J5830">
        <f>YEAR(Ventas_Wellpro[[#This Row],[Fecha]])</f>
        <v>2026</v>
      </c>
      <c r="K5830" t="str">
        <f>TEXT(Ventas_Wellpro[[#This Row],[Fecha]],"MMMM")</f>
        <v>julio</v>
      </c>
      <c r="L5830">
        <f>DAY(Ventas_Wellpro[[#This Row],[Fecha]])</f>
        <v>28</v>
      </c>
    </row>
    <row r="5831" spans="2:12" x14ac:dyDescent="0.25">
      <c r="B5831" s="219">
        <v>46231</v>
      </c>
      <c r="C5831" s="74" t="s">
        <v>17</v>
      </c>
      <c r="D5831" s="216" t="s">
        <v>196</v>
      </c>
      <c r="E5831" s="201">
        <v>498.66</v>
      </c>
      <c r="F5831" s="201">
        <v>6</v>
      </c>
      <c r="G5831" s="48">
        <f>+(Ventas_Wellpro[[#This Row],[Precio de Venta]]*0.16)*Ventas_Wellpro[[#This Row],[Cantidad Vendida]]</f>
        <v>478.71360000000004</v>
      </c>
      <c r="H5831" s="203">
        <v>2991.96</v>
      </c>
      <c r="I5831" s="17">
        <f>+Ventas_Wellpro[[#This Row],[Total de Venta sin IVA]]+Ventas_Wellpro[[#This Row],[IVA]]</f>
        <v>3470.6736000000001</v>
      </c>
      <c r="J5831">
        <f>YEAR(Ventas_Wellpro[[#This Row],[Fecha]])</f>
        <v>2026</v>
      </c>
      <c r="K5831" t="str">
        <f>TEXT(Ventas_Wellpro[[#This Row],[Fecha]],"MMMM")</f>
        <v>julio</v>
      </c>
      <c r="L5831">
        <f>DAY(Ventas_Wellpro[[#This Row],[Fecha]])</f>
        <v>28</v>
      </c>
    </row>
    <row r="5832" spans="2:12" x14ac:dyDescent="0.25">
      <c r="B5832" s="219">
        <v>46231</v>
      </c>
      <c r="C5832" s="74" t="s">
        <v>123</v>
      </c>
      <c r="D5832" s="216" t="s">
        <v>144</v>
      </c>
      <c r="E5832" s="201">
        <v>137.79</v>
      </c>
      <c r="F5832" s="201">
        <v>1</v>
      </c>
      <c r="G5832" s="48">
        <f>+(Ventas_Wellpro[[#This Row],[Precio de Venta]]*0.16)*Ventas_Wellpro[[#This Row],[Cantidad Vendida]]</f>
        <v>22.046399999999998</v>
      </c>
      <c r="H5832" s="203">
        <v>137.79</v>
      </c>
      <c r="I5832" s="17">
        <f>+Ventas_Wellpro[[#This Row],[Total de Venta sin IVA]]+Ventas_Wellpro[[#This Row],[IVA]]</f>
        <v>159.8364</v>
      </c>
      <c r="J5832">
        <f>YEAR(Ventas_Wellpro[[#This Row],[Fecha]])</f>
        <v>2026</v>
      </c>
      <c r="K5832" t="str">
        <f>TEXT(Ventas_Wellpro[[#This Row],[Fecha]],"MMMM")</f>
        <v>julio</v>
      </c>
      <c r="L5832">
        <f>DAY(Ventas_Wellpro[[#This Row],[Fecha]])</f>
        <v>28</v>
      </c>
    </row>
    <row r="5833" spans="2:12" x14ac:dyDescent="0.25">
      <c r="B5833" s="220">
        <v>46231</v>
      </c>
      <c r="C5833" s="74" t="s">
        <v>123</v>
      </c>
      <c r="D5833" s="217" t="s">
        <v>144</v>
      </c>
      <c r="E5833" s="202">
        <v>137.79</v>
      </c>
      <c r="F5833" s="202">
        <v>1</v>
      </c>
      <c r="G5833" s="48">
        <f>+(Ventas_Wellpro[[#This Row],[Precio de Venta]]*0.16)*Ventas_Wellpro[[#This Row],[Cantidad Vendida]]</f>
        <v>22.046399999999998</v>
      </c>
      <c r="H5833" s="204">
        <v>137.79</v>
      </c>
      <c r="I5833" s="17">
        <f>+Ventas_Wellpro[[#This Row],[Total de Venta sin IVA]]+Ventas_Wellpro[[#This Row],[IVA]]</f>
        <v>159.8364</v>
      </c>
      <c r="J5833">
        <f>YEAR(Ventas_Wellpro[[#This Row],[Fecha]])</f>
        <v>2026</v>
      </c>
      <c r="K5833" t="str">
        <f>TEXT(Ventas_Wellpro[[#This Row],[Fecha]],"MMMM")</f>
        <v>julio</v>
      </c>
      <c r="L5833">
        <f>DAY(Ventas_Wellpro[[#This Row],[Fecha]])</f>
        <v>28</v>
      </c>
    </row>
    <row r="5834" spans="2:12" x14ac:dyDescent="0.25">
      <c r="B5834" s="219">
        <v>46231</v>
      </c>
      <c r="C5834" s="74" t="s">
        <v>123</v>
      </c>
      <c r="D5834" s="216" t="s">
        <v>144</v>
      </c>
      <c r="E5834" s="201">
        <v>137.79</v>
      </c>
      <c r="F5834" s="201">
        <v>1</v>
      </c>
      <c r="G5834" s="48">
        <f>+(Ventas_Wellpro[[#This Row],[Precio de Venta]]*0.16)*Ventas_Wellpro[[#This Row],[Cantidad Vendida]]</f>
        <v>22.046399999999998</v>
      </c>
      <c r="H5834" s="203">
        <v>137.79</v>
      </c>
      <c r="I5834" s="17">
        <f>+Ventas_Wellpro[[#This Row],[Total de Venta sin IVA]]+Ventas_Wellpro[[#This Row],[IVA]]</f>
        <v>159.8364</v>
      </c>
      <c r="J5834">
        <f>YEAR(Ventas_Wellpro[[#This Row],[Fecha]])</f>
        <v>2026</v>
      </c>
      <c r="K5834" t="str">
        <f>TEXT(Ventas_Wellpro[[#This Row],[Fecha]],"MMMM")</f>
        <v>julio</v>
      </c>
      <c r="L5834">
        <f>DAY(Ventas_Wellpro[[#This Row],[Fecha]])</f>
        <v>28</v>
      </c>
    </row>
    <row r="5835" spans="2:12" x14ac:dyDescent="0.25">
      <c r="B5835" s="220">
        <v>46231</v>
      </c>
      <c r="C5835" s="74" t="s">
        <v>123</v>
      </c>
      <c r="D5835" s="217" t="s">
        <v>144</v>
      </c>
      <c r="E5835" s="202">
        <v>137.79</v>
      </c>
      <c r="F5835" s="202">
        <v>1</v>
      </c>
      <c r="G5835" s="48">
        <f>+(Ventas_Wellpro[[#This Row],[Precio de Venta]]*0.16)*Ventas_Wellpro[[#This Row],[Cantidad Vendida]]</f>
        <v>22.046399999999998</v>
      </c>
      <c r="H5835" s="204">
        <v>137.79</v>
      </c>
      <c r="I5835" s="17">
        <f>+Ventas_Wellpro[[#This Row],[Total de Venta sin IVA]]+Ventas_Wellpro[[#This Row],[IVA]]</f>
        <v>159.8364</v>
      </c>
      <c r="J5835">
        <f>YEAR(Ventas_Wellpro[[#This Row],[Fecha]])</f>
        <v>2026</v>
      </c>
      <c r="K5835" t="str">
        <f>TEXT(Ventas_Wellpro[[#This Row],[Fecha]],"MMMM")</f>
        <v>julio</v>
      </c>
      <c r="L5835">
        <f>DAY(Ventas_Wellpro[[#This Row],[Fecha]])</f>
        <v>28</v>
      </c>
    </row>
    <row r="5836" spans="2:12" x14ac:dyDescent="0.25">
      <c r="B5836" s="219">
        <v>46231</v>
      </c>
      <c r="C5836" s="74" t="s">
        <v>123</v>
      </c>
      <c r="D5836" s="216" t="s">
        <v>144</v>
      </c>
      <c r="E5836" s="201">
        <v>137.79</v>
      </c>
      <c r="F5836" s="201">
        <v>1</v>
      </c>
      <c r="G5836" s="48">
        <f>+(Ventas_Wellpro[[#This Row],[Precio de Venta]]*0.16)*Ventas_Wellpro[[#This Row],[Cantidad Vendida]]</f>
        <v>22.046399999999998</v>
      </c>
      <c r="H5836" s="203">
        <v>137.79</v>
      </c>
      <c r="I5836" s="17">
        <f>+Ventas_Wellpro[[#This Row],[Total de Venta sin IVA]]+Ventas_Wellpro[[#This Row],[IVA]]</f>
        <v>159.8364</v>
      </c>
      <c r="J5836">
        <f>YEAR(Ventas_Wellpro[[#This Row],[Fecha]])</f>
        <v>2026</v>
      </c>
      <c r="K5836" t="str">
        <f>TEXT(Ventas_Wellpro[[#This Row],[Fecha]],"MMMM")</f>
        <v>julio</v>
      </c>
      <c r="L5836">
        <f>DAY(Ventas_Wellpro[[#This Row],[Fecha]])</f>
        <v>28</v>
      </c>
    </row>
    <row r="5837" spans="2:12" x14ac:dyDescent="0.25">
      <c r="B5837" s="220">
        <v>46231</v>
      </c>
      <c r="C5837" s="74" t="s">
        <v>123</v>
      </c>
      <c r="D5837" s="217" t="s">
        <v>144</v>
      </c>
      <c r="E5837" s="202">
        <v>137.79</v>
      </c>
      <c r="F5837" s="202">
        <v>1</v>
      </c>
      <c r="G5837" s="48">
        <f>+(Ventas_Wellpro[[#This Row],[Precio de Venta]]*0.16)*Ventas_Wellpro[[#This Row],[Cantidad Vendida]]</f>
        <v>22.046399999999998</v>
      </c>
      <c r="H5837" s="204">
        <v>137.79</v>
      </c>
      <c r="I5837" s="17">
        <f>+Ventas_Wellpro[[#This Row],[Total de Venta sin IVA]]+Ventas_Wellpro[[#This Row],[IVA]]</f>
        <v>159.8364</v>
      </c>
      <c r="J5837">
        <f>YEAR(Ventas_Wellpro[[#This Row],[Fecha]])</f>
        <v>2026</v>
      </c>
      <c r="K5837" t="str">
        <f>TEXT(Ventas_Wellpro[[#This Row],[Fecha]],"MMMM")</f>
        <v>julio</v>
      </c>
      <c r="L5837">
        <f>DAY(Ventas_Wellpro[[#This Row],[Fecha]])</f>
        <v>28</v>
      </c>
    </row>
    <row r="5838" spans="2:12" x14ac:dyDescent="0.25">
      <c r="B5838" s="222">
        <v>46232</v>
      </c>
      <c r="C5838" s="74" t="s">
        <v>22</v>
      </c>
      <c r="D5838" s="94" t="s">
        <v>144</v>
      </c>
      <c r="E5838" s="63">
        <v>137.79</v>
      </c>
      <c r="F5838" s="63">
        <v>1</v>
      </c>
      <c r="G5838" s="48">
        <f>+(Ventas_Wellpro[[#This Row],[Precio de Venta]]*0.16)*Ventas_Wellpro[[#This Row],[Cantidad Vendida]]</f>
        <v>22.046399999999998</v>
      </c>
      <c r="H5838" s="48">
        <v>137.79</v>
      </c>
      <c r="I5838" s="17">
        <f>+Ventas_Wellpro[[#This Row],[Total de Venta sin IVA]]+Ventas_Wellpro[[#This Row],[IVA]]</f>
        <v>159.8364</v>
      </c>
      <c r="J5838">
        <f>YEAR(Ventas_Wellpro[[#This Row],[Fecha]])</f>
        <v>2026</v>
      </c>
      <c r="K5838" t="str">
        <f>TEXT(Ventas_Wellpro[[#This Row],[Fecha]],"MMMM")</f>
        <v>julio</v>
      </c>
      <c r="L5838">
        <f>DAY(Ventas_Wellpro[[#This Row],[Fecha]])</f>
        <v>29</v>
      </c>
    </row>
    <row r="5839" spans="2:12" x14ac:dyDescent="0.25">
      <c r="B5839" s="223">
        <v>46232</v>
      </c>
      <c r="C5839" s="74" t="s">
        <v>22</v>
      </c>
      <c r="D5839" s="95" t="s">
        <v>144</v>
      </c>
      <c r="E5839" s="64">
        <v>137.79</v>
      </c>
      <c r="F5839" s="64">
        <v>1</v>
      </c>
      <c r="G5839" s="48">
        <f>+(Ventas_Wellpro[[#This Row],[Precio de Venta]]*0.16)*Ventas_Wellpro[[#This Row],[Cantidad Vendida]]</f>
        <v>22.046399999999998</v>
      </c>
      <c r="H5839" s="65">
        <v>137.79</v>
      </c>
      <c r="I5839" s="17">
        <f>+Ventas_Wellpro[[#This Row],[Total de Venta sin IVA]]+Ventas_Wellpro[[#This Row],[IVA]]</f>
        <v>159.8364</v>
      </c>
      <c r="J5839">
        <f>YEAR(Ventas_Wellpro[[#This Row],[Fecha]])</f>
        <v>2026</v>
      </c>
      <c r="K5839" t="str">
        <f>TEXT(Ventas_Wellpro[[#This Row],[Fecha]],"MMMM")</f>
        <v>julio</v>
      </c>
      <c r="L5839">
        <f>DAY(Ventas_Wellpro[[#This Row],[Fecha]])</f>
        <v>29</v>
      </c>
    </row>
    <row r="5840" spans="2:12" x14ac:dyDescent="0.25">
      <c r="B5840" s="222">
        <v>46232</v>
      </c>
      <c r="C5840" s="74" t="s">
        <v>22</v>
      </c>
      <c r="D5840" s="94" t="s">
        <v>144</v>
      </c>
      <c r="E5840" s="63">
        <v>137.79</v>
      </c>
      <c r="F5840" s="63">
        <v>1</v>
      </c>
      <c r="G5840" s="48">
        <f>+(Ventas_Wellpro[[#This Row],[Precio de Venta]]*0.16)*Ventas_Wellpro[[#This Row],[Cantidad Vendida]]</f>
        <v>22.046399999999998</v>
      </c>
      <c r="H5840" s="48">
        <v>137.79</v>
      </c>
      <c r="I5840" s="17">
        <f>+Ventas_Wellpro[[#This Row],[Total de Venta sin IVA]]+Ventas_Wellpro[[#This Row],[IVA]]</f>
        <v>159.8364</v>
      </c>
      <c r="J5840">
        <f>YEAR(Ventas_Wellpro[[#This Row],[Fecha]])</f>
        <v>2026</v>
      </c>
      <c r="K5840" t="str">
        <f>TEXT(Ventas_Wellpro[[#This Row],[Fecha]],"MMMM")</f>
        <v>julio</v>
      </c>
      <c r="L5840">
        <f>DAY(Ventas_Wellpro[[#This Row],[Fecha]])</f>
        <v>29</v>
      </c>
    </row>
    <row r="5841" spans="2:12" x14ac:dyDescent="0.25">
      <c r="B5841" s="223">
        <v>46232</v>
      </c>
      <c r="C5841" s="74" t="s">
        <v>22</v>
      </c>
      <c r="D5841" s="95" t="s">
        <v>144</v>
      </c>
      <c r="E5841" s="64">
        <v>137.79</v>
      </c>
      <c r="F5841" s="64">
        <v>1</v>
      </c>
      <c r="G5841" s="48">
        <f>+(Ventas_Wellpro[[#This Row],[Precio de Venta]]*0.16)*Ventas_Wellpro[[#This Row],[Cantidad Vendida]]</f>
        <v>22.046399999999998</v>
      </c>
      <c r="H5841" s="65">
        <v>137.79</v>
      </c>
      <c r="I5841" s="17">
        <f>+Ventas_Wellpro[[#This Row],[Total de Venta sin IVA]]+Ventas_Wellpro[[#This Row],[IVA]]</f>
        <v>159.8364</v>
      </c>
      <c r="J5841">
        <f>YEAR(Ventas_Wellpro[[#This Row],[Fecha]])</f>
        <v>2026</v>
      </c>
      <c r="K5841" t="str">
        <f>TEXT(Ventas_Wellpro[[#This Row],[Fecha]],"MMMM")</f>
        <v>julio</v>
      </c>
      <c r="L5841">
        <f>DAY(Ventas_Wellpro[[#This Row],[Fecha]])</f>
        <v>29</v>
      </c>
    </row>
    <row r="5842" spans="2:12" x14ac:dyDescent="0.25">
      <c r="B5842" s="222">
        <v>46232</v>
      </c>
      <c r="C5842" s="74" t="s">
        <v>21</v>
      </c>
      <c r="D5842" s="94" t="s">
        <v>144</v>
      </c>
      <c r="E5842" s="63">
        <v>137.79</v>
      </c>
      <c r="F5842" s="63">
        <v>1</v>
      </c>
      <c r="G5842" s="48">
        <f>+(Ventas_Wellpro[[#This Row],[Precio de Venta]]*0.16)*Ventas_Wellpro[[#This Row],[Cantidad Vendida]]</f>
        <v>22.046399999999998</v>
      </c>
      <c r="H5842" s="48">
        <v>137.79</v>
      </c>
      <c r="I5842" s="17">
        <f>+Ventas_Wellpro[[#This Row],[Total de Venta sin IVA]]+Ventas_Wellpro[[#This Row],[IVA]]</f>
        <v>159.8364</v>
      </c>
      <c r="J5842">
        <f>YEAR(Ventas_Wellpro[[#This Row],[Fecha]])</f>
        <v>2026</v>
      </c>
      <c r="K5842" t="str">
        <f>TEXT(Ventas_Wellpro[[#This Row],[Fecha]],"MMMM")</f>
        <v>julio</v>
      </c>
      <c r="L5842">
        <f>DAY(Ventas_Wellpro[[#This Row],[Fecha]])</f>
        <v>29</v>
      </c>
    </row>
    <row r="5843" spans="2:12" x14ac:dyDescent="0.25">
      <c r="B5843" s="223">
        <v>46232</v>
      </c>
      <c r="C5843" s="74" t="s">
        <v>21</v>
      </c>
      <c r="D5843" s="95" t="s">
        <v>144</v>
      </c>
      <c r="E5843" s="64">
        <v>137.79</v>
      </c>
      <c r="F5843" s="64">
        <v>1</v>
      </c>
      <c r="G5843" s="48">
        <f>+(Ventas_Wellpro[[#This Row],[Precio de Venta]]*0.16)*Ventas_Wellpro[[#This Row],[Cantidad Vendida]]</f>
        <v>22.046399999999998</v>
      </c>
      <c r="H5843" s="65">
        <v>137.79</v>
      </c>
      <c r="I5843" s="17">
        <f>+Ventas_Wellpro[[#This Row],[Total de Venta sin IVA]]+Ventas_Wellpro[[#This Row],[IVA]]</f>
        <v>159.8364</v>
      </c>
      <c r="J5843">
        <f>YEAR(Ventas_Wellpro[[#This Row],[Fecha]])</f>
        <v>2026</v>
      </c>
      <c r="K5843" t="str">
        <f>TEXT(Ventas_Wellpro[[#This Row],[Fecha]],"MMMM")</f>
        <v>julio</v>
      </c>
      <c r="L5843">
        <f>DAY(Ventas_Wellpro[[#This Row],[Fecha]])</f>
        <v>29</v>
      </c>
    </row>
    <row r="5844" spans="2:12" x14ac:dyDescent="0.25">
      <c r="B5844" s="222">
        <v>46232</v>
      </c>
      <c r="C5844" s="74" t="s">
        <v>21</v>
      </c>
      <c r="D5844" s="94" t="s">
        <v>144</v>
      </c>
      <c r="E5844" s="63">
        <v>137.79</v>
      </c>
      <c r="F5844" s="63">
        <v>1</v>
      </c>
      <c r="G5844" s="48">
        <f>+(Ventas_Wellpro[[#This Row],[Precio de Venta]]*0.16)*Ventas_Wellpro[[#This Row],[Cantidad Vendida]]</f>
        <v>22.046399999999998</v>
      </c>
      <c r="H5844" s="48">
        <v>137.79</v>
      </c>
      <c r="I5844" s="17">
        <f>+Ventas_Wellpro[[#This Row],[Total de Venta sin IVA]]+Ventas_Wellpro[[#This Row],[IVA]]</f>
        <v>159.8364</v>
      </c>
      <c r="J5844">
        <f>YEAR(Ventas_Wellpro[[#This Row],[Fecha]])</f>
        <v>2026</v>
      </c>
      <c r="K5844" t="str">
        <f>TEXT(Ventas_Wellpro[[#This Row],[Fecha]],"MMMM")</f>
        <v>julio</v>
      </c>
      <c r="L5844">
        <f>DAY(Ventas_Wellpro[[#This Row],[Fecha]])</f>
        <v>29</v>
      </c>
    </row>
    <row r="5845" spans="2:12" x14ac:dyDescent="0.25">
      <c r="B5845" s="223">
        <v>46232</v>
      </c>
      <c r="C5845" s="74" t="s">
        <v>21</v>
      </c>
      <c r="D5845" s="95" t="s">
        <v>144</v>
      </c>
      <c r="E5845" s="64">
        <v>137.79</v>
      </c>
      <c r="F5845" s="64">
        <v>1</v>
      </c>
      <c r="G5845" s="48">
        <f>+(Ventas_Wellpro[[#This Row],[Precio de Venta]]*0.16)*Ventas_Wellpro[[#This Row],[Cantidad Vendida]]</f>
        <v>22.046399999999998</v>
      </c>
      <c r="H5845" s="65">
        <v>137.79</v>
      </c>
      <c r="I5845" s="17">
        <f>+Ventas_Wellpro[[#This Row],[Total de Venta sin IVA]]+Ventas_Wellpro[[#This Row],[IVA]]</f>
        <v>159.8364</v>
      </c>
      <c r="J5845">
        <f>YEAR(Ventas_Wellpro[[#This Row],[Fecha]])</f>
        <v>2026</v>
      </c>
      <c r="K5845" t="str">
        <f>TEXT(Ventas_Wellpro[[#This Row],[Fecha]],"MMMM")</f>
        <v>julio</v>
      </c>
      <c r="L5845">
        <f>DAY(Ventas_Wellpro[[#This Row],[Fecha]])</f>
        <v>29</v>
      </c>
    </row>
    <row r="5846" spans="2:12" x14ac:dyDescent="0.25">
      <c r="B5846" s="222">
        <v>46232</v>
      </c>
      <c r="C5846" s="74" t="s">
        <v>24</v>
      </c>
      <c r="D5846" s="94" t="s">
        <v>144</v>
      </c>
      <c r="E5846" s="63">
        <v>137.79</v>
      </c>
      <c r="F5846" s="63">
        <v>1</v>
      </c>
      <c r="G5846" s="48">
        <f>+(Ventas_Wellpro[[#This Row],[Precio de Venta]]*0.16)*Ventas_Wellpro[[#This Row],[Cantidad Vendida]]</f>
        <v>22.046399999999998</v>
      </c>
      <c r="H5846" s="48">
        <v>137.79</v>
      </c>
      <c r="I5846" s="17">
        <f>+Ventas_Wellpro[[#This Row],[Total de Venta sin IVA]]+Ventas_Wellpro[[#This Row],[IVA]]</f>
        <v>159.8364</v>
      </c>
      <c r="J5846">
        <f>YEAR(Ventas_Wellpro[[#This Row],[Fecha]])</f>
        <v>2026</v>
      </c>
      <c r="K5846" t="str">
        <f>TEXT(Ventas_Wellpro[[#This Row],[Fecha]],"MMMM")</f>
        <v>julio</v>
      </c>
      <c r="L5846">
        <f>DAY(Ventas_Wellpro[[#This Row],[Fecha]])</f>
        <v>29</v>
      </c>
    </row>
    <row r="5847" spans="2:12" x14ac:dyDescent="0.25">
      <c r="B5847" s="223">
        <v>46232</v>
      </c>
      <c r="C5847" s="74" t="s">
        <v>24</v>
      </c>
      <c r="D5847" s="95" t="s">
        <v>144</v>
      </c>
      <c r="E5847" s="64">
        <v>137.36000000000001</v>
      </c>
      <c r="F5847" s="64">
        <v>2</v>
      </c>
      <c r="G5847" s="48">
        <f>+(Ventas_Wellpro[[#This Row],[Precio de Venta]]*0.16)*Ventas_Wellpro[[#This Row],[Cantidad Vendida]]</f>
        <v>43.955200000000005</v>
      </c>
      <c r="H5847" s="65">
        <v>274.72000000000003</v>
      </c>
      <c r="I5847" s="17">
        <f>+Ventas_Wellpro[[#This Row],[Total de Venta sin IVA]]+Ventas_Wellpro[[#This Row],[IVA]]</f>
        <v>318.67520000000002</v>
      </c>
      <c r="J5847">
        <f>YEAR(Ventas_Wellpro[[#This Row],[Fecha]])</f>
        <v>2026</v>
      </c>
      <c r="K5847" t="str">
        <f>TEXT(Ventas_Wellpro[[#This Row],[Fecha]],"MMMM")</f>
        <v>julio</v>
      </c>
      <c r="L5847">
        <f>DAY(Ventas_Wellpro[[#This Row],[Fecha]])</f>
        <v>29</v>
      </c>
    </row>
    <row r="5848" spans="2:12" x14ac:dyDescent="0.25">
      <c r="B5848" s="222">
        <v>46232</v>
      </c>
      <c r="C5848" s="74" t="s">
        <v>24</v>
      </c>
      <c r="D5848" s="94" t="s">
        <v>144</v>
      </c>
      <c r="E5848" s="63">
        <v>137.79</v>
      </c>
      <c r="F5848" s="63">
        <v>1</v>
      </c>
      <c r="G5848" s="48">
        <f>+(Ventas_Wellpro[[#This Row],[Precio de Venta]]*0.16)*Ventas_Wellpro[[#This Row],[Cantidad Vendida]]</f>
        <v>22.046399999999998</v>
      </c>
      <c r="H5848" s="48">
        <v>137.79</v>
      </c>
      <c r="I5848" s="17">
        <f>+Ventas_Wellpro[[#This Row],[Total de Venta sin IVA]]+Ventas_Wellpro[[#This Row],[IVA]]</f>
        <v>159.8364</v>
      </c>
      <c r="J5848">
        <f>YEAR(Ventas_Wellpro[[#This Row],[Fecha]])</f>
        <v>2026</v>
      </c>
      <c r="K5848" t="str">
        <f>TEXT(Ventas_Wellpro[[#This Row],[Fecha]],"MMMM")</f>
        <v>julio</v>
      </c>
      <c r="L5848">
        <f>DAY(Ventas_Wellpro[[#This Row],[Fecha]])</f>
        <v>29</v>
      </c>
    </row>
    <row r="5849" spans="2:12" x14ac:dyDescent="0.25">
      <c r="B5849" s="223">
        <v>46232</v>
      </c>
      <c r="C5849" s="74" t="s">
        <v>12</v>
      </c>
      <c r="D5849" s="95" t="s">
        <v>144</v>
      </c>
      <c r="E5849" s="64">
        <v>343.97</v>
      </c>
      <c r="F5849" s="64">
        <v>1</v>
      </c>
      <c r="G5849" s="48">
        <f>+(Ventas_Wellpro[[#This Row],[Precio de Venta]]*0.16)*Ventas_Wellpro[[#This Row],[Cantidad Vendida]]</f>
        <v>55.035200000000003</v>
      </c>
      <c r="H5849" s="65">
        <v>343.97</v>
      </c>
      <c r="I5849" s="17">
        <f>+Ventas_Wellpro[[#This Row],[Total de Venta sin IVA]]+Ventas_Wellpro[[#This Row],[IVA]]</f>
        <v>399.00520000000006</v>
      </c>
      <c r="J5849">
        <f>YEAR(Ventas_Wellpro[[#This Row],[Fecha]])</f>
        <v>2026</v>
      </c>
      <c r="K5849" t="str">
        <f>TEXT(Ventas_Wellpro[[#This Row],[Fecha]],"MMMM")</f>
        <v>julio</v>
      </c>
      <c r="L5849">
        <f>DAY(Ventas_Wellpro[[#This Row],[Fecha]])</f>
        <v>29</v>
      </c>
    </row>
    <row r="5850" spans="2:12" x14ac:dyDescent="0.25">
      <c r="B5850" s="222">
        <v>46232</v>
      </c>
      <c r="C5850" s="74" t="s">
        <v>12</v>
      </c>
      <c r="D5850" s="94" t="s">
        <v>144</v>
      </c>
      <c r="E5850" s="63">
        <v>343.97</v>
      </c>
      <c r="F5850" s="63">
        <v>1</v>
      </c>
      <c r="G5850" s="48">
        <f>+(Ventas_Wellpro[[#This Row],[Precio de Venta]]*0.16)*Ventas_Wellpro[[#This Row],[Cantidad Vendida]]</f>
        <v>55.035200000000003</v>
      </c>
      <c r="H5850" s="48">
        <v>343.97</v>
      </c>
      <c r="I5850" s="17">
        <f>+Ventas_Wellpro[[#This Row],[Total de Venta sin IVA]]+Ventas_Wellpro[[#This Row],[IVA]]</f>
        <v>399.00520000000006</v>
      </c>
      <c r="J5850">
        <f>YEAR(Ventas_Wellpro[[#This Row],[Fecha]])</f>
        <v>2026</v>
      </c>
      <c r="K5850" t="str">
        <f>TEXT(Ventas_Wellpro[[#This Row],[Fecha]],"MMMM")</f>
        <v>julio</v>
      </c>
      <c r="L5850">
        <f>DAY(Ventas_Wellpro[[#This Row],[Fecha]])</f>
        <v>29</v>
      </c>
    </row>
    <row r="5851" spans="2:12" x14ac:dyDescent="0.25">
      <c r="B5851" s="223">
        <v>46232</v>
      </c>
      <c r="C5851" s="74" t="s">
        <v>12</v>
      </c>
      <c r="D5851" s="95" t="s">
        <v>144</v>
      </c>
      <c r="E5851" s="64">
        <v>343.97</v>
      </c>
      <c r="F5851" s="64">
        <v>1</v>
      </c>
      <c r="G5851" s="48">
        <f>+(Ventas_Wellpro[[#This Row],[Precio de Venta]]*0.16)*Ventas_Wellpro[[#This Row],[Cantidad Vendida]]</f>
        <v>55.035200000000003</v>
      </c>
      <c r="H5851" s="65">
        <v>343.97</v>
      </c>
      <c r="I5851" s="17">
        <f>+Ventas_Wellpro[[#This Row],[Total de Venta sin IVA]]+Ventas_Wellpro[[#This Row],[IVA]]</f>
        <v>399.00520000000006</v>
      </c>
      <c r="J5851">
        <f>YEAR(Ventas_Wellpro[[#This Row],[Fecha]])</f>
        <v>2026</v>
      </c>
      <c r="K5851" t="str">
        <f>TEXT(Ventas_Wellpro[[#This Row],[Fecha]],"MMMM")</f>
        <v>julio</v>
      </c>
      <c r="L5851">
        <f>DAY(Ventas_Wellpro[[#This Row],[Fecha]])</f>
        <v>29</v>
      </c>
    </row>
    <row r="5852" spans="2:12" x14ac:dyDescent="0.25">
      <c r="B5852" s="222">
        <v>46232</v>
      </c>
      <c r="C5852" s="74" t="s">
        <v>12</v>
      </c>
      <c r="D5852" s="94" t="s">
        <v>144</v>
      </c>
      <c r="E5852" s="63">
        <v>343.97</v>
      </c>
      <c r="F5852" s="63">
        <v>1</v>
      </c>
      <c r="G5852" s="48">
        <f>+(Ventas_Wellpro[[#This Row],[Precio de Venta]]*0.16)*Ventas_Wellpro[[#This Row],[Cantidad Vendida]]</f>
        <v>55.035200000000003</v>
      </c>
      <c r="H5852" s="48">
        <v>343.97</v>
      </c>
      <c r="I5852" s="17">
        <f>+Ventas_Wellpro[[#This Row],[Total de Venta sin IVA]]+Ventas_Wellpro[[#This Row],[IVA]]</f>
        <v>399.00520000000006</v>
      </c>
      <c r="J5852">
        <f>YEAR(Ventas_Wellpro[[#This Row],[Fecha]])</f>
        <v>2026</v>
      </c>
      <c r="K5852" t="str">
        <f>TEXT(Ventas_Wellpro[[#This Row],[Fecha]],"MMMM")</f>
        <v>julio</v>
      </c>
      <c r="L5852">
        <f>DAY(Ventas_Wellpro[[#This Row],[Fecha]])</f>
        <v>29</v>
      </c>
    </row>
    <row r="5853" spans="2:12" x14ac:dyDescent="0.25">
      <c r="B5853" s="223">
        <v>46232</v>
      </c>
      <c r="C5853" s="74" t="s">
        <v>12</v>
      </c>
      <c r="D5853" s="95" t="s">
        <v>144</v>
      </c>
      <c r="E5853" s="64">
        <v>343.97</v>
      </c>
      <c r="F5853" s="64">
        <v>1</v>
      </c>
      <c r="G5853" s="48">
        <f>+(Ventas_Wellpro[[#This Row],[Precio de Venta]]*0.16)*Ventas_Wellpro[[#This Row],[Cantidad Vendida]]</f>
        <v>55.035200000000003</v>
      </c>
      <c r="H5853" s="65">
        <v>343.97</v>
      </c>
      <c r="I5853" s="17">
        <f>+Ventas_Wellpro[[#This Row],[Total de Venta sin IVA]]+Ventas_Wellpro[[#This Row],[IVA]]</f>
        <v>399.00520000000006</v>
      </c>
      <c r="J5853">
        <f>YEAR(Ventas_Wellpro[[#This Row],[Fecha]])</f>
        <v>2026</v>
      </c>
      <c r="K5853" t="str">
        <f>TEXT(Ventas_Wellpro[[#This Row],[Fecha]],"MMMM")</f>
        <v>julio</v>
      </c>
      <c r="L5853">
        <f>DAY(Ventas_Wellpro[[#This Row],[Fecha]])</f>
        <v>29</v>
      </c>
    </row>
    <row r="5854" spans="2:12" x14ac:dyDescent="0.25">
      <c r="B5854" s="222">
        <v>46232</v>
      </c>
      <c r="C5854" s="74" t="s">
        <v>12</v>
      </c>
      <c r="D5854" s="94" t="s">
        <v>144</v>
      </c>
      <c r="E5854" s="63">
        <v>343.97</v>
      </c>
      <c r="F5854" s="63">
        <v>1</v>
      </c>
      <c r="G5854" s="48">
        <f>+(Ventas_Wellpro[[#This Row],[Precio de Venta]]*0.16)*Ventas_Wellpro[[#This Row],[Cantidad Vendida]]</f>
        <v>55.035200000000003</v>
      </c>
      <c r="H5854" s="48">
        <v>343.97</v>
      </c>
      <c r="I5854" s="17">
        <f>+Ventas_Wellpro[[#This Row],[Total de Venta sin IVA]]+Ventas_Wellpro[[#This Row],[IVA]]</f>
        <v>399.00520000000006</v>
      </c>
      <c r="J5854">
        <f>YEAR(Ventas_Wellpro[[#This Row],[Fecha]])</f>
        <v>2026</v>
      </c>
      <c r="K5854" t="str">
        <f>TEXT(Ventas_Wellpro[[#This Row],[Fecha]],"MMMM")</f>
        <v>julio</v>
      </c>
      <c r="L5854">
        <f>DAY(Ventas_Wellpro[[#This Row],[Fecha]])</f>
        <v>29</v>
      </c>
    </row>
    <row r="5855" spans="2:12" x14ac:dyDescent="0.25">
      <c r="B5855" s="223">
        <v>46232</v>
      </c>
      <c r="C5855" s="74" t="s">
        <v>11</v>
      </c>
      <c r="D5855" s="95" t="s">
        <v>144</v>
      </c>
      <c r="E5855" s="64">
        <v>343.97</v>
      </c>
      <c r="F5855" s="64">
        <v>1</v>
      </c>
      <c r="G5855" s="48">
        <f>+(Ventas_Wellpro[[#This Row],[Precio de Venta]]*0.16)*Ventas_Wellpro[[#This Row],[Cantidad Vendida]]</f>
        <v>55.035200000000003</v>
      </c>
      <c r="H5855" s="65">
        <v>343.97</v>
      </c>
      <c r="I5855" s="17">
        <f>+Ventas_Wellpro[[#This Row],[Total de Venta sin IVA]]+Ventas_Wellpro[[#This Row],[IVA]]</f>
        <v>399.00520000000006</v>
      </c>
      <c r="J5855">
        <f>YEAR(Ventas_Wellpro[[#This Row],[Fecha]])</f>
        <v>2026</v>
      </c>
      <c r="K5855" t="str">
        <f>TEXT(Ventas_Wellpro[[#This Row],[Fecha]],"MMMM")</f>
        <v>julio</v>
      </c>
      <c r="L5855">
        <f>DAY(Ventas_Wellpro[[#This Row],[Fecha]])</f>
        <v>29</v>
      </c>
    </row>
    <row r="5856" spans="2:12" x14ac:dyDescent="0.25">
      <c r="B5856" s="222">
        <v>46232</v>
      </c>
      <c r="C5856" s="74" t="s">
        <v>11</v>
      </c>
      <c r="D5856" s="94" t="s">
        <v>144</v>
      </c>
      <c r="E5856" s="63">
        <v>343.97</v>
      </c>
      <c r="F5856" s="63">
        <v>1</v>
      </c>
      <c r="G5856" s="48">
        <f>+(Ventas_Wellpro[[#This Row],[Precio de Venta]]*0.16)*Ventas_Wellpro[[#This Row],[Cantidad Vendida]]</f>
        <v>55.035200000000003</v>
      </c>
      <c r="H5856" s="48">
        <v>343.97</v>
      </c>
      <c r="I5856" s="17">
        <f>+Ventas_Wellpro[[#This Row],[Total de Venta sin IVA]]+Ventas_Wellpro[[#This Row],[IVA]]</f>
        <v>399.00520000000006</v>
      </c>
      <c r="J5856">
        <f>YEAR(Ventas_Wellpro[[#This Row],[Fecha]])</f>
        <v>2026</v>
      </c>
      <c r="K5856" t="str">
        <f>TEXT(Ventas_Wellpro[[#This Row],[Fecha]],"MMMM")</f>
        <v>julio</v>
      </c>
      <c r="L5856">
        <f>DAY(Ventas_Wellpro[[#This Row],[Fecha]])</f>
        <v>29</v>
      </c>
    </row>
    <row r="5857" spans="2:12" x14ac:dyDescent="0.25">
      <c r="B5857" s="223">
        <v>46232</v>
      </c>
      <c r="C5857" s="74" t="s">
        <v>11</v>
      </c>
      <c r="D5857" s="95" t="s">
        <v>144</v>
      </c>
      <c r="E5857" s="64">
        <v>343.97</v>
      </c>
      <c r="F5857" s="64">
        <v>1</v>
      </c>
      <c r="G5857" s="48">
        <f>+(Ventas_Wellpro[[#This Row],[Precio de Venta]]*0.16)*Ventas_Wellpro[[#This Row],[Cantidad Vendida]]</f>
        <v>55.035200000000003</v>
      </c>
      <c r="H5857" s="65">
        <v>343.97</v>
      </c>
      <c r="I5857" s="17">
        <f>+Ventas_Wellpro[[#This Row],[Total de Venta sin IVA]]+Ventas_Wellpro[[#This Row],[IVA]]</f>
        <v>399.00520000000006</v>
      </c>
      <c r="J5857">
        <f>YEAR(Ventas_Wellpro[[#This Row],[Fecha]])</f>
        <v>2026</v>
      </c>
      <c r="K5857" t="str">
        <f>TEXT(Ventas_Wellpro[[#This Row],[Fecha]],"MMMM")</f>
        <v>julio</v>
      </c>
      <c r="L5857">
        <f>DAY(Ventas_Wellpro[[#This Row],[Fecha]])</f>
        <v>29</v>
      </c>
    </row>
    <row r="5858" spans="2:12" x14ac:dyDescent="0.25">
      <c r="B5858" s="222">
        <v>46232</v>
      </c>
      <c r="C5858" s="74" t="s">
        <v>10</v>
      </c>
      <c r="D5858" s="94" t="s">
        <v>144</v>
      </c>
      <c r="E5858" s="63">
        <v>343.97</v>
      </c>
      <c r="F5858" s="63">
        <v>1</v>
      </c>
      <c r="G5858" s="48">
        <f>+(Ventas_Wellpro[[#This Row],[Precio de Venta]]*0.16)*Ventas_Wellpro[[#This Row],[Cantidad Vendida]]</f>
        <v>55.035200000000003</v>
      </c>
      <c r="H5858" s="48">
        <v>343.97</v>
      </c>
      <c r="I5858" s="17">
        <f>+Ventas_Wellpro[[#This Row],[Total de Venta sin IVA]]+Ventas_Wellpro[[#This Row],[IVA]]</f>
        <v>399.00520000000006</v>
      </c>
      <c r="J5858">
        <f>YEAR(Ventas_Wellpro[[#This Row],[Fecha]])</f>
        <v>2026</v>
      </c>
      <c r="K5858" t="str">
        <f>TEXT(Ventas_Wellpro[[#This Row],[Fecha]],"MMMM")</f>
        <v>julio</v>
      </c>
      <c r="L5858">
        <f>DAY(Ventas_Wellpro[[#This Row],[Fecha]])</f>
        <v>29</v>
      </c>
    </row>
    <row r="5859" spans="2:12" x14ac:dyDescent="0.25">
      <c r="B5859" s="223">
        <v>46232</v>
      </c>
      <c r="C5859" s="74" t="s">
        <v>10</v>
      </c>
      <c r="D5859" s="95" t="s">
        <v>144</v>
      </c>
      <c r="E5859" s="64">
        <v>343.97</v>
      </c>
      <c r="F5859" s="64">
        <v>1</v>
      </c>
      <c r="G5859" s="48">
        <f>+(Ventas_Wellpro[[#This Row],[Precio de Venta]]*0.16)*Ventas_Wellpro[[#This Row],[Cantidad Vendida]]</f>
        <v>55.035200000000003</v>
      </c>
      <c r="H5859" s="65">
        <v>343.97</v>
      </c>
      <c r="I5859" s="17">
        <f>+Ventas_Wellpro[[#This Row],[Total de Venta sin IVA]]+Ventas_Wellpro[[#This Row],[IVA]]</f>
        <v>399.00520000000006</v>
      </c>
      <c r="J5859">
        <f>YEAR(Ventas_Wellpro[[#This Row],[Fecha]])</f>
        <v>2026</v>
      </c>
      <c r="K5859" t="str">
        <f>TEXT(Ventas_Wellpro[[#This Row],[Fecha]],"MMMM")</f>
        <v>julio</v>
      </c>
      <c r="L5859">
        <f>DAY(Ventas_Wellpro[[#This Row],[Fecha]])</f>
        <v>29</v>
      </c>
    </row>
    <row r="5860" spans="2:12" x14ac:dyDescent="0.25">
      <c r="B5860" s="222">
        <v>46232</v>
      </c>
      <c r="C5860" s="74" t="s">
        <v>10</v>
      </c>
      <c r="D5860" s="94" t="s">
        <v>144</v>
      </c>
      <c r="E5860" s="63">
        <v>343.97</v>
      </c>
      <c r="F5860" s="63">
        <v>1</v>
      </c>
      <c r="G5860" s="48">
        <f>+(Ventas_Wellpro[[#This Row],[Precio de Venta]]*0.16)*Ventas_Wellpro[[#This Row],[Cantidad Vendida]]</f>
        <v>55.035200000000003</v>
      </c>
      <c r="H5860" s="48">
        <v>343.97</v>
      </c>
      <c r="I5860" s="17">
        <f>+Ventas_Wellpro[[#This Row],[Total de Venta sin IVA]]+Ventas_Wellpro[[#This Row],[IVA]]</f>
        <v>399.00520000000006</v>
      </c>
      <c r="J5860">
        <f>YEAR(Ventas_Wellpro[[#This Row],[Fecha]])</f>
        <v>2026</v>
      </c>
      <c r="K5860" t="str">
        <f>TEXT(Ventas_Wellpro[[#This Row],[Fecha]],"MMMM")</f>
        <v>julio</v>
      </c>
      <c r="L5860">
        <f>DAY(Ventas_Wellpro[[#This Row],[Fecha]])</f>
        <v>29</v>
      </c>
    </row>
    <row r="5861" spans="2:12" x14ac:dyDescent="0.25">
      <c r="B5861" s="222">
        <v>46232</v>
      </c>
      <c r="C5861" s="123" t="s">
        <v>147</v>
      </c>
      <c r="D5861" s="94" t="s">
        <v>144</v>
      </c>
      <c r="E5861" s="63">
        <v>47.414999999999999</v>
      </c>
      <c r="F5861" s="63">
        <v>2</v>
      </c>
      <c r="G5861" s="48">
        <f>+(Ventas_Wellpro[[#This Row],[Precio de Venta]]*0.16)*Ventas_Wellpro[[#This Row],[Cantidad Vendida]]</f>
        <v>15.172800000000001</v>
      </c>
      <c r="H5861" s="48">
        <v>94.83</v>
      </c>
      <c r="I5861" s="17">
        <f>+Ventas_Wellpro[[#This Row],[Total de Venta sin IVA]]+Ventas_Wellpro[[#This Row],[IVA]]</f>
        <v>110.00279999999999</v>
      </c>
      <c r="J5861">
        <f>YEAR(Ventas_Wellpro[[#This Row],[Fecha]])</f>
        <v>2026</v>
      </c>
      <c r="K5861" t="str">
        <f>TEXT(Ventas_Wellpro[[#This Row],[Fecha]],"MMMM")</f>
        <v>julio</v>
      </c>
      <c r="L5861">
        <f>DAY(Ventas_Wellpro[[#This Row],[Fecha]])</f>
        <v>29</v>
      </c>
    </row>
    <row r="5862" spans="2:12" x14ac:dyDescent="0.25">
      <c r="B5862" s="222">
        <v>46233</v>
      </c>
      <c r="C5862" s="88" t="s">
        <v>25</v>
      </c>
      <c r="D5862" s="94" t="s">
        <v>145</v>
      </c>
      <c r="E5862" s="63">
        <v>697</v>
      </c>
      <c r="F5862" s="63">
        <v>18</v>
      </c>
      <c r="G5862" s="48">
        <f>+(Ventas_Wellpro[[#This Row],[Precio de Venta]]*0.16)*Ventas_Wellpro[[#This Row],[Cantidad Vendida]]</f>
        <v>2007.36</v>
      </c>
      <c r="H5862" s="48">
        <v>12546</v>
      </c>
      <c r="I5862" s="17">
        <f>+Ventas_Wellpro[[#This Row],[Total de Venta sin IVA]]+Ventas_Wellpro[[#This Row],[IVA]]</f>
        <v>14553.36</v>
      </c>
      <c r="J5862">
        <f>YEAR(Ventas_Wellpro[[#This Row],[Fecha]])</f>
        <v>2026</v>
      </c>
      <c r="K5862" t="str">
        <f>TEXT(Ventas_Wellpro[[#This Row],[Fecha]],"MMMM")</f>
        <v>julio</v>
      </c>
      <c r="L5862">
        <f>DAY(Ventas_Wellpro[[#This Row],[Fecha]])</f>
        <v>30</v>
      </c>
    </row>
    <row r="5863" spans="2:12" x14ac:dyDescent="0.25">
      <c r="B5863" s="223">
        <v>46233</v>
      </c>
      <c r="C5863" s="88" t="s">
        <v>25</v>
      </c>
      <c r="D5863" s="95" t="s">
        <v>217</v>
      </c>
      <c r="E5863" s="64">
        <v>576.5</v>
      </c>
      <c r="F5863" s="64">
        <v>64</v>
      </c>
      <c r="G5863" s="48">
        <f>+(Ventas_Wellpro[[#This Row],[Precio de Venta]]*0.16)*Ventas_Wellpro[[#This Row],[Cantidad Vendida]]</f>
        <v>5903.36</v>
      </c>
      <c r="H5863" s="65">
        <v>36896</v>
      </c>
      <c r="I5863" s="17">
        <f>+Ventas_Wellpro[[#This Row],[Total de Venta sin IVA]]+Ventas_Wellpro[[#This Row],[IVA]]</f>
        <v>42799.360000000001</v>
      </c>
      <c r="J5863">
        <f>YEAR(Ventas_Wellpro[[#This Row],[Fecha]])</f>
        <v>2026</v>
      </c>
      <c r="K5863" t="str">
        <f>TEXT(Ventas_Wellpro[[#This Row],[Fecha]],"MMMM")</f>
        <v>julio</v>
      </c>
      <c r="L5863">
        <f>DAY(Ventas_Wellpro[[#This Row],[Fecha]])</f>
        <v>30</v>
      </c>
    </row>
    <row r="5864" spans="2:12" x14ac:dyDescent="0.25">
      <c r="B5864" s="222">
        <v>46233</v>
      </c>
      <c r="C5864" s="88" t="s">
        <v>18</v>
      </c>
      <c r="D5864" s="95" t="s">
        <v>217</v>
      </c>
      <c r="E5864" s="63">
        <v>576.5</v>
      </c>
      <c r="F5864" s="63">
        <v>81</v>
      </c>
      <c r="G5864" s="48">
        <f>+(Ventas_Wellpro[[#This Row],[Precio de Venta]]*0.16)*Ventas_Wellpro[[#This Row],[Cantidad Vendida]]</f>
        <v>7471.44</v>
      </c>
      <c r="H5864" s="48">
        <v>46696.5</v>
      </c>
      <c r="I5864" s="17">
        <f>+Ventas_Wellpro[[#This Row],[Total de Venta sin IVA]]+Ventas_Wellpro[[#This Row],[IVA]]</f>
        <v>54167.94</v>
      </c>
      <c r="J5864">
        <f>YEAR(Ventas_Wellpro[[#This Row],[Fecha]])</f>
        <v>2026</v>
      </c>
      <c r="K5864" t="str">
        <f>TEXT(Ventas_Wellpro[[#This Row],[Fecha]],"MMMM")</f>
        <v>julio</v>
      </c>
      <c r="L5864">
        <f>DAY(Ventas_Wellpro[[#This Row],[Fecha]])</f>
        <v>30</v>
      </c>
    </row>
    <row r="5865" spans="2:12" x14ac:dyDescent="0.25">
      <c r="B5865" s="223">
        <v>46233</v>
      </c>
      <c r="C5865" s="88" t="s">
        <v>18</v>
      </c>
      <c r="D5865" s="95" t="s">
        <v>196</v>
      </c>
      <c r="E5865" s="64">
        <v>525.59</v>
      </c>
      <c r="F5865" s="64">
        <v>6</v>
      </c>
      <c r="G5865" s="48">
        <f>+(Ventas_Wellpro[[#This Row],[Precio de Venta]]*0.16)*Ventas_Wellpro[[#This Row],[Cantidad Vendida]]</f>
        <v>504.56640000000004</v>
      </c>
      <c r="H5865" s="65">
        <v>3153.54</v>
      </c>
      <c r="I5865" s="17">
        <f>+Ventas_Wellpro[[#This Row],[Total de Venta sin IVA]]+Ventas_Wellpro[[#This Row],[IVA]]</f>
        <v>3658.1064000000001</v>
      </c>
      <c r="J5865">
        <f>YEAR(Ventas_Wellpro[[#This Row],[Fecha]])</f>
        <v>2026</v>
      </c>
      <c r="K5865" t="str">
        <f>TEXT(Ventas_Wellpro[[#This Row],[Fecha]],"MMMM")</f>
        <v>julio</v>
      </c>
      <c r="L5865">
        <f>DAY(Ventas_Wellpro[[#This Row],[Fecha]])</f>
        <v>30</v>
      </c>
    </row>
    <row r="5866" spans="2:12" x14ac:dyDescent="0.25">
      <c r="B5866" s="222">
        <v>46233</v>
      </c>
      <c r="C5866" s="88" t="s">
        <v>18</v>
      </c>
      <c r="D5866" s="95" t="s">
        <v>196</v>
      </c>
      <c r="E5866" s="63">
        <v>525.59</v>
      </c>
      <c r="F5866" s="63">
        <v>6</v>
      </c>
      <c r="G5866" s="48">
        <f>+(Ventas_Wellpro[[#This Row],[Precio de Venta]]*0.16)*Ventas_Wellpro[[#This Row],[Cantidad Vendida]]</f>
        <v>504.56640000000004</v>
      </c>
      <c r="H5866" s="48">
        <v>3153.54</v>
      </c>
      <c r="I5866" s="17">
        <f>+Ventas_Wellpro[[#This Row],[Total de Venta sin IVA]]+Ventas_Wellpro[[#This Row],[IVA]]</f>
        <v>3658.1064000000001</v>
      </c>
      <c r="J5866">
        <f>YEAR(Ventas_Wellpro[[#This Row],[Fecha]])</f>
        <v>2026</v>
      </c>
      <c r="K5866" t="str">
        <f>TEXT(Ventas_Wellpro[[#This Row],[Fecha]],"MMMM")</f>
        <v>julio</v>
      </c>
      <c r="L5866">
        <f>DAY(Ventas_Wellpro[[#This Row],[Fecha]])</f>
        <v>30</v>
      </c>
    </row>
    <row r="5867" spans="2:12" x14ac:dyDescent="0.25">
      <c r="B5867" s="223">
        <v>46233</v>
      </c>
      <c r="C5867" s="88" t="s">
        <v>18</v>
      </c>
      <c r="D5867" s="95" t="s">
        <v>196</v>
      </c>
      <c r="E5867" s="64">
        <v>525.59</v>
      </c>
      <c r="F5867" s="64">
        <v>6</v>
      </c>
      <c r="G5867" s="48">
        <f>+(Ventas_Wellpro[[#This Row],[Precio de Venta]]*0.16)*Ventas_Wellpro[[#This Row],[Cantidad Vendida]]</f>
        <v>504.56640000000004</v>
      </c>
      <c r="H5867" s="65">
        <v>3153.54</v>
      </c>
      <c r="I5867" s="17">
        <f>+Ventas_Wellpro[[#This Row],[Total de Venta sin IVA]]+Ventas_Wellpro[[#This Row],[IVA]]</f>
        <v>3658.1064000000001</v>
      </c>
      <c r="J5867">
        <f>YEAR(Ventas_Wellpro[[#This Row],[Fecha]])</f>
        <v>2026</v>
      </c>
      <c r="K5867" t="str">
        <f>TEXT(Ventas_Wellpro[[#This Row],[Fecha]],"MMMM")</f>
        <v>julio</v>
      </c>
      <c r="L5867">
        <f>DAY(Ventas_Wellpro[[#This Row],[Fecha]])</f>
        <v>30</v>
      </c>
    </row>
    <row r="5868" spans="2:12" x14ac:dyDescent="0.25">
      <c r="B5868" s="222">
        <v>46233</v>
      </c>
      <c r="C5868" s="74" t="s">
        <v>22</v>
      </c>
      <c r="D5868" s="94" t="s">
        <v>144</v>
      </c>
      <c r="E5868" s="63">
        <v>137.79</v>
      </c>
      <c r="F5868" s="63">
        <v>1</v>
      </c>
      <c r="G5868" s="48">
        <f>+(Ventas_Wellpro[[#This Row],[Precio de Venta]]*0.16)*Ventas_Wellpro[[#This Row],[Cantidad Vendida]]</f>
        <v>22.046399999999998</v>
      </c>
      <c r="H5868" s="48">
        <v>137.79</v>
      </c>
      <c r="I5868" s="17">
        <f>+Ventas_Wellpro[[#This Row],[Total de Venta sin IVA]]+Ventas_Wellpro[[#This Row],[IVA]]</f>
        <v>159.8364</v>
      </c>
      <c r="J5868">
        <f>YEAR(Ventas_Wellpro[[#This Row],[Fecha]])</f>
        <v>2026</v>
      </c>
      <c r="K5868" t="str">
        <f>TEXT(Ventas_Wellpro[[#This Row],[Fecha]],"MMMM")</f>
        <v>julio</v>
      </c>
      <c r="L5868">
        <f>DAY(Ventas_Wellpro[[#This Row],[Fecha]])</f>
        <v>30</v>
      </c>
    </row>
    <row r="5869" spans="2:12" x14ac:dyDescent="0.25">
      <c r="B5869" s="223">
        <v>46233</v>
      </c>
      <c r="C5869" s="74" t="s">
        <v>22</v>
      </c>
      <c r="D5869" s="95" t="s">
        <v>144</v>
      </c>
      <c r="E5869" s="64">
        <v>137.79</v>
      </c>
      <c r="F5869" s="64">
        <v>1</v>
      </c>
      <c r="G5869" s="48">
        <f>+(Ventas_Wellpro[[#This Row],[Precio de Venta]]*0.16)*Ventas_Wellpro[[#This Row],[Cantidad Vendida]]</f>
        <v>22.046399999999998</v>
      </c>
      <c r="H5869" s="65">
        <v>137.79</v>
      </c>
      <c r="I5869" s="17">
        <f>+Ventas_Wellpro[[#This Row],[Total de Venta sin IVA]]+Ventas_Wellpro[[#This Row],[IVA]]</f>
        <v>159.8364</v>
      </c>
      <c r="J5869">
        <f>YEAR(Ventas_Wellpro[[#This Row],[Fecha]])</f>
        <v>2026</v>
      </c>
      <c r="K5869" t="str">
        <f>TEXT(Ventas_Wellpro[[#This Row],[Fecha]],"MMMM")</f>
        <v>julio</v>
      </c>
      <c r="L5869">
        <f>DAY(Ventas_Wellpro[[#This Row],[Fecha]])</f>
        <v>30</v>
      </c>
    </row>
    <row r="5870" spans="2:12" x14ac:dyDescent="0.25">
      <c r="B5870" s="222">
        <v>46233</v>
      </c>
      <c r="C5870" s="74" t="s">
        <v>22</v>
      </c>
      <c r="D5870" s="94" t="s">
        <v>144</v>
      </c>
      <c r="E5870" s="63">
        <v>137.79</v>
      </c>
      <c r="F5870" s="63">
        <v>1</v>
      </c>
      <c r="G5870" s="48">
        <f>+(Ventas_Wellpro[[#This Row],[Precio de Venta]]*0.16)*Ventas_Wellpro[[#This Row],[Cantidad Vendida]]</f>
        <v>22.046399999999998</v>
      </c>
      <c r="H5870" s="48">
        <v>137.79</v>
      </c>
      <c r="I5870" s="17">
        <f>+Ventas_Wellpro[[#This Row],[Total de Venta sin IVA]]+Ventas_Wellpro[[#This Row],[IVA]]</f>
        <v>159.8364</v>
      </c>
      <c r="J5870">
        <f>YEAR(Ventas_Wellpro[[#This Row],[Fecha]])</f>
        <v>2026</v>
      </c>
      <c r="K5870" t="str">
        <f>TEXT(Ventas_Wellpro[[#This Row],[Fecha]],"MMMM")</f>
        <v>julio</v>
      </c>
      <c r="L5870">
        <f>DAY(Ventas_Wellpro[[#This Row],[Fecha]])</f>
        <v>30</v>
      </c>
    </row>
    <row r="5871" spans="2:12" x14ac:dyDescent="0.25">
      <c r="B5871" s="223">
        <v>46233</v>
      </c>
      <c r="C5871" s="74" t="s">
        <v>22</v>
      </c>
      <c r="D5871" s="95" t="s">
        <v>144</v>
      </c>
      <c r="E5871" s="64">
        <v>137.79</v>
      </c>
      <c r="F5871" s="64">
        <v>1</v>
      </c>
      <c r="G5871" s="48">
        <f>+(Ventas_Wellpro[[#This Row],[Precio de Venta]]*0.16)*Ventas_Wellpro[[#This Row],[Cantidad Vendida]]</f>
        <v>22.046399999999998</v>
      </c>
      <c r="H5871" s="65">
        <v>137.79</v>
      </c>
      <c r="I5871" s="17">
        <f>+Ventas_Wellpro[[#This Row],[Total de Venta sin IVA]]+Ventas_Wellpro[[#This Row],[IVA]]</f>
        <v>159.8364</v>
      </c>
      <c r="J5871">
        <f>YEAR(Ventas_Wellpro[[#This Row],[Fecha]])</f>
        <v>2026</v>
      </c>
      <c r="K5871" t="str">
        <f>TEXT(Ventas_Wellpro[[#This Row],[Fecha]],"MMMM")</f>
        <v>julio</v>
      </c>
      <c r="L5871">
        <f>DAY(Ventas_Wellpro[[#This Row],[Fecha]])</f>
        <v>30</v>
      </c>
    </row>
    <row r="5872" spans="2:12" x14ac:dyDescent="0.25">
      <c r="B5872" s="222">
        <v>46233</v>
      </c>
      <c r="C5872" s="74" t="s">
        <v>22</v>
      </c>
      <c r="D5872" s="94" t="s">
        <v>145</v>
      </c>
      <c r="E5872" s="63">
        <v>90.54</v>
      </c>
      <c r="F5872" s="63">
        <v>60</v>
      </c>
      <c r="G5872" s="48">
        <f>+(Ventas_Wellpro[[#This Row],[Precio de Venta]]*0.16)*Ventas_Wellpro[[#This Row],[Cantidad Vendida]]</f>
        <v>869.18400000000008</v>
      </c>
      <c r="H5872" s="48">
        <v>5432.4</v>
      </c>
      <c r="I5872" s="17">
        <f>+Ventas_Wellpro[[#This Row],[Total de Venta sin IVA]]+Ventas_Wellpro[[#This Row],[IVA]]</f>
        <v>6301.5839999999998</v>
      </c>
      <c r="J5872">
        <f>YEAR(Ventas_Wellpro[[#This Row],[Fecha]])</f>
        <v>2026</v>
      </c>
      <c r="K5872" t="str">
        <f>TEXT(Ventas_Wellpro[[#This Row],[Fecha]],"MMMM")</f>
        <v>julio</v>
      </c>
      <c r="L5872">
        <f>DAY(Ventas_Wellpro[[#This Row],[Fecha]])</f>
        <v>30</v>
      </c>
    </row>
    <row r="5873" spans="2:12" x14ac:dyDescent="0.25">
      <c r="B5873" s="223">
        <v>46233</v>
      </c>
      <c r="C5873" s="74" t="s">
        <v>21</v>
      </c>
      <c r="D5873" s="95" t="s">
        <v>144</v>
      </c>
      <c r="E5873" s="64">
        <v>137.79</v>
      </c>
      <c r="F5873" s="64">
        <v>1</v>
      </c>
      <c r="G5873" s="48">
        <f>+(Ventas_Wellpro[[#This Row],[Precio de Venta]]*0.16)*Ventas_Wellpro[[#This Row],[Cantidad Vendida]]</f>
        <v>22.046399999999998</v>
      </c>
      <c r="H5873" s="65">
        <v>137.79</v>
      </c>
      <c r="I5873" s="17">
        <f>+Ventas_Wellpro[[#This Row],[Total de Venta sin IVA]]+Ventas_Wellpro[[#This Row],[IVA]]</f>
        <v>159.8364</v>
      </c>
      <c r="J5873">
        <f>YEAR(Ventas_Wellpro[[#This Row],[Fecha]])</f>
        <v>2026</v>
      </c>
      <c r="K5873" t="str">
        <f>TEXT(Ventas_Wellpro[[#This Row],[Fecha]],"MMMM")</f>
        <v>julio</v>
      </c>
      <c r="L5873">
        <f>DAY(Ventas_Wellpro[[#This Row],[Fecha]])</f>
        <v>30</v>
      </c>
    </row>
    <row r="5874" spans="2:12" x14ac:dyDescent="0.25">
      <c r="B5874" s="222">
        <v>46233</v>
      </c>
      <c r="C5874" s="74" t="s">
        <v>21</v>
      </c>
      <c r="D5874" s="94" t="s">
        <v>145</v>
      </c>
      <c r="E5874" s="63">
        <v>90.54</v>
      </c>
      <c r="F5874" s="63">
        <v>20</v>
      </c>
      <c r="G5874" s="48">
        <f>+(Ventas_Wellpro[[#This Row],[Precio de Venta]]*0.16)*Ventas_Wellpro[[#This Row],[Cantidad Vendida]]</f>
        <v>289.72800000000001</v>
      </c>
      <c r="H5874" s="48">
        <v>1810.8</v>
      </c>
      <c r="I5874" s="17">
        <f>+Ventas_Wellpro[[#This Row],[Total de Venta sin IVA]]+Ventas_Wellpro[[#This Row],[IVA]]</f>
        <v>2100.5279999999998</v>
      </c>
      <c r="J5874">
        <f>YEAR(Ventas_Wellpro[[#This Row],[Fecha]])</f>
        <v>2026</v>
      </c>
      <c r="K5874" t="str">
        <f>TEXT(Ventas_Wellpro[[#This Row],[Fecha]],"MMMM")</f>
        <v>julio</v>
      </c>
      <c r="L5874">
        <f>DAY(Ventas_Wellpro[[#This Row],[Fecha]])</f>
        <v>30</v>
      </c>
    </row>
    <row r="5875" spans="2:12" x14ac:dyDescent="0.25">
      <c r="B5875" s="223">
        <v>46233</v>
      </c>
      <c r="C5875" s="74" t="s">
        <v>24</v>
      </c>
      <c r="D5875" s="95" t="s">
        <v>144</v>
      </c>
      <c r="E5875" s="64">
        <v>137.79</v>
      </c>
      <c r="F5875" s="64">
        <v>1</v>
      </c>
      <c r="G5875" s="48">
        <f>+(Ventas_Wellpro[[#This Row],[Precio de Venta]]*0.16)*Ventas_Wellpro[[#This Row],[Cantidad Vendida]]</f>
        <v>22.046399999999998</v>
      </c>
      <c r="H5875" s="65">
        <v>137.79</v>
      </c>
      <c r="I5875" s="17">
        <f>+Ventas_Wellpro[[#This Row],[Total de Venta sin IVA]]+Ventas_Wellpro[[#This Row],[IVA]]</f>
        <v>159.8364</v>
      </c>
      <c r="J5875">
        <f>YEAR(Ventas_Wellpro[[#This Row],[Fecha]])</f>
        <v>2026</v>
      </c>
      <c r="K5875" t="str">
        <f>TEXT(Ventas_Wellpro[[#This Row],[Fecha]],"MMMM")</f>
        <v>julio</v>
      </c>
      <c r="L5875">
        <f>DAY(Ventas_Wellpro[[#This Row],[Fecha]])</f>
        <v>30</v>
      </c>
    </row>
    <row r="5876" spans="2:12" x14ac:dyDescent="0.25">
      <c r="B5876" s="222">
        <v>46233</v>
      </c>
      <c r="C5876" s="74" t="s">
        <v>12</v>
      </c>
      <c r="D5876" s="94" t="s">
        <v>144</v>
      </c>
      <c r="E5876" s="63">
        <v>343.97</v>
      </c>
      <c r="F5876" s="63">
        <v>1</v>
      </c>
      <c r="G5876" s="48">
        <f>+(Ventas_Wellpro[[#This Row],[Precio de Venta]]*0.16)*Ventas_Wellpro[[#This Row],[Cantidad Vendida]]</f>
        <v>55.035200000000003</v>
      </c>
      <c r="H5876" s="48">
        <v>343.97</v>
      </c>
      <c r="I5876" s="17">
        <f>+Ventas_Wellpro[[#This Row],[Total de Venta sin IVA]]+Ventas_Wellpro[[#This Row],[IVA]]</f>
        <v>399.00520000000006</v>
      </c>
      <c r="J5876">
        <f>YEAR(Ventas_Wellpro[[#This Row],[Fecha]])</f>
        <v>2026</v>
      </c>
      <c r="K5876" t="str">
        <f>TEXT(Ventas_Wellpro[[#This Row],[Fecha]],"MMMM")</f>
        <v>julio</v>
      </c>
      <c r="L5876">
        <f>DAY(Ventas_Wellpro[[#This Row],[Fecha]])</f>
        <v>30</v>
      </c>
    </row>
    <row r="5877" spans="2:12" x14ac:dyDescent="0.25">
      <c r="B5877" s="223">
        <v>46233</v>
      </c>
      <c r="C5877" s="74" t="s">
        <v>17</v>
      </c>
      <c r="D5877" s="95" t="s">
        <v>196</v>
      </c>
      <c r="E5877" s="64">
        <v>498.66</v>
      </c>
      <c r="F5877" s="64">
        <v>6</v>
      </c>
      <c r="G5877" s="48">
        <f>+(Ventas_Wellpro[[#This Row],[Precio de Venta]]*0.16)*Ventas_Wellpro[[#This Row],[Cantidad Vendida]]</f>
        <v>478.71360000000004</v>
      </c>
      <c r="H5877" s="65">
        <v>2991.96</v>
      </c>
      <c r="I5877" s="17">
        <f>+Ventas_Wellpro[[#This Row],[Total de Venta sin IVA]]+Ventas_Wellpro[[#This Row],[IVA]]</f>
        <v>3470.6736000000001</v>
      </c>
      <c r="J5877">
        <f>YEAR(Ventas_Wellpro[[#This Row],[Fecha]])</f>
        <v>2026</v>
      </c>
      <c r="K5877" t="str">
        <f>TEXT(Ventas_Wellpro[[#This Row],[Fecha]],"MMMM")</f>
        <v>julio</v>
      </c>
      <c r="L5877">
        <f>DAY(Ventas_Wellpro[[#This Row],[Fecha]])</f>
        <v>30</v>
      </c>
    </row>
    <row r="5878" spans="2:12" x14ac:dyDescent="0.25">
      <c r="B5878" s="222">
        <v>46233</v>
      </c>
      <c r="C5878" s="74" t="s">
        <v>17</v>
      </c>
      <c r="D5878" s="95" t="s">
        <v>196</v>
      </c>
      <c r="E5878" s="63">
        <v>498.66</v>
      </c>
      <c r="F5878" s="63">
        <v>6</v>
      </c>
      <c r="G5878" s="48">
        <f>+(Ventas_Wellpro[[#This Row],[Precio de Venta]]*0.16)*Ventas_Wellpro[[#This Row],[Cantidad Vendida]]</f>
        <v>478.71360000000004</v>
      </c>
      <c r="H5878" s="48">
        <v>2991.96</v>
      </c>
      <c r="I5878" s="17">
        <f>+Ventas_Wellpro[[#This Row],[Total de Venta sin IVA]]+Ventas_Wellpro[[#This Row],[IVA]]</f>
        <v>3470.6736000000001</v>
      </c>
      <c r="J5878">
        <f>YEAR(Ventas_Wellpro[[#This Row],[Fecha]])</f>
        <v>2026</v>
      </c>
      <c r="K5878" t="str">
        <f>TEXT(Ventas_Wellpro[[#This Row],[Fecha]],"MMMM")</f>
        <v>julio</v>
      </c>
      <c r="L5878">
        <f>DAY(Ventas_Wellpro[[#This Row],[Fecha]])</f>
        <v>30</v>
      </c>
    </row>
    <row r="5879" spans="2:12" x14ac:dyDescent="0.25">
      <c r="B5879" s="223">
        <v>46233</v>
      </c>
      <c r="C5879" s="74" t="s">
        <v>17</v>
      </c>
      <c r="D5879" s="95" t="s">
        <v>196</v>
      </c>
      <c r="E5879" s="64">
        <v>498.66</v>
      </c>
      <c r="F5879" s="64">
        <v>6</v>
      </c>
      <c r="G5879" s="48">
        <f>+(Ventas_Wellpro[[#This Row],[Precio de Venta]]*0.16)*Ventas_Wellpro[[#This Row],[Cantidad Vendida]]</f>
        <v>478.71360000000004</v>
      </c>
      <c r="H5879" s="65">
        <v>2991.96</v>
      </c>
      <c r="I5879" s="17">
        <f>+Ventas_Wellpro[[#This Row],[Total de Venta sin IVA]]+Ventas_Wellpro[[#This Row],[IVA]]</f>
        <v>3470.6736000000001</v>
      </c>
      <c r="J5879">
        <f>YEAR(Ventas_Wellpro[[#This Row],[Fecha]])</f>
        <v>2026</v>
      </c>
      <c r="K5879" t="str">
        <f>TEXT(Ventas_Wellpro[[#This Row],[Fecha]],"MMMM")</f>
        <v>julio</v>
      </c>
      <c r="L5879">
        <f>DAY(Ventas_Wellpro[[#This Row],[Fecha]])</f>
        <v>30</v>
      </c>
    </row>
    <row r="5880" spans="2:12" x14ac:dyDescent="0.25">
      <c r="B5880" s="222">
        <v>46233</v>
      </c>
      <c r="C5880" s="74" t="s">
        <v>17</v>
      </c>
      <c r="D5880" s="95" t="s">
        <v>196</v>
      </c>
      <c r="E5880" s="63">
        <v>498.66</v>
      </c>
      <c r="F5880" s="63">
        <v>6</v>
      </c>
      <c r="G5880" s="48">
        <f>+(Ventas_Wellpro[[#This Row],[Precio de Venta]]*0.16)*Ventas_Wellpro[[#This Row],[Cantidad Vendida]]</f>
        <v>478.71360000000004</v>
      </c>
      <c r="H5880" s="48">
        <v>2991.96</v>
      </c>
      <c r="I5880" s="17">
        <f>+Ventas_Wellpro[[#This Row],[Total de Venta sin IVA]]+Ventas_Wellpro[[#This Row],[IVA]]</f>
        <v>3470.6736000000001</v>
      </c>
      <c r="J5880">
        <f>YEAR(Ventas_Wellpro[[#This Row],[Fecha]])</f>
        <v>2026</v>
      </c>
      <c r="K5880" t="str">
        <f>TEXT(Ventas_Wellpro[[#This Row],[Fecha]],"MMMM")</f>
        <v>julio</v>
      </c>
      <c r="L5880">
        <f>DAY(Ventas_Wellpro[[#This Row],[Fecha]])</f>
        <v>30</v>
      </c>
    </row>
    <row r="5881" spans="2:12" x14ac:dyDescent="0.25">
      <c r="B5881" s="223">
        <v>46233</v>
      </c>
      <c r="C5881" s="74" t="s">
        <v>15</v>
      </c>
      <c r="D5881" s="95" t="s">
        <v>145</v>
      </c>
      <c r="E5881" s="64">
        <v>632.99</v>
      </c>
      <c r="F5881" s="64">
        <v>16</v>
      </c>
      <c r="G5881" s="48">
        <f>+(Ventas_Wellpro[[#This Row],[Precio de Venta]]*0.16)*Ventas_Wellpro[[#This Row],[Cantidad Vendida]]</f>
        <v>1620.4544000000001</v>
      </c>
      <c r="H5881" s="65">
        <v>10127.84</v>
      </c>
      <c r="I5881" s="17">
        <f>+Ventas_Wellpro[[#This Row],[Total de Venta sin IVA]]+Ventas_Wellpro[[#This Row],[IVA]]</f>
        <v>11748.294400000001</v>
      </c>
      <c r="J5881">
        <f>YEAR(Ventas_Wellpro[[#This Row],[Fecha]])</f>
        <v>2026</v>
      </c>
      <c r="K5881" t="str">
        <f>TEXT(Ventas_Wellpro[[#This Row],[Fecha]],"MMMM")</f>
        <v>julio</v>
      </c>
      <c r="L5881">
        <f>DAY(Ventas_Wellpro[[#This Row],[Fecha]])</f>
        <v>30</v>
      </c>
    </row>
    <row r="5882" spans="2:12" x14ac:dyDescent="0.25">
      <c r="B5882" s="222">
        <v>46233</v>
      </c>
      <c r="C5882" s="123" t="s">
        <v>147</v>
      </c>
      <c r="D5882" s="94" t="s">
        <v>144</v>
      </c>
      <c r="E5882" s="63">
        <v>47.414999999999999</v>
      </c>
      <c r="F5882" s="63">
        <v>2</v>
      </c>
      <c r="G5882" s="48">
        <f>+(Ventas_Wellpro[[#This Row],[Precio de Venta]]*0.16)*Ventas_Wellpro[[#This Row],[Cantidad Vendida]]</f>
        <v>15.172800000000001</v>
      </c>
      <c r="H5882" s="48">
        <v>94.83</v>
      </c>
      <c r="I5882" s="17">
        <f>+Ventas_Wellpro[[#This Row],[Total de Venta sin IVA]]+Ventas_Wellpro[[#This Row],[IVA]]</f>
        <v>110.00279999999999</v>
      </c>
      <c r="J5882">
        <f>YEAR(Ventas_Wellpro[[#This Row],[Fecha]])</f>
        <v>2026</v>
      </c>
      <c r="K5882" t="str">
        <f>TEXT(Ventas_Wellpro[[#This Row],[Fecha]],"MMMM")</f>
        <v>julio</v>
      </c>
      <c r="L5882">
        <f>DAY(Ventas_Wellpro[[#This Row],[Fecha]])</f>
        <v>30</v>
      </c>
    </row>
    <row r="5883" spans="2:12" x14ac:dyDescent="0.25">
      <c r="B5883" s="223">
        <v>46233</v>
      </c>
      <c r="C5883" s="123" t="s">
        <v>147</v>
      </c>
      <c r="D5883" s="95" t="s">
        <v>144</v>
      </c>
      <c r="E5883" s="64">
        <v>47.414999999999999</v>
      </c>
      <c r="F5883" s="64">
        <v>2</v>
      </c>
      <c r="G5883" s="48">
        <f>+(Ventas_Wellpro[[#This Row],[Precio de Venta]]*0.16)*Ventas_Wellpro[[#This Row],[Cantidad Vendida]]</f>
        <v>15.172800000000001</v>
      </c>
      <c r="H5883" s="65">
        <v>94.83</v>
      </c>
      <c r="I5883" s="17">
        <f>+Ventas_Wellpro[[#This Row],[Total de Venta sin IVA]]+Ventas_Wellpro[[#This Row],[IVA]]</f>
        <v>110.00279999999999</v>
      </c>
      <c r="J5883">
        <f>YEAR(Ventas_Wellpro[[#This Row],[Fecha]])</f>
        <v>2026</v>
      </c>
      <c r="K5883" t="str">
        <f>TEXT(Ventas_Wellpro[[#This Row],[Fecha]],"MMMM")</f>
        <v>julio</v>
      </c>
      <c r="L5883">
        <f>DAY(Ventas_Wellpro[[#This Row],[Fecha]])</f>
        <v>30</v>
      </c>
    </row>
    <row r="5884" spans="2:12" x14ac:dyDescent="0.25">
      <c r="B5884" s="222">
        <v>46233</v>
      </c>
      <c r="C5884" s="123" t="s">
        <v>147</v>
      </c>
      <c r="D5884" s="94" t="s">
        <v>144</v>
      </c>
      <c r="E5884" s="63">
        <v>47.414999999999999</v>
      </c>
      <c r="F5884" s="63">
        <v>2</v>
      </c>
      <c r="G5884" s="48">
        <f>+(Ventas_Wellpro[[#This Row],[Precio de Venta]]*0.16)*Ventas_Wellpro[[#This Row],[Cantidad Vendida]]</f>
        <v>15.172800000000001</v>
      </c>
      <c r="H5884" s="48">
        <v>94.83</v>
      </c>
      <c r="I5884" s="17">
        <f>+Ventas_Wellpro[[#This Row],[Total de Venta sin IVA]]+Ventas_Wellpro[[#This Row],[IVA]]</f>
        <v>110.00279999999999</v>
      </c>
      <c r="J5884">
        <f>YEAR(Ventas_Wellpro[[#This Row],[Fecha]])</f>
        <v>2026</v>
      </c>
      <c r="K5884" t="str">
        <f>TEXT(Ventas_Wellpro[[#This Row],[Fecha]],"MMMM")</f>
        <v>julio</v>
      </c>
      <c r="L5884">
        <f>DAY(Ventas_Wellpro[[#This Row],[Fecha]])</f>
        <v>30</v>
      </c>
    </row>
    <row r="5885" spans="2:12" x14ac:dyDescent="0.25">
      <c r="B5885" s="223">
        <v>46233</v>
      </c>
      <c r="C5885" s="123" t="s">
        <v>147</v>
      </c>
      <c r="D5885" s="95" t="s">
        <v>217</v>
      </c>
      <c r="E5885" s="64">
        <v>54.51</v>
      </c>
      <c r="F5885" s="64">
        <v>155</v>
      </c>
      <c r="G5885" s="48">
        <f>+(Ventas_Wellpro[[#This Row],[Precio de Venta]]*0.16)*Ventas_Wellpro[[#This Row],[Cantidad Vendida]]</f>
        <v>1351.8480000000002</v>
      </c>
      <c r="H5885" s="65">
        <v>8449.0499999999993</v>
      </c>
      <c r="I5885" s="17">
        <f>+Ventas_Wellpro[[#This Row],[Total de Venta sin IVA]]+Ventas_Wellpro[[#This Row],[IVA]]</f>
        <v>9800.8979999999992</v>
      </c>
      <c r="J5885">
        <f>YEAR(Ventas_Wellpro[[#This Row],[Fecha]])</f>
        <v>2026</v>
      </c>
      <c r="K5885" t="str">
        <f>TEXT(Ventas_Wellpro[[#This Row],[Fecha]],"MMMM")</f>
        <v>julio</v>
      </c>
      <c r="L5885">
        <f>DAY(Ventas_Wellpro[[#This Row],[Fecha]])</f>
        <v>30</v>
      </c>
    </row>
    <row r="5886" spans="2:12" x14ac:dyDescent="0.25">
      <c r="B5886" s="224">
        <v>46234</v>
      </c>
      <c r="C5886" s="226" t="s">
        <v>260</v>
      </c>
      <c r="D5886" s="227" t="s">
        <v>144</v>
      </c>
      <c r="E5886" s="229">
        <v>103.45</v>
      </c>
      <c r="F5886" s="229">
        <v>1</v>
      </c>
      <c r="G5886" s="48">
        <f>+(Ventas_Wellpro[[#This Row],[Precio de Venta]]*0.16)*Ventas_Wellpro[[#This Row],[Cantidad Vendida]]</f>
        <v>16.552</v>
      </c>
      <c r="H5886" s="231">
        <v>103.45</v>
      </c>
      <c r="I5886" s="17">
        <f>+Ventas_Wellpro[[#This Row],[Total de Venta sin IVA]]+Ventas_Wellpro[[#This Row],[IVA]]</f>
        <v>120.00200000000001</v>
      </c>
      <c r="J5886">
        <f>YEAR(Ventas_Wellpro[[#This Row],[Fecha]])</f>
        <v>2026</v>
      </c>
      <c r="K5886" t="str">
        <f>TEXT(Ventas_Wellpro[[#This Row],[Fecha]],"MMMM")</f>
        <v>julio</v>
      </c>
      <c r="L5886">
        <f>DAY(Ventas_Wellpro[[#This Row],[Fecha]])</f>
        <v>31</v>
      </c>
    </row>
    <row r="5887" spans="2:12" x14ac:dyDescent="0.25">
      <c r="B5887" s="225">
        <v>46234</v>
      </c>
      <c r="C5887" s="226" t="s">
        <v>260</v>
      </c>
      <c r="D5887" s="228" t="s">
        <v>144</v>
      </c>
      <c r="E5887" s="230">
        <v>103.45</v>
      </c>
      <c r="F5887" s="230">
        <v>1</v>
      </c>
      <c r="G5887" s="48">
        <f>+(Ventas_Wellpro[[#This Row],[Precio de Venta]]*0.16)*Ventas_Wellpro[[#This Row],[Cantidad Vendida]]</f>
        <v>16.552</v>
      </c>
      <c r="H5887" s="232">
        <v>103.45</v>
      </c>
      <c r="I5887" s="17">
        <f>+Ventas_Wellpro[[#This Row],[Total de Venta sin IVA]]+Ventas_Wellpro[[#This Row],[IVA]]</f>
        <v>120.00200000000001</v>
      </c>
      <c r="J5887">
        <f>YEAR(Ventas_Wellpro[[#This Row],[Fecha]])</f>
        <v>2026</v>
      </c>
      <c r="K5887" t="str">
        <f>TEXT(Ventas_Wellpro[[#This Row],[Fecha]],"MMMM")</f>
        <v>julio</v>
      </c>
      <c r="L5887">
        <f>DAY(Ventas_Wellpro[[#This Row],[Fecha]])</f>
        <v>31</v>
      </c>
    </row>
    <row r="5888" spans="2:12" x14ac:dyDescent="0.25">
      <c r="B5888" s="224">
        <v>46234</v>
      </c>
      <c r="C5888" s="74" t="s">
        <v>22</v>
      </c>
      <c r="D5888" s="227" t="s">
        <v>144</v>
      </c>
      <c r="E5888" s="229">
        <v>137.79</v>
      </c>
      <c r="F5888" s="229">
        <v>1</v>
      </c>
      <c r="G5888" s="48">
        <f>+(Ventas_Wellpro[[#This Row],[Precio de Venta]]*0.16)*Ventas_Wellpro[[#This Row],[Cantidad Vendida]]</f>
        <v>22.046399999999998</v>
      </c>
      <c r="H5888" s="231">
        <v>137.79</v>
      </c>
      <c r="I5888" s="17">
        <f>+Ventas_Wellpro[[#This Row],[Total de Venta sin IVA]]+Ventas_Wellpro[[#This Row],[IVA]]</f>
        <v>159.8364</v>
      </c>
      <c r="J5888">
        <f>YEAR(Ventas_Wellpro[[#This Row],[Fecha]])</f>
        <v>2026</v>
      </c>
      <c r="K5888" t="str">
        <f>TEXT(Ventas_Wellpro[[#This Row],[Fecha]],"MMMM")</f>
        <v>julio</v>
      </c>
      <c r="L5888">
        <f>DAY(Ventas_Wellpro[[#This Row],[Fecha]])</f>
        <v>31</v>
      </c>
    </row>
    <row r="5889" spans="2:12" x14ac:dyDescent="0.25">
      <c r="B5889" s="225">
        <v>46234</v>
      </c>
      <c r="C5889" s="74" t="s">
        <v>22</v>
      </c>
      <c r="D5889" s="228" t="s">
        <v>144</v>
      </c>
      <c r="E5889" s="230">
        <v>137.79</v>
      </c>
      <c r="F5889" s="230">
        <v>1</v>
      </c>
      <c r="G5889" s="48">
        <f>+(Ventas_Wellpro[[#This Row],[Precio de Venta]]*0.16)*Ventas_Wellpro[[#This Row],[Cantidad Vendida]]</f>
        <v>22.046399999999998</v>
      </c>
      <c r="H5889" s="232">
        <v>137.79</v>
      </c>
      <c r="I5889" s="17">
        <f>+Ventas_Wellpro[[#This Row],[Total de Venta sin IVA]]+Ventas_Wellpro[[#This Row],[IVA]]</f>
        <v>159.8364</v>
      </c>
      <c r="J5889">
        <f>YEAR(Ventas_Wellpro[[#This Row],[Fecha]])</f>
        <v>2026</v>
      </c>
      <c r="K5889" t="str">
        <f>TEXT(Ventas_Wellpro[[#This Row],[Fecha]],"MMMM")</f>
        <v>julio</v>
      </c>
      <c r="L5889">
        <f>DAY(Ventas_Wellpro[[#This Row],[Fecha]])</f>
        <v>31</v>
      </c>
    </row>
    <row r="5890" spans="2:12" x14ac:dyDescent="0.25">
      <c r="B5890" s="224">
        <v>46234</v>
      </c>
      <c r="C5890" s="74" t="s">
        <v>22</v>
      </c>
      <c r="D5890" s="227" t="s">
        <v>144</v>
      </c>
      <c r="E5890" s="229">
        <v>137.79</v>
      </c>
      <c r="F5890" s="229">
        <v>1</v>
      </c>
      <c r="G5890" s="48">
        <f>+(Ventas_Wellpro[[#This Row],[Precio de Venta]]*0.16)*Ventas_Wellpro[[#This Row],[Cantidad Vendida]]</f>
        <v>22.046399999999998</v>
      </c>
      <c r="H5890" s="231">
        <v>137.79</v>
      </c>
      <c r="I5890" s="17">
        <f>+Ventas_Wellpro[[#This Row],[Total de Venta sin IVA]]+Ventas_Wellpro[[#This Row],[IVA]]</f>
        <v>159.8364</v>
      </c>
      <c r="J5890">
        <f>YEAR(Ventas_Wellpro[[#This Row],[Fecha]])</f>
        <v>2026</v>
      </c>
      <c r="K5890" t="str">
        <f>TEXT(Ventas_Wellpro[[#This Row],[Fecha]],"MMMM")</f>
        <v>julio</v>
      </c>
      <c r="L5890">
        <f>DAY(Ventas_Wellpro[[#This Row],[Fecha]])</f>
        <v>31</v>
      </c>
    </row>
    <row r="5891" spans="2:12" x14ac:dyDescent="0.25">
      <c r="B5891" s="225">
        <v>46234</v>
      </c>
      <c r="C5891" s="74" t="s">
        <v>22</v>
      </c>
      <c r="D5891" s="228" t="s">
        <v>144</v>
      </c>
      <c r="E5891" s="230">
        <v>137.79</v>
      </c>
      <c r="F5891" s="230">
        <v>1</v>
      </c>
      <c r="G5891" s="48">
        <f>+(Ventas_Wellpro[[#This Row],[Precio de Venta]]*0.16)*Ventas_Wellpro[[#This Row],[Cantidad Vendida]]</f>
        <v>22.046399999999998</v>
      </c>
      <c r="H5891" s="232">
        <v>137.79</v>
      </c>
      <c r="I5891" s="17">
        <f>+Ventas_Wellpro[[#This Row],[Total de Venta sin IVA]]+Ventas_Wellpro[[#This Row],[IVA]]</f>
        <v>159.8364</v>
      </c>
      <c r="J5891">
        <f>YEAR(Ventas_Wellpro[[#This Row],[Fecha]])</f>
        <v>2026</v>
      </c>
      <c r="K5891" t="str">
        <f>TEXT(Ventas_Wellpro[[#This Row],[Fecha]],"MMMM")</f>
        <v>julio</v>
      </c>
      <c r="L5891">
        <f>DAY(Ventas_Wellpro[[#This Row],[Fecha]])</f>
        <v>31</v>
      </c>
    </row>
    <row r="5892" spans="2:12" x14ac:dyDescent="0.25">
      <c r="B5892" s="224">
        <v>46234</v>
      </c>
      <c r="C5892" s="74" t="s">
        <v>22</v>
      </c>
      <c r="D5892" s="227" t="s">
        <v>144</v>
      </c>
      <c r="E5892" s="229">
        <v>137.79</v>
      </c>
      <c r="F5892" s="229">
        <v>1</v>
      </c>
      <c r="G5892" s="48">
        <f>+(Ventas_Wellpro[[#This Row],[Precio de Venta]]*0.16)*Ventas_Wellpro[[#This Row],[Cantidad Vendida]]</f>
        <v>22.046399999999998</v>
      </c>
      <c r="H5892" s="231">
        <v>137.79</v>
      </c>
      <c r="I5892" s="17">
        <f>+Ventas_Wellpro[[#This Row],[Total de Venta sin IVA]]+Ventas_Wellpro[[#This Row],[IVA]]</f>
        <v>159.8364</v>
      </c>
      <c r="J5892">
        <f>YEAR(Ventas_Wellpro[[#This Row],[Fecha]])</f>
        <v>2026</v>
      </c>
      <c r="K5892" t="str">
        <f>TEXT(Ventas_Wellpro[[#This Row],[Fecha]],"MMMM")</f>
        <v>julio</v>
      </c>
      <c r="L5892">
        <f>DAY(Ventas_Wellpro[[#This Row],[Fecha]])</f>
        <v>31</v>
      </c>
    </row>
    <row r="5893" spans="2:12" x14ac:dyDescent="0.25">
      <c r="B5893" s="225">
        <v>46234</v>
      </c>
      <c r="C5893" s="74" t="s">
        <v>22</v>
      </c>
      <c r="D5893" s="228" t="s">
        <v>144</v>
      </c>
      <c r="E5893" s="230">
        <v>137.79</v>
      </c>
      <c r="F5893" s="230">
        <v>1</v>
      </c>
      <c r="G5893" s="48">
        <f>+(Ventas_Wellpro[[#This Row],[Precio de Venta]]*0.16)*Ventas_Wellpro[[#This Row],[Cantidad Vendida]]</f>
        <v>22.046399999999998</v>
      </c>
      <c r="H5893" s="232">
        <v>137.79</v>
      </c>
      <c r="I5893" s="17">
        <f>+Ventas_Wellpro[[#This Row],[Total de Venta sin IVA]]+Ventas_Wellpro[[#This Row],[IVA]]</f>
        <v>159.8364</v>
      </c>
      <c r="J5893">
        <f>YEAR(Ventas_Wellpro[[#This Row],[Fecha]])</f>
        <v>2026</v>
      </c>
      <c r="K5893" t="str">
        <f>TEXT(Ventas_Wellpro[[#This Row],[Fecha]],"MMMM")</f>
        <v>julio</v>
      </c>
      <c r="L5893">
        <f>DAY(Ventas_Wellpro[[#This Row],[Fecha]])</f>
        <v>31</v>
      </c>
    </row>
    <row r="5894" spans="2:12" x14ac:dyDescent="0.25">
      <c r="B5894" s="224">
        <v>46234</v>
      </c>
      <c r="C5894" s="74" t="s">
        <v>21</v>
      </c>
      <c r="D5894" s="227" t="s">
        <v>144</v>
      </c>
      <c r="E5894" s="229">
        <v>137.79</v>
      </c>
      <c r="F5894" s="229">
        <v>1</v>
      </c>
      <c r="G5894" s="48">
        <f>+(Ventas_Wellpro[[#This Row],[Precio de Venta]]*0.16)*Ventas_Wellpro[[#This Row],[Cantidad Vendida]]</f>
        <v>22.046399999999998</v>
      </c>
      <c r="H5894" s="231">
        <v>137.79</v>
      </c>
      <c r="I5894" s="17">
        <f>+Ventas_Wellpro[[#This Row],[Total de Venta sin IVA]]+Ventas_Wellpro[[#This Row],[IVA]]</f>
        <v>159.8364</v>
      </c>
      <c r="J5894">
        <f>YEAR(Ventas_Wellpro[[#This Row],[Fecha]])</f>
        <v>2026</v>
      </c>
      <c r="K5894" t="str">
        <f>TEXT(Ventas_Wellpro[[#This Row],[Fecha]],"MMMM")</f>
        <v>julio</v>
      </c>
      <c r="L5894">
        <f>DAY(Ventas_Wellpro[[#This Row],[Fecha]])</f>
        <v>31</v>
      </c>
    </row>
    <row r="5895" spans="2:12" x14ac:dyDescent="0.25">
      <c r="B5895" s="225">
        <v>46234</v>
      </c>
      <c r="C5895" s="74" t="s">
        <v>21</v>
      </c>
      <c r="D5895" s="228" t="s">
        <v>144</v>
      </c>
      <c r="E5895" s="230">
        <v>137.79</v>
      </c>
      <c r="F5895" s="230">
        <v>1</v>
      </c>
      <c r="G5895" s="48">
        <f>+(Ventas_Wellpro[[#This Row],[Precio de Venta]]*0.16)*Ventas_Wellpro[[#This Row],[Cantidad Vendida]]</f>
        <v>22.046399999999998</v>
      </c>
      <c r="H5895" s="232">
        <v>137.79</v>
      </c>
      <c r="I5895" s="17">
        <f>+Ventas_Wellpro[[#This Row],[Total de Venta sin IVA]]+Ventas_Wellpro[[#This Row],[IVA]]</f>
        <v>159.8364</v>
      </c>
      <c r="J5895">
        <f>YEAR(Ventas_Wellpro[[#This Row],[Fecha]])</f>
        <v>2026</v>
      </c>
      <c r="K5895" t="str">
        <f>TEXT(Ventas_Wellpro[[#This Row],[Fecha]],"MMMM")</f>
        <v>julio</v>
      </c>
      <c r="L5895">
        <f>DAY(Ventas_Wellpro[[#This Row],[Fecha]])</f>
        <v>31</v>
      </c>
    </row>
    <row r="5896" spans="2:12" x14ac:dyDescent="0.25">
      <c r="B5896" s="224">
        <v>46234</v>
      </c>
      <c r="C5896" s="74" t="s">
        <v>24</v>
      </c>
      <c r="D5896" s="227" t="s">
        <v>216</v>
      </c>
      <c r="E5896" s="229">
        <v>77.59</v>
      </c>
      <c r="F5896" s="229">
        <v>1</v>
      </c>
      <c r="G5896" s="48">
        <f>+(Ventas_Wellpro[[#This Row],[Precio de Venta]]*0.16)*Ventas_Wellpro[[#This Row],[Cantidad Vendida]]</f>
        <v>12.414400000000001</v>
      </c>
      <c r="H5896" s="231">
        <v>77.59</v>
      </c>
      <c r="I5896" s="17">
        <f>+Ventas_Wellpro[[#This Row],[Total de Venta sin IVA]]+Ventas_Wellpro[[#This Row],[IVA]]</f>
        <v>90.004400000000004</v>
      </c>
      <c r="J5896">
        <f>YEAR(Ventas_Wellpro[[#This Row],[Fecha]])</f>
        <v>2026</v>
      </c>
      <c r="K5896" t="str">
        <f>TEXT(Ventas_Wellpro[[#This Row],[Fecha]],"MMMM")</f>
        <v>julio</v>
      </c>
      <c r="L5896">
        <f>DAY(Ventas_Wellpro[[#This Row],[Fecha]])</f>
        <v>31</v>
      </c>
    </row>
    <row r="5897" spans="2:12" x14ac:dyDescent="0.25">
      <c r="B5897" s="225">
        <v>46234</v>
      </c>
      <c r="C5897" s="74" t="s">
        <v>12</v>
      </c>
      <c r="D5897" s="228" t="s">
        <v>144</v>
      </c>
      <c r="E5897" s="230">
        <v>343.97</v>
      </c>
      <c r="F5897" s="230">
        <v>1</v>
      </c>
      <c r="G5897" s="48">
        <f>+(Ventas_Wellpro[[#This Row],[Precio de Venta]]*0.16)*Ventas_Wellpro[[#This Row],[Cantidad Vendida]]</f>
        <v>55.035200000000003</v>
      </c>
      <c r="H5897" s="232">
        <v>343.97</v>
      </c>
      <c r="I5897" s="17">
        <f>+Ventas_Wellpro[[#This Row],[Total de Venta sin IVA]]+Ventas_Wellpro[[#This Row],[IVA]]</f>
        <v>399.00520000000006</v>
      </c>
      <c r="J5897">
        <f>YEAR(Ventas_Wellpro[[#This Row],[Fecha]])</f>
        <v>2026</v>
      </c>
      <c r="K5897" t="str">
        <f>TEXT(Ventas_Wellpro[[#This Row],[Fecha]],"MMMM")</f>
        <v>julio</v>
      </c>
      <c r="L5897">
        <f>DAY(Ventas_Wellpro[[#This Row],[Fecha]])</f>
        <v>31</v>
      </c>
    </row>
    <row r="5898" spans="2:12" x14ac:dyDescent="0.25">
      <c r="B5898" s="224">
        <v>46234</v>
      </c>
      <c r="C5898" s="74" t="s">
        <v>12</v>
      </c>
      <c r="D5898" s="227" t="s">
        <v>144</v>
      </c>
      <c r="E5898" s="229">
        <v>343.97</v>
      </c>
      <c r="F5898" s="229">
        <v>1</v>
      </c>
      <c r="G5898" s="48">
        <f>+(Ventas_Wellpro[[#This Row],[Precio de Venta]]*0.16)*Ventas_Wellpro[[#This Row],[Cantidad Vendida]]</f>
        <v>55.035200000000003</v>
      </c>
      <c r="H5898" s="231">
        <v>343.97</v>
      </c>
      <c r="I5898" s="17">
        <f>+Ventas_Wellpro[[#This Row],[Total de Venta sin IVA]]+Ventas_Wellpro[[#This Row],[IVA]]</f>
        <v>399.00520000000006</v>
      </c>
      <c r="J5898">
        <f>YEAR(Ventas_Wellpro[[#This Row],[Fecha]])</f>
        <v>2026</v>
      </c>
      <c r="K5898" t="str">
        <f>TEXT(Ventas_Wellpro[[#This Row],[Fecha]],"MMMM")</f>
        <v>julio</v>
      </c>
      <c r="L5898">
        <f>DAY(Ventas_Wellpro[[#This Row],[Fecha]])</f>
        <v>31</v>
      </c>
    </row>
    <row r="5899" spans="2:12" x14ac:dyDescent="0.25">
      <c r="B5899" s="225">
        <v>46234</v>
      </c>
      <c r="C5899" s="74" t="s">
        <v>12</v>
      </c>
      <c r="D5899" s="228" t="s">
        <v>144</v>
      </c>
      <c r="E5899" s="230">
        <v>343.97</v>
      </c>
      <c r="F5899" s="230">
        <v>1</v>
      </c>
      <c r="G5899" s="48">
        <f>+(Ventas_Wellpro[[#This Row],[Precio de Venta]]*0.16)*Ventas_Wellpro[[#This Row],[Cantidad Vendida]]</f>
        <v>55.035200000000003</v>
      </c>
      <c r="H5899" s="232">
        <v>343.97</v>
      </c>
      <c r="I5899" s="17">
        <f>+Ventas_Wellpro[[#This Row],[Total de Venta sin IVA]]+Ventas_Wellpro[[#This Row],[IVA]]</f>
        <v>399.00520000000006</v>
      </c>
      <c r="J5899">
        <f>YEAR(Ventas_Wellpro[[#This Row],[Fecha]])</f>
        <v>2026</v>
      </c>
      <c r="K5899" t="str">
        <f>TEXT(Ventas_Wellpro[[#This Row],[Fecha]],"MMMM")</f>
        <v>julio</v>
      </c>
      <c r="L5899">
        <f>DAY(Ventas_Wellpro[[#This Row],[Fecha]])</f>
        <v>31</v>
      </c>
    </row>
    <row r="5900" spans="2:12" x14ac:dyDescent="0.25">
      <c r="B5900" s="224">
        <v>46234</v>
      </c>
      <c r="C5900" s="74" t="s">
        <v>11</v>
      </c>
      <c r="D5900" s="227" t="s">
        <v>144</v>
      </c>
      <c r="E5900" s="229">
        <v>343.97</v>
      </c>
      <c r="F5900" s="229">
        <v>1</v>
      </c>
      <c r="G5900" s="48">
        <f>+(Ventas_Wellpro[[#This Row],[Precio de Venta]]*0.16)*Ventas_Wellpro[[#This Row],[Cantidad Vendida]]</f>
        <v>55.035200000000003</v>
      </c>
      <c r="H5900" s="231">
        <v>343.97</v>
      </c>
      <c r="I5900" s="17">
        <f>+Ventas_Wellpro[[#This Row],[Total de Venta sin IVA]]+Ventas_Wellpro[[#This Row],[IVA]]</f>
        <v>399.00520000000006</v>
      </c>
      <c r="J5900">
        <f>YEAR(Ventas_Wellpro[[#This Row],[Fecha]])</f>
        <v>2026</v>
      </c>
      <c r="K5900" t="str">
        <f>TEXT(Ventas_Wellpro[[#This Row],[Fecha]],"MMMM")</f>
        <v>julio</v>
      </c>
      <c r="L5900">
        <f>DAY(Ventas_Wellpro[[#This Row],[Fecha]])</f>
        <v>31</v>
      </c>
    </row>
    <row r="5901" spans="2:12" x14ac:dyDescent="0.25">
      <c r="B5901" s="225">
        <v>46234</v>
      </c>
      <c r="C5901" s="74" t="s">
        <v>10</v>
      </c>
      <c r="D5901" s="228" t="s">
        <v>144</v>
      </c>
      <c r="E5901" s="230">
        <v>343.97</v>
      </c>
      <c r="F5901" s="230">
        <v>1</v>
      </c>
      <c r="G5901" s="48">
        <f>+(Ventas_Wellpro[[#This Row],[Precio de Venta]]*0.16)*Ventas_Wellpro[[#This Row],[Cantidad Vendida]]</f>
        <v>55.035200000000003</v>
      </c>
      <c r="H5901" s="232">
        <v>343.97</v>
      </c>
      <c r="I5901" s="17">
        <f>+Ventas_Wellpro[[#This Row],[Total de Venta sin IVA]]+Ventas_Wellpro[[#This Row],[IVA]]</f>
        <v>399.00520000000006</v>
      </c>
      <c r="J5901">
        <f>YEAR(Ventas_Wellpro[[#This Row],[Fecha]])</f>
        <v>2026</v>
      </c>
      <c r="K5901" t="str">
        <f>TEXT(Ventas_Wellpro[[#This Row],[Fecha]],"MMMM")</f>
        <v>julio</v>
      </c>
      <c r="L5901">
        <f>DAY(Ventas_Wellpro[[#This Row],[Fecha]])</f>
        <v>31</v>
      </c>
    </row>
    <row r="5902" spans="2:12" x14ac:dyDescent="0.25">
      <c r="B5902" s="225">
        <v>46234</v>
      </c>
      <c r="C5902" s="123" t="s">
        <v>147</v>
      </c>
      <c r="D5902" s="228" t="s">
        <v>144</v>
      </c>
      <c r="E5902" s="230">
        <v>94.82</v>
      </c>
      <c r="F5902" s="230">
        <v>1</v>
      </c>
      <c r="G5902" s="48">
        <f>+(Ventas_Wellpro[[#This Row],[Precio de Venta]]*0.16)*Ventas_Wellpro[[#This Row],[Cantidad Vendida]]</f>
        <v>15.171199999999999</v>
      </c>
      <c r="H5902" s="232">
        <v>94.82</v>
      </c>
      <c r="I5902" s="17">
        <f>+Ventas_Wellpro[[#This Row],[Total de Venta sin IVA]]+Ventas_Wellpro[[#This Row],[IVA]]</f>
        <v>109.99119999999999</v>
      </c>
      <c r="J5902">
        <f>YEAR(Ventas_Wellpro[[#This Row],[Fecha]])</f>
        <v>2026</v>
      </c>
      <c r="K5902" t="str">
        <f>TEXT(Ventas_Wellpro[[#This Row],[Fecha]],"MMMM")</f>
        <v>julio</v>
      </c>
      <c r="L5902">
        <f>DAY(Ventas_Wellpro[[#This Row],[Fecha]])</f>
        <v>31</v>
      </c>
    </row>
    <row r="5903" spans="2:12" x14ac:dyDescent="0.25">
      <c r="B5903" s="224">
        <v>46234</v>
      </c>
      <c r="C5903" s="123" t="s">
        <v>147</v>
      </c>
      <c r="D5903" s="227" t="s">
        <v>144</v>
      </c>
      <c r="E5903" s="229">
        <v>94.82</v>
      </c>
      <c r="F5903" s="229">
        <v>1</v>
      </c>
      <c r="G5903" s="48">
        <f>+(Ventas_Wellpro[[#This Row],[Precio de Venta]]*0.16)*Ventas_Wellpro[[#This Row],[Cantidad Vendida]]</f>
        <v>15.171199999999999</v>
      </c>
      <c r="H5903" s="231">
        <v>94.82</v>
      </c>
      <c r="I5903" s="17">
        <f>+Ventas_Wellpro[[#This Row],[Total de Venta sin IVA]]+Ventas_Wellpro[[#This Row],[IVA]]</f>
        <v>109.99119999999999</v>
      </c>
      <c r="J5903">
        <f>YEAR(Ventas_Wellpro[[#This Row],[Fecha]])</f>
        <v>2026</v>
      </c>
      <c r="K5903" t="str">
        <f>TEXT(Ventas_Wellpro[[#This Row],[Fecha]],"MMMM")</f>
        <v>julio</v>
      </c>
      <c r="L5903">
        <f>DAY(Ventas_Wellpro[[#This Row],[Fecha]])</f>
        <v>31</v>
      </c>
    </row>
    <row r="5904" spans="2:12" x14ac:dyDescent="0.25">
      <c r="B5904" s="225">
        <v>46234</v>
      </c>
      <c r="C5904" s="123" t="s">
        <v>147</v>
      </c>
      <c r="D5904" s="228" t="s">
        <v>144</v>
      </c>
      <c r="E5904" s="230">
        <v>94.82</v>
      </c>
      <c r="F5904" s="230">
        <v>1</v>
      </c>
      <c r="G5904" s="48">
        <f>+(Ventas_Wellpro[[#This Row],[Precio de Venta]]*0.16)*Ventas_Wellpro[[#This Row],[Cantidad Vendida]]</f>
        <v>15.171199999999999</v>
      </c>
      <c r="H5904" s="232">
        <v>94.82</v>
      </c>
      <c r="I5904" s="17">
        <f>+Ventas_Wellpro[[#This Row],[Total de Venta sin IVA]]+Ventas_Wellpro[[#This Row],[IVA]]</f>
        <v>109.99119999999999</v>
      </c>
      <c r="J5904">
        <f>YEAR(Ventas_Wellpro[[#This Row],[Fecha]])</f>
        <v>2026</v>
      </c>
      <c r="K5904" t="str">
        <f>TEXT(Ventas_Wellpro[[#This Row],[Fecha]],"MMMM")</f>
        <v>julio</v>
      </c>
      <c r="L5904">
        <f>DAY(Ventas_Wellpro[[#This Row],[Fecha]])</f>
        <v>31</v>
      </c>
    </row>
    <row r="5905" spans="2:12" x14ac:dyDescent="0.25">
      <c r="B5905" s="234">
        <v>46237</v>
      </c>
      <c r="C5905" s="221" t="s">
        <v>259</v>
      </c>
      <c r="D5905" s="94" t="s">
        <v>144</v>
      </c>
      <c r="E5905" s="63">
        <v>103.45</v>
      </c>
      <c r="F5905" s="63">
        <v>2</v>
      </c>
      <c r="G5905" s="48">
        <f>+(Ventas_Wellpro[[#This Row],[Precio de Venta]]*0.16)*Ventas_Wellpro[[#This Row],[Cantidad Vendida]]</f>
        <v>33.103999999999999</v>
      </c>
      <c r="H5905" s="48">
        <v>206.9</v>
      </c>
      <c r="I5905" s="17">
        <f>+Ventas_Wellpro[[#This Row],[Total de Venta sin IVA]]+Ventas_Wellpro[[#This Row],[IVA]]</f>
        <v>240.00400000000002</v>
      </c>
      <c r="J5905">
        <f>YEAR(Ventas_Wellpro[[#This Row],[Fecha]])</f>
        <v>2026</v>
      </c>
      <c r="K5905" t="str">
        <f>TEXT(Ventas_Wellpro[[#This Row],[Fecha]],"MMMM")</f>
        <v>agosto</v>
      </c>
      <c r="L5905">
        <f>DAY(Ventas_Wellpro[[#This Row],[Fecha]])</f>
        <v>3</v>
      </c>
    </row>
    <row r="5906" spans="2:12" x14ac:dyDescent="0.25">
      <c r="B5906" s="235">
        <v>46240</v>
      </c>
      <c r="C5906" s="221" t="s">
        <v>259</v>
      </c>
      <c r="D5906" s="95" t="s">
        <v>144</v>
      </c>
      <c r="E5906" s="64">
        <v>103.45</v>
      </c>
      <c r="F5906" s="64">
        <v>1</v>
      </c>
      <c r="G5906" s="48">
        <f>+(Ventas_Wellpro[[#This Row],[Precio de Venta]]*0.16)*Ventas_Wellpro[[#This Row],[Cantidad Vendida]]</f>
        <v>16.552</v>
      </c>
      <c r="H5906" s="65">
        <v>103.45</v>
      </c>
      <c r="I5906" s="17">
        <f>+Ventas_Wellpro[[#This Row],[Total de Venta sin IVA]]+Ventas_Wellpro[[#This Row],[IVA]]</f>
        <v>120.00200000000001</v>
      </c>
      <c r="J5906">
        <f>YEAR(Ventas_Wellpro[[#This Row],[Fecha]])</f>
        <v>2026</v>
      </c>
      <c r="K5906" t="str">
        <f>TEXT(Ventas_Wellpro[[#This Row],[Fecha]],"MMMM")</f>
        <v>agosto</v>
      </c>
      <c r="L5906">
        <f>DAY(Ventas_Wellpro[[#This Row],[Fecha]])</f>
        <v>6</v>
      </c>
    </row>
    <row r="5907" spans="2:12" x14ac:dyDescent="0.25">
      <c r="B5907" s="234">
        <v>46244</v>
      </c>
      <c r="C5907" s="221" t="s">
        <v>259</v>
      </c>
      <c r="D5907" s="94" t="s">
        <v>144</v>
      </c>
      <c r="E5907" s="63">
        <v>103.45</v>
      </c>
      <c r="F5907" s="63">
        <v>1</v>
      </c>
      <c r="G5907" s="48">
        <f>+(Ventas_Wellpro[[#This Row],[Precio de Venta]]*0.16)*Ventas_Wellpro[[#This Row],[Cantidad Vendida]]</f>
        <v>16.552</v>
      </c>
      <c r="H5907" s="48">
        <v>103.45</v>
      </c>
      <c r="I5907" s="17">
        <f>+Ventas_Wellpro[[#This Row],[Total de Venta sin IVA]]+Ventas_Wellpro[[#This Row],[IVA]]</f>
        <v>120.00200000000001</v>
      </c>
      <c r="J5907">
        <f>YEAR(Ventas_Wellpro[[#This Row],[Fecha]])</f>
        <v>2026</v>
      </c>
      <c r="K5907" t="str">
        <f>TEXT(Ventas_Wellpro[[#This Row],[Fecha]],"MMMM")</f>
        <v>agosto</v>
      </c>
      <c r="L5907">
        <f>DAY(Ventas_Wellpro[[#This Row],[Fecha]])</f>
        <v>10</v>
      </c>
    </row>
    <row r="5908" spans="2:12" x14ac:dyDescent="0.25">
      <c r="B5908" s="235">
        <v>46247</v>
      </c>
      <c r="C5908" s="221" t="s">
        <v>259</v>
      </c>
      <c r="D5908" s="95" t="s">
        <v>144</v>
      </c>
      <c r="E5908" s="64">
        <v>103.45</v>
      </c>
      <c r="F5908" s="64">
        <v>1</v>
      </c>
      <c r="G5908" s="48">
        <f>+(Ventas_Wellpro[[#This Row],[Precio de Venta]]*0.16)*Ventas_Wellpro[[#This Row],[Cantidad Vendida]]</f>
        <v>16.552</v>
      </c>
      <c r="H5908" s="65">
        <v>103.45</v>
      </c>
      <c r="I5908" s="17">
        <f>+Ventas_Wellpro[[#This Row],[Total de Venta sin IVA]]+Ventas_Wellpro[[#This Row],[IVA]]</f>
        <v>120.00200000000001</v>
      </c>
      <c r="J5908">
        <f>YEAR(Ventas_Wellpro[[#This Row],[Fecha]])</f>
        <v>2026</v>
      </c>
      <c r="K5908" t="str">
        <f>TEXT(Ventas_Wellpro[[#This Row],[Fecha]],"MMMM")</f>
        <v>agosto</v>
      </c>
      <c r="L5908">
        <f>DAY(Ventas_Wellpro[[#This Row],[Fecha]])</f>
        <v>13</v>
      </c>
    </row>
    <row r="5909" spans="2:12" x14ac:dyDescent="0.25">
      <c r="B5909" s="234">
        <v>46237</v>
      </c>
      <c r="C5909" s="226" t="s">
        <v>260</v>
      </c>
      <c r="D5909" s="94" t="s">
        <v>144</v>
      </c>
      <c r="E5909" s="63">
        <v>103.45</v>
      </c>
      <c r="F5909" s="63">
        <v>1</v>
      </c>
      <c r="G5909" s="48">
        <f>+(Ventas_Wellpro[[#This Row],[Precio de Venta]]*0.16)*Ventas_Wellpro[[#This Row],[Cantidad Vendida]]</f>
        <v>16.552</v>
      </c>
      <c r="H5909" s="48">
        <v>103.45</v>
      </c>
      <c r="I5909" s="17">
        <f>+Ventas_Wellpro[[#This Row],[Total de Venta sin IVA]]+Ventas_Wellpro[[#This Row],[IVA]]</f>
        <v>120.00200000000001</v>
      </c>
      <c r="J5909">
        <f>YEAR(Ventas_Wellpro[[#This Row],[Fecha]])</f>
        <v>2026</v>
      </c>
      <c r="K5909" t="str">
        <f>TEXT(Ventas_Wellpro[[#This Row],[Fecha]],"MMMM")</f>
        <v>agosto</v>
      </c>
      <c r="L5909">
        <f>DAY(Ventas_Wellpro[[#This Row],[Fecha]])</f>
        <v>3</v>
      </c>
    </row>
    <row r="5910" spans="2:12" x14ac:dyDescent="0.25">
      <c r="B5910" s="235">
        <v>46244</v>
      </c>
      <c r="C5910" s="226" t="s">
        <v>260</v>
      </c>
      <c r="D5910" s="95" t="s">
        <v>145</v>
      </c>
      <c r="E5910" s="64">
        <v>54.96</v>
      </c>
      <c r="F5910" s="64">
        <v>100</v>
      </c>
      <c r="G5910" s="48">
        <f>+(Ventas_Wellpro[[#This Row],[Precio de Venta]]*0.16)*Ventas_Wellpro[[#This Row],[Cantidad Vendida]]</f>
        <v>879.36</v>
      </c>
      <c r="H5910" s="65">
        <v>5496</v>
      </c>
      <c r="I5910" s="17">
        <f>+Ventas_Wellpro[[#This Row],[Total de Venta sin IVA]]+Ventas_Wellpro[[#This Row],[IVA]]</f>
        <v>6375.36</v>
      </c>
      <c r="J5910">
        <f>YEAR(Ventas_Wellpro[[#This Row],[Fecha]])</f>
        <v>2026</v>
      </c>
      <c r="K5910" t="str">
        <f>TEXT(Ventas_Wellpro[[#This Row],[Fecha]],"MMMM")</f>
        <v>agosto</v>
      </c>
      <c r="L5910">
        <f>DAY(Ventas_Wellpro[[#This Row],[Fecha]])</f>
        <v>10</v>
      </c>
    </row>
    <row r="5911" spans="2:12" x14ac:dyDescent="0.25">
      <c r="B5911" s="234">
        <v>46248</v>
      </c>
      <c r="C5911" s="226" t="s">
        <v>260</v>
      </c>
      <c r="D5911" s="94" t="s">
        <v>144</v>
      </c>
      <c r="E5911" s="63">
        <v>103.45</v>
      </c>
      <c r="F5911" s="63">
        <v>1</v>
      </c>
      <c r="G5911" s="48">
        <f>+(Ventas_Wellpro[[#This Row],[Precio de Venta]]*0.16)*Ventas_Wellpro[[#This Row],[Cantidad Vendida]]</f>
        <v>16.552</v>
      </c>
      <c r="H5911" s="48">
        <v>103.45</v>
      </c>
      <c r="I5911" s="17">
        <f>+Ventas_Wellpro[[#This Row],[Total de Venta sin IVA]]+Ventas_Wellpro[[#This Row],[IVA]]</f>
        <v>120.00200000000001</v>
      </c>
      <c r="J5911">
        <f>YEAR(Ventas_Wellpro[[#This Row],[Fecha]])</f>
        <v>2026</v>
      </c>
      <c r="K5911" t="str">
        <f>TEXT(Ventas_Wellpro[[#This Row],[Fecha]],"MMMM")</f>
        <v>agosto</v>
      </c>
      <c r="L5911">
        <f>DAY(Ventas_Wellpro[[#This Row],[Fecha]])</f>
        <v>14</v>
      </c>
    </row>
    <row r="5912" spans="2:12" x14ac:dyDescent="0.25">
      <c r="B5912" s="235">
        <v>46258</v>
      </c>
      <c r="C5912" s="226" t="s">
        <v>260</v>
      </c>
      <c r="D5912" s="95" t="s">
        <v>144</v>
      </c>
      <c r="E5912" s="64">
        <v>103.45</v>
      </c>
      <c r="F5912" s="64">
        <v>1</v>
      </c>
      <c r="G5912" s="48">
        <f>+(Ventas_Wellpro[[#This Row],[Precio de Venta]]*0.16)*Ventas_Wellpro[[#This Row],[Cantidad Vendida]]</f>
        <v>16.552</v>
      </c>
      <c r="H5912" s="65">
        <v>103.45</v>
      </c>
      <c r="I5912" s="17">
        <f>+Ventas_Wellpro[[#This Row],[Total de Venta sin IVA]]+Ventas_Wellpro[[#This Row],[IVA]]</f>
        <v>120.00200000000001</v>
      </c>
      <c r="J5912">
        <f>YEAR(Ventas_Wellpro[[#This Row],[Fecha]])</f>
        <v>2026</v>
      </c>
      <c r="K5912" t="str">
        <f>TEXT(Ventas_Wellpro[[#This Row],[Fecha]],"MMMM")</f>
        <v>agosto</v>
      </c>
      <c r="L5912">
        <f>DAY(Ventas_Wellpro[[#This Row],[Fecha]])</f>
        <v>24</v>
      </c>
    </row>
    <row r="5913" spans="2:12" x14ac:dyDescent="0.25">
      <c r="B5913" s="234">
        <v>46259</v>
      </c>
      <c r="C5913" s="226" t="s">
        <v>260</v>
      </c>
      <c r="D5913" s="94" t="s">
        <v>197</v>
      </c>
      <c r="E5913" s="63">
        <v>72.41</v>
      </c>
      <c r="F5913" s="63">
        <v>100</v>
      </c>
      <c r="G5913" s="48">
        <f>+(Ventas_Wellpro[[#This Row],[Precio de Venta]]*0.16)*Ventas_Wellpro[[#This Row],[Cantidad Vendida]]</f>
        <v>1158.56</v>
      </c>
      <c r="H5913" s="48">
        <v>7241</v>
      </c>
      <c r="I5913" s="17">
        <f>+Ventas_Wellpro[[#This Row],[Total de Venta sin IVA]]+Ventas_Wellpro[[#This Row],[IVA]]</f>
        <v>8399.56</v>
      </c>
      <c r="J5913">
        <f>YEAR(Ventas_Wellpro[[#This Row],[Fecha]])</f>
        <v>2026</v>
      </c>
      <c r="K5913" t="str">
        <f>TEXT(Ventas_Wellpro[[#This Row],[Fecha]],"MMMM")</f>
        <v>agosto</v>
      </c>
      <c r="L5913">
        <f>DAY(Ventas_Wellpro[[#This Row],[Fecha]])</f>
        <v>25</v>
      </c>
    </row>
    <row r="5914" spans="2:12" x14ac:dyDescent="0.25">
      <c r="B5914" s="235">
        <v>46239</v>
      </c>
      <c r="C5914" s="88" t="s">
        <v>25</v>
      </c>
      <c r="D5914" s="95" t="s">
        <v>217</v>
      </c>
      <c r="E5914" s="64">
        <v>576.5</v>
      </c>
      <c r="F5914" s="64">
        <v>35</v>
      </c>
      <c r="G5914" s="48">
        <f>+(Ventas_Wellpro[[#This Row],[Precio de Venta]]*0.16)*Ventas_Wellpro[[#This Row],[Cantidad Vendida]]</f>
        <v>3228.3999999999996</v>
      </c>
      <c r="H5914" s="65">
        <v>20177.5</v>
      </c>
      <c r="I5914" s="17">
        <f>+Ventas_Wellpro[[#This Row],[Total de Venta sin IVA]]+Ventas_Wellpro[[#This Row],[IVA]]</f>
        <v>23405.9</v>
      </c>
      <c r="J5914">
        <f>YEAR(Ventas_Wellpro[[#This Row],[Fecha]])</f>
        <v>2026</v>
      </c>
      <c r="K5914" t="str">
        <f>TEXT(Ventas_Wellpro[[#This Row],[Fecha]],"MMMM")</f>
        <v>agosto</v>
      </c>
      <c r="L5914">
        <f>DAY(Ventas_Wellpro[[#This Row],[Fecha]])</f>
        <v>5</v>
      </c>
    </row>
    <row r="5915" spans="2:12" x14ac:dyDescent="0.25">
      <c r="B5915" s="234">
        <v>46238</v>
      </c>
      <c r="C5915" s="88" t="s">
        <v>18</v>
      </c>
      <c r="D5915" s="94" t="s">
        <v>266</v>
      </c>
      <c r="E5915" s="63">
        <v>525.59</v>
      </c>
      <c r="F5915" s="63">
        <v>6</v>
      </c>
      <c r="G5915" s="48">
        <f>+(Ventas_Wellpro[[#This Row],[Precio de Venta]]*0.16)*Ventas_Wellpro[[#This Row],[Cantidad Vendida]]</f>
        <v>504.56640000000004</v>
      </c>
      <c r="H5915" s="48">
        <v>3153.54</v>
      </c>
      <c r="I5915" s="17">
        <f>+Ventas_Wellpro[[#This Row],[Total de Venta sin IVA]]+Ventas_Wellpro[[#This Row],[IVA]]</f>
        <v>3658.1064000000001</v>
      </c>
      <c r="J5915">
        <f>YEAR(Ventas_Wellpro[[#This Row],[Fecha]])</f>
        <v>2026</v>
      </c>
      <c r="K5915" t="str">
        <f>TEXT(Ventas_Wellpro[[#This Row],[Fecha]],"MMMM")</f>
        <v>agosto</v>
      </c>
      <c r="L5915">
        <f>DAY(Ventas_Wellpro[[#This Row],[Fecha]])</f>
        <v>4</v>
      </c>
    </row>
    <row r="5916" spans="2:12" x14ac:dyDescent="0.25">
      <c r="B5916" s="235">
        <v>46238</v>
      </c>
      <c r="C5916" s="88" t="s">
        <v>18</v>
      </c>
      <c r="D5916" s="94" t="s">
        <v>266</v>
      </c>
      <c r="E5916" s="64">
        <v>525.59</v>
      </c>
      <c r="F5916" s="64">
        <v>6</v>
      </c>
      <c r="G5916" s="48">
        <f>+(Ventas_Wellpro[[#This Row],[Precio de Venta]]*0.16)*Ventas_Wellpro[[#This Row],[Cantidad Vendida]]</f>
        <v>504.56640000000004</v>
      </c>
      <c r="H5916" s="65">
        <v>3153.54</v>
      </c>
      <c r="I5916" s="17">
        <f>+Ventas_Wellpro[[#This Row],[Total de Venta sin IVA]]+Ventas_Wellpro[[#This Row],[IVA]]</f>
        <v>3658.1064000000001</v>
      </c>
      <c r="J5916">
        <f>YEAR(Ventas_Wellpro[[#This Row],[Fecha]])</f>
        <v>2026</v>
      </c>
      <c r="K5916" t="str">
        <f>TEXT(Ventas_Wellpro[[#This Row],[Fecha]],"MMMM")</f>
        <v>agosto</v>
      </c>
      <c r="L5916">
        <f>DAY(Ventas_Wellpro[[#This Row],[Fecha]])</f>
        <v>4</v>
      </c>
    </row>
    <row r="5917" spans="2:12" x14ac:dyDescent="0.25">
      <c r="B5917" s="234">
        <v>46239</v>
      </c>
      <c r="C5917" s="88" t="s">
        <v>18</v>
      </c>
      <c r="D5917" s="95" t="s">
        <v>217</v>
      </c>
      <c r="E5917" s="63">
        <v>576.5</v>
      </c>
      <c r="F5917" s="63">
        <v>3</v>
      </c>
      <c r="G5917" s="48">
        <f>+(Ventas_Wellpro[[#This Row],[Precio de Venta]]*0.16)*Ventas_Wellpro[[#This Row],[Cantidad Vendida]]</f>
        <v>276.71999999999997</v>
      </c>
      <c r="H5917" s="48">
        <v>1729.5</v>
      </c>
      <c r="I5917" s="17">
        <f>+Ventas_Wellpro[[#This Row],[Total de Venta sin IVA]]+Ventas_Wellpro[[#This Row],[IVA]]</f>
        <v>2006.22</v>
      </c>
      <c r="J5917">
        <f>YEAR(Ventas_Wellpro[[#This Row],[Fecha]])</f>
        <v>2026</v>
      </c>
      <c r="K5917" t="str">
        <f>TEXT(Ventas_Wellpro[[#This Row],[Fecha]],"MMMM")</f>
        <v>agosto</v>
      </c>
      <c r="L5917">
        <f>DAY(Ventas_Wellpro[[#This Row],[Fecha]])</f>
        <v>5</v>
      </c>
    </row>
    <row r="5918" spans="2:12" x14ac:dyDescent="0.25">
      <c r="B5918" s="235">
        <v>46245</v>
      </c>
      <c r="C5918" s="88" t="s">
        <v>18</v>
      </c>
      <c r="D5918" s="94" t="s">
        <v>266</v>
      </c>
      <c r="E5918" s="64">
        <v>525.59</v>
      </c>
      <c r="F5918" s="64">
        <v>6</v>
      </c>
      <c r="G5918" s="48">
        <f>+(Ventas_Wellpro[[#This Row],[Precio de Venta]]*0.16)*Ventas_Wellpro[[#This Row],[Cantidad Vendida]]</f>
        <v>504.56640000000004</v>
      </c>
      <c r="H5918" s="65">
        <v>3153.54</v>
      </c>
      <c r="I5918" s="17">
        <f>+Ventas_Wellpro[[#This Row],[Total de Venta sin IVA]]+Ventas_Wellpro[[#This Row],[IVA]]</f>
        <v>3658.1064000000001</v>
      </c>
      <c r="J5918">
        <f>YEAR(Ventas_Wellpro[[#This Row],[Fecha]])</f>
        <v>2026</v>
      </c>
      <c r="K5918" t="str">
        <f>TEXT(Ventas_Wellpro[[#This Row],[Fecha]],"MMMM")</f>
        <v>agosto</v>
      </c>
      <c r="L5918">
        <f>DAY(Ventas_Wellpro[[#This Row],[Fecha]])</f>
        <v>11</v>
      </c>
    </row>
    <row r="5919" spans="2:12" x14ac:dyDescent="0.25">
      <c r="B5919" s="234">
        <v>46245</v>
      </c>
      <c r="C5919" s="88" t="s">
        <v>18</v>
      </c>
      <c r="D5919" s="94" t="s">
        <v>266</v>
      </c>
      <c r="E5919" s="63">
        <v>525.59</v>
      </c>
      <c r="F5919" s="63">
        <v>6</v>
      </c>
      <c r="G5919" s="48">
        <f>+(Ventas_Wellpro[[#This Row],[Precio de Venta]]*0.16)*Ventas_Wellpro[[#This Row],[Cantidad Vendida]]</f>
        <v>504.56640000000004</v>
      </c>
      <c r="H5919" s="48">
        <v>3153.54</v>
      </c>
      <c r="I5919" s="17">
        <f>+Ventas_Wellpro[[#This Row],[Total de Venta sin IVA]]+Ventas_Wellpro[[#This Row],[IVA]]</f>
        <v>3658.1064000000001</v>
      </c>
      <c r="J5919">
        <f>YEAR(Ventas_Wellpro[[#This Row],[Fecha]])</f>
        <v>2026</v>
      </c>
      <c r="K5919" t="str">
        <f>TEXT(Ventas_Wellpro[[#This Row],[Fecha]],"MMMM")</f>
        <v>agosto</v>
      </c>
      <c r="L5919">
        <f>DAY(Ventas_Wellpro[[#This Row],[Fecha]])</f>
        <v>11</v>
      </c>
    </row>
    <row r="5920" spans="2:12" x14ac:dyDescent="0.25">
      <c r="B5920" s="235">
        <v>46246</v>
      </c>
      <c r="C5920" s="88" t="s">
        <v>18</v>
      </c>
      <c r="D5920" s="94" t="s">
        <v>266</v>
      </c>
      <c r="E5920" s="64">
        <v>525.59</v>
      </c>
      <c r="F5920" s="64">
        <v>6</v>
      </c>
      <c r="G5920" s="48">
        <f>+(Ventas_Wellpro[[#This Row],[Precio de Venta]]*0.16)*Ventas_Wellpro[[#This Row],[Cantidad Vendida]]</f>
        <v>504.56640000000004</v>
      </c>
      <c r="H5920" s="65">
        <v>3153.54</v>
      </c>
      <c r="I5920" s="17">
        <f>+Ventas_Wellpro[[#This Row],[Total de Venta sin IVA]]+Ventas_Wellpro[[#This Row],[IVA]]</f>
        <v>3658.1064000000001</v>
      </c>
      <c r="J5920">
        <f>YEAR(Ventas_Wellpro[[#This Row],[Fecha]])</f>
        <v>2026</v>
      </c>
      <c r="K5920" t="str">
        <f>TEXT(Ventas_Wellpro[[#This Row],[Fecha]],"MMMM")</f>
        <v>agosto</v>
      </c>
      <c r="L5920">
        <f>DAY(Ventas_Wellpro[[#This Row],[Fecha]])</f>
        <v>12</v>
      </c>
    </row>
    <row r="5921" spans="2:12" x14ac:dyDescent="0.25">
      <c r="B5921" s="234">
        <v>46246</v>
      </c>
      <c r="C5921" s="88" t="s">
        <v>18</v>
      </c>
      <c r="D5921" s="94" t="s">
        <v>266</v>
      </c>
      <c r="E5921" s="63">
        <v>525.59</v>
      </c>
      <c r="F5921" s="63">
        <v>6</v>
      </c>
      <c r="G5921" s="48">
        <f>+(Ventas_Wellpro[[#This Row],[Precio de Venta]]*0.16)*Ventas_Wellpro[[#This Row],[Cantidad Vendida]]</f>
        <v>504.56640000000004</v>
      </c>
      <c r="H5921" s="48">
        <v>3153.54</v>
      </c>
      <c r="I5921" s="17">
        <f>+Ventas_Wellpro[[#This Row],[Total de Venta sin IVA]]+Ventas_Wellpro[[#This Row],[IVA]]</f>
        <v>3658.1064000000001</v>
      </c>
      <c r="J5921">
        <f>YEAR(Ventas_Wellpro[[#This Row],[Fecha]])</f>
        <v>2026</v>
      </c>
      <c r="K5921" t="str">
        <f>TEXT(Ventas_Wellpro[[#This Row],[Fecha]],"MMMM")</f>
        <v>agosto</v>
      </c>
      <c r="L5921">
        <f>DAY(Ventas_Wellpro[[#This Row],[Fecha]])</f>
        <v>12</v>
      </c>
    </row>
    <row r="5922" spans="2:12" x14ac:dyDescent="0.25">
      <c r="B5922" s="235">
        <v>46246</v>
      </c>
      <c r="C5922" s="88" t="s">
        <v>18</v>
      </c>
      <c r="D5922" s="94" t="s">
        <v>266</v>
      </c>
      <c r="E5922" s="64">
        <v>525.59</v>
      </c>
      <c r="F5922" s="64">
        <v>6</v>
      </c>
      <c r="G5922" s="48">
        <f>+(Ventas_Wellpro[[#This Row],[Precio de Venta]]*0.16)*Ventas_Wellpro[[#This Row],[Cantidad Vendida]]</f>
        <v>504.56640000000004</v>
      </c>
      <c r="H5922" s="65">
        <v>3153.54</v>
      </c>
      <c r="I5922" s="17">
        <f>+Ventas_Wellpro[[#This Row],[Total de Venta sin IVA]]+Ventas_Wellpro[[#This Row],[IVA]]</f>
        <v>3658.1064000000001</v>
      </c>
      <c r="J5922">
        <f>YEAR(Ventas_Wellpro[[#This Row],[Fecha]])</f>
        <v>2026</v>
      </c>
      <c r="K5922" t="str">
        <f>TEXT(Ventas_Wellpro[[#This Row],[Fecha]],"MMMM")</f>
        <v>agosto</v>
      </c>
      <c r="L5922">
        <f>DAY(Ventas_Wellpro[[#This Row],[Fecha]])</f>
        <v>12</v>
      </c>
    </row>
    <row r="5923" spans="2:12" x14ac:dyDescent="0.25">
      <c r="B5923" s="234">
        <v>46252</v>
      </c>
      <c r="C5923" s="88" t="s">
        <v>18</v>
      </c>
      <c r="D5923" s="94" t="s">
        <v>266</v>
      </c>
      <c r="E5923" s="63">
        <v>525.59</v>
      </c>
      <c r="F5923" s="63">
        <v>6</v>
      </c>
      <c r="G5923" s="48">
        <f>+(Ventas_Wellpro[[#This Row],[Precio de Venta]]*0.16)*Ventas_Wellpro[[#This Row],[Cantidad Vendida]]</f>
        <v>504.56640000000004</v>
      </c>
      <c r="H5923" s="48">
        <v>3153.54</v>
      </c>
      <c r="I5923" s="17">
        <f>+Ventas_Wellpro[[#This Row],[Total de Venta sin IVA]]+Ventas_Wellpro[[#This Row],[IVA]]</f>
        <v>3658.1064000000001</v>
      </c>
      <c r="J5923">
        <f>YEAR(Ventas_Wellpro[[#This Row],[Fecha]])</f>
        <v>2026</v>
      </c>
      <c r="K5923" t="str">
        <f>TEXT(Ventas_Wellpro[[#This Row],[Fecha]],"MMMM")</f>
        <v>agosto</v>
      </c>
      <c r="L5923">
        <f>DAY(Ventas_Wellpro[[#This Row],[Fecha]])</f>
        <v>18</v>
      </c>
    </row>
    <row r="5924" spans="2:12" x14ac:dyDescent="0.25">
      <c r="B5924" s="235">
        <v>46252</v>
      </c>
      <c r="C5924" s="88" t="s">
        <v>18</v>
      </c>
      <c r="D5924" s="94" t="s">
        <v>266</v>
      </c>
      <c r="E5924" s="64">
        <v>525.59</v>
      </c>
      <c r="F5924" s="64">
        <v>6</v>
      </c>
      <c r="G5924" s="48">
        <f>+(Ventas_Wellpro[[#This Row],[Precio de Venta]]*0.16)*Ventas_Wellpro[[#This Row],[Cantidad Vendida]]</f>
        <v>504.56640000000004</v>
      </c>
      <c r="H5924" s="65">
        <v>3153.54</v>
      </c>
      <c r="I5924" s="17">
        <f>+Ventas_Wellpro[[#This Row],[Total de Venta sin IVA]]+Ventas_Wellpro[[#This Row],[IVA]]</f>
        <v>3658.1064000000001</v>
      </c>
      <c r="J5924">
        <f>YEAR(Ventas_Wellpro[[#This Row],[Fecha]])</f>
        <v>2026</v>
      </c>
      <c r="K5924" t="str">
        <f>TEXT(Ventas_Wellpro[[#This Row],[Fecha]],"MMMM")</f>
        <v>agosto</v>
      </c>
      <c r="L5924">
        <f>DAY(Ventas_Wellpro[[#This Row],[Fecha]])</f>
        <v>18</v>
      </c>
    </row>
    <row r="5925" spans="2:12" x14ac:dyDescent="0.25">
      <c r="B5925" s="234">
        <v>46254</v>
      </c>
      <c r="C5925" s="88" t="s">
        <v>18</v>
      </c>
      <c r="D5925" s="95" t="s">
        <v>217</v>
      </c>
      <c r="E5925" s="63">
        <v>576.5</v>
      </c>
      <c r="F5925" s="63">
        <v>7</v>
      </c>
      <c r="G5925" s="48">
        <f>+(Ventas_Wellpro[[#This Row],[Precio de Venta]]*0.16)*Ventas_Wellpro[[#This Row],[Cantidad Vendida]]</f>
        <v>645.67999999999995</v>
      </c>
      <c r="H5925" s="48">
        <v>4035.5</v>
      </c>
      <c r="I5925" s="17">
        <f>+Ventas_Wellpro[[#This Row],[Total de Venta sin IVA]]+Ventas_Wellpro[[#This Row],[IVA]]</f>
        <v>4681.18</v>
      </c>
      <c r="J5925">
        <f>YEAR(Ventas_Wellpro[[#This Row],[Fecha]])</f>
        <v>2026</v>
      </c>
      <c r="K5925" t="str">
        <f>TEXT(Ventas_Wellpro[[#This Row],[Fecha]],"MMMM")</f>
        <v>agosto</v>
      </c>
      <c r="L5925">
        <f>DAY(Ventas_Wellpro[[#This Row],[Fecha]])</f>
        <v>20</v>
      </c>
    </row>
    <row r="5926" spans="2:12" x14ac:dyDescent="0.25">
      <c r="B5926" s="235">
        <v>46254</v>
      </c>
      <c r="C5926" s="88" t="s">
        <v>18</v>
      </c>
      <c r="D5926" s="94" t="s">
        <v>266</v>
      </c>
      <c r="E5926" s="64">
        <v>525.59</v>
      </c>
      <c r="F5926" s="64">
        <v>6</v>
      </c>
      <c r="G5926" s="48">
        <f>+(Ventas_Wellpro[[#This Row],[Precio de Venta]]*0.16)*Ventas_Wellpro[[#This Row],[Cantidad Vendida]]</f>
        <v>504.56640000000004</v>
      </c>
      <c r="H5926" s="65">
        <v>3153.54</v>
      </c>
      <c r="I5926" s="17">
        <f>+Ventas_Wellpro[[#This Row],[Total de Venta sin IVA]]+Ventas_Wellpro[[#This Row],[IVA]]</f>
        <v>3658.1064000000001</v>
      </c>
      <c r="J5926">
        <f>YEAR(Ventas_Wellpro[[#This Row],[Fecha]])</f>
        <v>2026</v>
      </c>
      <c r="K5926" t="str">
        <f>TEXT(Ventas_Wellpro[[#This Row],[Fecha]],"MMMM")</f>
        <v>agosto</v>
      </c>
      <c r="L5926">
        <f>DAY(Ventas_Wellpro[[#This Row],[Fecha]])</f>
        <v>20</v>
      </c>
    </row>
    <row r="5927" spans="2:12" x14ac:dyDescent="0.25">
      <c r="B5927" s="234">
        <v>46254</v>
      </c>
      <c r="C5927" s="88" t="s">
        <v>18</v>
      </c>
      <c r="D5927" s="94" t="s">
        <v>266</v>
      </c>
      <c r="E5927" s="63">
        <v>525.59</v>
      </c>
      <c r="F5927" s="63">
        <v>6</v>
      </c>
      <c r="G5927" s="48">
        <f>+(Ventas_Wellpro[[#This Row],[Precio de Venta]]*0.16)*Ventas_Wellpro[[#This Row],[Cantidad Vendida]]</f>
        <v>504.56640000000004</v>
      </c>
      <c r="H5927" s="48">
        <v>3153.54</v>
      </c>
      <c r="I5927" s="17">
        <f>+Ventas_Wellpro[[#This Row],[Total de Venta sin IVA]]+Ventas_Wellpro[[#This Row],[IVA]]</f>
        <v>3658.1064000000001</v>
      </c>
      <c r="J5927">
        <f>YEAR(Ventas_Wellpro[[#This Row],[Fecha]])</f>
        <v>2026</v>
      </c>
      <c r="K5927" t="str">
        <f>TEXT(Ventas_Wellpro[[#This Row],[Fecha]],"MMMM")</f>
        <v>agosto</v>
      </c>
      <c r="L5927">
        <f>DAY(Ventas_Wellpro[[#This Row],[Fecha]])</f>
        <v>20</v>
      </c>
    </row>
    <row r="5928" spans="2:12" x14ac:dyDescent="0.25">
      <c r="B5928" s="235">
        <v>46237</v>
      </c>
      <c r="C5928" s="74" t="s">
        <v>22</v>
      </c>
      <c r="D5928" s="95" t="s">
        <v>144</v>
      </c>
      <c r="E5928" s="64">
        <v>137.79</v>
      </c>
      <c r="F5928" s="64">
        <v>1</v>
      </c>
      <c r="G5928" s="48">
        <f>+(Ventas_Wellpro[[#This Row],[Precio de Venta]]*0.16)*Ventas_Wellpro[[#This Row],[Cantidad Vendida]]</f>
        <v>22.046399999999998</v>
      </c>
      <c r="H5928" s="65">
        <v>137.79</v>
      </c>
      <c r="I5928" s="17">
        <f>+Ventas_Wellpro[[#This Row],[Total de Venta sin IVA]]+Ventas_Wellpro[[#This Row],[IVA]]</f>
        <v>159.8364</v>
      </c>
      <c r="J5928">
        <f>YEAR(Ventas_Wellpro[[#This Row],[Fecha]])</f>
        <v>2026</v>
      </c>
      <c r="K5928" t="str">
        <f>TEXT(Ventas_Wellpro[[#This Row],[Fecha]],"MMMM")</f>
        <v>agosto</v>
      </c>
      <c r="L5928">
        <f>DAY(Ventas_Wellpro[[#This Row],[Fecha]])</f>
        <v>3</v>
      </c>
    </row>
    <row r="5929" spans="2:12" x14ac:dyDescent="0.25">
      <c r="B5929" s="234">
        <v>46237</v>
      </c>
      <c r="C5929" s="74" t="s">
        <v>22</v>
      </c>
      <c r="D5929" s="94" t="s">
        <v>144</v>
      </c>
      <c r="E5929" s="63">
        <v>137.79</v>
      </c>
      <c r="F5929" s="63">
        <v>1</v>
      </c>
      <c r="G5929" s="48">
        <f>+(Ventas_Wellpro[[#This Row],[Precio de Venta]]*0.16)*Ventas_Wellpro[[#This Row],[Cantidad Vendida]]</f>
        <v>22.046399999999998</v>
      </c>
      <c r="H5929" s="48">
        <v>137.79</v>
      </c>
      <c r="I5929" s="17">
        <f>+Ventas_Wellpro[[#This Row],[Total de Venta sin IVA]]+Ventas_Wellpro[[#This Row],[IVA]]</f>
        <v>159.8364</v>
      </c>
      <c r="J5929">
        <f>YEAR(Ventas_Wellpro[[#This Row],[Fecha]])</f>
        <v>2026</v>
      </c>
      <c r="K5929" t="str">
        <f>TEXT(Ventas_Wellpro[[#This Row],[Fecha]],"MMMM")</f>
        <v>agosto</v>
      </c>
      <c r="L5929">
        <f>DAY(Ventas_Wellpro[[#This Row],[Fecha]])</f>
        <v>3</v>
      </c>
    </row>
    <row r="5930" spans="2:12" x14ac:dyDescent="0.25">
      <c r="B5930" s="235">
        <v>46237</v>
      </c>
      <c r="C5930" s="74" t="s">
        <v>22</v>
      </c>
      <c r="D5930" s="95" t="s">
        <v>144</v>
      </c>
      <c r="E5930" s="64">
        <v>137.79</v>
      </c>
      <c r="F5930" s="64">
        <v>1</v>
      </c>
      <c r="G5930" s="48">
        <f>+(Ventas_Wellpro[[#This Row],[Precio de Venta]]*0.16)*Ventas_Wellpro[[#This Row],[Cantidad Vendida]]</f>
        <v>22.046399999999998</v>
      </c>
      <c r="H5930" s="65">
        <v>137.79</v>
      </c>
      <c r="I5930" s="17">
        <f>+Ventas_Wellpro[[#This Row],[Total de Venta sin IVA]]+Ventas_Wellpro[[#This Row],[IVA]]</f>
        <v>159.8364</v>
      </c>
      <c r="J5930">
        <f>YEAR(Ventas_Wellpro[[#This Row],[Fecha]])</f>
        <v>2026</v>
      </c>
      <c r="K5930" t="str">
        <f>TEXT(Ventas_Wellpro[[#This Row],[Fecha]],"MMMM")</f>
        <v>agosto</v>
      </c>
      <c r="L5930">
        <f>DAY(Ventas_Wellpro[[#This Row],[Fecha]])</f>
        <v>3</v>
      </c>
    </row>
    <row r="5931" spans="2:12" x14ac:dyDescent="0.25">
      <c r="B5931" s="234">
        <v>46237</v>
      </c>
      <c r="C5931" s="74" t="s">
        <v>22</v>
      </c>
      <c r="D5931" s="94" t="s">
        <v>144</v>
      </c>
      <c r="E5931" s="63">
        <v>137.79</v>
      </c>
      <c r="F5931" s="63">
        <v>1</v>
      </c>
      <c r="G5931" s="48">
        <f>+(Ventas_Wellpro[[#This Row],[Precio de Venta]]*0.16)*Ventas_Wellpro[[#This Row],[Cantidad Vendida]]</f>
        <v>22.046399999999998</v>
      </c>
      <c r="H5931" s="48">
        <v>137.79</v>
      </c>
      <c r="I5931" s="17">
        <f>+Ventas_Wellpro[[#This Row],[Total de Venta sin IVA]]+Ventas_Wellpro[[#This Row],[IVA]]</f>
        <v>159.8364</v>
      </c>
      <c r="J5931">
        <f>YEAR(Ventas_Wellpro[[#This Row],[Fecha]])</f>
        <v>2026</v>
      </c>
      <c r="K5931" t="str">
        <f>TEXT(Ventas_Wellpro[[#This Row],[Fecha]],"MMMM")</f>
        <v>agosto</v>
      </c>
      <c r="L5931">
        <f>DAY(Ventas_Wellpro[[#This Row],[Fecha]])</f>
        <v>3</v>
      </c>
    </row>
    <row r="5932" spans="2:12" x14ac:dyDescent="0.25">
      <c r="B5932" s="235">
        <v>46237</v>
      </c>
      <c r="C5932" s="74" t="s">
        <v>22</v>
      </c>
      <c r="D5932" s="95" t="s">
        <v>144</v>
      </c>
      <c r="E5932" s="64">
        <v>137.79</v>
      </c>
      <c r="F5932" s="64">
        <v>1</v>
      </c>
      <c r="G5932" s="48">
        <f>+(Ventas_Wellpro[[#This Row],[Precio de Venta]]*0.16)*Ventas_Wellpro[[#This Row],[Cantidad Vendida]]</f>
        <v>22.046399999999998</v>
      </c>
      <c r="H5932" s="65">
        <v>137.79</v>
      </c>
      <c r="I5932" s="17">
        <f>+Ventas_Wellpro[[#This Row],[Total de Venta sin IVA]]+Ventas_Wellpro[[#This Row],[IVA]]</f>
        <v>159.8364</v>
      </c>
      <c r="J5932">
        <f>YEAR(Ventas_Wellpro[[#This Row],[Fecha]])</f>
        <v>2026</v>
      </c>
      <c r="K5932" t="str">
        <f>TEXT(Ventas_Wellpro[[#This Row],[Fecha]],"MMMM")</f>
        <v>agosto</v>
      </c>
      <c r="L5932">
        <f>DAY(Ventas_Wellpro[[#This Row],[Fecha]])</f>
        <v>3</v>
      </c>
    </row>
    <row r="5933" spans="2:12" x14ac:dyDescent="0.25">
      <c r="B5933" s="234">
        <v>46237</v>
      </c>
      <c r="C5933" s="74" t="s">
        <v>22</v>
      </c>
      <c r="D5933" s="94" t="s">
        <v>144</v>
      </c>
      <c r="E5933" s="63">
        <v>137.79</v>
      </c>
      <c r="F5933" s="63">
        <v>1</v>
      </c>
      <c r="G5933" s="48">
        <f>+(Ventas_Wellpro[[#This Row],[Precio de Venta]]*0.16)*Ventas_Wellpro[[#This Row],[Cantidad Vendida]]</f>
        <v>22.046399999999998</v>
      </c>
      <c r="H5933" s="48">
        <v>137.79</v>
      </c>
      <c r="I5933" s="17">
        <f>+Ventas_Wellpro[[#This Row],[Total de Venta sin IVA]]+Ventas_Wellpro[[#This Row],[IVA]]</f>
        <v>159.8364</v>
      </c>
      <c r="J5933">
        <f>YEAR(Ventas_Wellpro[[#This Row],[Fecha]])</f>
        <v>2026</v>
      </c>
      <c r="K5933" t="str">
        <f>TEXT(Ventas_Wellpro[[#This Row],[Fecha]],"MMMM")</f>
        <v>agosto</v>
      </c>
      <c r="L5933">
        <f>DAY(Ventas_Wellpro[[#This Row],[Fecha]])</f>
        <v>3</v>
      </c>
    </row>
    <row r="5934" spans="2:12" x14ac:dyDescent="0.25">
      <c r="B5934" s="235">
        <v>46237</v>
      </c>
      <c r="C5934" s="74" t="s">
        <v>22</v>
      </c>
      <c r="D5934" s="95" t="s">
        <v>144</v>
      </c>
      <c r="E5934" s="64">
        <v>137.79</v>
      </c>
      <c r="F5934" s="64">
        <v>1</v>
      </c>
      <c r="G5934" s="48">
        <f>+(Ventas_Wellpro[[#This Row],[Precio de Venta]]*0.16)*Ventas_Wellpro[[#This Row],[Cantidad Vendida]]</f>
        <v>22.046399999999998</v>
      </c>
      <c r="H5934" s="65">
        <v>137.79</v>
      </c>
      <c r="I5934" s="17">
        <f>+Ventas_Wellpro[[#This Row],[Total de Venta sin IVA]]+Ventas_Wellpro[[#This Row],[IVA]]</f>
        <v>159.8364</v>
      </c>
      <c r="J5934">
        <f>YEAR(Ventas_Wellpro[[#This Row],[Fecha]])</f>
        <v>2026</v>
      </c>
      <c r="K5934" t="str">
        <f>TEXT(Ventas_Wellpro[[#This Row],[Fecha]],"MMMM")</f>
        <v>agosto</v>
      </c>
      <c r="L5934">
        <f>DAY(Ventas_Wellpro[[#This Row],[Fecha]])</f>
        <v>3</v>
      </c>
    </row>
    <row r="5935" spans="2:12" x14ac:dyDescent="0.25">
      <c r="B5935" s="234">
        <v>46237</v>
      </c>
      <c r="C5935" s="74" t="s">
        <v>22</v>
      </c>
      <c r="D5935" s="94" t="s">
        <v>144</v>
      </c>
      <c r="E5935" s="63">
        <v>137.79</v>
      </c>
      <c r="F5935" s="63">
        <v>1</v>
      </c>
      <c r="G5935" s="48">
        <f>+(Ventas_Wellpro[[#This Row],[Precio de Venta]]*0.16)*Ventas_Wellpro[[#This Row],[Cantidad Vendida]]</f>
        <v>22.046399999999998</v>
      </c>
      <c r="H5935" s="48">
        <v>137.79</v>
      </c>
      <c r="I5935" s="17">
        <f>+Ventas_Wellpro[[#This Row],[Total de Venta sin IVA]]+Ventas_Wellpro[[#This Row],[IVA]]</f>
        <v>159.8364</v>
      </c>
      <c r="J5935">
        <f>YEAR(Ventas_Wellpro[[#This Row],[Fecha]])</f>
        <v>2026</v>
      </c>
      <c r="K5935" t="str">
        <f>TEXT(Ventas_Wellpro[[#This Row],[Fecha]],"MMMM")</f>
        <v>agosto</v>
      </c>
      <c r="L5935">
        <f>DAY(Ventas_Wellpro[[#This Row],[Fecha]])</f>
        <v>3</v>
      </c>
    </row>
    <row r="5936" spans="2:12" x14ac:dyDescent="0.25">
      <c r="B5936" s="235">
        <v>46237</v>
      </c>
      <c r="C5936" s="74" t="s">
        <v>22</v>
      </c>
      <c r="D5936" s="95" t="s">
        <v>144</v>
      </c>
      <c r="E5936" s="64">
        <v>137.79</v>
      </c>
      <c r="F5936" s="64">
        <v>1</v>
      </c>
      <c r="G5936" s="48">
        <f>+(Ventas_Wellpro[[#This Row],[Precio de Venta]]*0.16)*Ventas_Wellpro[[#This Row],[Cantidad Vendida]]</f>
        <v>22.046399999999998</v>
      </c>
      <c r="H5936" s="65">
        <v>137.79</v>
      </c>
      <c r="I5936" s="17">
        <f>+Ventas_Wellpro[[#This Row],[Total de Venta sin IVA]]+Ventas_Wellpro[[#This Row],[IVA]]</f>
        <v>159.8364</v>
      </c>
      <c r="J5936">
        <f>YEAR(Ventas_Wellpro[[#This Row],[Fecha]])</f>
        <v>2026</v>
      </c>
      <c r="K5936" t="str">
        <f>TEXT(Ventas_Wellpro[[#This Row],[Fecha]],"MMMM")</f>
        <v>agosto</v>
      </c>
      <c r="L5936">
        <f>DAY(Ventas_Wellpro[[#This Row],[Fecha]])</f>
        <v>3</v>
      </c>
    </row>
    <row r="5937" spans="2:12" x14ac:dyDescent="0.25">
      <c r="B5937" s="234">
        <v>46237</v>
      </c>
      <c r="C5937" s="74" t="s">
        <v>22</v>
      </c>
      <c r="D5937" s="94" t="s">
        <v>262</v>
      </c>
      <c r="E5937" s="63">
        <v>89.87</v>
      </c>
      <c r="F5937" s="63">
        <v>1</v>
      </c>
      <c r="G5937" s="48">
        <f>+(Ventas_Wellpro[[#This Row],[Precio de Venta]]*0.16)*Ventas_Wellpro[[#This Row],[Cantidad Vendida]]</f>
        <v>14.379200000000001</v>
      </c>
      <c r="H5937" s="48">
        <v>89.87</v>
      </c>
      <c r="I5937" s="17">
        <f>+Ventas_Wellpro[[#This Row],[Total de Venta sin IVA]]+Ventas_Wellpro[[#This Row],[IVA]]</f>
        <v>104.2492</v>
      </c>
      <c r="J5937">
        <f>YEAR(Ventas_Wellpro[[#This Row],[Fecha]])</f>
        <v>2026</v>
      </c>
      <c r="K5937" t="str">
        <f>TEXT(Ventas_Wellpro[[#This Row],[Fecha]],"MMMM")</f>
        <v>agosto</v>
      </c>
      <c r="L5937">
        <f>DAY(Ventas_Wellpro[[#This Row],[Fecha]])</f>
        <v>3</v>
      </c>
    </row>
    <row r="5938" spans="2:12" x14ac:dyDescent="0.25">
      <c r="B5938" s="235">
        <v>46238</v>
      </c>
      <c r="C5938" s="74" t="s">
        <v>22</v>
      </c>
      <c r="D5938" s="95" t="s">
        <v>144</v>
      </c>
      <c r="E5938" s="64">
        <v>137.79</v>
      </c>
      <c r="F5938" s="64">
        <v>1</v>
      </c>
      <c r="G5938" s="48">
        <f>+(Ventas_Wellpro[[#This Row],[Precio de Venta]]*0.16)*Ventas_Wellpro[[#This Row],[Cantidad Vendida]]</f>
        <v>22.046399999999998</v>
      </c>
      <c r="H5938" s="65">
        <v>137.79</v>
      </c>
      <c r="I5938" s="17">
        <f>+Ventas_Wellpro[[#This Row],[Total de Venta sin IVA]]+Ventas_Wellpro[[#This Row],[IVA]]</f>
        <v>159.8364</v>
      </c>
      <c r="J5938">
        <f>YEAR(Ventas_Wellpro[[#This Row],[Fecha]])</f>
        <v>2026</v>
      </c>
      <c r="K5938" t="str">
        <f>TEXT(Ventas_Wellpro[[#This Row],[Fecha]],"MMMM")</f>
        <v>agosto</v>
      </c>
      <c r="L5938">
        <f>DAY(Ventas_Wellpro[[#This Row],[Fecha]])</f>
        <v>4</v>
      </c>
    </row>
    <row r="5939" spans="2:12" x14ac:dyDescent="0.25">
      <c r="B5939" s="234">
        <v>46238</v>
      </c>
      <c r="C5939" s="74" t="s">
        <v>22</v>
      </c>
      <c r="D5939" s="94" t="s">
        <v>144</v>
      </c>
      <c r="E5939" s="63">
        <v>137.79</v>
      </c>
      <c r="F5939" s="63">
        <v>1</v>
      </c>
      <c r="G5939" s="48">
        <f>+(Ventas_Wellpro[[#This Row],[Precio de Venta]]*0.16)*Ventas_Wellpro[[#This Row],[Cantidad Vendida]]</f>
        <v>22.046399999999998</v>
      </c>
      <c r="H5939" s="48">
        <v>137.79</v>
      </c>
      <c r="I5939" s="17">
        <f>+Ventas_Wellpro[[#This Row],[Total de Venta sin IVA]]+Ventas_Wellpro[[#This Row],[IVA]]</f>
        <v>159.8364</v>
      </c>
      <c r="J5939">
        <f>YEAR(Ventas_Wellpro[[#This Row],[Fecha]])</f>
        <v>2026</v>
      </c>
      <c r="K5939" t="str">
        <f>TEXT(Ventas_Wellpro[[#This Row],[Fecha]],"MMMM")</f>
        <v>agosto</v>
      </c>
      <c r="L5939">
        <f>DAY(Ventas_Wellpro[[#This Row],[Fecha]])</f>
        <v>4</v>
      </c>
    </row>
    <row r="5940" spans="2:12" x14ac:dyDescent="0.25">
      <c r="B5940" s="235">
        <v>46238</v>
      </c>
      <c r="C5940" s="74" t="s">
        <v>22</v>
      </c>
      <c r="D5940" s="95" t="s">
        <v>145</v>
      </c>
      <c r="E5940" s="64">
        <v>90.54</v>
      </c>
      <c r="F5940" s="64">
        <v>80</v>
      </c>
      <c r="G5940" s="48">
        <f>+(Ventas_Wellpro[[#This Row],[Precio de Venta]]*0.16)*Ventas_Wellpro[[#This Row],[Cantidad Vendida]]</f>
        <v>1158.912</v>
      </c>
      <c r="H5940" s="65">
        <v>7243.2</v>
      </c>
      <c r="I5940" s="17">
        <f>+Ventas_Wellpro[[#This Row],[Total de Venta sin IVA]]+Ventas_Wellpro[[#This Row],[IVA]]</f>
        <v>8402.1119999999992</v>
      </c>
      <c r="J5940">
        <f>YEAR(Ventas_Wellpro[[#This Row],[Fecha]])</f>
        <v>2026</v>
      </c>
      <c r="K5940" t="str">
        <f>TEXT(Ventas_Wellpro[[#This Row],[Fecha]],"MMMM")</f>
        <v>agosto</v>
      </c>
      <c r="L5940">
        <f>DAY(Ventas_Wellpro[[#This Row],[Fecha]])</f>
        <v>4</v>
      </c>
    </row>
    <row r="5941" spans="2:12" x14ac:dyDescent="0.25">
      <c r="B5941" s="234">
        <v>46238</v>
      </c>
      <c r="C5941" s="74" t="s">
        <v>22</v>
      </c>
      <c r="D5941" s="94" t="s">
        <v>145</v>
      </c>
      <c r="E5941" s="63">
        <v>90.54</v>
      </c>
      <c r="F5941" s="63">
        <v>20</v>
      </c>
      <c r="G5941" s="48">
        <f>+(Ventas_Wellpro[[#This Row],[Precio de Venta]]*0.16)*Ventas_Wellpro[[#This Row],[Cantidad Vendida]]</f>
        <v>289.72800000000001</v>
      </c>
      <c r="H5941" s="48">
        <v>1810.8</v>
      </c>
      <c r="I5941" s="17">
        <f>+Ventas_Wellpro[[#This Row],[Total de Venta sin IVA]]+Ventas_Wellpro[[#This Row],[IVA]]</f>
        <v>2100.5279999999998</v>
      </c>
      <c r="J5941">
        <f>YEAR(Ventas_Wellpro[[#This Row],[Fecha]])</f>
        <v>2026</v>
      </c>
      <c r="K5941" t="str">
        <f>TEXT(Ventas_Wellpro[[#This Row],[Fecha]],"MMMM")</f>
        <v>agosto</v>
      </c>
      <c r="L5941">
        <f>DAY(Ventas_Wellpro[[#This Row],[Fecha]])</f>
        <v>4</v>
      </c>
    </row>
    <row r="5942" spans="2:12" x14ac:dyDescent="0.25">
      <c r="B5942" s="235">
        <v>46239</v>
      </c>
      <c r="C5942" s="74" t="s">
        <v>22</v>
      </c>
      <c r="D5942" s="95" t="s">
        <v>144</v>
      </c>
      <c r="E5942" s="64">
        <v>137.79</v>
      </c>
      <c r="F5942" s="64">
        <v>1</v>
      </c>
      <c r="G5942" s="48">
        <f>+(Ventas_Wellpro[[#This Row],[Precio de Venta]]*0.16)*Ventas_Wellpro[[#This Row],[Cantidad Vendida]]</f>
        <v>22.046399999999998</v>
      </c>
      <c r="H5942" s="65">
        <v>137.79</v>
      </c>
      <c r="I5942" s="17">
        <f>+Ventas_Wellpro[[#This Row],[Total de Venta sin IVA]]+Ventas_Wellpro[[#This Row],[IVA]]</f>
        <v>159.8364</v>
      </c>
      <c r="J5942">
        <f>YEAR(Ventas_Wellpro[[#This Row],[Fecha]])</f>
        <v>2026</v>
      </c>
      <c r="K5942" t="str">
        <f>TEXT(Ventas_Wellpro[[#This Row],[Fecha]],"MMMM")</f>
        <v>agosto</v>
      </c>
      <c r="L5942">
        <f>DAY(Ventas_Wellpro[[#This Row],[Fecha]])</f>
        <v>5</v>
      </c>
    </row>
    <row r="5943" spans="2:12" x14ac:dyDescent="0.25">
      <c r="B5943" s="234">
        <v>46239</v>
      </c>
      <c r="C5943" s="74" t="s">
        <v>22</v>
      </c>
      <c r="D5943" s="94" t="s">
        <v>144</v>
      </c>
      <c r="E5943" s="63">
        <v>137.79</v>
      </c>
      <c r="F5943" s="63">
        <v>1</v>
      </c>
      <c r="G5943" s="48">
        <f>+(Ventas_Wellpro[[#This Row],[Precio de Venta]]*0.16)*Ventas_Wellpro[[#This Row],[Cantidad Vendida]]</f>
        <v>22.046399999999998</v>
      </c>
      <c r="H5943" s="48">
        <v>137.79</v>
      </c>
      <c r="I5943" s="17">
        <f>+Ventas_Wellpro[[#This Row],[Total de Venta sin IVA]]+Ventas_Wellpro[[#This Row],[IVA]]</f>
        <v>159.8364</v>
      </c>
      <c r="J5943">
        <f>YEAR(Ventas_Wellpro[[#This Row],[Fecha]])</f>
        <v>2026</v>
      </c>
      <c r="K5943" t="str">
        <f>TEXT(Ventas_Wellpro[[#This Row],[Fecha]],"MMMM")</f>
        <v>agosto</v>
      </c>
      <c r="L5943">
        <f>DAY(Ventas_Wellpro[[#This Row],[Fecha]])</f>
        <v>5</v>
      </c>
    </row>
    <row r="5944" spans="2:12" x14ac:dyDescent="0.25">
      <c r="B5944" s="235">
        <v>46239</v>
      </c>
      <c r="C5944" s="74" t="s">
        <v>22</v>
      </c>
      <c r="D5944" s="95" t="s">
        <v>144</v>
      </c>
      <c r="E5944" s="64">
        <v>137.79</v>
      </c>
      <c r="F5944" s="64">
        <v>1</v>
      </c>
      <c r="G5944" s="48">
        <f>+(Ventas_Wellpro[[#This Row],[Precio de Venta]]*0.16)*Ventas_Wellpro[[#This Row],[Cantidad Vendida]]</f>
        <v>22.046399999999998</v>
      </c>
      <c r="H5944" s="65">
        <v>137.79</v>
      </c>
      <c r="I5944" s="17">
        <f>+Ventas_Wellpro[[#This Row],[Total de Venta sin IVA]]+Ventas_Wellpro[[#This Row],[IVA]]</f>
        <v>159.8364</v>
      </c>
      <c r="J5944">
        <f>YEAR(Ventas_Wellpro[[#This Row],[Fecha]])</f>
        <v>2026</v>
      </c>
      <c r="K5944" t="str">
        <f>TEXT(Ventas_Wellpro[[#This Row],[Fecha]],"MMMM")</f>
        <v>agosto</v>
      </c>
      <c r="L5944">
        <f>DAY(Ventas_Wellpro[[#This Row],[Fecha]])</f>
        <v>5</v>
      </c>
    </row>
    <row r="5945" spans="2:12" x14ac:dyDescent="0.25">
      <c r="B5945" s="234">
        <v>46239</v>
      </c>
      <c r="C5945" s="74" t="s">
        <v>22</v>
      </c>
      <c r="D5945" s="94" t="s">
        <v>145</v>
      </c>
      <c r="E5945" s="63">
        <v>90.54</v>
      </c>
      <c r="F5945" s="63">
        <v>20</v>
      </c>
      <c r="G5945" s="48">
        <f>+(Ventas_Wellpro[[#This Row],[Precio de Venta]]*0.16)*Ventas_Wellpro[[#This Row],[Cantidad Vendida]]</f>
        <v>289.72800000000001</v>
      </c>
      <c r="H5945" s="48">
        <v>1810.8</v>
      </c>
      <c r="I5945" s="17">
        <f>+Ventas_Wellpro[[#This Row],[Total de Venta sin IVA]]+Ventas_Wellpro[[#This Row],[IVA]]</f>
        <v>2100.5279999999998</v>
      </c>
      <c r="J5945">
        <f>YEAR(Ventas_Wellpro[[#This Row],[Fecha]])</f>
        <v>2026</v>
      </c>
      <c r="K5945" t="str">
        <f>TEXT(Ventas_Wellpro[[#This Row],[Fecha]],"MMMM")</f>
        <v>agosto</v>
      </c>
      <c r="L5945">
        <f>DAY(Ventas_Wellpro[[#This Row],[Fecha]])</f>
        <v>5</v>
      </c>
    </row>
    <row r="5946" spans="2:12" x14ac:dyDescent="0.25">
      <c r="B5946" s="235">
        <v>46240</v>
      </c>
      <c r="C5946" s="74" t="s">
        <v>22</v>
      </c>
      <c r="D5946" s="95" t="s">
        <v>144</v>
      </c>
      <c r="E5946" s="64">
        <v>137.79</v>
      </c>
      <c r="F5946" s="64">
        <v>1</v>
      </c>
      <c r="G5946" s="48">
        <f>+(Ventas_Wellpro[[#This Row],[Precio de Venta]]*0.16)*Ventas_Wellpro[[#This Row],[Cantidad Vendida]]</f>
        <v>22.046399999999998</v>
      </c>
      <c r="H5946" s="65">
        <v>137.79</v>
      </c>
      <c r="I5946" s="17">
        <f>+Ventas_Wellpro[[#This Row],[Total de Venta sin IVA]]+Ventas_Wellpro[[#This Row],[IVA]]</f>
        <v>159.8364</v>
      </c>
      <c r="J5946">
        <f>YEAR(Ventas_Wellpro[[#This Row],[Fecha]])</f>
        <v>2026</v>
      </c>
      <c r="K5946" t="str">
        <f>TEXT(Ventas_Wellpro[[#This Row],[Fecha]],"MMMM")</f>
        <v>agosto</v>
      </c>
      <c r="L5946">
        <f>DAY(Ventas_Wellpro[[#This Row],[Fecha]])</f>
        <v>6</v>
      </c>
    </row>
    <row r="5947" spans="2:12" x14ac:dyDescent="0.25">
      <c r="B5947" s="234">
        <v>46240</v>
      </c>
      <c r="C5947" s="74" t="s">
        <v>22</v>
      </c>
      <c r="D5947" s="94" t="s">
        <v>144</v>
      </c>
      <c r="E5947" s="63">
        <v>137.79</v>
      </c>
      <c r="F5947" s="63">
        <v>1</v>
      </c>
      <c r="G5947" s="48">
        <f>+(Ventas_Wellpro[[#This Row],[Precio de Venta]]*0.16)*Ventas_Wellpro[[#This Row],[Cantidad Vendida]]</f>
        <v>22.046399999999998</v>
      </c>
      <c r="H5947" s="48">
        <v>137.79</v>
      </c>
      <c r="I5947" s="17">
        <f>+Ventas_Wellpro[[#This Row],[Total de Venta sin IVA]]+Ventas_Wellpro[[#This Row],[IVA]]</f>
        <v>159.8364</v>
      </c>
      <c r="J5947">
        <f>YEAR(Ventas_Wellpro[[#This Row],[Fecha]])</f>
        <v>2026</v>
      </c>
      <c r="K5947" t="str">
        <f>TEXT(Ventas_Wellpro[[#This Row],[Fecha]],"MMMM")</f>
        <v>agosto</v>
      </c>
      <c r="L5947">
        <f>DAY(Ventas_Wellpro[[#This Row],[Fecha]])</f>
        <v>6</v>
      </c>
    </row>
    <row r="5948" spans="2:12" x14ac:dyDescent="0.25">
      <c r="B5948" s="235">
        <v>46240</v>
      </c>
      <c r="C5948" s="74" t="s">
        <v>22</v>
      </c>
      <c r="D5948" s="95" t="s">
        <v>144</v>
      </c>
      <c r="E5948" s="64">
        <v>137.79</v>
      </c>
      <c r="F5948" s="64">
        <v>1</v>
      </c>
      <c r="G5948" s="48">
        <f>+(Ventas_Wellpro[[#This Row],[Precio de Venta]]*0.16)*Ventas_Wellpro[[#This Row],[Cantidad Vendida]]</f>
        <v>22.046399999999998</v>
      </c>
      <c r="H5948" s="65">
        <v>137.79</v>
      </c>
      <c r="I5948" s="17">
        <f>+Ventas_Wellpro[[#This Row],[Total de Venta sin IVA]]+Ventas_Wellpro[[#This Row],[IVA]]</f>
        <v>159.8364</v>
      </c>
      <c r="J5948">
        <f>YEAR(Ventas_Wellpro[[#This Row],[Fecha]])</f>
        <v>2026</v>
      </c>
      <c r="K5948" t="str">
        <f>TEXT(Ventas_Wellpro[[#This Row],[Fecha]],"MMMM")</f>
        <v>agosto</v>
      </c>
      <c r="L5948">
        <f>DAY(Ventas_Wellpro[[#This Row],[Fecha]])</f>
        <v>6</v>
      </c>
    </row>
    <row r="5949" spans="2:12" x14ac:dyDescent="0.25">
      <c r="B5949" s="234">
        <v>46241</v>
      </c>
      <c r="C5949" s="74" t="s">
        <v>22</v>
      </c>
      <c r="D5949" s="94" t="s">
        <v>144</v>
      </c>
      <c r="E5949" s="63">
        <v>137.79</v>
      </c>
      <c r="F5949" s="63">
        <v>1</v>
      </c>
      <c r="G5949" s="48">
        <f>+(Ventas_Wellpro[[#This Row],[Precio de Venta]]*0.16)*Ventas_Wellpro[[#This Row],[Cantidad Vendida]]</f>
        <v>22.046399999999998</v>
      </c>
      <c r="H5949" s="48">
        <v>137.79</v>
      </c>
      <c r="I5949" s="17">
        <f>+Ventas_Wellpro[[#This Row],[Total de Venta sin IVA]]+Ventas_Wellpro[[#This Row],[IVA]]</f>
        <v>159.8364</v>
      </c>
      <c r="J5949">
        <f>YEAR(Ventas_Wellpro[[#This Row],[Fecha]])</f>
        <v>2026</v>
      </c>
      <c r="K5949" t="str">
        <f>TEXT(Ventas_Wellpro[[#This Row],[Fecha]],"MMMM")</f>
        <v>agosto</v>
      </c>
      <c r="L5949">
        <f>DAY(Ventas_Wellpro[[#This Row],[Fecha]])</f>
        <v>7</v>
      </c>
    </row>
    <row r="5950" spans="2:12" x14ac:dyDescent="0.25">
      <c r="B5950" s="235">
        <v>46241</v>
      </c>
      <c r="C5950" s="74" t="s">
        <v>22</v>
      </c>
      <c r="D5950" s="95" t="s">
        <v>144</v>
      </c>
      <c r="E5950" s="64">
        <v>137.79</v>
      </c>
      <c r="F5950" s="64">
        <v>1</v>
      </c>
      <c r="G5950" s="48">
        <f>+(Ventas_Wellpro[[#This Row],[Precio de Venta]]*0.16)*Ventas_Wellpro[[#This Row],[Cantidad Vendida]]</f>
        <v>22.046399999999998</v>
      </c>
      <c r="H5950" s="65">
        <v>137.79</v>
      </c>
      <c r="I5950" s="17">
        <f>+Ventas_Wellpro[[#This Row],[Total de Venta sin IVA]]+Ventas_Wellpro[[#This Row],[IVA]]</f>
        <v>159.8364</v>
      </c>
      <c r="J5950">
        <f>YEAR(Ventas_Wellpro[[#This Row],[Fecha]])</f>
        <v>2026</v>
      </c>
      <c r="K5950" t="str">
        <f>TEXT(Ventas_Wellpro[[#This Row],[Fecha]],"MMMM")</f>
        <v>agosto</v>
      </c>
      <c r="L5950">
        <f>DAY(Ventas_Wellpro[[#This Row],[Fecha]])</f>
        <v>7</v>
      </c>
    </row>
    <row r="5951" spans="2:12" x14ac:dyDescent="0.25">
      <c r="B5951" s="234">
        <v>46241</v>
      </c>
      <c r="C5951" s="74" t="s">
        <v>22</v>
      </c>
      <c r="D5951" s="94" t="s">
        <v>144</v>
      </c>
      <c r="E5951" s="63">
        <v>137.79</v>
      </c>
      <c r="F5951" s="63">
        <v>1</v>
      </c>
      <c r="G5951" s="48">
        <f>+(Ventas_Wellpro[[#This Row],[Precio de Venta]]*0.16)*Ventas_Wellpro[[#This Row],[Cantidad Vendida]]</f>
        <v>22.046399999999998</v>
      </c>
      <c r="H5951" s="48">
        <v>137.79</v>
      </c>
      <c r="I5951" s="17">
        <f>+Ventas_Wellpro[[#This Row],[Total de Venta sin IVA]]+Ventas_Wellpro[[#This Row],[IVA]]</f>
        <v>159.8364</v>
      </c>
      <c r="J5951">
        <f>YEAR(Ventas_Wellpro[[#This Row],[Fecha]])</f>
        <v>2026</v>
      </c>
      <c r="K5951" t="str">
        <f>TEXT(Ventas_Wellpro[[#This Row],[Fecha]],"MMMM")</f>
        <v>agosto</v>
      </c>
      <c r="L5951">
        <f>DAY(Ventas_Wellpro[[#This Row],[Fecha]])</f>
        <v>7</v>
      </c>
    </row>
    <row r="5952" spans="2:12" x14ac:dyDescent="0.25">
      <c r="B5952" s="235">
        <v>46241</v>
      </c>
      <c r="C5952" s="74" t="s">
        <v>22</v>
      </c>
      <c r="D5952" s="95" t="s">
        <v>144</v>
      </c>
      <c r="E5952" s="64">
        <v>137.79</v>
      </c>
      <c r="F5952" s="64">
        <v>1</v>
      </c>
      <c r="G5952" s="48">
        <f>+(Ventas_Wellpro[[#This Row],[Precio de Venta]]*0.16)*Ventas_Wellpro[[#This Row],[Cantidad Vendida]]</f>
        <v>22.046399999999998</v>
      </c>
      <c r="H5952" s="65">
        <v>137.79</v>
      </c>
      <c r="I5952" s="17">
        <f>+Ventas_Wellpro[[#This Row],[Total de Venta sin IVA]]+Ventas_Wellpro[[#This Row],[IVA]]</f>
        <v>159.8364</v>
      </c>
      <c r="J5952">
        <f>YEAR(Ventas_Wellpro[[#This Row],[Fecha]])</f>
        <v>2026</v>
      </c>
      <c r="K5952" t="str">
        <f>TEXT(Ventas_Wellpro[[#This Row],[Fecha]],"MMMM")</f>
        <v>agosto</v>
      </c>
      <c r="L5952">
        <f>DAY(Ventas_Wellpro[[#This Row],[Fecha]])</f>
        <v>7</v>
      </c>
    </row>
    <row r="5953" spans="2:12" x14ac:dyDescent="0.25">
      <c r="B5953" s="234">
        <v>46241</v>
      </c>
      <c r="C5953" s="74" t="s">
        <v>22</v>
      </c>
      <c r="D5953" s="94" t="s">
        <v>144</v>
      </c>
      <c r="E5953" s="63">
        <v>137.79</v>
      </c>
      <c r="F5953" s="63">
        <v>1</v>
      </c>
      <c r="G5953" s="48">
        <f>+(Ventas_Wellpro[[#This Row],[Precio de Venta]]*0.16)*Ventas_Wellpro[[#This Row],[Cantidad Vendida]]</f>
        <v>22.046399999999998</v>
      </c>
      <c r="H5953" s="48">
        <v>137.79</v>
      </c>
      <c r="I5953" s="17">
        <f>+Ventas_Wellpro[[#This Row],[Total de Venta sin IVA]]+Ventas_Wellpro[[#This Row],[IVA]]</f>
        <v>159.8364</v>
      </c>
      <c r="J5953">
        <f>YEAR(Ventas_Wellpro[[#This Row],[Fecha]])</f>
        <v>2026</v>
      </c>
      <c r="K5953" t="str">
        <f>TEXT(Ventas_Wellpro[[#This Row],[Fecha]],"MMMM")</f>
        <v>agosto</v>
      </c>
      <c r="L5953">
        <f>DAY(Ventas_Wellpro[[#This Row],[Fecha]])</f>
        <v>7</v>
      </c>
    </row>
    <row r="5954" spans="2:12" x14ac:dyDescent="0.25">
      <c r="B5954" s="235">
        <v>46241</v>
      </c>
      <c r="C5954" s="74" t="s">
        <v>22</v>
      </c>
      <c r="D5954" s="95" t="s">
        <v>144</v>
      </c>
      <c r="E5954" s="64">
        <v>137.79</v>
      </c>
      <c r="F5954" s="64">
        <v>1</v>
      </c>
      <c r="G5954" s="48">
        <f>+(Ventas_Wellpro[[#This Row],[Precio de Venta]]*0.16)*Ventas_Wellpro[[#This Row],[Cantidad Vendida]]</f>
        <v>22.046399999999998</v>
      </c>
      <c r="H5954" s="65">
        <v>137.79</v>
      </c>
      <c r="I5954" s="17">
        <f>+Ventas_Wellpro[[#This Row],[Total de Venta sin IVA]]+Ventas_Wellpro[[#This Row],[IVA]]</f>
        <v>159.8364</v>
      </c>
      <c r="J5954">
        <f>YEAR(Ventas_Wellpro[[#This Row],[Fecha]])</f>
        <v>2026</v>
      </c>
      <c r="K5954" t="str">
        <f>TEXT(Ventas_Wellpro[[#This Row],[Fecha]],"MMMM")</f>
        <v>agosto</v>
      </c>
      <c r="L5954">
        <f>DAY(Ventas_Wellpro[[#This Row],[Fecha]])</f>
        <v>7</v>
      </c>
    </row>
    <row r="5955" spans="2:12" x14ac:dyDescent="0.25">
      <c r="B5955" s="234">
        <v>46244</v>
      </c>
      <c r="C5955" s="74" t="s">
        <v>22</v>
      </c>
      <c r="D5955" s="94" t="s">
        <v>144</v>
      </c>
      <c r="E5955" s="63">
        <v>137.79</v>
      </c>
      <c r="F5955" s="63">
        <v>1</v>
      </c>
      <c r="G5955" s="48">
        <f>+(Ventas_Wellpro[[#This Row],[Precio de Venta]]*0.16)*Ventas_Wellpro[[#This Row],[Cantidad Vendida]]</f>
        <v>22.046399999999998</v>
      </c>
      <c r="H5955" s="48">
        <v>137.79</v>
      </c>
      <c r="I5955" s="17">
        <f>+Ventas_Wellpro[[#This Row],[Total de Venta sin IVA]]+Ventas_Wellpro[[#This Row],[IVA]]</f>
        <v>159.8364</v>
      </c>
      <c r="J5955">
        <f>YEAR(Ventas_Wellpro[[#This Row],[Fecha]])</f>
        <v>2026</v>
      </c>
      <c r="K5955" t="str">
        <f>TEXT(Ventas_Wellpro[[#This Row],[Fecha]],"MMMM")</f>
        <v>agosto</v>
      </c>
      <c r="L5955">
        <f>DAY(Ventas_Wellpro[[#This Row],[Fecha]])</f>
        <v>10</v>
      </c>
    </row>
    <row r="5956" spans="2:12" x14ac:dyDescent="0.25">
      <c r="B5956" s="235">
        <v>46244</v>
      </c>
      <c r="C5956" s="74" t="s">
        <v>22</v>
      </c>
      <c r="D5956" s="95" t="s">
        <v>144</v>
      </c>
      <c r="E5956" s="64">
        <v>137.79</v>
      </c>
      <c r="F5956" s="64">
        <v>1</v>
      </c>
      <c r="G5956" s="48">
        <f>+(Ventas_Wellpro[[#This Row],[Precio de Venta]]*0.16)*Ventas_Wellpro[[#This Row],[Cantidad Vendida]]</f>
        <v>22.046399999999998</v>
      </c>
      <c r="H5956" s="65">
        <v>137.79</v>
      </c>
      <c r="I5956" s="17">
        <f>+Ventas_Wellpro[[#This Row],[Total de Venta sin IVA]]+Ventas_Wellpro[[#This Row],[IVA]]</f>
        <v>159.8364</v>
      </c>
      <c r="J5956">
        <f>YEAR(Ventas_Wellpro[[#This Row],[Fecha]])</f>
        <v>2026</v>
      </c>
      <c r="K5956" t="str">
        <f>TEXT(Ventas_Wellpro[[#This Row],[Fecha]],"MMMM")</f>
        <v>agosto</v>
      </c>
      <c r="L5956">
        <f>DAY(Ventas_Wellpro[[#This Row],[Fecha]])</f>
        <v>10</v>
      </c>
    </row>
    <row r="5957" spans="2:12" x14ac:dyDescent="0.25">
      <c r="B5957" s="234">
        <v>46244</v>
      </c>
      <c r="C5957" s="74" t="s">
        <v>22</v>
      </c>
      <c r="D5957" s="94" t="s">
        <v>144</v>
      </c>
      <c r="E5957" s="63">
        <v>137.79</v>
      </c>
      <c r="F5957" s="63">
        <v>1</v>
      </c>
      <c r="G5957" s="48">
        <f>+(Ventas_Wellpro[[#This Row],[Precio de Venta]]*0.16)*Ventas_Wellpro[[#This Row],[Cantidad Vendida]]</f>
        <v>22.046399999999998</v>
      </c>
      <c r="H5957" s="48">
        <v>137.79</v>
      </c>
      <c r="I5957" s="17">
        <f>+Ventas_Wellpro[[#This Row],[Total de Venta sin IVA]]+Ventas_Wellpro[[#This Row],[IVA]]</f>
        <v>159.8364</v>
      </c>
      <c r="J5957">
        <f>YEAR(Ventas_Wellpro[[#This Row],[Fecha]])</f>
        <v>2026</v>
      </c>
      <c r="K5957" t="str">
        <f>TEXT(Ventas_Wellpro[[#This Row],[Fecha]],"MMMM")</f>
        <v>agosto</v>
      </c>
      <c r="L5957">
        <f>DAY(Ventas_Wellpro[[#This Row],[Fecha]])</f>
        <v>10</v>
      </c>
    </row>
    <row r="5958" spans="2:12" x14ac:dyDescent="0.25">
      <c r="B5958" s="235">
        <v>46244</v>
      </c>
      <c r="C5958" s="74" t="s">
        <v>22</v>
      </c>
      <c r="D5958" s="95" t="s">
        <v>144</v>
      </c>
      <c r="E5958" s="64">
        <v>137.79</v>
      </c>
      <c r="F5958" s="64">
        <v>1</v>
      </c>
      <c r="G5958" s="48">
        <f>+(Ventas_Wellpro[[#This Row],[Precio de Venta]]*0.16)*Ventas_Wellpro[[#This Row],[Cantidad Vendida]]</f>
        <v>22.046399999999998</v>
      </c>
      <c r="H5958" s="65">
        <v>137.79</v>
      </c>
      <c r="I5958" s="17">
        <f>+Ventas_Wellpro[[#This Row],[Total de Venta sin IVA]]+Ventas_Wellpro[[#This Row],[IVA]]</f>
        <v>159.8364</v>
      </c>
      <c r="J5958">
        <f>YEAR(Ventas_Wellpro[[#This Row],[Fecha]])</f>
        <v>2026</v>
      </c>
      <c r="K5958" t="str">
        <f>TEXT(Ventas_Wellpro[[#This Row],[Fecha]],"MMMM")</f>
        <v>agosto</v>
      </c>
      <c r="L5958">
        <f>DAY(Ventas_Wellpro[[#This Row],[Fecha]])</f>
        <v>10</v>
      </c>
    </row>
    <row r="5959" spans="2:12" x14ac:dyDescent="0.25">
      <c r="B5959" s="234">
        <v>46244</v>
      </c>
      <c r="C5959" s="74" t="s">
        <v>22</v>
      </c>
      <c r="D5959" s="94" t="s">
        <v>144</v>
      </c>
      <c r="E5959" s="63">
        <v>137.79</v>
      </c>
      <c r="F5959" s="63">
        <v>1</v>
      </c>
      <c r="G5959" s="48">
        <f>+(Ventas_Wellpro[[#This Row],[Precio de Venta]]*0.16)*Ventas_Wellpro[[#This Row],[Cantidad Vendida]]</f>
        <v>22.046399999999998</v>
      </c>
      <c r="H5959" s="48">
        <v>137.79</v>
      </c>
      <c r="I5959" s="17">
        <f>+Ventas_Wellpro[[#This Row],[Total de Venta sin IVA]]+Ventas_Wellpro[[#This Row],[IVA]]</f>
        <v>159.8364</v>
      </c>
      <c r="J5959">
        <f>YEAR(Ventas_Wellpro[[#This Row],[Fecha]])</f>
        <v>2026</v>
      </c>
      <c r="K5959" t="str">
        <f>TEXT(Ventas_Wellpro[[#This Row],[Fecha]],"MMMM")</f>
        <v>agosto</v>
      </c>
      <c r="L5959">
        <f>DAY(Ventas_Wellpro[[#This Row],[Fecha]])</f>
        <v>10</v>
      </c>
    </row>
    <row r="5960" spans="2:12" x14ac:dyDescent="0.25">
      <c r="B5960" s="235">
        <v>46244</v>
      </c>
      <c r="C5960" s="74" t="s">
        <v>22</v>
      </c>
      <c r="D5960" s="95" t="s">
        <v>144</v>
      </c>
      <c r="E5960" s="64">
        <v>137.79</v>
      </c>
      <c r="F5960" s="64">
        <v>1</v>
      </c>
      <c r="G5960" s="48">
        <f>+(Ventas_Wellpro[[#This Row],[Precio de Venta]]*0.16)*Ventas_Wellpro[[#This Row],[Cantidad Vendida]]</f>
        <v>22.046399999999998</v>
      </c>
      <c r="H5960" s="65">
        <v>137.79</v>
      </c>
      <c r="I5960" s="17">
        <f>+Ventas_Wellpro[[#This Row],[Total de Venta sin IVA]]+Ventas_Wellpro[[#This Row],[IVA]]</f>
        <v>159.8364</v>
      </c>
      <c r="J5960">
        <f>YEAR(Ventas_Wellpro[[#This Row],[Fecha]])</f>
        <v>2026</v>
      </c>
      <c r="K5960" t="str">
        <f>TEXT(Ventas_Wellpro[[#This Row],[Fecha]],"MMMM")</f>
        <v>agosto</v>
      </c>
      <c r="L5960">
        <f>DAY(Ventas_Wellpro[[#This Row],[Fecha]])</f>
        <v>10</v>
      </c>
    </row>
    <row r="5961" spans="2:12" x14ac:dyDescent="0.25">
      <c r="B5961" s="234">
        <v>46244</v>
      </c>
      <c r="C5961" s="74" t="s">
        <v>22</v>
      </c>
      <c r="D5961" s="94" t="s">
        <v>145</v>
      </c>
      <c r="E5961" s="63">
        <v>90.54</v>
      </c>
      <c r="F5961" s="63">
        <v>80</v>
      </c>
      <c r="G5961" s="48">
        <f>+(Ventas_Wellpro[[#This Row],[Precio de Venta]]*0.16)*Ventas_Wellpro[[#This Row],[Cantidad Vendida]]</f>
        <v>1158.912</v>
      </c>
      <c r="H5961" s="48">
        <v>7243.2</v>
      </c>
      <c r="I5961" s="17">
        <f>+Ventas_Wellpro[[#This Row],[Total de Venta sin IVA]]+Ventas_Wellpro[[#This Row],[IVA]]</f>
        <v>8402.1119999999992</v>
      </c>
      <c r="J5961">
        <f>YEAR(Ventas_Wellpro[[#This Row],[Fecha]])</f>
        <v>2026</v>
      </c>
      <c r="K5961" t="str">
        <f>TEXT(Ventas_Wellpro[[#This Row],[Fecha]],"MMMM")</f>
        <v>agosto</v>
      </c>
      <c r="L5961">
        <f>DAY(Ventas_Wellpro[[#This Row],[Fecha]])</f>
        <v>10</v>
      </c>
    </row>
    <row r="5962" spans="2:12" x14ac:dyDescent="0.25">
      <c r="B5962" s="235">
        <v>46244</v>
      </c>
      <c r="C5962" s="74" t="s">
        <v>22</v>
      </c>
      <c r="D5962" s="95" t="s">
        <v>145</v>
      </c>
      <c r="E5962" s="64">
        <v>90.54</v>
      </c>
      <c r="F5962" s="64">
        <v>20</v>
      </c>
      <c r="G5962" s="48">
        <f>+(Ventas_Wellpro[[#This Row],[Precio de Venta]]*0.16)*Ventas_Wellpro[[#This Row],[Cantidad Vendida]]</f>
        <v>289.72800000000001</v>
      </c>
      <c r="H5962" s="65">
        <v>1810.8</v>
      </c>
      <c r="I5962" s="17">
        <f>+Ventas_Wellpro[[#This Row],[Total de Venta sin IVA]]+Ventas_Wellpro[[#This Row],[IVA]]</f>
        <v>2100.5279999999998</v>
      </c>
      <c r="J5962">
        <f>YEAR(Ventas_Wellpro[[#This Row],[Fecha]])</f>
        <v>2026</v>
      </c>
      <c r="K5962" t="str">
        <f>TEXT(Ventas_Wellpro[[#This Row],[Fecha]],"MMMM")</f>
        <v>agosto</v>
      </c>
      <c r="L5962">
        <f>DAY(Ventas_Wellpro[[#This Row],[Fecha]])</f>
        <v>10</v>
      </c>
    </row>
    <row r="5963" spans="2:12" x14ac:dyDescent="0.25">
      <c r="B5963" s="234">
        <v>46245</v>
      </c>
      <c r="C5963" s="74" t="s">
        <v>22</v>
      </c>
      <c r="D5963" s="94" t="s">
        <v>144</v>
      </c>
      <c r="E5963" s="63">
        <v>137.79</v>
      </c>
      <c r="F5963" s="63">
        <v>1</v>
      </c>
      <c r="G5963" s="48">
        <f>+(Ventas_Wellpro[[#This Row],[Precio de Venta]]*0.16)*Ventas_Wellpro[[#This Row],[Cantidad Vendida]]</f>
        <v>22.046399999999998</v>
      </c>
      <c r="H5963" s="48">
        <v>137.79</v>
      </c>
      <c r="I5963" s="17">
        <f>+Ventas_Wellpro[[#This Row],[Total de Venta sin IVA]]+Ventas_Wellpro[[#This Row],[IVA]]</f>
        <v>159.8364</v>
      </c>
      <c r="J5963">
        <f>YEAR(Ventas_Wellpro[[#This Row],[Fecha]])</f>
        <v>2026</v>
      </c>
      <c r="K5963" t="str">
        <f>TEXT(Ventas_Wellpro[[#This Row],[Fecha]],"MMMM")</f>
        <v>agosto</v>
      </c>
      <c r="L5963">
        <f>DAY(Ventas_Wellpro[[#This Row],[Fecha]])</f>
        <v>11</v>
      </c>
    </row>
    <row r="5964" spans="2:12" x14ac:dyDescent="0.25">
      <c r="B5964" s="235">
        <v>46246</v>
      </c>
      <c r="C5964" s="74" t="s">
        <v>22</v>
      </c>
      <c r="D5964" s="95" t="s">
        <v>144</v>
      </c>
      <c r="E5964" s="64">
        <v>137.79</v>
      </c>
      <c r="F5964" s="64">
        <v>1</v>
      </c>
      <c r="G5964" s="48">
        <f>+(Ventas_Wellpro[[#This Row],[Precio de Venta]]*0.16)*Ventas_Wellpro[[#This Row],[Cantidad Vendida]]</f>
        <v>22.046399999999998</v>
      </c>
      <c r="H5964" s="65">
        <v>137.79</v>
      </c>
      <c r="I5964" s="17">
        <f>+Ventas_Wellpro[[#This Row],[Total de Venta sin IVA]]+Ventas_Wellpro[[#This Row],[IVA]]</f>
        <v>159.8364</v>
      </c>
      <c r="J5964">
        <f>YEAR(Ventas_Wellpro[[#This Row],[Fecha]])</f>
        <v>2026</v>
      </c>
      <c r="K5964" t="str">
        <f>TEXT(Ventas_Wellpro[[#This Row],[Fecha]],"MMMM")</f>
        <v>agosto</v>
      </c>
      <c r="L5964">
        <f>DAY(Ventas_Wellpro[[#This Row],[Fecha]])</f>
        <v>12</v>
      </c>
    </row>
    <row r="5965" spans="2:12" x14ac:dyDescent="0.25">
      <c r="B5965" s="234">
        <v>46246</v>
      </c>
      <c r="C5965" s="74" t="s">
        <v>22</v>
      </c>
      <c r="D5965" s="94" t="s">
        <v>144</v>
      </c>
      <c r="E5965" s="63">
        <v>137.79</v>
      </c>
      <c r="F5965" s="63">
        <v>1</v>
      </c>
      <c r="G5965" s="48">
        <f>+(Ventas_Wellpro[[#This Row],[Precio de Venta]]*0.16)*Ventas_Wellpro[[#This Row],[Cantidad Vendida]]</f>
        <v>22.046399999999998</v>
      </c>
      <c r="H5965" s="48">
        <v>137.79</v>
      </c>
      <c r="I5965" s="17">
        <f>+Ventas_Wellpro[[#This Row],[Total de Venta sin IVA]]+Ventas_Wellpro[[#This Row],[IVA]]</f>
        <v>159.8364</v>
      </c>
      <c r="J5965">
        <f>YEAR(Ventas_Wellpro[[#This Row],[Fecha]])</f>
        <v>2026</v>
      </c>
      <c r="K5965" t="str">
        <f>TEXT(Ventas_Wellpro[[#This Row],[Fecha]],"MMMM")</f>
        <v>agosto</v>
      </c>
      <c r="L5965">
        <f>DAY(Ventas_Wellpro[[#This Row],[Fecha]])</f>
        <v>12</v>
      </c>
    </row>
    <row r="5966" spans="2:12" x14ac:dyDescent="0.25">
      <c r="B5966" s="235">
        <v>46246</v>
      </c>
      <c r="C5966" s="74" t="s">
        <v>22</v>
      </c>
      <c r="D5966" s="95" t="s">
        <v>144</v>
      </c>
      <c r="E5966" s="64">
        <v>115.74</v>
      </c>
      <c r="F5966" s="64">
        <v>1</v>
      </c>
      <c r="G5966" s="48">
        <f>+(Ventas_Wellpro[[#This Row],[Precio de Venta]]*0.16)*Ventas_Wellpro[[#This Row],[Cantidad Vendida]]</f>
        <v>18.5184</v>
      </c>
      <c r="H5966" s="65">
        <v>115.74</v>
      </c>
      <c r="I5966" s="17">
        <f>+Ventas_Wellpro[[#This Row],[Total de Venta sin IVA]]+Ventas_Wellpro[[#This Row],[IVA]]</f>
        <v>134.25839999999999</v>
      </c>
      <c r="J5966">
        <f>YEAR(Ventas_Wellpro[[#This Row],[Fecha]])</f>
        <v>2026</v>
      </c>
      <c r="K5966" t="str">
        <f>TEXT(Ventas_Wellpro[[#This Row],[Fecha]],"MMMM")</f>
        <v>agosto</v>
      </c>
      <c r="L5966">
        <f>DAY(Ventas_Wellpro[[#This Row],[Fecha]])</f>
        <v>12</v>
      </c>
    </row>
    <row r="5967" spans="2:12" x14ac:dyDescent="0.25">
      <c r="B5967" s="234">
        <v>46246</v>
      </c>
      <c r="C5967" s="74" t="s">
        <v>22</v>
      </c>
      <c r="D5967" s="94" t="s">
        <v>144</v>
      </c>
      <c r="E5967" s="63">
        <v>137.79</v>
      </c>
      <c r="F5967" s="63">
        <v>1</v>
      </c>
      <c r="G5967" s="48">
        <f>+(Ventas_Wellpro[[#This Row],[Precio de Venta]]*0.16)*Ventas_Wellpro[[#This Row],[Cantidad Vendida]]</f>
        <v>22.046399999999998</v>
      </c>
      <c r="H5967" s="48">
        <v>137.79</v>
      </c>
      <c r="I5967" s="17">
        <f>+Ventas_Wellpro[[#This Row],[Total de Venta sin IVA]]+Ventas_Wellpro[[#This Row],[IVA]]</f>
        <v>159.8364</v>
      </c>
      <c r="J5967">
        <f>YEAR(Ventas_Wellpro[[#This Row],[Fecha]])</f>
        <v>2026</v>
      </c>
      <c r="K5967" t="str">
        <f>TEXT(Ventas_Wellpro[[#This Row],[Fecha]],"MMMM")</f>
        <v>agosto</v>
      </c>
      <c r="L5967">
        <f>DAY(Ventas_Wellpro[[#This Row],[Fecha]])</f>
        <v>12</v>
      </c>
    </row>
    <row r="5968" spans="2:12" x14ac:dyDescent="0.25">
      <c r="B5968" s="235">
        <v>46246</v>
      </c>
      <c r="C5968" s="74" t="s">
        <v>22</v>
      </c>
      <c r="D5968" s="95" t="s">
        <v>144</v>
      </c>
      <c r="E5968" s="64">
        <v>137.79</v>
      </c>
      <c r="F5968" s="64">
        <v>1</v>
      </c>
      <c r="G5968" s="48">
        <f>+(Ventas_Wellpro[[#This Row],[Precio de Venta]]*0.16)*Ventas_Wellpro[[#This Row],[Cantidad Vendida]]</f>
        <v>22.046399999999998</v>
      </c>
      <c r="H5968" s="65">
        <v>137.79</v>
      </c>
      <c r="I5968" s="17">
        <f>+Ventas_Wellpro[[#This Row],[Total de Venta sin IVA]]+Ventas_Wellpro[[#This Row],[IVA]]</f>
        <v>159.8364</v>
      </c>
      <c r="J5968">
        <f>YEAR(Ventas_Wellpro[[#This Row],[Fecha]])</f>
        <v>2026</v>
      </c>
      <c r="K5968" t="str">
        <f>TEXT(Ventas_Wellpro[[#This Row],[Fecha]],"MMMM")</f>
        <v>agosto</v>
      </c>
      <c r="L5968">
        <f>DAY(Ventas_Wellpro[[#This Row],[Fecha]])</f>
        <v>12</v>
      </c>
    </row>
    <row r="5969" spans="2:12" x14ac:dyDescent="0.25">
      <c r="B5969" s="234">
        <v>46246</v>
      </c>
      <c r="C5969" s="74" t="s">
        <v>22</v>
      </c>
      <c r="D5969" s="94" t="s">
        <v>197</v>
      </c>
      <c r="E5969" s="63">
        <v>103.34</v>
      </c>
      <c r="F5969" s="63">
        <v>240</v>
      </c>
      <c r="G5969" s="48">
        <f>+(Ventas_Wellpro[[#This Row],[Precio de Venta]]*0.16)*Ventas_Wellpro[[#This Row],[Cantidad Vendida]]</f>
        <v>3968.2560000000003</v>
      </c>
      <c r="H5969" s="48">
        <v>24801.599999999999</v>
      </c>
      <c r="I5969" s="17">
        <f>+Ventas_Wellpro[[#This Row],[Total de Venta sin IVA]]+Ventas_Wellpro[[#This Row],[IVA]]</f>
        <v>28769.856</v>
      </c>
      <c r="J5969">
        <f>YEAR(Ventas_Wellpro[[#This Row],[Fecha]])</f>
        <v>2026</v>
      </c>
      <c r="K5969" t="str">
        <f>TEXT(Ventas_Wellpro[[#This Row],[Fecha]],"MMMM")</f>
        <v>agosto</v>
      </c>
      <c r="L5969">
        <f>DAY(Ventas_Wellpro[[#This Row],[Fecha]])</f>
        <v>12</v>
      </c>
    </row>
    <row r="5970" spans="2:12" x14ac:dyDescent="0.25">
      <c r="B5970" s="235">
        <v>46247</v>
      </c>
      <c r="C5970" s="74" t="s">
        <v>22</v>
      </c>
      <c r="D5970" s="95" t="s">
        <v>144</v>
      </c>
      <c r="E5970" s="64">
        <v>137.79</v>
      </c>
      <c r="F5970" s="64">
        <v>1</v>
      </c>
      <c r="G5970" s="48">
        <f>+(Ventas_Wellpro[[#This Row],[Precio de Venta]]*0.16)*Ventas_Wellpro[[#This Row],[Cantidad Vendida]]</f>
        <v>22.046399999999998</v>
      </c>
      <c r="H5970" s="65">
        <v>137.79</v>
      </c>
      <c r="I5970" s="17">
        <f>+Ventas_Wellpro[[#This Row],[Total de Venta sin IVA]]+Ventas_Wellpro[[#This Row],[IVA]]</f>
        <v>159.8364</v>
      </c>
      <c r="J5970">
        <f>YEAR(Ventas_Wellpro[[#This Row],[Fecha]])</f>
        <v>2026</v>
      </c>
      <c r="K5970" t="str">
        <f>TEXT(Ventas_Wellpro[[#This Row],[Fecha]],"MMMM")</f>
        <v>agosto</v>
      </c>
      <c r="L5970">
        <f>DAY(Ventas_Wellpro[[#This Row],[Fecha]])</f>
        <v>13</v>
      </c>
    </row>
    <row r="5971" spans="2:12" x14ac:dyDescent="0.25">
      <c r="B5971" s="234">
        <v>46247</v>
      </c>
      <c r="C5971" s="74" t="s">
        <v>22</v>
      </c>
      <c r="D5971" s="94" t="s">
        <v>144</v>
      </c>
      <c r="E5971" s="63">
        <v>137.79</v>
      </c>
      <c r="F5971" s="63">
        <v>1</v>
      </c>
      <c r="G5971" s="48">
        <f>+(Ventas_Wellpro[[#This Row],[Precio de Venta]]*0.16)*Ventas_Wellpro[[#This Row],[Cantidad Vendida]]</f>
        <v>22.046399999999998</v>
      </c>
      <c r="H5971" s="48">
        <v>137.79</v>
      </c>
      <c r="I5971" s="17">
        <f>+Ventas_Wellpro[[#This Row],[Total de Venta sin IVA]]+Ventas_Wellpro[[#This Row],[IVA]]</f>
        <v>159.8364</v>
      </c>
      <c r="J5971">
        <f>YEAR(Ventas_Wellpro[[#This Row],[Fecha]])</f>
        <v>2026</v>
      </c>
      <c r="K5971" t="str">
        <f>TEXT(Ventas_Wellpro[[#This Row],[Fecha]],"MMMM")</f>
        <v>agosto</v>
      </c>
      <c r="L5971">
        <f>DAY(Ventas_Wellpro[[#This Row],[Fecha]])</f>
        <v>13</v>
      </c>
    </row>
    <row r="5972" spans="2:12" x14ac:dyDescent="0.25">
      <c r="B5972" s="235">
        <v>46247</v>
      </c>
      <c r="C5972" s="74" t="s">
        <v>22</v>
      </c>
      <c r="D5972" s="95" t="s">
        <v>144</v>
      </c>
      <c r="E5972" s="64">
        <v>137.79</v>
      </c>
      <c r="F5972" s="64">
        <v>1</v>
      </c>
      <c r="G5972" s="48">
        <f>+(Ventas_Wellpro[[#This Row],[Precio de Venta]]*0.16)*Ventas_Wellpro[[#This Row],[Cantidad Vendida]]</f>
        <v>22.046399999999998</v>
      </c>
      <c r="H5972" s="65">
        <v>137.79</v>
      </c>
      <c r="I5972" s="17">
        <f>+Ventas_Wellpro[[#This Row],[Total de Venta sin IVA]]+Ventas_Wellpro[[#This Row],[IVA]]</f>
        <v>159.8364</v>
      </c>
      <c r="J5972">
        <f>YEAR(Ventas_Wellpro[[#This Row],[Fecha]])</f>
        <v>2026</v>
      </c>
      <c r="K5972" t="str">
        <f>TEXT(Ventas_Wellpro[[#This Row],[Fecha]],"MMMM")</f>
        <v>agosto</v>
      </c>
      <c r="L5972">
        <f>DAY(Ventas_Wellpro[[#This Row],[Fecha]])</f>
        <v>13</v>
      </c>
    </row>
    <row r="5973" spans="2:12" x14ac:dyDescent="0.25">
      <c r="B5973" s="234">
        <v>46248</v>
      </c>
      <c r="C5973" s="74" t="s">
        <v>22</v>
      </c>
      <c r="D5973" s="94" t="s">
        <v>144</v>
      </c>
      <c r="E5973" s="63">
        <v>137.79</v>
      </c>
      <c r="F5973" s="63">
        <v>1</v>
      </c>
      <c r="G5973" s="48">
        <f>+(Ventas_Wellpro[[#This Row],[Precio de Venta]]*0.16)*Ventas_Wellpro[[#This Row],[Cantidad Vendida]]</f>
        <v>22.046399999999998</v>
      </c>
      <c r="H5973" s="48">
        <v>137.79</v>
      </c>
      <c r="I5973" s="17">
        <f>+Ventas_Wellpro[[#This Row],[Total de Venta sin IVA]]+Ventas_Wellpro[[#This Row],[IVA]]</f>
        <v>159.8364</v>
      </c>
      <c r="J5973">
        <f>YEAR(Ventas_Wellpro[[#This Row],[Fecha]])</f>
        <v>2026</v>
      </c>
      <c r="K5973" t="str">
        <f>TEXT(Ventas_Wellpro[[#This Row],[Fecha]],"MMMM")</f>
        <v>agosto</v>
      </c>
      <c r="L5973">
        <f>DAY(Ventas_Wellpro[[#This Row],[Fecha]])</f>
        <v>14</v>
      </c>
    </row>
    <row r="5974" spans="2:12" x14ac:dyDescent="0.25">
      <c r="B5974" s="235">
        <v>46248</v>
      </c>
      <c r="C5974" s="74" t="s">
        <v>22</v>
      </c>
      <c r="D5974" s="95" t="s">
        <v>144</v>
      </c>
      <c r="E5974" s="64">
        <v>137.79</v>
      </c>
      <c r="F5974" s="64">
        <v>1</v>
      </c>
      <c r="G5974" s="48">
        <f>+(Ventas_Wellpro[[#This Row],[Precio de Venta]]*0.16)*Ventas_Wellpro[[#This Row],[Cantidad Vendida]]</f>
        <v>22.046399999999998</v>
      </c>
      <c r="H5974" s="65">
        <v>137.79</v>
      </c>
      <c r="I5974" s="17">
        <f>+Ventas_Wellpro[[#This Row],[Total de Venta sin IVA]]+Ventas_Wellpro[[#This Row],[IVA]]</f>
        <v>159.8364</v>
      </c>
      <c r="J5974">
        <f>YEAR(Ventas_Wellpro[[#This Row],[Fecha]])</f>
        <v>2026</v>
      </c>
      <c r="K5974" t="str">
        <f>TEXT(Ventas_Wellpro[[#This Row],[Fecha]],"MMMM")</f>
        <v>agosto</v>
      </c>
      <c r="L5974">
        <f>DAY(Ventas_Wellpro[[#This Row],[Fecha]])</f>
        <v>14</v>
      </c>
    </row>
    <row r="5975" spans="2:12" x14ac:dyDescent="0.25">
      <c r="B5975" s="234">
        <v>46248</v>
      </c>
      <c r="C5975" s="74" t="s">
        <v>22</v>
      </c>
      <c r="D5975" s="94" t="s">
        <v>144</v>
      </c>
      <c r="E5975" s="63">
        <v>137.79</v>
      </c>
      <c r="F5975" s="63">
        <v>1</v>
      </c>
      <c r="G5975" s="48">
        <f>+(Ventas_Wellpro[[#This Row],[Precio de Venta]]*0.16)*Ventas_Wellpro[[#This Row],[Cantidad Vendida]]</f>
        <v>22.046399999999998</v>
      </c>
      <c r="H5975" s="48">
        <v>137.79</v>
      </c>
      <c r="I5975" s="17">
        <f>+Ventas_Wellpro[[#This Row],[Total de Venta sin IVA]]+Ventas_Wellpro[[#This Row],[IVA]]</f>
        <v>159.8364</v>
      </c>
      <c r="J5975">
        <f>YEAR(Ventas_Wellpro[[#This Row],[Fecha]])</f>
        <v>2026</v>
      </c>
      <c r="K5975" t="str">
        <f>TEXT(Ventas_Wellpro[[#This Row],[Fecha]],"MMMM")</f>
        <v>agosto</v>
      </c>
      <c r="L5975">
        <f>DAY(Ventas_Wellpro[[#This Row],[Fecha]])</f>
        <v>14</v>
      </c>
    </row>
    <row r="5976" spans="2:12" x14ac:dyDescent="0.25">
      <c r="B5976" s="235">
        <v>46248</v>
      </c>
      <c r="C5976" s="74" t="s">
        <v>22</v>
      </c>
      <c r="D5976" s="95" t="s">
        <v>144</v>
      </c>
      <c r="E5976" s="64">
        <v>137.79</v>
      </c>
      <c r="F5976" s="64">
        <v>1</v>
      </c>
      <c r="G5976" s="48">
        <f>+(Ventas_Wellpro[[#This Row],[Precio de Venta]]*0.16)*Ventas_Wellpro[[#This Row],[Cantidad Vendida]]</f>
        <v>22.046399999999998</v>
      </c>
      <c r="H5976" s="65">
        <v>137.79</v>
      </c>
      <c r="I5976" s="17">
        <f>+Ventas_Wellpro[[#This Row],[Total de Venta sin IVA]]+Ventas_Wellpro[[#This Row],[IVA]]</f>
        <v>159.8364</v>
      </c>
      <c r="J5976">
        <f>YEAR(Ventas_Wellpro[[#This Row],[Fecha]])</f>
        <v>2026</v>
      </c>
      <c r="K5976" t="str">
        <f>TEXT(Ventas_Wellpro[[#This Row],[Fecha]],"MMMM")</f>
        <v>agosto</v>
      </c>
      <c r="L5976">
        <f>DAY(Ventas_Wellpro[[#This Row],[Fecha]])</f>
        <v>14</v>
      </c>
    </row>
    <row r="5977" spans="2:12" x14ac:dyDescent="0.25">
      <c r="B5977" s="234">
        <v>46248</v>
      </c>
      <c r="C5977" s="74" t="s">
        <v>22</v>
      </c>
      <c r="D5977" s="94" t="s">
        <v>144</v>
      </c>
      <c r="E5977" s="63">
        <v>137.79</v>
      </c>
      <c r="F5977" s="63">
        <v>1</v>
      </c>
      <c r="G5977" s="48">
        <f>+(Ventas_Wellpro[[#This Row],[Precio de Venta]]*0.16)*Ventas_Wellpro[[#This Row],[Cantidad Vendida]]</f>
        <v>22.046399999999998</v>
      </c>
      <c r="H5977" s="48">
        <v>137.79</v>
      </c>
      <c r="I5977" s="17">
        <f>+Ventas_Wellpro[[#This Row],[Total de Venta sin IVA]]+Ventas_Wellpro[[#This Row],[IVA]]</f>
        <v>159.8364</v>
      </c>
      <c r="J5977">
        <f>YEAR(Ventas_Wellpro[[#This Row],[Fecha]])</f>
        <v>2026</v>
      </c>
      <c r="K5977" t="str">
        <f>TEXT(Ventas_Wellpro[[#This Row],[Fecha]],"MMMM")</f>
        <v>agosto</v>
      </c>
      <c r="L5977">
        <f>DAY(Ventas_Wellpro[[#This Row],[Fecha]])</f>
        <v>14</v>
      </c>
    </row>
    <row r="5978" spans="2:12" x14ac:dyDescent="0.25">
      <c r="B5978" s="235">
        <v>46248</v>
      </c>
      <c r="C5978" s="74" t="s">
        <v>22</v>
      </c>
      <c r="D5978" s="95" t="s">
        <v>144</v>
      </c>
      <c r="E5978" s="64">
        <v>137.79</v>
      </c>
      <c r="F5978" s="64">
        <v>1</v>
      </c>
      <c r="G5978" s="48">
        <f>+(Ventas_Wellpro[[#This Row],[Precio de Venta]]*0.16)*Ventas_Wellpro[[#This Row],[Cantidad Vendida]]</f>
        <v>22.046399999999998</v>
      </c>
      <c r="H5978" s="65">
        <v>137.79</v>
      </c>
      <c r="I5978" s="17">
        <f>+Ventas_Wellpro[[#This Row],[Total de Venta sin IVA]]+Ventas_Wellpro[[#This Row],[IVA]]</f>
        <v>159.8364</v>
      </c>
      <c r="J5978">
        <f>YEAR(Ventas_Wellpro[[#This Row],[Fecha]])</f>
        <v>2026</v>
      </c>
      <c r="K5978" t="str">
        <f>TEXT(Ventas_Wellpro[[#This Row],[Fecha]],"MMMM")</f>
        <v>agosto</v>
      </c>
      <c r="L5978">
        <f>DAY(Ventas_Wellpro[[#This Row],[Fecha]])</f>
        <v>14</v>
      </c>
    </row>
    <row r="5979" spans="2:12" x14ac:dyDescent="0.25">
      <c r="B5979" s="234">
        <v>46251</v>
      </c>
      <c r="C5979" s="74" t="s">
        <v>22</v>
      </c>
      <c r="D5979" s="94" t="s">
        <v>144</v>
      </c>
      <c r="E5979" s="63">
        <v>137.79</v>
      </c>
      <c r="F5979" s="63">
        <v>1</v>
      </c>
      <c r="G5979" s="48">
        <f>+(Ventas_Wellpro[[#This Row],[Precio de Venta]]*0.16)*Ventas_Wellpro[[#This Row],[Cantidad Vendida]]</f>
        <v>22.046399999999998</v>
      </c>
      <c r="H5979" s="48">
        <v>137.79</v>
      </c>
      <c r="I5979" s="17">
        <f>+Ventas_Wellpro[[#This Row],[Total de Venta sin IVA]]+Ventas_Wellpro[[#This Row],[IVA]]</f>
        <v>159.8364</v>
      </c>
      <c r="J5979">
        <f>YEAR(Ventas_Wellpro[[#This Row],[Fecha]])</f>
        <v>2026</v>
      </c>
      <c r="K5979" t="str">
        <f>TEXT(Ventas_Wellpro[[#This Row],[Fecha]],"MMMM")</f>
        <v>agosto</v>
      </c>
      <c r="L5979">
        <f>DAY(Ventas_Wellpro[[#This Row],[Fecha]])</f>
        <v>17</v>
      </c>
    </row>
    <row r="5980" spans="2:12" x14ac:dyDescent="0.25">
      <c r="B5980" s="235">
        <v>46251</v>
      </c>
      <c r="C5980" s="74" t="s">
        <v>22</v>
      </c>
      <c r="D5980" s="95" t="s">
        <v>144</v>
      </c>
      <c r="E5980" s="64">
        <v>137.79</v>
      </c>
      <c r="F5980" s="64">
        <v>1</v>
      </c>
      <c r="G5980" s="48">
        <f>+(Ventas_Wellpro[[#This Row],[Precio de Venta]]*0.16)*Ventas_Wellpro[[#This Row],[Cantidad Vendida]]</f>
        <v>22.046399999999998</v>
      </c>
      <c r="H5980" s="65">
        <v>137.79</v>
      </c>
      <c r="I5980" s="17">
        <f>+Ventas_Wellpro[[#This Row],[Total de Venta sin IVA]]+Ventas_Wellpro[[#This Row],[IVA]]</f>
        <v>159.8364</v>
      </c>
      <c r="J5980">
        <f>YEAR(Ventas_Wellpro[[#This Row],[Fecha]])</f>
        <v>2026</v>
      </c>
      <c r="K5980" t="str">
        <f>TEXT(Ventas_Wellpro[[#This Row],[Fecha]],"MMMM")</f>
        <v>agosto</v>
      </c>
      <c r="L5980">
        <f>DAY(Ventas_Wellpro[[#This Row],[Fecha]])</f>
        <v>17</v>
      </c>
    </row>
    <row r="5981" spans="2:12" x14ac:dyDescent="0.25">
      <c r="B5981" s="234">
        <v>46251</v>
      </c>
      <c r="C5981" s="74" t="s">
        <v>22</v>
      </c>
      <c r="D5981" s="94" t="s">
        <v>144</v>
      </c>
      <c r="E5981" s="63">
        <v>137.79</v>
      </c>
      <c r="F5981" s="63">
        <v>1</v>
      </c>
      <c r="G5981" s="48">
        <f>+(Ventas_Wellpro[[#This Row],[Precio de Venta]]*0.16)*Ventas_Wellpro[[#This Row],[Cantidad Vendida]]</f>
        <v>22.046399999999998</v>
      </c>
      <c r="H5981" s="48">
        <v>137.79</v>
      </c>
      <c r="I5981" s="17">
        <f>+Ventas_Wellpro[[#This Row],[Total de Venta sin IVA]]+Ventas_Wellpro[[#This Row],[IVA]]</f>
        <v>159.8364</v>
      </c>
      <c r="J5981">
        <f>YEAR(Ventas_Wellpro[[#This Row],[Fecha]])</f>
        <v>2026</v>
      </c>
      <c r="K5981" t="str">
        <f>TEXT(Ventas_Wellpro[[#This Row],[Fecha]],"MMMM")</f>
        <v>agosto</v>
      </c>
      <c r="L5981">
        <f>DAY(Ventas_Wellpro[[#This Row],[Fecha]])</f>
        <v>17</v>
      </c>
    </row>
    <row r="5982" spans="2:12" x14ac:dyDescent="0.25">
      <c r="B5982" s="235">
        <v>46251</v>
      </c>
      <c r="C5982" s="74" t="s">
        <v>22</v>
      </c>
      <c r="D5982" s="95" t="s">
        <v>144</v>
      </c>
      <c r="E5982" s="64">
        <v>137.79</v>
      </c>
      <c r="F5982" s="64">
        <v>1</v>
      </c>
      <c r="G5982" s="48">
        <f>+(Ventas_Wellpro[[#This Row],[Precio de Venta]]*0.16)*Ventas_Wellpro[[#This Row],[Cantidad Vendida]]</f>
        <v>22.046399999999998</v>
      </c>
      <c r="H5982" s="65">
        <v>137.79</v>
      </c>
      <c r="I5982" s="17">
        <f>+Ventas_Wellpro[[#This Row],[Total de Venta sin IVA]]+Ventas_Wellpro[[#This Row],[IVA]]</f>
        <v>159.8364</v>
      </c>
      <c r="J5982">
        <f>YEAR(Ventas_Wellpro[[#This Row],[Fecha]])</f>
        <v>2026</v>
      </c>
      <c r="K5982" t="str">
        <f>TEXT(Ventas_Wellpro[[#This Row],[Fecha]],"MMMM")</f>
        <v>agosto</v>
      </c>
      <c r="L5982">
        <f>DAY(Ventas_Wellpro[[#This Row],[Fecha]])</f>
        <v>17</v>
      </c>
    </row>
    <row r="5983" spans="2:12" x14ac:dyDescent="0.25">
      <c r="B5983" s="234">
        <v>46251</v>
      </c>
      <c r="C5983" s="74" t="s">
        <v>22</v>
      </c>
      <c r="D5983" s="94" t="s">
        <v>144</v>
      </c>
      <c r="E5983" s="63">
        <v>137.79</v>
      </c>
      <c r="F5983" s="63">
        <v>1</v>
      </c>
      <c r="G5983" s="48">
        <f>+(Ventas_Wellpro[[#This Row],[Precio de Venta]]*0.16)*Ventas_Wellpro[[#This Row],[Cantidad Vendida]]</f>
        <v>22.046399999999998</v>
      </c>
      <c r="H5983" s="48">
        <v>137.79</v>
      </c>
      <c r="I5983" s="17">
        <f>+Ventas_Wellpro[[#This Row],[Total de Venta sin IVA]]+Ventas_Wellpro[[#This Row],[IVA]]</f>
        <v>159.8364</v>
      </c>
      <c r="J5983">
        <f>YEAR(Ventas_Wellpro[[#This Row],[Fecha]])</f>
        <v>2026</v>
      </c>
      <c r="K5983" t="str">
        <f>TEXT(Ventas_Wellpro[[#This Row],[Fecha]],"MMMM")</f>
        <v>agosto</v>
      </c>
      <c r="L5983">
        <f>DAY(Ventas_Wellpro[[#This Row],[Fecha]])</f>
        <v>17</v>
      </c>
    </row>
    <row r="5984" spans="2:12" x14ac:dyDescent="0.25">
      <c r="B5984" s="235">
        <v>46251</v>
      </c>
      <c r="C5984" s="74" t="s">
        <v>22</v>
      </c>
      <c r="D5984" s="95" t="s">
        <v>144</v>
      </c>
      <c r="E5984" s="64">
        <v>137.79</v>
      </c>
      <c r="F5984" s="64">
        <v>1</v>
      </c>
      <c r="G5984" s="48">
        <f>+(Ventas_Wellpro[[#This Row],[Precio de Venta]]*0.16)*Ventas_Wellpro[[#This Row],[Cantidad Vendida]]</f>
        <v>22.046399999999998</v>
      </c>
      <c r="H5984" s="65">
        <v>137.79</v>
      </c>
      <c r="I5984" s="17">
        <f>+Ventas_Wellpro[[#This Row],[Total de Venta sin IVA]]+Ventas_Wellpro[[#This Row],[IVA]]</f>
        <v>159.8364</v>
      </c>
      <c r="J5984">
        <f>YEAR(Ventas_Wellpro[[#This Row],[Fecha]])</f>
        <v>2026</v>
      </c>
      <c r="K5984" t="str">
        <f>TEXT(Ventas_Wellpro[[#This Row],[Fecha]],"MMMM")</f>
        <v>agosto</v>
      </c>
      <c r="L5984">
        <f>DAY(Ventas_Wellpro[[#This Row],[Fecha]])</f>
        <v>17</v>
      </c>
    </row>
    <row r="5985" spans="2:12" x14ac:dyDescent="0.25">
      <c r="B5985" s="234">
        <v>46251</v>
      </c>
      <c r="C5985" s="74" t="s">
        <v>22</v>
      </c>
      <c r="D5985" s="94" t="s">
        <v>144</v>
      </c>
      <c r="E5985" s="63">
        <v>137.79</v>
      </c>
      <c r="F5985" s="63">
        <v>1</v>
      </c>
      <c r="G5985" s="48">
        <f>+(Ventas_Wellpro[[#This Row],[Precio de Venta]]*0.16)*Ventas_Wellpro[[#This Row],[Cantidad Vendida]]</f>
        <v>22.046399999999998</v>
      </c>
      <c r="H5985" s="48">
        <v>137.79</v>
      </c>
      <c r="I5985" s="17">
        <f>+Ventas_Wellpro[[#This Row],[Total de Venta sin IVA]]+Ventas_Wellpro[[#This Row],[IVA]]</f>
        <v>159.8364</v>
      </c>
      <c r="J5985">
        <f>YEAR(Ventas_Wellpro[[#This Row],[Fecha]])</f>
        <v>2026</v>
      </c>
      <c r="K5985" t="str">
        <f>TEXT(Ventas_Wellpro[[#This Row],[Fecha]],"MMMM")</f>
        <v>agosto</v>
      </c>
      <c r="L5985">
        <f>DAY(Ventas_Wellpro[[#This Row],[Fecha]])</f>
        <v>17</v>
      </c>
    </row>
    <row r="5986" spans="2:12" x14ac:dyDescent="0.25">
      <c r="B5986" s="235">
        <v>46251</v>
      </c>
      <c r="C5986" s="74" t="s">
        <v>22</v>
      </c>
      <c r="D5986" s="95" t="s">
        <v>144</v>
      </c>
      <c r="E5986" s="64">
        <v>137.79</v>
      </c>
      <c r="F5986" s="64">
        <v>1</v>
      </c>
      <c r="G5986" s="48">
        <f>+(Ventas_Wellpro[[#This Row],[Precio de Venta]]*0.16)*Ventas_Wellpro[[#This Row],[Cantidad Vendida]]</f>
        <v>22.046399999999998</v>
      </c>
      <c r="H5986" s="65">
        <v>137.79</v>
      </c>
      <c r="I5986" s="17">
        <f>+Ventas_Wellpro[[#This Row],[Total de Venta sin IVA]]+Ventas_Wellpro[[#This Row],[IVA]]</f>
        <v>159.8364</v>
      </c>
      <c r="J5986">
        <f>YEAR(Ventas_Wellpro[[#This Row],[Fecha]])</f>
        <v>2026</v>
      </c>
      <c r="K5986" t="str">
        <f>TEXT(Ventas_Wellpro[[#This Row],[Fecha]],"MMMM")</f>
        <v>agosto</v>
      </c>
      <c r="L5986">
        <f>DAY(Ventas_Wellpro[[#This Row],[Fecha]])</f>
        <v>17</v>
      </c>
    </row>
    <row r="5987" spans="2:12" x14ac:dyDescent="0.25">
      <c r="B5987" s="234">
        <v>46251</v>
      </c>
      <c r="C5987" s="74" t="s">
        <v>22</v>
      </c>
      <c r="D5987" s="94" t="s">
        <v>144</v>
      </c>
      <c r="E5987" s="63">
        <v>137.79</v>
      </c>
      <c r="F5987" s="63">
        <v>1</v>
      </c>
      <c r="G5987" s="48">
        <f>+(Ventas_Wellpro[[#This Row],[Precio de Venta]]*0.16)*Ventas_Wellpro[[#This Row],[Cantidad Vendida]]</f>
        <v>22.046399999999998</v>
      </c>
      <c r="H5987" s="48">
        <v>137.79</v>
      </c>
      <c r="I5987" s="17">
        <f>+Ventas_Wellpro[[#This Row],[Total de Venta sin IVA]]+Ventas_Wellpro[[#This Row],[IVA]]</f>
        <v>159.8364</v>
      </c>
      <c r="J5987">
        <f>YEAR(Ventas_Wellpro[[#This Row],[Fecha]])</f>
        <v>2026</v>
      </c>
      <c r="K5987" t="str">
        <f>TEXT(Ventas_Wellpro[[#This Row],[Fecha]],"MMMM")</f>
        <v>agosto</v>
      </c>
      <c r="L5987">
        <f>DAY(Ventas_Wellpro[[#This Row],[Fecha]])</f>
        <v>17</v>
      </c>
    </row>
    <row r="5988" spans="2:12" x14ac:dyDescent="0.25">
      <c r="B5988" s="235">
        <v>46251</v>
      </c>
      <c r="C5988" s="74" t="s">
        <v>22</v>
      </c>
      <c r="D5988" s="95" t="s">
        <v>144</v>
      </c>
      <c r="E5988" s="64">
        <v>137.79</v>
      </c>
      <c r="F5988" s="64">
        <v>1</v>
      </c>
      <c r="G5988" s="48">
        <f>+(Ventas_Wellpro[[#This Row],[Precio de Venta]]*0.16)*Ventas_Wellpro[[#This Row],[Cantidad Vendida]]</f>
        <v>22.046399999999998</v>
      </c>
      <c r="H5988" s="65">
        <v>137.79</v>
      </c>
      <c r="I5988" s="17">
        <f>+Ventas_Wellpro[[#This Row],[Total de Venta sin IVA]]+Ventas_Wellpro[[#This Row],[IVA]]</f>
        <v>159.8364</v>
      </c>
      <c r="J5988">
        <f>YEAR(Ventas_Wellpro[[#This Row],[Fecha]])</f>
        <v>2026</v>
      </c>
      <c r="K5988" t="str">
        <f>TEXT(Ventas_Wellpro[[#This Row],[Fecha]],"MMMM")</f>
        <v>agosto</v>
      </c>
      <c r="L5988">
        <f>DAY(Ventas_Wellpro[[#This Row],[Fecha]])</f>
        <v>17</v>
      </c>
    </row>
    <row r="5989" spans="2:12" x14ac:dyDescent="0.25">
      <c r="B5989" s="234">
        <v>46251</v>
      </c>
      <c r="C5989" s="74" t="s">
        <v>22</v>
      </c>
      <c r="D5989" s="94" t="s">
        <v>144</v>
      </c>
      <c r="E5989" s="63">
        <v>137.79</v>
      </c>
      <c r="F5989" s="63">
        <v>1</v>
      </c>
      <c r="G5989" s="48">
        <f>+(Ventas_Wellpro[[#This Row],[Precio de Venta]]*0.16)*Ventas_Wellpro[[#This Row],[Cantidad Vendida]]</f>
        <v>22.046399999999998</v>
      </c>
      <c r="H5989" s="48">
        <v>137.79</v>
      </c>
      <c r="I5989" s="17">
        <f>+Ventas_Wellpro[[#This Row],[Total de Venta sin IVA]]+Ventas_Wellpro[[#This Row],[IVA]]</f>
        <v>159.8364</v>
      </c>
      <c r="J5989">
        <f>YEAR(Ventas_Wellpro[[#This Row],[Fecha]])</f>
        <v>2026</v>
      </c>
      <c r="K5989" t="str">
        <f>TEXT(Ventas_Wellpro[[#This Row],[Fecha]],"MMMM")</f>
        <v>agosto</v>
      </c>
      <c r="L5989">
        <f>DAY(Ventas_Wellpro[[#This Row],[Fecha]])</f>
        <v>17</v>
      </c>
    </row>
    <row r="5990" spans="2:12" x14ac:dyDescent="0.25">
      <c r="B5990" s="235">
        <v>46251</v>
      </c>
      <c r="C5990" s="74" t="s">
        <v>22</v>
      </c>
      <c r="D5990" s="95" t="s">
        <v>144</v>
      </c>
      <c r="E5990" s="64">
        <v>137.79</v>
      </c>
      <c r="F5990" s="64">
        <v>1</v>
      </c>
      <c r="G5990" s="48">
        <f>+(Ventas_Wellpro[[#This Row],[Precio de Venta]]*0.16)*Ventas_Wellpro[[#This Row],[Cantidad Vendida]]</f>
        <v>22.046399999999998</v>
      </c>
      <c r="H5990" s="65">
        <v>137.79</v>
      </c>
      <c r="I5990" s="17">
        <f>+Ventas_Wellpro[[#This Row],[Total de Venta sin IVA]]+Ventas_Wellpro[[#This Row],[IVA]]</f>
        <v>159.8364</v>
      </c>
      <c r="J5990">
        <f>YEAR(Ventas_Wellpro[[#This Row],[Fecha]])</f>
        <v>2026</v>
      </c>
      <c r="K5990" t="str">
        <f>TEXT(Ventas_Wellpro[[#This Row],[Fecha]],"MMMM")</f>
        <v>agosto</v>
      </c>
      <c r="L5990">
        <f>DAY(Ventas_Wellpro[[#This Row],[Fecha]])</f>
        <v>17</v>
      </c>
    </row>
    <row r="5991" spans="2:12" x14ac:dyDescent="0.25">
      <c r="B5991" s="234">
        <v>46251</v>
      </c>
      <c r="C5991" s="74" t="s">
        <v>22</v>
      </c>
      <c r="D5991" s="94" t="s">
        <v>144</v>
      </c>
      <c r="E5991" s="63">
        <v>137.79</v>
      </c>
      <c r="F5991" s="63">
        <v>1</v>
      </c>
      <c r="G5991" s="48">
        <f>+(Ventas_Wellpro[[#This Row],[Precio de Venta]]*0.16)*Ventas_Wellpro[[#This Row],[Cantidad Vendida]]</f>
        <v>22.046399999999998</v>
      </c>
      <c r="H5991" s="48">
        <v>137.79</v>
      </c>
      <c r="I5991" s="17">
        <f>+Ventas_Wellpro[[#This Row],[Total de Venta sin IVA]]+Ventas_Wellpro[[#This Row],[IVA]]</f>
        <v>159.8364</v>
      </c>
      <c r="J5991">
        <f>YEAR(Ventas_Wellpro[[#This Row],[Fecha]])</f>
        <v>2026</v>
      </c>
      <c r="K5991" t="str">
        <f>TEXT(Ventas_Wellpro[[#This Row],[Fecha]],"MMMM")</f>
        <v>agosto</v>
      </c>
      <c r="L5991">
        <f>DAY(Ventas_Wellpro[[#This Row],[Fecha]])</f>
        <v>17</v>
      </c>
    </row>
    <row r="5992" spans="2:12" x14ac:dyDescent="0.25">
      <c r="B5992" s="235">
        <v>46252</v>
      </c>
      <c r="C5992" s="74" t="s">
        <v>22</v>
      </c>
      <c r="D5992" s="95" t="s">
        <v>144</v>
      </c>
      <c r="E5992" s="64">
        <v>137.79</v>
      </c>
      <c r="F5992" s="64">
        <v>1</v>
      </c>
      <c r="G5992" s="48">
        <f>+(Ventas_Wellpro[[#This Row],[Precio de Venta]]*0.16)*Ventas_Wellpro[[#This Row],[Cantidad Vendida]]</f>
        <v>22.046399999999998</v>
      </c>
      <c r="H5992" s="65">
        <v>137.79</v>
      </c>
      <c r="I5992" s="17">
        <f>+Ventas_Wellpro[[#This Row],[Total de Venta sin IVA]]+Ventas_Wellpro[[#This Row],[IVA]]</f>
        <v>159.8364</v>
      </c>
      <c r="J5992">
        <f>YEAR(Ventas_Wellpro[[#This Row],[Fecha]])</f>
        <v>2026</v>
      </c>
      <c r="K5992" t="str">
        <f>TEXT(Ventas_Wellpro[[#This Row],[Fecha]],"MMMM")</f>
        <v>agosto</v>
      </c>
      <c r="L5992">
        <f>DAY(Ventas_Wellpro[[#This Row],[Fecha]])</f>
        <v>18</v>
      </c>
    </row>
    <row r="5993" spans="2:12" x14ac:dyDescent="0.25">
      <c r="B5993" s="234">
        <v>46252</v>
      </c>
      <c r="C5993" s="74" t="s">
        <v>22</v>
      </c>
      <c r="D5993" s="94" t="s">
        <v>144</v>
      </c>
      <c r="E5993" s="63">
        <v>137.79</v>
      </c>
      <c r="F5993" s="63">
        <v>1</v>
      </c>
      <c r="G5993" s="48">
        <f>+(Ventas_Wellpro[[#This Row],[Precio de Venta]]*0.16)*Ventas_Wellpro[[#This Row],[Cantidad Vendida]]</f>
        <v>22.046399999999998</v>
      </c>
      <c r="H5993" s="48">
        <v>137.79</v>
      </c>
      <c r="I5993" s="17">
        <f>+Ventas_Wellpro[[#This Row],[Total de Venta sin IVA]]+Ventas_Wellpro[[#This Row],[IVA]]</f>
        <v>159.8364</v>
      </c>
      <c r="J5993">
        <f>YEAR(Ventas_Wellpro[[#This Row],[Fecha]])</f>
        <v>2026</v>
      </c>
      <c r="K5993" t="str">
        <f>TEXT(Ventas_Wellpro[[#This Row],[Fecha]],"MMMM")</f>
        <v>agosto</v>
      </c>
      <c r="L5993">
        <f>DAY(Ventas_Wellpro[[#This Row],[Fecha]])</f>
        <v>18</v>
      </c>
    </row>
    <row r="5994" spans="2:12" x14ac:dyDescent="0.25">
      <c r="B5994" s="235">
        <v>46252</v>
      </c>
      <c r="C5994" s="74" t="s">
        <v>22</v>
      </c>
      <c r="D5994" s="95" t="s">
        <v>144</v>
      </c>
      <c r="E5994" s="64">
        <v>137.79</v>
      </c>
      <c r="F5994" s="64">
        <v>1</v>
      </c>
      <c r="G5994" s="48">
        <f>+(Ventas_Wellpro[[#This Row],[Precio de Venta]]*0.16)*Ventas_Wellpro[[#This Row],[Cantidad Vendida]]</f>
        <v>22.046399999999998</v>
      </c>
      <c r="H5994" s="65">
        <v>137.79</v>
      </c>
      <c r="I5994" s="17">
        <f>+Ventas_Wellpro[[#This Row],[Total de Venta sin IVA]]+Ventas_Wellpro[[#This Row],[IVA]]</f>
        <v>159.8364</v>
      </c>
      <c r="J5994">
        <f>YEAR(Ventas_Wellpro[[#This Row],[Fecha]])</f>
        <v>2026</v>
      </c>
      <c r="K5994" t="str">
        <f>TEXT(Ventas_Wellpro[[#This Row],[Fecha]],"MMMM")</f>
        <v>agosto</v>
      </c>
      <c r="L5994">
        <f>DAY(Ventas_Wellpro[[#This Row],[Fecha]])</f>
        <v>18</v>
      </c>
    </row>
    <row r="5995" spans="2:12" x14ac:dyDescent="0.25">
      <c r="B5995" s="234">
        <v>46253</v>
      </c>
      <c r="C5995" s="74" t="s">
        <v>22</v>
      </c>
      <c r="D5995" s="94" t="s">
        <v>144</v>
      </c>
      <c r="E5995" s="63">
        <v>137.79</v>
      </c>
      <c r="F5995" s="63">
        <v>1</v>
      </c>
      <c r="G5995" s="48">
        <f>+(Ventas_Wellpro[[#This Row],[Precio de Venta]]*0.16)*Ventas_Wellpro[[#This Row],[Cantidad Vendida]]</f>
        <v>22.046399999999998</v>
      </c>
      <c r="H5995" s="48">
        <v>137.79</v>
      </c>
      <c r="I5995" s="17">
        <f>+Ventas_Wellpro[[#This Row],[Total de Venta sin IVA]]+Ventas_Wellpro[[#This Row],[IVA]]</f>
        <v>159.8364</v>
      </c>
      <c r="J5995">
        <f>YEAR(Ventas_Wellpro[[#This Row],[Fecha]])</f>
        <v>2026</v>
      </c>
      <c r="K5995" t="str">
        <f>TEXT(Ventas_Wellpro[[#This Row],[Fecha]],"MMMM")</f>
        <v>agosto</v>
      </c>
      <c r="L5995">
        <f>DAY(Ventas_Wellpro[[#This Row],[Fecha]])</f>
        <v>19</v>
      </c>
    </row>
    <row r="5996" spans="2:12" x14ac:dyDescent="0.25">
      <c r="B5996" s="235">
        <v>46253</v>
      </c>
      <c r="C5996" s="74" t="s">
        <v>22</v>
      </c>
      <c r="D5996" s="95" t="s">
        <v>144</v>
      </c>
      <c r="E5996" s="64">
        <v>137.79</v>
      </c>
      <c r="F5996" s="64">
        <v>1</v>
      </c>
      <c r="G5996" s="48">
        <f>+(Ventas_Wellpro[[#This Row],[Precio de Venta]]*0.16)*Ventas_Wellpro[[#This Row],[Cantidad Vendida]]</f>
        <v>22.046399999999998</v>
      </c>
      <c r="H5996" s="65">
        <v>137.79</v>
      </c>
      <c r="I5996" s="17">
        <f>+Ventas_Wellpro[[#This Row],[Total de Venta sin IVA]]+Ventas_Wellpro[[#This Row],[IVA]]</f>
        <v>159.8364</v>
      </c>
      <c r="J5996">
        <f>YEAR(Ventas_Wellpro[[#This Row],[Fecha]])</f>
        <v>2026</v>
      </c>
      <c r="K5996" t="str">
        <f>TEXT(Ventas_Wellpro[[#This Row],[Fecha]],"MMMM")</f>
        <v>agosto</v>
      </c>
      <c r="L5996">
        <f>DAY(Ventas_Wellpro[[#This Row],[Fecha]])</f>
        <v>19</v>
      </c>
    </row>
    <row r="5997" spans="2:12" x14ac:dyDescent="0.25">
      <c r="B5997" s="234">
        <v>46253</v>
      </c>
      <c r="C5997" s="74" t="s">
        <v>22</v>
      </c>
      <c r="D5997" s="94" t="s">
        <v>144</v>
      </c>
      <c r="E5997" s="63">
        <v>137.79</v>
      </c>
      <c r="F5997" s="63">
        <v>1</v>
      </c>
      <c r="G5997" s="48">
        <f>+(Ventas_Wellpro[[#This Row],[Precio de Venta]]*0.16)*Ventas_Wellpro[[#This Row],[Cantidad Vendida]]</f>
        <v>22.046399999999998</v>
      </c>
      <c r="H5997" s="48">
        <v>137.79</v>
      </c>
      <c r="I5997" s="17">
        <f>+Ventas_Wellpro[[#This Row],[Total de Venta sin IVA]]+Ventas_Wellpro[[#This Row],[IVA]]</f>
        <v>159.8364</v>
      </c>
      <c r="J5997">
        <f>YEAR(Ventas_Wellpro[[#This Row],[Fecha]])</f>
        <v>2026</v>
      </c>
      <c r="K5997" t="str">
        <f>TEXT(Ventas_Wellpro[[#This Row],[Fecha]],"MMMM")</f>
        <v>agosto</v>
      </c>
      <c r="L5997">
        <f>DAY(Ventas_Wellpro[[#This Row],[Fecha]])</f>
        <v>19</v>
      </c>
    </row>
    <row r="5998" spans="2:12" x14ac:dyDescent="0.25">
      <c r="B5998" s="235">
        <v>46253</v>
      </c>
      <c r="C5998" s="74" t="s">
        <v>22</v>
      </c>
      <c r="D5998" s="95" t="s">
        <v>144</v>
      </c>
      <c r="E5998" s="64">
        <v>137.79</v>
      </c>
      <c r="F5998" s="64">
        <v>1</v>
      </c>
      <c r="G5998" s="48">
        <f>+(Ventas_Wellpro[[#This Row],[Precio de Venta]]*0.16)*Ventas_Wellpro[[#This Row],[Cantidad Vendida]]</f>
        <v>22.046399999999998</v>
      </c>
      <c r="H5998" s="65">
        <v>137.79</v>
      </c>
      <c r="I5998" s="17">
        <f>+Ventas_Wellpro[[#This Row],[Total de Venta sin IVA]]+Ventas_Wellpro[[#This Row],[IVA]]</f>
        <v>159.8364</v>
      </c>
      <c r="J5998">
        <f>YEAR(Ventas_Wellpro[[#This Row],[Fecha]])</f>
        <v>2026</v>
      </c>
      <c r="K5998" t="str">
        <f>TEXT(Ventas_Wellpro[[#This Row],[Fecha]],"MMMM")</f>
        <v>agosto</v>
      </c>
      <c r="L5998">
        <f>DAY(Ventas_Wellpro[[#This Row],[Fecha]])</f>
        <v>19</v>
      </c>
    </row>
    <row r="5999" spans="2:12" x14ac:dyDescent="0.25">
      <c r="B5999" s="234">
        <v>46253</v>
      </c>
      <c r="C5999" s="74" t="s">
        <v>22</v>
      </c>
      <c r="D5999" s="94" t="s">
        <v>144</v>
      </c>
      <c r="E5999" s="63">
        <v>137.79</v>
      </c>
      <c r="F5999" s="63">
        <v>1</v>
      </c>
      <c r="G5999" s="48">
        <f>+(Ventas_Wellpro[[#This Row],[Precio de Venta]]*0.16)*Ventas_Wellpro[[#This Row],[Cantidad Vendida]]</f>
        <v>22.046399999999998</v>
      </c>
      <c r="H5999" s="48">
        <v>137.79</v>
      </c>
      <c r="I5999" s="17">
        <f>+Ventas_Wellpro[[#This Row],[Total de Venta sin IVA]]+Ventas_Wellpro[[#This Row],[IVA]]</f>
        <v>159.8364</v>
      </c>
      <c r="J5999">
        <f>YEAR(Ventas_Wellpro[[#This Row],[Fecha]])</f>
        <v>2026</v>
      </c>
      <c r="K5999" t="str">
        <f>TEXT(Ventas_Wellpro[[#This Row],[Fecha]],"MMMM")</f>
        <v>agosto</v>
      </c>
      <c r="L5999">
        <f>DAY(Ventas_Wellpro[[#This Row],[Fecha]])</f>
        <v>19</v>
      </c>
    </row>
    <row r="6000" spans="2:12" x14ac:dyDescent="0.25">
      <c r="B6000" s="235">
        <v>46254</v>
      </c>
      <c r="C6000" s="74" t="s">
        <v>22</v>
      </c>
      <c r="D6000" s="95" t="s">
        <v>144</v>
      </c>
      <c r="E6000" s="64">
        <v>137.79</v>
      </c>
      <c r="F6000" s="64">
        <v>1</v>
      </c>
      <c r="G6000" s="48">
        <f>+(Ventas_Wellpro[[#This Row],[Precio de Venta]]*0.16)*Ventas_Wellpro[[#This Row],[Cantidad Vendida]]</f>
        <v>22.046399999999998</v>
      </c>
      <c r="H6000" s="65">
        <v>137.79</v>
      </c>
      <c r="I6000" s="17">
        <f>+Ventas_Wellpro[[#This Row],[Total de Venta sin IVA]]+Ventas_Wellpro[[#This Row],[IVA]]</f>
        <v>159.8364</v>
      </c>
      <c r="J6000">
        <f>YEAR(Ventas_Wellpro[[#This Row],[Fecha]])</f>
        <v>2026</v>
      </c>
      <c r="K6000" t="str">
        <f>TEXT(Ventas_Wellpro[[#This Row],[Fecha]],"MMMM")</f>
        <v>agosto</v>
      </c>
      <c r="L6000">
        <f>DAY(Ventas_Wellpro[[#This Row],[Fecha]])</f>
        <v>20</v>
      </c>
    </row>
    <row r="6001" spans="2:12" x14ac:dyDescent="0.25">
      <c r="B6001" s="234">
        <v>46254</v>
      </c>
      <c r="C6001" s="74" t="s">
        <v>22</v>
      </c>
      <c r="D6001" s="94" t="s">
        <v>144</v>
      </c>
      <c r="E6001" s="63">
        <v>137.79</v>
      </c>
      <c r="F6001" s="63">
        <v>1</v>
      </c>
      <c r="G6001" s="48">
        <f>+(Ventas_Wellpro[[#This Row],[Precio de Venta]]*0.16)*Ventas_Wellpro[[#This Row],[Cantidad Vendida]]</f>
        <v>22.046399999999998</v>
      </c>
      <c r="H6001" s="48">
        <v>137.79</v>
      </c>
      <c r="I6001" s="17">
        <f>+Ventas_Wellpro[[#This Row],[Total de Venta sin IVA]]+Ventas_Wellpro[[#This Row],[IVA]]</f>
        <v>159.8364</v>
      </c>
      <c r="J6001">
        <f>YEAR(Ventas_Wellpro[[#This Row],[Fecha]])</f>
        <v>2026</v>
      </c>
      <c r="K6001" t="str">
        <f>TEXT(Ventas_Wellpro[[#This Row],[Fecha]],"MMMM")</f>
        <v>agosto</v>
      </c>
      <c r="L6001">
        <f>DAY(Ventas_Wellpro[[#This Row],[Fecha]])</f>
        <v>20</v>
      </c>
    </row>
    <row r="6002" spans="2:12" x14ac:dyDescent="0.25">
      <c r="B6002" s="235">
        <v>46254</v>
      </c>
      <c r="C6002" s="74" t="s">
        <v>22</v>
      </c>
      <c r="D6002" s="95" t="s">
        <v>144</v>
      </c>
      <c r="E6002" s="64">
        <v>137.79</v>
      </c>
      <c r="F6002" s="64">
        <v>1</v>
      </c>
      <c r="G6002" s="48">
        <f>+(Ventas_Wellpro[[#This Row],[Precio de Venta]]*0.16)*Ventas_Wellpro[[#This Row],[Cantidad Vendida]]</f>
        <v>22.046399999999998</v>
      </c>
      <c r="H6002" s="65">
        <v>137.79</v>
      </c>
      <c r="I6002" s="17">
        <f>+Ventas_Wellpro[[#This Row],[Total de Venta sin IVA]]+Ventas_Wellpro[[#This Row],[IVA]]</f>
        <v>159.8364</v>
      </c>
      <c r="J6002">
        <f>YEAR(Ventas_Wellpro[[#This Row],[Fecha]])</f>
        <v>2026</v>
      </c>
      <c r="K6002" t="str">
        <f>TEXT(Ventas_Wellpro[[#This Row],[Fecha]],"MMMM")</f>
        <v>agosto</v>
      </c>
      <c r="L6002">
        <f>DAY(Ventas_Wellpro[[#This Row],[Fecha]])</f>
        <v>20</v>
      </c>
    </row>
    <row r="6003" spans="2:12" x14ac:dyDescent="0.25">
      <c r="B6003" s="234">
        <v>46254</v>
      </c>
      <c r="C6003" s="74" t="s">
        <v>22</v>
      </c>
      <c r="D6003" s="94" t="s">
        <v>144</v>
      </c>
      <c r="E6003" s="63">
        <v>137.79</v>
      </c>
      <c r="F6003" s="63">
        <v>1</v>
      </c>
      <c r="G6003" s="48">
        <f>+(Ventas_Wellpro[[#This Row],[Precio de Venta]]*0.16)*Ventas_Wellpro[[#This Row],[Cantidad Vendida]]</f>
        <v>22.046399999999998</v>
      </c>
      <c r="H6003" s="48">
        <v>137.79</v>
      </c>
      <c r="I6003" s="17">
        <f>+Ventas_Wellpro[[#This Row],[Total de Venta sin IVA]]+Ventas_Wellpro[[#This Row],[IVA]]</f>
        <v>159.8364</v>
      </c>
      <c r="J6003">
        <f>YEAR(Ventas_Wellpro[[#This Row],[Fecha]])</f>
        <v>2026</v>
      </c>
      <c r="K6003" t="str">
        <f>TEXT(Ventas_Wellpro[[#This Row],[Fecha]],"MMMM")</f>
        <v>agosto</v>
      </c>
      <c r="L6003">
        <f>DAY(Ventas_Wellpro[[#This Row],[Fecha]])</f>
        <v>20</v>
      </c>
    </row>
    <row r="6004" spans="2:12" x14ac:dyDescent="0.25">
      <c r="B6004" s="235">
        <v>46254</v>
      </c>
      <c r="C6004" s="74" t="s">
        <v>22</v>
      </c>
      <c r="D6004" s="95" t="s">
        <v>144</v>
      </c>
      <c r="E6004" s="64">
        <v>137.79</v>
      </c>
      <c r="F6004" s="64">
        <v>1</v>
      </c>
      <c r="G6004" s="48">
        <f>+(Ventas_Wellpro[[#This Row],[Precio de Venta]]*0.16)*Ventas_Wellpro[[#This Row],[Cantidad Vendida]]</f>
        <v>22.046399999999998</v>
      </c>
      <c r="H6004" s="65">
        <v>137.79</v>
      </c>
      <c r="I6004" s="17">
        <f>+Ventas_Wellpro[[#This Row],[Total de Venta sin IVA]]+Ventas_Wellpro[[#This Row],[IVA]]</f>
        <v>159.8364</v>
      </c>
      <c r="J6004">
        <f>YEAR(Ventas_Wellpro[[#This Row],[Fecha]])</f>
        <v>2026</v>
      </c>
      <c r="K6004" t="str">
        <f>TEXT(Ventas_Wellpro[[#This Row],[Fecha]],"MMMM")</f>
        <v>agosto</v>
      </c>
      <c r="L6004">
        <f>DAY(Ventas_Wellpro[[#This Row],[Fecha]])</f>
        <v>20</v>
      </c>
    </row>
    <row r="6005" spans="2:12" x14ac:dyDescent="0.25">
      <c r="B6005" s="234">
        <v>46255</v>
      </c>
      <c r="C6005" s="74" t="s">
        <v>22</v>
      </c>
      <c r="D6005" s="94" t="s">
        <v>144</v>
      </c>
      <c r="E6005" s="63">
        <v>137.79</v>
      </c>
      <c r="F6005" s="63">
        <v>1</v>
      </c>
      <c r="G6005" s="48">
        <f>+(Ventas_Wellpro[[#This Row],[Precio de Venta]]*0.16)*Ventas_Wellpro[[#This Row],[Cantidad Vendida]]</f>
        <v>22.046399999999998</v>
      </c>
      <c r="H6005" s="48">
        <v>137.79</v>
      </c>
      <c r="I6005" s="17">
        <f>+Ventas_Wellpro[[#This Row],[Total de Venta sin IVA]]+Ventas_Wellpro[[#This Row],[IVA]]</f>
        <v>159.8364</v>
      </c>
      <c r="J6005">
        <f>YEAR(Ventas_Wellpro[[#This Row],[Fecha]])</f>
        <v>2026</v>
      </c>
      <c r="K6005" t="str">
        <f>TEXT(Ventas_Wellpro[[#This Row],[Fecha]],"MMMM")</f>
        <v>agosto</v>
      </c>
      <c r="L6005">
        <f>DAY(Ventas_Wellpro[[#This Row],[Fecha]])</f>
        <v>21</v>
      </c>
    </row>
    <row r="6006" spans="2:12" x14ac:dyDescent="0.25">
      <c r="B6006" s="235">
        <v>46255</v>
      </c>
      <c r="C6006" s="74" t="s">
        <v>22</v>
      </c>
      <c r="D6006" s="95" t="s">
        <v>144</v>
      </c>
      <c r="E6006" s="64">
        <v>137.79</v>
      </c>
      <c r="F6006" s="64">
        <v>1</v>
      </c>
      <c r="G6006" s="48">
        <f>+(Ventas_Wellpro[[#This Row],[Precio de Venta]]*0.16)*Ventas_Wellpro[[#This Row],[Cantidad Vendida]]</f>
        <v>22.046399999999998</v>
      </c>
      <c r="H6006" s="65">
        <v>137.79</v>
      </c>
      <c r="I6006" s="17">
        <f>+Ventas_Wellpro[[#This Row],[Total de Venta sin IVA]]+Ventas_Wellpro[[#This Row],[IVA]]</f>
        <v>159.8364</v>
      </c>
      <c r="J6006">
        <f>YEAR(Ventas_Wellpro[[#This Row],[Fecha]])</f>
        <v>2026</v>
      </c>
      <c r="K6006" t="str">
        <f>TEXT(Ventas_Wellpro[[#This Row],[Fecha]],"MMMM")</f>
        <v>agosto</v>
      </c>
      <c r="L6006">
        <f>DAY(Ventas_Wellpro[[#This Row],[Fecha]])</f>
        <v>21</v>
      </c>
    </row>
    <row r="6007" spans="2:12" x14ac:dyDescent="0.25">
      <c r="B6007" s="234">
        <v>46255</v>
      </c>
      <c r="C6007" s="74" t="s">
        <v>22</v>
      </c>
      <c r="D6007" s="94" t="s">
        <v>144</v>
      </c>
      <c r="E6007" s="63">
        <v>137.79</v>
      </c>
      <c r="F6007" s="63">
        <v>1</v>
      </c>
      <c r="G6007" s="48">
        <f>+(Ventas_Wellpro[[#This Row],[Precio de Venta]]*0.16)*Ventas_Wellpro[[#This Row],[Cantidad Vendida]]</f>
        <v>22.046399999999998</v>
      </c>
      <c r="H6007" s="48">
        <v>137.79</v>
      </c>
      <c r="I6007" s="17">
        <f>+Ventas_Wellpro[[#This Row],[Total de Venta sin IVA]]+Ventas_Wellpro[[#This Row],[IVA]]</f>
        <v>159.8364</v>
      </c>
      <c r="J6007">
        <f>YEAR(Ventas_Wellpro[[#This Row],[Fecha]])</f>
        <v>2026</v>
      </c>
      <c r="K6007" t="str">
        <f>TEXT(Ventas_Wellpro[[#This Row],[Fecha]],"MMMM")</f>
        <v>agosto</v>
      </c>
      <c r="L6007">
        <f>DAY(Ventas_Wellpro[[#This Row],[Fecha]])</f>
        <v>21</v>
      </c>
    </row>
    <row r="6008" spans="2:12" x14ac:dyDescent="0.25">
      <c r="B6008" s="235">
        <v>46258</v>
      </c>
      <c r="C6008" s="74" t="s">
        <v>22</v>
      </c>
      <c r="D6008" s="95" t="s">
        <v>144</v>
      </c>
      <c r="E6008" s="64">
        <v>137.79</v>
      </c>
      <c r="F6008" s="64">
        <v>1</v>
      </c>
      <c r="G6008" s="48">
        <f>+(Ventas_Wellpro[[#This Row],[Precio de Venta]]*0.16)*Ventas_Wellpro[[#This Row],[Cantidad Vendida]]</f>
        <v>22.046399999999998</v>
      </c>
      <c r="H6008" s="65">
        <v>137.79</v>
      </c>
      <c r="I6008" s="17">
        <f>+Ventas_Wellpro[[#This Row],[Total de Venta sin IVA]]+Ventas_Wellpro[[#This Row],[IVA]]</f>
        <v>159.8364</v>
      </c>
      <c r="J6008">
        <f>YEAR(Ventas_Wellpro[[#This Row],[Fecha]])</f>
        <v>2026</v>
      </c>
      <c r="K6008" t="str">
        <f>TEXT(Ventas_Wellpro[[#This Row],[Fecha]],"MMMM")</f>
        <v>agosto</v>
      </c>
      <c r="L6008">
        <f>DAY(Ventas_Wellpro[[#This Row],[Fecha]])</f>
        <v>24</v>
      </c>
    </row>
    <row r="6009" spans="2:12" x14ac:dyDescent="0.25">
      <c r="B6009" s="234">
        <v>46258</v>
      </c>
      <c r="C6009" s="74" t="s">
        <v>22</v>
      </c>
      <c r="D6009" s="94" t="s">
        <v>144</v>
      </c>
      <c r="E6009" s="63">
        <v>137.79</v>
      </c>
      <c r="F6009" s="63">
        <v>1</v>
      </c>
      <c r="G6009" s="48">
        <f>+(Ventas_Wellpro[[#This Row],[Precio de Venta]]*0.16)*Ventas_Wellpro[[#This Row],[Cantidad Vendida]]</f>
        <v>22.046399999999998</v>
      </c>
      <c r="H6009" s="48">
        <v>137.79</v>
      </c>
      <c r="I6009" s="17">
        <f>+Ventas_Wellpro[[#This Row],[Total de Venta sin IVA]]+Ventas_Wellpro[[#This Row],[IVA]]</f>
        <v>159.8364</v>
      </c>
      <c r="J6009">
        <f>YEAR(Ventas_Wellpro[[#This Row],[Fecha]])</f>
        <v>2026</v>
      </c>
      <c r="K6009" t="str">
        <f>TEXT(Ventas_Wellpro[[#This Row],[Fecha]],"MMMM")</f>
        <v>agosto</v>
      </c>
      <c r="L6009">
        <f>DAY(Ventas_Wellpro[[#This Row],[Fecha]])</f>
        <v>24</v>
      </c>
    </row>
    <row r="6010" spans="2:12" x14ac:dyDescent="0.25">
      <c r="B6010" s="235">
        <v>46258</v>
      </c>
      <c r="C6010" s="74" t="s">
        <v>22</v>
      </c>
      <c r="D6010" s="95" t="s">
        <v>144</v>
      </c>
      <c r="E6010" s="64">
        <v>137.79</v>
      </c>
      <c r="F6010" s="64">
        <v>1</v>
      </c>
      <c r="G6010" s="48">
        <f>+(Ventas_Wellpro[[#This Row],[Precio de Venta]]*0.16)*Ventas_Wellpro[[#This Row],[Cantidad Vendida]]</f>
        <v>22.046399999999998</v>
      </c>
      <c r="H6010" s="65">
        <v>137.79</v>
      </c>
      <c r="I6010" s="17">
        <f>+Ventas_Wellpro[[#This Row],[Total de Venta sin IVA]]+Ventas_Wellpro[[#This Row],[IVA]]</f>
        <v>159.8364</v>
      </c>
      <c r="J6010">
        <f>YEAR(Ventas_Wellpro[[#This Row],[Fecha]])</f>
        <v>2026</v>
      </c>
      <c r="K6010" t="str">
        <f>TEXT(Ventas_Wellpro[[#This Row],[Fecha]],"MMMM")</f>
        <v>agosto</v>
      </c>
      <c r="L6010">
        <f>DAY(Ventas_Wellpro[[#This Row],[Fecha]])</f>
        <v>24</v>
      </c>
    </row>
    <row r="6011" spans="2:12" x14ac:dyDescent="0.25">
      <c r="B6011" s="234">
        <v>46258</v>
      </c>
      <c r="C6011" s="74" t="s">
        <v>22</v>
      </c>
      <c r="D6011" s="94" t="s">
        <v>144</v>
      </c>
      <c r="E6011" s="63">
        <v>137.79</v>
      </c>
      <c r="F6011" s="63">
        <v>1</v>
      </c>
      <c r="G6011" s="48">
        <f>+(Ventas_Wellpro[[#This Row],[Precio de Venta]]*0.16)*Ventas_Wellpro[[#This Row],[Cantidad Vendida]]</f>
        <v>22.046399999999998</v>
      </c>
      <c r="H6011" s="48">
        <v>137.79</v>
      </c>
      <c r="I6011" s="17">
        <f>+Ventas_Wellpro[[#This Row],[Total de Venta sin IVA]]+Ventas_Wellpro[[#This Row],[IVA]]</f>
        <v>159.8364</v>
      </c>
      <c r="J6011">
        <f>YEAR(Ventas_Wellpro[[#This Row],[Fecha]])</f>
        <v>2026</v>
      </c>
      <c r="K6011" t="str">
        <f>TEXT(Ventas_Wellpro[[#This Row],[Fecha]],"MMMM")</f>
        <v>agosto</v>
      </c>
      <c r="L6011">
        <f>DAY(Ventas_Wellpro[[#This Row],[Fecha]])</f>
        <v>24</v>
      </c>
    </row>
    <row r="6012" spans="2:12" x14ac:dyDescent="0.25">
      <c r="B6012" s="235">
        <v>46258</v>
      </c>
      <c r="C6012" s="74" t="s">
        <v>22</v>
      </c>
      <c r="D6012" s="95" t="s">
        <v>144</v>
      </c>
      <c r="E6012" s="64">
        <v>137.79</v>
      </c>
      <c r="F6012" s="64">
        <v>1</v>
      </c>
      <c r="G6012" s="48">
        <f>+(Ventas_Wellpro[[#This Row],[Precio de Venta]]*0.16)*Ventas_Wellpro[[#This Row],[Cantidad Vendida]]</f>
        <v>22.046399999999998</v>
      </c>
      <c r="H6012" s="65">
        <v>137.79</v>
      </c>
      <c r="I6012" s="17">
        <f>+Ventas_Wellpro[[#This Row],[Total de Venta sin IVA]]+Ventas_Wellpro[[#This Row],[IVA]]</f>
        <v>159.8364</v>
      </c>
      <c r="J6012">
        <f>YEAR(Ventas_Wellpro[[#This Row],[Fecha]])</f>
        <v>2026</v>
      </c>
      <c r="K6012" t="str">
        <f>TEXT(Ventas_Wellpro[[#This Row],[Fecha]],"MMMM")</f>
        <v>agosto</v>
      </c>
      <c r="L6012">
        <f>DAY(Ventas_Wellpro[[#This Row],[Fecha]])</f>
        <v>24</v>
      </c>
    </row>
    <row r="6013" spans="2:12" x14ac:dyDescent="0.25">
      <c r="B6013" s="234">
        <v>46259</v>
      </c>
      <c r="C6013" s="74" t="s">
        <v>22</v>
      </c>
      <c r="D6013" s="94" t="s">
        <v>144</v>
      </c>
      <c r="E6013" s="63">
        <v>137.79</v>
      </c>
      <c r="F6013" s="63">
        <v>1</v>
      </c>
      <c r="G6013" s="48">
        <f>+(Ventas_Wellpro[[#This Row],[Precio de Venta]]*0.16)*Ventas_Wellpro[[#This Row],[Cantidad Vendida]]</f>
        <v>22.046399999999998</v>
      </c>
      <c r="H6013" s="48">
        <v>137.79</v>
      </c>
      <c r="I6013" s="17">
        <f>+Ventas_Wellpro[[#This Row],[Total de Venta sin IVA]]+Ventas_Wellpro[[#This Row],[IVA]]</f>
        <v>159.8364</v>
      </c>
      <c r="J6013">
        <f>YEAR(Ventas_Wellpro[[#This Row],[Fecha]])</f>
        <v>2026</v>
      </c>
      <c r="K6013" t="str">
        <f>TEXT(Ventas_Wellpro[[#This Row],[Fecha]],"MMMM")</f>
        <v>agosto</v>
      </c>
      <c r="L6013">
        <f>DAY(Ventas_Wellpro[[#This Row],[Fecha]])</f>
        <v>25</v>
      </c>
    </row>
    <row r="6014" spans="2:12" x14ac:dyDescent="0.25">
      <c r="B6014" s="235">
        <v>46259</v>
      </c>
      <c r="C6014" s="74" t="s">
        <v>22</v>
      </c>
      <c r="D6014" s="95" t="s">
        <v>144</v>
      </c>
      <c r="E6014" s="64">
        <v>137.79</v>
      </c>
      <c r="F6014" s="64">
        <v>1</v>
      </c>
      <c r="G6014" s="48">
        <f>+(Ventas_Wellpro[[#This Row],[Precio de Venta]]*0.16)*Ventas_Wellpro[[#This Row],[Cantidad Vendida]]</f>
        <v>22.046399999999998</v>
      </c>
      <c r="H6014" s="65">
        <v>137.79</v>
      </c>
      <c r="I6014" s="17">
        <f>+Ventas_Wellpro[[#This Row],[Total de Venta sin IVA]]+Ventas_Wellpro[[#This Row],[IVA]]</f>
        <v>159.8364</v>
      </c>
      <c r="J6014">
        <f>YEAR(Ventas_Wellpro[[#This Row],[Fecha]])</f>
        <v>2026</v>
      </c>
      <c r="K6014" t="str">
        <f>TEXT(Ventas_Wellpro[[#This Row],[Fecha]],"MMMM")</f>
        <v>agosto</v>
      </c>
      <c r="L6014">
        <f>DAY(Ventas_Wellpro[[#This Row],[Fecha]])</f>
        <v>25</v>
      </c>
    </row>
    <row r="6015" spans="2:12" x14ac:dyDescent="0.25">
      <c r="B6015" s="234">
        <v>46259</v>
      </c>
      <c r="C6015" s="74" t="s">
        <v>22</v>
      </c>
      <c r="D6015" s="94" t="s">
        <v>144</v>
      </c>
      <c r="E6015" s="63">
        <v>137.79</v>
      </c>
      <c r="F6015" s="63">
        <v>1</v>
      </c>
      <c r="G6015" s="48">
        <f>+(Ventas_Wellpro[[#This Row],[Precio de Venta]]*0.16)*Ventas_Wellpro[[#This Row],[Cantidad Vendida]]</f>
        <v>22.046399999999998</v>
      </c>
      <c r="H6015" s="48">
        <v>137.79</v>
      </c>
      <c r="I6015" s="17">
        <f>+Ventas_Wellpro[[#This Row],[Total de Venta sin IVA]]+Ventas_Wellpro[[#This Row],[IVA]]</f>
        <v>159.8364</v>
      </c>
      <c r="J6015">
        <f>YEAR(Ventas_Wellpro[[#This Row],[Fecha]])</f>
        <v>2026</v>
      </c>
      <c r="K6015" t="str">
        <f>TEXT(Ventas_Wellpro[[#This Row],[Fecha]],"MMMM")</f>
        <v>agosto</v>
      </c>
      <c r="L6015">
        <f>DAY(Ventas_Wellpro[[#This Row],[Fecha]])</f>
        <v>25</v>
      </c>
    </row>
    <row r="6016" spans="2:12" x14ac:dyDescent="0.25">
      <c r="B6016" s="235">
        <v>46259</v>
      </c>
      <c r="C6016" s="74" t="s">
        <v>22</v>
      </c>
      <c r="D6016" s="95" t="s">
        <v>144</v>
      </c>
      <c r="E6016" s="64">
        <v>137.79</v>
      </c>
      <c r="F6016" s="64">
        <v>1</v>
      </c>
      <c r="G6016" s="48">
        <f>+(Ventas_Wellpro[[#This Row],[Precio de Venta]]*0.16)*Ventas_Wellpro[[#This Row],[Cantidad Vendida]]</f>
        <v>22.046399999999998</v>
      </c>
      <c r="H6016" s="65">
        <v>137.79</v>
      </c>
      <c r="I6016" s="17">
        <f>+Ventas_Wellpro[[#This Row],[Total de Venta sin IVA]]+Ventas_Wellpro[[#This Row],[IVA]]</f>
        <v>159.8364</v>
      </c>
      <c r="J6016">
        <f>YEAR(Ventas_Wellpro[[#This Row],[Fecha]])</f>
        <v>2026</v>
      </c>
      <c r="K6016" t="str">
        <f>TEXT(Ventas_Wellpro[[#This Row],[Fecha]],"MMMM")</f>
        <v>agosto</v>
      </c>
      <c r="L6016">
        <f>DAY(Ventas_Wellpro[[#This Row],[Fecha]])</f>
        <v>25</v>
      </c>
    </row>
    <row r="6017" spans="2:12" x14ac:dyDescent="0.25">
      <c r="B6017" s="234">
        <v>46259</v>
      </c>
      <c r="C6017" s="74" t="s">
        <v>22</v>
      </c>
      <c r="D6017" s="94" t="s">
        <v>144</v>
      </c>
      <c r="E6017" s="63">
        <v>137.79</v>
      </c>
      <c r="F6017" s="63">
        <v>1</v>
      </c>
      <c r="G6017" s="48">
        <f>+(Ventas_Wellpro[[#This Row],[Precio de Venta]]*0.16)*Ventas_Wellpro[[#This Row],[Cantidad Vendida]]</f>
        <v>22.046399999999998</v>
      </c>
      <c r="H6017" s="48">
        <v>137.79</v>
      </c>
      <c r="I6017" s="17">
        <f>+Ventas_Wellpro[[#This Row],[Total de Venta sin IVA]]+Ventas_Wellpro[[#This Row],[IVA]]</f>
        <v>159.8364</v>
      </c>
      <c r="J6017">
        <f>YEAR(Ventas_Wellpro[[#This Row],[Fecha]])</f>
        <v>2026</v>
      </c>
      <c r="K6017" t="str">
        <f>TEXT(Ventas_Wellpro[[#This Row],[Fecha]],"MMMM")</f>
        <v>agosto</v>
      </c>
      <c r="L6017">
        <f>DAY(Ventas_Wellpro[[#This Row],[Fecha]])</f>
        <v>25</v>
      </c>
    </row>
    <row r="6018" spans="2:12" x14ac:dyDescent="0.25">
      <c r="B6018" s="235">
        <v>46259</v>
      </c>
      <c r="C6018" s="74" t="s">
        <v>22</v>
      </c>
      <c r="D6018" s="95" t="s">
        <v>144</v>
      </c>
      <c r="E6018" s="64">
        <v>137.79</v>
      </c>
      <c r="F6018" s="64">
        <v>1</v>
      </c>
      <c r="G6018" s="48">
        <f>+(Ventas_Wellpro[[#This Row],[Precio de Venta]]*0.16)*Ventas_Wellpro[[#This Row],[Cantidad Vendida]]</f>
        <v>22.046399999999998</v>
      </c>
      <c r="H6018" s="65">
        <v>137.79</v>
      </c>
      <c r="I6018" s="17">
        <f>+Ventas_Wellpro[[#This Row],[Total de Venta sin IVA]]+Ventas_Wellpro[[#This Row],[IVA]]</f>
        <v>159.8364</v>
      </c>
      <c r="J6018">
        <f>YEAR(Ventas_Wellpro[[#This Row],[Fecha]])</f>
        <v>2026</v>
      </c>
      <c r="K6018" t="str">
        <f>TEXT(Ventas_Wellpro[[#This Row],[Fecha]],"MMMM")</f>
        <v>agosto</v>
      </c>
      <c r="L6018">
        <f>DAY(Ventas_Wellpro[[#This Row],[Fecha]])</f>
        <v>25</v>
      </c>
    </row>
    <row r="6019" spans="2:12" x14ac:dyDescent="0.25">
      <c r="B6019" s="234">
        <v>46259</v>
      </c>
      <c r="C6019" s="74" t="s">
        <v>22</v>
      </c>
      <c r="D6019" s="94" t="s">
        <v>144</v>
      </c>
      <c r="E6019" s="63">
        <v>137.79</v>
      </c>
      <c r="F6019" s="63">
        <v>1</v>
      </c>
      <c r="G6019" s="48">
        <f>+(Ventas_Wellpro[[#This Row],[Precio de Venta]]*0.16)*Ventas_Wellpro[[#This Row],[Cantidad Vendida]]</f>
        <v>22.046399999999998</v>
      </c>
      <c r="H6019" s="48">
        <v>137.79</v>
      </c>
      <c r="I6019" s="17">
        <f>+Ventas_Wellpro[[#This Row],[Total de Venta sin IVA]]+Ventas_Wellpro[[#This Row],[IVA]]</f>
        <v>159.8364</v>
      </c>
      <c r="J6019">
        <f>YEAR(Ventas_Wellpro[[#This Row],[Fecha]])</f>
        <v>2026</v>
      </c>
      <c r="K6019" t="str">
        <f>TEXT(Ventas_Wellpro[[#This Row],[Fecha]],"MMMM")</f>
        <v>agosto</v>
      </c>
      <c r="L6019">
        <f>DAY(Ventas_Wellpro[[#This Row],[Fecha]])</f>
        <v>25</v>
      </c>
    </row>
    <row r="6020" spans="2:12" x14ac:dyDescent="0.25">
      <c r="B6020" s="235">
        <v>46260</v>
      </c>
      <c r="C6020" s="74" t="s">
        <v>22</v>
      </c>
      <c r="D6020" s="95" t="s">
        <v>144</v>
      </c>
      <c r="E6020" s="64">
        <v>137.79</v>
      </c>
      <c r="F6020" s="64">
        <v>1</v>
      </c>
      <c r="G6020" s="48">
        <f>+(Ventas_Wellpro[[#This Row],[Precio de Venta]]*0.16)*Ventas_Wellpro[[#This Row],[Cantidad Vendida]]</f>
        <v>22.046399999999998</v>
      </c>
      <c r="H6020" s="65">
        <v>137.79</v>
      </c>
      <c r="I6020" s="17">
        <f>+Ventas_Wellpro[[#This Row],[Total de Venta sin IVA]]+Ventas_Wellpro[[#This Row],[IVA]]</f>
        <v>159.8364</v>
      </c>
      <c r="J6020">
        <f>YEAR(Ventas_Wellpro[[#This Row],[Fecha]])</f>
        <v>2026</v>
      </c>
      <c r="K6020" t="str">
        <f>TEXT(Ventas_Wellpro[[#This Row],[Fecha]],"MMMM")</f>
        <v>agosto</v>
      </c>
      <c r="L6020">
        <f>DAY(Ventas_Wellpro[[#This Row],[Fecha]])</f>
        <v>26</v>
      </c>
    </row>
    <row r="6021" spans="2:12" x14ac:dyDescent="0.25">
      <c r="B6021" s="234">
        <v>46260</v>
      </c>
      <c r="C6021" s="74" t="s">
        <v>22</v>
      </c>
      <c r="D6021" s="94" t="s">
        <v>144</v>
      </c>
      <c r="E6021" s="63">
        <v>137.79</v>
      </c>
      <c r="F6021" s="63">
        <v>1</v>
      </c>
      <c r="G6021" s="48">
        <f>+(Ventas_Wellpro[[#This Row],[Precio de Venta]]*0.16)*Ventas_Wellpro[[#This Row],[Cantidad Vendida]]</f>
        <v>22.046399999999998</v>
      </c>
      <c r="H6021" s="48">
        <v>137.79</v>
      </c>
      <c r="I6021" s="17">
        <f>+Ventas_Wellpro[[#This Row],[Total de Venta sin IVA]]+Ventas_Wellpro[[#This Row],[IVA]]</f>
        <v>159.8364</v>
      </c>
      <c r="J6021">
        <f>YEAR(Ventas_Wellpro[[#This Row],[Fecha]])</f>
        <v>2026</v>
      </c>
      <c r="K6021" t="str">
        <f>TEXT(Ventas_Wellpro[[#This Row],[Fecha]],"MMMM")</f>
        <v>agosto</v>
      </c>
      <c r="L6021">
        <f>DAY(Ventas_Wellpro[[#This Row],[Fecha]])</f>
        <v>26</v>
      </c>
    </row>
    <row r="6022" spans="2:12" x14ac:dyDescent="0.25">
      <c r="B6022" s="235">
        <v>46260</v>
      </c>
      <c r="C6022" s="74" t="s">
        <v>22</v>
      </c>
      <c r="D6022" s="95" t="s">
        <v>144</v>
      </c>
      <c r="E6022" s="64">
        <v>137.79</v>
      </c>
      <c r="F6022" s="64">
        <v>1</v>
      </c>
      <c r="G6022" s="48">
        <f>+(Ventas_Wellpro[[#This Row],[Precio de Venta]]*0.16)*Ventas_Wellpro[[#This Row],[Cantidad Vendida]]</f>
        <v>22.046399999999998</v>
      </c>
      <c r="H6022" s="65">
        <v>137.79</v>
      </c>
      <c r="I6022" s="17">
        <f>+Ventas_Wellpro[[#This Row],[Total de Venta sin IVA]]+Ventas_Wellpro[[#This Row],[IVA]]</f>
        <v>159.8364</v>
      </c>
      <c r="J6022">
        <f>YEAR(Ventas_Wellpro[[#This Row],[Fecha]])</f>
        <v>2026</v>
      </c>
      <c r="K6022" t="str">
        <f>TEXT(Ventas_Wellpro[[#This Row],[Fecha]],"MMMM")</f>
        <v>agosto</v>
      </c>
      <c r="L6022">
        <f>DAY(Ventas_Wellpro[[#This Row],[Fecha]])</f>
        <v>26</v>
      </c>
    </row>
    <row r="6023" spans="2:12" x14ac:dyDescent="0.25">
      <c r="B6023" s="234">
        <v>46260</v>
      </c>
      <c r="C6023" s="74" t="s">
        <v>22</v>
      </c>
      <c r="D6023" s="94" t="s">
        <v>144</v>
      </c>
      <c r="E6023" s="63">
        <v>137.79</v>
      </c>
      <c r="F6023" s="63">
        <v>1</v>
      </c>
      <c r="G6023" s="48">
        <f>+(Ventas_Wellpro[[#This Row],[Precio de Venta]]*0.16)*Ventas_Wellpro[[#This Row],[Cantidad Vendida]]</f>
        <v>22.046399999999998</v>
      </c>
      <c r="H6023" s="48">
        <v>137.79</v>
      </c>
      <c r="I6023" s="17">
        <f>+Ventas_Wellpro[[#This Row],[Total de Venta sin IVA]]+Ventas_Wellpro[[#This Row],[IVA]]</f>
        <v>159.8364</v>
      </c>
      <c r="J6023">
        <f>YEAR(Ventas_Wellpro[[#This Row],[Fecha]])</f>
        <v>2026</v>
      </c>
      <c r="K6023" t="str">
        <f>TEXT(Ventas_Wellpro[[#This Row],[Fecha]],"MMMM")</f>
        <v>agosto</v>
      </c>
      <c r="L6023">
        <f>DAY(Ventas_Wellpro[[#This Row],[Fecha]])</f>
        <v>26</v>
      </c>
    </row>
    <row r="6024" spans="2:12" x14ac:dyDescent="0.25">
      <c r="B6024" s="235">
        <v>46261</v>
      </c>
      <c r="C6024" s="74" t="s">
        <v>22</v>
      </c>
      <c r="D6024" s="95" t="s">
        <v>144</v>
      </c>
      <c r="E6024" s="64">
        <v>137.79</v>
      </c>
      <c r="F6024" s="64">
        <v>1</v>
      </c>
      <c r="G6024" s="48">
        <f>+(Ventas_Wellpro[[#This Row],[Precio de Venta]]*0.16)*Ventas_Wellpro[[#This Row],[Cantidad Vendida]]</f>
        <v>22.046399999999998</v>
      </c>
      <c r="H6024" s="65">
        <v>137.79</v>
      </c>
      <c r="I6024" s="17">
        <f>+Ventas_Wellpro[[#This Row],[Total de Venta sin IVA]]+Ventas_Wellpro[[#This Row],[IVA]]</f>
        <v>159.8364</v>
      </c>
      <c r="J6024">
        <f>YEAR(Ventas_Wellpro[[#This Row],[Fecha]])</f>
        <v>2026</v>
      </c>
      <c r="K6024" t="str">
        <f>TEXT(Ventas_Wellpro[[#This Row],[Fecha]],"MMMM")</f>
        <v>agosto</v>
      </c>
      <c r="L6024">
        <f>DAY(Ventas_Wellpro[[#This Row],[Fecha]])</f>
        <v>27</v>
      </c>
    </row>
    <row r="6025" spans="2:12" x14ac:dyDescent="0.25">
      <c r="B6025" s="234">
        <v>46261</v>
      </c>
      <c r="C6025" s="74" t="s">
        <v>22</v>
      </c>
      <c r="D6025" s="94" t="s">
        <v>144</v>
      </c>
      <c r="E6025" s="63">
        <v>137.79</v>
      </c>
      <c r="F6025" s="63">
        <v>1</v>
      </c>
      <c r="G6025" s="48">
        <f>+(Ventas_Wellpro[[#This Row],[Precio de Venta]]*0.16)*Ventas_Wellpro[[#This Row],[Cantidad Vendida]]</f>
        <v>22.046399999999998</v>
      </c>
      <c r="H6025" s="48">
        <v>137.79</v>
      </c>
      <c r="I6025" s="17">
        <f>+Ventas_Wellpro[[#This Row],[Total de Venta sin IVA]]+Ventas_Wellpro[[#This Row],[IVA]]</f>
        <v>159.8364</v>
      </c>
      <c r="J6025">
        <f>YEAR(Ventas_Wellpro[[#This Row],[Fecha]])</f>
        <v>2026</v>
      </c>
      <c r="K6025" t="str">
        <f>TEXT(Ventas_Wellpro[[#This Row],[Fecha]],"MMMM")</f>
        <v>agosto</v>
      </c>
      <c r="L6025">
        <f>DAY(Ventas_Wellpro[[#This Row],[Fecha]])</f>
        <v>27</v>
      </c>
    </row>
    <row r="6026" spans="2:12" x14ac:dyDescent="0.25">
      <c r="B6026" s="235">
        <v>46261</v>
      </c>
      <c r="C6026" s="74" t="s">
        <v>22</v>
      </c>
      <c r="D6026" s="95" t="s">
        <v>144</v>
      </c>
      <c r="E6026" s="64">
        <v>137.79</v>
      </c>
      <c r="F6026" s="64">
        <v>1</v>
      </c>
      <c r="G6026" s="48">
        <f>+(Ventas_Wellpro[[#This Row],[Precio de Venta]]*0.16)*Ventas_Wellpro[[#This Row],[Cantidad Vendida]]</f>
        <v>22.046399999999998</v>
      </c>
      <c r="H6026" s="65">
        <v>137.79</v>
      </c>
      <c r="I6026" s="17">
        <f>+Ventas_Wellpro[[#This Row],[Total de Venta sin IVA]]+Ventas_Wellpro[[#This Row],[IVA]]</f>
        <v>159.8364</v>
      </c>
      <c r="J6026">
        <f>YEAR(Ventas_Wellpro[[#This Row],[Fecha]])</f>
        <v>2026</v>
      </c>
      <c r="K6026" t="str">
        <f>TEXT(Ventas_Wellpro[[#This Row],[Fecha]],"MMMM")</f>
        <v>agosto</v>
      </c>
      <c r="L6026">
        <f>DAY(Ventas_Wellpro[[#This Row],[Fecha]])</f>
        <v>27</v>
      </c>
    </row>
    <row r="6027" spans="2:12" x14ac:dyDescent="0.25">
      <c r="B6027" s="234">
        <v>46261</v>
      </c>
      <c r="C6027" s="74" t="s">
        <v>22</v>
      </c>
      <c r="D6027" s="94" t="s">
        <v>144</v>
      </c>
      <c r="E6027" s="63">
        <v>137.79</v>
      </c>
      <c r="F6027" s="63">
        <v>1</v>
      </c>
      <c r="G6027" s="48">
        <f>+(Ventas_Wellpro[[#This Row],[Precio de Venta]]*0.16)*Ventas_Wellpro[[#This Row],[Cantidad Vendida]]</f>
        <v>22.046399999999998</v>
      </c>
      <c r="H6027" s="48">
        <v>137.79</v>
      </c>
      <c r="I6027" s="17">
        <f>+Ventas_Wellpro[[#This Row],[Total de Venta sin IVA]]+Ventas_Wellpro[[#This Row],[IVA]]</f>
        <v>159.8364</v>
      </c>
      <c r="J6027">
        <f>YEAR(Ventas_Wellpro[[#This Row],[Fecha]])</f>
        <v>2026</v>
      </c>
      <c r="K6027" t="str">
        <f>TEXT(Ventas_Wellpro[[#This Row],[Fecha]],"MMMM")</f>
        <v>agosto</v>
      </c>
      <c r="L6027">
        <f>DAY(Ventas_Wellpro[[#This Row],[Fecha]])</f>
        <v>27</v>
      </c>
    </row>
    <row r="6028" spans="2:12" x14ac:dyDescent="0.25">
      <c r="B6028" s="235">
        <v>46262</v>
      </c>
      <c r="C6028" s="74" t="s">
        <v>22</v>
      </c>
      <c r="D6028" s="95" t="s">
        <v>144</v>
      </c>
      <c r="E6028" s="64">
        <v>137.79</v>
      </c>
      <c r="F6028" s="64">
        <v>1</v>
      </c>
      <c r="G6028" s="48">
        <f>+(Ventas_Wellpro[[#This Row],[Precio de Venta]]*0.16)*Ventas_Wellpro[[#This Row],[Cantidad Vendida]]</f>
        <v>22.046399999999998</v>
      </c>
      <c r="H6028" s="65">
        <v>137.79</v>
      </c>
      <c r="I6028" s="17">
        <f>+Ventas_Wellpro[[#This Row],[Total de Venta sin IVA]]+Ventas_Wellpro[[#This Row],[IVA]]</f>
        <v>159.8364</v>
      </c>
      <c r="J6028">
        <f>YEAR(Ventas_Wellpro[[#This Row],[Fecha]])</f>
        <v>2026</v>
      </c>
      <c r="K6028" t="str">
        <f>TEXT(Ventas_Wellpro[[#This Row],[Fecha]],"MMMM")</f>
        <v>agosto</v>
      </c>
      <c r="L6028">
        <f>DAY(Ventas_Wellpro[[#This Row],[Fecha]])</f>
        <v>28</v>
      </c>
    </row>
    <row r="6029" spans="2:12" x14ac:dyDescent="0.25">
      <c r="B6029" s="234">
        <v>46262</v>
      </c>
      <c r="C6029" s="74" t="s">
        <v>22</v>
      </c>
      <c r="D6029" s="94" t="s">
        <v>144</v>
      </c>
      <c r="E6029" s="63">
        <v>137.79</v>
      </c>
      <c r="F6029" s="63">
        <v>1</v>
      </c>
      <c r="G6029" s="48">
        <f>+(Ventas_Wellpro[[#This Row],[Precio de Venta]]*0.16)*Ventas_Wellpro[[#This Row],[Cantidad Vendida]]</f>
        <v>22.046399999999998</v>
      </c>
      <c r="H6029" s="48">
        <v>137.79</v>
      </c>
      <c r="I6029" s="17">
        <f>+Ventas_Wellpro[[#This Row],[Total de Venta sin IVA]]+Ventas_Wellpro[[#This Row],[IVA]]</f>
        <v>159.8364</v>
      </c>
      <c r="J6029">
        <f>YEAR(Ventas_Wellpro[[#This Row],[Fecha]])</f>
        <v>2026</v>
      </c>
      <c r="K6029" t="str">
        <f>TEXT(Ventas_Wellpro[[#This Row],[Fecha]],"MMMM")</f>
        <v>agosto</v>
      </c>
      <c r="L6029">
        <f>DAY(Ventas_Wellpro[[#This Row],[Fecha]])</f>
        <v>28</v>
      </c>
    </row>
    <row r="6030" spans="2:12" x14ac:dyDescent="0.25">
      <c r="B6030" s="235">
        <v>46262</v>
      </c>
      <c r="C6030" s="74" t="s">
        <v>22</v>
      </c>
      <c r="D6030" s="95" t="s">
        <v>144</v>
      </c>
      <c r="E6030" s="64">
        <v>137.79</v>
      </c>
      <c r="F6030" s="64">
        <v>1</v>
      </c>
      <c r="G6030" s="48">
        <f>+(Ventas_Wellpro[[#This Row],[Precio de Venta]]*0.16)*Ventas_Wellpro[[#This Row],[Cantidad Vendida]]</f>
        <v>22.046399999999998</v>
      </c>
      <c r="H6030" s="65">
        <v>137.79</v>
      </c>
      <c r="I6030" s="17">
        <f>+Ventas_Wellpro[[#This Row],[Total de Venta sin IVA]]+Ventas_Wellpro[[#This Row],[IVA]]</f>
        <v>159.8364</v>
      </c>
      <c r="J6030">
        <f>YEAR(Ventas_Wellpro[[#This Row],[Fecha]])</f>
        <v>2026</v>
      </c>
      <c r="K6030" t="str">
        <f>TEXT(Ventas_Wellpro[[#This Row],[Fecha]],"MMMM")</f>
        <v>agosto</v>
      </c>
      <c r="L6030">
        <f>DAY(Ventas_Wellpro[[#This Row],[Fecha]])</f>
        <v>28</v>
      </c>
    </row>
    <row r="6031" spans="2:12" x14ac:dyDescent="0.25">
      <c r="B6031" s="234">
        <v>46262</v>
      </c>
      <c r="C6031" s="74" t="s">
        <v>22</v>
      </c>
      <c r="D6031" s="94" t="s">
        <v>144</v>
      </c>
      <c r="E6031" s="63">
        <v>137.79</v>
      </c>
      <c r="F6031" s="63">
        <v>1</v>
      </c>
      <c r="G6031" s="48">
        <f>+(Ventas_Wellpro[[#This Row],[Precio de Venta]]*0.16)*Ventas_Wellpro[[#This Row],[Cantidad Vendida]]</f>
        <v>22.046399999999998</v>
      </c>
      <c r="H6031" s="48">
        <v>137.79</v>
      </c>
      <c r="I6031" s="17">
        <f>+Ventas_Wellpro[[#This Row],[Total de Venta sin IVA]]+Ventas_Wellpro[[#This Row],[IVA]]</f>
        <v>159.8364</v>
      </c>
      <c r="J6031">
        <f>YEAR(Ventas_Wellpro[[#This Row],[Fecha]])</f>
        <v>2026</v>
      </c>
      <c r="K6031" t="str">
        <f>TEXT(Ventas_Wellpro[[#This Row],[Fecha]],"MMMM")</f>
        <v>agosto</v>
      </c>
      <c r="L6031">
        <f>DAY(Ventas_Wellpro[[#This Row],[Fecha]])</f>
        <v>28</v>
      </c>
    </row>
    <row r="6032" spans="2:12" x14ac:dyDescent="0.25">
      <c r="B6032" s="235">
        <v>46262</v>
      </c>
      <c r="C6032" s="74" t="s">
        <v>22</v>
      </c>
      <c r="D6032" s="95" t="s">
        <v>144</v>
      </c>
      <c r="E6032" s="64">
        <v>137.79</v>
      </c>
      <c r="F6032" s="64">
        <v>1</v>
      </c>
      <c r="G6032" s="48">
        <f>+(Ventas_Wellpro[[#This Row],[Precio de Venta]]*0.16)*Ventas_Wellpro[[#This Row],[Cantidad Vendida]]</f>
        <v>22.046399999999998</v>
      </c>
      <c r="H6032" s="65">
        <v>137.79</v>
      </c>
      <c r="I6032" s="17">
        <f>+Ventas_Wellpro[[#This Row],[Total de Venta sin IVA]]+Ventas_Wellpro[[#This Row],[IVA]]</f>
        <v>159.8364</v>
      </c>
      <c r="J6032">
        <f>YEAR(Ventas_Wellpro[[#This Row],[Fecha]])</f>
        <v>2026</v>
      </c>
      <c r="K6032" t="str">
        <f>TEXT(Ventas_Wellpro[[#This Row],[Fecha]],"MMMM")</f>
        <v>agosto</v>
      </c>
      <c r="L6032">
        <f>DAY(Ventas_Wellpro[[#This Row],[Fecha]])</f>
        <v>28</v>
      </c>
    </row>
    <row r="6033" spans="2:12" x14ac:dyDescent="0.25">
      <c r="B6033" s="234">
        <v>46265</v>
      </c>
      <c r="C6033" s="74" t="s">
        <v>22</v>
      </c>
      <c r="D6033" s="94" t="s">
        <v>144</v>
      </c>
      <c r="E6033" s="63">
        <v>137.79</v>
      </c>
      <c r="F6033" s="63">
        <v>1</v>
      </c>
      <c r="G6033" s="48">
        <f>+(Ventas_Wellpro[[#This Row],[Precio de Venta]]*0.16)*Ventas_Wellpro[[#This Row],[Cantidad Vendida]]</f>
        <v>22.046399999999998</v>
      </c>
      <c r="H6033" s="48">
        <v>137.79</v>
      </c>
      <c r="I6033" s="17">
        <f>+Ventas_Wellpro[[#This Row],[Total de Venta sin IVA]]+Ventas_Wellpro[[#This Row],[IVA]]</f>
        <v>159.8364</v>
      </c>
      <c r="J6033">
        <f>YEAR(Ventas_Wellpro[[#This Row],[Fecha]])</f>
        <v>2026</v>
      </c>
      <c r="K6033" t="str">
        <f>TEXT(Ventas_Wellpro[[#This Row],[Fecha]],"MMMM")</f>
        <v>agosto</v>
      </c>
      <c r="L6033">
        <f>DAY(Ventas_Wellpro[[#This Row],[Fecha]])</f>
        <v>31</v>
      </c>
    </row>
    <row r="6034" spans="2:12" x14ac:dyDescent="0.25">
      <c r="B6034" s="235">
        <v>46265</v>
      </c>
      <c r="C6034" s="74" t="s">
        <v>22</v>
      </c>
      <c r="D6034" s="95" t="s">
        <v>144</v>
      </c>
      <c r="E6034" s="64">
        <v>137.79</v>
      </c>
      <c r="F6034" s="64">
        <v>1</v>
      </c>
      <c r="G6034" s="48">
        <f>+(Ventas_Wellpro[[#This Row],[Precio de Venta]]*0.16)*Ventas_Wellpro[[#This Row],[Cantidad Vendida]]</f>
        <v>22.046399999999998</v>
      </c>
      <c r="H6034" s="65">
        <v>137.79</v>
      </c>
      <c r="I6034" s="17">
        <f>+Ventas_Wellpro[[#This Row],[Total de Venta sin IVA]]+Ventas_Wellpro[[#This Row],[IVA]]</f>
        <v>159.8364</v>
      </c>
      <c r="J6034">
        <f>YEAR(Ventas_Wellpro[[#This Row],[Fecha]])</f>
        <v>2026</v>
      </c>
      <c r="K6034" t="str">
        <f>TEXT(Ventas_Wellpro[[#This Row],[Fecha]],"MMMM")</f>
        <v>agosto</v>
      </c>
      <c r="L6034">
        <f>DAY(Ventas_Wellpro[[#This Row],[Fecha]])</f>
        <v>31</v>
      </c>
    </row>
    <row r="6035" spans="2:12" x14ac:dyDescent="0.25">
      <c r="B6035" s="234">
        <v>46265</v>
      </c>
      <c r="C6035" s="74" t="s">
        <v>22</v>
      </c>
      <c r="D6035" s="94" t="s">
        <v>144</v>
      </c>
      <c r="E6035" s="63">
        <v>137.79</v>
      </c>
      <c r="F6035" s="63">
        <v>1</v>
      </c>
      <c r="G6035" s="48">
        <f>+(Ventas_Wellpro[[#This Row],[Precio de Venta]]*0.16)*Ventas_Wellpro[[#This Row],[Cantidad Vendida]]</f>
        <v>22.046399999999998</v>
      </c>
      <c r="H6035" s="48">
        <v>137.79</v>
      </c>
      <c r="I6035" s="17">
        <f>+Ventas_Wellpro[[#This Row],[Total de Venta sin IVA]]+Ventas_Wellpro[[#This Row],[IVA]]</f>
        <v>159.8364</v>
      </c>
      <c r="J6035">
        <f>YEAR(Ventas_Wellpro[[#This Row],[Fecha]])</f>
        <v>2026</v>
      </c>
      <c r="K6035" t="str">
        <f>TEXT(Ventas_Wellpro[[#This Row],[Fecha]],"MMMM")</f>
        <v>agosto</v>
      </c>
      <c r="L6035">
        <f>DAY(Ventas_Wellpro[[#This Row],[Fecha]])</f>
        <v>31</v>
      </c>
    </row>
    <row r="6036" spans="2:12" x14ac:dyDescent="0.25">
      <c r="B6036" s="235">
        <v>46265</v>
      </c>
      <c r="C6036" s="74" t="s">
        <v>22</v>
      </c>
      <c r="D6036" s="95" t="s">
        <v>144</v>
      </c>
      <c r="E6036" s="64">
        <v>137.79</v>
      </c>
      <c r="F6036" s="64">
        <v>1</v>
      </c>
      <c r="G6036" s="48">
        <f>+(Ventas_Wellpro[[#This Row],[Precio de Venta]]*0.16)*Ventas_Wellpro[[#This Row],[Cantidad Vendida]]</f>
        <v>22.046399999999998</v>
      </c>
      <c r="H6036" s="65">
        <v>137.79</v>
      </c>
      <c r="I6036" s="17">
        <f>+Ventas_Wellpro[[#This Row],[Total de Venta sin IVA]]+Ventas_Wellpro[[#This Row],[IVA]]</f>
        <v>159.8364</v>
      </c>
      <c r="J6036">
        <f>YEAR(Ventas_Wellpro[[#This Row],[Fecha]])</f>
        <v>2026</v>
      </c>
      <c r="K6036" t="str">
        <f>TEXT(Ventas_Wellpro[[#This Row],[Fecha]],"MMMM")</f>
        <v>agosto</v>
      </c>
      <c r="L6036">
        <f>DAY(Ventas_Wellpro[[#This Row],[Fecha]])</f>
        <v>31</v>
      </c>
    </row>
    <row r="6037" spans="2:12" x14ac:dyDescent="0.25">
      <c r="B6037" s="234">
        <v>46265</v>
      </c>
      <c r="C6037" s="74" t="s">
        <v>22</v>
      </c>
      <c r="D6037" s="94" t="s">
        <v>144</v>
      </c>
      <c r="E6037" s="63">
        <v>137.79</v>
      </c>
      <c r="F6037" s="63">
        <v>1</v>
      </c>
      <c r="G6037" s="48">
        <f>+(Ventas_Wellpro[[#This Row],[Precio de Venta]]*0.16)*Ventas_Wellpro[[#This Row],[Cantidad Vendida]]</f>
        <v>22.046399999999998</v>
      </c>
      <c r="H6037" s="48">
        <v>137.79</v>
      </c>
      <c r="I6037" s="17">
        <f>+Ventas_Wellpro[[#This Row],[Total de Venta sin IVA]]+Ventas_Wellpro[[#This Row],[IVA]]</f>
        <v>159.8364</v>
      </c>
      <c r="J6037">
        <f>YEAR(Ventas_Wellpro[[#This Row],[Fecha]])</f>
        <v>2026</v>
      </c>
      <c r="K6037" t="str">
        <f>TEXT(Ventas_Wellpro[[#This Row],[Fecha]],"MMMM")</f>
        <v>agosto</v>
      </c>
      <c r="L6037">
        <f>DAY(Ventas_Wellpro[[#This Row],[Fecha]])</f>
        <v>31</v>
      </c>
    </row>
    <row r="6038" spans="2:12" x14ac:dyDescent="0.25">
      <c r="B6038" s="235">
        <v>46265</v>
      </c>
      <c r="C6038" s="74" t="s">
        <v>22</v>
      </c>
      <c r="D6038" s="95" t="s">
        <v>144</v>
      </c>
      <c r="E6038" s="64">
        <v>137.79</v>
      </c>
      <c r="F6038" s="64">
        <v>1</v>
      </c>
      <c r="G6038" s="48">
        <f>+(Ventas_Wellpro[[#This Row],[Precio de Venta]]*0.16)*Ventas_Wellpro[[#This Row],[Cantidad Vendida]]</f>
        <v>22.046399999999998</v>
      </c>
      <c r="H6038" s="65">
        <v>137.79</v>
      </c>
      <c r="I6038" s="17">
        <f>+Ventas_Wellpro[[#This Row],[Total de Venta sin IVA]]+Ventas_Wellpro[[#This Row],[IVA]]</f>
        <v>159.8364</v>
      </c>
      <c r="J6038">
        <f>YEAR(Ventas_Wellpro[[#This Row],[Fecha]])</f>
        <v>2026</v>
      </c>
      <c r="K6038" t="str">
        <f>TEXT(Ventas_Wellpro[[#This Row],[Fecha]],"MMMM")</f>
        <v>agosto</v>
      </c>
      <c r="L6038">
        <f>DAY(Ventas_Wellpro[[#This Row],[Fecha]])</f>
        <v>31</v>
      </c>
    </row>
    <row r="6039" spans="2:12" x14ac:dyDescent="0.25">
      <c r="B6039" s="234">
        <v>46265</v>
      </c>
      <c r="C6039" s="74" t="s">
        <v>22</v>
      </c>
      <c r="D6039" s="94" t="s">
        <v>144</v>
      </c>
      <c r="E6039" s="63">
        <v>137.79</v>
      </c>
      <c r="F6039" s="63">
        <v>1</v>
      </c>
      <c r="G6039" s="48">
        <f>+(Ventas_Wellpro[[#This Row],[Precio de Venta]]*0.16)*Ventas_Wellpro[[#This Row],[Cantidad Vendida]]</f>
        <v>22.046399999999998</v>
      </c>
      <c r="H6039" s="48">
        <v>137.79</v>
      </c>
      <c r="I6039" s="17">
        <f>+Ventas_Wellpro[[#This Row],[Total de Venta sin IVA]]+Ventas_Wellpro[[#This Row],[IVA]]</f>
        <v>159.8364</v>
      </c>
      <c r="J6039">
        <f>YEAR(Ventas_Wellpro[[#This Row],[Fecha]])</f>
        <v>2026</v>
      </c>
      <c r="K6039" t="str">
        <f>TEXT(Ventas_Wellpro[[#This Row],[Fecha]],"MMMM")</f>
        <v>agosto</v>
      </c>
      <c r="L6039">
        <f>DAY(Ventas_Wellpro[[#This Row],[Fecha]])</f>
        <v>31</v>
      </c>
    </row>
    <row r="6040" spans="2:12" x14ac:dyDescent="0.25">
      <c r="B6040" s="235">
        <v>46265</v>
      </c>
      <c r="C6040" s="74" t="s">
        <v>22</v>
      </c>
      <c r="D6040" s="95" t="s">
        <v>144</v>
      </c>
      <c r="E6040" s="64">
        <v>137.79</v>
      </c>
      <c r="F6040" s="64">
        <v>1</v>
      </c>
      <c r="G6040" s="48">
        <f>+(Ventas_Wellpro[[#This Row],[Precio de Venta]]*0.16)*Ventas_Wellpro[[#This Row],[Cantidad Vendida]]</f>
        <v>22.046399999999998</v>
      </c>
      <c r="H6040" s="65">
        <v>137.79</v>
      </c>
      <c r="I6040" s="17">
        <f>+Ventas_Wellpro[[#This Row],[Total de Venta sin IVA]]+Ventas_Wellpro[[#This Row],[IVA]]</f>
        <v>159.8364</v>
      </c>
      <c r="J6040">
        <f>YEAR(Ventas_Wellpro[[#This Row],[Fecha]])</f>
        <v>2026</v>
      </c>
      <c r="K6040" t="str">
        <f>TEXT(Ventas_Wellpro[[#This Row],[Fecha]],"MMMM")</f>
        <v>agosto</v>
      </c>
      <c r="L6040">
        <f>DAY(Ventas_Wellpro[[#This Row],[Fecha]])</f>
        <v>31</v>
      </c>
    </row>
    <row r="6041" spans="2:12" x14ac:dyDescent="0.25">
      <c r="B6041" s="234">
        <v>46265</v>
      </c>
      <c r="C6041" s="74" t="s">
        <v>22</v>
      </c>
      <c r="D6041" s="94" t="s">
        <v>144</v>
      </c>
      <c r="E6041" s="63">
        <v>137.79</v>
      </c>
      <c r="F6041" s="63">
        <v>1</v>
      </c>
      <c r="G6041" s="48">
        <f>+(Ventas_Wellpro[[#This Row],[Precio de Venta]]*0.16)*Ventas_Wellpro[[#This Row],[Cantidad Vendida]]</f>
        <v>22.046399999999998</v>
      </c>
      <c r="H6041" s="48">
        <v>137.79</v>
      </c>
      <c r="I6041" s="17">
        <f>+Ventas_Wellpro[[#This Row],[Total de Venta sin IVA]]+Ventas_Wellpro[[#This Row],[IVA]]</f>
        <v>159.8364</v>
      </c>
      <c r="J6041">
        <f>YEAR(Ventas_Wellpro[[#This Row],[Fecha]])</f>
        <v>2026</v>
      </c>
      <c r="K6041" t="str">
        <f>TEXT(Ventas_Wellpro[[#This Row],[Fecha]],"MMMM")</f>
        <v>agosto</v>
      </c>
      <c r="L6041">
        <f>DAY(Ventas_Wellpro[[#This Row],[Fecha]])</f>
        <v>31</v>
      </c>
    </row>
    <row r="6042" spans="2:12" x14ac:dyDescent="0.25">
      <c r="B6042" s="235">
        <v>46265</v>
      </c>
      <c r="C6042" s="74" t="s">
        <v>22</v>
      </c>
      <c r="D6042" s="95" t="s">
        <v>144</v>
      </c>
      <c r="E6042" s="64">
        <v>137.79</v>
      </c>
      <c r="F6042" s="64">
        <v>1</v>
      </c>
      <c r="G6042" s="48">
        <f>+(Ventas_Wellpro[[#This Row],[Precio de Venta]]*0.16)*Ventas_Wellpro[[#This Row],[Cantidad Vendida]]</f>
        <v>22.046399999999998</v>
      </c>
      <c r="H6042" s="65">
        <v>137.79</v>
      </c>
      <c r="I6042" s="17">
        <f>+Ventas_Wellpro[[#This Row],[Total de Venta sin IVA]]+Ventas_Wellpro[[#This Row],[IVA]]</f>
        <v>159.8364</v>
      </c>
      <c r="J6042">
        <f>YEAR(Ventas_Wellpro[[#This Row],[Fecha]])</f>
        <v>2026</v>
      </c>
      <c r="K6042" t="str">
        <f>TEXT(Ventas_Wellpro[[#This Row],[Fecha]],"MMMM")</f>
        <v>agosto</v>
      </c>
      <c r="L6042">
        <f>DAY(Ventas_Wellpro[[#This Row],[Fecha]])</f>
        <v>31</v>
      </c>
    </row>
    <row r="6043" spans="2:12" x14ac:dyDescent="0.25">
      <c r="B6043" s="235">
        <v>46237</v>
      </c>
      <c r="C6043" s="74" t="s">
        <v>21</v>
      </c>
      <c r="D6043" s="95" t="s">
        <v>144</v>
      </c>
      <c r="E6043" s="64">
        <v>137.79</v>
      </c>
      <c r="F6043" s="64">
        <v>1</v>
      </c>
      <c r="G6043" s="48">
        <f>+(Ventas_Wellpro[[#This Row],[Precio de Venta]]*0.16)*Ventas_Wellpro[[#This Row],[Cantidad Vendida]]</f>
        <v>22.046399999999998</v>
      </c>
      <c r="H6043" s="65">
        <v>137.79</v>
      </c>
      <c r="I6043" s="17">
        <f>+Ventas_Wellpro[[#This Row],[Total de Venta sin IVA]]+Ventas_Wellpro[[#This Row],[IVA]]</f>
        <v>159.8364</v>
      </c>
      <c r="J6043">
        <f>YEAR(Ventas_Wellpro[[#This Row],[Fecha]])</f>
        <v>2026</v>
      </c>
      <c r="K6043" t="str">
        <f>TEXT(Ventas_Wellpro[[#This Row],[Fecha]],"MMMM")</f>
        <v>agosto</v>
      </c>
      <c r="L6043">
        <f>DAY(Ventas_Wellpro[[#This Row],[Fecha]])</f>
        <v>3</v>
      </c>
    </row>
    <row r="6044" spans="2:12" x14ac:dyDescent="0.25">
      <c r="B6044" s="234">
        <v>46237</v>
      </c>
      <c r="C6044" s="74" t="s">
        <v>21</v>
      </c>
      <c r="D6044" s="94" t="s">
        <v>144</v>
      </c>
      <c r="E6044" s="63">
        <v>137.79</v>
      </c>
      <c r="F6044" s="63">
        <v>1</v>
      </c>
      <c r="G6044" s="48">
        <f>+(Ventas_Wellpro[[#This Row],[Precio de Venta]]*0.16)*Ventas_Wellpro[[#This Row],[Cantidad Vendida]]</f>
        <v>22.046399999999998</v>
      </c>
      <c r="H6044" s="48">
        <v>137.79</v>
      </c>
      <c r="I6044" s="17">
        <f>+Ventas_Wellpro[[#This Row],[Total de Venta sin IVA]]+Ventas_Wellpro[[#This Row],[IVA]]</f>
        <v>159.8364</v>
      </c>
      <c r="J6044">
        <f>YEAR(Ventas_Wellpro[[#This Row],[Fecha]])</f>
        <v>2026</v>
      </c>
      <c r="K6044" t="str">
        <f>TEXT(Ventas_Wellpro[[#This Row],[Fecha]],"MMMM")</f>
        <v>agosto</v>
      </c>
      <c r="L6044">
        <f>DAY(Ventas_Wellpro[[#This Row],[Fecha]])</f>
        <v>3</v>
      </c>
    </row>
    <row r="6045" spans="2:12" x14ac:dyDescent="0.25">
      <c r="B6045" s="235">
        <v>46237</v>
      </c>
      <c r="C6045" s="74" t="s">
        <v>21</v>
      </c>
      <c r="D6045" s="95" t="s">
        <v>144</v>
      </c>
      <c r="E6045" s="64">
        <v>137.79</v>
      </c>
      <c r="F6045" s="64">
        <v>1</v>
      </c>
      <c r="G6045" s="48">
        <f>+(Ventas_Wellpro[[#This Row],[Precio de Venta]]*0.16)*Ventas_Wellpro[[#This Row],[Cantidad Vendida]]</f>
        <v>22.046399999999998</v>
      </c>
      <c r="H6045" s="65">
        <v>137.79</v>
      </c>
      <c r="I6045" s="17">
        <f>+Ventas_Wellpro[[#This Row],[Total de Venta sin IVA]]+Ventas_Wellpro[[#This Row],[IVA]]</f>
        <v>159.8364</v>
      </c>
      <c r="J6045">
        <f>YEAR(Ventas_Wellpro[[#This Row],[Fecha]])</f>
        <v>2026</v>
      </c>
      <c r="K6045" t="str">
        <f>TEXT(Ventas_Wellpro[[#This Row],[Fecha]],"MMMM")</f>
        <v>agosto</v>
      </c>
      <c r="L6045">
        <f>DAY(Ventas_Wellpro[[#This Row],[Fecha]])</f>
        <v>3</v>
      </c>
    </row>
    <row r="6046" spans="2:12" x14ac:dyDescent="0.25">
      <c r="B6046" s="234">
        <v>46237</v>
      </c>
      <c r="C6046" s="74" t="s">
        <v>21</v>
      </c>
      <c r="D6046" s="94" t="s">
        <v>144</v>
      </c>
      <c r="E6046" s="63">
        <v>137.79</v>
      </c>
      <c r="F6046" s="63">
        <v>1</v>
      </c>
      <c r="G6046" s="48">
        <f>+(Ventas_Wellpro[[#This Row],[Precio de Venta]]*0.16)*Ventas_Wellpro[[#This Row],[Cantidad Vendida]]</f>
        <v>22.046399999999998</v>
      </c>
      <c r="H6046" s="48">
        <v>137.79</v>
      </c>
      <c r="I6046" s="17">
        <f>+Ventas_Wellpro[[#This Row],[Total de Venta sin IVA]]+Ventas_Wellpro[[#This Row],[IVA]]</f>
        <v>159.8364</v>
      </c>
      <c r="J6046">
        <f>YEAR(Ventas_Wellpro[[#This Row],[Fecha]])</f>
        <v>2026</v>
      </c>
      <c r="K6046" t="str">
        <f>TEXT(Ventas_Wellpro[[#This Row],[Fecha]],"MMMM")</f>
        <v>agosto</v>
      </c>
      <c r="L6046">
        <f>DAY(Ventas_Wellpro[[#This Row],[Fecha]])</f>
        <v>3</v>
      </c>
    </row>
    <row r="6047" spans="2:12" x14ac:dyDescent="0.25">
      <c r="B6047" s="235">
        <v>46237</v>
      </c>
      <c r="C6047" s="74" t="s">
        <v>21</v>
      </c>
      <c r="D6047" s="95" t="s">
        <v>144</v>
      </c>
      <c r="E6047" s="64">
        <v>137.79</v>
      </c>
      <c r="F6047" s="64">
        <v>1</v>
      </c>
      <c r="G6047" s="48">
        <f>+(Ventas_Wellpro[[#This Row],[Precio de Venta]]*0.16)*Ventas_Wellpro[[#This Row],[Cantidad Vendida]]</f>
        <v>22.046399999999998</v>
      </c>
      <c r="H6047" s="65">
        <v>137.79</v>
      </c>
      <c r="I6047" s="17">
        <f>+Ventas_Wellpro[[#This Row],[Total de Venta sin IVA]]+Ventas_Wellpro[[#This Row],[IVA]]</f>
        <v>159.8364</v>
      </c>
      <c r="J6047">
        <f>YEAR(Ventas_Wellpro[[#This Row],[Fecha]])</f>
        <v>2026</v>
      </c>
      <c r="K6047" t="str">
        <f>TEXT(Ventas_Wellpro[[#This Row],[Fecha]],"MMMM")</f>
        <v>agosto</v>
      </c>
      <c r="L6047">
        <f>DAY(Ventas_Wellpro[[#This Row],[Fecha]])</f>
        <v>3</v>
      </c>
    </row>
    <row r="6048" spans="2:12" x14ac:dyDescent="0.25">
      <c r="B6048" s="234">
        <v>46237</v>
      </c>
      <c r="C6048" s="74" t="s">
        <v>21</v>
      </c>
      <c r="D6048" s="94" t="s">
        <v>144</v>
      </c>
      <c r="E6048" s="63">
        <v>137.79</v>
      </c>
      <c r="F6048" s="63">
        <v>1</v>
      </c>
      <c r="G6048" s="48">
        <f>+(Ventas_Wellpro[[#This Row],[Precio de Venta]]*0.16)*Ventas_Wellpro[[#This Row],[Cantidad Vendida]]</f>
        <v>22.046399999999998</v>
      </c>
      <c r="H6048" s="48">
        <v>137.79</v>
      </c>
      <c r="I6048" s="17">
        <f>+Ventas_Wellpro[[#This Row],[Total de Venta sin IVA]]+Ventas_Wellpro[[#This Row],[IVA]]</f>
        <v>159.8364</v>
      </c>
      <c r="J6048">
        <f>YEAR(Ventas_Wellpro[[#This Row],[Fecha]])</f>
        <v>2026</v>
      </c>
      <c r="K6048" t="str">
        <f>TEXT(Ventas_Wellpro[[#This Row],[Fecha]],"MMMM")</f>
        <v>agosto</v>
      </c>
      <c r="L6048">
        <f>DAY(Ventas_Wellpro[[#This Row],[Fecha]])</f>
        <v>3</v>
      </c>
    </row>
    <row r="6049" spans="2:12" x14ac:dyDescent="0.25">
      <c r="B6049" s="235">
        <v>46237</v>
      </c>
      <c r="C6049" s="74" t="s">
        <v>21</v>
      </c>
      <c r="D6049" s="95" t="s">
        <v>144</v>
      </c>
      <c r="E6049" s="64">
        <v>137.79</v>
      </c>
      <c r="F6049" s="64">
        <v>1</v>
      </c>
      <c r="G6049" s="48">
        <f>+(Ventas_Wellpro[[#This Row],[Precio de Venta]]*0.16)*Ventas_Wellpro[[#This Row],[Cantidad Vendida]]</f>
        <v>22.046399999999998</v>
      </c>
      <c r="H6049" s="65">
        <v>137.79</v>
      </c>
      <c r="I6049" s="17">
        <f>+Ventas_Wellpro[[#This Row],[Total de Venta sin IVA]]+Ventas_Wellpro[[#This Row],[IVA]]</f>
        <v>159.8364</v>
      </c>
      <c r="J6049">
        <f>YEAR(Ventas_Wellpro[[#This Row],[Fecha]])</f>
        <v>2026</v>
      </c>
      <c r="K6049" t="str">
        <f>TEXT(Ventas_Wellpro[[#This Row],[Fecha]],"MMMM")</f>
        <v>agosto</v>
      </c>
      <c r="L6049">
        <f>DAY(Ventas_Wellpro[[#This Row],[Fecha]])</f>
        <v>3</v>
      </c>
    </row>
    <row r="6050" spans="2:12" x14ac:dyDescent="0.25">
      <c r="B6050" s="234">
        <v>46237</v>
      </c>
      <c r="C6050" s="74" t="s">
        <v>21</v>
      </c>
      <c r="D6050" s="94" t="s">
        <v>144</v>
      </c>
      <c r="E6050" s="63">
        <v>137.79</v>
      </c>
      <c r="F6050" s="63">
        <v>1</v>
      </c>
      <c r="G6050" s="48">
        <f>+(Ventas_Wellpro[[#This Row],[Precio de Venta]]*0.16)*Ventas_Wellpro[[#This Row],[Cantidad Vendida]]</f>
        <v>22.046399999999998</v>
      </c>
      <c r="H6050" s="48">
        <v>137.79</v>
      </c>
      <c r="I6050" s="17">
        <f>+Ventas_Wellpro[[#This Row],[Total de Venta sin IVA]]+Ventas_Wellpro[[#This Row],[IVA]]</f>
        <v>159.8364</v>
      </c>
      <c r="J6050">
        <f>YEAR(Ventas_Wellpro[[#This Row],[Fecha]])</f>
        <v>2026</v>
      </c>
      <c r="K6050" t="str">
        <f>TEXT(Ventas_Wellpro[[#This Row],[Fecha]],"MMMM")</f>
        <v>agosto</v>
      </c>
      <c r="L6050">
        <f>DAY(Ventas_Wellpro[[#This Row],[Fecha]])</f>
        <v>3</v>
      </c>
    </row>
    <row r="6051" spans="2:12" x14ac:dyDescent="0.25">
      <c r="B6051" s="235">
        <v>46237</v>
      </c>
      <c r="C6051" s="74" t="s">
        <v>21</v>
      </c>
      <c r="D6051" s="95" t="s">
        <v>144</v>
      </c>
      <c r="E6051" s="64">
        <v>137.79</v>
      </c>
      <c r="F6051" s="64">
        <v>1</v>
      </c>
      <c r="G6051" s="48">
        <f>+(Ventas_Wellpro[[#This Row],[Precio de Venta]]*0.16)*Ventas_Wellpro[[#This Row],[Cantidad Vendida]]</f>
        <v>22.046399999999998</v>
      </c>
      <c r="H6051" s="65">
        <v>137.79</v>
      </c>
      <c r="I6051" s="17">
        <f>+Ventas_Wellpro[[#This Row],[Total de Venta sin IVA]]+Ventas_Wellpro[[#This Row],[IVA]]</f>
        <v>159.8364</v>
      </c>
      <c r="J6051">
        <f>YEAR(Ventas_Wellpro[[#This Row],[Fecha]])</f>
        <v>2026</v>
      </c>
      <c r="K6051" t="str">
        <f>TEXT(Ventas_Wellpro[[#This Row],[Fecha]],"MMMM")</f>
        <v>agosto</v>
      </c>
      <c r="L6051">
        <f>DAY(Ventas_Wellpro[[#This Row],[Fecha]])</f>
        <v>3</v>
      </c>
    </row>
    <row r="6052" spans="2:12" x14ac:dyDescent="0.25">
      <c r="B6052" s="234">
        <v>46238</v>
      </c>
      <c r="C6052" s="74" t="s">
        <v>21</v>
      </c>
      <c r="D6052" s="94" t="s">
        <v>144</v>
      </c>
      <c r="E6052" s="63">
        <v>137.79</v>
      </c>
      <c r="F6052" s="63">
        <v>1</v>
      </c>
      <c r="G6052" s="48">
        <f>+(Ventas_Wellpro[[#This Row],[Precio de Venta]]*0.16)*Ventas_Wellpro[[#This Row],[Cantidad Vendida]]</f>
        <v>22.046399999999998</v>
      </c>
      <c r="H6052" s="48">
        <v>137.79</v>
      </c>
      <c r="I6052" s="17">
        <f>+Ventas_Wellpro[[#This Row],[Total de Venta sin IVA]]+Ventas_Wellpro[[#This Row],[IVA]]</f>
        <v>159.8364</v>
      </c>
      <c r="J6052">
        <f>YEAR(Ventas_Wellpro[[#This Row],[Fecha]])</f>
        <v>2026</v>
      </c>
      <c r="K6052" t="str">
        <f>TEXT(Ventas_Wellpro[[#This Row],[Fecha]],"MMMM")</f>
        <v>agosto</v>
      </c>
      <c r="L6052">
        <f>DAY(Ventas_Wellpro[[#This Row],[Fecha]])</f>
        <v>4</v>
      </c>
    </row>
    <row r="6053" spans="2:12" x14ac:dyDescent="0.25">
      <c r="B6053" s="235">
        <v>46238</v>
      </c>
      <c r="C6053" s="74" t="s">
        <v>21</v>
      </c>
      <c r="D6053" s="95" t="s">
        <v>144</v>
      </c>
      <c r="E6053" s="64">
        <v>137.79</v>
      </c>
      <c r="F6053" s="64">
        <v>1</v>
      </c>
      <c r="G6053" s="48">
        <f>+(Ventas_Wellpro[[#This Row],[Precio de Venta]]*0.16)*Ventas_Wellpro[[#This Row],[Cantidad Vendida]]</f>
        <v>22.046399999999998</v>
      </c>
      <c r="H6053" s="65">
        <v>137.79</v>
      </c>
      <c r="I6053" s="17">
        <f>+Ventas_Wellpro[[#This Row],[Total de Venta sin IVA]]+Ventas_Wellpro[[#This Row],[IVA]]</f>
        <v>159.8364</v>
      </c>
      <c r="J6053">
        <f>YEAR(Ventas_Wellpro[[#This Row],[Fecha]])</f>
        <v>2026</v>
      </c>
      <c r="K6053" t="str">
        <f>TEXT(Ventas_Wellpro[[#This Row],[Fecha]],"MMMM")</f>
        <v>agosto</v>
      </c>
      <c r="L6053">
        <f>DAY(Ventas_Wellpro[[#This Row],[Fecha]])</f>
        <v>4</v>
      </c>
    </row>
    <row r="6054" spans="2:12" x14ac:dyDescent="0.25">
      <c r="B6054" s="234">
        <v>46238</v>
      </c>
      <c r="C6054" s="74" t="s">
        <v>21</v>
      </c>
      <c r="D6054" s="94" t="s">
        <v>144</v>
      </c>
      <c r="E6054" s="63">
        <v>137.79</v>
      </c>
      <c r="F6054" s="63">
        <v>1</v>
      </c>
      <c r="G6054" s="48">
        <f>+(Ventas_Wellpro[[#This Row],[Precio de Venta]]*0.16)*Ventas_Wellpro[[#This Row],[Cantidad Vendida]]</f>
        <v>22.046399999999998</v>
      </c>
      <c r="H6054" s="48">
        <v>137.79</v>
      </c>
      <c r="I6054" s="17">
        <f>+Ventas_Wellpro[[#This Row],[Total de Venta sin IVA]]+Ventas_Wellpro[[#This Row],[IVA]]</f>
        <v>159.8364</v>
      </c>
      <c r="J6054">
        <f>YEAR(Ventas_Wellpro[[#This Row],[Fecha]])</f>
        <v>2026</v>
      </c>
      <c r="K6054" t="str">
        <f>TEXT(Ventas_Wellpro[[#This Row],[Fecha]],"MMMM")</f>
        <v>agosto</v>
      </c>
      <c r="L6054">
        <f>DAY(Ventas_Wellpro[[#This Row],[Fecha]])</f>
        <v>4</v>
      </c>
    </row>
    <row r="6055" spans="2:12" x14ac:dyDescent="0.25">
      <c r="B6055" s="235">
        <v>46238</v>
      </c>
      <c r="C6055" s="74" t="s">
        <v>21</v>
      </c>
      <c r="D6055" s="95" t="s">
        <v>145</v>
      </c>
      <c r="E6055" s="64">
        <v>90.54</v>
      </c>
      <c r="F6055" s="64">
        <v>20</v>
      </c>
      <c r="G6055" s="48">
        <f>+(Ventas_Wellpro[[#This Row],[Precio de Venta]]*0.16)*Ventas_Wellpro[[#This Row],[Cantidad Vendida]]</f>
        <v>289.72800000000001</v>
      </c>
      <c r="H6055" s="65">
        <v>1810.8</v>
      </c>
      <c r="I6055" s="17">
        <f>+Ventas_Wellpro[[#This Row],[Total de Venta sin IVA]]+Ventas_Wellpro[[#This Row],[IVA]]</f>
        <v>2100.5279999999998</v>
      </c>
      <c r="J6055">
        <f>YEAR(Ventas_Wellpro[[#This Row],[Fecha]])</f>
        <v>2026</v>
      </c>
      <c r="K6055" t="str">
        <f>TEXT(Ventas_Wellpro[[#This Row],[Fecha]],"MMMM")</f>
        <v>agosto</v>
      </c>
      <c r="L6055">
        <f>DAY(Ventas_Wellpro[[#This Row],[Fecha]])</f>
        <v>4</v>
      </c>
    </row>
    <row r="6056" spans="2:12" x14ac:dyDescent="0.25">
      <c r="B6056" s="234">
        <v>46239</v>
      </c>
      <c r="C6056" s="74" t="s">
        <v>21</v>
      </c>
      <c r="D6056" s="94" t="s">
        <v>144</v>
      </c>
      <c r="E6056" s="63">
        <v>137.79</v>
      </c>
      <c r="F6056" s="63">
        <v>1</v>
      </c>
      <c r="G6056" s="48">
        <f>+(Ventas_Wellpro[[#This Row],[Precio de Venta]]*0.16)*Ventas_Wellpro[[#This Row],[Cantidad Vendida]]</f>
        <v>22.046399999999998</v>
      </c>
      <c r="H6056" s="48">
        <v>137.79</v>
      </c>
      <c r="I6056" s="17">
        <f>+Ventas_Wellpro[[#This Row],[Total de Venta sin IVA]]+Ventas_Wellpro[[#This Row],[IVA]]</f>
        <v>159.8364</v>
      </c>
      <c r="J6056">
        <f>YEAR(Ventas_Wellpro[[#This Row],[Fecha]])</f>
        <v>2026</v>
      </c>
      <c r="K6056" t="str">
        <f>TEXT(Ventas_Wellpro[[#This Row],[Fecha]],"MMMM")</f>
        <v>agosto</v>
      </c>
      <c r="L6056">
        <f>DAY(Ventas_Wellpro[[#This Row],[Fecha]])</f>
        <v>5</v>
      </c>
    </row>
    <row r="6057" spans="2:12" x14ac:dyDescent="0.25">
      <c r="B6057" s="235">
        <v>46240</v>
      </c>
      <c r="C6057" s="74" t="s">
        <v>21</v>
      </c>
      <c r="D6057" s="95" t="s">
        <v>144</v>
      </c>
      <c r="E6057" s="64">
        <v>137.79</v>
      </c>
      <c r="F6057" s="64">
        <v>1</v>
      </c>
      <c r="G6057" s="48">
        <f>+(Ventas_Wellpro[[#This Row],[Precio de Venta]]*0.16)*Ventas_Wellpro[[#This Row],[Cantidad Vendida]]</f>
        <v>22.046399999999998</v>
      </c>
      <c r="H6057" s="65">
        <v>137.79</v>
      </c>
      <c r="I6057" s="17">
        <f>+Ventas_Wellpro[[#This Row],[Total de Venta sin IVA]]+Ventas_Wellpro[[#This Row],[IVA]]</f>
        <v>159.8364</v>
      </c>
      <c r="J6057">
        <f>YEAR(Ventas_Wellpro[[#This Row],[Fecha]])</f>
        <v>2026</v>
      </c>
      <c r="K6057" t="str">
        <f>TEXT(Ventas_Wellpro[[#This Row],[Fecha]],"MMMM")</f>
        <v>agosto</v>
      </c>
      <c r="L6057">
        <f>DAY(Ventas_Wellpro[[#This Row],[Fecha]])</f>
        <v>6</v>
      </c>
    </row>
    <row r="6058" spans="2:12" x14ac:dyDescent="0.25">
      <c r="B6058" s="234">
        <v>46240</v>
      </c>
      <c r="C6058" s="74" t="s">
        <v>21</v>
      </c>
      <c r="D6058" s="94" t="s">
        <v>144</v>
      </c>
      <c r="E6058" s="63">
        <v>137.79</v>
      </c>
      <c r="F6058" s="63">
        <v>1</v>
      </c>
      <c r="G6058" s="48">
        <f>+(Ventas_Wellpro[[#This Row],[Precio de Venta]]*0.16)*Ventas_Wellpro[[#This Row],[Cantidad Vendida]]</f>
        <v>22.046399999999998</v>
      </c>
      <c r="H6058" s="48">
        <v>137.79</v>
      </c>
      <c r="I6058" s="17">
        <f>+Ventas_Wellpro[[#This Row],[Total de Venta sin IVA]]+Ventas_Wellpro[[#This Row],[IVA]]</f>
        <v>159.8364</v>
      </c>
      <c r="J6058">
        <f>YEAR(Ventas_Wellpro[[#This Row],[Fecha]])</f>
        <v>2026</v>
      </c>
      <c r="K6058" t="str">
        <f>TEXT(Ventas_Wellpro[[#This Row],[Fecha]],"MMMM")</f>
        <v>agosto</v>
      </c>
      <c r="L6058">
        <f>DAY(Ventas_Wellpro[[#This Row],[Fecha]])</f>
        <v>6</v>
      </c>
    </row>
    <row r="6059" spans="2:12" x14ac:dyDescent="0.25">
      <c r="B6059" s="235">
        <v>46240</v>
      </c>
      <c r="C6059" s="74" t="s">
        <v>21</v>
      </c>
      <c r="D6059" s="95" t="s">
        <v>144</v>
      </c>
      <c r="E6059" s="64">
        <v>137.79</v>
      </c>
      <c r="F6059" s="64">
        <v>1</v>
      </c>
      <c r="G6059" s="48">
        <f>+(Ventas_Wellpro[[#This Row],[Precio de Venta]]*0.16)*Ventas_Wellpro[[#This Row],[Cantidad Vendida]]</f>
        <v>22.046399999999998</v>
      </c>
      <c r="H6059" s="65">
        <v>137.79</v>
      </c>
      <c r="I6059" s="17">
        <f>+Ventas_Wellpro[[#This Row],[Total de Venta sin IVA]]+Ventas_Wellpro[[#This Row],[IVA]]</f>
        <v>159.8364</v>
      </c>
      <c r="J6059">
        <f>YEAR(Ventas_Wellpro[[#This Row],[Fecha]])</f>
        <v>2026</v>
      </c>
      <c r="K6059" t="str">
        <f>TEXT(Ventas_Wellpro[[#This Row],[Fecha]],"MMMM")</f>
        <v>agosto</v>
      </c>
      <c r="L6059">
        <f>DAY(Ventas_Wellpro[[#This Row],[Fecha]])</f>
        <v>6</v>
      </c>
    </row>
    <row r="6060" spans="2:12" x14ac:dyDescent="0.25">
      <c r="B6060" s="234">
        <v>46241</v>
      </c>
      <c r="C6060" s="74" t="s">
        <v>21</v>
      </c>
      <c r="D6060" s="94" t="s">
        <v>144</v>
      </c>
      <c r="E6060" s="63">
        <v>137.79</v>
      </c>
      <c r="F6060" s="63">
        <v>1</v>
      </c>
      <c r="G6060" s="48">
        <f>+(Ventas_Wellpro[[#This Row],[Precio de Venta]]*0.16)*Ventas_Wellpro[[#This Row],[Cantidad Vendida]]</f>
        <v>22.046399999999998</v>
      </c>
      <c r="H6060" s="48">
        <v>137.79</v>
      </c>
      <c r="I6060" s="17">
        <f>+Ventas_Wellpro[[#This Row],[Total de Venta sin IVA]]+Ventas_Wellpro[[#This Row],[IVA]]</f>
        <v>159.8364</v>
      </c>
      <c r="J6060">
        <f>YEAR(Ventas_Wellpro[[#This Row],[Fecha]])</f>
        <v>2026</v>
      </c>
      <c r="K6060" t="str">
        <f>TEXT(Ventas_Wellpro[[#This Row],[Fecha]],"MMMM")</f>
        <v>agosto</v>
      </c>
      <c r="L6060">
        <f>DAY(Ventas_Wellpro[[#This Row],[Fecha]])</f>
        <v>7</v>
      </c>
    </row>
    <row r="6061" spans="2:12" x14ac:dyDescent="0.25">
      <c r="B6061" s="235">
        <v>46241</v>
      </c>
      <c r="C6061" s="74" t="s">
        <v>21</v>
      </c>
      <c r="D6061" s="95" t="s">
        <v>144</v>
      </c>
      <c r="E6061" s="64">
        <v>137.79</v>
      </c>
      <c r="F6061" s="64">
        <v>1</v>
      </c>
      <c r="G6061" s="48">
        <f>+(Ventas_Wellpro[[#This Row],[Precio de Venta]]*0.16)*Ventas_Wellpro[[#This Row],[Cantidad Vendida]]</f>
        <v>22.046399999999998</v>
      </c>
      <c r="H6061" s="65">
        <v>137.79</v>
      </c>
      <c r="I6061" s="17">
        <f>+Ventas_Wellpro[[#This Row],[Total de Venta sin IVA]]+Ventas_Wellpro[[#This Row],[IVA]]</f>
        <v>159.8364</v>
      </c>
      <c r="J6061">
        <f>YEAR(Ventas_Wellpro[[#This Row],[Fecha]])</f>
        <v>2026</v>
      </c>
      <c r="K6061" t="str">
        <f>TEXT(Ventas_Wellpro[[#This Row],[Fecha]],"MMMM")</f>
        <v>agosto</v>
      </c>
      <c r="L6061">
        <f>DAY(Ventas_Wellpro[[#This Row],[Fecha]])</f>
        <v>7</v>
      </c>
    </row>
    <row r="6062" spans="2:12" x14ac:dyDescent="0.25">
      <c r="B6062" s="234">
        <v>46244</v>
      </c>
      <c r="C6062" s="74" t="s">
        <v>21</v>
      </c>
      <c r="D6062" s="94" t="s">
        <v>197</v>
      </c>
      <c r="E6062" s="63">
        <v>103.34</v>
      </c>
      <c r="F6062" s="63">
        <v>240</v>
      </c>
      <c r="G6062" s="48">
        <f>+(Ventas_Wellpro[[#This Row],[Precio de Venta]]*0.16)*Ventas_Wellpro[[#This Row],[Cantidad Vendida]]</f>
        <v>3968.2560000000003</v>
      </c>
      <c r="H6062" s="48">
        <v>24801.599999999999</v>
      </c>
      <c r="I6062" s="17">
        <f>+Ventas_Wellpro[[#This Row],[Total de Venta sin IVA]]+Ventas_Wellpro[[#This Row],[IVA]]</f>
        <v>28769.856</v>
      </c>
      <c r="J6062">
        <f>YEAR(Ventas_Wellpro[[#This Row],[Fecha]])</f>
        <v>2026</v>
      </c>
      <c r="K6062" t="str">
        <f>TEXT(Ventas_Wellpro[[#This Row],[Fecha]],"MMMM")</f>
        <v>agosto</v>
      </c>
      <c r="L6062">
        <f>DAY(Ventas_Wellpro[[#This Row],[Fecha]])</f>
        <v>10</v>
      </c>
    </row>
    <row r="6063" spans="2:12" x14ac:dyDescent="0.25">
      <c r="B6063" s="235">
        <v>46244</v>
      </c>
      <c r="C6063" s="74" t="s">
        <v>21</v>
      </c>
      <c r="D6063" s="95" t="s">
        <v>144</v>
      </c>
      <c r="E6063" s="64">
        <v>137.79</v>
      </c>
      <c r="F6063" s="64">
        <v>1</v>
      </c>
      <c r="G6063" s="48">
        <f>+(Ventas_Wellpro[[#This Row],[Precio de Venta]]*0.16)*Ventas_Wellpro[[#This Row],[Cantidad Vendida]]</f>
        <v>22.046399999999998</v>
      </c>
      <c r="H6063" s="65">
        <v>137.79</v>
      </c>
      <c r="I6063" s="17">
        <f>+Ventas_Wellpro[[#This Row],[Total de Venta sin IVA]]+Ventas_Wellpro[[#This Row],[IVA]]</f>
        <v>159.8364</v>
      </c>
      <c r="J6063">
        <f>YEAR(Ventas_Wellpro[[#This Row],[Fecha]])</f>
        <v>2026</v>
      </c>
      <c r="K6063" t="str">
        <f>TEXT(Ventas_Wellpro[[#This Row],[Fecha]],"MMMM")</f>
        <v>agosto</v>
      </c>
      <c r="L6063">
        <f>DAY(Ventas_Wellpro[[#This Row],[Fecha]])</f>
        <v>10</v>
      </c>
    </row>
    <row r="6064" spans="2:12" x14ac:dyDescent="0.25">
      <c r="B6064" s="234">
        <v>46244</v>
      </c>
      <c r="C6064" s="74" t="s">
        <v>21</v>
      </c>
      <c r="D6064" s="94" t="s">
        <v>144</v>
      </c>
      <c r="E6064" s="63">
        <v>137.79</v>
      </c>
      <c r="F6064" s="63">
        <v>1</v>
      </c>
      <c r="G6064" s="48">
        <f>+(Ventas_Wellpro[[#This Row],[Precio de Venta]]*0.16)*Ventas_Wellpro[[#This Row],[Cantidad Vendida]]</f>
        <v>22.046399999999998</v>
      </c>
      <c r="H6064" s="48">
        <v>137.79</v>
      </c>
      <c r="I6064" s="17">
        <f>+Ventas_Wellpro[[#This Row],[Total de Venta sin IVA]]+Ventas_Wellpro[[#This Row],[IVA]]</f>
        <v>159.8364</v>
      </c>
      <c r="J6064">
        <f>YEAR(Ventas_Wellpro[[#This Row],[Fecha]])</f>
        <v>2026</v>
      </c>
      <c r="K6064" t="str">
        <f>TEXT(Ventas_Wellpro[[#This Row],[Fecha]],"MMMM")</f>
        <v>agosto</v>
      </c>
      <c r="L6064">
        <f>DAY(Ventas_Wellpro[[#This Row],[Fecha]])</f>
        <v>10</v>
      </c>
    </row>
    <row r="6065" spans="2:12" x14ac:dyDescent="0.25">
      <c r="B6065" s="235">
        <v>46244</v>
      </c>
      <c r="C6065" s="74" t="s">
        <v>21</v>
      </c>
      <c r="D6065" s="95" t="s">
        <v>144</v>
      </c>
      <c r="E6065" s="64">
        <v>137.79</v>
      </c>
      <c r="F6065" s="64">
        <v>1</v>
      </c>
      <c r="G6065" s="48">
        <f>+(Ventas_Wellpro[[#This Row],[Precio de Venta]]*0.16)*Ventas_Wellpro[[#This Row],[Cantidad Vendida]]</f>
        <v>22.046399999999998</v>
      </c>
      <c r="H6065" s="65">
        <v>137.79</v>
      </c>
      <c r="I6065" s="17">
        <f>+Ventas_Wellpro[[#This Row],[Total de Venta sin IVA]]+Ventas_Wellpro[[#This Row],[IVA]]</f>
        <v>159.8364</v>
      </c>
      <c r="J6065">
        <f>YEAR(Ventas_Wellpro[[#This Row],[Fecha]])</f>
        <v>2026</v>
      </c>
      <c r="K6065" t="str">
        <f>TEXT(Ventas_Wellpro[[#This Row],[Fecha]],"MMMM")</f>
        <v>agosto</v>
      </c>
      <c r="L6065">
        <f>DAY(Ventas_Wellpro[[#This Row],[Fecha]])</f>
        <v>10</v>
      </c>
    </row>
    <row r="6066" spans="2:12" x14ac:dyDescent="0.25">
      <c r="B6066" s="234">
        <v>46244</v>
      </c>
      <c r="C6066" s="74" t="s">
        <v>21</v>
      </c>
      <c r="D6066" s="94" t="s">
        <v>144</v>
      </c>
      <c r="E6066" s="63">
        <v>137.79</v>
      </c>
      <c r="F6066" s="63">
        <v>1</v>
      </c>
      <c r="G6066" s="48">
        <f>+(Ventas_Wellpro[[#This Row],[Precio de Venta]]*0.16)*Ventas_Wellpro[[#This Row],[Cantidad Vendida]]</f>
        <v>22.046399999999998</v>
      </c>
      <c r="H6066" s="48">
        <v>137.79</v>
      </c>
      <c r="I6066" s="17">
        <f>+Ventas_Wellpro[[#This Row],[Total de Venta sin IVA]]+Ventas_Wellpro[[#This Row],[IVA]]</f>
        <v>159.8364</v>
      </c>
      <c r="J6066">
        <f>YEAR(Ventas_Wellpro[[#This Row],[Fecha]])</f>
        <v>2026</v>
      </c>
      <c r="K6066" t="str">
        <f>TEXT(Ventas_Wellpro[[#This Row],[Fecha]],"MMMM")</f>
        <v>agosto</v>
      </c>
      <c r="L6066">
        <f>DAY(Ventas_Wellpro[[#This Row],[Fecha]])</f>
        <v>10</v>
      </c>
    </row>
    <row r="6067" spans="2:12" x14ac:dyDescent="0.25">
      <c r="B6067" s="235">
        <v>46244</v>
      </c>
      <c r="C6067" s="74" t="s">
        <v>21</v>
      </c>
      <c r="D6067" s="95" t="s">
        <v>144</v>
      </c>
      <c r="E6067" s="64">
        <v>137.79</v>
      </c>
      <c r="F6067" s="64">
        <v>1</v>
      </c>
      <c r="G6067" s="48">
        <f>+(Ventas_Wellpro[[#This Row],[Precio de Venta]]*0.16)*Ventas_Wellpro[[#This Row],[Cantidad Vendida]]</f>
        <v>22.046399999999998</v>
      </c>
      <c r="H6067" s="65">
        <v>137.79</v>
      </c>
      <c r="I6067" s="17">
        <f>+Ventas_Wellpro[[#This Row],[Total de Venta sin IVA]]+Ventas_Wellpro[[#This Row],[IVA]]</f>
        <v>159.8364</v>
      </c>
      <c r="J6067">
        <f>YEAR(Ventas_Wellpro[[#This Row],[Fecha]])</f>
        <v>2026</v>
      </c>
      <c r="K6067" t="str">
        <f>TEXT(Ventas_Wellpro[[#This Row],[Fecha]],"MMMM")</f>
        <v>agosto</v>
      </c>
      <c r="L6067">
        <f>DAY(Ventas_Wellpro[[#This Row],[Fecha]])</f>
        <v>10</v>
      </c>
    </row>
    <row r="6068" spans="2:12" x14ac:dyDescent="0.25">
      <c r="B6068" s="234">
        <v>46244</v>
      </c>
      <c r="C6068" s="74" t="s">
        <v>21</v>
      </c>
      <c r="D6068" s="94" t="s">
        <v>144</v>
      </c>
      <c r="E6068" s="63">
        <v>137.79</v>
      </c>
      <c r="F6068" s="63">
        <v>1</v>
      </c>
      <c r="G6068" s="48">
        <f>+(Ventas_Wellpro[[#This Row],[Precio de Venta]]*0.16)*Ventas_Wellpro[[#This Row],[Cantidad Vendida]]</f>
        <v>22.046399999999998</v>
      </c>
      <c r="H6068" s="48">
        <v>137.79</v>
      </c>
      <c r="I6068" s="17">
        <f>+Ventas_Wellpro[[#This Row],[Total de Venta sin IVA]]+Ventas_Wellpro[[#This Row],[IVA]]</f>
        <v>159.8364</v>
      </c>
      <c r="J6068">
        <f>YEAR(Ventas_Wellpro[[#This Row],[Fecha]])</f>
        <v>2026</v>
      </c>
      <c r="K6068" t="str">
        <f>TEXT(Ventas_Wellpro[[#This Row],[Fecha]],"MMMM")</f>
        <v>agosto</v>
      </c>
      <c r="L6068">
        <f>DAY(Ventas_Wellpro[[#This Row],[Fecha]])</f>
        <v>10</v>
      </c>
    </row>
    <row r="6069" spans="2:12" x14ac:dyDescent="0.25">
      <c r="B6069" s="235">
        <v>46244</v>
      </c>
      <c r="C6069" s="74" t="s">
        <v>21</v>
      </c>
      <c r="D6069" s="95" t="s">
        <v>144</v>
      </c>
      <c r="E6069" s="64">
        <v>137.79</v>
      </c>
      <c r="F6069" s="64">
        <v>1</v>
      </c>
      <c r="G6069" s="48">
        <f>+(Ventas_Wellpro[[#This Row],[Precio de Venta]]*0.16)*Ventas_Wellpro[[#This Row],[Cantidad Vendida]]</f>
        <v>22.046399999999998</v>
      </c>
      <c r="H6069" s="65">
        <v>137.79</v>
      </c>
      <c r="I6069" s="17">
        <f>+Ventas_Wellpro[[#This Row],[Total de Venta sin IVA]]+Ventas_Wellpro[[#This Row],[IVA]]</f>
        <v>159.8364</v>
      </c>
      <c r="J6069">
        <f>YEAR(Ventas_Wellpro[[#This Row],[Fecha]])</f>
        <v>2026</v>
      </c>
      <c r="K6069" t="str">
        <f>TEXT(Ventas_Wellpro[[#This Row],[Fecha]],"MMMM")</f>
        <v>agosto</v>
      </c>
      <c r="L6069">
        <f>DAY(Ventas_Wellpro[[#This Row],[Fecha]])</f>
        <v>10</v>
      </c>
    </row>
    <row r="6070" spans="2:12" x14ac:dyDescent="0.25">
      <c r="B6070" s="234">
        <v>46244</v>
      </c>
      <c r="C6070" s="74" t="s">
        <v>21</v>
      </c>
      <c r="D6070" s="94" t="s">
        <v>144</v>
      </c>
      <c r="E6070" s="63">
        <v>137.79</v>
      </c>
      <c r="F6070" s="63">
        <v>1</v>
      </c>
      <c r="G6070" s="48">
        <f>+(Ventas_Wellpro[[#This Row],[Precio de Venta]]*0.16)*Ventas_Wellpro[[#This Row],[Cantidad Vendida]]</f>
        <v>22.046399999999998</v>
      </c>
      <c r="H6070" s="48">
        <v>137.79</v>
      </c>
      <c r="I6070" s="17">
        <f>+Ventas_Wellpro[[#This Row],[Total de Venta sin IVA]]+Ventas_Wellpro[[#This Row],[IVA]]</f>
        <v>159.8364</v>
      </c>
      <c r="J6070">
        <f>YEAR(Ventas_Wellpro[[#This Row],[Fecha]])</f>
        <v>2026</v>
      </c>
      <c r="K6070" t="str">
        <f>TEXT(Ventas_Wellpro[[#This Row],[Fecha]],"MMMM")</f>
        <v>agosto</v>
      </c>
      <c r="L6070">
        <f>DAY(Ventas_Wellpro[[#This Row],[Fecha]])</f>
        <v>10</v>
      </c>
    </row>
    <row r="6071" spans="2:12" x14ac:dyDescent="0.25">
      <c r="B6071" s="235">
        <v>46244</v>
      </c>
      <c r="C6071" s="74" t="s">
        <v>21</v>
      </c>
      <c r="D6071" s="95" t="s">
        <v>144</v>
      </c>
      <c r="E6071" s="64">
        <v>137.79</v>
      </c>
      <c r="F6071" s="64">
        <v>1</v>
      </c>
      <c r="G6071" s="48">
        <f>+(Ventas_Wellpro[[#This Row],[Precio de Venta]]*0.16)*Ventas_Wellpro[[#This Row],[Cantidad Vendida]]</f>
        <v>22.046399999999998</v>
      </c>
      <c r="H6071" s="65">
        <v>137.79</v>
      </c>
      <c r="I6071" s="17">
        <f>+Ventas_Wellpro[[#This Row],[Total de Venta sin IVA]]+Ventas_Wellpro[[#This Row],[IVA]]</f>
        <v>159.8364</v>
      </c>
      <c r="J6071">
        <f>YEAR(Ventas_Wellpro[[#This Row],[Fecha]])</f>
        <v>2026</v>
      </c>
      <c r="K6071" t="str">
        <f>TEXT(Ventas_Wellpro[[#This Row],[Fecha]],"MMMM")</f>
        <v>agosto</v>
      </c>
      <c r="L6071">
        <f>DAY(Ventas_Wellpro[[#This Row],[Fecha]])</f>
        <v>10</v>
      </c>
    </row>
    <row r="6072" spans="2:12" x14ac:dyDescent="0.25">
      <c r="B6072" s="234">
        <v>46244</v>
      </c>
      <c r="C6072" s="74" t="s">
        <v>21</v>
      </c>
      <c r="D6072" s="94" t="s">
        <v>145</v>
      </c>
      <c r="E6072" s="63">
        <v>90.54</v>
      </c>
      <c r="F6072" s="63">
        <v>60</v>
      </c>
      <c r="G6072" s="48">
        <f>+(Ventas_Wellpro[[#This Row],[Precio de Venta]]*0.16)*Ventas_Wellpro[[#This Row],[Cantidad Vendida]]</f>
        <v>869.18400000000008</v>
      </c>
      <c r="H6072" s="48">
        <v>5432.4</v>
      </c>
      <c r="I6072" s="17">
        <f>+Ventas_Wellpro[[#This Row],[Total de Venta sin IVA]]+Ventas_Wellpro[[#This Row],[IVA]]</f>
        <v>6301.5839999999998</v>
      </c>
      <c r="J6072">
        <f>YEAR(Ventas_Wellpro[[#This Row],[Fecha]])</f>
        <v>2026</v>
      </c>
      <c r="K6072" t="str">
        <f>TEXT(Ventas_Wellpro[[#This Row],[Fecha]],"MMMM")</f>
        <v>agosto</v>
      </c>
      <c r="L6072">
        <f>DAY(Ventas_Wellpro[[#This Row],[Fecha]])</f>
        <v>10</v>
      </c>
    </row>
    <row r="6073" spans="2:12" x14ac:dyDescent="0.25">
      <c r="B6073" s="235">
        <v>46245</v>
      </c>
      <c r="C6073" s="74" t="s">
        <v>21</v>
      </c>
      <c r="D6073" s="95" t="s">
        <v>144</v>
      </c>
      <c r="E6073" s="64">
        <v>137.79</v>
      </c>
      <c r="F6073" s="64">
        <v>1</v>
      </c>
      <c r="G6073" s="48">
        <f>+(Ventas_Wellpro[[#This Row],[Precio de Venta]]*0.16)*Ventas_Wellpro[[#This Row],[Cantidad Vendida]]</f>
        <v>22.046399999999998</v>
      </c>
      <c r="H6073" s="65">
        <v>137.79</v>
      </c>
      <c r="I6073" s="17">
        <f>+Ventas_Wellpro[[#This Row],[Total de Venta sin IVA]]+Ventas_Wellpro[[#This Row],[IVA]]</f>
        <v>159.8364</v>
      </c>
      <c r="J6073">
        <f>YEAR(Ventas_Wellpro[[#This Row],[Fecha]])</f>
        <v>2026</v>
      </c>
      <c r="K6073" t="str">
        <f>TEXT(Ventas_Wellpro[[#This Row],[Fecha]],"MMMM")</f>
        <v>agosto</v>
      </c>
      <c r="L6073">
        <f>DAY(Ventas_Wellpro[[#This Row],[Fecha]])</f>
        <v>11</v>
      </c>
    </row>
    <row r="6074" spans="2:12" x14ac:dyDescent="0.25">
      <c r="B6074" s="234">
        <v>46245</v>
      </c>
      <c r="C6074" s="74" t="s">
        <v>21</v>
      </c>
      <c r="D6074" s="94" t="s">
        <v>144</v>
      </c>
      <c r="E6074" s="63">
        <v>137.79</v>
      </c>
      <c r="F6074" s="63">
        <v>1</v>
      </c>
      <c r="G6074" s="48">
        <f>+(Ventas_Wellpro[[#This Row],[Precio de Venta]]*0.16)*Ventas_Wellpro[[#This Row],[Cantidad Vendida]]</f>
        <v>22.046399999999998</v>
      </c>
      <c r="H6074" s="48">
        <v>137.79</v>
      </c>
      <c r="I6074" s="17">
        <f>+Ventas_Wellpro[[#This Row],[Total de Venta sin IVA]]+Ventas_Wellpro[[#This Row],[IVA]]</f>
        <v>159.8364</v>
      </c>
      <c r="J6074">
        <f>YEAR(Ventas_Wellpro[[#This Row],[Fecha]])</f>
        <v>2026</v>
      </c>
      <c r="K6074" t="str">
        <f>TEXT(Ventas_Wellpro[[#This Row],[Fecha]],"MMMM")</f>
        <v>agosto</v>
      </c>
      <c r="L6074">
        <f>DAY(Ventas_Wellpro[[#This Row],[Fecha]])</f>
        <v>11</v>
      </c>
    </row>
    <row r="6075" spans="2:12" x14ac:dyDescent="0.25">
      <c r="B6075" s="235">
        <v>46245</v>
      </c>
      <c r="C6075" s="74" t="s">
        <v>21</v>
      </c>
      <c r="D6075" s="95" t="s">
        <v>144</v>
      </c>
      <c r="E6075" s="64">
        <v>137.79</v>
      </c>
      <c r="F6075" s="64">
        <v>1</v>
      </c>
      <c r="G6075" s="48">
        <f>+(Ventas_Wellpro[[#This Row],[Precio de Venta]]*0.16)*Ventas_Wellpro[[#This Row],[Cantidad Vendida]]</f>
        <v>22.046399999999998</v>
      </c>
      <c r="H6075" s="65">
        <v>137.79</v>
      </c>
      <c r="I6075" s="17">
        <f>+Ventas_Wellpro[[#This Row],[Total de Venta sin IVA]]+Ventas_Wellpro[[#This Row],[IVA]]</f>
        <v>159.8364</v>
      </c>
      <c r="J6075">
        <f>YEAR(Ventas_Wellpro[[#This Row],[Fecha]])</f>
        <v>2026</v>
      </c>
      <c r="K6075" t="str">
        <f>TEXT(Ventas_Wellpro[[#This Row],[Fecha]],"MMMM")</f>
        <v>agosto</v>
      </c>
      <c r="L6075">
        <f>DAY(Ventas_Wellpro[[#This Row],[Fecha]])</f>
        <v>11</v>
      </c>
    </row>
    <row r="6076" spans="2:12" x14ac:dyDescent="0.25">
      <c r="B6076" s="234">
        <v>46245</v>
      </c>
      <c r="C6076" s="74" t="s">
        <v>21</v>
      </c>
      <c r="D6076" s="94" t="s">
        <v>144</v>
      </c>
      <c r="E6076" s="63">
        <v>137.79</v>
      </c>
      <c r="F6076" s="63">
        <v>1</v>
      </c>
      <c r="G6076" s="48">
        <f>+(Ventas_Wellpro[[#This Row],[Precio de Venta]]*0.16)*Ventas_Wellpro[[#This Row],[Cantidad Vendida]]</f>
        <v>22.046399999999998</v>
      </c>
      <c r="H6076" s="48">
        <v>137.79</v>
      </c>
      <c r="I6076" s="17">
        <f>+Ventas_Wellpro[[#This Row],[Total de Venta sin IVA]]+Ventas_Wellpro[[#This Row],[IVA]]</f>
        <v>159.8364</v>
      </c>
      <c r="J6076">
        <f>YEAR(Ventas_Wellpro[[#This Row],[Fecha]])</f>
        <v>2026</v>
      </c>
      <c r="K6076" t="str">
        <f>TEXT(Ventas_Wellpro[[#This Row],[Fecha]],"MMMM")</f>
        <v>agosto</v>
      </c>
      <c r="L6076">
        <f>DAY(Ventas_Wellpro[[#This Row],[Fecha]])</f>
        <v>11</v>
      </c>
    </row>
    <row r="6077" spans="2:12" x14ac:dyDescent="0.25">
      <c r="B6077" s="235">
        <v>46246</v>
      </c>
      <c r="C6077" s="74" t="s">
        <v>21</v>
      </c>
      <c r="D6077" s="95" t="s">
        <v>144</v>
      </c>
      <c r="E6077" s="64">
        <v>137.79</v>
      </c>
      <c r="F6077" s="64">
        <v>1</v>
      </c>
      <c r="G6077" s="48">
        <f>+(Ventas_Wellpro[[#This Row],[Precio de Venta]]*0.16)*Ventas_Wellpro[[#This Row],[Cantidad Vendida]]</f>
        <v>22.046399999999998</v>
      </c>
      <c r="H6077" s="65">
        <v>137.79</v>
      </c>
      <c r="I6077" s="17">
        <f>+Ventas_Wellpro[[#This Row],[Total de Venta sin IVA]]+Ventas_Wellpro[[#This Row],[IVA]]</f>
        <v>159.8364</v>
      </c>
      <c r="J6077">
        <f>YEAR(Ventas_Wellpro[[#This Row],[Fecha]])</f>
        <v>2026</v>
      </c>
      <c r="K6077" t="str">
        <f>TEXT(Ventas_Wellpro[[#This Row],[Fecha]],"MMMM")</f>
        <v>agosto</v>
      </c>
      <c r="L6077">
        <f>DAY(Ventas_Wellpro[[#This Row],[Fecha]])</f>
        <v>12</v>
      </c>
    </row>
    <row r="6078" spans="2:12" x14ac:dyDescent="0.25">
      <c r="B6078" s="234">
        <v>46246</v>
      </c>
      <c r="C6078" s="74" t="s">
        <v>21</v>
      </c>
      <c r="D6078" s="94" t="s">
        <v>144</v>
      </c>
      <c r="E6078" s="63">
        <v>137.79</v>
      </c>
      <c r="F6078" s="63">
        <v>1</v>
      </c>
      <c r="G6078" s="48">
        <f>+(Ventas_Wellpro[[#This Row],[Precio de Venta]]*0.16)*Ventas_Wellpro[[#This Row],[Cantidad Vendida]]</f>
        <v>22.046399999999998</v>
      </c>
      <c r="H6078" s="48">
        <v>137.79</v>
      </c>
      <c r="I6078" s="17">
        <f>+Ventas_Wellpro[[#This Row],[Total de Venta sin IVA]]+Ventas_Wellpro[[#This Row],[IVA]]</f>
        <v>159.8364</v>
      </c>
      <c r="J6078">
        <f>YEAR(Ventas_Wellpro[[#This Row],[Fecha]])</f>
        <v>2026</v>
      </c>
      <c r="K6078" t="str">
        <f>TEXT(Ventas_Wellpro[[#This Row],[Fecha]],"MMMM")</f>
        <v>agosto</v>
      </c>
      <c r="L6078">
        <f>DAY(Ventas_Wellpro[[#This Row],[Fecha]])</f>
        <v>12</v>
      </c>
    </row>
    <row r="6079" spans="2:12" x14ac:dyDescent="0.25">
      <c r="B6079" s="235">
        <v>46247</v>
      </c>
      <c r="C6079" s="74" t="s">
        <v>21</v>
      </c>
      <c r="D6079" s="95" t="s">
        <v>144</v>
      </c>
      <c r="E6079" s="64">
        <v>137.79</v>
      </c>
      <c r="F6079" s="64">
        <v>1</v>
      </c>
      <c r="G6079" s="48">
        <f>+(Ventas_Wellpro[[#This Row],[Precio de Venta]]*0.16)*Ventas_Wellpro[[#This Row],[Cantidad Vendida]]</f>
        <v>22.046399999999998</v>
      </c>
      <c r="H6079" s="65">
        <v>137.79</v>
      </c>
      <c r="I6079" s="17">
        <f>+Ventas_Wellpro[[#This Row],[Total de Venta sin IVA]]+Ventas_Wellpro[[#This Row],[IVA]]</f>
        <v>159.8364</v>
      </c>
      <c r="J6079">
        <f>YEAR(Ventas_Wellpro[[#This Row],[Fecha]])</f>
        <v>2026</v>
      </c>
      <c r="K6079" t="str">
        <f>TEXT(Ventas_Wellpro[[#This Row],[Fecha]],"MMMM")</f>
        <v>agosto</v>
      </c>
      <c r="L6079">
        <f>DAY(Ventas_Wellpro[[#This Row],[Fecha]])</f>
        <v>13</v>
      </c>
    </row>
    <row r="6080" spans="2:12" x14ac:dyDescent="0.25">
      <c r="B6080" s="234">
        <v>46248</v>
      </c>
      <c r="C6080" s="74" t="s">
        <v>21</v>
      </c>
      <c r="D6080" s="94" t="s">
        <v>144</v>
      </c>
      <c r="E6080" s="63">
        <v>137.79</v>
      </c>
      <c r="F6080" s="63">
        <v>1</v>
      </c>
      <c r="G6080" s="48">
        <f>+(Ventas_Wellpro[[#This Row],[Precio de Venta]]*0.16)*Ventas_Wellpro[[#This Row],[Cantidad Vendida]]</f>
        <v>22.046399999999998</v>
      </c>
      <c r="H6080" s="48">
        <v>137.79</v>
      </c>
      <c r="I6080" s="17">
        <f>+Ventas_Wellpro[[#This Row],[Total de Venta sin IVA]]+Ventas_Wellpro[[#This Row],[IVA]]</f>
        <v>159.8364</v>
      </c>
      <c r="J6080">
        <f>YEAR(Ventas_Wellpro[[#This Row],[Fecha]])</f>
        <v>2026</v>
      </c>
      <c r="K6080" t="str">
        <f>TEXT(Ventas_Wellpro[[#This Row],[Fecha]],"MMMM")</f>
        <v>agosto</v>
      </c>
      <c r="L6080">
        <f>DAY(Ventas_Wellpro[[#This Row],[Fecha]])</f>
        <v>14</v>
      </c>
    </row>
    <row r="6081" spans="2:12" x14ac:dyDescent="0.25">
      <c r="B6081" s="235">
        <v>46251</v>
      </c>
      <c r="C6081" s="74" t="s">
        <v>21</v>
      </c>
      <c r="D6081" s="95" t="s">
        <v>144</v>
      </c>
      <c r="E6081" s="64">
        <v>137.79</v>
      </c>
      <c r="F6081" s="64">
        <v>1</v>
      </c>
      <c r="G6081" s="48">
        <f>+(Ventas_Wellpro[[#This Row],[Precio de Venta]]*0.16)*Ventas_Wellpro[[#This Row],[Cantidad Vendida]]</f>
        <v>22.046399999999998</v>
      </c>
      <c r="H6081" s="65">
        <v>137.79</v>
      </c>
      <c r="I6081" s="17">
        <f>+Ventas_Wellpro[[#This Row],[Total de Venta sin IVA]]+Ventas_Wellpro[[#This Row],[IVA]]</f>
        <v>159.8364</v>
      </c>
      <c r="J6081">
        <f>YEAR(Ventas_Wellpro[[#This Row],[Fecha]])</f>
        <v>2026</v>
      </c>
      <c r="K6081" t="str">
        <f>TEXT(Ventas_Wellpro[[#This Row],[Fecha]],"MMMM")</f>
        <v>agosto</v>
      </c>
      <c r="L6081">
        <f>DAY(Ventas_Wellpro[[#This Row],[Fecha]])</f>
        <v>17</v>
      </c>
    </row>
    <row r="6082" spans="2:12" x14ac:dyDescent="0.25">
      <c r="B6082" s="234">
        <v>46251</v>
      </c>
      <c r="C6082" s="74" t="s">
        <v>21</v>
      </c>
      <c r="D6082" s="94" t="s">
        <v>144</v>
      </c>
      <c r="E6082" s="63">
        <v>137.79</v>
      </c>
      <c r="F6082" s="63">
        <v>1</v>
      </c>
      <c r="G6082" s="48">
        <f>+(Ventas_Wellpro[[#This Row],[Precio de Venta]]*0.16)*Ventas_Wellpro[[#This Row],[Cantidad Vendida]]</f>
        <v>22.046399999999998</v>
      </c>
      <c r="H6082" s="48">
        <v>137.79</v>
      </c>
      <c r="I6082" s="17">
        <f>+Ventas_Wellpro[[#This Row],[Total de Venta sin IVA]]+Ventas_Wellpro[[#This Row],[IVA]]</f>
        <v>159.8364</v>
      </c>
      <c r="J6082">
        <f>YEAR(Ventas_Wellpro[[#This Row],[Fecha]])</f>
        <v>2026</v>
      </c>
      <c r="K6082" t="str">
        <f>TEXT(Ventas_Wellpro[[#This Row],[Fecha]],"MMMM")</f>
        <v>agosto</v>
      </c>
      <c r="L6082">
        <f>DAY(Ventas_Wellpro[[#This Row],[Fecha]])</f>
        <v>17</v>
      </c>
    </row>
    <row r="6083" spans="2:12" x14ac:dyDescent="0.25">
      <c r="B6083" s="235">
        <v>46251</v>
      </c>
      <c r="C6083" s="74" t="s">
        <v>21</v>
      </c>
      <c r="D6083" s="95" t="s">
        <v>144</v>
      </c>
      <c r="E6083" s="64">
        <v>137.79</v>
      </c>
      <c r="F6083" s="64">
        <v>1</v>
      </c>
      <c r="G6083" s="48">
        <f>+(Ventas_Wellpro[[#This Row],[Precio de Venta]]*0.16)*Ventas_Wellpro[[#This Row],[Cantidad Vendida]]</f>
        <v>22.046399999999998</v>
      </c>
      <c r="H6083" s="65">
        <v>137.79</v>
      </c>
      <c r="I6083" s="17">
        <f>+Ventas_Wellpro[[#This Row],[Total de Venta sin IVA]]+Ventas_Wellpro[[#This Row],[IVA]]</f>
        <v>159.8364</v>
      </c>
      <c r="J6083">
        <f>YEAR(Ventas_Wellpro[[#This Row],[Fecha]])</f>
        <v>2026</v>
      </c>
      <c r="K6083" t="str">
        <f>TEXT(Ventas_Wellpro[[#This Row],[Fecha]],"MMMM")</f>
        <v>agosto</v>
      </c>
      <c r="L6083">
        <f>DAY(Ventas_Wellpro[[#This Row],[Fecha]])</f>
        <v>17</v>
      </c>
    </row>
    <row r="6084" spans="2:12" x14ac:dyDescent="0.25">
      <c r="B6084" s="234">
        <v>46251</v>
      </c>
      <c r="C6084" s="74" t="s">
        <v>21</v>
      </c>
      <c r="D6084" s="94" t="s">
        <v>144</v>
      </c>
      <c r="E6084" s="63">
        <v>137.79</v>
      </c>
      <c r="F6084" s="63">
        <v>1</v>
      </c>
      <c r="G6084" s="48">
        <f>+(Ventas_Wellpro[[#This Row],[Precio de Venta]]*0.16)*Ventas_Wellpro[[#This Row],[Cantidad Vendida]]</f>
        <v>22.046399999999998</v>
      </c>
      <c r="H6084" s="48">
        <v>137.79</v>
      </c>
      <c r="I6084" s="17">
        <f>+Ventas_Wellpro[[#This Row],[Total de Venta sin IVA]]+Ventas_Wellpro[[#This Row],[IVA]]</f>
        <v>159.8364</v>
      </c>
      <c r="J6084">
        <f>YEAR(Ventas_Wellpro[[#This Row],[Fecha]])</f>
        <v>2026</v>
      </c>
      <c r="K6084" t="str">
        <f>TEXT(Ventas_Wellpro[[#This Row],[Fecha]],"MMMM")</f>
        <v>agosto</v>
      </c>
      <c r="L6084">
        <f>DAY(Ventas_Wellpro[[#This Row],[Fecha]])</f>
        <v>17</v>
      </c>
    </row>
    <row r="6085" spans="2:12" x14ac:dyDescent="0.25">
      <c r="B6085" s="235">
        <v>46251</v>
      </c>
      <c r="C6085" s="74" t="s">
        <v>21</v>
      </c>
      <c r="D6085" s="95" t="s">
        <v>144</v>
      </c>
      <c r="E6085" s="64">
        <v>137.79</v>
      </c>
      <c r="F6085" s="64">
        <v>1</v>
      </c>
      <c r="G6085" s="48">
        <f>+(Ventas_Wellpro[[#This Row],[Precio de Venta]]*0.16)*Ventas_Wellpro[[#This Row],[Cantidad Vendida]]</f>
        <v>22.046399999999998</v>
      </c>
      <c r="H6085" s="65">
        <v>137.79</v>
      </c>
      <c r="I6085" s="17">
        <f>+Ventas_Wellpro[[#This Row],[Total de Venta sin IVA]]+Ventas_Wellpro[[#This Row],[IVA]]</f>
        <v>159.8364</v>
      </c>
      <c r="J6085">
        <f>YEAR(Ventas_Wellpro[[#This Row],[Fecha]])</f>
        <v>2026</v>
      </c>
      <c r="K6085" t="str">
        <f>TEXT(Ventas_Wellpro[[#This Row],[Fecha]],"MMMM")</f>
        <v>agosto</v>
      </c>
      <c r="L6085">
        <f>DAY(Ventas_Wellpro[[#This Row],[Fecha]])</f>
        <v>17</v>
      </c>
    </row>
    <row r="6086" spans="2:12" x14ac:dyDescent="0.25">
      <c r="B6086" s="234">
        <v>46251</v>
      </c>
      <c r="C6086" s="74" t="s">
        <v>21</v>
      </c>
      <c r="D6086" s="94" t="s">
        <v>144</v>
      </c>
      <c r="E6086" s="63">
        <v>137.79</v>
      </c>
      <c r="F6086" s="63">
        <v>1</v>
      </c>
      <c r="G6086" s="48">
        <f>+(Ventas_Wellpro[[#This Row],[Precio de Venta]]*0.16)*Ventas_Wellpro[[#This Row],[Cantidad Vendida]]</f>
        <v>22.046399999999998</v>
      </c>
      <c r="H6086" s="48">
        <v>137.79</v>
      </c>
      <c r="I6086" s="17">
        <f>+Ventas_Wellpro[[#This Row],[Total de Venta sin IVA]]+Ventas_Wellpro[[#This Row],[IVA]]</f>
        <v>159.8364</v>
      </c>
      <c r="J6086">
        <f>YEAR(Ventas_Wellpro[[#This Row],[Fecha]])</f>
        <v>2026</v>
      </c>
      <c r="K6086" t="str">
        <f>TEXT(Ventas_Wellpro[[#This Row],[Fecha]],"MMMM")</f>
        <v>agosto</v>
      </c>
      <c r="L6086">
        <f>DAY(Ventas_Wellpro[[#This Row],[Fecha]])</f>
        <v>17</v>
      </c>
    </row>
    <row r="6087" spans="2:12" x14ac:dyDescent="0.25">
      <c r="B6087" s="235">
        <v>46251</v>
      </c>
      <c r="C6087" s="74" t="s">
        <v>21</v>
      </c>
      <c r="D6087" s="95" t="s">
        <v>144</v>
      </c>
      <c r="E6087" s="64">
        <v>137.79</v>
      </c>
      <c r="F6087" s="64">
        <v>1</v>
      </c>
      <c r="G6087" s="48">
        <f>+(Ventas_Wellpro[[#This Row],[Precio de Venta]]*0.16)*Ventas_Wellpro[[#This Row],[Cantidad Vendida]]</f>
        <v>22.046399999999998</v>
      </c>
      <c r="H6087" s="65">
        <v>137.79</v>
      </c>
      <c r="I6087" s="17">
        <f>+Ventas_Wellpro[[#This Row],[Total de Venta sin IVA]]+Ventas_Wellpro[[#This Row],[IVA]]</f>
        <v>159.8364</v>
      </c>
      <c r="J6087">
        <f>YEAR(Ventas_Wellpro[[#This Row],[Fecha]])</f>
        <v>2026</v>
      </c>
      <c r="K6087" t="str">
        <f>TEXT(Ventas_Wellpro[[#This Row],[Fecha]],"MMMM")</f>
        <v>agosto</v>
      </c>
      <c r="L6087">
        <f>DAY(Ventas_Wellpro[[#This Row],[Fecha]])</f>
        <v>17</v>
      </c>
    </row>
    <row r="6088" spans="2:12" x14ac:dyDescent="0.25">
      <c r="B6088" s="234">
        <v>46252</v>
      </c>
      <c r="C6088" s="74" t="s">
        <v>21</v>
      </c>
      <c r="D6088" s="94" t="s">
        <v>144</v>
      </c>
      <c r="E6088" s="63">
        <v>137.79</v>
      </c>
      <c r="F6088" s="63">
        <v>1</v>
      </c>
      <c r="G6088" s="48">
        <f>+(Ventas_Wellpro[[#This Row],[Precio de Venta]]*0.16)*Ventas_Wellpro[[#This Row],[Cantidad Vendida]]</f>
        <v>22.046399999999998</v>
      </c>
      <c r="H6088" s="48">
        <v>137.79</v>
      </c>
      <c r="I6088" s="17">
        <f>+Ventas_Wellpro[[#This Row],[Total de Venta sin IVA]]+Ventas_Wellpro[[#This Row],[IVA]]</f>
        <v>159.8364</v>
      </c>
      <c r="J6088">
        <f>YEAR(Ventas_Wellpro[[#This Row],[Fecha]])</f>
        <v>2026</v>
      </c>
      <c r="K6088" t="str">
        <f>TEXT(Ventas_Wellpro[[#This Row],[Fecha]],"MMMM")</f>
        <v>agosto</v>
      </c>
      <c r="L6088">
        <f>DAY(Ventas_Wellpro[[#This Row],[Fecha]])</f>
        <v>18</v>
      </c>
    </row>
    <row r="6089" spans="2:12" x14ac:dyDescent="0.25">
      <c r="B6089" s="235">
        <v>46252</v>
      </c>
      <c r="C6089" s="74" t="s">
        <v>21</v>
      </c>
      <c r="D6089" s="95" t="s">
        <v>144</v>
      </c>
      <c r="E6089" s="64">
        <v>137.79</v>
      </c>
      <c r="F6089" s="64">
        <v>1</v>
      </c>
      <c r="G6089" s="48">
        <f>+(Ventas_Wellpro[[#This Row],[Precio de Venta]]*0.16)*Ventas_Wellpro[[#This Row],[Cantidad Vendida]]</f>
        <v>22.046399999999998</v>
      </c>
      <c r="H6089" s="65">
        <v>137.79</v>
      </c>
      <c r="I6089" s="17">
        <f>+Ventas_Wellpro[[#This Row],[Total de Venta sin IVA]]+Ventas_Wellpro[[#This Row],[IVA]]</f>
        <v>159.8364</v>
      </c>
      <c r="J6089">
        <f>YEAR(Ventas_Wellpro[[#This Row],[Fecha]])</f>
        <v>2026</v>
      </c>
      <c r="K6089" t="str">
        <f>TEXT(Ventas_Wellpro[[#This Row],[Fecha]],"MMMM")</f>
        <v>agosto</v>
      </c>
      <c r="L6089">
        <f>DAY(Ventas_Wellpro[[#This Row],[Fecha]])</f>
        <v>18</v>
      </c>
    </row>
    <row r="6090" spans="2:12" x14ac:dyDescent="0.25">
      <c r="B6090" s="234">
        <v>46252</v>
      </c>
      <c r="C6090" s="74" t="s">
        <v>21</v>
      </c>
      <c r="D6090" s="94" t="s">
        <v>144</v>
      </c>
      <c r="E6090" s="63">
        <v>137.79</v>
      </c>
      <c r="F6090" s="63">
        <v>1</v>
      </c>
      <c r="G6090" s="48">
        <f>+(Ventas_Wellpro[[#This Row],[Precio de Venta]]*0.16)*Ventas_Wellpro[[#This Row],[Cantidad Vendida]]</f>
        <v>22.046399999999998</v>
      </c>
      <c r="H6090" s="48">
        <v>137.79</v>
      </c>
      <c r="I6090" s="17">
        <f>+Ventas_Wellpro[[#This Row],[Total de Venta sin IVA]]+Ventas_Wellpro[[#This Row],[IVA]]</f>
        <v>159.8364</v>
      </c>
      <c r="J6090">
        <f>YEAR(Ventas_Wellpro[[#This Row],[Fecha]])</f>
        <v>2026</v>
      </c>
      <c r="K6090" t="str">
        <f>TEXT(Ventas_Wellpro[[#This Row],[Fecha]],"MMMM")</f>
        <v>agosto</v>
      </c>
      <c r="L6090">
        <f>DAY(Ventas_Wellpro[[#This Row],[Fecha]])</f>
        <v>18</v>
      </c>
    </row>
    <row r="6091" spans="2:12" x14ac:dyDescent="0.25">
      <c r="B6091" s="235">
        <v>46252</v>
      </c>
      <c r="C6091" s="74" t="s">
        <v>21</v>
      </c>
      <c r="D6091" s="95" t="s">
        <v>144</v>
      </c>
      <c r="E6091" s="64">
        <v>137.79499999999999</v>
      </c>
      <c r="F6091" s="64">
        <v>2</v>
      </c>
      <c r="G6091" s="48">
        <f>+(Ventas_Wellpro[[#This Row],[Precio de Venta]]*0.16)*Ventas_Wellpro[[#This Row],[Cantidad Vendida]]</f>
        <v>44.0944</v>
      </c>
      <c r="H6091" s="65">
        <v>275.58999999999997</v>
      </c>
      <c r="I6091" s="17">
        <f>+Ventas_Wellpro[[#This Row],[Total de Venta sin IVA]]+Ventas_Wellpro[[#This Row],[IVA]]</f>
        <v>319.68439999999998</v>
      </c>
      <c r="J6091">
        <f>YEAR(Ventas_Wellpro[[#This Row],[Fecha]])</f>
        <v>2026</v>
      </c>
      <c r="K6091" t="str">
        <f>TEXT(Ventas_Wellpro[[#This Row],[Fecha]],"MMMM")</f>
        <v>agosto</v>
      </c>
      <c r="L6091">
        <f>DAY(Ventas_Wellpro[[#This Row],[Fecha]])</f>
        <v>18</v>
      </c>
    </row>
    <row r="6092" spans="2:12" x14ac:dyDescent="0.25">
      <c r="B6092" s="234">
        <v>46253</v>
      </c>
      <c r="C6092" s="74" t="s">
        <v>21</v>
      </c>
      <c r="D6092" s="94" t="s">
        <v>144</v>
      </c>
      <c r="E6092" s="63">
        <v>137.79</v>
      </c>
      <c r="F6092" s="63">
        <v>1</v>
      </c>
      <c r="G6092" s="48">
        <f>+(Ventas_Wellpro[[#This Row],[Precio de Venta]]*0.16)*Ventas_Wellpro[[#This Row],[Cantidad Vendida]]</f>
        <v>22.046399999999998</v>
      </c>
      <c r="H6092" s="48">
        <v>137.79</v>
      </c>
      <c r="I6092" s="17">
        <f>+Ventas_Wellpro[[#This Row],[Total de Venta sin IVA]]+Ventas_Wellpro[[#This Row],[IVA]]</f>
        <v>159.8364</v>
      </c>
      <c r="J6092">
        <f>YEAR(Ventas_Wellpro[[#This Row],[Fecha]])</f>
        <v>2026</v>
      </c>
      <c r="K6092" t="str">
        <f>TEXT(Ventas_Wellpro[[#This Row],[Fecha]],"MMMM")</f>
        <v>agosto</v>
      </c>
      <c r="L6092">
        <f>DAY(Ventas_Wellpro[[#This Row],[Fecha]])</f>
        <v>19</v>
      </c>
    </row>
    <row r="6093" spans="2:12" x14ac:dyDescent="0.25">
      <c r="B6093" s="235">
        <v>46253</v>
      </c>
      <c r="C6093" s="74" t="s">
        <v>21</v>
      </c>
      <c r="D6093" s="95" t="s">
        <v>144</v>
      </c>
      <c r="E6093" s="64">
        <v>137.79</v>
      </c>
      <c r="F6093" s="64">
        <v>1</v>
      </c>
      <c r="G6093" s="48">
        <f>+(Ventas_Wellpro[[#This Row],[Precio de Venta]]*0.16)*Ventas_Wellpro[[#This Row],[Cantidad Vendida]]</f>
        <v>22.046399999999998</v>
      </c>
      <c r="H6093" s="65">
        <v>137.79</v>
      </c>
      <c r="I6093" s="17">
        <f>+Ventas_Wellpro[[#This Row],[Total de Venta sin IVA]]+Ventas_Wellpro[[#This Row],[IVA]]</f>
        <v>159.8364</v>
      </c>
      <c r="J6093">
        <f>YEAR(Ventas_Wellpro[[#This Row],[Fecha]])</f>
        <v>2026</v>
      </c>
      <c r="K6093" t="str">
        <f>TEXT(Ventas_Wellpro[[#This Row],[Fecha]],"MMMM")</f>
        <v>agosto</v>
      </c>
      <c r="L6093">
        <f>DAY(Ventas_Wellpro[[#This Row],[Fecha]])</f>
        <v>19</v>
      </c>
    </row>
    <row r="6094" spans="2:12" x14ac:dyDescent="0.25">
      <c r="B6094" s="234">
        <v>46254</v>
      </c>
      <c r="C6094" s="74" t="s">
        <v>21</v>
      </c>
      <c r="D6094" s="94" t="s">
        <v>144</v>
      </c>
      <c r="E6094" s="63">
        <v>137.79</v>
      </c>
      <c r="F6094" s="63">
        <v>1</v>
      </c>
      <c r="G6094" s="48">
        <f>+(Ventas_Wellpro[[#This Row],[Precio de Venta]]*0.16)*Ventas_Wellpro[[#This Row],[Cantidad Vendida]]</f>
        <v>22.046399999999998</v>
      </c>
      <c r="H6094" s="48">
        <v>137.79</v>
      </c>
      <c r="I6094" s="17">
        <f>+Ventas_Wellpro[[#This Row],[Total de Venta sin IVA]]+Ventas_Wellpro[[#This Row],[IVA]]</f>
        <v>159.8364</v>
      </c>
      <c r="J6094">
        <f>YEAR(Ventas_Wellpro[[#This Row],[Fecha]])</f>
        <v>2026</v>
      </c>
      <c r="K6094" t="str">
        <f>TEXT(Ventas_Wellpro[[#This Row],[Fecha]],"MMMM")</f>
        <v>agosto</v>
      </c>
      <c r="L6094">
        <f>DAY(Ventas_Wellpro[[#This Row],[Fecha]])</f>
        <v>20</v>
      </c>
    </row>
    <row r="6095" spans="2:12" x14ac:dyDescent="0.25">
      <c r="B6095" s="235">
        <v>46254</v>
      </c>
      <c r="C6095" s="74" t="s">
        <v>21</v>
      </c>
      <c r="D6095" s="95" t="s">
        <v>144</v>
      </c>
      <c r="E6095" s="64">
        <v>137.79</v>
      </c>
      <c r="F6095" s="64">
        <v>1</v>
      </c>
      <c r="G6095" s="48">
        <f>+(Ventas_Wellpro[[#This Row],[Precio de Venta]]*0.16)*Ventas_Wellpro[[#This Row],[Cantidad Vendida]]</f>
        <v>22.046399999999998</v>
      </c>
      <c r="H6095" s="65">
        <v>137.79</v>
      </c>
      <c r="I6095" s="17">
        <f>+Ventas_Wellpro[[#This Row],[Total de Venta sin IVA]]+Ventas_Wellpro[[#This Row],[IVA]]</f>
        <v>159.8364</v>
      </c>
      <c r="J6095">
        <f>YEAR(Ventas_Wellpro[[#This Row],[Fecha]])</f>
        <v>2026</v>
      </c>
      <c r="K6095" t="str">
        <f>TEXT(Ventas_Wellpro[[#This Row],[Fecha]],"MMMM")</f>
        <v>agosto</v>
      </c>
      <c r="L6095">
        <f>DAY(Ventas_Wellpro[[#This Row],[Fecha]])</f>
        <v>20</v>
      </c>
    </row>
    <row r="6096" spans="2:12" x14ac:dyDescent="0.25">
      <c r="B6096" s="234">
        <v>46254</v>
      </c>
      <c r="C6096" s="74" t="s">
        <v>21</v>
      </c>
      <c r="D6096" s="94" t="s">
        <v>144</v>
      </c>
      <c r="E6096" s="63">
        <v>137.79</v>
      </c>
      <c r="F6096" s="63">
        <v>1</v>
      </c>
      <c r="G6096" s="48">
        <f>+(Ventas_Wellpro[[#This Row],[Precio de Venta]]*0.16)*Ventas_Wellpro[[#This Row],[Cantidad Vendida]]</f>
        <v>22.046399999999998</v>
      </c>
      <c r="H6096" s="48">
        <v>137.79</v>
      </c>
      <c r="I6096" s="17">
        <f>+Ventas_Wellpro[[#This Row],[Total de Venta sin IVA]]+Ventas_Wellpro[[#This Row],[IVA]]</f>
        <v>159.8364</v>
      </c>
      <c r="J6096">
        <f>YEAR(Ventas_Wellpro[[#This Row],[Fecha]])</f>
        <v>2026</v>
      </c>
      <c r="K6096" t="str">
        <f>TEXT(Ventas_Wellpro[[#This Row],[Fecha]],"MMMM")</f>
        <v>agosto</v>
      </c>
      <c r="L6096">
        <f>DAY(Ventas_Wellpro[[#This Row],[Fecha]])</f>
        <v>20</v>
      </c>
    </row>
    <row r="6097" spans="2:12" x14ac:dyDescent="0.25">
      <c r="B6097" s="235">
        <v>46254</v>
      </c>
      <c r="C6097" s="74" t="s">
        <v>21</v>
      </c>
      <c r="D6097" s="95" t="s">
        <v>144</v>
      </c>
      <c r="E6097" s="64">
        <v>137.79</v>
      </c>
      <c r="F6097" s="64">
        <v>1</v>
      </c>
      <c r="G6097" s="48">
        <f>+(Ventas_Wellpro[[#This Row],[Precio de Venta]]*0.16)*Ventas_Wellpro[[#This Row],[Cantidad Vendida]]</f>
        <v>22.046399999999998</v>
      </c>
      <c r="H6097" s="65">
        <v>137.79</v>
      </c>
      <c r="I6097" s="17">
        <f>+Ventas_Wellpro[[#This Row],[Total de Venta sin IVA]]+Ventas_Wellpro[[#This Row],[IVA]]</f>
        <v>159.8364</v>
      </c>
      <c r="J6097">
        <f>YEAR(Ventas_Wellpro[[#This Row],[Fecha]])</f>
        <v>2026</v>
      </c>
      <c r="K6097" t="str">
        <f>TEXT(Ventas_Wellpro[[#This Row],[Fecha]],"MMMM")</f>
        <v>agosto</v>
      </c>
      <c r="L6097">
        <f>DAY(Ventas_Wellpro[[#This Row],[Fecha]])</f>
        <v>20</v>
      </c>
    </row>
    <row r="6098" spans="2:12" x14ac:dyDescent="0.25">
      <c r="B6098" s="234">
        <v>46258</v>
      </c>
      <c r="C6098" s="74" t="s">
        <v>21</v>
      </c>
      <c r="D6098" s="94" t="s">
        <v>144</v>
      </c>
      <c r="E6098" s="63">
        <v>137.79</v>
      </c>
      <c r="F6098" s="63">
        <v>1</v>
      </c>
      <c r="G6098" s="48">
        <f>+(Ventas_Wellpro[[#This Row],[Precio de Venta]]*0.16)*Ventas_Wellpro[[#This Row],[Cantidad Vendida]]</f>
        <v>22.046399999999998</v>
      </c>
      <c r="H6098" s="48">
        <v>137.79</v>
      </c>
      <c r="I6098" s="17">
        <f>+Ventas_Wellpro[[#This Row],[Total de Venta sin IVA]]+Ventas_Wellpro[[#This Row],[IVA]]</f>
        <v>159.8364</v>
      </c>
      <c r="J6098">
        <f>YEAR(Ventas_Wellpro[[#This Row],[Fecha]])</f>
        <v>2026</v>
      </c>
      <c r="K6098" t="str">
        <f>TEXT(Ventas_Wellpro[[#This Row],[Fecha]],"MMMM")</f>
        <v>agosto</v>
      </c>
      <c r="L6098">
        <f>DAY(Ventas_Wellpro[[#This Row],[Fecha]])</f>
        <v>24</v>
      </c>
    </row>
    <row r="6099" spans="2:12" x14ac:dyDescent="0.25">
      <c r="B6099" s="235">
        <v>46258</v>
      </c>
      <c r="C6099" s="74" t="s">
        <v>21</v>
      </c>
      <c r="D6099" s="95" t="s">
        <v>144</v>
      </c>
      <c r="E6099" s="64">
        <v>137.79</v>
      </c>
      <c r="F6099" s="64">
        <v>1</v>
      </c>
      <c r="G6099" s="48">
        <f>+(Ventas_Wellpro[[#This Row],[Precio de Venta]]*0.16)*Ventas_Wellpro[[#This Row],[Cantidad Vendida]]</f>
        <v>22.046399999999998</v>
      </c>
      <c r="H6099" s="65">
        <v>137.79</v>
      </c>
      <c r="I6099" s="17">
        <f>+Ventas_Wellpro[[#This Row],[Total de Venta sin IVA]]+Ventas_Wellpro[[#This Row],[IVA]]</f>
        <v>159.8364</v>
      </c>
      <c r="J6099">
        <f>YEAR(Ventas_Wellpro[[#This Row],[Fecha]])</f>
        <v>2026</v>
      </c>
      <c r="K6099" t="str">
        <f>TEXT(Ventas_Wellpro[[#This Row],[Fecha]],"MMMM")</f>
        <v>agosto</v>
      </c>
      <c r="L6099">
        <f>DAY(Ventas_Wellpro[[#This Row],[Fecha]])</f>
        <v>24</v>
      </c>
    </row>
    <row r="6100" spans="2:12" x14ac:dyDescent="0.25">
      <c r="B6100" s="234">
        <v>46258</v>
      </c>
      <c r="C6100" s="74" t="s">
        <v>21</v>
      </c>
      <c r="D6100" s="94" t="s">
        <v>144</v>
      </c>
      <c r="E6100" s="63">
        <v>137.79</v>
      </c>
      <c r="F6100" s="63">
        <v>1</v>
      </c>
      <c r="G6100" s="48">
        <f>+(Ventas_Wellpro[[#This Row],[Precio de Venta]]*0.16)*Ventas_Wellpro[[#This Row],[Cantidad Vendida]]</f>
        <v>22.046399999999998</v>
      </c>
      <c r="H6100" s="48">
        <v>137.79</v>
      </c>
      <c r="I6100" s="17">
        <f>+Ventas_Wellpro[[#This Row],[Total de Venta sin IVA]]+Ventas_Wellpro[[#This Row],[IVA]]</f>
        <v>159.8364</v>
      </c>
      <c r="J6100">
        <f>YEAR(Ventas_Wellpro[[#This Row],[Fecha]])</f>
        <v>2026</v>
      </c>
      <c r="K6100" t="str">
        <f>TEXT(Ventas_Wellpro[[#This Row],[Fecha]],"MMMM")</f>
        <v>agosto</v>
      </c>
      <c r="L6100">
        <f>DAY(Ventas_Wellpro[[#This Row],[Fecha]])</f>
        <v>24</v>
      </c>
    </row>
    <row r="6101" spans="2:12" x14ac:dyDescent="0.25">
      <c r="B6101" s="235">
        <v>46258</v>
      </c>
      <c r="C6101" s="74" t="s">
        <v>21</v>
      </c>
      <c r="D6101" s="95" t="s">
        <v>144</v>
      </c>
      <c r="E6101" s="64">
        <v>137.79</v>
      </c>
      <c r="F6101" s="64">
        <v>1</v>
      </c>
      <c r="G6101" s="48">
        <f>+(Ventas_Wellpro[[#This Row],[Precio de Venta]]*0.16)*Ventas_Wellpro[[#This Row],[Cantidad Vendida]]</f>
        <v>22.046399999999998</v>
      </c>
      <c r="H6101" s="65">
        <v>137.79</v>
      </c>
      <c r="I6101" s="17">
        <f>+Ventas_Wellpro[[#This Row],[Total de Venta sin IVA]]+Ventas_Wellpro[[#This Row],[IVA]]</f>
        <v>159.8364</v>
      </c>
      <c r="J6101">
        <f>YEAR(Ventas_Wellpro[[#This Row],[Fecha]])</f>
        <v>2026</v>
      </c>
      <c r="K6101" t="str">
        <f>TEXT(Ventas_Wellpro[[#This Row],[Fecha]],"MMMM")</f>
        <v>agosto</v>
      </c>
      <c r="L6101">
        <f>DAY(Ventas_Wellpro[[#This Row],[Fecha]])</f>
        <v>24</v>
      </c>
    </row>
    <row r="6102" spans="2:12" x14ac:dyDescent="0.25">
      <c r="B6102" s="234">
        <v>46258</v>
      </c>
      <c r="C6102" s="74" t="s">
        <v>21</v>
      </c>
      <c r="D6102" s="94" t="s">
        <v>144</v>
      </c>
      <c r="E6102" s="63">
        <v>137.79</v>
      </c>
      <c r="F6102" s="63">
        <v>1</v>
      </c>
      <c r="G6102" s="48">
        <f>+(Ventas_Wellpro[[#This Row],[Precio de Venta]]*0.16)*Ventas_Wellpro[[#This Row],[Cantidad Vendida]]</f>
        <v>22.046399999999998</v>
      </c>
      <c r="H6102" s="48">
        <v>137.79</v>
      </c>
      <c r="I6102" s="17">
        <f>+Ventas_Wellpro[[#This Row],[Total de Venta sin IVA]]+Ventas_Wellpro[[#This Row],[IVA]]</f>
        <v>159.8364</v>
      </c>
      <c r="J6102">
        <f>YEAR(Ventas_Wellpro[[#This Row],[Fecha]])</f>
        <v>2026</v>
      </c>
      <c r="K6102" t="str">
        <f>TEXT(Ventas_Wellpro[[#This Row],[Fecha]],"MMMM")</f>
        <v>agosto</v>
      </c>
      <c r="L6102">
        <f>DAY(Ventas_Wellpro[[#This Row],[Fecha]])</f>
        <v>24</v>
      </c>
    </row>
    <row r="6103" spans="2:12" x14ac:dyDescent="0.25">
      <c r="B6103" s="235">
        <v>46258</v>
      </c>
      <c r="C6103" s="74" t="s">
        <v>21</v>
      </c>
      <c r="D6103" s="95" t="s">
        <v>144</v>
      </c>
      <c r="E6103" s="64">
        <v>137.79</v>
      </c>
      <c r="F6103" s="64">
        <v>1</v>
      </c>
      <c r="G6103" s="48">
        <f>+(Ventas_Wellpro[[#This Row],[Precio de Venta]]*0.16)*Ventas_Wellpro[[#This Row],[Cantidad Vendida]]</f>
        <v>22.046399999999998</v>
      </c>
      <c r="H6103" s="65">
        <v>137.79</v>
      </c>
      <c r="I6103" s="17">
        <f>+Ventas_Wellpro[[#This Row],[Total de Venta sin IVA]]+Ventas_Wellpro[[#This Row],[IVA]]</f>
        <v>159.8364</v>
      </c>
      <c r="J6103">
        <f>YEAR(Ventas_Wellpro[[#This Row],[Fecha]])</f>
        <v>2026</v>
      </c>
      <c r="K6103" t="str">
        <f>TEXT(Ventas_Wellpro[[#This Row],[Fecha]],"MMMM")</f>
        <v>agosto</v>
      </c>
      <c r="L6103">
        <f>DAY(Ventas_Wellpro[[#This Row],[Fecha]])</f>
        <v>24</v>
      </c>
    </row>
    <row r="6104" spans="2:12" x14ac:dyDescent="0.25">
      <c r="B6104" s="234">
        <v>46258</v>
      </c>
      <c r="C6104" s="74" t="s">
        <v>21</v>
      </c>
      <c r="D6104" s="94" t="s">
        <v>144</v>
      </c>
      <c r="E6104" s="63">
        <v>137.79</v>
      </c>
      <c r="F6104" s="63">
        <v>1</v>
      </c>
      <c r="G6104" s="48">
        <f>+(Ventas_Wellpro[[#This Row],[Precio de Venta]]*0.16)*Ventas_Wellpro[[#This Row],[Cantidad Vendida]]</f>
        <v>22.046399999999998</v>
      </c>
      <c r="H6104" s="48">
        <v>137.79</v>
      </c>
      <c r="I6104" s="17">
        <f>+Ventas_Wellpro[[#This Row],[Total de Venta sin IVA]]+Ventas_Wellpro[[#This Row],[IVA]]</f>
        <v>159.8364</v>
      </c>
      <c r="J6104">
        <f>YEAR(Ventas_Wellpro[[#This Row],[Fecha]])</f>
        <v>2026</v>
      </c>
      <c r="K6104" t="str">
        <f>TEXT(Ventas_Wellpro[[#This Row],[Fecha]],"MMMM")</f>
        <v>agosto</v>
      </c>
      <c r="L6104">
        <f>DAY(Ventas_Wellpro[[#This Row],[Fecha]])</f>
        <v>24</v>
      </c>
    </row>
    <row r="6105" spans="2:12" x14ac:dyDescent="0.25">
      <c r="B6105" s="235">
        <v>46258</v>
      </c>
      <c r="C6105" s="74" t="s">
        <v>21</v>
      </c>
      <c r="D6105" s="95" t="s">
        <v>144</v>
      </c>
      <c r="E6105" s="64">
        <v>137.79</v>
      </c>
      <c r="F6105" s="64">
        <v>1</v>
      </c>
      <c r="G6105" s="48">
        <f>+(Ventas_Wellpro[[#This Row],[Precio de Venta]]*0.16)*Ventas_Wellpro[[#This Row],[Cantidad Vendida]]</f>
        <v>22.046399999999998</v>
      </c>
      <c r="H6105" s="65">
        <v>137.79</v>
      </c>
      <c r="I6105" s="17">
        <f>+Ventas_Wellpro[[#This Row],[Total de Venta sin IVA]]+Ventas_Wellpro[[#This Row],[IVA]]</f>
        <v>159.8364</v>
      </c>
      <c r="J6105">
        <f>YEAR(Ventas_Wellpro[[#This Row],[Fecha]])</f>
        <v>2026</v>
      </c>
      <c r="K6105" t="str">
        <f>TEXT(Ventas_Wellpro[[#This Row],[Fecha]],"MMMM")</f>
        <v>agosto</v>
      </c>
      <c r="L6105">
        <f>DAY(Ventas_Wellpro[[#This Row],[Fecha]])</f>
        <v>24</v>
      </c>
    </row>
    <row r="6106" spans="2:12" x14ac:dyDescent="0.25">
      <c r="B6106" s="234">
        <v>46258</v>
      </c>
      <c r="C6106" s="74" t="s">
        <v>21</v>
      </c>
      <c r="D6106" s="94" t="s">
        <v>144</v>
      </c>
      <c r="E6106" s="63">
        <v>137.79</v>
      </c>
      <c r="F6106" s="63">
        <v>1</v>
      </c>
      <c r="G6106" s="48">
        <f>+(Ventas_Wellpro[[#This Row],[Precio de Venta]]*0.16)*Ventas_Wellpro[[#This Row],[Cantidad Vendida]]</f>
        <v>22.046399999999998</v>
      </c>
      <c r="H6106" s="48">
        <v>137.79</v>
      </c>
      <c r="I6106" s="17">
        <f>+Ventas_Wellpro[[#This Row],[Total de Venta sin IVA]]+Ventas_Wellpro[[#This Row],[IVA]]</f>
        <v>159.8364</v>
      </c>
      <c r="J6106">
        <f>YEAR(Ventas_Wellpro[[#This Row],[Fecha]])</f>
        <v>2026</v>
      </c>
      <c r="K6106" t="str">
        <f>TEXT(Ventas_Wellpro[[#This Row],[Fecha]],"MMMM")</f>
        <v>agosto</v>
      </c>
      <c r="L6106">
        <f>DAY(Ventas_Wellpro[[#This Row],[Fecha]])</f>
        <v>24</v>
      </c>
    </row>
    <row r="6107" spans="2:12" x14ac:dyDescent="0.25">
      <c r="B6107" s="235">
        <v>46259</v>
      </c>
      <c r="C6107" s="74" t="s">
        <v>21</v>
      </c>
      <c r="D6107" s="95" t="s">
        <v>144</v>
      </c>
      <c r="E6107" s="64">
        <v>137.79</v>
      </c>
      <c r="F6107" s="64">
        <v>1</v>
      </c>
      <c r="G6107" s="48">
        <f>+(Ventas_Wellpro[[#This Row],[Precio de Venta]]*0.16)*Ventas_Wellpro[[#This Row],[Cantidad Vendida]]</f>
        <v>22.046399999999998</v>
      </c>
      <c r="H6107" s="65">
        <v>137.79</v>
      </c>
      <c r="I6107" s="17">
        <f>+Ventas_Wellpro[[#This Row],[Total de Venta sin IVA]]+Ventas_Wellpro[[#This Row],[IVA]]</f>
        <v>159.8364</v>
      </c>
      <c r="J6107">
        <f>YEAR(Ventas_Wellpro[[#This Row],[Fecha]])</f>
        <v>2026</v>
      </c>
      <c r="K6107" t="str">
        <f>TEXT(Ventas_Wellpro[[#This Row],[Fecha]],"MMMM")</f>
        <v>agosto</v>
      </c>
      <c r="L6107">
        <f>DAY(Ventas_Wellpro[[#This Row],[Fecha]])</f>
        <v>25</v>
      </c>
    </row>
    <row r="6108" spans="2:12" x14ac:dyDescent="0.25">
      <c r="B6108" s="234">
        <v>46259</v>
      </c>
      <c r="C6108" s="74" t="s">
        <v>21</v>
      </c>
      <c r="D6108" s="94" t="s">
        <v>144</v>
      </c>
      <c r="E6108" s="63">
        <v>137.79</v>
      </c>
      <c r="F6108" s="63">
        <v>1</v>
      </c>
      <c r="G6108" s="48">
        <f>+(Ventas_Wellpro[[#This Row],[Precio de Venta]]*0.16)*Ventas_Wellpro[[#This Row],[Cantidad Vendida]]</f>
        <v>22.046399999999998</v>
      </c>
      <c r="H6108" s="48">
        <v>137.79</v>
      </c>
      <c r="I6108" s="17">
        <f>+Ventas_Wellpro[[#This Row],[Total de Venta sin IVA]]+Ventas_Wellpro[[#This Row],[IVA]]</f>
        <v>159.8364</v>
      </c>
      <c r="J6108">
        <f>YEAR(Ventas_Wellpro[[#This Row],[Fecha]])</f>
        <v>2026</v>
      </c>
      <c r="K6108" t="str">
        <f>TEXT(Ventas_Wellpro[[#This Row],[Fecha]],"MMMM")</f>
        <v>agosto</v>
      </c>
      <c r="L6108">
        <f>DAY(Ventas_Wellpro[[#This Row],[Fecha]])</f>
        <v>25</v>
      </c>
    </row>
    <row r="6109" spans="2:12" x14ac:dyDescent="0.25">
      <c r="B6109" s="235">
        <v>46259</v>
      </c>
      <c r="C6109" s="74" t="s">
        <v>21</v>
      </c>
      <c r="D6109" s="95" t="s">
        <v>144</v>
      </c>
      <c r="E6109" s="64">
        <v>137.79</v>
      </c>
      <c r="F6109" s="64">
        <v>1</v>
      </c>
      <c r="G6109" s="48">
        <f>+(Ventas_Wellpro[[#This Row],[Precio de Venta]]*0.16)*Ventas_Wellpro[[#This Row],[Cantidad Vendida]]</f>
        <v>22.046399999999998</v>
      </c>
      <c r="H6109" s="65">
        <v>137.79</v>
      </c>
      <c r="I6109" s="17">
        <f>+Ventas_Wellpro[[#This Row],[Total de Venta sin IVA]]+Ventas_Wellpro[[#This Row],[IVA]]</f>
        <v>159.8364</v>
      </c>
      <c r="J6109">
        <f>YEAR(Ventas_Wellpro[[#This Row],[Fecha]])</f>
        <v>2026</v>
      </c>
      <c r="K6109" t="str">
        <f>TEXT(Ventas_Wellpro[[#This Row],[Fecha]],"MMMM")</f>
        <v>agosto</v>
      </c>
      <c r="L6109">
        <f>DAY(Ventas_Wellpro[[#This Row],[Fecha]])</f>
        <v>25</v>
      </c>
    </row>
    <row r="6110" spans="2:12" x14ac:dyDescent="0.25">
      <c r="B6110" s="234">
        <v>46260</v>
      </c>
      <c r="C6110" s="74" t="s">
        <v>21</v>
      </c>
      <c r="D6110" s="94" t="s">
        <v>144</v>
      </c>
      <c r="E6110" s="63">
        <v>137.79</v>
      </c>
      <c r="F6110" s="63">
        <v>1</v>
      </c>
      <c r="G6110" s="48">
        <f>+(Ventas_Wellpro[[#This Row],[Precio de Venta]]*0.16)*Ventas_Wellpro[[#This Row],[Cantidad Vendida]]</f>
        <v>22.046399999999998</v>
      </c>
      <c r="H6110" s="48">
        <v>137.79</v>
      </c>
      <c r="I6110" s="17">
        <f>+Ventas_Wellpro[[#This Row],[Total de Venta sin IVA]]+Ventas_Wellpro[[#This Row],[IVA]]</f>
        <v>159.8364</v>
      </c>
      <c r="J6110">
        <f>YEAR(Ventas_Wellpro[[#This Row],[Fecha]])</f>
        <v>2026</v>
      </c>
      <c r="K6110" t="str">
        <f>TEXT(Ventas_Wellpro[[#This Row],[Fecha]],"MMMM")</f>
        <v>agosto</v>
      </c>
      <c r="L6110">
        <f>DAY(Ventas_Wellpro[[#This Row],[Fecha]])</f>
        <v>26</v>
      </c>
    </row>
    <row r="6111" spans="2:12" x14ac:dyDescent="0.25">
      <c r="B6111" s="235">
        <v>46261</v>
      </c>
      <c r="C6111" s="74" t="s">
        <v>21</v>
      </c>
      <c r="D6111" s="95" t="s">
        <v>144</v>
      </c>
      <c r="E6111" s="64">
        <v>137.79499999999999</v>
      </c>
      <c r="F6111" s="64">
        <v>2</v>
      </c>
      <c r="G6111" s="48">
        <f>+(Ventas_Wellpro[[#This Row],[Precio de Venta]]*0.16)*Ventas_Wellpro[[#This Row],[Cantidad Vendida]]</f>
        <v>44.0944</v>
      </c>
      <c r="H6111" s="65">
        <v>275.58999999999997</v>
      </c>
      <c r="I6111" s="17">
        <f>+Ventas_Wellpro[[#This Row],[Total de Venta sin IVA]]+Ventas_Wellpro[[#This Row],[IVA]]</f>
        <v>319.68439999999998</v>
      </c>
      <c r="J6111">
        <f>YEAR(Ventas_Wellpro[[#This Row],[Fecha]])</f>
        <v>2026</v>
      </c>
      <c r="K6111" t="str">
        <f>TEXT(Ventas_Wellpro[[#This Row],[Fecha]],"MMMM")</f>
        <v>agosto</v>
      </c>
      <c r="L6111">
        <f>DAY(Ventas_Wellpro[[#This Row],[Fecha]])</f>
        <v>27</v>
      </c>
    </row>
    <row r="6112" spans="2:12" x14ac:dyDescent="0.25">
      <c r="B6112" s="234">
        <v>46261</v>
      </c>
      <c r="C6112" s="74" t="s">
        <v>21</v>
      </c>
      <c r="D6112" s="94" t="s">
        <v>144</v>
      </c>
      <c r="E6112" s="63">
        <v>137.79</v>
      </c>
      <c r="F6112" s="63">
        <v>1</v>
      </c>
      <c r="G6112" s="48">
        <f>+(Ventas_Wellpro[[#This Row],[Precio de Venta]]*0.16)*Ventas_Wellpro[[#This Row],[Cantidad Vendida]]</f>
        <v>22.046399999999998</v>
      </c>
      <c r="H6112" s="48">
        <v>137.79</v>
      </c>
      <c r="I6112" s="17">
        <f>+Ventas_Wellpro[[#This Row],[Total de Venta sin IVA]]+Ventas_Wellpro[[#This Row],[IVA]]</f>
        <v>159.8364</v>
      </c>
      <c r="J6112">
        <f>YEAR(Ventas_Wellpro[[#This Row],[Fecha]])</f>
        <v>2026</v>
      </c>
      <c r="K6112" t="str">
        <f>TEXT(Ventas_Wellpro[[#This Row],[Fecha]],"MMMM")</f>
        <v>agosto</v>
      </c>
      <c r="L6112">
        <f>DAY(Ventas_Wellpro[[#This Row],[Fecha]])</f>
        <v>27</v>
      </c>
    </row>
    <row r="6113" spans="2:12" x14ac:dyDescent="0.25">
      <c r="B6113" s="235">
        <v>46261</v>
      </c>
      <c r="C6113" s="74" t="s">
        <v>21</v>
      </c>
      <c r="D6113" s="95" t="s">
        <v>144</v>
      </c>
      <c r="E6113" s="64">
        <v>137.79</v>
      </c>
      <c r="F6113" s="64">
        <v>1</v>
      </c>
      <c r="G6113" s="48">
        <f>+(Ventas_Wellpro[[#This Row],[Precio de Venta]]*0.16)*Ventas_Wellpro[[#This Row],[Cantidad Vendida]]</f>
        <v>22.046399999999998</v>
      </c>
      <c r="H6113" s="65">
        <v>137.79</v>
      </c>
      <c r="I6113" s="17">
        <f>+Ventas_Wellpro[[#This Row],[Total de Venta sin IVA]]+Ventas_Wellpro[[#This Row],[IVA]]</f>
        <v>159.8364</v>
      </c>
      <c r="J6113">
        <f>YEAR(Ventas_Wellpro[[#This Row],[Fecha]])</f>
        <v>2026</v>
      </c>
      <c r="K6113" t="str">
        <f>TEXT(Ventas_Wellpro[[#This Row],[Fecha]],"MMMM")</f>
        <v>agosto</v>
      </c>
      <c r="L6113">
        <f>DAY(Ventas_Wellpro[[#This Row],[Fecha]])</f>
        <v>27</v>
      </c>
    </row>
    <row r="6114" spans="2:12" x14ac:dyDescent="0.25">
      <c r="B6114" s="234">
        <v>46261</v>
      </c>
      <c r="C6114" s="74" t="s">
        <v>21</v>
      </c>
      <c r="D6114" s="94" t="s">
        <v>144</v>
      </c>
      <c r="E6114" s="63">
        <v>137.79</v>
      </c>
      <c r="F6114" s="63">
        <v>1</v>
      </c>
      <c r="G6114" s="48">
        <f>+(Ventas_Wellpro[[#This Row],[Precio de Venta]]*0.16)*Ventas_Wellpro[[#This Row],[Cantidad Vendida]]</f>
        <v>22.046399999999998</v>
      </c>
      <c r="H6114" s="48">
        <v>137.79</v>
      </c>
      <c r="I6114" s="17">
        <f>+Ventas_Wellpro[[#This Row],[Total de Venta sin IVA]]+Ventas_Wellpro[[#This Row],[IVA]]</f>
        <v>159.8364</v>
      </c>
      <c r="J6114">
        <f>YEAR(Ventas_Wellpro[[#This Row],[Fecha]])</f>
        <v>2026</v>
      </c>
      <c r="K6114" t="str">
        <f>TEXT(Ventas_Wellpro[[#This Row],[Fecha]],"MMMM")</f>
        <v>agosto</v>
      </c>
      <c r="L6114">
        <f>DAY(Ventas_Wellpro[[#This Row],[Fecha]])</f>
        <v>27</v>
      </c>
    </row>
    <row r="6115" spans="2:12" x14ac:dyDescent="0.25">
      <c r="B6115" s="235">
        <v>46262</v>
      </c>
      <c r="C6115" s="74" t="s">
        <v>21</v>
      </c>
      <c r="D6115" s="95" t="s">
        <v>144</v>
      </c>
      <c r="E6115" s="64">
        <v>137.79</v>
      </c>
      <c r="F6115" s="64">
        <v>1</v>
      </c>
      <c r="G6115" s="48">
        <f>+(Ventas_Wellpro[[#This Row],[Precio de Venta]]*0.16)*Ventas_Wellpro[[#This Row],[Cantidad Vendida]]</f>
        <v>22.046399999999998</v>
      </c>
      <c r="H6115" s="65">
        <v>137.79</v>
      </c>
      <c r="I6115" s="17">
        <f>+Ventas_Wellpro[[#This Row],[Total de Venta sin IVA]]+Ventas_Wellpro[[#This Row],[IVA]]</f>
        <v>159.8364</v>
      </c>
      <c r="J6115">
        <f>YEAR(Ventas_Wellpro[[#This Row],[Fecha]])</f>
        <v>2026</v>
      </c>
      <c r="K6115" t="str">
        <f>TEXT(Ventas_Wellpro[[#This Row],[Fecha]],"MMMM")</f>
        <v>agosto</v>
      </c>
      <c r="L6115">
        <f>DAY(Ventas_Wellpro[[#This Row],[Fecha]])</f>
        <v>28</v>
      </c>
    </row>
    <row r="6116" spans="2:12" x14ac:dyDescent="0.25">
      <c r="B6116" s="234">
        <v>46262</v>
      </c>
      <c r="C6116" s="74" t="s">
        <v>21</v>
      </c>
      <c r="D6116" s="94" t="s">
        <v>144</v>
      </c>
      <c r="E6116" s="63">
        <v>137.79</v>
      </c>
      <c r="F6116" s="63">
        <v>1</v>
      </c>
      <c r="G6116" s="48">
        <f>+(Ventas_Wellpro[[#This Row],[Precio de Venta]]*0.16)*Ventas_Wellpro[[#This Row],[Cantidad Vendida]]</f>
        <v>22.046399999999998</v>
      </c>
      <c r="H6116" s="48">
        <v>137.79</v>
      </c>
      <c r="I6116" s="17">
        <f>+Ventas_Wellpro[[#This Row],[Total de Venta sin IVA]]+Ventas_Wellpro[[#This Row],[IVA]]</f>
        <v>159.8364</v>
      </c>
      <c r="J6116">
        <f>YEAR(Ventas_Wellpro[[#This Row],[Fecha]])</f>
        <v>2026</v>
      </c>
      <c r="K6116" t="str">
        <f>TEXT(Ventas_Wellpro[[#This Row],[Fecha]],"MMMM")</f>
        <v>agosto</v>
      </c>
      <c r="L6116">
        <f>DAY(Ventas_Wellpro[[#This Row],[Fecha]])</f>
        <v>28</v>
      </c>
    </row>
    <row r="6117" spans="2:12" x14ac:dyDescent="0.25">
      <c r="B6117" s="235">
        <v>46262</v>
      </c>
      <c r="C6117" s="74" t="s">
        <v>21</v>
      </c>
      <c r="D6117" s="95" t="s">
        <v>144</v>
      </c>
      <c r="E6117" s="64">
        <v>137.79</v>
      </c>
      <c r="F6117" s="64">
        <v>1</v>
      </c>
      <c r="G6117" s="48">
        <f>+(Ventas_Wellpro[[#This Row],[Precio de Venta]]*0.16)*Ventas_Wellpro[[#This Row],[Cantidad Vendida]]</f>
        <v>22.046399999999998</v>
      </c>
      <c r="H6117" s="65">
        <v>137.79</v>
      </c>
      <c r="I6117" s="17">
        <f>+Ventas_Wellpro[[#This Row],[Total de Venta sin IVA]]+Ventas_Wellpro[[#This Row],[IVA]]</f>
        <v>159.8364</v>
      </c>
      <c r="J6117">
        <f>YEAR(Ventas_Wellpro[[#This Row],[Fecha]])</f>
        <v>2026</v>
      </c>
      <c r="K6117" t="str">
        <f>TEXT(Ventas_Wellpro[[#This Row],[Fecha]],"MMMM")</f>
        <v>agosto</v>
      </c>
      <c r="L6117">
        <f>DAY(Ventas_Wellpro[[#This Row],[Fecha]])</f>
        <v>28</v>
      </c>
    </row>
    <row r="6118" spans="2:12" x14ac:dyDescent="0.25">
      <c r="B6118" s="234">
        <v>46265</v>
      </c>
      <c r="C6118" s="74" t="s">
        <v>21</v>
      </c>
      <c r="D6118" s="94" t="s">
        <v>144</v>
      </c>
      <c r="E6118" s="63">
        <v>137.79</v>
      </c>
      <c r="F6118" s="63">
        <v>1</v>
      </c>
      <c r="G6118" s="48">
        <f>+(Ventas_Wellpro[[#This Row],[Precio de Venta]]*0.16)*Ventas_Wellpro[[#This Row],[Cantidad Vendida]]</f>
        <v>22.046399999999998</v>
      </c>
      <c r="H6118" s="48">
        <v>137.79</v>
      </c>
      <c r="I6118" s="17">
        <f>+Ventas_Wellpro[[#This Row],[Total de Venta sin IVA]]+Ventas_Wellpro[[#This Row],[IVA]]</f>
        <v>159.8364</v>
      </c>
      <c r="J6118">
        <f>YEAR(Ventas_Wellpro[[#This Row],[Fecha]])</f>
        <v>2026</v>
      </c>
      <c r="K6118" t="str">
        <f>TEXT(Ventas_Wellpro[[#This Row],[Fecha]],"MMMM")</f>
        <v>agosto</v>
      </c>
      <c r="L6118">
        <f>DAY(Ventas_Wellpro[[#This Row],[Fecha]])</f>
        <v>31</v>
      </c>
    </row>
    <row r="6119" spans="2:12" x14ac:dyDescent="0.25">
      <c r="B6119" s="235">
        <v>46265</v>
      </c>
      <c r="C6119" s="74" t="s">
        <v>21</v>
      </c>
      <c r="D6119" s="95" t="s">
        <v>144</v>
      </c>
      <c r="E6119" s="64">
        <v>137.79</v>
      </c>
      <c r="F6119" s="64">
        <v>1</v>
      </c>
      <c r="G6119" s="48">
        <f>+(Ventas_Wellpro[[#This Row],[Precio de Venta]]*0.16)*Ventas_Wellpro[[#This Row],[Cantidad Vendida]]</f>
        <v>22.046399999999998</v>
      </c>
      <c r="H6119" s="65">
        <v>137.79</v>
      </c>
      <c r="I6119" s="17">
        <f>+Ventas_Wellpro[[#This Row],[Total de Venta sin IVA]]+Ventas_Wellpro[[#This Row],[IVA]]</f>
        <v>159.8364</v>
      </c>
      <c r="J6119">
        <f>YEAR(Ventas_Wellpro[[#This Row],[Fecha]])</f>
        <v>2026</v>
      </c>
      <c r="K6119" t="str">
        <f>TEXT(Ventas_Wellpro[[#This Row],[Fecha]],"MMMM")</f>
        <v>agosto</v>
      </c>
      <c r="L6119">
        <f>DAY(Ventas_Wellpro[[#This Row],[Fecha]])</f>
        <v>31</v>
      </c>
    </row>
    <row r="6120" spans="2:12" x14ac:dyDescent="0.25">
      <c r="B6120" s="234">
        <v>46265</v>
      </c>
      <c r="C6120" s="74" t="s">
        <v>21</v>
      </c>
      <c r="D6120" s="94" t="s">
        <v>144</v>
      </c>
      <c r="E6120" s="63">
        <v>137.79</v>
      </c>
      <c r="F6120" s="63">
        <v>1</v>
      </c>
      <c r="G6120" s="48">
        <f>+(Ventas_Wellpro[[#This Row],[Precio de Venta]]*0.16)*Ventas_Wellpro[[#This Row],[Cantidad Vendida]]</f>
        <v>22.046399999999998</v>
      </c>
      <c r="H6120" s="48">
        <v>137.79</v>
      </c>
      <c r="I6120" s="17">
        <f>+Ventas_Wellpro[[#This Row],[Total de Venta sin IVA]]+Ventas_Wellpro[[#This Row],[IVA]]</f>
        <v>159.8364</v>
      </c>
      <c r="J6120">
        <f>YEAR(Ventas_Wellpro[[#This Row],[Fecha]])</f>
        <v>2026</v>
      </c>
      <c r="K6120" t="str">
        <f>TEXT(Ventas_Wellpro[[#This Row],[Fecha]],"MMMM")</f>
        <v>agosto</v>
      </c>
      <c r="L6120">
        <f>DAY(Ventas_Wellpro[[#This Row],[Fecha]])</f>
        <v>31</v>
      </c>
    </row>
    <row r="6121" spans="2:12" x14ac:dyDescent="0.25">
      <c r="B6121" s="235">
        <v>46265</v>
      </c>
      <c r="C6121" s="74" t="s">
        <v>21</v>
      </c>
      <c r="D6121" s="95" t="s">
        <v>144</v>
      </c>
      <c r="E6121" s="64">
        <v>137.79</v>
      </c>
      <c r="F6121" s="64">
        <v>1</v>
      </c>
      <c r="G6121" s="48">
        <f>+(Ventas_Wellpro[[#This Row],[Precio de Venta]]*0.16)*Ventas_Wellpro[[#This Row],[Cantidad Vendida]]</f>
        <v>22.046399999999998</v>
      </c>
      <c r="H6121" s="65">
        <v>137.79</v>
      </c>
      <c r="I6121" s="17">
        <f>+Ventas_Wellpro[[#This Row],[Total de Venta sin IVA]]+Ventas_Wellpro[[#This Row],[IVA]]</f>
        <v>159.8364</v>
      </c>
      <c r="J6121">
        <f>YEAR(Ventas_Wellpro[[#This Row],[Fecha]])</f>
        <v>2026</v>
      </c>
      <c r="K6121" t="str">
        <f>TEXT(Ventas_Wellpro[[#This Row],[Fecha]],"MMMM")</f>
        <v>agosto</v>
      </c>
      <c r="L6121">
        <f>DAY(Ventas_Wellpro[[#This Row],[Fecha]])</f>
        <v>31</v>
      </c>
    </row>
    <row r="6122" spans="2:12" x14ac:dyDescent="0.25">
      <c r="B6122" s="234">
        <v>46265</v>
      </c>
      <c r="C6122" s="74" t="s">
        <v>21</v>
      </c>
      <c r="D6122" s="94" t="s">
        <v>144</v>
      </c>
      <c r="E6122" s="63">
        <v>137.79</v>
      </c>
      <c r="F6122" s="63">
        <v>1</v>
      </c>
      <c r="G6122" s="48">
        <f>+(Ventas_Wellpro[[#This Row],[Precio de Venta]]*0.16)*Ventas_Wellpro[[#This Row],[Cantidad Vendida]]</f>
        <v>22.046399999999998</v>
      </c>
      <c r="H6122" s="48">
        <v>137.79</v>
      </c>
      <c r="I6122" s="17">
        <f>+Ventas_Wellpro[[#This Row],[Total de Venta sin IVA]]+Ventas_Wellpro[[#This Row],[IVA]]</f>
        <v>159.8364</v>
      </c>
      <c r="J6122">
        <f>YEAR(Ventas_Wellpro[[#This Row],[Fecha]])</f>
        <v>2026</v>
      </c>
      <c r="K6122" t="str">
        <f>TEXT(Ventas_Wellpro[[#This Row],[Fecha]],"MMMM")</f>
        <v>agosto</v>
      </c>
      <c r="L6122">
        <f>DAY(Ventas_Wellpro[[#This Row],[Fecha]])</f>
        <v>31</v>
      </c>
    </row>
    <row r="6123" spans="2:12" x14ac:dyDescent="0.25">
      <c r="B6123" s="235">
        <v>46265</v>
      </c>
      <c r="C6123" s="74" t="s">
        <v>21</v>
      </c>
      <c r="D6123" s="95" t="s">
        <v>144</v>
      </c>
      <c r="E6123" s="64">
        <v>137.79</v>
      </c>
      <c r="F6123" s="64">
        <v>1</v>
      </c>
      <c r="G6123" s="48">
        <f>+(Ventas_Wellpro[[#This Row],[Precio de Venta]]*0.16)*Ventas_Wellpro[[#This Row],[Cantidad Vendida]]</f>
        <v>22.046399999999998</v>
      </c>
      <c r="H6123" s="65">
        <v>137.79</v>
      </c>
      <c r="I6123" s="17">
        <f>+Ventas_Wellpro[[#This Row],[Total de Venta sin IVA]]+Ventas_Wellpro[[#This Row],[IVA]]</f>
        <v>159.8364</v>
      </c>
      <c r="J6123">
        <f>YEAR(Ventas_Wellpro[[#This Row],[Fecha]])</f>
        <v>2026</v>
      </c>
      <c r="K6123" t="str">
        <f>TEXT(Ventas_Wellpro[[#This Row],[Fecha]],"MMMM")</f>
        <v>agosto</v>
      </c>
      <c r="L6123">
        <f>DAY(Ventas_Wellpro[[#This Row],[Fecha]])</f>
        <v>31</v>
      </c>
    </row>
    <row r="6124" spans="2:12" x14ac:dyDescent="0.25">
      <c r="B6124" s="234">
        <v>46265</v>
      </c>
      <c r="C6124" s="74" t="s">
        <v>21</v>
      </c>
      <c r="D6124" s="94" t="s">
        <v>144</v>
      </c>
      <c r="E6124" s="63">
        <v>137.79</v>
      </c>
      <c r="F6124" s="63">
        <v>1</v>
      </c>
      <c r="G6124" s="48">
        <f>+(Ventas_Wellpro[[#This Row],[Precio de Venta]]*0.16)*Ventas_Wellpro[[#This Row],[Cantidad Vendida]]</f>
        <v>22.046399999999998</v>
      </c>
      <c r="H6124" s="48">
        <v>137.79</v>
      </c>
      <c r="I6124" s="17">
        <f>+Ventas_Wellpro[[#This Row],[Total de Venta sin IVA]]+Ventas_Wellpro[[#This Row],[IVA]]</f>
        <v>159.8364</v>
      </c>
      <c r="J6124">
        <f>YEAR(Ventas_Wellpro[[#This Row],[Fecha]])</f>
        <v>2026</v>
      </c>
      <c r="K6124" t="str">
        <f>TEXT(Ventas_Wellpro[[#This Row],[Fecha]],"MMMM")</f>
        <v>agosto</v>
      </c>
      <c r="L6124">
        <f>DAY(Ventas_Wellpro[[#This Row],[Fecha]])</f>
        <v>31</v>
      </c>
    </row>
    <row r="6125" spans="2:12" x14ac:dyDescent="0.25">
      <c r="B6125" s="235">
        <v>46265</v>
      </c>
      <c r="C6125" s="74" t="s">
        <v>21</v>
      </c>
      <c r="D6125" s="95" t="s">
        <v>144</v>
      </c>
      <c r="E6125" s="64">
        <v>137.79</v>
      </c>
      <c r="F6125" s="64">
        <v>1</v>
      </c>
      <c r="G6125" s="48">
        <f>+(Ventas_Wellpro[[#This Row],[Precio de Venta]]*0.16)*Ventas_Wellpro[[#This Row],[Cantidad Vendida]]</f>
        <v>22.046399999999998</v>
      </c>
      <c r="H6125" s="65">
        <v>137.79</v>
      </c>
      <c r="I6125" s="17">
        <f>+Ventas_Wellpro[[#This Row],[Total de Venta sin IVA]]+Ventas_Wellpro[[#This Row],[IVA]]</f>
        <v>159.8364</v>
      </c>
      <c r="J6125">
        <f>YEAR(Ventas_Wellpro[[#This Row],[Fecha]])</f>
        <v>2026</v>
      </c>
      <c r="K6125" t="str">
        <f>TEXT(Ventas_Wellpro[[#This Row],[Fecha]],"MMMM")</f>
        <v>agosto</v>
      </c>
      <c r="L6125">
        <f>DAY(Ventas_Wellpro[[#This Row],[Fecha]])</f>
        <v>31</v>
      </c>
    </row>
    <row r="6126" spans="2:12" x14ac:dyDescent="0.25">
      <c r="B6126" s="234">
        <v>46237</v>
      </c>
      <c r="C6126" s="74" t="s">
        <v>23</v>
      </c>
      <c r="D6126" s="94" t="s">
        <v>144</v>
      </c>
      <c r="E6126" s="63">
        <v>115.74</v>
      </c>
      <c r="F6126" s="63">
        <v>1</v>
      </c>
      <c r="G6126" s="48">
        <f>+(Ventas_Wellpro[[#This Row],[Precio de Venta]]*0.16)*Ventas_Wellpro[[#This Row],[Cantidad Vendida]]</f>
        <v>18.5184</v>
      </c>
      <c r="H6126" s="48">
        <v>115.74</v>
      </c>
      <c r="I6126" s="17">
        <f>+Ventas_Wellpro[[#This Row],[Total de Venta sin IVA]]+Ventas_Wellpro[[#This Row],[IVA]]</f>
        <v>134.25839999999999</v>
      </c>
      <c r="J6126">
        <f>YEAR(Ventas_Wellpro[[#This Row],[Fecha]])</f>
        <v>2026</v>
      </c>
      <c r="K6126" t="str">
        <f>TEXT(Ventas_Wellpro[[#This Row],[Fecha]],"MMMM")</f>
        <v>agosto</v>
      </c>
      <c r="L6126">
        <f>DAY(Ventas_Wellpro[[#This Row],[Fecha]])</f>
        <v>3</v>
      </c>
    </row>
    <row r="6127" spans="2:12" x14ac:dyDescent="0.25">
      <c r="B6127" s="235">
        <v>46238</v>
      </c>
      <c r="C6127" s="74" t="s">
        <v>23</v>
      </c>
      <c r="D6127" s="94" t="s">
        <v>266</v>
      </c>
      <c r="E6127" s="64">
        <v>70.05</v>
      </c>
      <c r="F6127" s="64">
        <v>240</v>
      </c>
      <c r="G6127" s="48">
        <f>+(Ventas_Wellpro[[#This Row],[Precio de Venta]]*0.16)*Ventas_Wellpro[[#This Row],[Cantidad Vendida]]</f>
        <v>2689.92</v>
      </c>
      <c r="H6127" s="65">
        <v>16812</v>
      </c>
      <c r="I6127" s="17">
        <f>+Ventas_Wellpro[[#This Row],[Total de Venta sin IVA]]+Ventas_Wellpro[[#This Row],[IVA]]</f>
        <v>19501.919999999998</v>
      </c>
      <c r="J6127">
        <f>YEAR(Ventas_Wellpro[[#This Row],[Fecha]])</f>
        <v>2026</v>
      </c>
      <c r="K6127" t="str">
        <f>TEXT(Ventas_Wellpro[[#This Row],[Fecha]],"MMMM")</f>
        <v>agosto</v>
      </c>
      <c r="L6127">
        <f>DAY(Ventas_Wellpro[[#This Row],[Fecha]])</f>
        <v>4</v>
      </c>
    </row>
    <row r="6128" spans="2:12" x14ac:dyDescent="0.25">
      <c r="B6128" s="234">
        <v>46238</v>
      </c>
      <c r="C6128" s="74" t="s">
        <v>23</v>
      </c>
      <c r="D6128" s="94" t="s">
        <v>266</v>
      </c>
      <c r="E6128" s="63">
        <v>70.05</v>
      </c>
      <c r="F6128" s="63">
        <v>240</v>
      </c>
      <c r="G6128" s="48">
        <f>+(Ventas_Wellpro[[#This Row],[Precio de Venta]]*0.16)*Ventas_Wellpro[[#This Row],[Cantidad Vendida]]</f>
        <v>2689.92</v>
      </c>
      <c r="H6128" s="48">
        <v>16812</v>
      </c>
      <c r="I6128" s="17">
        <f>+Ventas_Wellpro[[#This Row],[Total de Venta sin IVA]]+Ventas_Wellpro[[#This Row],[IVA]]</f>
        <v>19501.919999999998</v>
      </c>
      <c r="J6128">
        <f>YEAR(Ventas_Wellpro[[#This Row],[Fecha]])</f>
        <v>2026</v>
      </c>
      <c r="K6128" t="str">
        <f>TEXT(Ventas_Wellpro[[#This Row],[Fecha]],"MMMM")</f>
        <v>agosto</v>
      </c>
      <c r="L6128">
        <f>DAY(Ventas_Wellpro[[#This Row],[Fecha]])</f>
        <v>4</v>
      </c>
    </row>
    <row r="6129" spans="2:12" x14ac:dyDescent="0.25">
      <c r="B6129" s="235">
        <v>46238</v>
      </c>
      <c r="C6129" s="74" t="s">
        <v>23</v>
      </c>
      <c r="D6129" s="94" t="s">
        <v>266</v>
      </c>
      <c r="E6129" s="64">
        <v>70.05</v>
      </c>
      <c r="F6129" s="64">
        <v>240</v>
      </c>
      <c r="G6129" s="48">
        <f>+(Ventas_Wellpro[[#This Row],[Precio de Venta]]*0.16)*Ventas_Wellpro[[#This Row],[Cantidad Vendida]]</f>
        <v>2689.92</v>
      </c>
      <c r="H6129" s="65">
        <v>16812</v>
      </c>
      <c r="I6129" s="17">
        <f>+Ventas_Wellpro[[#This Row],[Total de Venta sin IVA]]+Ventas_Wellpro[[#This Row],[IVA]]</f>
        <v>19501.919999999998</v>
      </c>
      <c r="J6129">
        <f>YEAR(Ventas_Wellpro[[#This Row],[Fecha]])</f>
        <v>2026</v>
      </c>
      <c r="K6129" t="str">
        <f>TEXT(Ventas_Wellpro[[#This Row],[Fecha]],"MMMM")</f>
        <v>agosto</v>
      </c>
      <c r="L6129">
        <f>DAY(Ventas_Wellpro[[#This Row],[Fecha]])</f>
        <v>4</v>
      </c>
    </row>
    <row r="6130" spans="2:12" x14ac:dyDescent="0.25">
      <c r="B6130" s="234">
        <v>46239</v>
      </c>
      <c r="C6130" s="74" t="s">
        <v>23</v>
      </c>
      <c r="D6130" s="94" t="s">
        <v>266</v>
      </c>
      <c r="E6130" s="63">
        <v>70.05</v>
      </c>
      <c r="F6130" s="63">
        <v>240</v>
      </c>
      <c r="G6130" s="48">
        <f>+(Ventas_Wellpro[[#This Row],[Precio de Venta]]*0.16)*Ventas_Wellpro[[#This Row],[Cantidad Vendida]]</f>
        <v>2689.92</v>
      </c>
      <c r="H6130" s="48">
        <v>16812</v>
      </c>
      <c r="I6130" s="17">
        <f>+Ventas_Wellpro[[#This Row],[Total de Venta sin IVA]]+Ventas_Wellpro[[#This Row],[IVA]]</f>
        <v>19501.919999999998</v>
      </c>
      <c r="J6130">
        <f>YEAR(Ventas_Wellpro[[#This Row],[Fecha]])</f>
        <v>2026</v>
      </c>
      <c r="K6130" t="str">
        <f>TEXT(Ventas_Wellpro[[#This Row],[Fecha]],"MMMM")</f>
        <v>agosto</v>
      </c>
      <c r="L6130">
        <f>DAY(Ventas_Wellpro[[#This Row],[Fecha]])</f>
        <v>5</v>
      </c>
    </row>
    <row r="6131" spans="2:12" x14ac:dyDescent="0.25">
      <c r="B6131" s="235">
        <v>46239</v>
      </c>
      <c r="C6131" s="74" t="s">
        <v>23</v>
      </c>
      <c r="D6131" s="94" t="s">
        <v>266</v>
      </c>
      <c r="E6131" s="64">
        <v>70.05</v>
      </c>
      <c r="F6131" s="64">
        <v>240</v>
      </c>
      <c r="G6131" s="48">
        <f>+(Ventas_Wellpro[[#This Row],[Precio de Venta]]*0.16)*Ventas_Wellpro[[#This Row],[Cantidad Vendida]]</f>
        <v>2689.92</v>
      </c>
      <c r="H6131" s="65">
        <v>16812</v>
      </c>
      <c r="I6131" s="17">
        <f>+Ventas_Wellpro[[#This Row],[Total de Venta sin IVA]]+Ventas_Wellpro[[#This Row],[IVA]]</f>
        <v>19501.919999999998</v>
      </c>
      <c r="J6131">
        <f>YEAR(Ventas_Wellpro[[#This Row],[Fecha]])</f>
        <v>2026</v>
      </c>
      <c r="K6131" t="str">
        <f>TEXT(Ventas_Wellpro[[#This Row],[Fecha]],"MMMM")</f>
        <v>agosto</v>
      </c>
      <c r="L6131">
        <f>DAY(Ventas_Wellpro[[#This Row],[Fecha]])</f>
        <v>5</v>
      </c>
    </row>
    <row r="6132" spans="2:12" x14ac:dyDescent="0.25">
      <c r="B6132" s="234">
        <v>46239</v>
      </c>
      <c r="C6132" s="74" t="s">
        <v>23</v>
      </c>
      <c r="D6132" s="94" t="s">
        <v>266</v>
      </c>
      <c r="E6132" s="63">
        <v>70.05</v>
      </c>
      <c r="F6132" s="63">
        <v>240</v>
      </c>
      <c r="G6132" s="48">
        <f>+(Ventas_Wellpro[[#This Row],[Precio de Venta]]*0.16)*Ventas_Wellpro[[#This Row],[Cantidad Vendida]]</f>
        <v>2689.92</v>
      </c>
      <c r="H6132" s="48">
        <v>16812</v>
      </c>
      <c r="I6132" s="17">
        <f>+Ventas_Wellpro[[#This Row],[Total de Venta sin IVA]]+Ventas_Wellpro[[#This Row],[IVA]]</f>
        <v>19501.919999999998</v>
      </c>
      <c r="J6132">
        <f>YEAR(Ventas_Wellpro[[#This Row],[Fecha]])</f>
        <v>2026</v>
      </c>
      <c r="K6132" t="str">
        <f>TEXT(Ventas_Wellpro[[#This Row],[Fecha]],"MMMM")</f>
        <v>agosto</v>
      </c>
      <c r="L6132">
        <f>DAY(Ventas_Wellpro[[#This Row],[Fecha]])</f>
        <v>5</v>
      </c>
    </row>
    <row r="6133" spans="2:12" x14ac:dyDescent="0.25">
      <c r="B6133" s="235">
        <v>46241</v>
      </c>
      <c r="C6133" s="74" t="s">
        <v>23</v>
      </c>
      <c r="D6133" s="95" t="s">
        <v>144</v>
      </c>
      <c r="E6133" s="64">
        <v>115.74</v>
      </c>
      <c r="F6133" s="64">
        <v>1</v>
      </c>
      <c r="G6133" s="48">
        <f>+(Ventas_Wellpro[[#This Row],[Precio de Venta]]*0.16)*Ventas_Wellpro[[#This Row],[Cantidad Vendida]]</f>
        <v>18.5184</v>
      </c>
      <c r="H6133" s="65">
        <v>115.74</v>
      </c>
      <c r="I6133" s="17">
        <f>+Ventas_Wellpro[[#This Row],[Total de Venta sin IVA]]+Ventas_Wellpro[[#This Row],[IVA]]</f>
        <v>134.25839999999999</v>
      </c>
      <c r="J6133">
        <f>YEAR(Ventas_Wellpro[[#This Row],[Fecha]])</f>
        <v>2026</v>
      </c>
      <c r="K6133" t="str">
        <f>TEXT(Ventas_Wellpro[[#This Row],[Fecha]],"MMMM")</f>
        <v>agosto</v>
      </c>
      <c r="L6133">
        <f>DAY(Ventas_Wellpro[[#This Row],[Fecha]])</f>
        <v>7</v>
      </c>
    </row>
    <row r="6134" spans="2:12" x14ac:dyDescent="0.25">
      <c r="B6134" s="234">
        <v>46241</v>
      </c>
      <c r="C6134" s="74" t="s">
        <v>23</v>
      </c>
      <c r="D6134" s="94" t="s">
        <v>144</v>
      </c>
      <c r="E6134" s="63">
        <v>115.74</v>
      </c>
      <c r="F6134" s="63">
        <v>1</v>
      </c>
      <c r="G6134" s="48">
        <f>+(Ventas_Wellpro[[#This Row],[Precio de Venta]]*0.16)*Ventas_Wellpro[[#This Row],[Cantidad Vendida]]</f>
        <v>18.5184</v>
      </c>
      <c r="H6134" s="48">
        <v>115.74</v>
      </c>
      <c r="I6134" s="17">
        <f>+Ventas_Wellpro[[#This Row],[Total de Venta sin IVA]]+Ventas_Wellpro[[#This Row],[IVA]]</f>
        <v>134.25839999999999</v>
      </c>
      <c r="J6134">
        <f>YEAR(Ventas_Wellpro[[#This Row],[Fecha]])</f>
        <v>2026</v>
      </c>
      <c r="K6134" t="str">
        <f>TEXT(Ventas_Wellpro[[#This Row],[Fecha]],"MMMM")</f>
        <v>agosto</v>
      </c>
      <c r="L6134">
        <f>DAY(Ventas_Wellpro[[#This Row],[Fecha]])</f>
        <v>7</v>
      </c>
    </row>
    <row r="6135" spans="2:12" x14ac:dyDescent="0.25">
      <c r="B6135" s="235">
        <v>46244</v>
      </c>
      <c r="C6135" s="74" t="s">
        <v>23</v>
      </c>
      <c r="D6135" s="94" t="s">
        <v>197</v>
      </c>
      <c r="E6135" s="64">
        <v>103.34</v>
      </c>
      <c r="F6135" s="64">
        <v>240</v>
      </c>
      <c r="G6135" s="48">
        <f>+(Ventas_Wellpro[[#This Row],[Precio de Venta]]*0.16)*Ventas_Wellpro[[#This Row],[Cantidad Vendida]]</f>
        <v>3968.2560000000003</v>
      </c>
      <c r="H6135" s="65">
        <v>24801.599999999999</v>
      </c>
      <c r="I6135" s="17">
        <f>+Ventas_Wellpro[[#This Row],[Total de Venta sin IVA]]+Ventas_Wellpro[[#This Row],[IVA]]</f>
        <v>28769.856</v>
      </c>
      <c r="J6135">
        <f>YEAR(Ventas_Wellpro[[#This Row],[Fecha]])</f>
        <v>2026</v>
      </c>
      <c r="K6135" t="str">
        <f>TEXT(Ventas_Wellpro[[#This Row],[Fecha]],"MMMM")</f>
        <v>agosto</v>
      </c>
      <c r="L6135">
        <f>DAY(Ventas_Wellpro[[#This Row],[Fecha]])</f>
        <v>10</v>
      </c>
    </row>
    <row r="6136" spans="2:12" x14ac:dyDescent="0.25">
      <c r="B6136" s="234">
        <v>46244</v>
      </c>
      <c r="C6136" s="74" t="s">
        <v>23</v>
      </c>
      <c r="D6136" s="94" t="s">
        <v>144</v>
      </c>
      <c r="E6136" s="63">
        <v>115.74</v>
      </c>
      <c r="F6136" s="63">
        <v>1</v>
      </c>
      <c r="G6136" s="48">
        <f>+(Ventas_Wellpro[[#This Row],[Precio de Venta]]*0.16)*Ventas_Wellpro[[#This Row],[Cantidad Vendida]]</f>
        <v>18.5184</v>
      </c>
      <c r="H6136" s="48">
        <v>115.74</v>
      </c>
      <c r="I6136" s="17">
        <f>+Ventas_Wellpro[[#This Row],[Total de Venta sin IVA]]+Ventas_Wellpro[[#This Row],[IVA]]</f>
        <v>134.25839999999999</v>
      </c>
      <c r="J6136">
        <f>YEAR(Ventas_Wellpro[[#This Row],[Fecha]])</f>
        <v>2026</v>
      </c>
      <c r="K6136" t="str">
        <f>TEXT(Ventas_Wellpro[[#This Row],[Fecha]],"MMMM")</f>
        <v>agosto</v>
      </c>
      <c r="L6136">
        <f>DAY(Ventas_Wellpro[[#This Row],[Fecha]])</f>
        <v>10</v>
      </c>
    </row>
    <row r="6137" spans="2:12" x14ac:dyDescent="0.25">
      <c r="B6137" s="235">
        <v>46244</v>
      </c>
      <c r="C6137" s="74" t="s">
        <v>23</v>
      </c>
      <c r="D6137" s="95" t="s">
        <v>144</v>
      </c>
      <c r="E6137" s="64">
        <v>115.74</v>
      </c>
      <c r="F6137" s="64">
        <v>1</v>
      </c>
      <c r="G6137" s="48">
        <f>+(Ventas_Wellpro[[#This Row],[Precio de Venta]]*0.16)*Ventas_Wellpro[[#This Row],[Cantidad Vendida]]</f>
        <v>18.5184</v>
      </c>
      <c r="H6137" s="65">
        <v>115.74</v>
      </c>
      <c r="I6137" s="17">
        <f>+Ventas_Wellpro[[#This Row],[Total de Venta sin IVA]]+Ventas_Wellpro[[#This Row],[IVA]]</f>
        <v>134.25839999999999</v>
      </c>
      <c r="J6137">
        <f>YEAR(Ventas_Wellpro[[#This Row],[Fecha]])</f>
        <v>2026</v>
      </c>
      <c r="K6137" t="str">
        <f>TEXT(Ventas_Wellpro[[#This Row],[Fecha]],"MMMM")</f>
        <v>agosto</v>
      </c>
      <c r="L6137">
        <f>DAY(Ventas_Wellpro[[#This Row],[Fecha]])</f>
        <v>10</v>
      </c>
    </row>
    <row r="6138" spans="2:12" x14ac:dyDescent="0.25">
      <c r="B6138" s="234">
        <v>46244</v>
      </c>
      <c r="C6138" s="74" t="s">
        <v>23</v>
      </c>
      <c r="D6138" s="94" t="s">
        <v>144</v>
      </c>
      <c r="E6138" s="63">
        <v>115.74</v>
      </c>
      <c r="F6138" s="63">
        <v>1</v>
      </c>
      <c r="G6138" s="48">
        <f>+(Ventas_Wellpro[[#This Row],[Precio de Venta]]*0.16)*Ventas_Wellpro[[#This Row],[Cantidad Vendida]]</f>
        <v>18.5184</v>
      </c>
      <c r="H6138" s="48">
        <v>115.74</v>
      </c>
      <c r="I6138" s="17">
        <f>+Ventas_Wellpro[[#This Row],[Total de Venta sin IVA]]+Ventas_Wellpro[[#This Row],[IVA]]</f>
        <v>134.25839999999999</v>
      </c>
      <c r="J6138">
        <f>YEAR(Ventas_Wellpro[[#This Row],[Fecha]])</f>
        <v>2026</v>
      </c>
      <c r="K6138" t="str">
        <f>TEXT(Ventas_Wellpro[[#This Row],[Fecha]],"MMMM")</f>
        <v>agosto</v>
      </c>
      <c r="L6138">
        <f>DAY(Ventas_Wellpro[[#This Row],[Fecha]])</f>
        <v>10</v>
      </c>
    </row>
    <row r="6139" spans="2:12" x14ac:dyDescent="0.25">
      <c r="B6139" s="235">
        <v>46245</v>
      </c>
      <c r="C6139" s="74" t="s">
        <v>23</v>
      </c>
      <c r="D6139" s="95" t="s">
        <v>144</v>
      </c>
      <c r="E6139" s="64">
        <v>115.74</v>
      </c>
      <c r="F6139" s="64">
        <v>1</v>
      </c>
      <c r="G6139" s="48">
        <f>+(Ventas_Wellpro[[#This Row],[Precio de Venta]]*0.16)*Ventas_Wellpro[[#This Row],[Cantidad Vendida]]</f>
        <v>18.5184</v>
      </c>
      <c r="H6139" s="65">
        <v>115.74</v>
      </c>
      <c r="I6139" s="17">
        <f>+Ventas_Wellpro[[#This Row],[Total de Venta sin IVA]]+Ventas_Wellpro[[#This Row],[IVA]]</f>
        <v>134.25839999999999</v>
      </c>
      <c r="J6139">
        <f>YEAR(Ventas_Wellpro[[#This Row],[Fecha]])</f>
        <v>2026</v>
      </c>
      <c r="K6139" t="str">
        <f>TEXT(Ventas_Wellpro[[#This Row],[Fecha]],"MMMM")</f>
        <v>agosto</v>
      </c>
      <c r="L6139">
        <f>DAY(Ventas_Wellpro[[#This Row],[Fecha]])</f>
        <v>11</v>
      </c>
    </row>
    <row r="6140" spans="2:12" x14ac:dyDescent="0.25">
      <c r="B6140" s="234">
        <v>46245</v>
      </c>
      <c r="C6140" s="74" t="s">
        <v>23</v>
      </c>
      <c r="D6140" s="94" t="s">
        <v>144</v>
      </c>
      <c r="E6140" s="63">
        <v>115.74</v>
      </c>
      <c r="F6140" s="63">
        <v>1</v>
      </c>
      <c r="G6140" s="48">
        <f>+(Ventas_Wellpro[[#This Row],[Precio de Venta]]*0.16)*Ventas_Wellpro[[#This Row],[Cantidad Vendida]]</f>
        <v>18.5184</v>
      </c>
      <c r="H6140" s="48">
        <v>115.74</v>
      </c>
      <c r="I6140" s="17">
        <f>+Ventas_Wellpro[[#This Row],[Total de Venta sin IVA]]+Ventas_Wellpro[[#This Row],[IVA]]</f>
        <v>134.25839999999999</v>
      </c>
      <c r="J6140">
        <f>YEAR(Ventas_Wellpro[[#This Row],[Fecha]])</f>
        <v>2026</v>
      </c>
      <c r="K6140" t="str">
        <f>TEXT(Ventas_Wellpro[[#This Row],[Fecha]],"MMMM")</f>
        <v>agosto</v>
      </c>
      <c r="L6140">
        <f>DAY(Ventas_Wellpro[[#This Row],[Fecha]])</f>
        <v>11</v>
      </c>
    </row>
    <row r="6141" spans="2:12" x14ac:dyDescent="0.25">
      <c r="B6141" s="235">
        <v>46245</v>
      </c>
      <c r="C6141" s="74" t="s">
        <v>23</v>
      </c>
      <c r="D6141" s="95" t="s">
        <v>144</v>
      </c>
      <c r="E6141" s="64">
        <v>115.74</v>
      </c>
      <c r="F6141" s="64">
        <v>1</v>
      </c>
      <c r="G6141" s="48">
        <f>+(Ventas_Wellpro[[#This Row],[Precio de Venta]]*0.16)*Ventas_Wellpro[[#This Row],[Cantidad Vendida]]</f>
        <v>18.5184</v>
      </c>
      <c r="H6141" s="65">
        <v>115.74</v>
      </c>
      <c r="I6141" s="17">
        <f>+Ventas_Wellpro[[#This Row],[Total de Venta sin IVA]]+Ventas_Wellpro[[#This Row],[IVA]]</f>
        <v>134.25839999999999</v>
      </c>
      <c r="J6141">
        <f>YEAR(Ventas_Wellpro[[#This Row],[Fecha]])</f>
        <v>2026</v>
      </c>
      <c r="K6141" t="str">
        <f>TEXT(Ventas_Wellpro[[#This Row],[Fecha]],"MMMM")</f>
        <v>agosto</v>
      </c>
      <c r="L6141">
        <f>DAY(Ventas_Wellpro[[#This Row],[Fecha]])</f>
        <v>11</v>
      </c>
    </row>
    <row r="6142" spans="2:12" x14ac:dyDescent="0.25">
      <c r="B6142" s="234">
        <v>46246</v>
      </c>
      <c r="C6142" s="74" t="s">
        <v>23</v>
      </c>
      <c r="D6142" s="94" t="s">
        <v>144</v>
      </c>
      <c r="E6142" s="63">
        <v>115.74</v>
      </c>
      <c r="F6142" s="63">
        <v>1</v>
      </c>
      <c r="G6142" s="48">
        <f>+(Ventas_Wellpro[[#This Row],[Precio de Venta]]*0.16)*Ventas_Wellpro[[#This Row],[Cantidad Vendida]]</f>
        <v>18.5184</v>
      </c>
      <c r="H6142" s="48">
        <v>115.74</v>
      </c>
      <c r="I6142" s="17">
        <f>+Ventas_Wellpro[[#This Row],[Total de Venta sin IVA]]+Ventas_Wellpro[[#This Row],[IVA]]</f>
        <v>134.25839999999999</v>
      </c>
      <c r="J6142">
        <f>YEAR(Ventas_Wellpro[[#This Row],[Fecha]])</f>
        <v>2026</v>
      </c>
      <c r="K6142" t="str">
        <f>TEXT(Ventas_Wellpro[[#This Row],[Fecha]],"MMMM")</f>
        <v>agosto</v>
      </c>
      <c r="L6142">
        <f>DAY(Ventas_Wellpro[[#This Row],[Fecha]])</f>
        <v>12</v>
      </c>
    </row>
    <row r="6143" spans="2:12" x14ac:dyDescent="0.25">
      <c r="B6143" s="235">
        <v>46246</v>
      </c>
      <c r="C6143" s="74" t="s">
        <v>23</v>
      </c>
      <c r="D6143" s="94" t="s">
        <v>197</v>
      </c>
      <c r="E6143" s="64">
        <v>103.34</v>
      </c>
      <c r="F6143" s="64">
        <v>240</v>
      </c>
      <c r="G6143" s="48">
        <f>+(Ventas_Wellpro[[#This Row],[Precio de Venta]]*0.16)*Ventas_Wellpro[[#This Row],[Cantidad Vendida]]</f>
        <v>3968.2560000000003</v>
      </c>
      <c r="H6143" s="65">
        <v>24801.599999999999</v>
      </c>
      <c r="I6143" s="17">
        <f>+Ventas_Wellpro[[#This Row],[Total de Venta sin IVA]]+Ventas_Wellpro[[#This Row],[IVA]]</f>
        <v>28769.856</v>
      </c>
      <c r="J6143">
        <f>YEAR(Ventas_Wellpro[[#This Row],[Fecha]])</f>
        <v>2026</v>
      </c>
      <c r="K6143" t="str">
        <f>TEXT(Ventas_Wellpro[[#This Row],[Fecha]],"MMMM")</f>
        <v>agosto</v>
      </c>
      <c r="L6143">
        <f>DAY(Ventas_Wellpro[[#This Row],[Fecha]])</f>
        <v>12</v>
      </c>
    </row>
    <row r="6144" spans="2:12" x14ac:dyDescent="0.25">
      <c r="B6144" s="234">
        <v>46246</v>
      </c>
      <c r="C6144" s="74" t="s">
        <v>23</v>
      </c>
      <c r="D6144" s="94" t="s">
        <v>144</v>
      </c>
      <c r="E6144" s="63">
        <v>115.74</v>
      </c>
      <c r="F6144" s="63">
        <v>1</v>
      </c>
      <c r="G6144" s="48">
        <f>+(Ventas_Wellpro[[#This Row],[Precio de Venta]]*0.16)*Ventas_Wellpro[[#This Row],[Cantidad Vendida]]</f>
        <v>18.5184</v>
      </c>
      <c r="H6144" s="48">
        <v>115.74</v>
      </c>
      <c r="I6144" s="17">
        <f>+Ventas_Wellpro[[#This Row],[Total de Venta sin IVA]]+Ventas_Wellpro[[#This Row],[IVA]]</f>
        <v>134.25839999999999</v>
      </c>
      <c r="J6144">
        <f>YEAR(Ventas_Wellpro[[#This Row],[Fecha]])</f>
        <v>2026</v>
      </c>
      <c r="K6144" t="str">
        <f>TEXT(Ventas_Wellpro[[#This Row],[Fecha]],"MMMM")</f>
        <v>agosto</v>
      </c>
      <c r="L6144">
        <f>DAY(Ventas_Wellpro[[#This Row],[Fecha]])</f>
        <v>12</v>
      </c>
    </row>
    <row r="6145" spans="2:12" x14ac:dyDescent="0.25">
      <c r="B6145" s="235">
        <v>46251</v>
      </c>
      <c r="C6145" s="74" t="s">
        <v>23</v>
      </c>
      <c r="D6145" s="95" t="s">
        <v>144</v>
      </c>
      <c r="E6145" s="64">
        <v>115.74</v>
      </c>
      <c r="F6145" s="64">
        <v>1</v>
      </c>
      <c r="G6145" s="48">
        <f>+(Ventas_Wellpro[[#This Row],[Precio de Venta]]*0.16)*Ventas_Wellpro[[#This Row],[Cantidad Vendida]]</f>
        <v>18.5184</v>
      </c>
      <c r="H6145" s="65">
        <v>115.74</v>
      </c>
      <c r="I6145" s="17">
        <f>+Ventas_Wellpro[[#This Row],[Total de Venta sin IVA]]+Ventas_Wellpro[[#This Row],[IVA]]</f>
        <v>134.25839999999999</v>
      </c>
      <c r="J6145">
        <f>YEAR(Ventas_Wellpro[[#This Row],[Fecha]])</f>
        <v>2026</v>
      </c>
      <c r="K6145" t="str">
        <f>TEXT(Ventas_Wellpro[[#This Row],[Fecha]],"MMMM")</f>
        <v>agosto</v>
      </c>
      <c r="L6145">
        <f>DAY(Ventas_Wellpro[[#This Row],[Fecha]])</f>
        <v>17</v>
      </c>
    </row>
    <row r="6146" spans="2:12" x14ac:dyDescent="0.25">
      <c r="B6146" s="234">
        <v>46251</v>
      </c>
      <c r="C6146" s="74" t="s">
        <v>23</v>
      </c>
      <c r="D6146" s="94" t="s">
        <v>144</v>
      </c>
      <c r="E6146" s="63">
        <v>115.74</v>
      </c>
      <c r="F6146" s="63">
        <v>1</v>
      </c>
      <c r="G6146" s="48">
        <f>+(Ventas_Wellpro[[#This Row],[Precio de Venta]]*0.16)*Ventas_Wellpro[[#This Row],[Cantidad Vendida]]</f>
        <v>18.5184</v>
      </c>
      <c r="H6146" s="48">
        <v>115.74</v>
      </c>
      <c r="I6146" s="17">
        <f>+Ventas_Wellpro[[#This Row],[Total de Venta sin IVA]]+Ventas_Wellpro[[#This Row],[IVA]]</f>
        <v>134.25839999999999</v>
      </c>
      <c r="J6146">
        <f>YEAR(Ventas_Wellpro[[#This Row],[Fecha]])</f>
        <v>2026</v>
      </c>
      <c r="K6146" t="str">
        <f>TEXT(Ventas_Wellpro[[#This Row],[Fecha]],"MMMM")</f>
        <v>agosto</v>
      </c>
      <c r="L6146">
        <f>DAY(Ventas_Wellpro[[#This Row],[Fecha]])</f>
        <v>17</v>
      </c>
    </row>
    <row r="6147" spans="2:12" x14ac:dyDescent="0.25">
      <c r="B6147" s="235">
        <v>46253</v>
      </c>
      <c r="C6147" s="74" t="s">
        <v>23</v>
      </c>
      <c r="D6147" s="95" t="s">
        <v>144</v>
      </c>
      <c r="E6147" s="64">
        <v>137.79</v>
      </c>
      <c r="F6147" s="64">
        <v>1</v>
      </c>
      <c r="G6147" s="48">
        <f>+(Ventas_Wellpro[[#This Row],[Precio de Venta]]*0.16)*Ventas_Wellpro[[#This Row],[Cantidad Vendida]]</f>
        <v>22.046399999999998</v>
      </c>
      <c r="H6147" s="65">
        <v>137.79</v>
      </c>
      <c r="I6147" s="17">
        <f>+Ventas_Wellpro[[#This Row],[Total de Venta sin IVA]]+Ventas_Wellpro[[#This Row],[IVA]]</f>
        <v>159.8364</v>
      </c>
      <c r="J6147">
        <f>YEAR(Ventas_Wellpro[[#This Row],[Fecha]])</f>
        <v>2026</v>
      </c>
      <c r="K6147" t="str">
        <f>TEXT(Ventas_Wellpro[[#This Row],[Fecha]],"MMMM")</f>
        <v>agosto</v>
      </c>
      <c r="L6147">
        <f>DAY(Ventas_Wellpro[[#This Row],[Fecha]])</f>
        <v>19</v>
      </c>
    </row>
    <row r="6148" spans="2:12" x14ac:dyDescent="0.25">
      <c r="B6148" s="234">
        <v>46254</v>
      </c>
      <c r="C6148" s="74" t="s">
        <v>23</v>
      </c>
      <c r="D6148" s="94" t="s">
        <v>197</v>
      </c>
      <c r="E6148" s="63">
        <v>103.34</v>
      </c>
      <c r="F6148" s="63">
        <v>240</v>
      </c>
      <c r="G6148" s="48">
        <f>+(Ventas_Wellpro[[#This Row],[Precio de Venta]]*0.16)*Ventas_Wellpro[[#This Row],[Cantidad Vendida]]</f>
        <v>3968.2560000000003</v>
      </c>
      <c r="H6148" s="48">
        <v>24801.599999999999</v>
      </c>
      <c r="I6148" s="17">
        <f>+Ventas_Wellpro[[#This Row],[Total de Venta sin IVA]]+Ventas_Wellpro[[#This Row],[IVA]]</f>
        <v>28769.856</v>
      </c>
      <c r="J6148">
        <f>YEAR(Ventas_Wellpro[[#This Row],[Fecha]])</f>
        <v>2026</v>
      </c>
      <c r="K6148" t="str">
        <f>TEXT(Ventas_Wellpro[[#This Row],[Fecha]],"MMMM")</f>
        <v>agosto</v>
      </c>
      <c r="L6148">
        <f>DAY(Ventas_Wellpro[[#This Row],[Fecha]])</f>
        <v>20</v>
      </c>
    </row>
    <row r="6149" spans="2:12" x14ac:dyDescent="0.25">
      <c r="B6149" s="235">
        <v>46254</v>
      </c>
      <c r="C6149" s="74" t="s">
        <v>23</v>
      </c>
      <c r="D6149" s="94" t="s">
        <v>266</v>
      </c>
      <c r="E6149" s="64">
        <v>70.05</v>
      </c>
      <c r="F6149" s="64">
        <v>240</v>
      </c>
      <c r="G6149" s="48">
        <f>+(Ventas_Wellpro[[#This Row],[Precio de Venta]]*0.16)*Ventas_Wellpro[[#This Row],[Cantidad Vendida]]</f>
        <v>2689.92</v>
      </c>
      <c r="H6149" s="65">
        <v>16812</v>
      </c>
      <c r="I6149" s="17">
        <f>+Ventas_Wellpro[[#This Row],[Total de Venta sin IVA]]+Ventas_Wellpro[[#This Row],[IVA]]</f>
        <v>19501.919999999998</v>
      </c>
      <c r="J6149">
        <f>YEAR(Ventas_Wellpro[[#This Row],[Fecha]])</f>
        <v>2026</v>
      </c>
      <c r="K6149" t="str">
        <f>TEXT(Ventas_Wellpro[[#This Row],[Fecha]],"MMMM")</f>
        <v>agosto</v>
      </c>
      <c r="L6149">
        <f>DAY(Ventas_Wellpro[[#This Row],[Fecha]])</f>
        <v>20</v>
      </c>
    </row>
    <row r="6150" spans="2:12" x14ac:dyDescent="0.25">
      <c r="B6150" s="234">
        <v>46255</v>
      </c>
      <c r="C6150" s="74" t="s">
        <v>23</v>
      </c>
      <c r="D6150" s="94" t="s">
        <v>144</v>
      </c>
      <c r="E6150" s="63">
        <v>137.79</v>
      </c>
      <c r="F6150" s="63">
        <v>1</v>
      </c>
      <c r="G6150" s="48">
        <f>+(Ventas_Wellpro[[#This Row],[Precio de Venta]]*0.16)*Ventas_Wellpro[[#This Row],[Cantidad Vendida]]</f>
        <v>22.046399999999998</v>
      </c>
      <c r="H6150" s="48">
        <v>137.79</v>
      </c>
      <c r="I6150" s="17">
        <f>+Ventas_Wellpro[[#This Row],[Total de Venta sin IVA]]+Ventas_Wellpro[[#This Row],[IVA]]</f>
        <v>159.8364</v>
      </c>
      <c r="J6150">
        <f>YEAR(Ventas_Wellpro[[#This Row],[Fecha]])</f>
        <v>2026</v>
      </c>
      <c r="K6150" t="str">
        <f>TEXT(Ventas_Wellpro[[#This Row],[Fecha]],"MMMM")</f>
        <v>agosto</v>
      </c>
      <c r="L6150">
        <f>DAY(Ventas_Wellpro[[#This Row],[Fecha]])</f>
        <v>21</v>
      </c>
    </row>
    <row r="6151" spans="2:12" x14ac:dyDescent="0.25">
      <c r="B6151" s="235">
        <v>46258</v>
      </c>
      <c r="C6151" s="74" t="s">
        <v>23</v>
      </c>
      <c r="D6151" s="95" t="s">
        <v>144</v>
      </c>
      <c r="E6151" s="64">
        <v>137.79</v>
      </c>
      <c r="F6151" s="64">
        <v>1</v>
      </c>
      <c r="G6151" s="48">
        <f>+(Ventas_Wellpro[[#This Row],[Precio de Venta]]*0.16)*Ventas_Wellpro[[#This Row],[Cantidad Vendida]]</f>
        <v>22.046399999999998</v>
      </c>
      <c r="H6151" s="65">
        <v>137.79</v>
      </c>
      <c r="I6151" s="17">
        <f>+Ventas_Wellpro[[#This Row],[Total de Venta sin IVA]]+Ventas_Wellpro[[#This Row],[IVA]]</f>
        <v>159.8364</v>
      </c>
      <c r="J6151">
        <f>YEAR(Ventas_Wellpro[[#This Row],[Fecha]])</f>
        <v>2026</v>
      </c>
      <c r="K6151" t="str">
        <f>TEXT(Ventas_Wellpro[[#This Row],[Fecha]],"MMMM")</f>
        <v>agosto</v>
      </c>
      <c r="L6151">
        <f>DAY(Ventas_Wellpro[[#This Row],[Fecha]])</f>
        <v>24</v>
      </c>
    </row>
    <row r="6152" spans="2:12" x14ac:dyDescent="0.25">
      <c r="B6152" s="234">
        <v>46259</v>
      </c>
      <c r="C6152" s="74" t="s">
        <v>23</v>
      </c>
      <c r="D6152" s="94" t="s">
        <v>266</v>
      </c>
      <c r="E6152" s="63">
        <v>70.05</v>
      </c>
      <c r="F6152" s="63">
        <v>240</v>
      </c>
      <c r="G6152" s="48">
        <f>+(Ventas_Wellpro[[#This Row],[Precio de Venta]]*0.16)*Ventas_Wellpro[[#This Row],[Cantidad Vendida]]</f>
        <v>2689.92</v>
      </c>
      <c r="H6152" s="48">
        <v>16812</v>
      </c>
      <c r="I6152" s="17">
        <f>+Ventas_Wellpro[[#This Row],[Total de Venta sin IVA]]+Ventas_Wellpro[[#This Row],[IVA]]</f>
        <v>19501.919999999998</v>
      </c>
      <c r="J6152">
        <f>YEAR(Ventas_Wellpro[[#This Row],[Fecha]])</f>
        <v>2026</v>
      </c>
      <c r="K6152" t="str">
        <f>TEXT(Ventas_Wellpro[[#This Row],[Fecha]],"MMMM")</f>
        <v>agosto</v>
      </c>
      <c r="L6152">
        <f>DAY(Ventas_Wellpro[[#This Row],[Fecha]])</f>
        <v>25</v>
      </c>
    </row>
    <row r="6153" spans="2:12" x14ac:dyDescent="0.25">
      <c r="B6153" s="235">
        <v>46262</v>
      </c>
      <c r="C6153" s="74" t="s">
        <v>23</v>
      </c>
      <c r="D6153" s="95" t="s">
        <v>144</v>
      </c>
      <c r="E6153" s="64">
        <v>137.79</v>
      </c>
      <c r="F6153" s="64">
        <v>1</v>
      </c>
      <c r="G6153" s="48">
        <f>+(Ventas_Wellpro[[#This Row],[Precio de Venta]]*0.16)*Ventas_Wellpro[[#This Row],[Cantidad Vendida]]</f>
        <v>22.046399999999998</v>
      </c>
      <c r="H6153" s="65">
        <v>137.79</v>
      </c>
      <c r="I6153" s="17">
        <f>+Ventas_Wellpro[[#This Row],[Total de Venta sin IVA]]+Ventas_Wellpro[[#This Row],[IVA]]</f>
        <v>159.8364</v>
      </c>
      <c r="J6153">
        <f>YEAR(Ventas_Wellpro[[#This Row],[Fecha]])</f>
        <v>2026</v>
      </c>
      <c r="K6153" t="str">
        <f>TEXT(Ventas_Wellpro[[#This Row],[Fecha]],"MMMM")</f>
        <v>agosto</v>
      </c>
      <c r="L6153">
        <f>DAY(Ventas_Wellpro[[#This Row],[Fecha]])</f>
        <v>28</v>
      </c>
    </row>
    <row r="6154" spans="2:12" x14ac:dyDescent="0.25">
      <c r="B6154" s="234">
        <v>46237</v>
      </c>
      <c r="C6154" s="74" t="s">
        <v>24</v>
      </c>
      <c r="D6154" s="94" t="s">
        <v>144</v>
      </c>
      <c r="E6154" s="63">
        <v>137.79</v>
      </c>
      <c r="F6154" s="63">
        <v>1</v>
      </c>
      <c r="G6154" s="48">
        <f>+(Ventas_Wellpro[[#This Row],[Precio de Venta]]*0.16)*Ventas_Wellpro[[#This Row],[Cantidad Vendida]]</f>
        <v>22.046399999999998</v>
      </c>
      <c r="H6154" s="48">
        <v>137.79</v>
      </c>
      <c r="I6154" s="17">
        <f>+Ventas_Wellpro[[#This Row],[Total de Venta sin IVA]]+Ventas_Wellpro[[#This Row],[IVA]]</f>
        <v>159.8364</v>
      </c>
      <c r="J6154">
        <f>YEAR(Ventas_Wellpro[[#This Row],[Fecha]])</f>
        <v>2026</v>
      </c>
      <c r="K6154" t="str">
        <f>TEXT(Ventas_Wellpro[[#This Row],[Fecha]],"MMMM")</f>
        <v>agosto</v>
      </c>
      <c r="L6154">
        <f>DAY(Ventas_Wellpro[[#This Row],[Fecha]])</f>
        <v>3</v>
      </c>
    </row>
    <row r="6155" spans="2:12" x14ac:dyDescent="0.25">
      <c r="B6155" s="235">
        <v>46237</v>
      </c>
      <c r="C6155" s="74" t="s">
        <v>24</v>
      </c>
      <c r="D6155" s="95" t="s">
        <v>144</v>
      </c>
      <c r="E6155" s="64">
        <v>137.79</v>
      </c>
      <c r="F6155" s="64">
        <v>1</v>
      </c>
      <c r="G6155" s="48">
        <f>+(Ventas_Wellpro[[#This Row],[Precio de Venta]]*0.16)*Ventas_Wellpro[[#This Row],[Cantidad Vendida]]</f>
        <v>22.046399999999998</v>
      </c>
      <c r="H6155" s="65">
        <v>137.79</v>
      </c>
      <c r="I6155" s="17">
        <f>+Ventas_Wellpro[[#This Row],[Total de Venta sin IVA]]+Ventas_Wellpro[[#This Row],[IVA]]</f>
        <v>159.8364</v>
      </c>
      <c r="J6155">
        <f>YEAR(Ventas_Wellpro[[#This Row],[Fecha]])</f>
        <v>2026</v>
      </c>
      <c r="K6155" t="str">
        <f>TEXT(Ventas_Wellpro[[#This Row],[Fecha]],"MMMM")</f>
        <v>agosto</v>
      </c>
      <c r="L6155">
        <f>DAY(Ventas_Wellpro[[#This Row],[Fecha]])</f>
        <v>3</v>
      </c>
    </row>
    <row r="6156" spans="2:12" x14ac:dyDescent="0.25">
      <c r="B6156" s="234">
        <v>46237</v>
      </c>
      <c r="C6156" s="74" t="s">
        <v>24</v>
      </c>
      <c r="D6156" s="94" t="s">
        <v>144</v>
      </c>
      <c r="E6156" s="63">
        <v>137.79</v>
      </c>
      <c r="F6156" s="63">
        <v>1</v>
      </c>
      <c r="G6156" s="48">
        <f>+(Ventas_Wellpro[[#This Row],[Precio de Venta]]*0.16)*Ventas_Wellpro[[#This Row],[Cantidad Vendida]]</f>
        <v>22.046399999999998</v>
      </c>
      <c r="H6156" s="48">
        <v>137.79</v>
      </c>
      <c r="I6156" s="17">
        <f>+Ventas_Wellpro[[#This Row],[Total de Venta sin IVA]]+Ventas_Wellpro[[#This Row],[IVA]]</f>
        <v>159.8364</v>
      </c>
      <c r="J6156">
        <f>YEAR(Ventas_Wellpro[[#This Row],[Fecha]])</f>
        <v>2026</v>
      </c>
      <c r="K6156" t="str">
        <f>TEXT(Ventas_Wellpro[[#This Row],[Fecha]],"MMMM")</f>
        <v>agosto</v>
      </c>
      <c r="L6156">
        <f>DAY(Ventas_Wellpro[[#This Row],[Fecha]])</f>
        <v>3</v>
      </c>
    </row>
    <row r="6157" spans="2:12" x14ac:dyDescent="0.25">
      <c r="B6157" s="235">
        <v>46237</v>
      </c>
      <c r="C6157" s="74" t="s">
        <v>24</v>
      </c>
      <c r="D6157" s="95" t="s">
        <v>144</v>
      </c>
      <c r="E6157" s="64">
        <v>137.79</v>
      </c>
      <c r="F6157" s="64">
        <v>1</v>
      </c>
      <c r="G6157" s="48">
        <f>+(Ventas_Wellpro[[#This Row],[Precio de Venta]]*0.16)*Ventas_Wellpro[[#This Row],[Cantidad Vendida]]</f>
        <v>22.046399999999998</v>
      </c>
      <c r="H6157" s="65">
        <v>137.79</v>
      </c>
      <c r="I6157" s="17">
        <f>+Ventas_Wellpro[[#This Row],[Total de Venta sin IVA]]+Ventas_Wellpro[[#This Row],[IVA]]</f>
        <v>159.8364</v>
      </c>
      <c r="J6157">
        <f>YEAR(Ventas_Wellpro[[#This Row],[Fecha]])</f>
        <v>2026</v>
      </c>
      <c r="K6157" t="str">
        <f>TEXT(Ventas_Wellpro[[#This Row],[Fecha]],"MMMM")</f>
        <v>agosto</v>
      </c>
      <c r="L6157">
        <f>DAY(Ventas_Wellpro[[#This Row],[Fecha]])</f>
        <v>3</v>
      </c>
    </row>
    <row r="6158" spans="2:12" x14ac:dyDescent="0.25">
      <c r="B6158" s="234">
        <v>46237</v>
      </c>
      <c r="C6158" s="74" t="s">
        <v>24</v>
      </c>
      <c r="D6158" s="94" t="s">
        <v>144</v>
      </c>
      <c r="E6158" s="63">
        <v>137.79</v>
      </c>
      <c r="F6158" s="63">
        <v>1</v>
      </c>
      <c r="G6158" s="48">
        <f>+(Ventas_Wellpro[[#This Row],[Precio de Venta]]*0.16)*Ventas_Wellpro[[#This Row],[Cantidad Vendida]]</f>
        <v>22.046399999999998</v>
      </c>
      <c r="H6158" s="48">
        <v>137.79</v>
      </c>
      <c r="I6158" s="17">
        <f>+Ventas_Wellpro[[#This Row],[Total de Venta sin IVA]]+Ventas_Wellpro[[#This Row],[IVA]]</f>
        <v>159.8364</v>
      </c>
      <c r="J6158">
        <f>YEAR(Ventas_Wellpro[[#This Row],[Fecha]])</f>
        <v>2026</v>
      </c>
      <c r="K6158" t="str">
        <f>TEXT(Ventas_Wellpro[[#This Row],[Fecha]],"MMMM")</f>
        <v>agosto</v>
      </c>
      <c r="L6158">
        <f>DAY(Ventas_Wellpro[[#This Row],[Fecha]])</f>
        <v>3</v>
      </c>
    </row>
    <row r="6159" spans="2:12" x14ac:dyDescent="0.25">
      <c r="B6159" s="235">
        <v>46237</v>
      </c>
      <c r="C6159" s="74" t="s">
        <v>24</v>
      </c>
      <c r="D6159" s="94" t="s">
        <v>262</v>
      </c>
      <c r="E6159" s="64">
        <v>89.87</v>
      </c>
      <c r="F6159" s="64">
        <v>1</v>
      </c>
      <c r="G6159" s="48">
        <f>+(Ventas_Wellpro[[#This Row],[Precio de Venta]]*0.16)*Ventas_Wellpro[[#This Row],[Cantidad Vendida]]</f>
        <v>14.379200000000001</v>
      </c>
      <c r="H6159" s="65">
        <v>89.87</v>
      </c>
      <c r="I6159" s="17">
        <f>+Ventas_Wellpro[[#This Row],[Total de Venta sin IVA]]+Ventas_Wellpro[[#This Row],[IVA]]</f>
        <v>104.2492</v>
      </c>
      <c r="J6159">
        <f>YEAR(Ventas_Wellpro[[#This Row],[Fecha]])</f>
        <v>2026</v>
      </c>
      <c r="K6159" t="str">
        <f>TEXT(Ventas_Wellpro[[#This Row],[Fecha]],"MMMM")</f>
        <v>agosto</v>
      </c>
      <c r="L6159">
        <f>DAY(Ventas_Wellpro[[#This Row],[Fecha]])</f>
        <v>3</v>
      </c>
    </row>
    <row r="6160" spans="2:12" x14ac:dyDescent="0.25">
      <c r="B6160" s="234">
        <v>46238</v>
      </c>
      <c r="C6160" s="74" t="s">
        <v>24</v>
      </c>
      <c r="D6160" s="94" t="s">
        <v>144</v>
      </c>
      <c r="E6160" s="63">
        <v>137.79</v>
      </c>
      <c r="F6160" s="63">
        <v>1</v>
      </c>
      <c r="G6160" s="48">
        <f>+(Ventas_Wellpro[[#This Row],[Precio de Venta]]*0.16)*Ventas_Wellpro[[#This Row],[Cantidad Vendida]]</f>
        <v>22.046399999999998</v>
      </c>
      <c r="H6160" s="48">
        <v>137.79</v>
      </c>
      <c r="I6160" s="17">
        <f>+Ventas_Wellpro[[#This Row],[Total de Venta sin IVA]]+Ventas_Wellpro[[#This Row],[IVA]]</f>
        <v>159.8364</v>
      </c>
      <c r="J6160">
        <f>YEAR(Ventas_Wellpro[[#This Row],[Fecha]])</f>
        <v>2026</v>
      </c>
      <c r="K6160" t="str">
        <f>TEXT(Ventas_Wellpro[[#This Row],[Fecha]],"MMMM")</f>
        <v>agosto</v>
      </c>
      <c r="L6160">
        <f>DAY(Ventas_Wellpro[[#This Row],[Fecha]])</f>
        <v>4</v>
      </c>
    </row>
    <row r="6161" spans="2:12" x14ac:dyDescent="0.25">
      <c r="B6161" s="235">
        <v>46238</v>
      </c>
      <c r="C6161" s="74" t="s">
        <v>24</v>
      </c>
      <c r="D6161" s="95" t="s">
        <v>144</v>
      </c>
      <c r="E6161" s="64">
        <v>137.79</v>
      </c>
      <c r="F6161" s="64">
        <v>1</v>
      </c>
      <c r="G6161" s="48">
        <f>+(Ventas_Wellpro[[#This Row],[Precio de Venta]]*0.16)*Ventas_Wellpro[[#This Row],[Cantidad Vendida]]</f>
        <v>22.046399999999998</v>
      </c>
      <c r="H6161" s="65">
        <v>137.79</v>
      </c>
      <c r="I6161" s="17">
        <f>+Ventas_Wellpro[[#This Row],[Total de Venta sin IVA]]+Ventas_Wellpro[[#This Row],[IVA]]</f>
        <v>159.8364</v>
      </c>
      <c r="J6161">
        <f>YEAR(Ventas_Wellpro[[#This Row],[Fecha]])</f>
        <v>2026</v>
      </c>
      <c r="K6161" t="str">
        <f>TEXT(Ventas_Wellpro[[#This Row],[Fecha]],"MMMM")</f>
        <v>agosto</v>
      </c>
      <c r="L6161">
        <f>DAY(Ventas_Wellpro[[#This Row],[Fecha]])</f>
        <v>4</v>
      </c>
    </row>
    <row r="6162" spans="2:12" ht="15" customHeight="1" x14ac:dyDescent="0.25">
      <c r="B6162" s="234">
        <v>46238</v>
      </c>
      <c r="C6162" s="74" t="s">
        <v>24</v>
      </c>
      <c r="D6162" s="94" t="s">
        <v>144</v>
      </c>
      <c r="E6162" s="63">
        <v>137.79</v>
      </c>
      <c r="F6162" s="63">
        <v>1</v>
      </c>
      <c r="G6162" s="48">
        <f>+(Ventas_Wellpro[[#This Row],[Precio de Venta]]*0.16)*Ventas_Wellpro[[#This Row],[Cantidad Vendida]]</f>
        <v>22.046399999999998</v>
      </c>
      <c r="H6162" s="48">
        <v>137.79</v>
      </c>
      <c r="I6162" s="17">
        <f>+Ventas_Wellpro[[#This Row],[Total de Venta sin IVA]]+Ventas_Wellpro[[#This Row],[IVA]]</f>
        <v>159.8364</v>
      </c>
      <c r="J6162">
        <f>YEAR(Ventas_Wellpro[[#This Row],[Fecha]])</f>
        <v>2026</v>
      </c>
      <c r="K6162" t="str">
        <f>TEXT(Ventas_Wellpro[[#This Row],[Fecha]],"MMMM")</f>
        <v>agosto</v>
      </c>
      <c r="L6162">
        <f>DAY(Ventas_Wellpro[[#This Row],[Fecha]])</f>
        <v>4</v>
      </c>
    </row>
    <row r="6163" spans="2:12" x14ac:dyDescent="0.25">
      <c r="B6163" s="235">
        <v>46239</v>
      </c>
      <c r="C6163" s="74" t="s">
        <v>24</v>
      </c>
      <c r="D6163" s="95" t="s">
        <v>144</v>
      </c>
      <c r="E6163" s="64">
        <v>137.79</v>
      </c>
      <c r="F6163" s="64">
        <v>1</v>
      </c>
      <c r="G6163" s="48">
        <f>+(Ventas_Wellpro[[#This Row],[Precio de Venta]]*0.16)*Ventas_Wellpro[[#This Row],[Cantidad Vendida]]</f>
        <v>22.046399999999998</v>
      </c>
      <c r="H6163" s="65">
        <v>137.79</v>
      </c>
      <c r="I6163" s="17">
        <f>+Ventas_Wellpro[[#This Row],[Total de Venta sin IVA]]+Ventas_Wellpro[[#This Row],[IVA]]</f>
        <v>159.8364</v>
      </c>
      <c r="J6163">
        <f>YEAR(Ventas_Wellpro[[#This Row],[Fecha]])</f>
        <v>2026</v>
      </c>
      <c r="K6163" t="str">
        <f>TEXT(Ventas_Wellpro[[#This Row],[Fecha]],"MMMM")</f>
        <v>agosto</v>
      </c>
      <c r="L6163">
        <f>DAY(Ventas_Wellpro[[#This Row],[Fecha]])</f>
        <v>5</v>
      </c>
    </row>
    <row r="6164" spans="2:12" x14ac:dyDescent="0.25">
      <c r="B6164" s="234">
        <v>46240</v>
      </c>
      <c r="C6164" s="74" t="s">
        <v>24</v>
      </c>
      <c r="D6164" s="94" t="s">
        <v>144</v>
      </c>
      <c r="E6164" s="63">
        <v>137.79</v>
      </c>
      <c r="F6164" s="63">
        <v>1</v>
      </c>
      <c r="G6164" s="48">
        <f>+(Ventas_Wellpro[[#This Row],[Precio de Venta]]*0.16)*Ventas_Wellpro[[#This Row],[Cantidad Vendida]]</f>
        <v>22.046399999999998</v>
      </c>
      <c r="H6164" s="48">
        <v>137.79</v>
      </c>
      <c r="I6164" s="17">
        <f>+Ventas_Wellpro[[#This Row],[Total de Venta sin IVA]]+Ventas_Wellpro[[#This Row],[IVA]]</f>
        <v>159.8364</v>
      </c>
      <c r="J6164">
        <f>YEAR(Ventas_Wellpro[[#This Row],[Fecha]])</f>
        <v>2026</v>
      </c>
      <c r="K6164" t="str">
        <f>TEXT(Ventas_Wellpro[[#This Row],[Fecha]],"MMMM")</f>
        <v>agosto</v>
      </c>
      <c r="L6164">
        <f>DAY(Ventas_Wellpro[[#This Row],[Fecha]])</f>
        <v>6</v>
      </c>
    </row>
    <row r="6165" spans="2:12" x14ac:dyDescent="0.25">
      <c r="B6165" s="235">
        <v>46241</v>
      </c>
      <c r="C6165" s="74" t="s">
        <v>24</v>
      </c>
      <c r="D6165" s="95" t="s">
        <v>144</v>
      </c>
      <c r="E6165" s="64">
        <v>137.79</v>
      </c>
      <c r="F6165" s="64">
        <v>1</v>
      </c>
      <c r="G6165" s="48">
        <f>+(Ventas_Wellpro[[#This Row],[Precio de Venta]]*0.16)*Ventas_Wellpro[[#This Row],[Cantidad Vendida]]</f>
        <v>22.046399999999998</v>
      </c>
      <c r="H6165" s="65">
        <v>137.79</v>
      </c>
      <c r="I6165" s="17">
        <f>+Ventas_Wellpro[[#This Row],[Total de Venta sin IVA]]+Ventas_Wellpro[[#This Row],[IVA]]</f>
        <v>159.8364</v>
      </c>
      <c r="J6165">
        <f>YEAR(Ventas_Wellpro[[#This Row],[Fecha]])</f>
        <v>2026</v>
      </c>
      <c r="K6165" t="str">
        <f>TEXT(Ventas_Wellpro[[#This Row],[Fecha]],"MMMM")</f>
        <v>agosto</v>
      </c>
      <c r="L6165">
        <f>DAY(Ventas_Wellpro[[#This Row],[Fecha]])</f>
        <v>7</v>
      </c>
    </row>
    <row r="6166" spans="2:12" x14ac:dyDescent="0.25">
      <c r="B6166" s="234">
        <v>46244</v>
      </c>
      <c r="C6166" s="74" t="s">
        <v>24</v>
      </c>
      <c r="D6166" s="94" t="s">
        <v>144</v>
      </c>
      <c r="E6166" s="63">
        <v>137.79</v>
      </c>
      <c r="F6166" s="63">
        <v>1</v>
      </c>
      <c r="G6166" s="48">
        <f>+(Ventas_Wellpro[[#This Row],[Precio de Venta]]*0.16)*Ventas_Wellpro[[#This Row],[Cantidad Vendida]]</f>
        <v>22.046399999999998</v>
      </c>
      <c r="H6166" s="48">
        <v>137.79</v>
      </c>
      <c r="I6166" s="17">
        <f>+Ventas_Wellpro[[#This Row],[Total de Venta sin IVA]]+Ventas_Wellpro[[#This Row],[IVA]]</f>
        <v>159.8364</v>
      </c>
      <c r="J6166">
        <f>YEAR(Ventas_Wellpro[[#This Row],[Fecha]])</f>
        <v>2026</v>
      </c>
      <c r="K6166" t="str">
        <f>TEXT(Ventas_Wellpro[[#This Row],[Fecha]],"MMMM")</f>
        <v>agosto</v>
      </c>
      <c r="L6166">
        <f>DAY(Ventas_Wellpro[[#This Row],[Fecha]])</f>
        <v>10</v>
      </c>
    </row>
    <row r="6167" spans="2:12" x14ac:dyDescent="0.25">
      <c r="B6167" s="235">
        <v>46244</v>
      </c>
      <c r="C6167" s="74" t="s">
        <v>24</v>
      </c>
      <c r="D6167" s="95" t="s">
        <v>144</v>
      </c>
      <c r="E6167" s="64">
        <v>137.79</v>
      </c>
      <c r="F6167" s="64">
        <v>1</v>
      </c>
      <c r="G6167" s="48">
        <f>+(Ventas_Wellpro[[#This Row],[Precio de Venta]]*0.16)*Ventas_Wellpro[[#This Row],[Cantidad Vendida]]</f>
        <v>22.046399999999998</v>
      </c>
      <c r="H6167" s="65">
        <v>137.79</v>
      </c>
      <c r="I6167" s="17">
        <f>+Ventas_Wellpro[[#This Row],[Total de Venta sin IVA]]+Ventas_Wellpro[[#This Row],[IVA]]</f>
        <v>159.8364</v>
      </c>
      <c r="J6167">
        <f>YEAR(Ventas_Wellpro[[#This Row],[Fecha]])</f>
        <v>2026</v>
      </c>
      <c r="K6167" t="str">
        <f>TEXT(Ventas_Wellpro[[#This Row],[Fecha]],"MMMM")</f>
        <v>agosto</v>
      </c>
      <c r="L6167">
        <f>DAY(Ventas_Wellpro[[#This Row],[Fecha]])</f>
        <v>10</v>
      </c>
    </row>
    <row r="6168" spans="2:12" x14ac:dyDescent="0.25">
      <c r="B6168" s="234">
        <v>46244</v>
      </c>
      <c r="C6168" s="74" t="s">
        <v>24</v>
      </c>
      <c r="D6168" s="94" t="s">
        <v>144</v>
      </c>
      <c r="E6168" s="63">
        <v>137.79</v>
      </c>
      <c r="F6168" s="63">
        <v>1</v>
      </c>
      <c r="G6168" s="48">
        <f>+(Ventas_Wellpro[[#This Row],[Precio de Venta]]*0.16)*Ventas_Wellpro[[#This Row],[Cantidad Vendida]]</f>
        <v>22.046399999999998</v>
      </c>
      <c r="H6168" s="48">
        <v>137.79</v>
      </c>
      <c r="I6168" s="17">
        <f>+Ventas_Wellpro[[#This Row],[Total de Venta sin IVA]]+Ventas_Wellpro[[#This Row],[IVA]]</f>
        <v>159.8364</v>
      </c>
      <c r="J6168">
        <f>YEAR(Ventas_Wellpro[[#This Row],[Fecha]])</f>
        <v>2026</v>
      </c>
      <c r="K6168" t="str">
        <f>TEXT(Ventas_Wellpro[[#This Row],[Fecha]],"MMMM")</f>
        <v>agosto</v>
      </c>
      <c r="L6168">
        <f>DAY(Ventas_Wellpro[[#This Row],[Fecha]])</f>
        <v>10</v>
      </c>
    </row>
    <row r="6169" spans="2:12" x14ac:dyDescent="0.25">
      <c r="B6169" s="235">
        <v>46245</v>
      </c>
      <c r="C6169" s="74" t="s">
        <v>24</v>
      </c>
      <c r="D6169" s="95" t="s">
        <v>144</v>
      </c>
      <c r="E6169" s="64">
        <v>137.79</v>
      </c>
      <c r="F6169" s="64">
        <v>1</v>
      </c>
      <c r="G6169" s="48">
        <f>+(Ventas_Wellpro[[#This Row],[Precio de Venta]]*0.16)*Ventas_Wellpro[[#This Row],[Cantidad Vendida]]</f>
        <v>22.046399999999998</v>
      </c>
      <c r="H6169" s="65">
        <v>137.79</v>
      </c>
      <c r="I6169" s="17">
        <f>+Ventas_Wellpro[[#This Row],[Total de Venta sin IVA]]+Ventas_Wellpro[[#This Row],[IVA]]</f>
        <v>159.8364</v>
      </c>
      <c r="J6169">
        <f>YEAR(Ventas_Wellpro[[#This Row],[Fecha]])</f>
        <v>2026</v>
      </c>
      <c r="K6169" t="str">
        <f>TEXT(Ventas_Wellpro[[#This Row],[Fecha]],"MMMM")</f>
        <v>agosto</v>
      </c>
      <c r="L6169">
        <f>DAY(Ventas_Wellpro[[#This Row],[Fecha]])</f>
        <v>11</v>
      </c>
    </row>
    <row r="6170" spans="2:12" x14ac:dyDescent="0.25">
      <c r="B6170" s="234">
        <v>46245</v>
      </c>
      <c r="C6170" s="74" t="s">
        <v>24</v>
      </c>
      <c r="D6170" s="94" t="s">
        <v>144</v>
      </c>
      <c r="E6170" s="63">
        <v>137.79</v>
      </c>
      <c r="F6170" s="63">
        <v>1</v>
      </c>
      <c r="G6170" s="48">
        <f>+(Ventas_Wellpro[[#This Row],[Precio de Venta]]*0.16)*Ventas_Wellpro[[#This Row],[Cantidad Vendida]]</f>
        <v>22.046399999999998</v>
      </c>
      <c r="H6170" s="48">
        <v>137.79</v>
      </c>
      <c r="I6170" s="17">
        <f>+Ventas_Wellpro[[#This Row],[Total de Venta sin IVA]]+Ventas_Wellpro[[#This Row],[IVA]]</f>
        <v>159.8364</v>
      </c>
      <c r="J6170">
        <f>YEAR(Ventas_Wellpro[[#This Row],[Fecha]])</f>
        <v>2026</v>
      </c>
      <c r="K6170" t="str">
        <f>TEXT(Ventas_Wellpro[[#This Row],[Fecha]],"MMMM")</f>
        <v>agosto</v>
      </c>
      <c r="L6170">
        <f>DAY(Ventas_Wellpro[[#This Row],[Fecha]])</f>
        <v>11</v>
      </c>
    </row>
    <row r="6171" spans="2:12" x14ac:dyDescent="0.25">
      <c r="B6171" s="235">
        <v>46245</v>
      </c>
      <c r="C6171" s="74" t="s">
        <v>24</v>
      </c>
      <c r="D6171" s="95" t="s">
        <v>144</v>
      </c>
      <c r="E6171" s="64">
        <v>137.79</v>
      </c>
      <c r="F6171" s="64">
        <v>1</v>
      </c>
      <c r="G6171" s="48">
        <f>+(Ventas_Wellpro[[#This Row],[Precio de Venta]]*0.16)*Ventas_Wellpro[[#This Row],[Cantidad Vendida]]</f>
        <v>22.046399999999998</v>
      </c>
      <c r="H6171" s="65">
        <v>137.79</v>
      </c>
      <c r="I6171" s="17">
        <f>+Ventas_Wellpro[[#This Row],[Total de Venta sin IVA]]+Ventas_Wellpro[[#This Row],[IVA]]</f>
        <v>159.8364</v>
      </c>
      <c r="J6171">
        <f>YEAR(Ventas_Wellpro[[#This Row],[Fecha]])</f>
        <v>2026</v>
      </c>
      <c r="K6171" t="str">
        <f>TEXT(Ventas_Wellpro[[#This Row],[Fecha]],"MMMM")</f>
        <v>agosto</v>
      </c>
      <c r="L6171">
        <f>DAY(Ventas_Wellpro[[#This Row],[Fecha]])</f>
        <v>11</v>
      </c>
    </row>
    <row r="6172" spans="2:12" x14ac:dyDescent="0.25">
      <c r="B6172" s="234">
        <v>46246</v>
      </c>
      <c r="C6172" s="74" t="s">
        <v>24</v>
      </c>
      <c r="D6172" s="94" t="s">
        <v>144</v>
      </c>
      <c r="E6172" s="63">
        <v>137.79</v>
      </c>
      <c r="F6172" s="63">
        <v>1</v>
      </c>
      <c r="G6172" s="48">
        <f>+(Ventas_Wellpro[[#This Row],[Precio de Venta]]*0.16)*Ventas_Wellpro[[#This Row],[Cantidad Vendida]]</f>
        <v>22.046399999999998</v>
      </c>
      <c r="H6172" s="48">
        <v>137.79</v>
      </c>
      <c r="I6172" s="17">
        <f>+Ventas_Wellpro[[#This Row],[Total de Venta sin IVA]]+Ventas_Wellpro[[#This Row],[IVA]]</f>
        <v>159.8364</v>
      </c>
      <c r="J6172">
        <f>YEAR(Ventas_Wellpro[[#This Row],[Fecha]])</f>
        <v>2026</v>
      </c>
      <c r="K6172" t="str">
        <f>TEXT(Ventas_Wellpro[[#This Row],[Fecha]],"MMMM")</f>
        <v>agosto</v>
      </c>
      <c r="L6172">
        <f>DAY(Ventas_Wellpro[[#This Row],[Fecha]])</f>
        <v>12</v>
      </c>
    </row>
    <row r="6173" spans="2:12" x14ac:dyDescent="0.25">
      <c r="B6173" s="235">
        <v>46247</v>
      </c>
      <c r="C6173" s="74" t="s">
        <v>24</v>
      </c>
      <c r="D6173" s="95" t="s">
        <v>144</v>
      </c>
      <c r="E6173" s="64">
        <v>137.79</v>
      </c>
      <c r="F6173" s="64">
        <v>1</v>
      </c>
      <c r="G6173" s="48">
        <f>+(Ventas_Wellpro[[#This Row],[Precio de Venta]]*0.16)*Ventas_Wellpro[[#This Row],[Cantidad Vendida]]</f>
        <v>22.046399999999998</v>
      </c>
      <c r="H6173" s="65">
        <v>137.79</v>
      </c>
      <c r="I6173" s="17">
        <f>+Ventas_Wellpro[[#This Row],[Total de Venta sin IVA]]+Ventas_Wellpro[[#This Row],[IVA]]</f>
        <v>159.8364</v>
      </c>
      <c r="J6173">
        <f>YEAR(Ventas_Wellpro[[#This Row],[Fecha]])</f>
        <v>2026</v>
      </c>
      <c r="K6173" t="str">
        <f>TEXT(Ventas_Wellpro[[#This Row],[Fecha]],"MMMM")</f>
        <v>agosto</v>
      </c>
      <c r="L6173">
        <f>DAY(Ventas_Wellpro[[#This Row],[Fecha]])</f>
        <v>13</v>
      </c>
    </row>
    <row r="6174" spans="2:12" x14ac:dyDescent="0.25">
      <c r="B6174" s="234">
        <v>46247</v>
      </c>
      <c r="C6174" s="74" t="s">
        <v>24</v>
      </c>
      <c r="D6174" s="94" t="s">
        <v>144</v>
      </c>
      <c r="E6174" s="63">
        <v>137.79</v>
      </c>
      <c r="F6174" s="63">
        <v>1</v>
      </c>
      <c r="G6174" s="48">
        <f>+(Ventas_Wellpro[[#This Row],[Precio de Venta]]*0.16)*Ventas_Wellpro[[#This Row],[Cantidad Vendida]]</f>
        <v>22.046399999999998</v>
      </c>
      <c r="H6174" s="48">
        <v>137.79</v>
      </c>
      <c r="I6174" s="17">
        <f>+Ventas_Wellpro[[#This Row],[Total de Venta sin IVA]]+Ventas_Wellpro[[#This Row],[IVA]]</f>
        <v>159.8364</v>
      </c>
      <c r="J6174">
        <f>YEAR(Ventas_Wellpro[[#This Row],[Fecha]])</f>
        <v>2026</v>
      </c>
      <c r="K6174" t="str">
        <f>TEXT(Ventas_Wellpro[[#This Row],[Fecha]],"MMMM")</f>
        <v>agosto</v>
      </c>
      <c r="L6174">
        <f>DAY(Ventas_Wellpro[[#This Row],[Fecha]])</f>
        <v>13</v>
      </c>
    </row>
    <row r="6175" spans="2:12" x14ac:dyDescent="0.25">
      <c r="B6175" s="235">
        <v>46247</v>
      </c>
      <c r="C6175" s="74" t="s">
        <v>24</v>
      </c>
      <c r="D6175" s="95" t="s">
        <v>144</v>
      </c>
      <c r="E6175" s="64">
        <v>137.79</v>
      </c>
      <c r="F6175" s="64">
        <v>1</v>
      </c>
      <c r="G6175" s="48">
        <f>+(Ventas_Wellpro[[#This Row],[Precio de Venta]]*0.16)*Ventas_Wellpro[[#This Row],[Cantidad Vendida]]</f>
        <v>22.046399999999998</v>
      </c>
      <c r="H6175" s="65">
        <v>137.79</v>
      </c>
      <c r="I6175" s="17">
        <f>+Ventas_Wellpro[[#This Row],[Total de Venta sin IVA]]+Ventas_Wellpro[[#This Row],[IVA]]</f>
        <v>159.8364</v>
      </c>
      <c r="J6175">
        <f>YEAR(Ventas_Wellpro[[#This Row],[Fecha]])</f>
        <v>2026</v>
      </c>
      <c r="K6175" t="str">
        <f>TEXT(Ventas_Wellpro[[#This Row],[Fecha]],"MMMM")</f>
        <v>agosto</v>
      </c>
      <c r="L6175">
        <f>DAY(Ventas_Wellpro[[#This Row],[Fecha]])</f>
        <v>13</v>
      </c>
    </row>
    <row r="6176" spans="2:12" x14ac:dyDescent="0.25">
      <c r="B6176" s="234">
        <v>46248</v>
      </c>
      <c r="C6176" s="74" t="s">
        <v>24</v>
      </c>
      <c r="D6176" s="94" t="s">
        <v>144</v>
      </c>
      <c r="E6176" s="63">
        <v>137.79</v>
      </c>
      <c r="F6176" s="63">
        <v>1</v>
      </c>
      <c r="G6176" s="48">
        <f>+(Ventas_Wellpro[[#This Row],[Precio de Venta]]*0.16)*Ventas_Wellpro[[#This Row],[Cantidad Vendida]]</f>
        <v>22.046399999999998</v>
      </c>
      <c r="H6176" s="48">
        <v>137.79</v>
      </c>
      <c r="I6176" s="17">
        <f>+Ventas_Wellpro[[#This Row],[Total de Venta sin IVA]]+Ventas_Wellpro[[#This Row],[IVA]]</f>
        <v>159.8364</v>
      </c>
      <c r="J6176">
        <f>YEAR(Ventas_Wellpro[[#This Row],[Fecha]])</f>
        <v>2026</v>
      </c>
      <c r="K6176" t="str">
        <f>TEXT(Ventas_Wellpro[[#This Row],[Fecha]],"MMMM")</f>
        <v>agosto</v>
      </c>
      <c r="L6176">
        <f>DAY(Ventas_Wellpro[[#This Row],[Fecha]])</f>
        <v>14</v>
      </c>
    </row>
    <row r="6177" spans="2:12" x14ac:dyDescent="0.25">
      <c r="B6177" s="235">
        <v>46251</v>
      </c>
      <c r="C6177" s="74" t="s">
        <v>24</v>
      </c>
      <c r="D6177" s="95" t="s">
        <v>144</v>
      </c>
      <c r="E6177" s="64">
        <v>137.79</v>
      </c>
      <c r="F6177" s="64">
        <v>1</v>
      </c>
      <c r="G6177" s="48">
        <f>+(Ventas_Wellpro[[#This Row],[Precio de Venta]]*0.16)*Ventas_Wellpro[[#This Row],[Cantidad Vendida]]</f>
        <v>22.046399999999998</v>
      </c>
      <c r="H6177" s="65">
        <v>137.79</v>
      </c>
      <c r="I6177" s="17">
        <f>+Ventas_Wellpro[[#This Row],[Total de Venta sin IVA]]+Ventas_Wellpro[[#This Row],[IVA]]</f>
        <v>159.8364</v>
      </c>
      <c r="J6177">
        <f>YEAR(Ventas_Wellpro[[#This Row],[Fecha]])</f>
        <v>2026</v>
      </c>
      <c r="K6177" t="str">
        <f>TEXT(Ventas_Wellpro[[#This Row],[Fecha]],"MMMM")</f>
        <v>agosto</v>
      </c>
      <c r="L6177">
        <f>DAY(Ventas_Wellpro[[#This Row],[Fecha]])</f>
        <v>17</v>
      </c>
    </row>
    <row r="6178" spans="2:12" x14ac:dyDescent="0.25">
      <c r="B6178" s="234">
        <v>46251</v>
      </c>
      <c r="C6178" s="74" t="s">
        <v>24</v>
      </c>
      <c r="D6178" s="94" t="s">
        <v>144</v>
      </c>
      <c r="E6178" s="63">
        <v>137.79</v>
      </c>
      <c r="F6178" s="63">
        <v>1</v>
      </c>
      <c r="G6178" s="48">
        <f>+(Ventas_Wellpro[[#This Row],[Precio de Venta]]*0.16)*Ventas_Wellpro[[#This Row],[Cantidad Vendida]]</f>
        <v>22.046399999999998</v>
      </c>
      <c r="H6178" s="48">
        <v>137.79</v>
      </c>
      <c r="I6178" s="17">
        <f>+Ventas_Wellpro[[#This Row],[Total de Venta sin IVA]]+Ventas_Wellpro[[#This Row],[IVA]]</f>
        <v>159.8364</v>
      </c>
      <c r="J6178">
        <f>YEAR(Ventas_Wellpro[[#This Row],[Fecha]])</f>
        <v>2026</v>
      </c>
      <c r="K6178" t="str">
        <f>TEXT(Ventas_Wellpro[[#This Row],[Fecha]],"MMMM")</f>
        <v>agosto</v>
      </c>
      <c r="L6178">
        <f>DAY(Ventas_Wellpro[[#This Row],[Fecha]])</f>
        <v>17</v>
      </c>
    </row>
    <row r="6179" spans="2:12" x14ac:dyDescent="0.25">
      <c r="B6179" s="235">
        <v>46252</v>
      </c>
      <c r="C6179" s="74" t="s">
        <v>24</v>
      </c>
      <c r="D6179" s="95" t="s">
        <v>144</v>
      </c>
      <c r="E6179" s="64">
        <v>137.79</v>
      </c>
      <c r="F6179" s="64">
        <v>1</v>
      </c>
      <c r="G6179" s="48">
        <f>+(Ventas_Wellpro[[#This Row],[Precio de Venta]]*0.16)*Ventas_Wellpro[[#This Row],[Cantidad Vendida]]</f>
        <v>22.046399999999998</v>
      </c>
      <c r="H6179" s="65">
        <v>137.79</v>
      </c>
      <c r="I6179" s="17">
        <f>+Ventas_Wellpro[[#This Row],[Total de Venta sin IVA]]+Ventas_Wellpro[[#This Row],[IVA]]</f>
        <v>159.8364</v>
      </c>
      <c r="J6179">
        <f>YEAR(Ventas_Wellpro[[#This Row],[Fecha]])</f>
        <v>2026</v>
      </c>
      <c r="K6179" t="str">
        <f>TEXT(Ventas_Wellpro[[#This Row],[Fecha]],"MMMM")</f>
        <v>agosto</v>
      </c>
      <c r="L6179">
        <f>DAY(Ventas_Wellpro[[#This Row],[Fecha]])</f>
        <v>18</v>
      </c>
    </row>
    <row r="6180" spans="2:12" x14ac:dyDescent="0.25">
      <c r="B6180" s="234">
        <v>46252</v>
      </c>
      <c r="C6180" s="74" t="s">
        <v>24</v>
      </c>
      <c r="D6180" s="94" t="s">
        <v>144</v>
      </c>
      <c r="E6180" s="63">
        <v>137.79</v>
      </c>
      <c r="F6180" s="63">
        <v>1</v>
      </c>
      <c r="G6180" s="48">
        <f>+(Ventas_Wellpro[[#This Row],[Precio de Venta]]*0.16)*Ventas_Wellpro[[#This Row],[Cantidad Vendida]]</f>
        <v>22.046399999999998</v>
      </c>
      <c r="H6180" s="48">
        <v>137.79</v>
      </c>
      <c r="I6180" s="17">
        <f>+Ventas_Wellpro[[#This Row],[Total de Venta sin IVA]]+Ventas_Wellpro[[#This Row],[IVA]]</f>
        <v>159.8364</v>
      </c>
      <c r="J6180">
        <f>YEAR(Ventas_Wellpro[[#This Row],[Fecha]])</f>
        <v>2026</v>
      </c>
      <c r="K6180" t="str">
        <f>TEXT(Ventas_Wellpro[[#This Row],[Fecha]],"MMMM")</f>
        <v>agosto</v>
      </c>
      <c r="L6180">
        <f>DAY(Ventas_Wellpro[[#This Row],[Fecha]])</f>
        <v>18</v>
      </c>
    </row>
    <row r="6181" spans="2:12" x14ac:dyDescent="0.25">
      <c r="B6181" s="235">
        <v>46252</v>
      </c>
      <c r="C6181" s="74" t="s">
        <v>24</v>
      </c>
      <c r="D6181" s="95" t="s">
        <v>144</v>
      </c>
      <c r="E6181" s="64">
        <v>137.79</v>
      </c>
      <c r="F6181" s="64">
        <v>1</v>
      </c>
      <c r="G6181" s="48">
        <f>+(Ventas_Wellpro[[#This Row],[Precio de Venta]]*0.16)*Ventas_Wellpro[[#This Row],[Cantidad Vendida]]</f>
        <v>22.046399999999998</v>
      </c>
      <c r="H6181" s="65">
        <v>137.79</v>
      </c>
      <c r="I6181" s="17">
        <f>+Ventas_Wellpro[[#This Row],[Total de Venta sin IVA]]+Ventas_Wellpro[[#This Row],[IVA]]</f>
        <v>159.8364</v>
      </c>
      <c r="J6181">
        <f>YEAR(Ventas_Wellpro[[#This Row],[Fecha]])</f>
        <v>2026</v>
      </c>
      <c r="K6181" t="str">
        <f>TEXT(Ventas_Wellpro[[#This Row],[Fecha]],"MMMM")</f>
        <v>agosto</v>
      </c>
      <c r="L6181">
        <f>DAY(Ventas_Wellpro[[#This Row],[Fecha]])</f>
        <v>18</v>
      </c>
    </row>
    <row r="6182" spans="2:12" x14ac:dyDescent="0.25">
      <c r="B6182" s="234">
        <v>46252</v>
      </c>
      <c r="C6182" s="74" t="s">
        <v>24</v>
      </c>
      <c r="D6182" s="94" t="s">
        <v>144</v>
      </c>
      <c r="E6182" s="63">
        <v>137.79</v>
      </c>
      <c r="F6182" s="63">
        <v>1</v>
      </c>
      <c r="G6182" s="48">
        <f>+(Ventas_Wellpro[[#This Row],[Precio de Venta]]*0.16)*Ventas_Wellpro[[#This Row],[Cantidad Vendida]]</f>
        <v>22.046399999999998</v>
      </c>
      <c r="H6182" s="48">
        <v>137.79</v>
      </c>
      <c r="I6182" s="17">
        <f>+Ventas_Wellpro[[#This Row],[Total de Venta sin IVA]]+Ventas_Wellpro[[#This Row],[IVA]]</f>
        <v>159.8364</v>
      </c>
      <c r="J6182">
        <f>YEAR(Ventas_Wellpro[[#This Row],[Fecha]])</f>
        <v>2026</v>
      </c>
      <c r="K6182" t="str">
        <f>TEXT(Ventas_Wellpro[[#This Row],[Fecha]],"MMMM")</f>
        <v>agosto</v>
      </c>
      <c r="L6182">
        <f>DAY(Ventas_Wellpro[[#This Row],[Fecha]])</f>
        <v>18</v>
      </c>
    </row>
    <row r="6183" spans="2:12" x14ac:dyDescent="0.25">
      <c r="B6183" s="235">
        <v>46253</v>
      </c>
      <c r="C6183" s="74" t="s">
        <v>24</v>
      </c>
      <c r="D6183" s="95" t="s">
        <v>144</v>
      </c>
      <c r="E6183" s="64">
        <v>137.79</v>
      </c>
      <c r="F6183" s="64">
        <v>1</v>
      </c>
      <c r="G6183" s="48">
        <f>+(Ventas_Wellpro[[#This Row],[Precio de Venta]]*0.16)*Ventas_Wellpro[[#This Row],[Cantidad Vendida]]</f>
        <v>22.046399999999998</v>
      </c>
      <c r="H6183" s="65">
        <v>137.79</v>
      </c>
      <c r="I6183" s="17">
        <f>+Ventas_Wellpro[[#This Row],[Total de Venta sin IVA]]+Ventas_Wellpro[[#This Row],[IVA]]</f>
        <v>159.8364</v>
      </c>
      <c r="J6183">
        <f>YEAR(Ventas_Wellpro[[#This Row],[Fecha]])</f>
        <v>2026</v>
      </c>
      <c r="K6183" t="str">
        <f>TEXT(Ventas_Wellpro[[#This Row],[Fecha]],"MMMM")</f>
        <v>agosto</v>
      </c>
      <c r="L6183">
        <f>DAY(Ventas_Wellpro[[#This Row],[Fecha]])</f>
        <v>19</v>
      </c>
    </row>
    <row r="6184" spans="2:12" x14ac:dyDescent="0.25">
      <c r="B6184" s="234">
        <v>46253</v>
      </c>
      <c r="C6184" s="74" t="s">
        <v>24</v>
      </c>
      <c r="D6184" s="94" t="s">
        <v>144</v>
      </c>
      <c r="E6184" s="63">
        <v>137.79</v>
      </c>
      <c r="F6184" s="63">
        <v>1</v>
      </c>
      <c r="G6184" s="48">
        <f>+(Ventas_Wellpro[[#This Row],[Precio de Venta]]*0.16)*Ventas_Wellpro[[#This Row],[Cantidad Vendida]]</f>
        <v>22.046399999999998</v>
      </c>
      <c r="H6184" s="48">
        <v>137.79</v>
      </c>
      <c r="I6184" s="17">
        <f>+Ventas_Wellpro[[#This Row],[Total de Venta sin IVA]]+Ventas_Wellpro[[#This Row],[IVA]]</f>
        <v>159.8364</v>
      </c>
      <c r="J6184">
        <f>YEAR(Ventas_Wellpro[[#This Row],[Fecha]])</f>
        <v>2026</v>
      </c>
      <c r="K6184" t="str">
        <f>TEXT(Ventas_Wellpro[[#This Row],[Fecha]],"MMMM")</f>
        <v>agosto</v>
      </c>
      <c r="L6184">
        <f>DAY(Ventas_Wellpro[[#This Row],[Fecha]])</f>
        <v>19</v>
      </c>
    </row>
    <row r="6185" spans="2:12" x14ac:dyDescent="0.25">
      <c r="B6185" s="235">
        <v>46254</v>
      </c>
      <c r="C6185" s="74" t="s">
        <v>24</v>
      </c>
      <c r="D6185" s="95" t="s">
        <v>144</v>
      </c>
      <c r="E6185" s="64">
        <v>137.79</v>
      </c>
      <c r="F6185" s="64">
        <v>1</v>
      </c>
      <c r="G6185" s="48">
        <f>+(Ventas_Wellpro[[#This Row],[Precio de Venta]]*0.16)*Ventas_Wellpro[[#This Row],[Cantidad Vendida]]</f>
        <v>22.046399999999998</v>
      </c>
      <c r="H6185" s="65">
        <v>137.79</v>
      </c>
      <c r="I6185" s="17">
        <f>+Ventas_Wellpro[[#This Row],[Total de Venta sin IVA]]+Ventas_Wellpro[[#This Row],[IVA]]</f>
        <v>159.8364</v>
      </c>
      <c r="J6185">
        <f>YEAR(Ventas_Wellpro[[#This Row],[Fecha]])</f>
        <v>2026</v>
      </c>
      <c r="K6185" t="str">
        <f>TEXT(Ventas_Wellpro[[#This Row],[Fecha]],"MMMM")</f>
        <v>agosto</v>
      </c>
      <c r="L6185">
        <f>DAY(Ventas_Wellpro[[#This Row],[Fecha]])</f>
        <v>20</v>
      </c>
    </row>
    <row r="6186" spans="2:12" x14ac:dyDescent="0.25">
      <c r="B6186" s="234">
        <v>46254</v>
      </c>
      <c r="C6186" s="74" t="s">
        <v>24</v>
      </c>
      <c r="D6186" s="94" t="s">
        <v>144</v>
      </c>
      <c r="E6186" s="63">
        <v>137.79</v>
      </c>
      <c r="F6186" s="63">
        <v>1</v>
      </c>
      <c r="G6186" s="48">
        <f>+(Ventas_Wellpro[[#This Row],[Precio de Venta]]*0.16)*Ventas_Wellpro[[#This Row],[Cantidad Vendida]]</f>
        <v>22.046399999999998</v>
      </c>
      <c r="H6186" s="48">
        <v>137.79</v>
      </c>
      <c r="I6186" s="17">
        <f>+Ventas_Wellpro[[#This Row],[Total de Venta sin IVA]]+Ventas_Wellpro[[#This Row],[IVA]]</f>
        <v>159.8364</v>
      </c>
      <c r="J6186">
        <f>YEAR(Ventas_Wellpro[[#This Row],[Fecha]])</f>
        <v>2026</v>
      </c>
      <c r="K6186" t="str">
        <f>TEXT(Ventas_Wellpro[[#This Row],[Fecha]],"MMMM")</f>
        <v>agosto</v>
      </c>
      <c r="L6186">
        <f>DAY(Ventas_Wellpro[[#This Row],[Fecha]])</f>
        <v>20</v>
      </c>
    </row>
    <row r="6187" spans="2:12" x14ac:dyDescent="0.25">
      <c r="B6187" s="235">
        <v>46254</v>
      </c>
      <c r="C6187" s="74" t="s">
        <v>24</v>
      </c>
      <c r="D6187" s="95" t="s">
        <v>144</v>
      </c>
      <c r="E6187" s="64">
        <v>137.79</v>
      </c>
      <c r="F6187" s="64">
        <v>1</v>
      </c>
      <c r="G6187" s="48">
        <f>+(Ventas_Wellpro[[#This Row],[Precio de Venta]]*0.16)*Ventas_Wellpro[[#This Row],[Cantidad Vendida]]</f>
        <v>22.046399999999998</v>
      </c>
      <c r="H6187" s="65">
        <v>137.79</v>
      </c>
      <c r="I6187" s="17">
        <f>+Ventas_Wellpro[[#This Row],[Total de Venta sin IVA]]+Ventas_Wellpro[[#This Row],[IVA]]</f>
        <v>159.8364</v>
      </c>
      <c r="J6187">
        <f>YEAR(Ventas_Wellpro[[#This Row],[Fecha]])</f>
        <v>2026</v>
      </c>
      <c r="K6187" t="str">
        <f>TEXT(Ventas_Wellpro[[#This Row],[Fecha]],"MMMM")</f>
        <v>agosto</v>
      </c>
      <c r="L6187">
        <f>DAY(Ventas_Wellpro[[#This Row],[Fecha]])</f>
        <v>20</v>
      </c>
    </row>
    <row r="6188" spans="2:12" x14ac:dyDescent="0.25">
      <c r="B6188" s="234">
        <v>46255</v>
      </c>
      <c r="C6188" s="74" t="s">
        <v>24</v>
      </c>
      <c r="D6188" s="94" t="s">
        <v>144</v>
      </c>
      <c r="E6188" s="63">
        <v>137.79</v>
      </c>
      <c r="F6188" s="63">
        <v>1</v>
      </c>
      <c r="G6188" s="48">
        <f>+(Ventas_Wellpro[[#This Row],[Precio de Venta]]*0.16)*Ventas_Wellpro[[#This Row],[Cantidad Vendida]]</f>
        <v>22.046399999999998</v>
      </c>
      <c r="H6188" s="48">
        <v>137.79</v>
      </c>
      <c r="I6188" s="17">
        <f>+Ventas_Wellpro[[#This Row],[Total de Venta sin IVA]]+Ventas_Wellpro[[#This Row],[IVA]]</f>
        <v>159.8364</v>
      </c>
      <c r="J6188">
        <f>YEAR(Ventas_Wellpro[[#This Row],[Fecha]])</f>
        <v>2026</v>
      </c>
      <c r="K6188" t="str">
        <f>TEXT(Ventas_Wellpro[[#This Row],[Fecha]],"MMMM")</f>
        <v>agosto</v>
      </c>
      <c r="L6188">
        <f>DAY(Ventas_Wellpro[[#This Row],[Fecha]])</f>
        <v>21</v>
      </c>
    </row>
    <row r="6189" spans="2:12" x14ac:dyDescent="0.25">
      <c r="B6189" s="235">
        <v>46258</v>
      </c>
      <c r="C6189" s="74" t="s">
        <v>24</v>
      </c>
      <c r="D6189" s="95" t="s">
        <v>144</v>
      </c>
      <c r="E6189" s="64">
        <v>137.79</v>
      </c>
      <c r="F6189" s="64">
        <v>1</v>
      </c>
      <c r="G6189" s="48">
        <f>+(Ventas_Wellpro[[#This Row],[Precio de Venta]]*0.16)*Ventas_Wellpro[[#This Row],[Cantidad Vendida]]</f>
        <v>22.046399999999998</v>
      </c>
      <c r="H6189" s="65">
        <v>137.79</v>
      </c>
      <c r="I6189" s="17">
        <f>+Ventas_Wellpro[[#This Row],[Total de Venta sin IVA]]+Ventas_Wellpro[[#This Row],[IVA]]</f>
        <v>159.8364</v>
      </c>
      <c r="J6189">
        <f>YEAR(Ventas_Wellpro[[#This Row],[Fecha]])</f>
        <v>2026</v>
      </c>
      <c r="K6189" t="str">
        <f>TEXT(Ventas_Wellpro[[#This Row],[Fecha]],"MMMM")</f>
        <v>agosto</v>
      </c>
      <c r="L6189">
        <f>DAY(Ventas_Wellpro[[#This Row],[Fecha]])</f>
        <v>24</v>
      </c>
    </row>
    <row r="6190" spans="2:12" x14ac:dyDescent="0.25">
      <c r="B6190" s="234">
        <v>46258</v>
      </c>
      <c r="C6190" s="74" t="s">
        <v>24</v>
      </c>
      <c r="D6190" s="94" t="s">
        <v>144</v>
      </c>
      <c r="E6190" s="63">
        <v>137.79</v>
      </c>
      <c r="F6190" s="63">
        <v>1</v>
      </c>
      <c r="G6190" s="48">
        <f>+(Ventas_Wellpro[[#This Row],[Precio de Venta]]*0.16)*Ventas_Wellpro[[#This Row],[Cantidad Vendida]]</f>
        <v>22.046399999999998</v>
      </c>
      <c r="H6190" s="48">
        <v>137.79</v>
      </c>
      <c r="I6190" s="17">
        <f>+Ventas_Wellpro[[#This Row],[Total de Venta sin IVA]]+Ventas_Wellpro[[#This Row],[IVA]]</f>
        <v>159.8364</v>
      </c>
      <c r="J6190">
        <f>YEAR(Ventas_Wellpro[[#This Row],[Fecha]])</f>
        <v>2026</v>
      </c>
      <c r="K6190" t="str">
        <f>TEXT(Ventas_Wellpro[[#This Row],[Fecha]],"MMMM")</f>
        <v>agosto</v>
      </c>
      <c r="L6190">
        <f>DAY(Ventas_Wellpro[[#This Row],[Fecha]])</f>
        <v>24</v>
      </c>
    </row>
    <row r="6191" spans="2:12" x14ac:dyDescent="0.25">
      <c r="B6191" s="235">
        <v>46260</v>
      </c>
      <c r="C6191" s="74" t="s">
        <v>24</v>
      </c>
      <c r="D6191" s="95" t="s">
        <v>144</v>
      </c>
      <c r="E6191" s="64">
        <v>137.79</v>
      </c>
      <c r="F6191" s="64">
        <v>1</v>
      </c>
      <c r="G6191" s="48">
        <f>+(Ventas_Wellpro[[#This Row],[Precio de Venta]]*0.16)*Ventas_Wellpro[[#This Row],[Cantidad Vendida]]</f>
        <v>22.046399999999998</v>
      </c>
      <c r="H6191" s="65">
        <v>137.79</v>
      </c>
      <c r="I6191" s="17">
        <f>+Ventas_Wellpro[[#This Row],[Total de Venta sin IVA]]+Ventas_Wellpro[[#This Row],[IVA]]</f>
        <v>159.8364</v>
      </c>
      <c r="J6191">
        <f>YEAR(Ventas_Wellpro[[#This Row],[Fecha]])</f>
        <v>2026</v>
      </c>
      <c r="K6191" t="str">
        <f>TEXT(Ventas_Wellpro[[#This Row],[Fecha]],"MMMM")</f>
        <v>agosto</v>
      </c>
      <c r="L6191">
        <f>DAY(Ventas_Wellpro[[#This Row],[Fecha]])</f>
        <v>26</v>
      </c>
    </row>
    <row r="6192" spans="2:12" x14ac:dyDescent="0.25">
      <c r="B6192" s="234">
        <v>46260</v>
      </c>
      <c r="C6192" s="74" t="s">
        <v>24</v>
      </c>
      <c r="D6192" s="94" t="s">
        <v>144</v>
      </c>
      <c r="E6192" s="63">
        <v>137.79</v>
      </c>
      <c r="F6192" s="63">
        <v>1</v>
      </c>
      <c r="G6192" s="48">
        <f>+(Ventas_Wellpro[[#This Row],[Precio de Venta]]*0.16)*Ventas_Wellpro[[#This Row],[Cantidad Vendida]]</f>
        <v>22.046399999999998</v>
      </c>
      <c r="H6192" s="48">
        <v>137.79</v>
      </c>
      <c r="I6192" s="17">
        <f>+Ventas_Wellpro[[#This Row],[Total de Venta sin IVA]]+Ventas_Wellpro[[#This Row],[IVA]]</f>
        <v>159.8364</v>
      </c>
      <c r="J6192">
        <f>YEAR(Ventas_Wellpro[[#This Row],[Fecha]])</f>
        <v>2026</v>
      </c>
      <c r="K6192" t="str">
        <f>TEXT(Ventas_Wellpro[[#This Row],[Fecha]],"MMMM")</f>
        <v>agosto</v>
      </c>
      <c r="L6192">
        <f>DAY(Ventas_Wellpro[[#This Row],[Fecha]])</f>
        <v>26</v>
      </c>
    </row>
    <row r="6193" spans="2:12" x14ac:dyDescent="0.25">
      <c r="B6193" s="235">
        <v>46261</v>
      </c>
      <c r="C6193" s="74" t="s">
        <v>24</v>
      </c>
      <c r="D6193" s="95" t="s">
        <v>144</v>
      </c>
      <c r="E6193" s="64">
        <v>137.79</v>
      </c>
      <c r="F6193" s="64">
        <v>1</v>
      </c>
      <c r="G6193" s="48">
        <f>+(Ventas_Wellpro[[#This Row],[Precio de Venta]]*0.16)*Ventas_Wellpro[[#This Row],[Cantidad Vendida]]</f>
        <v>22.046399999999998</v>
      </c>
      <c r="H6193" s="65">
        <v>137.79</v>
      </c>
      <c r="I6193" s="17">
        <f>+Ventas_Wellpro[[#This Row],[Total de Venta sin IVA]]+Ventas_Wellpro[[#This Row],[IVA]]</f>
        <v>159.8364</v>
      </c>
      <c r="J6193">
        <f>YEAR(Ventas_Wellpro[[#This Row],[Fecha]])</f>
        <v>2026</v>
      </c>
      <c r="K6193" t="str">
        <f>TEXT(Ventas_Wellpro[[#This Row],[Fecha]],"MMMM")</f>
        <v>agosto</v>
      </c>
      <c r="L6193">
        <f>DAY(Ventas_Wellpro[[#This Row],[Fecha]])</f>
        <v>27</v>
      </c>
    </row>
    <row r="6194" spans="2:12" x14ac:dyDescent="0.25">
      <c r="B6194" s="234">
        <v>46265</v>
      </c>
      <c r="C6194" s="74" t="s">
        <v>24</v>
      </c>
      <c r="D6194" s="94" t="s">
        <v>144</v>
      </c>
      <c r="E6194" s="63">
        <v>137.79</v>
      </c>
      <c r="F6194" s="63">
        <v>1</v>
      </c>
      <c r="G6194" s="48">
        <f>+(Ventas_Wellpro[[#This Row],[Precio de Venta]]*0.16)*Ventas_Wellpro[[#This Row],[Cantidad Vendida]]</f>
        <v>22.046399999999998</v>
      </c>
      <c r="H6194" s="48">
        <v>137.79</v>
      </c>
      <c r="I6194" s="17">
        <f>+Ventas_Wellpro[[#This Row],[Total de Venta sin IVA]]+Ventas_Wellpro[[#This Row],[IVA]]</f>
        <v>159.8364</v>
      </c>
      <c r="J6194">
        <f>YEAR(Ventas_Wellpro[[#This Row],[Fecha]])</f>
        <v>2026</v>
      </c>
      <c r="K6194" t="str">
        <f>TEXT(Ventas_Wellpro[[#This Row],[Fecha]],"MMMM")</f>
        <v>agosto</v>
      </c>
      <c r="L6194">
        <f>DAY(Ventas_Wellpro[[#This Row],[Fecha]])</f>
        <v>31</v>
      </c>
    </row>
    <row r="6195" spans="2:12" x14ac:dyDescent="0.25">
      <c r="B6195" s="235">
        <v>46265</v>
      </c>
      <c r="C6195" s="74" t="s">
        <v>24</v>
      </c>
      <c r="D6195" s="95" t="s">
        <v>144</v>
      </c>
      <c r="E6195" s="64">
        <v>137.79</v>
      </c>
      <c r="F6195" s="64">
        <v>1</v>
      </c>
      <c r="G6195" s="48">
        <f>+(Ventas_Wellpro[[#This Row],[Precio de Venta]]*0.16)*Ventas_Wellpro[[#This Row],[Cantidad Vendida]]</f>
        <v>22.046399999999998</v>
      </c>
      <c r="H6195" s="65">
        <v>137.79</v>
      </c>
      <c r="I6195" s="17">
        <f>+Ventas_Wellpro[[#This Row],[Total de Venta sin IVA]]+Ventas_Wellpro[[#This Row],[IVA]]</f>
        <v>159.8364</v>
      </c>
      <c r="J6195">
        <f>YEAR(Ventas_Wellpro[[#This Row],[Fecha]])</f>
        <v>2026</v>
      </c>
      <c r="K6195" t="str">
        <f>TEXT(Ventas_Wellpro[[#This Row],[Fecha]],"MMMM")</f>
        <v>agosto</v>
      </c>
      <c r="L6195">
        <f>DAY(Ventas_Wellpro[[#This Row],[Fecha]])</f>
        <v>31</v>
      </c>
    </row>
    <row r="6196" spans="2:12" x14ac:dyDescent="0.25">
      <c r="B6196" s="234">
        <v>46265</v>
      </c>
      <c r="C6196" s="74" t="s">
        <v>24</v>
      </c>
      <c r="D6196" s="94" t="s">
        <v>144</v>
      </c>
      <c r="E6196" s="63">
        <v>137.79</v>
      </c>
      <c r="F6196" s="63">
        <v>1</v>
      </c>
      <c r="G6196" s="48">
        <f>+(Ventas_Wellpro[[#This Row],[Precio de Venta]]*0.16)*Ventas_Wellpro[[#This Row],[Cantidad Vendida]]</f>
        <v>22.046399999999998</v>
      </c>
      <c r="H6196" s="48">
        <v>137.79</v>
      </c>
      <c r="I6196" s="17">
        <f>+Ventas_Wellpro[[#This Row],[Total de Venta sin IVA]]+Ventas_Wellpro[[#This Row],[IVA]]</f>
        <v>159.8364</v>
      </c>
      <c r="J6196">
        <f>YEAR(Ventas_Wellpro[[#This Row],[Fecha]])</f>
        <v>2026</v>
      </c>
      <c r="K6196" t="str">
        <f>TEXT(Ventas_Wellpro[[#This Row],[Fecha]],"MMMM")</f>
        <v>agosto</v>
      </c>
      <c r="L6196">
        <f>DAY(Ventas_Wellpro[[#This Row],[Fecha]])</f>
        <v>31</v>
      </c>
    </row>
    <row r="6197" spans="2:12" x14ac:dyDescent="0.25">
      <c r="B6197" s="235">
        <v>46237</v>
      </c>
      <c r="C6197" s="74" t="s">
        <v>16</v>
      </c>
      <c r="D6197" s="95" t="s">
        <v>144</v>
      </c>
      <c r="E6197" s="64">
        <v>905.16</v>
      </c>
      <c r="F6197" s="64">
        <v>1</v>
      </c>
      <c r="G6197" s="48">
        <f>+(Ventas_Wellpro[[#This Row],[Precio de Venta]]*0.16)*Ventas_Wellpro[[#This Row],[Cantidad Vendida]]</f>
        <v>144.82560000000001</v>
      </c>
      <c r="H6197" s="65">
        <v>905.16</v>
      </c>
      <c r="I6197" s="17">
        <f>+Ventas_Wellpro[[#This Row],[Total de Venta sin IVA]]+Ventas_Wellpro[[#This Row],[IVA]]</f>
        <v>1049.9856</v>
      </c>
      <c r="J6197">
        <f>YEAR(Ventas_Wellpro[[#This Row],[Fecha]])</f>
        <v>2026</v>
      </c>
      <c r="K6197" t="str">
        <f>TEXT(Ventas_Wellpro[[#This Row],[Fecha]],"MMMM")</f>
        <v>agosto</v>
      </c>
      <c r="L6197">
        <f>DAY(Ventas_Wellpro[[#This Row],[Fecha]])</f>
        <v>3</v>
      </c>
    </row>
    <row r="6198" spans="2:12" x14ac:dyDescent="0.25">
      <c r="B6198" s="234">
        <v>46237</v>
      </c>
      <c r="C6198" s="74" t="s">
        <v>16</v>
      </c>
      <c r="D6198" s="94" t="s">
        <v>144</v>
      </c>
      <c r="E6198" s="63">
        <v>905.16</v>
      </c>
      <c r="F6198" s="63">
        <v>1</v>
      </c>
      <c r="G6198" s="48">
        <f>+(Ventas_Wellpro[[#This Row],[Precio de Venta]]*0.16)*Ventas_Wellpro[[#This Row],[Cantidad Vendida]]</f>
        <v>144.82560000000001</v>
      </c>
      <c r="H6198" s="48">
        <v>905.16</v>
      </c>
      <c r="I6198" s="17">
        <f>+Ventas_Wellpro[[#This Row],[Total de Venta sin IVA]]+Ventas_Wellpro[[#This Row],[IVA]]</f>
        <v>1049.9856</v>
      </c>
      <c r="J6198">
        <f>YEAR(Ventas_Wellpro[[#This Row],[Fecha]])</f>
        <v>2026</v>
      </c>
      <c r="K6198" t="str">
        <f>TEXT(Ventas_Wellpro[[#This Row],[Fecha]],"MMMM")</f>
        <v>agosto</v>
      </c>
      <c r="L6198">
        <f>DAY(Ventas_Wellpro[[#This Row],[Fecha]])</f>
        <v>3</v>
      </c>
    </row>
    <row r="6199" spans="2:12" x14ac:dyDescent="0.25">
      <c r="B6199" s="235">
        <v>46241</v>
      </c>
      <c r="C6199" s="74" t="s">
        <v>16</v>
      </c>
      <c r="D6199" s="95" t="s">
        <v>144</v>
      </c>
      <c r="E6199" s="64">
        <v>905.16</v>
      </c>
      <c r="F6199" s="64">
        <v>1</v>
      </c>
      <c r="G6199" s="48">
        <f>+(Ventas_Wellpro[[#This Row],[Precio de Venta]]*0.16)*Ventas_Wellpro[[#This Row],[Cantidad Vendida]]</f>
        <v>144.82560000000001</v>
      </c>
      <c r="H6199" s="65">
        <v>905.16</v>
      </c>
      <c r="I6199" s="17">
        <f>+Ventas_Wellpro[[#This Row],[Total de Venta sin IVA]]+Ventas_Wellpro[[#This Row],[IVA]]</f>
        <v>1049.9856</v>
      </c>
      <c r="J6199">
        <f>YEAR(Ventas_Wellpro[[#This Row],[Fecha]])</f>
        <v>2026</v>
      </c>
      <c r="K6199" t="str">
        <f>TEXT(Ventas_Wellpro[[#This Row],[Fecha]],"MMMM")</f>
        <v>agosto</v>
      </c>
      <c r="L6199">
        <f>DAY(Ventas_Wellpro[[#This Row],[Fecha]])</f>
        <v>7</v>
      </c>
    </row>
    <row r="6200" spans="2:12" x14ac:dyDescent="0.25">
      <c r="B6200" s="234">
        <v>46253</v>
      </c>
      <c r="C6200" s="74" t="s">
        <v>16</v>
      </c>
      <c r="D6200" s="94" t="s">
        <v>144</v>
      </c>
      <c r="E6200" s="63">
        <v>588.35</v>
      </c>
      <c r="F6200" s="63">
        <v>1</v>
      </c>
      <c r="G6200" s="48">
        <f>+(Ventas_Wellpro[[#This Row],[Precio de Venta]]*0.16)*Ventas_Wellpro[[#This Row],[Cantidad Vendida]]</f>
        <v>94.13600000000001</v>
      </c>
      <c r="H6200" s="48">
        <v>588.35</v>
      </c>
      <c r="I6200" s="17">
        <f>+Ventas_Wellpro[[#This Row],[Total de Venta sin IVA]]+Ventas_Wellpro[[#This Row],[IVA]]</f>
        <v>682.48599999999999</v>
      </c>
      <c r="J6200">
        <f>YEAR(Ventas_Wellpro[[#This Row],[Fecha]])</f>
        <v>2026</v>
      </c>
      <c r="K6200" t="str">
        <f>TEXT(Ventas_Wellpro[[#This Row],[Fecha]],"MMMM")</f>
        <v>agosto</v>
      </c>
      <c r="L6200">
        <f>DAY(Ventas_Wellpro[[#This Row],[Fecha]])</f>
        <v>19</v>
      </c>
    </row>
    <row r="6201" spans="2:12" x14ac:dyDescent="0.25">
      <c r="B6201" s="235">
        <v>46255</v>
      </c>
      <c r="C6201" s="74" t="s">
        <v>16</v>
      </c>
      <c r="D6201" s="95" t="s">
        <v>144</v>
      </c>
      <c r="E6201" s="64">
        <v>588.35</v>
      </c>
      <c r="F6201" s="64">
        <v>1</v>
      </c>
      <c r="G6201" s="48">
        <f>+(Ventas_Wellpro[[#This Row],[Precio de Venta]]*0.16)*Ventas_Wellpro[[#This Row],[Cantidad Vendida]]</f>
        <v>94.13600000000001</v>
      </c>
      <c r="H6201" s="65">
        <v>588.35</v>
      </c>
      <c r="I6201" s="17">
        <f>+Ventas_Wellpro[[#This Row],[Total de Venta sin IVA]]+Ventas_Wellpro[[#This Row],[IVA]]</f>
        <v>682.48599999999999</v>
      </c>
      <c r="J6201">
        <f>YEAR(Ventas_Wellpro[[#This Row],[Fecha]])</f>
        <v>2026</v>
      </c>
      <c r="K6201" t="str">
        <f>TEXT(Ventas_Wellpro[[#This Row],[Fecha]],"MMMM")</f>
        <v>agosto</v>
      </c>
      <c r="L6201">
        <f>DAY(Ventas_Wellpro[[#This Row],[Fecha]])</f>
        <v>21</v>
      </c>
    </row>
    <row r="6202" spans="2:12" x14ac:dyDescent="0.25">
      <c r="B6202" s="234">
        <v>46258</v>
      </c>
      <c r="C6202" s="74" t="s">
        <v>16</v>
      </c>
      <c r="D6202" s="94" t="s">
        <v>144</v>
      </c>
      <c r="E6202" s="63">
        <v>588.35</v>
      </c>
      <c r="F6202" s="63">
        <v>1</v>
      </c>
      <c r="G6202" s="48">
        <f>+(Ventas_Wellpro[[#This Row],[Precio de Venta]]*0.16)*Ventas_Wellpro[[#This Row],[Cantidad Vendida]]</f>
        <v>94.13600000000001</v>
      </c>
      <c r="H6202" s="48">
        <v>588.35</v>
      </c>
      <c r="I6202" s="17">
        <f>+Ventas_Wellpro[[#This Row],[Total de Venta sin IVA]]+Ventas_Wellpro[[#This Row],[IVA]]</f>
        <v>682.48599999999999</v>
      </c>
      <c r="J6202">
        <f>YEAR(Ventas_Wellpro[[#This Row],[Fecha]])</f>
        <v>2026</v>
      </c>
      <c r="K6202" t="str">
        <f>TEXT(Ventas_Wellpro[[#This Row],[Fecha]],"MMMM")</f>
        <v>agosto</v>
      </c>
      <c r="L6202">
        <f>DAY(Ventas_Wellpro[[#This Row],[Fecha]])</f>
        <v>24</v>
      </c>
    </row>
    <row r="6203" spans="2:12" x14ac:dyDescent="0.25">
      <c r="B6203" s="235">
        <v>46260</v>
      </c>
      <c r="C6203" s="74" t="s">
        <v>16</v>
      </c>
      <c r="D6203" s="95" t="s">
        <v>144</v>
      </c>
      <c r="E6203" s="64">
        <v>905.16</v>
      </c>
      <c r="F6203" s="64">
        <v>1</v>
      </c>
      <c r="G6203" s="48">
        <f>+(Ventas_Wellpro[[#This Row],[Precio de Venta]]*0.16)*Ventas_Wellpro[[#This Row],[Cantidad Vendida]]</f>
        <v>144.82560000000001</v>
      </c>
      <c r="H6203" s="65">
        <v>905.16</v>
      </c>
      <c r="I6203" s="17">
        <f>+Ventas_Wellpro[[#This Row],[Total de Venta sin IVA]]+Ventas_Wellpro[[#This Row],[IVA]]</f>
        <v>1049.9856</v>
      </c>
      <c r="J6203">
        <f>YEAR(Ventas_Wellpro[[#This Row],[Fecha]])</f>
        <v>2026</v>
      </c>
      <c r="K6203" t="str">
        <f>TEXT(Ventas_Wellpro[[#This Row],[Fecha]],"MMMM")</f>
        <v>agosto</v>
      </c>
      <c r="L6203">
        <f>DAY(Ventas_Wellpro[[#This Row],[Fecha]])</f>
        <v>26</v>
      </c>
    </row>
    <row r="6204" spans="2:12" x14ac:dyDescent="0.25">
      <c r="B6204" s="234">
        <v>46261</v>
      </c>
      <c r="C6204" s="74" t="s">
        <v>16</v>
      </c>
      <c r="D6204" s="94" t="s">
        <v>144</v>
      </c>
      <c r="E6204" s="63">
        <v>588.35500000000002</v>
      </c>
      <c r="F6204" s="63">
        <v>2</v>
      </c>
      <c r="G6204" s="48">
        <f>+(Ventas_Wellpro[[#This Row],[Precio de Venta]]*0.16)*Ventas_Wellpro[[#This Row],[Cantidad Vendida]]</f>
        <v>188.27360000000002</v>
      </c>
      <c r="H6204" s="48">
        <v>1176.71</v>
      </c>
      <c r="I6204" s="17">
        <f>+Ventas_Wellpro[[#This Row],[Total de Venta sin IVA]]+Ventas_Wellpro[[#This Row],[IVA]]</f>
        <v>1364.9836</v>
      </c>
      <c r="J6204">
        <f>YEAR(Ventas_Wellpro[[#This Row],[Fecha]])</f>
        <v>2026</v>
      </c>
      <c r="K6204" t="str">
        <f>TEXT(Ventas_Wellpro[[#This Row],[Fecha]],"MMMM")</f>
        <v>agosto</v>
      </c>
      <c r="L6204">
        <f>DAY(Ventas_Wellpro[[#This Row],[Fecha]])</f>
        <v>27</v>
      </c>
    </row>
    <row r="6205" spans="2:12" x14ac:dyDescent="0.25">
      <c r="B6205" s="235">
        <v>46244</v>
      </c>
      <c r="C6205" s="88" t="s">
        <v>14</v>
      </c>
      <c r="D6205" s="95" t="s">
        <v>144</v>
      </c>
      <c r="E6205" s="64">
        <v>1706.9</v>
      </c>
      <c r="F6205" s="64">
        <v>1</v>
      </c>
      <c r="G6205" s="48">
        <f>+(Ventas_Wellpro[[#This Row],[Precio de Venta]]*0.16)*Ventas_Wellpro[[#This Row],[Cantidad Vendida]]</f>
        <v>273.10400000000004</v>
      </c>
      <c r="H6205" s="65">
        <v>1706.9</v>
      </c>
      <c r="I6205" s="17">
        <f>+Ventas_Wellpro[[#This Row],[Total de Venta sin IVA]]+Ventas_Wellpro[[#This Row],[IVA]]</f>
        <v>1980.0040000000001</v>
      </c>
      <c r="J6205">
        <f>YEAR(Ventas_Wellpro[[#This Row],[Fecha]])</f>
        <v>2026</v>
      </c>
      <c r="K6205" t="str">
        <f>TEXT(Ventas_Wellpro[[#This Row],[Fecha]],"MMMM")</f>
        <v>agosto</v>
      </c>
      <c r="L6205">
        <f>DAY(Ventas_Wellpro[[#This Row],[Fecha]])</f>
        <v>10</v>
      </c>
    </row>
    <row r="6206" spans="2:12" x14ac:dyDescent="0.25">
      <c r="B6206" s="234">
        <v>46255</v>
      </c>
      <c r="C6206" s="88" t="s">
        <v>14</v>
      </c>
      <c r="D6206" s="94" t="s">
        <v>144</v>
      </c>
      <c r="E6206" s="63">
        <v>1706.9</v>
      </c>
      <c r="F6206" s="63">
        <v>1</v>
      </c>
      <c r="G6206" s="48">
        <f>+(Ventas_Wellpro[[#This Row],[Precio de Venta]]*0.16)*Ventas_Wellpro[[#This Row],[Cantidad Vendida]]</f>
        <v>273.10400000000004</v>
      </c>
      <c r="H6206" s="48">
        <v>1706.9</v>
      </c>
      <c r="I6206" s="17">
        <f>+Ventas_Wellpro[[#This Row],[Total de Venta sin IVA]]+Ventas_Wellpro[[#This Row],[IVA]]</f>
        <v>1980.0040000000001</v>
      </c>
      <c r="J6206">
        <f>YEAR(Ventas_Wellpro[[#This Row],[Fecha]])</f>
        <v>2026</v>
      </c>
      <c r="K6206" t="str">
        <f>TEXT(Ventas_Wellpro[[#This Row],[Fecha]],"MMMM")</f>
        <v>agosto</v>
      </c>
      <c r="L6206">
        <f>DAY(Ventas_Wellpro[[#This Row],[Fecha]])</f>
        <v>21</v>
      </c>
    </row>
    <row r="6207" spans="2:12" x14ac:dyDescent="0.25">
      <c r="B6207" s="235">
        <v>46255</v>
      </c>
      <c r="C6207" s="88" t="s">
        <v>14</v>
      </c>
      <c r="D6207" s="95" t="s">
        <v>144</v>
      </c>
      <c r="E6207" s="64">
        <v>1706.9</v>
      </c>
      <c r="F6207" s="64">
        <v>1</v>
      </c>
      <c r="G6207" s="48">
        <f>+(Ventas_Wellpro[[#This Row],[Precio de Venta]]*0.16)*Ventas_Wellpro[[#This Row],[Cantidad Vendida]]</f>
        <v>273.10400000000004</v>
      </c>
      <c r="H6207" s="65">
        <v>1706.9</v>
      </c>
      <c r="I6207" s="17">
        <f>+Ventas_Wellpro[[#This Row],[Total de Venta sin IVA]]+Ventas_Wellpro[[#This Row],[IVA]]</f>
        <v>1980.0040000000001</v>
      </c>
      <c r="J6207">
        <f>YEAR(Ventas_Wellpro[[#This Row],[Fecha]])</f>
        <v>2026</v>
      </c>
      <c r="K6207" t="str">
        <f>TEXT(Ventas_Wellpro[[#This Row],[Fecha]],"MMMM")</f>
        <v>agosto</v>
      </c>
      <c r="L6207">
        <f>DAY(Ventas_Wellpro[[#This Row],[Fecha]])</f>
        <v>21</v>
      </c>
    </row>
    <row r="6208" spans="2:12" x14ac:dyDescent="0.25">
      <c r="B6208" s="234">
        <v>46237</v>
      </c>
      <c r="C6208" s="74" t="s">
        <v>12</v>
      </c>
      <c r="D6208" s="94" t="s">
        <v>144</v>
      </c>
      <c r="E6208" s="63">
        <v>343.97</v>
      </c>
      <c r="F6208" s="63">
        <v>1</v>
      </c>
      <c r="G6208" s="48">
        <f>+(Ventas_Wellpro[[#This Row],[Precio de Venta]]*0.16)*Ventas_Wellpro[[#This Row],[Cantidad Vendida]]</f>
        <v>55.035200000000003</v>
      </c>
      <c r="H6208" s="48">
        <v>343.97</v>
      </c>
      <c r="I6208" s="17">
        <f>+Ventas_Wellpro[[#This Row],[Total de Venta sin IVA]]+Ventas_Wellpro[[#This Row],[IVA]]</f>
        <v>399.00520000000006</v>
      </c>
      <c r="J6208">
        <f>YEAR(Ventas_Wellpro[[#This Row],[Fecha]])</f>
        <v>2026</v>
      </c>
      <c r="K6208" t="str">
        <f>TEXT(Ventas_Wellpro[[#This Row],[Fecha]],"MMMM")</f>
        <v>agosto</v>
      </c>
      <c r="L6208">
        <f>DAY(Ventas_Wellpro[[#This Row],[Fecha]])</f>
        <v>3</v>
      </c>
    </row>
    <row r="6209" spans="2:12" x14ac:dyDescent="0.25">
      <c r="B6209" s="235">
        <v>46237</v>
      </c>
      <c r="C6209" s="74" t="s">
        <v>12</v>
      </c>
      <c r="D6209" s="95" t="s">
        <v>144</v>
      </c>
      <c r="E6209" s="64">
        <v>343.97</v>
      </c>
      <c r="F6209" s="64">
        <v>1</v>
      </c>
      <c r="G6209" s="48">
        <f>+(Ventas_Wellpro[[#This Row],[Precio de Venta]]*0.16)*Ventas_Wellpro[[#This Row],[Cantidad Vendida]]</f>
        <v>55.035200000000003</v>
      </c>
      <c r="H6209" s="65">
        <v>343.97</v>
      </c>
      <c r="I6209" s="17">
        <f>+Ventas_Wellpro[[#This Row],[Total de Venta sin IVA]]+Ventas_Wellpro[[#This Row],[IVA]]</f>
        <v>399.00520000000006</v>
      </c>
      <c r="J6209">
        <f>YEAR(Ventas_Wellpro[[#This Row],[Fecha]])</f>
        <v>2026</v>
      </c>
      <c r="K6209" t="str">
        <f>TEXT(Ventas_Wellpro[[#This Row],[Fecha]],"MMMM")</f>
        <v>agosto</v>
      </c>
      <c r="L6209">
        <f>DAY(Ventas_Wellpro[[#This Row],[Fecha]])</f>
        <v>3</v>
      </c>
    </row>
    <row r="6210" spans="2:12" x14ac:dyDescent="0.25">
      <c r="B6210" s="234">
        <v>46237</v>
      </c>
      <c r="C6210" s="74" t="s">
        <v>12</v>
      </c>
      <c r="D6210" s="94" t="s">
        <v>144</v>
      </c>
      <c r="E6210" s="63">
        <v>343.97</v>
      </c>
      <c r="F6210" s="63">
        <v>1</v>
      </c>
      <c r="G6210" s="48">
        <f>+(Ventas_Wellpro[[#This Row],[Precio de Venta]]*0.16)*Ventas_Wellpro[[#This Row],[Cantidad Vendida]]</f>
        <v>55.035200000000003</v>
      </c>
      <c r="H6210" s="48">
        <v>343.97</v>
      </c>
      <c r="I6210" s="17">
        <f>+Ventas_Wellpro[[#This Row],[Total de Venta sin IVA]]+Ventas_Wellpro[[#This Row],[IVA]]</f>
        <v>399.00520000000006</v>
      </c>
      <c r="J6210">
        <f>YEAR(Ventas_Wellpro[[#This Row],[Fecha]])</f>
        <v>2026</v>
      </c>
      <c r="K6210" t="str">
        <f>TEXT(Ventas_Wellpro[[#This Row],[Fecha]],"MMMM")</f>
        <v>agosto</v>
      </c>
      <c r="L6210">
        <f>DAY(Ventas_Wellpro[[#This Row],[Fecha]])</f>
        <v>3</v>
      </c>
    </row>
    <row r="6211" spans="2:12" x14ac:dyDescent="0.25">
      <c r="B6211" s="235">
        <v>46238</v>
      </c>
      <c r="C6211" s="74" t="s">
        <v>12</v>
      </c>
      <c r="D6211" s="95" t="s">
        <v>144</v>
      </c>
      <c r="E6211" s="64">
        <v>343.97</v>
      </c>
      <c r="F6211" s="64">
        <v>1</v>
      </c>
      <c r="G6211" s="48">
        <f>+(Ventas_Wellpro[[#This Row],[Precio de Venta]]*0.16)*Ventas_Wellpro[[#This Row],[Cantidad Vendida]]</f>
        <v>55.035200000000003</v>
      </c>
      <c r="H6211" s="65">
        <v>343.97</v>
      </c>
      <c r="I6211" s="17">
        <f>+Ventas_Wellpro[[#This Row],[Total de Venta sin IVA]]+Ventas_Wellpro[[#This Row],[IVA]]</f>
        <v>399.00520000000006</v>
      </c>
      <c r="J6211">
        <f>YEAR(Ventas_Wellpro[[#This Row],[Fecha]])</f>
        <v>2026</v>
      </c>
      <c r="K6211" t="str">
        <f>TEXT(Ventas_Wellpro[[#This Row],[Fecha]],"MMMM")</f>
        <v>agosto</v>
      </c>
      <c r="L6211">
        <f>DAY(Ventas_Wellpro[[#This Row],[Fecha]])</f>
        <v>4</v>
      </c>
    </row>
    <row r="6212" spans="2:12" x14ac:dyDescent="0.25">
      <c r="B6212" s="234">
        <v>46238</v>
      </c>
      <c r="C6212" s="74" t="s">
        <v>12</v>
      </c>
      <c r="D6212" s="94" t="s">
        <v>144</v>
      </c>
      <c r="E6212" s="63">
        <v>343.97</v>
      </c>
      <c r="F6212" s="63">
        <v>1</v>
      </c>
      <c r="G6212" s="48">
        <f>+(Ventas_Wellpro[[#This Row],[Precio de Venta]]*0.16)*Ventas_Wellpro[[#This Row],[Cantidad Vendida]]</f>
        <v>55.035200000000003</v>
      </c>
      <c r="H6212" s="48">
        <v>343.97</v>
      </c>
      <c r="I6212" s="17">
        <f>+Ventas_Wellpro[[#This Row],[Total de Venta sin IVA]]+Ventas_Wellpro[[#This Row],[IVA]]</f>
        <v>399.00520000000006</v>
      </c>
      <c r="J6212">
        <f>YEAR(Ventas_Wellpro[[#This Row],[Fecha]])</f>
        <v>2026</v>
      </c>
      <c r="K6212" t="str">
        <f>TEXT(Ventas_Wellpro[[#This Row],[Fecha]],"MMMM")</f>
        <v>agosto</v>
      </c>
      <c r="L6212">
        <f>DAY(Ventas_Wellpro[[#This Row],[Fecha]])</f>
        <v>4</v>
      </c>
    </row>
    <row r="6213" spans="2:12" x14ac:dyDescent="0.25">
      <c r="B6213" s="235">
        <v>46239</v>
      </c>
      <c r="C6213" s="74" t="s">
        <v>12</v>
      </c>
      <c r="D6213" s="95" t="s">
        <v>144</v>
      </c>
      <c r="E6213" s="64">
        <v>343.97</v>
      </c>
      <c r="F6213" s="64">
        <v>1</v>
      </c>
      <c r="G6213" s="48">
        <f>+(Ventas_Wellpro[[#This Row],[Precio de Venta]]*0.16)*Ventas_Wellpro[[#This Row],[Cantidad Vendida]]</f>
        <v>55.035200000000003</v>
      </c>
      <c r="H6213" s="65">
        <v>343.97</v>
      </c>
      <c r="I6213" s="17">
        <f>+Ventas_Wellpro[[#This Row],[Total de Venta sin IVA]]+Ventas_Wellpro[[#This Row],[IVA]]</f>
        <v>399.00520000000006</v>
      </c>
      <c r="J6213">
        <f>YEAR(Ventas_Wellpro[[#This Row],[Fecha]])</f>
        <v>2026</v>
      </c>
      <c r="K6213" t="str">
        <f>TEXT(Ventas_Wellpro[[#This Row],[Fecha]],"MMMM")</f>
        <v>agosto</v>
      </c>
      <c r="L6213">
        <f>DAY(Ventas_Wellpro[[#This Row],[Fecha]])</f>
        <v>5</v>
      </c>
    </row>
    <row r="6214" spans="2:12" x14ac:dyDescent="0.25">
      <c r="B6214" s="234">
        <v>46240</v>
      </c>
      <c r="C6214" s="74" t="s">
        <v>12</v>
      </c>
      <c r="D6214" s="94" t="s">
        <v>144</v>
      </c>
      <c r="E6214" s="63">
        <v>343.97</v>
      </c>
      <c r="F6214" s="63">
        <v>1</v>
      </c>
      <c r="G6214" s="48">
        <f>+(Ventas_Wellpro[[#This Row],[Precio de Venta]]*0.16)*Ventas_Wellpro[[#This Row],[Cantidad Vendida]]</f>
        <v>55.035200000000003</v>
      </c>
      <c r="H6214" s="48">
        <v>343.97</v>
      </c>
      <c r="I6214" s="17">
        <f>+Ventas_Wellpro[[#This Row],[Total de Venta sin IVA]]+Ventas_Wellpro[[#This Row],[IVA]]</f>
        <v>399.00520000000006</v>
      </c>
      <c r="J6214">
        <f>YEAR(Ventas_Wellpro[[#This Row],[Fecha]])</f>
        <v>2026</v>
      </c>
      <c r="K6214" t="str">
        <f>TEXT(Ventas_Wellpro[[#This Row],[Fecha]],"MMMM")</f>
        <v>agosto</v>
      </c>
      <c r="L6214">
        <f>DAY(Ventas_Wellpro[[#This Row],[Fecha]])</f>
        <v>6</v>
      </c>
    </row>
    <row r="6215" spans="2:12" x14ac:dyDescent="0.25">
      <c r="B6215" s="235">
        <v>46240</v>
      </c>
      <c r="C6215" s="74" t="s">
        <v>12</v>
      </c>
      <c r="D6215" s="95" t="s">
        <v>144</v>
      </c>
      <c r="E6215" s="64">
        <v>343.97</v>
      </c>
      <c r="F6215" s="64">
        <v>1</v>
      </c>
      <c r="G6215" s="48">
        <f>+(Ventas_Wellpro[[#This Row],[Precio de Venta]]*0.16)*Ventas_Wellpro[[#This Row],[Cantidad Vendida]]</f>
        <v>55.035200000000003</v>
      </c>
      <c r="H6215" s="65">
        <v>343.97</v>
      </c>
      <c r="I6215" s="17">
        <f>+Ventas_Wellpro[[#This Row],[Total de Venta sin IVA]]+Ventas_Wellpro[[#This Row],[IVA]]</f>
        <v>399.00520000000006</v>
      </c>
      <c r="J6215">
        <f>YEAR(Ventas_Wellpro[[#This Row],[Fecha]])</f>
        <v>2026</v>
      </c>
      <c r="K6215" t="str">
        <f>TEXT(Ventas_Wellpro[[#This Row],[Fecha]],"MMMM")</f>
        <v>agosto</v>
      </c>
      <c r="L6215">
        <f>DAY(Ventas_Wellpro[[#This Row],[Fecha]])</f>
        <v>6</v>
      </c>
    </row>
    <row r="6216" spans="2:12" x14ac:dyDescent="0.25">
      <c r="B6216" s="234">
        <v>46241</v>
      </c>
      <c r="C6216" s="74" t="s">
        <v>12</v>
      </c>
      <c r="D6216" s="94" t="s">
        <v>144</v>
      </c>
      <c r="E6216" s="63">
        <v>343.97</v>
      </c>
      <c r="F6216" s="63">
        <v>1</v>
      </c>
      <c r="G6216" s="48">
        <f>+(Ventas_Wellpro[[#This Row],[Precio de Venta]]*0.16)*Ventas_Wellpro[[#This Row],[Cantidad Vendida]]</f>
        <v>55.035200000000003</v>
      </c>
      <c r="H6216" s="48">
        <v>343.97</v>
      </c>
      <c r="I6216" s="17">
        <f>+Ventas_Wellpro[[#This Row],[Total de Venta sin IVA]]+Ventas_Wellpro[[#This Row],[IVA]]</f>
        <v>399.00520000000006</v>
      </c>
      <c r="J6216">
        <f>YEAR(Ventas_Wellpro[[#This Row],[Fecha]])</f>
        <v>2026</v>
      </c>
      <c r="K6216" t="str">
        <f>TEXT(Ventas_Wellpro[[#This Row],[Fecha]],"MMMM")</f>
        <v>agosto</v>
      </c>
      <c r="L6216">
        <f>DAY(Ventas_Wellpro[[#This Row],[Fecha]])</f>
        <v>7</v>
      </c>
    </row>
    <row r="6217" spans="2:12" x14ac:dyDescent="0.25">
      <c r="B6217" s="235">
        <v>46244</v>
      </c>
      <c r="C6217" s="74" t="s">
        <v>12</v>
      </c>
      <c r="D6217" s="95" t="s">
        <v>144</v>
      </c>
      <c r="E6217" s="64">
        <v>343.97</v>
      </c>
      <c r="F6217" s="64">
        <v>1</v>
      </c>
      <c r="G6217" s="48">
        <f>+(Ventas_Wellpro[[#This Row],[Precio de Venta]]*0.16)*Ventas_Wellpro[[#This Row],[Cantidad Vendida]]</f>
        <v>55.035200000000003</v>
      </c>
      <c r="H6217" s="65">
        <v>343.97</v>
      </c>
      <c r="I6217" s="17">
        <f>+Ventas_Wellpro[[#This Row],[Total de Venta sin IVA]]+Ventas_Wellpro[[#This Row],[IVA]]</f>
        <v>399.00520000000006</v>
      </c>
      <c r="J6217">
        <f>YEAR(Ventas_Wellpro[[#This Row],[Fecha]])</f>
        <v>2026</v>
      </c>
      <c r="K6217" t="str">
        <f>TEXT(Ventas_Wellpro[[#This Row],[Fecha]],"MMMM")</f>
        <v>agosto</v>
      </c>
      <c r="L6217">
        <f>DAY(Ventas_Wellpro[[#This Row],[Fecha]])</f>
        <v>10</v>
      </c>
    </row>
    <row r="6218" spans="2:12" x14ac:dyDescent="0.25">
      <c r="B6218" s="234">
        <v>46244</v>
      </c>
      <c r="C6218" s="74" t="s">
        <v>12</v>
      </c>
      <c r="D6218" s="94" t="s">
        <v>144</v>
      </c>
      <c r="E6218" s="63">
        <v>343.97</v>
      </c>
      <c r="F6218" s="63">
        <v>1</v>
      </c>
      <c r="G6218" s="48">
        <f>+(Ventas_Wellpro[[#This Row],[Precio de Venta]]*0.16)*Ventas_Wellpro[[#This Row],[Cantidad Vendida]]</f>
        <v>55.035200000000003</v>
      </c>
      <c r="H6218" s="48">
        <v>343.97</v>
      </c>
      <c r="I6218" s="17">
        <f>+Ventas_Wellpro[[#This Row],[Total de Venta sin IVA]]+Ventas_Wellpro[[#This Row],[IVA]]</f>
        <v>399.00520000000006</v>
      </c>
      <c r="J6218">
        <f>YEAR(Ventas_Wellpro[[#This Row],[Fecha]])</f>
        <v>2026</v>
      </c>
      <c r="K6218" t="str">
        <f>TEXT(Ventas_Wellpro[[#This Row],[Fecha]],"MMMM")</f>
        <v>agosto</v>
      </c>
      <c r="L6218">
        <f>DAY(Ventas_Wellpro[[#This Row],[Fecha]])</f>
        <v>10</v>
      </c>
    </row>
    <row r="6219" spans="2:12" x14ac:dyDescent="0.25">
      <c r="B6219" s="235">
        <v>46245</v>
      </c>
      <c r="C6219" s="74" t="s">
        <v>12</v>
      </c>
      <c r="D6219" s="95" t="s">
        <v>144</v>
      </c>
      <c r="E6219" s="64">
        <v>343.97</v>
      </c>
      <c r="F6219" s="64">
        <v>1</v>
      </c>
      <c r="G6219" s="48">
        <f>+(Ventas_Wellpro[[#This Row],[Precio de Venta]]*0.16)*Ventas_Wellpro[[#This Row],[Cantidad Vendida]]</f>
        <v>55.035200000000003</v>
      </c>
      <c r="H6219" s="65">
        <v>343.97</v>
      </c>
      <c r="I6219" s="17">
        <f>+Ventas_Wellpro[[#This Row],[Total de Venta sin IVA]]+Ventas_Wellpro[[#This Row],[IVA]]</f>
        <v>399.00520000000006</v>
      </c>
      <c r="J6219">
        <f>YEAR(Ventas_Wellpro[[#This Row],[Fecha]])</f>
        <v>2026</v>
      </c>
      <c r="K6219" t="str">
        <f>TEXT(Ventas_Wellpro[[#This Row],[Fecha]],"MMMM")</f>
        <v>agosto</v>
      </c>
      <c r="L6219">
        <f>DAY(Ventas_Wellpro[[#This Row],[Fecha]])</f>
        <v>11</v>
      </c>
    </row>
    <row r="6220" spans="2:12" x14ac:dyDescent="0.25">
      <c r="B6220" s="234">
        <v>46246</v>
      </c>
      <c r="C6220" s="74" t="s">
        <v>12</v>
      </c>
      <c r="D6220" s="94" t="s">
        <v>144</v>
      </c>
      <c r="E6220" s="63">
        <v>343.97</v>
      </c>
      <c r="F6220" s="63">
        <v>1</v>
      </c>
      <c r="G6220" s="48">
        <f>+(Ventas_Wellpro[[#This Row],[Precio de Venta]]*0.16)*Ventas_Wellpro[[#This Row],[Cantidad Vendida]]</f>
        <v>55.035200000000003</v>
      </c>
      <c r="H6220" s="48">
        <v>343.97</v>
      </c>
      <c r="I6220" s="17">
        <f>+Ventas_Wellpro[[#This Row],[Total de Venta sin IVA]]+Ventas_Wellpro[[#This Row],[IVA]]</f>
        <v>399.00520000000006</v>
      </c>
      <c r="J6220">
        <f>YEAR(Ventas_Wellpro[[#This Row],[Fecha]])</f>
        <v>2026</v>
      </c>
      <c r="K6220" t="str">
        <f>TEXT(Ventas_Wellpro[[#This Row],[Fecha]],"MMMM")</f>
        <v>agosto</v>
      </c>
      <c r="L6220">
        <f>DAY(Ventas_Wellpro[[#This Row],[Fecha]])</f>
        <v>12</v>
      </c>
    </row>
    <row r="6221" spans="2:12" x14ac:dyDescent="0.25">
      <c r="B6221" s="235">
        <v>46247</v>
      </c>
      <c r="C6221" s="74" t="s">
        <v>12</v>
      </c>
      <c r="D6221" s="95" t="s">
        <v>144</v>
      </c>
      <c r="E6221" s="64">
        <v>343.97</v>
      </c>
      <c r="F6221" s="64">
        <v>1</v>
      </c>
      <c r="G6221" s="48">
        <f>+(Ventas_Wellpro[[#This Row],[Precio de Venta]]*0.16)*Ventas_Wellpro[[#This Row],[Cantidad Vendida]]</f>
        <v>55.035200000000003</v>
      </c>
      <c r="H6221" s="65">
        <v>343.97</v>
      </c>
      <c r="I6221" s="17">
        <f>+Ventas_Wellpro[[#This Row],[Total de Venta sin IVA]]+Ventas_Wellpro[[#This Row],[IVA]]</f>
        <v>399.00520000000006</v>
      </c>
      <c r="J6221">
        <f>YEAR(Ventas_Wellpro[[#This Row],[Fecha]])</f>
        <v>2026</v>
      </c>
      <c r="K6221" t="str">
        <f>TEXT(Ventas_Wellpro[[#This Row],[Fecha]],"MMMM")</f>
        <v>agosto</v>
      </c>
      <c r="L6221">
        <f>DAY(Ventas_Wellpro[[#This Row],[Fecha]])</f>
        <v>13</v>
      </c>
    </row>
    <row r="6222" spans="2:12" x14ac:dyDescent="0.25">
      <c r="B6222" s="234">
        <v>46247</v>
      </c>
      <c r="C6222" s="74" t="s">
        <v>12</v>
      </c>
      <c r="D6222" s="94" t="s">
        <v>144</v>
      </c>
      <c r="E6222" s="63">
        <v>343.97</v>
      </c>
      <c r="F6222" s="63">
        <v>1</v>
      </c>
      <c r="G6222" s="48">
        <f>+(Ventas_Wellpro[[#This Row],[Precio de Venta]]*0.16)*Ventas_Wellpro[[#This Row],[Cantidad Vendida]]</f>
        <v>55.035200000000003</v>
      </c>
      <c r="H6222" s="48">
        <v>343.97</v>
      </c>
      <c r="I6222" s="17">
        <f>+Ventas_Wellpro[[#This Row],[Total de Venta sin IVA]]+Ventas_Wellpro[[#This Row],[IVA]]</f>
        <v>399.00520000000006</v>
      </c>
      <c r="J6222">
        <f>YEAR(Ventas_Wellpro[[#This Row],[Fecha]])</f>
        <v>2026</v>
      </c>
      <c r="K6222" t="str">
        <f>TEXT(Ventas_Wellpro[[#This Row],[Fecha]],"MMMM")</f>
        <v>agosto</v>
      </c>
      <c r="L6222">
        <f>DAY(Ventas_Wellpro[[#This Row],[Fecha]])</f>
        <v>13</v>
      </c>
    </row>
    <row r="6223" spans="2:12" x14ac:dyDescent="0.25">
      <c r="B6223" s="235">
        <v>46248</v>
      </c>
      <c r="C6223" s="74" t="s">
        <v>12</v>
      </c>
      <c r="D6223" s="95" t="s">
        <v>144</v>
      </c>
      <c r="E6223" s="64">
        <v>343.97</v>
      </c>
      <c r="F6223" s="64">
        <v>1</v>
      </c>
      <c r="G6223" s="48">
        <f>+(Ventas_Wellpro[[#This Row],[Precio de Venta]]*0.16)*Ventas_Wellpro[[#This Row],[Cantidad Vendida]]</f>
        <v>55.035200000000003</v>
      </c>
      <c r="H6223" s="65">
        <v>343.97</v>
      </c>
      <c r="I6223" s="17">
        <f>+Ventas_Wellpro[[#This Row],[Total de Venta sin IVA]]+Ventas_Wellpro[[#This Row],[IVA]]</f>
        <v>399.00520000000006</v>
      </c>
      <c r="J6223">
        <f>YEAR(Ventas_Wellpro[[#This Row],[Fecha]])</f>
        <v>2026</v>
      </c>
      <c r="K6223" t="str">
        <f>TEXT(Ventas_Wellpro[[#This Row],[Fecha]],"MMMM")</f>
        <v>agosto</v>
      </c>
      <c r="L6223">
        <f>DAY(Ventas_Wellpro[[#This Row],[Fecha]])</f>
        <v>14</v>
      </c>
    </row>
    <row r="6224" spans="2:12" x14ac:dyDescent="0.25">
      <c r="B6224" s="234">
        <v>46248</v>
      </c>
      <c r="C6224" s="74" t="s">
        <v>12</v>
      </c>
      <c r="D6224" s="94" t="s">
        <v>144</v>
      </c>
      <c r="E6224" s="63">
        <v>343.97</v>
      </c>
      <c r="F6224" s="63">
        <v>1</v>
      </c>
      <c r="G6224" s="48">
        <f>+(Ventas_Wellpro[[#This Row],[Precio de Venta]]*0.16)*Ventas_Wellpro[[#This Row],[Cantidad Vendida]]</f>
        <v>55.035200000000003</v>
      </c>
      <c r="H6224" s="48">
        <v>343.97</v>
      </c>
      <c r="I6224" s="17">
        <f>+Ventas_Wellpro[[#This Row],[Total de Venta sin IVA]]+Ventas_Wellpro[[#This Row],[IVA]]</f>
        <v>399.00520000000006</v>
      </c>
      <c r="J6224">
        <f>YEAR(Ventas_Wellpro[[#This Row],[Fecha]])</f>
        <v>2026</v>
      </c>
      <c r="K6224" t="str">
        <f>TEXT(Ventas_Wellpro[[#This Row],[Fecha]],"MMMM")</f>
        <v>agosto</v>
      </c>
      <c r="L6224">
        <f>DAY(Ventas_Wellpro[[#This Row],[Fecha]])</f>
        <v>14</v>
      </c>
    </row>
    <row r="6225" spans="2:12" x14ac:dyDescent="0.25">
      <c r="B6225" s="235">
        <v>46248</v>
      </c>
      <c r="C6225" s="74" t="s">
        <v>12</v>
      </c>
      <c r="D6225" s="95" t="s">
        <v>144</v>
      </c>
      <c r="E6225" s="64">
        <v>343.97</v>
      </c>
      <c r="F6225" s="64">
        <v>1</v>
      </c>
      <c r="G6225" s="48">
        <f>+(Ventas_Wellpro[[#This Row],[Precio de Venta]]*0.16)*Ventas_Wellpro[[#This Row],[Cantidad Vendida]]</f>
        <v>55.035200000000003</v>
      </c>
      <c r="H6225" s="65">
        <v>343.97</v>
      </c>
      <c r="I6225" s="17">
        <f>+Ventas_Wellpro[[#This Row],[Total de Venta sin IVA]]+Ventas_Wellpro[[#This Row],[IVA]]</f>
        <v>399.00520000000006</v>
      </c>
      <c r="J6225">
        <f>YEAR(Ventas_Wellpro[[#This Row],[Fecha]])</f>
        <v>2026</v>
      </c>
      <c r="K6225" t="str">
        <f>TEXT(Ventas_Wellpro[[#This Row],[Fecha]],"MMMM")</f>
        <v>agosto</v>
      </c>
      <c r="L6225">
        <f>DAY(Ventas_Wellpro[[#This Row],[Fecha]])</f>
        <v>14</v>
      </c>
    </row>
    <row r="6226" spans="2:12" x14ac:dyDescent="0.25">
      <c r="B6226" s="234">
        <v>46251</v>
      </c>
      <c r="C6226" s="74" t="s">
        <v>12</v>
      </c>
      <c r="D6226" s="94" t="s">
        <v>144</v>
      </c>
      <c r="E6226" s="63">
        <v>343.97</v>
      </c>
      <c r="F6226" s="63">
        <v>1</v>
      </c>
      <c r="G6226" s="48">
        <f>+(Ventas_Wellpro[[#This Row],[Precio de Venta]]*0.16)*Ventas_Wellpro[[#This Row],[Cantidad Vendida]]</f>
        <v>55.035200000000003</v>
      </c>
      <c r="H6226" s="48">
        <v>343.97</v>
      </c>
      <c r="I6226" s="17">
        <f>+Ventas_Wellpro[[#This Row],[Total de Venta sin IVA]]+Ventas_Wellpro[[#This Row],[IVA]]</f>
        <v>399.00520000000006</v>
      </c>
      <c r="J6226">
        <f>YEAR(Ventas_Wellpro[[#This Row],[Fecha]])</f>
        <v>2026</v>
      </c>
      <c r="K6226" t="str">
        <f>TEXT(Ventas_Wellpro[[#This Row],[Fecha]],"MMMM")</f>
        <v>agosto</v>
      </c>
      <c r="L6226">
        <f>DAY(Ventas_Wellpro[[#This Row],[Fecha]])</f>
        <v>17</v>
      </c>
    </row>
    <row r="6227" spans="2:12" x14ac:dyDescent="0.25">
      <c r="B6227" s="235">
        <v>46251</v>
      </c>
      <c r="C6227" s="74" t="s">
        <v>12</v>
      </c>
      <c r="D6227" s="95" t="s">
        <v>144</v>
      </c>
      <c r="E6227" s="64">
        <v>343.97</v>
      </c>
      <c r="F6227" s="64">
        <v>1</v>
      </c>
      <c r="G6227" s="48">
        <f>+(Ventas_Wellpro[[#This Row],[Precio de Venta]]*0.16)*Ventas_Wellpro[[#This Row],[Cantidad Vendida]]</f>
        <v>55.035200000000003</v>
      </c>
      <c r="H6227" s="65">
        <v>343.97</v>
      </c>
      <c r="I6227" s="17">
        <f>+Ventas_Wellpro[[#This Row],[Total de Venta sin IVA]]+Ventas_Wellpro[[#This Row],[IVA]]</f>
        <v>399.00520000000006</v>
      </c>
      <c r="J6227">
        <f>YEAR(Ventas_Wellpro[[#This Row],[Fecha]])</f>
        <v>2026</v>
      </c>
      <c r="K6227" t="str">
        <f>TEXT(Ventas_Wellpro[[#This Row],[Fecha]],"MMMM")</f>
        <v>agosto</v>
      </c>
      <c r="L6227">
        <f>DAY(Ventas_Wellpro[[#This Row],[Fecha]])</f>
        <v>17</v>
      </c>
    </row>
    <row r="6228" spans="2:12" x14ac:dyDescent="0.25">
      <c r="B6228" s="234">
        <v>46251</v>
      </c>
      <c r="C6228" s="74" t="s">
        <v>12</v>
      </c>
      <c r="D6228" s="94" t="s">
        <v>144</v>
      </c>
      <c r="E6228" s="63">
        <v>343.97</v>
      </c>
      <c r="F6228" s="63">
        <v>1</v>
      </c>
      <c r="G6228" s="48">
        <f>+(Ventas_Wellpro[[#This Row],[Precio de Venta]]*0.16)*Ventas_Wellpro[[#This Row],[Cantidad Vendida]]</f>
        <v>55.035200000000003</v>
      </c>
      <c r="H6228" s="48">
        <v>343.97</v>
      </c>
      <c r="I6228" s="17">
        <f>+Ventas_Wellpro[[#This Row],[Total de Venta sin IVA]]+Ventas_Wellpro[[#This Row],[IVA]]</f>
        <v>399.00520000000006</v>
      </c>
      <c r="J6228">
        <f>YEAR(Ventas_Wellpro[[#This Row],[Fecha]])</f>
        <v>2026</v>
      </c>
      <c r="K6228" t="str">
        <f>TEXT(Ventas_Wellpro[[#This Row],[Fecha]],"MMMM")</f>
        <v>agosto</v>
      </c>
      <c r="L6228">
        <f>DAY(Ventas_Wellpro[[#This Row],[Fecha]])</f>
        <v>17</v>
      </c>
    </row>
    <row r="6229" spans="2:12" x14ac:dyDescent="0.25">
      <c r="B6229" s="235">
        <v>46251</v>
      </c>
      <c r="C6229" s="74" t="s">
        <v>12</v>
      </c>
      <c r="D6229" s="95" t="s">
        <v>144</v>
      </c>
      <c r="E6229" s="64">
        <v>343.97</v>
      </c>
      <c r="F6229" s="64">
        <v>1</v>
      </c>
      <c r="G6229" s="48">
        <f>+(Ventas_Wellpro[[#This Row],[Precio de Venta]]*0.16)*Ventas_Wellpro[[#This Row],[Cantidad Vendida]]</f>
        <v>55.035200000000003</v>
      </c>
      <c r="H6229" s="65">
        <v>343.97</v>
      </c>
      <c r="I6229" s="17">
        <f>+Ventas_Wellpro[[#This Row],[Total de Venta sin IVA]]+Ventas_Wellpro[[#This Row],[IVA]]</f>
        <v>399.00520000000006</v>
      </c>
      <c r="J6229">
        <f>YEAR(Ventas_Wellpro[[#This Row],[Fecha]])</f>
        <v>2026</v>
      </c>
      <c r="K6229" t="str">
        <f>TEXT(Ventas_Wellpro[[#This Row],[Fecha]],"MMMM")</f>
        <v>agosto</v>
      </c>
      <c r="L6229">
        <f>DAY(Ventas_Wellpro[[#This Row],[Fecha]])</f>
        <v>17</v>
      </c>
    </row>
    <row r="6230" spans="2:12" x14ac:dyDescent="0.25">
      <c r="B6230" s="234">
        <v>46251</v>
      </c>
      <c r="C6230" s="74" t="s">
        <v>12</v>
      </c>
      <c r="D6230" s="94" t="s">
        <v>144</v>
      </c>
      <c r="E6230" s="63">
        <v>343.97</v>
      </c>
      <c r="F6230" s="63">
        <v>1</v>
      </c>
      <c r="G6230" s="48">
        <f>+(Ventas_Wellpro[[#This Row],[Precio de Venta]]*0.16)*Ventas_Wellpro[[#This Row],[Cantidad Vendida]]</f>
        <v>55.035200000000003</v>
      </c>
      <c r="H6230" s="48">
        <v>343.97</v>
      </c>
      <c r="I6230" s="17">
        <f>+Ventas_Wellpro[[#This Row],[Total de Venta sin IVA]]+Ventas_Wellpro[[#This Row],[IVA]]</f>
        <v>399.00520000000006</v>
      </c>
      <c r="J6230">
        <f>YEAR(Ventas_Wellpro[[#This Row],[Fecha]])</f>
        <v>2026</v>
      </c>
      <c r="K6230" t="str">
        <f>TEXT(Ventas_Wellpro[[#This Row],[Fecha]],"MMMM")</f>
        <v>agosto</v>
      </c>
      <c r="L6230">
        <f>DAY(Ventas_Wellpro[[#This Row],[Fecha]])</f>
        <v>17</v>
      </c>
    </row>
    <row r="6231" spans="2:12" x14ac:dyDescent="0.25">
      <c r="B6231" s="235">
        <v>46251</v>
      </c>
      <c r="C6231" s="74" t="s">
        <v>12</v>
      </c>
      <c r="D6231" s="95" t="s">
        <v>144</v>
      </c>
      <c r="E6231" s="64">
        <v>343.97</v>
      </c>
      <c r="F6231" s="64">
        <v>1</v>
      </c>
      <c r="G6231" s="48">
        <f>+(Ventas_Wellpro[[#This Row],[Precio de Venta]]*0.16)*Ventas_Wellpro[[#This Row],[Cantidad Vendida]]</f>
        <v>55.035200000000003</v>
      </c>
      <c r="H6231" s="65">
        <v>343.97</v>
      </c>
      <c r="I6231" s="17">
        <f>+Ventas_Wellpro[[#This Row],[Total de Venta sin IVA]]+Ventas_Wellpro[[#This Row],[IVA]]</f>
        <v>399.00520000000006</v>
      </c>
      <c r="J6231">
        <f>YEAR(Ventas_Wellpro[[#This Row],[Fecha]])</f>
        <v>2026</v>
      </c>
      <c r="K6231" t="str">
        <f>TEXT(Ventas_Wellpro[[#This Row],[Fecha]],"MMMM")</f>
        <v>agosto</v>
      </c>
      <c r="L6231">
        <f>DAY(Ventas_Wellpro[[#This Row],[Fecha]])</f>
        <v>17</v>
      </c>
    </row>
    <row r="6232" spans="2:12" x14ac:dyDescent="0.25">
      <c r="B6232" s="234">
        <v>46252</v>
      </c>
      <c r="C6232" s="74" t="s">
        <v>12</v>
      </c>
      <c r="D6232" s="94" t="s">
        <v>144</v>
      </c>
      <c r="E6232" s="63">
        <v>343.97</v>
      </c>
      <c r="F6232" s="63">
        <v>1</v>
      </c>
      <c r="G6232" s="48">
        <f>+(Ventas_Wellpro[[#This Row],[Precio de Venta]]*0.16)*Ventas_Wellpro[[#This Row],[Cantidad Vendida]]</f>
        <v>55.035200000000003</v>
      </c>
      <c r="H6232" s="48">
        <v>343.97</v>
      </c>
      <c r="I6232" s="17">
        <f>+Ventas_Wellpro[[#This Row],[Total de Venta sin IVA]]+Ventas_Wellpro[[#This Row],[IVA]]</f>
        <v>399.00520000000006</v>
      </c>
      <c r="J6232">
        <f>YEAR(Ventas_Wellpro[[#This Row],[Fecha]])</f>
        <v>2026</v>
      </c>
      <c r="K6232" t="str">
        <f>TEXT(Ventas_Wellpro[[#This Row],[Fecha]],"MMMM")</f>
        <v>agosto</v>
      </c>
      <c r="L6232">
        <f>DAY(Ventas_Wellpro[[#This Row],[Fecha]])</f>
        <v>18</v>
      </c>
    </row>
    <row r="6233" spans="2:12" x14ac:dyDescent="0.25">
      <c r="B6233" s="235">
        <v>46252</v>
      </c>
      <c r="C6233" s="74" t="s">
        <v>12</v>
      </c>
      <c r="D6233" s="95" t="s">
        <v>144</v>
      </c>
      <c r="E6233" s="64">
        <v>343.97</v>
      </c>
      <c r="F6233" s="64">
        <v>1</v>
      </c>
      <c r="G6233" s="48">
        <f>+(Ventas_Wellpro[[#This Row],[Precio de Venta]]*0.16)*Ventas_Wellpro[[#This Row],[Cantidad Vendida]]</f>
        <v>55.035200000000003</v>
      </c>
      <c r="H6233" s="65">
        <v>343.97</v>
      </c>
      <c r="I6233" s="17">
        <f>+Ventas_Wellpro[[#This Row],[Total de Venta sin IVA]]+Ventas_Wellpro[[#This Row],[IVA]]</f>
        <v>399.00520000000006</v>
      </c>
      <c r="J6233">
        <f>YEAR(Ventas_Wellpro[[#This Row],[Fecha]])</f>
        <v>2026</v>
      </c>
      <c r="K6233" t="str">
        <f>TEXT(Ventas_Wellpro[[#This Row],[Fecha]],"MMMM")</f>
        <v>agosto</v>
      </c>
      <c r="L6233">
        <f>DAY(Ventas_Wellpro[[#This Row],[Fecha]])</f>
        <v>18</v>
      </c>
    </row>
    <row r="6234" spans="2:12" x14ac:dyDescent="0.25">
      <c r="B6234" s="234">
        <v>46252</v>
      </c>
      <c r="C6234" s="74" t="s">
        <v>12</v>
      </c>
      <c r="D6234" s="94" t="s">
        <v>144</v>
      </c>
      <c r="E6234" s="63">
        <v>343.97</v>
      </c>
      <c r="F6234" s="63">
        <v>1</v>
      </c>
      <c r="G6234" s="48">
        <f>+(Ventas_Wellpro[[#This Row],[Precio de Venta]]*0.16)*Ventas_Wellpro[[#This Row],[Cantidad Vendida]]</f>
        <v>55.035200000000003</v>
      </c>
      <c r="H6234" s="48">
        <v>343.97</v>
      </c>
      <c r="I6234" s="17">
        <f>+Ventas_Wellpro[[#This Row],[Total de Venta sin IVA]]+Ventas_Wellpro[[#This Row],[IVA]]</f>
        <v>399.00520000000006</v>
      </c>
      <c r="J6234">
        <f>YEAR(Ventas_Wellpro[[#This Row],[Fecha]])</f>
        <v>2026</v>
      </c>
      <c r="K6234" t="str">
        <f>TEXT(Ventas_Wellpro[[#This Row],[Fecha]],"MMMM")</f>
        <v>agosto</v>
      </c>
      <c r="L6234">
        <f>DAY(Ventas_Wellpro[[#This Row],[Fecha]])</f>
        <v>18</v>
      </c>
    </row>
    <row r="6235" spans="2:12" x14ac:dyDescent="0.25">
      <c r="B6235" s="235">
        <v>46253</v>
      </c>
      <c r="C6235" s="74" t="s">
        <v>12</v>
      </c>
      <c r="D6235" s="95" t="s">
        <v>144</v>
      </c>
      <c r="E6235" s="64">
        <v>343.97</v>
      </c>
      <c r="F6235" s="64">
        <v>1</v>
      </c>
      <c r="G6235" s="48">
        <f>+(Ventas_Wellpro[[#This Row],[Precio de Venta]]*0.16)*Ventas_Wellpro[[#This Row],[Cantidad Vendida]]</f>
        <v>55.035200000000003</v>
      </c>
      <c r="H6235" s="65">
        <v>343.97</v>
      </c>
      <c r="I6235" s="17">
        <f>+Ventas_Wellpro[[#This Row],[Total de Venta sin IVA]]+Ventas_Wellpro[[#This Row],[IVA]]</f>
        <v>399.00520000000006</v>
      </c>
      <c r="J6235">
        <f>YEAR(Ventas_Wellpro[[#This Row],[Fecha]])</f>
        <v>2026</v>
      </c>
      <c r="K6235" t="str">
        <f>TEXT(Ventas_Wellpro[[#This Row],[Fecha]],"MMMM")</f>
        <v>agosto</v>
      </c>
      <c r="L6235">
        <f>DAY(Ventas_Wellpro[[#This Row],[Fecha]])</f>
        <v>19</v>
      </c>
    </row>
    <row r="6236" spans="2:12" x14ac:dyDescent="0.25">
      <c r="B6236" s="234">
        <v>46254</v>
      </c>
      <c r="C6236" s="74" t="s">
        <v>12</v>
      </c>
      <c r="D6236" s="94" t="s">
        <v>144</v>
      </c>
      <c r="E6236" s="63">
        <v>343.97</v>
      </c>
      <c r="F6236" s="63">
        <v>1</v>
      </c>
      <c r="G6236" s="48">
        <f>+(Ventas_Wellpro[[#This Row],[Precio de Venta]]*0.16)*Ventas_Wellpro[[#This Row],[Cantidad Vendida]]</f>
        <v>55.035200000000003</v>
      </c>
      <c r="H6236" s="48">
        <v>343.97</v>
      </c>
      <c r="I6236" s="17">
        <f>+Ventas_Wellpro[[#This Row],[Total de Venta sin IVA]]+Ventas_Wellpro[[#This Row],[IVA]]</f>
        <v>399.00520000000006</v>
      </c>
      <c r="J6236">
        <f>YEAR(Ventas_Wellpro[[#This Row],[Fecha]])</f>
        <v>2026</v>
      </c>
      <c r="K6236" t="str">
        <f>TEXT(Ventas_Wellpro[[#This Row],[Fecha]],"MMMM")</f>
        <v>agosto</v>
      </c>
      <c r="L6236">
        <f>DAY(Ventas_Wellpro[[#This Row],[Fecha]])</f>
        <v>20</v>
      </c>
    </row>
    <row r="6237" spans="2:12" x14ac:dyDescent="0.25">
      <c r="B6237" s="235">
        <v>46254</v>
      </c>
      <c r="C6237" s="74" t="s">
        <v>12</v>
      </c>
      <c r="D6237" s="95" t="s">
        <v>144</v>
      </c>
      <c r="E6237" s="64">
        <v>343.97</v>
      </c>
      <c r="F6237" s="64">
        <v>1</v>
      </c>
      <c r="G6237" s="48">
        <f>+(Ventas_Wellpro[[#This Row],[Precio de Venta]]*0.16)*Ventas_Wellpro[[#This Row],[Cantidad Vendida]]</f>
        <v>55.035200000000003</v>
      </c>
      <c r="H6237" s="65">
        <v>343.97</v>
      </c>
      <c r="I6237" s="17">
        <f>+Ventas_Wellpro[[#This Row],[Total de Venta sin IVA]]+Ventas_Wellpro[[#This Row],[IVA]]</f>
        <v>399.00520000000006</v>
      </c>
      <c r="J6237">
        <f>YEAR(Ventas_Wellpro[[#This Row],[Fecha]])</f>
        <v>2026</v>
      </c>
      <c r="K6237" t="str">
        <f>TEXT(Ventas_Wellpro[[#This Row],[Fecha]],"MMMM")</f>
        <v>agosto</v>
      </c>
      <c r="L6237">
        <f>DAY(Ventas_Wellpro[[#This Row],[Fecha]])</f>
        <v>20</v>
      </c>
    </row>
    <row r="6238" spans="2:12" x14ac:dyDescent="0.25">
      <c r="B6238" s="234">
        <v>46254</v>
      </c>
      <c r="C6238" s="74" t="s">
        <v>12</v>
      </c>
      <c r="D6238" s="94" t="s">
        <v>144</v>
      </c>
      <c r="E6238" s="63">
        <v>343.97</v>
      </c>
      <c r="F6238" s="63">
        <v>1</v>
      </c>
      <c r="G6238" s="48">
        <f>+(Ventas_Wellpro[[#This Row],[Precio de Venta]]*0.16)*Ventas_Wellpro[[#This Row],[Cantidad Vendida]]</f>
        <v>55.035200000000003</v>
      </c>
      <c r="H6238" s="48">
        <v>343.97</v>
      </c>
      <c r="I6238" s="17">
        <f>+Ventas_Wellpro[[#This Row],[Total de Venta sin IVA]]+Ventas_Wellpro[[#This Row],[IVA]]</f>
        <v>399.00520000000006</v>
      </c>
      <c r="J6238">
        <f>YEAR(Ventas_Wellpro[[#This Row],[Fecha]])</f>
        <v>2026</v>
      </c>
      <c r="K6238" t="str">
        <f>TEXT(Ventas_Wellpro[[#This Row],[Fecha]],"MMMM")</f>
        <v>agosto</v>
      </c>
      <c r="L6238">
        <f>DAY(Ventas_Wellpro[[#This Row],[Fecha]])</f>
        <v>20</v>
      </c>
    </row>
    <row r="6239" spans="2:12" x14ac:dyDescent="0.25">
      <c r="B6239" s="235">
        <v>46255</v>
      </c>
      <c r="C6239" s="74" t="s">
        <v>12</v>
      </c>
      <c r="D6239" s="95" t="s">
        <v>144</v>
      </c>
      <c r="E6239" s="64">
        <v>343.97</v>
      </c>
      <c r="F6239" s="64">
        <v>1</v>
      </c>
      <c r="G6239" s="48">
        <f>+(Ventas_Wellpro[[#This Row],[Precio de Venta]]*0.16)*Ventas_Wellpro[[#This Row],[Cantidad Vendida]]</f>
        <v>55.035200000000003</v>
      </c>
      <c r="H6239" s="65">
        <v>343.97</v>
      </c>
      <c r="I6239" s="17">
        <f>+Ventas_Wellpro[[#This Row],[Total de Venta sin IVA]]+Ventas_Wellpro[[#This Row],[IVA]]</f>
        <v>399.00520000000006</v>
      </c>
      <c r="J6239">
        <f>YEAR(Ventas_Wellpro[[#This Row],[Fecha]])</f>
        <v>2026</v>
      </c>
      <c r="K6239" t="str">
        <f>TEXT(Ventas_Wellpro[[#This Row],[Fecha]],"MMMM")</f>
        <v>agosto</v>
      </c>
      <c r="L6239">
        <f>DAY(Ventas_Wellpro[[#This Row],[Fecha]])</f>
        <v>21</v>
      </c>
    </row>
    <row r="6240" spans="2:12" x14ac:dyDescent="0.25">
      <c r="B6240" s="234">
        <v>46255</v>
      </c>
      <c r="C6240" s="74" t="s">
        <v>12</v>
      </c>
      <c r="D6240" s="94" t="s">
        <v>144</v>
      </c>
      <c r="E6240" s="63">
        <v>343.97</v>
      </c>
      <c r="F6240" s="63">
        <v>1</v>
      </c>
      <c r="G6240" s="48">
        <f>+(Ventas_Wellpro[[#This Row],[Precio de Venta]]*0.16)*Ventas_Wellpro[[#This Row],[Cantidad Vendida]]</f>
        <v>55.035200000000003</v>
      </c>
      <c r="H6240" s="48">
        <v>343.97</v>
      </c>
      <c r="I6240" s="17">
        <f>+Ventas_Wellpro[[#This Row],[Total de Venta sin IVA]]+Ventas_Wellpro[[#This Row],[IVA]]</f>
        <v>399.00520000000006</v>
      </c>
      <c r="J6240">
        <f>YEAR(Ventas_Wellpro[[#This Row],[Fecha]])</f>
        <v>2026</v>
      </c>
      <c r="K6240" t="str">
        <f>TEXT(Ventas_Wellpro[[#This Row],[Fecha]],"MMMM")</f>
        <v>agosto</v>
      </c>
      <c r="L6240">
        <f>DAY(Ventas_Wellpro[[#This Row],[Fecha]])</f>
        <v>21</v>
      </c>
    </row>
    <row r="6241" spans="2:12" x14ac:dyDescent="0.25">
      <c r="B6241" s="235">
        <v>46255</v>
      </c>
      <c r="C6241" s="74" t="s">
        <v>12</v>
      </c>
      <c r="D6241" s="95" t="s">
        <v>144</v>
      </c>
      <c r="E6241" s="64">
        <v>343.97</v>
      </c>
      <c r="F6241" s="64">
        <v>1</v>
      </c>
      <c r="G6241" s="48">
        <f>+(Ventas_Wellpro[[#This Row],[Precio de Venta]]*0.16)*Ventas_Wellpro[[#This Row],[Cantidad Vendida]]</f>
        <v>55.035200000000003</v>
      </c>
      <c r="H6241" s="65">
        <v>343.97</v>
      </c>
      <c r="I6241" s="17">
        <f>+Ventas_Wellpro[[#This Row],[Total de Venta sin IVA]]+Ventas_Wellpro[[#This Row],[IVA]]</f>
        <v>399.00520000000006</v>
      </c>
      <c r="J6241">
        <f>YEAR(Ventas_Wellpro[[#This Row],[Fecha]])</f>
        <v>2026</v>
      </c>
      <c r="K6241" t="str">
        <f>TEXT(Ventas_Wellpro[[#This Row],[Fecha]],"MMMM")</f>
        <v>agosto</v>
      </c>
      <c r="L6241">
        <f>DAY(Ventas_Wellpro[[#This Row],[Fecha]])</f>
        <v>21</v>
      </c>
    </row>
    <row r="6242" spans="2:12" x14ac:dyDescent="0.25">
      <c r="B6242" s="234">
        <v>46258</v>
      </c>
      <c r="C6242" s="74" t="s">
        <v>12</v>
      </c>
      <c r="D6242" s="94" t="s">
        <v>144</v>
      </c>
      <c r="E6242" s="63">
        <v>343.97</v>
      </c>
      <c r="F6242" s="63">
        <v>1</v>
      </c>
      <c r="G6242" s="48">
        <f>+(Ventas_Wellpro[[#This Row],[Precio de Venta]]*0.16)*Ventas_Wellpro[[#This Row],[Cantidad Vendida]]</f>
        <v>55.035200000000003</v>
      </c>
      <c r="H6242" s="48">
        <v>343.97</v>
      </c>
      <c r="I6242" s="17">
        <f>+Ventas_Wellpro[[#This Row],[Total de Venta sin IVA]]+Ventas_Wellpro[[#This Row],[IVA]]</f>
        <v>399.00520000000006</v>
      </c>
      <c r="J6242">
        <f>YEAR(Ventas_Wellpro[[#This Row],[Fecha]])</f>
        <v>2026</v>
      </c>
      <c r="K6242" t="str">
        <f>TEXT(Ventas_Wellpro[[#This Row],[Fecha]],"MMMM")</f>
        <v>agosto</v>
      </c>
      <c r="L6242">
        <f>DAY(Ventas_Wellpro[[#This Row],[Fecha]])</f>
        <v>24</v>
      </c>
    </row>
    <row r="6243" spans="2:12" x14ac:dyDescent="0.25">
      <c r="B6243" s="235">
        <v>46258</v>
      </c>
      <c r="C6243" s="74" t="s">
        <v>12</v>
      </c>
      <c r="D6243" s="95" t="s">
        <v>144</v>
      </c>
      <c r="E6243" s="64">
        <v>343.97</v>
      </c>
      <c r="F6243" s="64">
        <v>1</v>
      </c>
      <c r="G6243" s="48">
        <f>+(Ventas_Wellpro[[#This Row],[Precio de Venta]]*0.16)*Ventas_Wellpro[[#This Row],[Cantidad Vendida]]</f>
        <v>55.035200000000003</v>
      </c>
      <c r="H6243" s="65">
        <v>343.97</v>
      </c>
      <c r="I6243" s="17">
        <f>+Ventas_Wellpro[[#This Row],[Total de Venta sin IVA]]+Ventas_Wellpro[[#This Row],[IVA]]</f>
        <v>399.00520000000006</v>
      </c>
      <c r="J6243">
        <f>YEAR(Ventas_Wellpro[[#This Row],[Fecha]])</f>
        <v>2026</v>
      </c>
      <c r="K6243" t="str">
        <f>TEXT(Ventas_Wellpro[[#This Row],[Fecha]],"MMMM")</f>
        <v>agosto</v>
      </c>
      <c r="L6243">
        <f>DAY(Ventas_Wellpro[[#This Row],[Fecha]])</f>
        <v>24</v>
      </c>
    </row>
    <row r="6244" spans="2:12" x14ac:dyDescent="0.25">
      <c r="B6244" s="234">
        <v>46258</v>
      </c>
      <c r="C6244" s="74" t="s">
        <v>12</v>
      </c>
      <c r="D6244" s="94" t="s">
        <v>144</v>
      </c>
      <c r="E6244" s="63">
        <v>343.97</v>
      </c>
      <c r="F6244" s="63">
        <v>1</v>
      </c>
      <c r="G6244" s="48">
        <f>+(Ventas_Wellpro[[#This Row],[Precio de Venta]]*0.16)*Ventas_Wellpro[[#This Row],[Cantidad Vendida]]</f>
        <v>55.035200000000003</v>
      </c>
      <c r="H6244" s="48">
        <v>343.97</v>
      </c>
      <c r="I6244" s="17">
        <f>+Ventas_Wellpro[[#This Row],[Total de Venta sin IVA]]+Ventas_Wellpro[[#This Row],[IVA]]</f>
        <v>399.00520000000006</v>
      </c>
      <c r="J6244">
        <f>YEAR(Ventas_Wellpro[[#This Row],[Fecha]])</f>
        <v>2026</v>
      </c>
      <c r="K6244" t="str">
        <f>TEXT(Ventas_Wellpro[[#This Row],[Fecha]],"MMMM")</f>
        <v>agosto</v>
      </c>
      <c r="L6244">
        <f>DAY(Ventas_Wellpro[[#This Row],[Fecha]])</f>
        <v>24</v>
      </c>
    </row>
    <row r="6245" spans="2:12" x14ac:dyDescent="0.25">
      <c r="B6245" s="235">
        <v>46258</v>
      </c>
      <c r="C6245" s="74" t="s">
        <v>12</v>
      </c>
      <c r="D6245" s="95" t="s">
        <v>144</v>
      </c>
      <c r="E6245" s="64">
        <v>343.97</v>
      </c>
      <c r="F6245" s="64">
        <v>1</v>
      </c>
      <c r="G6245" s="48">
        <f>+(Ventas_Wellpro[[#This Row],[Precio de Venta]]*0.16)*Ventas_Wellpro[[#This Row],[Cantidad Vendida]]</f>
        <v>55.035200000000003</v>
      </c>
      <c r="H6245" s="65">
        <v>343.97</v>
      </c>
      <c r="I6245" s="17">
        <f>+Ventas_Wellpro[[#This Row],[Total de Venta sin IVA]]+Ventas_Wellpro[[#This Row],[IVA]]</f>
        <v>399.00520000000006</v>
      </c>
      <c r="J6245">
        <f>YEAR(Ventas_Wellpro[[#This Row],[Fecha]])</f>
        <v>2026</v>
      </c>
      <c r="K6245" t="str">
        <f>TEXT(Ventas_Wellpro[[#This Row],[Fecha]],"MMMM")</f>
        <v>agosto</v>
      </c>
      <c r="L6245">
        <f>DAY(Ventas_Wellpro[[#This Row],[Fecha]])</f>
        <v>24</v>
      </c>
    </row>
    <row r="6246" spans="2:12" x14ac:dyDescent="0.25">
      <c r="B6246" s="234">
        <v>46258</v>
      </c>
      <c r="C6246" s="74" t="s">
        <v>12</v>
      </c>
      <c r="D6246" s="94" t="s">
        <v>144</v>
      </c>
      <c r="E6246" s="63">
        <v>343.97</v>
      </c>
      <c r="F6246" s="63">
        <v>1</v>
      </c>
      <c r="G6246" s="48">
        <f>+(Ventas_Wellpro[[#This Row],[Precio de Venta]]*0.16)*Ventas_Wellpro[[#This Row],[Cantidad Vendida]]</f>
        <v>55.035200000000003</v>
      </c>
      <c r="H6246" s="48">
        <v>343.97</v>
      </c>
      <c r="I6246" s="17">
        <f>+Ventas_Wellpro[[#This Row],[Total de Venta sin IVA]]+Ventas_Wellpro[[#This Row],[IVA]]</f>
        <v>399.00520000000006</v>
      </c>
      <c r="J6246">
        <f>YEAR(Ventas_Wellpro[[#This Row],[Fecha]])</f>
        <v>2026</v>
      </c>
      <c r="K6246" t="str">
        <f>TEXT(Ventas_Wellpro[[#This Row],[Fecha]],"MMMM")</f>
        <v>agosto</v>
      </c>
      <c r="L6246">
        <f>DAY(Ventas_Wellpro[[#This Row],[Fecha]])</f>
        <v>24</v>
      </c>
    </row>
    <row r="6247" spans="2:12" x14ac:dyDescent="0.25">
      <c r="B6247" s="235">
        <v>46258</v>
      </c>
      <c r="C6247" s="74" t="s">
        <v>12</v>
      </c>
      <c r="D6247" s="95" t="s">
        <v>144</v>
      </c>
      <c r="E6247" s="64">
        <v>343.97</v>
      </c>
      <c r="F6247" s="64">
        <v>1</v>
      </c>
      <c r="G6247" s="48">
        <f>+(Ventas_Wellpro[[#This Row],[Precio de Venta]]*0.16)*Ventas_Wellpro[[#This Row],[Cantidad Vendida]]</f>
        <v>55.035200000000003</v>
      </c>
      <c r="H6247" s="65">
        <v>343.97</v>
      </c>
      <c r="I6247" s="17">
        <f>+Ventas_Wellpro[[#This Row],[Total de Venta sin IVA]]+Ventas_Wellpro[[#This Row],[IVA]]</f>
        <v>399.00520000000006</v>
      </c>
      <c r="J6247">
        <f>YEAR(Ventas_Wellpro[[#This Row],[Fecha]])</f>
        <v>2026</v>
      </c>
      <c r="K6247" t="str">
        <f>TEXT(Ventas_Wellpro[[#This Row],[Fecha]],"MMMM")</f>
        <v>agosto</v>
      </c>
      <c r="L6247">
        <f>DAY(Ventas_Wellpro[[#This Row],[Fecha]])</f>
        <v>24</v>
      </c>
    </row>
    <row r="6248" spans="2:12" x14ac:dyDescent="0.25">
      <c r="B6248" s="234">
        <v>46258</v>
      </c>
      <c r="C6248" s="74" t="s">
        <v>12</v>
      </c>
      <c r="D6248" s="94" t="s">
        <v>144</v>
      </c>
      <c r="E6248" s="63">
        <v>343.97</v>
      </c>
      <c r="F6248" s="63">
        <v>1</v>
      </c>
      <c r="G6248" s="48">
        <f>+(Ventas_Wellpro[[#This Row],[Precio de Venta]]*0.16)*Ventas_Wellpro[[#This Row],[Cantidad Vendida]]</f>
        <v>55.035200000000003</v>
      </c>
      <c r="H6248" s="48">
        <v>343.97</v>
      </c>
      <c r="I6248" s="17">
        <f>+Ventas_Wellpro[[#This Row],[Total de Venta sin IVA]]+Ventas_Wellpro[[#This Row],[IVA]]</f>
        <v>399.00520000000006</v>
      </c>
      <c r="J6248">
        <f>YEAR(Ventas_Wellpro[[#This Row],[Fecha]])</f>
        <v>2026</v>
      </c>
      <c r="K6248" t="str">
        <f>TEXT(Ventas_Wellpro[[#This Row],[Fecha]],"MMMM")</f>
        <v>agosto</v>
      </c>
      <c r="L6248">
        <f>DAY(Ventas_Wellpro[[#This Row],[Fecha]])</f>
        <v>24</v>
      </c>
    </row>
    <row r="6249" spans="2:12" x14ac:dyDescent="0.25">
      <c r="B6249" s="235">
        <v>46258</v>
      </c>
      <c r="C6249" s="74" t="s">
        <v>12</v>
      </c>
      <c r="D6249" s="95" t="s">
        <v>144</v>
      </c>
      <c r="E6249" s="64">
        <v>343.97</v>
      </c>
      <c r="F6249" s="64">
        <v>1</v>
      </c>
      <c r="G6249" s="48">
        <f>+(Ventas_Wellpro[[#This Row],[Precio de Venta]]*0.16)*Ventas_Wellpro[[#This Row],[Cantidad Vendida]]</f>
        <v>55.035200000000003</v>
      </c>
      <c r="H6249" s="65">
        <v>343.97</v>
      </c>
      <c r="I6249" s="17">
        <f>+Ventas_Wellpro[[#This Row],[Total de Venta sin IVA]]+Ventas_Wellpro[[#This Row],[IVA]]</f>
        <v>399.00520000000006</v>
      </c>
      <c r="J6249">
        <f>YEAR(Ventas_Wellpro[[#This Row],[Fecha]])</f>
        <v>2026</v>
      </c>
      <c r="K6249" t="str">
        <f>TEXT(Ventas_Wellpro[[#This Row],[Fecha]],"MMMM")</f>
        <v>agosto</v>
      </c>
      <c r="L6249">
        <f>DAY(Ventas_Wellpro[[#This Row],[Fecha]])</f>
        <v>24</v>
      </c>
    </row>
    <row r="6250" spans="2:12" x14ac:dyDescent="0.25">
      <c r="B6250" s="234">
        <v>46259</v>
      </c>
      <c r="C6250" s="74" t="s">
        <v>12</v>
      </c>
      <c r="D6250" s="94" t="s">
        <v>144</v>
      </c>
      <c r="E6250" s="63">
        <v>343.96499999999997</v>
      </c>
      <c r="F6250" s="63">
        <v>2</v>
      </c>
      <c r="G6250" s="48">
        <f>+(Ventas_Wellpro[[#This Row],[Precio de Venta]]*0.16)*Ventas_Wellpro[[#This Row],[Cantidad Vendida]]</f>
        <v>110.0688</v>
      </c>
      <c r="H6250" s="48">
        <v>687.93</v>
      </c>
      <c r="I6250" s="17">
        <f>+Ventas_Wellpro[[#This Row],[Total de Venta sin IVA]]+Ventas_Wellpro[[#This Row],[IVA]]</f>
        <v>797.99879999999996</v>
      </c>
      <c r="J6250">
        <f>YEAR(Ventas_Wellpro[[#This Row],[Fecha]])</f>
        <v>2026</v>
      </c>
      <c r="K6250" t="str">
        <f>TEXT(Ventas_Wellpro[[#This Row],[Fecha]],"MMMM")</f>
        <v>agosto</v>
      </c>
      <c r="L6250">
        <f>DAY(Ventas_Wellpro[[#This Row],[Fecha]])</f>
        <v>25</v>
      </c>
    </row>
    <row r="6251" spans="2:12" x14ac:dyDescent="0.25">
      <c r="B6251" s="235">
        <v>46259</v>
      </c>
      <c r="C6251" s="74" t="s">
        <v>12</v>
      </c>
      <c r="D6251" s="95" t="s">
        <v>144</v>
      </c>
      <c r="E6251" s="64">
        <v>343.97</v>
      </c>
      <c r="F6251" s="64">
        <v>1</v>
      </c>
      <c r="G6251" s="48">
        <f>+(Ventas_Wellpro[[#This Row],[Precio de Venta]]*0.16)*Ventas_Wellpro[[#This Row],[Cantidad Vendida]]</f>
        <v>55.035200000000003</v>
      </c>
      <c r="H6251" s="65">
        <v>343.97</v>
      </c>
      <c r="I6251" s="17">
        <f>+Ventas_Wellpro[[#This Row],[Total de Venta sin IVA]]+Ventas_Wellpro[[#This Row],[IVA]]</f>
        <v>399.00520000000006</v>
      </c>
      <c r="J6251">
        <f>YEAR(Ventas_Wellpro[[#This Row],[Fecha]])</f>
        <v>2026</v>
      </c>
      <c r="K6251" t="str">
        <f>TEXT(Ventas_Wellpro[[#This Row],[Fecha]],"MMMM")</f>
        <v>agosto</v>
      </c>
      <c r="L6251">
        <f>DAY(Ventas_Wellpro[[#This Row],[Fecha]])</f>
        <v>25</v>
      </c>
    </row>
    <row r="6252" spans="2:12" x14ac:dyDescent="0.25">
      <c r="B6252" s="234">
        <v>46259</v>
      </c>
      <c r="C6252" s="74" t="s">
        <v>12</v>
      </c>
      <c r="D6252" s="94" t="s">
        <v>144</v>
      </c>
      <c r="E6252" s="63">
        <v>343.97</v>
      </c>
      <c r="F6252" s="63">
        <v>1</v>
      </c>
      <c r="G6252" s="48">
        <f>+(Ventas_Wellpro[[#This Row],[Precio de Venta]]*0.16)*Ventas_Wellpro[[#This Row],[Cantidad Vendida]]</f>
        <v>55.035200000000003</v>
      </c>
      <c r="H6252" s="48">
        <v>343.97</v>
      </c>
      <c r="I6252" s="17">
        <f>+Ventas_Wellpro[[#This Row],[Total de Venta sin IVA]]+Ventas_Wellpro[[#This Row],[IVA]]</f>
        <v>399.00520000000006</v>
      </c>
      <c r="J6252">
        <f>YEAR(Ventas_Wellpro[[#This Row],[Fecha]])</f>
        <v>2026</v>
      </c>
      <c r="K6252" t="str">
        <f>TEXT(Ventas_Wellpro[[#This Row],[Fecha]],"MMMM")</f>
        <v>agosto</v>
      </c>
      <c r="L6252">
        <f>DAY(Ventas_Wellpro[[#This Row],[Fecha]])</f>
        <v>25</v>
      </c>
    </row>
    <row r="6253" spans="2:12" x14ac:dyDescent="0.25">
      <c r="B6253" s="235">
        <v>46259</v>
      </c>
      <c r="C6253" s="74" t="s">
        <v>12</v>
      </c>
      <c r="D6253" s="95" t="s">
        <v>144</v>
      </c>
      <c r="E6253" s="64">
        <v>343.97</v>
      </c>
      <c r="F6253" s="64">
        <v>1</v>
      </c>
      <c r="G6253" s="48">
        <f>+(Ventas_Wellpro[[#This Row],[Precio de Venta]]*0.16)*Ventas_Wellpro[[#This Row],[Cantidad Vendida]]</f>
        <v>55.035200000000003</v>
      </c>
      <c r="H6253" s="65">
        <v>343.97</v>
      </c>
      <c r="I6253" s="17">
        <f>+Ventas_Wellpro[[#This Row],[Total de Venta sin IVA]]+Ventas_Wellpro[[#This Row],[IVA]]</f>
        <v>399.00520000000006</v>
      </c>
      <c r="J6253">
        <f>YEAR(Ventas_Wellpro[[#This Row],[Fecha]])</f>
        <v>2026</v>
      </c>
      <c r="K6253" t="str">
        <f>TEXT(Ventas_Wellpro[[#This Row],[Fecha]],"MMMM")</f>
        <v>agosto</v>
      </c>
      <c r="L6253">
        <f>DAY(Ventas_Wellpro[[#This Row],[Fecha]])</f>
        <v>25</v>
      </c>
    </row>
    <row r="6254" spans="2:12" x14ac:dyDescent="0.25">
      <c r="B6254" s="234">
        <v>46259</v>
      </c>
      <c r="C6254" s="74" t="s">
        <v>12</v>
      </c>
      <c r="D6254" s="94" t="s">
        <v>144</v>
      </c>
      <c r="E6254" s="63">
        <v>343.97</v>
      </c>
      <c r="F6254" s="63">
        <v>1</v>
      </c>
      <c r="G6254" s="48">
        <f>+(Ventas_Wellpro[[#This Row],[Precio de Venta]]*0.16)*Ventas_Wellpro[[#This Row],[Cantidad Vendida]]</f>
        <v>55.035200000000003</v>
      </c>
      <c r="H6254" s="48">
        <v>343.97</v>
      </c>
      <c r="I6254" s="17">
        <f>+Ventas_Wellpro[[#This Row],[Total de Venta sin IVA]]+Ventas_Wellpro[[#This Row],[IVA]]</f>
        <v>399.00520000000006</v>
      </c>
      <c r="J6254">
        <f>YEAR(Ventas_Wellpro[[#This Row],[Fecha]])</f>
        <v>2026</v>
      </c>
      <c r="K6254" t="str">
        <f>TEXT(Ventas_Wellpro[[#This Row],[Fecha]],"MMMM")</f>
        <v>agosto</v>
      </c>
      <c r="L6254">
        <f>DAY(Ventas_Wellpro[[#This Row],[Fecha]])</f>
        <v>25</v>
      </c>
    </row>
    <row r="6255" spans="2:12" x14ac:dyDescent="0.25">
      <c r="B6255" s="235">
        <v>46260</v>
      </c>
      <c r="C6255" s="74" t="s">
        <v>12</v>
      </c>
      <c r="D6255" s="95" t="s">
        <v>144</v>
      </c>
      <c r="E6255" s="64">
        <v>343.97</v>
      </c>
      <c r="F6255" s="64">
        <v>1</v>
      </c>
      <c r="G6255" s="48">
        <f>+(Ventas_Wellpro[[#This Row],[Precio de Venta]]*0.16)*Ventas_Wellpro[[#This Row],[Cantidad Vendida]]</f>
        <v>55.035200000000003</v>
      </c>
      <c r="H6255" s="65">
        <v>343.97</v>
      </c>
      <c r="I6255" s="17">
        <f>+Ventas_Wellpro[[#This Row],[Total de Venta sin IVA]]+Ventas_Wellpro[[#This Row],[IVA]]</f>
        <v>399.00520000000006</v>
      </c>
      <c r="J6255">
        <f>YEAR(Ventas_Wellpro[[#This Row],[Fecha]])</f>
        <v>2026</v>
      </c>
      <c r="K6255" t="str">
        <f>TEXT(Ventas_Wellpro[[#This Row],[Fecha]],"MMMM")</f>
        <v>agosto</v>
      </c>
      <c r="L6255">
        <f>DAY(Ventas_Wellpro[[#This Row],[Fecha]])</f>
        <v>26</v>
      </c>
    </row>
    <row r="6256" spans="2:12" x14ac:dyDescent="0.25">
      <c r="B6256" s="234">
        <v>46260</v>
      </c>
      <c r="C6256" s="74" t="s">
        <v>12</v>
      </c>
      <c r="D6256" s="94" t="s">
        <v>144</v>
      </c>
      <c r="E6256" s="63">
        <v>343.97</v>
      </c>
      <c r="F6256" s="63">
        <v>1</v>
      </c>
      <c r="G6256" s="48">
        <f>+(Ventas_Wellpro[[#This Row],[Precio de Venta]]*0.16)*Ventas_Wellpro[[#This Row],[Cantidad Vendida]]</f>
        <v>55.035200000000003</v>
      </c>
      <c r="H6256" s="48">
        <v>343.97</v>
      </c>
      <c r="I6256" s="17">
        <f>+Ventas_Wellpro[[#This Row],[Total de Venta sin IVA]]+Ventas_Wellpro[[#This Row],[IVA]]</f>
        <v>399.00520000000006</v>
      </c>
      <c r="J6256">
        <f>YEAR(Ventas_Wellpro[[#This Row],[Fecha]])</f>
        <v>2026</v>
      </c>
      <c r="K6256" t="str">
        <f>TEXT(Ventas_Wellpro[[#This Row],[Fecha]],"MMMM")</f>
        <v>agosto</v>
      </c>
      <c r="L6256">
        <f>DAY(Ventas_Wellpro[[#This Row],[Fecha]])</f>
        <v>26</v>
      </c>
    </row>
    <row r="6257" spans="2:12" x14ac:dyDescent="0.25">
      <c r="B6257" s="235">
        <v>46260</v>
      </c>
      <c r="C6257" s="74" t="s">
        <v>12</v>
      </c>
      <c r="D6257" s="95" t="s">
        <v>144</v>
      </c>
      <c r="E6257" s="64">
        <v>343.97</v>
      </c>
      <c r="F6257" s="64">
        <v>1</v>
      </c>
      <c r="G6257" s="48">
        <f>+(Ventas_Wellpro[[#This Row],[Precio de Venta]]*0.16)*Ventas_Wellpro[[#This Row],[Cantidad Vendida]]</f>
        <v>55.035200000000003</v>
      </c>
      <c r="H6257" s="65">
        <v>343.97</v>
      </c>
      <c r="I6257" s="17">
        <f>+Ventas_Wellpro[[#This Row],[Total de Venta sin IVA]]+Ventas_Wellpro[[#This Row],[IVA]]</f>
        <v>399.00520000000006</v>
      </c>
      <c r="J6257">
        <f>YEAR(Ventas_Wellpro[[#This Row],[Fecha]])</f>
        <v>2026</v>
      </c>
      <c r="K6257" t="str">
        <f>TEXT(Ventas_Wellpro[[#This Row],[Fecha]],"MMMM")</f>
        <v>agosto</v>
      </c>
      <c r="L6257">
        <f>DAY(Ventas_Wellpro[[#This Row],[Fecha]])</f>
        <v>26</v>
      </c>
    </row>
    <row r="6258" spans="2:12" x14ac:dyDescent="0.25">
      <c r="B6258" s="234">
        <v>46261</v>
      </c>
      <c r="C6258" s="74" t="s">
        <v>12</v>
      </c>
      <c r="D6258" s="94" t="s">
        <v>144</v>
      </c>
      <c r="E6258" s="63">
        <v>343.97</v>
      </c>
      <c r="F6258" s="63">
        <v>1</v>
      </c>
      <c r="G6258" s="48">
        <f>+(Ventas_Wellpro[[#This Row],[Precio de Venta]]*0.16)*Ventas_Wellpro[[#This Row],[Cantidad Vendida]]</f>
        <v>55.035200000000003</v>
      </c>
      <c r="H6258" s="48">
        <v>343.97</v>
      </c>
      <c r="I6258" s="17">
        <f>+Ventas_Wellpro[[#This Row],[Total de Venta sin IVA]]+Ventas_Wellpro[[#This Row],[IVA]]</f>
        <v>399.00520000000006</v>
      </c>
      <c r="J6258">
        <f>YEAR(Ventas_Wellpro[[#This Row],[Fecha]])</f>
        <v>2026</v>
      </c>
      <c r="K6258" t="str">
        <f>TEXT(Ventas_Wellpro[[#This Row],[Fecha]],"MMMM")</f>
        <v>agosto</v>
      </c>
      <c r="L6258">
        <f>DAY(Ventas_Wellpro[[#This Row],[Fecha]])</f>
        <v>27</v>
      </c>
    </row>
    <row r="6259" spans="2:12" x14ac:dyDescent="0.25">
      <c r="B6259" s="235">
        <v>46261</v>
      </c>
      <c r="C6259" s="74" t="s">
        <v>12</v>
      </c>
      <c r="D6259" s="95" t="s">
        <v>144</v>
      </c>
      <c r="E6259" s="64">
        <v>343.97</v>
      </c>
      <c r="F6259" s="64">
        <v>1</v>
      </c>
      <c r="G6259" s="48">
        <f>+(Ventas_Wellpro[[#This Row],[Precio de Venta]]*0.16)*Ventas_Wellpro[[#This Row],[Cantidad Vendida]]</f>
        <v>55.035200000000003</v>
      </c>
      <c r="H6259" s="65">
        <v>343.97</v>
      </c>
      <c r="I6259" s="17">
        <f>+Ventas_Wellpro[[#This Row],[Total de Venta sin IVA]]+Ventas_Wellpro[[#This Row],[IVA]]</f>
        <v>399.00520000000006</v>
      </c>
      <c r="J6259">
        <f>YEAR(Ventas_Wellpro[[#This Row],[Fecha]])</f>
        <v>2026</v>
      </c>
      <c r="K6259" t="str">
        <f>TEXT(Ventas_Wellpro[[#This Row],[Fecha]],"MMMM")</f>
        <v>agosto</v>
      </c>
      <c r="L6259">
        <f>DAY(Ventas_Wellpro[[#This Row],[Fecha]])</f>
        <v>27</v>
      </c>
    </row>
    <row r="6260" spans="2:12" x14ac:dyDescent="0.25">
      <c r="B6260" s="234">
        <v>46261</v>
      </c>
      <c r="C6260" s="74" t="s">
        <v>12</v>
      </c>
      <c r="D6260" s="94" t="s">
        <v>144</v>
      </c>
      <c r="E6260" s="63">
        <v>343.97</v>
      </c>
      <c r="F6260" s="63">
        <v>1</v>
      </c>
      <c r="G6260" s="48">
        <f>+(Ventas_Wellpro[[#This Row],[Precio de Venta]]*0.16)*Ventas_Wellpro[[#This Row],[Cantidad Vendida]]</f>
        <v>55.035200000000003</v>
      </c>
      <c r="H6260" s="48">
        <v>343.97</v>
      </c>
      <c r="I6260" s="17">
        <f>+Ventas_Wellpro[[#This Row],[Total de Venta sin IVA]]+Ventas_Wellpro[[#This Row],[IVA]]</f>
        <v>399.00520000000006</v>
      </c>
      <c r="J6260">
        <f>YEAR(Ventas_Wellpro[[#This Row],[Fecha]])</f>
        <v>2026</v>
      </c>
      <c r="K6260" t="str">
        <f>TEXT(Ventas_Wellpro[[#This Row],[Fecha]],"MMMM")</f>
        <v>agosto</v>
      </c>
      <c r="L6260">
        <f>DAY(Ventas_Wellpro[[#This Row],[Fecha]])</f>
        <v>27</v>
      </c>
    </row>
    <row r="6261" spans="2:12" x14ac:dyDescent="0.25">
      <c r="B6261" s="235">
        <v>46262</v>
      </c>
      <c r="C6261" s="74" t="s">
        <v>12</v>
      </c>
      <c r="D6261" s="95" t="s">
        <v>144</v>
      </c>
      <c r="E6261" s="64">
        <v>343.97</v>
      </c>
      <c r="F6261" s="64">
        <v>1</v>
      </c>
      <c r="G6261" s="48">
        <f>+(Ventas_Wellpro[[#This Row],[Precio de Venta]]*0.16)*Ventas_Wellpro[[#This Row],[Cantidad Vendida]]</f>
        <v>55.035200000000003</v>
      </c>
      <c r="H6261" s="65">
        <v>343.97</v>
      </c>
      <c r="I6261" s="17">
        <f>+Ventas_Wellpro[[#This Row],[Total de Venta sin IVA]]+Ventas_Wellpro[[#This Row],[IVA]]</f>
        <v>399.00520000000006</v>
      </c>
      <c r="J6261">
        <f>YEAR(Ventas_Wellpro[[#This Row],[Fecha]])</f>
        <v>2026</v>
      </c>
      <c r="K6261" t="str">
        <f>TEXT(Ventas_Wellpro[[#This Row],[Fecha]],"MMMM")</f>
        <v>agosto</v>
      </c>
      <c r="L6261">
        <f>DAY(Ventas_Wellpro[[#This Row],[Fecha]])</f>
        <v>28</v>
      </c>
    </row>
    <row r="6262" spans="2:12" x14ac:dyDescent="0.25">
      <c r="B6262" s="234">
        <v>46262</v>
      </c>
      <c r="C6262" s="74" t="s">
        <v>12</v>
      </c>
      <c r="D6262" s="94" t="s">
        <v>144</v>
      </c>
      <c r="E6262" s="63">
        <v>343.97</v>
      </c>
      <c r="F6262" s="63">
        <v>1</v>
      </c>
      <c r="G6262" s="48">
        <f>+(Ventas_Wellpro[[#This Row],[Precio de Venta]]*0.16)*Ventas_Wellpro[[#This Row],[Cantidad Vendida]]</f>
        <v>55.035200000000003</v>
      </c>
      <c r="H6262" s="48">
        <v>343.97</v>
      </c>
      <c r="I6262" s="17">
        <f>+Ventas_Wellpro[[#This Row],[Total de Venta sin IVA]]+Ventas_Wellpro[[#This Row],[IVA]]</f>
        <v>399.00520000000006</v>
      </c>
      <c r="J6262">
        <f>YEAR(Ventas_Wellpro[[#This Row],[Fecha]])</f>
        <v>2026</v>
      </c>
      <c r="K6262" t="str">
        <f>TEXT(Ventas_Wellpro[[#This Row],[Fecha]],"MMMM")</f>
        <v>agosto</v>
      </c>
      <c r="L6262">
        <f>DAY(Ventas_Wellpro[[#This Row],[Fecha]])</f>
        <v>28</v>
      </c>
    </row>
    <row r="6263" spans="2:12" x14ac:dyDescent="0.25">
      <c r="B6263" s="235">
        <v>46262</v>
      </c>
      <c r="C6263" s="74" t="s">
        <v>12</v>
      </c>
      <c r="D6263" s="95" t="s">
        <v>144</v>
      </c>
      <c r="E6263" s="64">
        <v>343.97</v>
      </c>
      <c r="F6263" s="64">
        <v>1</v>
      </c>
      <c r="G6263" s="48">
        <f>+(Ventas_Wellpro[[#This Row],[Precio de Venta]]*0.16)*Ventas_Wellpro[[#This Row],[Cantidad Vendida]]</f>
        <v>55.035200000000003</v>
      </c>
      <c r="H6263" s="65">
        <v>343.97</v>
      </c>
      <c r="I6263" s="17">
        <f>+Ventas_Wellpro[[#This Row],[Total de Venta sin IVA]]+Ventas_Wellpro[[#This Row],[IVA]]</f>
        <v>399.00520000000006</v>
      </c>
      <c r="J6263">
        <f>YEAR(Ventas_Wellpro[[#This Row],[Fecha]])</f>
        <v>2026</v>
      </c>
      <c r="K6263" t="str">
        <f>TEXT(Ventas_Wellpro[[#This Row],[Fecha]],"MMMM")</f>
        <v>agosto</v>
      </c>
      <c r="L6263">
        <f>DAY(Ventas_Wellpro[[#This Row],[Fecha]])</f>
        <v>28</v>
      </c>
    </row>
    <row r="6264" spans="2:12" x14ac:dyDescent="0.25">
      <c r="B6264" s="234">
        <v>46265</v>
      </c>
      <c r="C6264" s="74" t="s">
        <v>12</v>
      </c>
      <c r="D6264" s="94" t="s">
        <v>144</v>
      </c>
      <c r="E6264" s="63">
        <v>343.97</v>
      </c>
      <c r="F6264" s="63">
        <v>1</v>
      </c>
      <c r="G6264" s="48">
        <f>+(Ventas_Wellpro[[#This Row],[Precio de Venta]]*0.16)*Ventas_Wellpro[[#This Row],[Cantidad Vendida]]</f>
        <v>55.035200000000003</v>
      </c>
      <c r="H6264" s="48">
        <v>343.97</v>
      </c>
      <c r="I6264" s="17">
        <f>+Ventas_Wellpro[[#This Row],[Total de Venta sin IVA]]+Ventas_Wellpro[[#This Row],[IVA]]</f>
        <v>399.00520000000006</v>
      </c>
      <c r="J6264">
        <f>YEAR(Ventas_Wellpro[[#This Row],[Fecha]])</f>
        <v>2026</v>
      </c>
      <c r="K6264" t="str">
        <f>TEXT(Ventas_Wellpro[[#This Row],[Fecha]],"MMMM")</f>
        <v>agosto</v>
      </c>
      <c r="L6264">
        <f>DAY(Ventas_Wellpro[[#This Row],[Fecha]])</f>
        <v>31</v>
      </c>
    </row>
    <row r="6265" spans="2:12" x14ac:dyDescent="0.25">
      <c r="B6265" s="235">
        <v>46265</v>
      </c>
      <c r="C6265" s="74" t="s">
        <v>12</v>
      </c>
      <c r="D6265" s="95" t="s">
        <v>144</v>
      </c>
      <c r="E6265" s="64">
        <v>343.97</v>
      </c>
      <c r="F6265" s="64">
        <v>1</v>
      </c>
      <c r="G6265" s="48">
        <f>+(Ventas_Wellpro[[#This Row],[Precio de Venta]]*0.16)*Ventas_Wellpro[[#This Row],[Cantidad Vendida]]</f>
        <v>55.035200000000003</v>
      </c>
      <c r="H6265" s="65">
        <v>343.97</v>
      </c>
      <c r="I6265" s="17">
        <f>+Ventas_Wellpro[[#This Row],[Total de Venta sin IVA]]+Ventas_Wellpro[[#This Row],[IVA]]</f>
        <v>399.00520000000006</v>
      </c>
      <c r="J6265">
        <f>YEAR(Ventas_Wellpro[[#This Row],[Fecha]])</f>
        <v>2026</v>
      </c>
      <c r="K6265" t="str">
        <f>TEXT(Ventas_Wellpro[[#This Row],[Fecha]],"MMMM")</f>
        <v>agosto</v>
      </c>
      <c r="L6265">
        <f>DAY(Ventas_Wellpro[[#This Row],[Fecha]])</f>
        <v>31</v>
      </c>
    </row>
    <row r="6266" spans="2:12" x14ac:dyDescent="0.25">
      <c r="B6266" s="234">
        <v>46265</v>
      </c>
      <c r="C6266" s="74" t="s">
        <v>12</v>
      </c>
      <c r="D6266" s="94" t="s">
        <v>144</v>
      </c>
      <c r="E6266" s="63">
        <v>343.97</v>
      </c>
      <c r="F6266" s="63">
        <v>1</v>
      </c>
      <c r="G6266" s="48">
        <f>+(Ventas_Wellpro[[#This Row],[Precio de Venta]]*0.16)*Ventas_Wellpro[[#This Row],[Cantidad Vendida]]</f>
        <v>55.035200000000003</v>
      </c>
      <c r="H6266" s="48">
        <v>343.97</v>
      </c>
      <c r="I6266" s="17">
        <f>+Ventas_Wellpro[[#This Row],[Total de Venta sin IVA]]+Ventas_Wellpro[[#This Row],[IVA]]</f>
        <v>399.00520000000006</v>
      </c>
      <c r="J6266">
        <f>YEAR(Ventas_Wellpro[[#This Row],[Fecha]])</f>
        <v>2026</v>
      </c>
      <c r="K6266" t="str">
        <f>TEXT(Ventas_Wellpro[[#This Row],[Fecha]],"MMMM")</f>
        <v>agosto</v>
      </c>
      <c r="L6266">
        <f>DAY(Ventas_Wellpro[[#This Row],[Fecha]])</f>
        <v>31</v>
      </c>
    </row>
    <row r="6267" spans="2:12" x14ac:dyDescent="0.25">
      <c r="B6267" s="235">
        <v>46265</v>
      </c>
      <c r="C6267" s="74" t="s">
        <v>12</v>
      </c>
      <c r="D6267" s="95" t="s">
        <v>144</v>
      </c>
      <c r="E6267" s="64">
        <v>343.97</v>
      </c>
      <c r="F6267" s="64">
        <v>1</v>
      </c>
      <c r="G6267" s="48">
        <f>+(Ventas_Wellpro[[#This Row],[Precio de Venta]]*0.16)*Ventas_Wellpro[[#This Row],[Cantidad Vendida]]</f>
        <v>55.035200000000003</v>
      </c>
      <c r="H6267" s="65">
        <v>343.97</v>
      </c>
      <c r="I6267" s="17">
        <f>+Ventas_Wellpro[[#This Row],[Total de Venta sin IVA]]+Ventas_Wellpro[[#This Row],[IVA]]</f>
        <v>399.00520000000006</v>
      </c>
      <c r="J6267">
        <f>YEAR(Ventas_Wellpro[[#This Row],[Fecha]])</f>
        <v>2026</v>
      </c>
      <c r="K6267" t="str">
        <f>TEXT(Ventas_Wellpro[[#This Row],[Fecha]],"MMMM")</f>
        <v>agosto</v>
      </c>
      <c r="L6267">
        <f>DAY(Ventas_Wellpro[[#This Row],[Fecha]])</f>
        <v>31</v>
      </c>
    </row>
    <row r="6268" spans="2:12" x14ac:dyDescent="0.25">
      <c r="B6268" s="234">
        <v>46265</v>
      </c>
      <c r="C6268" s="74" t="s">
        <v>12</v>
      </c>
      <c r="D6268" s="94" t="s">
        <v>144</v>
      </c>
      <c r="E6268" s="63">
        <v>343.97</v>
      </c>
      <c r="F6268" s="63">
        <v>1</v>
      </c>
      <c r="G6268" s="48">
        <f>+(Ventas_Wellpro[[#This Row],[Precio de Venta]]*0.16)*Ventas_Wellpro[[#This Row],[Cantidad Vendida]]</f>
        <v>55.035200000000003</v>
      </c>
      <c r="H6268" s="48">
        <v>343.97</v>
      </c>
      <c r="I6268" s="17">
        <f>+Ventas_Wellpro[[#This Row],[Total de Venta sin IVA]]+Ventas_Wellpro[[#This Row],[IVA]]</f>
        <v>399.00520000000006</v>
      </c>
      <c r="J6268">
        <f>YEAR(Ventas_Wellpro[[#This Row],[Fecha]])</f>
        <v>2026</v>
      </c>
      <c r="K6268" t="str">
        <f>TEXT(Ventas_Wellpro[[#This Row],[Fecha]],"MMMM")</f>
        <v>agosto</v>
      </c>
      <c r="L6268">
        <f>DAY(Ventas_Wellpro[[#This Row],[Fecha]])</f>
        <v>31</v>
      </c>
    </row>
    <row r="6269" spans="2:12" x14ac:dyDescent="0.25">
      <c r="B6269" s="235">
        <v>46265</v>
      </c>
      <c r="C6269" s="74" t="s">
        <v>12</v>
      </c>
      <c r="D6269" s="95" t="s">
        <v>144</v>
      </c>
      <c r="E6269" s="64">
        <v>343.97</v>
      </c>
      <c r="F6269" s="64">
        <v>1</v>
      </c>
      <c r="G6269" s="48">
        <f>+(Ventas_Wellpro[[#This Row],[Precio de Venta]]*0.16)*Ventas_Wellpro[[#This Row],[Cantidad Vendida]]</f>
        <v>55.035200000000003</v>
      </c>
      <c r="H6269" s="65">
        <v>343.97</v>
      </c>
      <c r="I6269" s="17">
        <f>+Ventas_Wellpro[[#This Row],[Total de Venta sin IVA]]+Ventas_Wellpro[[#This Row],[IVA]]</f>
        <v>399.00520000000006</v>
      </c>
      <c r="J6269">
        <f>YEAR(Ventas_Wellpro[[#This Row],[Fecha]])</f>
        <v>2026</v>
      </c>
      <c r="K6269" t="str">
        <f>TEXT(Ventas_Wellpro[[#This Row],[Fecha]],"MMMM")</f>
        <v>agosto</v>
      </c>
      <c r="L6269">
        <f>DAY(Ventas_Wellpro[[#This Row],[Fecha]])</f>
        <v>31</v>
      </c>
    </row>
    <row r="6270" spans="2:12" x14ac:dyDescent="0.25">
      <c r="B6270" s="234">
        <v>46237</v>
      </c>
      <c r="C6270" s="74" t="s">
        <v>11</v>
      </c>
      <c r="D6270" s="94" t="s">
        <v>197</v>
      </c>
      <c r="E6270" s="63">
        <v>211.23</v>
      </c>
      <c r="F6270" s="63">
        <v>6</v>
      </c>
      <c r="G6270" s="48">
        <f>+(Ventas_Wellpro[[#This Row],[Precio de Venta]]*0.16)*Ventas_Wellpro[[#This Row],[Cantidad Vendida]]</f>
        <v>202.7808</v>
      </c>
      <c r="H6270" s="48">
        <v>1267.3800000000001</v>
      </c>
      <c r="I6270" s="17">
        <f>+Ventas_Wellpro[[#This Row],[Total de Venta sin IVA]]+Ventas_Wellpro[[#This Row],[IVA]]</f>
        <v>1470.1608000000001</v>
      </c>
      <c r="J6270">
        <f>YEAR(Ventas_Wellpro[[#This Row],[Fecha]])</f>
        <v>2026</v>
      </c>
      <c r="K6270" t="str">
        <f>TEXT(Ventas_Wellpro[[#This Row],[Fecha]],"MMMM")</f>
        <v>agosto</v>
      </c>
      <c r="L6270">
        <f>DAY(Ventas_Wellpro[[#This Row],[Fecha]])</f>
        <v>3</v>
      </c>
    </row>
    <row r="6271" spans="2:12" x14ac:dyDescent="0.25">
      <c r="B6271" s="235">
        <v>46237</v>
      </c>
      <c r="C6271" s="74" t="s">
        <v>11</v>
      </c>
      <c r="D6271" s="95" t="s">
        <v>144</v>
      </c>
      <c r="E6271" s="64">
        <v>343.97</v>
      </c>
      <c r="F6271" s="64">
        <v>1</v>
      </c>
      <c r="G6271" s="48">
        <f>+(Ventas_Wellpro[[#This Row],[Precio de Venta]]*0.16)*Ventas_Wellpro[[#This Row],[Cantidad Vendida]]</f>
        <v>55.035200000000003</v>
      </c>
      <c r="H6271" s="65">
        <v>343.97</v>
      </c>
      <c r="I6271" s="17">
        <f>+Ventas_Wellpro[[#This Row],[Total de Venta sin IVA]]+Ventas_Wellpro[[#This Row],[IVA]]</f>
        <v>399.00520000000006</v>
      </c>
      <c r="J6271">
        <f>YEAR(Ventas_Wellpro[[#This Row],[Fecha]])</f>
        <v>2026</v>
      </c>
      <c r="K6271" t="str">
        <f>TEXT(Ventas_Wellpro[[#This Row],[Fecha]],"MMMM")</f>
        <v>agosto</v>
      </c>
      <c r="L6271">
        <f>DAY(Ventas_Wellpro[[#This Row],[Fecha]])</f>
        <v>3</v>
      </c>
    </row>
    <row r="6272" spans="2:12" x14ac:dyDescent="0.25">
      <c r="B6272" s="234">
        <v>46240</v>
      </c>
      <c r="C6272" s="74" t="s">
        <v>11</v>
      </c>
      <c r="D6272" s="94" t="s">
        <v>144</v>
      </c>
      <c r="E6272" s="63">
        <v>343.97</v>
      </c>
      <c r="F6272" s="63">
        <v>1</v>
      </c>
      <c r="G6272" s="48">
        <f>+(Ventas_Wellpro[[#This Row],[Precio de Venta]]*0.16)*Ventas_Wellpro[[#This Row],[Cantidad Vendida]]</f>
        <v>55.035200000000003</v>
      </c>
      <c r="H6272" s="48">
        <v>343.97</v>
      </c>
      <c r="I6272" s="17">
        <f>+Ventas_Wellpro[[#This Row],[Total de Venta sin IVA]]+Ventas_Wellpro[[#This Row],[IVA]]</f>
        <v>399.00520000000006</v>
      </c>
      <c r="J6272">
        <f>YEAR(Ventas_Wellpro[[#This Row],[Fecha]])</f>
        <v>2026</v>
      </c>
      <c r="K6272" t="str">
        <f>TEXT(Ventas_Wellpro[[#This Row],[Fecha]],"MMMM")</f>
        <v>agosto</v>
      </c>
      <c r="L6272">
        <f>DAY(Ventas_Wellpro[[#This Row],[Fecha]])</f>
        <v>6</v>
      </c>
    </row>
    <row r="6273" spans="2:12" x14ac:dyDescent="0.25">
      <c r="B6273" s="235">
        <v>46244</v>
      </c>
      <c r="C6273" s="74" t="s">
        <v>11</v>
      </c>
      <c r="D6273" s="95" t="s">
        <v>144</v>
      </c>
      <c r="E6273" s="64">
        <v>343.97</v>
      </c>
      <c r="F6273" s="64">
        <v>1</v>
      </c>
      <c r="G6273" s="48">
        <f>+(Ventas_Wellpro[[#This Row],[Precio de Venta]]*0.16)*Ventas_Wellpro[[#This Row],[Cantidad Vendida]]</f>
        <v>55.035200000000003</v>
      </c>
      <c r="H6273" s="65">
        <v>343.97</v>
      </c>
      <c r="I6273" s="17">
        <f>+Ventas_Wellpro[[#This Row],[Total de Venta sin IVA]]+Ventas_Wellpro[[#This Row],[IVA]]</f>
        <v>399.00520000000006</v>
      </c>
      <c r="J6273">
        <f>YEAR(Ventas_Wellpro[[#This Row],[Fecha]])</f>
        <v>2026</v>
      </c>
      <c r="K6273" t="str">
        <f>TEXT(Ventas_Wellpro[[#This Row],[Fecha]],"MMMM")</f>
        <v>agosto</v>
      </c>
      <c r="L6273">
        <f>DAY(Ventas_Wellpro[[#This Row],[Fecha]])</f>
        <v>10</v>
      </c>
    </row>
    <row r="6274" spans="2:12" x14ac:dyDescent="0.25">
      <c r="B6274" s="234">
        <v>46244</v>
      </c>
      <c r="C6274" s="74" t="s">
        <v>11</v>
      </c>
      <c r="D6274" s="94" t="s">
        <v>144</v>
      </c>
      <c r="E6274" s="63">
        <v>343.97</v>
      </c>
      <c r="F6274" s="63">
        <v>1</v>
      </c>
      <c r="G6274" s="48">
        <f>+(Ventas_Wellpro[[#This Row],[Precio de Venta]]*0.16)*Ventas_Wellpro[[#This Row],[Cantidad Vendida]]</f>
        <v>55.035200000000003</v>
      </c>
      <c r="H6274" s="48">
        <v>343.97</v>
      </c>
      <c r="I6274" s="17">
        <f>+Ventas_Wellpro[[#This Row],[Total de Venta sin IVA]]+Ventas_Wellpro[[#This Row],[IVA]]</f>
        <v>399.00520000000006</v>
      </c>
      <c r="J6274">
        <f>YEAR(Ventas_Wellpro[[#This Row],[Fecha]])</f>
        <v>2026</v>
      </c>
      <c r="K6274" t="str">
        <f>TEXT(Ventas_Wellpro[[#This Row],[Fecha]],"MMMM")</f>
        <v>agosto</v>
      </c>
      <c r="L6274">
        <f>DAY(Ventas_Wellpro[[#This Row],[Fecha]])</f>
        <v>10</v>
      </c>
    </row>
    <row r="6275" spans="2:12" x14ac:dyDescent="0.25">
      <c r="B6275" s="235">
        <v>46245</v>
      </c>
      <c r="C6275" s="74" t="s">
        <v>11</v>
      </c>
      <c r="D6275" s="95" t="s">
        <v>144</v>
      </c>
      <c r="E6275" s="64">
        <v>343.97</v>
      </c>
      <c r="F6275" s="64">
        <v>1</v>
      </c>
      <c r="G6275" s="48">
        <f>+(Ventas_Wellpro[[#This Row],[Precio de Venta]]*0.16)*Ventas_Wellpro[[#This Row],[Cantidad Vendida]]</f>
        <v>55.035200000000003</v>
      </c>
      <c r="H6275" s="65">
        <v>343.97</v>
      </c>
      <c r="I6275" s="17">
        <f>+Ventas_Wellpro[[#This Row],[Total de Venta sin IVA]]+Ventas_Wellpro[[#This Row],[IVA]]</f>
        <v>399.00520000000006</v>
      </c>
      <c r="J6275">
        <f>YEAR(Ventas_Wellpro[[#This Row],[Fecha]])</f>
        <v>2026</v>
      </c>
      <c r="K6275" t="str">
        <f>TEXT(Ventas_Wellpro[[#This Row],[Fecha]],"MMMM")</f>
        <v>agosto</v>
      </c>
      <c r="L6275">
        <f>DAY(Ventas_Wellpro[[#This Row],[Fecha]])</f>
        <v>11</v>
      </c>
    </row>
    <row r="6276" spans="2:12" x14ac:dyDescent="0.25">
      <c r="B6276" s="234">
        <v>46246</v>
      </c>
      <c r="C6276" s="74" t="s">
        <v>11</v>
      </c>
      <c r="D6276" s="94" t="s">
        <v>144</v>
      </c>
      <c r="E6276" s="63">
        <v>343.97</v>
      </c>
      <c r="F6276" s="63">
        <v>1</v>
      </c>
      <c r="G6276" s="48">
        <f>+(Ventas_Wellpro[[#This Row],[Precio de Venta]]*0.16)*Ventas_Wellpro[[#This Row],[Cantidad Vendida]]</f>
        <v>55.035200000000003</v>
      </c>
      <c r="H6276" s="48">
        <v>343.97</v>
      </c>
      <c r="I6276" s="17">
        <f>+Ventas_Wellpro[[#This Row],[Total de Venta sin IVA]]+Ventas_Wellpro[[#This Row],[IVA]]</f>
        <v>399.00520000000006</v>
      </c>
      <c r="J6276">
        <f>YEAR(Ventas_Wellpro[[#This Row],[Fecha]])</f>
        <v>2026</v>
      </c>
      <c r="K6276" t="str">
        <f>TEXT(Ventas_Wellpro[[#This Row],[Fecha]],"MMMM")</f>
        <v>agosto</v>
      </c>
      <c r="L6276">
        <f>DAY(Ventas_Wellpro[[#This Row],[Fecha]])</f>
        <v>12</v>
      </c>
    </row>
    <row r="6277" spans="2:12" x14ac:dyDescent="0.25">
      <c r="B6277" s="235">
        <v>46246</v>
      </c>
      <c r="C6277" s="74" t="s">
        <v>11</v>
      </c>
      <c r="D6277" s="95" t="s">
        <v>144</v>
      </c>
      <c r="E6277" s="64">
        <v>343.97</v>
      </c>
      <c r="F6277" s="64">
        <v>1</v>
      </c>
      <c r="G6277" s="48">
        <f>+(Ventas_Wellpro[[#This Row],[Precio de Venta]]*0.16)*Ventas_Wellpro[[#This Row],[Cantidad Vendida]]</f>
        <v>55.035200000000003</v>
      </c>
      <c r="H6277" s="65">
        <v>343.97</v>
      </c>
      <c r="I6277" s="17">
        <f>+Ventas_Wellpro[[#This Row],[Total de Venta sin IVA]]+Ventas_Wellpro[[#This Row],[IVA]]</f>
        <v>399.00520000000006</v>
      </c>
      <c r="J6277">
        <f>YEAR(Ventas_Wellpro[[#This Row],[Fecha]])</f>
        <v>2026</v>
      </c>
      <c r="K6277" t="str">
        <f>TEXT(Ventas_Wellpro[[#This Row],[Fecha]],"MMMM")</f>
        <v>agosto</v>
      </c>
      <c r="L6277">
        <f>DAY(Ventas_Wellpro[[#This Row],[Fecha]])</f>
        <v>12</v>
      </c>
    </row>
    <row r="6278" spans="2:12" x14ac:dyDescent="0.25">
      <c r="B6278" s="234">
        <v>46247</v>
      </c>
      <c r="C6278" s="74" t="s">
        <v>11</v>
      </c>
      <c r="D6278" s="94" t="s">
        <v>144</v>
      </c>
      <c r="E6278" s="63">
        <v>343.97</v>
      </c>
      <c r="F6278" s="63">
        <v>1</v>
      </c>
      <c r="G6278" s="48">
        <f>+(Ventas_Wellpro[[#This Row],[Precio de Venta]]*0.16)*Ventas_Wellpro[[#This Row],[Cantidad Vendida]]</f>
        <v>55.035200000000003</v>
      </c>
      <c r="H6278" s="48">
        <v>343.97</v>
      </c>
      <c r="I6278" s="17">
        <f>+Ventas_Wellpro[[#This Row],[Total de Venta sin IVA]]+Ventas_Wellpro[[#This Row],[IVA]]</f>
        <v>399.00520000000006</v>
      </c>
      <c r="J6278">
        <f>YEAR(Ventas_Wellpro[[#This Row],[Fecha]])</f>
        <v>2026</v>
      </c>
      <c r="K6278" t="str">
        <f>TEXT(Ventas_Wellpro[[#This Row],[Fecha]],"MMMM")</f>
        <v>agosto</v>
      </c>
      <c r="L6278">
        <f>DAY(Ventas_Wellpro[[#This Row],[Fecha]])</f>
        <v>13</v>
      </c>
    </row>
    <row r="6279" spans="2:12" x14ac:dyDescent="0.25">
      <c r="B6279" s="235">
        <v>46247</v>
      </c>
      <c r="C6279" s="74" t="s">
        <v>11</v>
      </c>
      <c r="D6279" s="95" t="s">
        <v>144</v>
      </c>
      <c r="E6279" s="64">
        <v>343.97</v>
      </c>
      <c r="F6279" s="64">
        <v>1</v>
      </c>
      <c r="G6279" s="48">
        <f>+(Ventas_Wellpro[[#This Row],[Precio de Venta]]*0.16)*Ventas_Wellpro[[#This Row],[Cantidad Vendida]]</f>
        <v>55.035200000000003</v>
      </c>
      <c r="H6279" s="65">
        <v>343.97</v>
      </c>
      <c r="I6279" s="17">
        <f>+Ventas_Wellpro[[#This Row],[Total de Venta sin IVA]]+Ventas_Wellpro[[#This Row],[IVA]]</f>
        <v>399.00520000000006</v>
      </c>
      <c r="J6279">
        <f>YEAR(Ventas_Wellpro[[#This Row],[Fecha]])</f>
        <v>2026</v>
      </c>
      <c r="K6279" t="str">
        <f>TEXT(Ventas_Wellpro[[#This Row],[Fecha]],"MMMM")</f>
        <v>agosto</v>
      </c>
      <c r="L6279">
        <f>DAY(Ventas_Wellpro[[#This Row],[Fecha]])</f>
        <v>13</v>
      </c>
    </row>
    <row r="6280" spans="2:12" x14ac:dyDescent="0.25">
      <c r="B6280" s="234">
        <v>46247</v>
      </c>
      <c r="C6280" s="74" t="s">
        <v>11</v>
      </c>
      <c r="D6280" s="94" t="s">
        <v>144</v>
      </c>
      <c r="E6280" s="63">
        <v>343.97</v>
      </c>
      <c r="F6280" s="63">
        <v>1</v>
      </c>
      <c r="G6280" s="48">
        <f>+(Ventas_Wellpro[[#This Row],[Precio de Venta]]*0.16)*Ventas_Wellpro[[#This Row],[Cantidad Vendida]]</f>
        <v>55.035200000000003</v>
      </c>
      <c r="H6280" s="48">
        <v>343.97</v>
      </c>
      <c r="I6280" s="17">
        <f>+Ventas_Wellpro[[#This Row],[Total de Venta sin IVA]]+Ventas_Wellpro[[#This Row],[IVA]]</f>
        <v>399.00520000000006</v>
      </c>
      <c r="J6280">
        <f>YEAR(Ventas_Wellpro[[#This Row],[Fecha]])</f>
        <v>2026</v>
      </c>
      <c r="K6280" t="str">
        <f>TEXT(Ventas_Wellpro[[#This Row],[Fecha]],"MMMM")</f>
        <v>agosto</v>
      </c>
      <c r="L6280">
        <f>DAY(Ventas_Wellpro[[#This Row],[Fecha]])</f>
        <v>13</v>
      </c>
    </row>
    <row r="6281" spans="2:12" x14ac:dyDescent="0.25">
      <c r="B6281" s="235">
        <v>46247</v>
      </c>
      <c r="C6281" s="74" t="s">
        <v>11</v>
      </c>
      <c r="D6281" s="95" t="s">
        <v>144</v>
      </c>
      <c r="E6281" s="64">
        <v>343.97</v>
      </c>
      <c r="F6281" s="64">
        <v>1</v>
      </c>
      <c r="G6281" s="48">
        <f>+(Ventas_Wellpro[[#This Row],[Precio de Venta]]*0.16)*Ventas_Wellpro[[#This Row],[Cantidad Vendida]]</f>
        <v>55.035200000000003</v>
      </c>
      <c r="H6281" s="65">
        <v>343.97</v>
      </c>
      <c r="I6281" s="17">
        <f>+Ventas_Wellpro[[#This Row],[Total de Venta sin IVA]]+Ventas_Wellpro[[#This Row],[IVA]]</f>
        <v>399.00520000000006</v>
      </c>
      <c r="J6281">
        <f>YEAR(Ventas_Wellpro[[#This Row],[Fecha]])</f>
        <v>2026</v>
      </c>
      <c r="K6281" t="str">
        <f>TEXT(Ventas_Wellpro[[#This Row],[Fecha]],"MMMM")</f>
        <v>agosto</v>
      </c>
      <c r="L6281">
        <f>DAY(Ventas_Wellpro[[#This Row],[Fecha]])</f>
        <v>13</v>
      </c>
    </row>
    <row r="6282" spans="2:12" x14ac:dyDescent="0.25">
      <c r="B6282" s="234">
        <v>46251</v>
      </c>
      <c r="C6282" s="74" t="s">
        <v>11</v>
      </c>
      <c r="D6282" s="94" t="s">
        <v>144</v>
      </c>
      <c r="E6282" s="63">
        <v>343.97</v>
      </c>
      <c r="F6282" s="63">
        <v>1</v>
      </c>
      <c r="G6282" s="48">
        <f>+(Ventas_Wellpro[[#This Row],[Precio de Venta]]*0.16)*Ventas_Wellpro[[#This Row],[Cantidad Vendida]]</f>
        <v>55.035200000000003</v>
      </c>
      <c r="H6282" s="48">
        <v>343.97</v>
      </c>
      <c r="I6282" s="17">
        <f>+Ventas_Wellpro[[#This Row],[Total de Venta sin IVA]]+Ventas_Wellpro[[#This Row],[IVA]]</f>
        <v>399.00520000000006</v>
      </c>
      <c r="J6282">
        <f>YEAR(Ventas_Wellpro[[#This Row],[Fecha]])</f>
        <v>2026</v>
      </c>
      <c r="K6282" t="str">
        <f>TEXT(Ventas_Wellpro[[#This Row],[Fecha]],"MMMM")</f>
        <v>agosto</v>
      </c>
      <c r="L6282">
        <f>DAY(Ventas_Wellpro[[#This Row],[Fecha]])</f>
        <v>17</v>
      </c>
    </row>
    <row r="6283" spans="2:12" x14ac:dyDescent="0.25">
      <c r="B6283" s="235">
        <v>46251</v>
      </c>
      <c r="C6283" s="74" t="s">
        <v>11</v>
      </c>
      <c r="D6283" s="95" t="s">
        <v>144</v>
      </c>
      <c r="E6283" s="64">
        <v>343.97</v>
      </c>
      <c r="F6283" s="64">
        <v>1</v>
      </c>
      <c r="G6283" s="48">
        <f>+(Ventas_Wellpro[[#This Row],[Precio de Venta]]*0.16)*Ventas_Wellpro[[#This Row],[Cantidad Vendida]]</f>
        <v>55.035200000000003</v>
      </c>
      <c r="H6283" s="65">
        <v>343.97</v>
      </c>
      <c r="I6283" s="17">
        <f>+Ventas_Wellpro[[#This Row],[Total de Venta sin IVA]]+Ventas_Wellpro[[#This Row],[IVA]]</f>
        <v>399.00520000000006</v>
      </c>
      <c r="J6283">
        <f>YEAR(Ventas_Wellpro[[#This Row],[Fecha]])</f>
        <v>2026</v>
      </c>
      <c r="K6283" t="str">
        <f>TEXT(Ventas_Wellpro[[#This Row],[Fecha]],"MMMM")</f>
        <v>agosto</v>
      </c>
      <c r="L6283">
        <f>DAY(Ventas_Wellpro[[#This Row],[Fecha]])</f>
        <v>17</v>
      </c>
    </row>
    <row r="6284" spans="2:12" x14ac:dyDescent="0.25">
      <c r="B6284" s="234">
        <v>46251</v>
      </c>
      <c r="C6284" s="74" t="s">
        <v>11</v>
      </c>
      <c r="D6284" s="94" t="s">
        <v>144</v>
      </c>
      <c r="E6284" s="63">
        <v>343.97</v>
      </c>
      <c r="F6284" s="63">
        <v>1</v>
      </c>
      <c r="G6284" s="48">
        <f>+(Ventas_Wellpro[[#This Row],[Precio de Venta]]*0.16)*Ventas_Wellpro[[#This Row],[Cantidad Vendida]]</f>
        <v>55.035200000000003</v>
      </c>
      <c r="H6284" s="48">
        <v>343.97</v>
      </c>
      <c r="I6284" s="17">
        <f>+Ventas_Wellpro[[#This Row],[Total de Venta sin IVA]]+Ventas_Wellpro[[#This Row],[IVA]]</f>
        <v>399.00520000000006</v>
      </c>
      <c r="J6284">
        <f>YEAR(Ventas_Wellpro[[#This Row],[Fecha]])</f>
        <v>2026</v>
      </c>
      <c r="K6284" t="str">
        <f>TEXT(Ventas_Wellpro[[#This Row],[Fecha]],"MMMM")</f>
        <v>agosto</v>
      </c>
      <c r="L6284">
        <f>DAY(Ventas_Wellpro[[#This Row],[Fecha]])</f>
        <v>17</v>
      </c>
    </row>
    <row r="6285" spans="2:12" x14ac:dyDescent="0.25">
      <c r="B6285" s="235">
        <v>46251</v>
      </c>
      <c r="C6285" s="74" t="s">
        <v>11</v>
      </c>
      <c r="D6285" s="95" t="s">
        <v>144</v>
      </c>
      <c r="E6285" s="64">
        <v>137.79</v>
      </c>
      <c r="F6285" s="64">
        <v>1</v>
      </c>
      <c r="G6285" s="48">
        <f>+(Ventas_Wellpro[[#This Row],[Precio de Venta]]*0.16)*Ventas_Wellpro[[#This Row],[Cantidad Vendida]]</f>
        <v>22.046399999999998</v>
      </c>
      <c r="H6285" s="65">
        <v>137.79</v>
      </c>
      <c r="I6285" s="17">
        <f>+Ventas_Wellpro[[#This Row],[Total de Venta sin IVA]]+Ventas_Wellpro[[#This Row],[IVA]]</f>
        <v>159.8364</v>
      </c>
      <c r="J6285">
        <f>YEAR(Ventas_Wellpro[[#This Row],[Fecha]])</f>
        <v>2026</v>
      </c>
      <c r="K6285" t="str">
        <f>TEXT(Ventas_Wellpro[[#This Row],[Fecha]],"MMMM")</f>
        <v>agosto</v>
      </c>
      <c r="L6285">
        <f>DAY(Ventas_Wellpro[[#This Row],[Fecha]])</f>
        <v>17</v>
      </c>
    </row>
    <row r="6286" spans="2:12" x14ac:dyDescent="0.25">
      <c r="B6286" s="234">
        <v>46251</v>
      </c>
      <c r="C6286" s="74" t="s">
        <v>11</v>
      </c>
      <c r="D6286" s="94" t="s">
        <v>144</v>
      </c>
      <c r="E6286" s="63">
        <v>343.97</v>
      </c>
      <c r="F6286" s="63">
        <v>1</v>
      </c>
      <c r="G6286" s="48">
        <f>+(Ventas_Wellpro[[#This Row],[Precio de Venta]]*0.16)*Ventas_Wellpro[[#This Row],[Cantidad Vendida]]</f>
        <v>55.035200000000003</v>
      </c>
      <c r="H6286" s="48">
        <v>343.97</v>
      </c>
      <c r="I6286" s="17">
        <f>+Ventas_Wellpro[[#This Row],[Total de Venta sin IVA]]+Ventas_Wellpro[[#This Row],[IVA]]</f>
        <v>399.00520000000006</v>
      </c>
      <c r="J6286">
        <f>YEAR(Ventas_Wellpro[[#This Row],[Fecha]])</f>
        <v>2026</v>
      </c>
      <c r="K6286" t="str">
        <f>TEXT(Ventas_Wellpro[[#This Row],[Fecha]],"MMMM")</f>
        <v>agosto</v>
      </c>
      <c r="L6286">
        <f>DAY(Ventas_Wellpro[[#This Row],[Fecha]])</f>
        <v>17</v>
      </c>
    </row>
    <row r="6287" spans="2:12" x14ac:dyDescent="0.25">
      <c r="B6287" s="235">
        <v>46251</v>
      </c>
      <c r="C6287" s="74" t="s">
        <v>11</v>
      </c>
      <c r="D6287" s="95" t="s">
        <v>144</v>
      </c>
      <c r="E6287" s="64">
        <v>343.97</v>
      </c>
      <c r="F6287" s="64">
        <v>1</v>
      </c>
      <c r="G6287" s="48">
        <f>+(Ventas_Wellpro[[#This Row],[Precio de Venta]]*0.16)*Ventas_Wellpro[[#This Row],[Cantidad Vendida]]</f>
        <v>55.035200000000003</v>
      </c>
      <c r="H6287" s="65">
        <v>343.97</v>
      </c>
      <c r="I6287" s="17">
        <f>+Ventas_Wellpro[[#This Row],[Total de Venta sin IVA]]+Ventas_Wellpro[[#This Row],[IVA]]</f>
        <v>399.00520000000006</v>
      </c>
      <c r="J6287">
        <f>YEAR(Ventas_Wellpro[[#This Row],[Fecha]])</f>
        <v>2026</v>
      </c>
      <c r="K6287" t="str">
        <f>TEXT(Ventas_Wellpro[[#This Row],[Fecha]],"MMMM")</f>
        <v>agosto</v>
      </c>
      <c r="L6287">
        <f>DAY(Ventas_Wellpro[[#This Row],[Fecha]])</f>
        <v>17</v>
      </c>
    </row>
    <row r="6288" spans="2:12" x14ac:dyDescent="0.25">
      <c r="B6288" s="234">
        <v>46251</v>
      </c>
      <c r="C6288" s="74" t="s">
        <v>11</v>
      </c>
      <c r="D6288" s="94" t="s">
        <v>144</v>
      </c>
      <c r="E6288" s="63">
        <v>343.97</v>
      </c>
      <c r="F6288" s="63">
        <v>1</v>
      </c>
      <c r="G6288" s="48">
        <f>+(Ventas_Wellpro[[#This Row],[Precio de Venta]]*0.16)*Ventas_Wellpro[[#This Row],[Cantidad Vendida]]</f>
        <v>55.035200000000003</v>
      </c>
      <c r="H6288" s="48">
        <v>343.97</v>
      </c>
      <c r="I6288" s="17">
        <f>+Ventas_Wellpro[[#This Row],[Total de Venta sin IVA]]+Ventas_Wellpro[[#This Row],[IVA]]</f>
        <v>399.00520000000006</v>
      </c>
      <c r="J6288">
        <f>YEAR(Ventas_Wellpro[[#This Row],[Fecha]])</f>
        <v>2026</v>
      </c>
      <c r="K6288" t="str">
        <f>TEXT(Ventas_Wellpro[[#This Row],[Fecha]],"MMMM")</f>
        <v>agosto</v>
      </c>
      <c r="L6288">
        <f>DAY(Ventas_Wellpro[[#This Row],[Fecha]])</f>
        <v>17</v>
      </c>
    </row>
    <row r="6289" spans="2:12" x14ac:dyDescent="0.25">
      <c r="B6289" s="235">
        <v>46252</v>
      </c>
      <c r="C6289" s="74" t="s">
        <v>11</v>
      </c>
      <c r="D6289" s="95" t="s">
        <v>144</v>
      </c>
      <c r="E6289" s="64">
        <v>343.97</v>
      </c>
      <c r="F6289" s="64">
        <v>1</v>
      </c>
      <c r="G6289" s="48">
        <f>+(Ventas_Wellpro[[#This Row],[Precio de Venta]]*0.16)*Ventas_Wellpro[[#This Row],[Cantidad Vendida]]</f>
        <v>55.035200000000003</v>
      </c>
      <c r="H6289" s="65">
        <v>343.97</v>
      </c>
      <c r="I6289" s="17">
        <f>+Ventas_Wellpro[[#This Row],[Total de Venta sin IVA]]+Ventas_Wellpro[[#This Row],[IVA]]</f>
        <v>399.00520000000006</v>
      </c>
      <c r="J6289">
        <f>YEAR(Ventas_Wellpro[[#This Row],[Fecha]])</f>
        <v>2026</v>
      </c>
      <c r="K6289" t="str">
        <f>TEXT(Ventas_Wellpro[[#This Row],[Fecha]],"MMMM")</f>
        <v>agosto</v>
      </c>
      <c r="L6289">
        <f>DAY(Ventas_Wellpro[[#This Row],[Fecha]])</f>
        <v>18</v>
      </c>
    </row>
    <row r="6290" spans="2:12" x14ac:dyDescent="0.25">
      <c r="B6290" s="234">
        <v>46252</v>
      </c>
      <c r="C6290" s="74" t="s">
        <v>11</v>
      </c>
      <c r="D6290" s="94" t="s">
        <v>144</v>
      </c>
      <c r="E6290" s="63">
        <v>343.97</v>
      </c>
      <c r="F6290" s="63">
        <v>1</v>
      </c>
      <c r="G6290" s="48">
        <f>+(Ventas_Wellpro[[#This Row],[Precio de Venta]]*0.16)*Ventas_Wellpro[[#This Row],[Cantidad Vendida]]</f>
        <v>55.035200000000003</v>
      </c>
      <c r="H6290" s="48">
        <v>343.97</v>
      </c>
      <c r="I6290" s="17">
        <f>+Ventas_Wellpro[[#This Row],[Total de Venta sin IVA]]+Ventas_Wellpro[[#This Row],[IVA]]</f>
        <v>399.00520000000006</v>
      </c>
      <c r="J6290">
        <f>YEAR(Ventas_Wellpro[[#This Row],[Fecha]])</f>
        <v>2026</v>
      </c>
      <c r="K6290" t="str">
        <f>TEXT(Ventas_Wellpro[[#This Row],[Fecha]],"MMMM")</f>
        <v>agosto</v>
      </c>
      <c r="L6290">
        <f>DAY(Ventas_Wellpro[[#This Row],[Fecha]])</f>
        <v>18</v>
      </c>
    </row>
    <row r="6291" spans="2:12" x14ac:dyDescent="0.25">
      <c r="B6291" s="235">
        <v>46252</v>
      </c>
      <c r="C6291" s="74" t="s">
        <v>11</v>
      </c>
      <c r="D6291" s="95" t="s">
        <v>144</v>
      </c>
      <c r="E6291" s="64">
        <v>343.97</v>
      </c>
      <c r="F6291" s="64">
        <v>1</v>
      </c>
      <c r="G6291" s="48">
        <f>+(Ventas_Wellpro[[#This Row],[Precio de Venta]]*0.16)*Ventas_Wellpro[[#This Row],[Cantidad Vendida]]</f>
        <v>55.035200000000003</v>
      </c>
      <c r="H6291" s="65">
        <v>343.97</v>
      </c>
      <c r="I6291" s="17">
        <f>+Ventas_Wellpro[[#This Row],[Total de Venta sin IVA]]+Ventas_Wellpro[[#This Row],[IVA]]</f>
        <v>399.00520000000006</v>
      </c>
      <c r="J6291">
        <f>YEAR(Ventas_Wellpro[[#This Row],[Fecha]])</f>
        <v>2026</v>
      </c>
      <c r="K6291" t="str">
        <f>TEXT(Ventas_Wellpro[[#This Row],[Fecha]],"MMMM")</f>
        <v>agosto</v>
      </c>
      <c r="L6291">
        <f>DAY(Ventas_Wellpro[[#This Row],[Fecha]])</f>
        <v>18</v>
      </c>
    </row>
    <row r="6292" spans="2:12" x14ac:dyDescent="0.25">
      <c r="B6292" s="234">
        <v>46252</v>
      </c>
      <c r="C6292" s="74" t="s">
        <v>11</v>
      </c>
      <c r="D6292" s="94" t="s">
        <v>144</v>
      </c>
      <c r="E6292" s="63">
        <v>343.97</v>
      </c>
      <c r="F6292" s="63">
        <v>1</v>
      </c>
      <c r="G6292" s="48">
        <f>+(Ventas_Wellpro[[#This Row],[Precio de Venta]]*0.16)*Ventas_Wellpro[[#This Row],[Cantidad Vendida]]</f>
        <v>55.035200000000003</v>
      </c>
      <c r="H6292" s="48">
        <v>343.97</v>
      </c>
      <c r="I6292" s="17">
        <f>+Ventas_Wellpro[[#This Row],[Total de Venta sin IVA]]+Ventas_Wellpro[[#This Row],[IVA]]</f>
        <v>399.00520000000006</v>
      </c>
      <c r="J6292">
        <f>YEAR(Ventas_Wellpro[[#This Row],[Fecha]])</f>
        <v>2026</v>
      </c>
      <c r="K6292" t="str">
        <f>TEXT(Ventas_Wellpro[[#This Row],[Fecha]],"MMMM")</f>
        <v>agosto</v>
      </c>
      <c r="L6292">
        <f>DAY(Ventas_Wellpro[[#This Row],[Fecha]])</f>
        <v>18</v>
      </c>
    </row>
    <row r="6293" spans="2:12" x14ac:dyDescent="0.25">
      <c r="B6293" s="235">
        <v>46252</v>
      </c>
      <c r="C6293" s="74" t="s">
        <v>11</v>
      </c>
      <c r="D6293" s="95" t="s">
        <v>144</v>
      </c>
      <c r="E6293" s="64">
        <v>343.97</v>
      </c>
      <c r="F6293" s="64">
        <v>1</v>
      </c>
      <c r="G6293" s="48">
        <f>+(Ventas_Wellpro[[#This Row],[Precio de Venta]]*0.16)*Ventas_Wellpro[[#This Row],[Cantidad Vendida]]</f>
        <v>55.035200000000003</v>
      </c>
      <c r="H6293" s="65">
        <v>343.97</v>
      </c>
      <c r="I6293" s="17">
        <f>+Ventas_Wellpro[[#This Row],[Total de Venta sin IVA]]+Ventas_Wellpro[[#This Row],[IVA]]</f>
        <v>399.00520000000006</v>
      </c>
      <c r="J6293">
        <f>YEAR(Ventas_Wellpro[[#This Row],[Fecha]])</f>
        <v>2026</v>
      </c>
      <c r="K6293" t="str">
        <f>TEXT(Ventas_Wellpro[[#This Row],[Fecha]],"MMMM")</f>
        <v>agosto</v>
      </c>
      <c r="L6293">
        <f>DAY(Ventas_Wellpro[[#This Row],[Fecha]])</f>
        <v>18</v>
      </c>
    </row>
    <row r="6294" spans="2:12" x14ac:dyDescent="0.25">
      <c r="B6294" s="234">
        <v>46252</v>
      </c>
      <c r="C6294" s="74" t="s">
        <v>11</v>
      </c>
      <c r="D6294" s="94" t="s">
        <v>144</v>
      </c>
      <c r="E6294" s="63">
        <v>343.97</v>
      </c>
      <c r="F6294" s="63">
        <v>1</v>
      </c>
      <c r="G6294" s="48">
        <f>+(Ventas_Wellpro[[#This Row],[Precio de Venta]]*0.16)*Ventas_Wellpro[[#This Row],[Cantidad Vendida]]</f>
        <v>55.035200000000003</v>
      </c>
      <c r="H6294" s="48">
        <v>343.97</v>
      </c>
      <c r="I6294" s="17">
        <f>+Ventas_Wellpro[[#This Row],[Total de Venta sin IVA]]+Ventas_Wellpro[[#This Row],[IVA]]</f>
        <v>399.00520000000006</v>
      </c>
      <c r="J6294">
        <f>YEAR(Ventas_Wellpro[[#This Row],[Fecha]])</f>
        <v>2026</v>
      </c>
      <c r="K6294" t="str">
        <f>TEXT(Ventas_Wellpro[[#This Row],[Fecha]],"MMMM")</f>
        <v>agosto</v>
      </c>
      <c r="L6294">
        <f>DAY(Ventas_Wellpro[[#This Row],[Fecha]])</f>
        <v>18</v>
      </c>
    </row>
    <row r="6295" spans="2:12" x14ac:dyDescent="0.25">
      <c r="B6295" s="235">
        <v>46253</v>
      </c>
      <c r="C6295" s="74" t="s">
        <v>11</v>
      </c>
      <c r="D6295" s="95" t="s">
        <v>144</v>
      </c>
      <c r="E6295" s="64">
        <v>343.97</v>
      </c>
      <c r="F6295" s="64">
        <v>1</v>
      </c>
      <c r="G6295" s="48">
        <f>+(Ventas_Wellpro[[#This Row],[Precio de Venta]]*0.16)*Ventas_Wellpro[[#This Row],[Cantidad Vendida]]</f>
        <v>55.035200000000003</v>
      </c>
      <c r="H6295" s="65">
        <v>343.97</v>
      </c>
      <c r="I6295" s="17">
        <f>+Ventas_Wellpro[[#This Row],[Total de Venta sin IVA]]+Ventas_Wellpro[[#This Row],[IVA]]</f>
        <v>399.00520000000006</v>
      </c>
      <c r="J6295">
        <f>YEAR(Ventas_Wellpro[[#This Row],[Fecha]])</f>
        <v>2026</v>
      </c>
      <c r="K6295" t="str">
        <f>TEXT(Ventas_Wellpro[[#This Row],[Fecha]],"MMMM")</f>
        <v>agosto</v>
      </c>
      <c r="L6295">
        <f>DAY(Ventas_Wellpro[[#This Row],[Fecha]])</f>
        <v>19</v>
      </c>
    </row>
    <row r="6296" spans="2:12" x14ac:dyDescent="0.25">
      <c r="B6296" s="234">
        <v>46253</v>
      </c>
      <c r="C6296" s="74" t="s">
        <v>11</v>
      </c>
      <c r="D6296" s="94" t="s">
        <v>144</v>
      </c>
      <c r="E6296" s="63">
        <v>343.97</v>
      </c>
      <c r="F6296" s="63">
        <v>1</v>
      </c>
      <c r="G6296" s="48">
        <f>+(Ventas_Wellpro[[#This Row],[Precio de Venta]]*0.16)*Ventas_Wellpro[[#This Row],[Cantidad Vendida]]</f>
        <v>55.035200000000003</v>
      </c>
      <c r="H6296" s="48">
        <v>343.97</v>
      </c>
      <c r="I6296" s="17">
        <f>+Ventas_Wellpro[[#This Row],[Total de Venta sin IVA]]+Ventas_Wellpro[[#This Row],[IVA]]</f>
        <v>399.00520000000006</v>
      </c>
      <c r="J6296">
        <f>YEAR(Ventas_Wellpro[[#This Row],[Fecha]])</f>
        <v>2026</v>
      </c>
      <c r="K6296" t="str">
        <f>TEXT(Ventas_Wellpro[[#This Row],[Fecha]],"MMMM")</f>
        <v>agosto</v>
      </c>
      <c r="L6296">
        <f>DAY(Ventas_Wellpro[[#This Row],[Fecha]])</f>
        <v>19</v>
      </c>
    </row>
    <row r="6297" spans="2:12" x14ac:dyDescent="0.25">
      <c r="B6297" s="235">
        <v>46253</v>
      </c>
      <c r="C6297" s="74" t="s">
        <v>11</v>
      </c>
      <c r="D6297" s="95" t="s">
        <v>144</v>
      </c>
      <c r="E6297" s="64">
        <v>343.97</v>
      </c>
      <c r="F6297" s="64">
        <v>1</v>
      </c>
      <c r="G6297" s="48">
        <f>+(Ventas_Wellpro[[#This Row],[Precio de Venta]]*0.16)*Ventas_Wellpro[[#This Row],[Cantidad Vendida]]</f>
        <v>55.035200000000003</v>
      </c>
      <c r="H6297" s="65">
        <v>343.97</v>
      </c>
      <c r="I6297" s="17">
        <f>+Ventas_Wellpro[[#This Row],[Total de Venta sin IVA]]+Ventas_Wellpro[[#This Row],[IVA]]</f>
        <v>399.00520000000006</v>
      </c>
      <c r="J6297">
        <f>YEAR(Ventas_Wellpro[[#This Row],[Fecha]])</f>
        <v>2026</v>
      </c>
      <c r="K6297" t="str">
        <f>TEXT(Ventas_Wellpro[[#This Row],[Fecha]],"MMMM")</f>
        <v>agosto</v>
      </c>
      <c r="L6297">
        <f>DAY(Ventas_Wellpro[[#This Row],[Fecha]])</f>
        <v>19</v>
      </c>
    </row>
    <row r="6298" spans="2:12" x14ac:dyDescent="0.25">
      <c r="B6298" s="234">
        <v>46253</v>
      </c>
      <c r="C6298" s="74" t="s">
        <v>11</v>
      </c>
      <c r="D6298" s="94" t="s">
        <v>144</v>
      </c>
      <c r="E6298" s="63">
        <v>343.97</v>
      </c>
      <c r="F6298" s="63">
        <v>1</v>
      </c>
      <c r="G6298" s="48">
        <f>+(Ventas_Wellpro[[#This Row],[Precio de Venta]]*0.16)*Ventas_Wellpro[[#This Row],[Cantidad Vendida]]</f>
        <v>55.035200000000003</v>
      </c>
      <c r="H6298" s="48">
        <v>343.97</v>
      </c>
      <c r="I6298" s="17">
        <f>+Ventas_Wellpro[[#This Row],[Total de Venta sin IVA]]+Ventas_Wellpro[[#This Row],[IVA]]</f>
        <v>399.00520000000006</v>
      </c>
      <c r="J6298">
        <f>YEAR(Ventas_Wellpro[[#This Row],[Fecha]])</f>
        <v>2026</v>
      </c>
      <c r="K6298" t="str">
        <f>TEXT(Ventas_Wellpro[[#This Row],[Fecha]],"MMMM")</f>
        <v>agosto</v>
      </c>
      <c r="L6298">
        <f>DAY(Ventas_Wellpro[[#This Row],[Fecha]])</f>
        <v>19</v>
      </c>
    </row>
    <row r="6299" spans="2:12" x14ac:dyDescent="0.25">
      <c r="B6299" s="235">
        <v>46254</v>
      </c>
      <c r="C6299" s="74" t="s">
        <v>11</v>
      </c>
      <c r="D6299" s="95" t="s">
        <v>144</v>
      </c>
      <c r="E6299" s="64">
        <v>343.97</v>
      </c>
      <c r="F6299" s="64">
        <v>1</v>
      </c>
      <c r="G6299" s="48">
        <f>+(Ventas_Wellpro[[#This Row],[Precio de Venta]]*0.16)*Ventas_Wellpro[[#This Row],[Cantidad Vendida]]</f>
        <v>55.035200000000003</v>
      </c>
      <c r="H6299" s="65">
        <v>343.97</v>
      </c>
      <c r="I6299" s="17">
        <f>+Ventas_Wellpro[[#This Row],[Total de Venta sin IVA]]+Ventas_Wellpro[[#This Row],[IVA]]</f>
        <v>399.00520000000006</v>
      </c>
      <c r="J6299">
        <f>YEAR(Ventas_Wellpro[[#This Row],[Fecha]])</f>
        <v>2026</v>
      </c>
      <c r="K6299" t="str">
        <f>TEXT(Ventas_Wellpro[[#This Row],[Fecha]],"MMMM")</f>
        <v>agosto</v>
      </c>
      <c r="L6299">
        <f>DAY(Ventas_Wellpro[[#This Row],[Fecha]])</f>
        <v>20</v>
      </c>
    </row>
    <row r="6300" spans="2:12" x14ac:dyDescent="0.25">
      <c r="B6300" s="234">
        <v>46254</v>
      </c>
      <c r="C6300" s="74" t="s">
        <v>11</v>
      </c>
      <c r="D6300" s="94" t="s">
        <v>144</v>
      </c>
      <c r="E6300" s="63">
        <v>343.97</v>
      </c>
      <c r="F6300" s="63">
        <v>1</v>
      </c>
      <c r="G6300" s="48">
        <f>+(Ventas_Wellpro[[#This Row],[Precio de Venta]]*0.16)*Ventas_Wellpro[[#This Row],[Cantidad Vendida]]</f>
        <v>55.035200000000003</v>
      </c>
      <c r="H6300" s="48">
        <v>343.97</v>
      </c>
      <c r="I6300" s="17">
        <f>+Ventas_Wellpro[[#This Row],[Total de Venta sin IVA]]+Ventas_Wellpro[[#This Row],[IVA]]</f>
        <v>399.00520000000006</v>
      </c>
      <c r="J6300">
        <f>YEAR(Ventas_Wellpro[[#This Row],[Fecha]])</f>
        <v>2026</v>
      </c>
      <c r="K6300" t="str">
        <f>TEXT(Ventas_Wellpro[[#This Row],[Fecha]],"MMMM")</f>
        <v>agosto</v>
      </c>
      <c r="L6300">
        <f>DAY(Ventas_Wellpro[[#This Row],[Fecha]])</f>
        <v>20</v>
      </c>
    </row>
    <row r="6301" spans="2:12" x14ac:dyDescent="0.25">
      <c r="B6301" s="235">
        <v>46255</v>
      </c>
      <c r="C6301" s="74" t="s">
        <v>11</v>
      </c>
      <c r="D6301" s="95" t="s">
        <v>144</v>
      </c>
      <c r="E6301" s="64">
        <v>343.97</v>
      </c>
      <c r="F6301" s="64">
        <v>1</v>
      </c>
      <c r="G6301" s="48">
        <f>+(Ventas_Wellpro[[#This Row],[Precio de Venta]]*0.16)*Ventas_Wellpro[[#This Row],[Cantidad Vendida]]</f>
        <v>55.035200000000003</v>
      </c>
      <c r="H6301" s="65">
        <v>343.97</v>
      </c>
      <c r="I6301" s="17">
        <f>+Ventas_Wellpro[[#This Row],[Total de Venta sin IVA]]+Ventas_Wellpro[[#This Row],[IVA]]</f>
        <v>399.00520000000006</v>
      </c>
      <c r="J6301">
        <f>YEAR(Ventas_Wellpro[[#This Row],[Fecha]])</f>
        <v>2026</v>
      </c>
      <c r="K6301" t="str">
        <f>TEXT(Ventas_Wellpro[[#This Row],[Fecha]],"MMMM")</f>
        <v>agosto</v>
      </c>
      <c r="L6301">
        <f>DAY(Ventas_Wellpro[[#This Row],[Fecha]])</f>
        <v>21</v>
      </c>
    </row>
    <row r="6302" spans="2:12" x14ac:dyDescent="0.25">
      <c r="B6302" s="234">
        <v>46255</v>
      </c>
      <c r="C6302" s="74" t="s">
        <v>11</v>
      </c>
      <c r="D6302" s="94" t="s">
        <v>144</v>
      </c>
      <c r="E6302" s="63">
        <v>343.97</v>
      </c>
      <c r="F6302" s="63">
        <v>1</v>
      </c>
      <c r="G6302" s="48">
        <f>+(Ventas_Wellpro[[#This Row],[Precio de Venta]]*0.16)*Ventas_Wellpro[[#This Row],[Cantidad Vendida]]</f>
        <v>55.035200000000003</v>
      </c>
      <c r="H6302" s="48">
        <v>343.97</v>
      </c>
      <c r="I6302" s="17">
        <f>+Ventas_Wellpro[[#This Row],[Total de Venta sin IVA]]+Ventas_Wellpro[[#This Row],[IVA]]</f>
        <v>399.00520000000006</v>
      </c>
      <c r="J6302">
        <f>YEAR(Ventas_Wellpro[[#This Row],[Fecha]])</f>
        <v>2026</v>
      </c>
      <c r="K6302" t="str">
        <f>TEXT(Ventas_Wellpro[[#This Row],[Fecha]],"MMMM")</f>
        <v>agosto</v>
      </c>
      <c r="L6302">
        <f>DAY(Ventas_Wellpro[[#This Row],[Fecha]])</f>
        <v>21</v>
      </c>
    </row>
    <row r="6303" spans="2:12" x14ac:dyDescent="0.25">
      <c r="B6303" s="235">
        <v>46255</v>
      </c>
      <c r="C6303" s="74" t="s">
        <v>11</v>
      </c>
      <c r="D6303" s="95" t="s">
        <v>144</v>
      </c>
      <c r="E6303" s="64">
        <v>343.97</v>
      </c>
      <c r="F6303" s="64">
        <v>1</v>
      </c>
      <c r="G6303" s="48">
        <f>+(Ventas_Wellpro[[#This Row],[Precio de Venta]]*0.16)*Ventas_Wellpro[[#This Row],[Cantidad Vendida]]</f>
        <v>55.035200000000003</v>
      </c>
      <c r="H6303" s="65">
        <v>343.97</v>
      </c>
      <c r="I6303" s="17">
        <f>+Ventas_Wellpro[[#This Row],[Total de Venta sin IVA]]+Ventas_Wellpro[[#This Row],[IVA]]</f>
        <v>399.00520000000006</v>
      </c>
      <c r="J6303">
        <f>YEAR(Ventas_Wellpro[[#This Row],[Fecha]])</f>
        <v>2026</v>
      </c>
      <c r="K6303" t="str">
        <f>TEXT(Ventas_Wellpro[[#This Row],[Fecha]],"MMMM")</f>
        <v>agosto</v>
      </c>
      <c r="L6303">
        <f>DAY(Ventas_Wellpro[[#This Row],[Fecha]])</f>
        <v>21</v>
      </c>
    </row>
    <row r="6304" spans="2:12" x14ac:dyDescent="0.25">
      <c r="B6304" s="234">
        <v>46255</v>
      </c>
      <c r="C6304" s="74" t="s">
        <v>11</v>
      </c>
      <c r="D6304" s="94" t="s">
        <v>144</v>
      </c>
      <c r="E6304" s="63">
        <v>343.97</v>
      </c>
      <c r="F6304" s="63">
        <v>1</v>
      </c>
      <c r="G6304" s="48">
        <f>+(Ventas_Wellpro[[#This Row],[Precio de Venta]]*0.16)*Ventas_Wellpro[[#This Row],[Cantidad Vendida]]</f>
        <v>55.035200000000003</v>
      </c>
      <c r="H6304" s="48">
        <v>343.97</v>
      </c>
      <c r="I6304" s="17">
        <f>+Ventas_Wellpro[[#This Row],[Total de Venta sin IVA]]+Ventas_Wellpro[[#This Row],[IVA]]</f>
        <v>399.00520000000006</v>
      </c>
      <c r="J6304">
        <f>YEAR(Ventas_Wellpro[[#This Row],[Fecha]])</f>
        <v>2026</v>
      </c>
      <c r="K6304" t="str">
        <f>TEXT(Ventas_Wellpro[[#This Row],[Fecha]],"MMMM")</f>
        <v>agosto</v>
      </c>
      <c r="L6304">
        <f>DAY(Ventas_Wellpro[[#This Row],[Fecha]])</f>
        <v>21</v>
      </c>
    </row>
    <row r="6305" spans="2:12" x14ac:dyDescent="0.25">
      <c r="B6305" s="235">
        <v>46255</v>
      </c>
      <c r="C6305" s="74" t="s">
        <v>11</v>
      </c>
      <c r="D6305" s="95" t="s">
        <v>144</v>
      </c>
      <c r="E6305" s="64">
        <v>343.97</v>
      </c>
      <c r="F6305" s="64">
        <v>1</v>
      </c>
      <c r="G6305" s="48">
        <f>+(Ventas_Wellpro[[#This Row],[Precio de Venta]]*0.16)*Ventas_Wellpro[[#This Row],[Cantidad Vendida]]</f>
        <v>55.035200000000003</v>
      </c>
      <c r="H6305" s="65">
        <v>343.97</v>
      </c>
      <c r="I6305" s="17">
        <f>+Ventas_Wellpro[[#This Row],[Total de Venta sin IVA]]+Ventas_Wellpro[[#This Row],[IVA]]</f>
        <v>399.00520000000006</v>
      </c>
      <c r="J6305">
        <f>YEAR(Ventas_Wellpro[[#This Row],[Fecha]])</f>
        <v>2026</v>
      </c>
      <c r="K6305" t="str">
        <f>TEXT(Ventas_Wellpro[[#This Row],[Fecha]],"MMMM")</f>
        <v>agosto</v>
      </c>
      <c r="L6305">
        <f>DAY(Ventas_Wellpro[[#This Row],[Fecha]])</f>
        <v>21</v>
      </c>
    </row>
    <row r="6306" spans="2:12" x14ac:dyDescent="0.25">
      <c r="B6306" s="234">
        <v>46255</v>
      </c>
      <c r="C6306" s="74" t="s">
        <v>11</v>
      </c>
      <c r="D6306" s="94" t="s">
        <v>144</v>
      </c>
      <c r="E6306" s="63">
        <v>137.79</v>
      </c>
      <c r="F6306" s="63">
        <v>1</v>
      </c>
      <c r="G6306" s="48">
        <f>+(Ventas_Wellpro[[#This Row],[Precio de Venta]]*0.16)*Ventas_Wellpro[[#This Row],[Cantidad Vendida]]</f>
        <v>22.046399999999998</v>
      </c>
      <c r="H6306" s="48">
        <v>137.79</v>
      </c>
      <c r="I6306" s="17">
        <f>+Ventas_Wellpro[[#This Row],[Total de Venta sin IVA]]+Ventas_Wellpro[[#This Row],[IVA]]</f>
        <v>159.8364</v>
      </c>
      <c r="J6306">
        <f>YEAR(Ventas_Wellpro[[#This Row],[Fecha]])</f>
        <v>2026</v>
      </c>
      <c r="K6306" t="str">
        <f>TEXT(Ventas_Wellpro[[#This Row],[Fecha]],"MMMM")</f>
        <v>agosto</v>
      </c>
      <c r="L6306">
        <f>DAY(Ventas_Wellpro[[#This Row],[Fecha]])</f>
        <v>21</v>
      </c>
    </row>
    <row r="6307" spans="2:12" x14ac:dyDescent="0.25">
      <c r="B6307" s="235">
        <v>46258</v>
      </c>
      <c r="C6307" s="74" t="s">
        <v>11</v>
      </c>
      <c r="D6307" s="95" t="s">
        <v>144</v>
      </c>
      <c r="E6307" s="64">
        <v>343.97</v>
      </c>
      <c r="F6307" s="64">
        <v>1</v>
      </c>
      <c r="G6307" s="48">
        <f>+(Ventas_Wellpro[[#This Row],[Precio de Venta]]*0.16)*Ventas_Wellpro[[#This Row],[Cantidad Vendida]]</f>
        <v>55.035200000000003</v>
      </c>
      <c r="H6307" s="65">
        <v>343.97</v>
      </c>
      <c r="I6307" s="17">
        <f>+Ventas_Wellpro[[#This Row],[Total de Venta sin IVA]]+Ventas_Wellpro[[#This Row],[IVA]]</f>
        <v>399.00520000000006</v>
      </c>
      <c r="J6307">
        <f>YEAR(Ventas_Wellpro[[#This Row],[Fecha]])</f>
        <v>2026</v>
      </c>
      <c r="K6307" t="str">
        <f>TEXT(Ventas_Wellpro[[#This Row],[Fecha]],"MMMM")</f>
        <v>agosto</v>
      </c>
      <c r="L6307">
        <f>DAY(Ventas_Wellpro[[#This Row],[Fecha]])</f>
        <v>24</v>
      </c>
    </row>
    <row r="6308" spans="2:12" x14ac:dyDescent="0.25">
      <c r="B6308" s="234">
        <v>46258</v>
      </c>
      <c r="C6308" s="74" t="s">
        <v>11</v>
      </c>
      <c r="D6308" s="94" t="s">
        <v>144</v>
      </c>
      <c r="E6308" s="63">
        <v>343.97</v>
      </c>
      <c r="F6308" s="63">
        <v>1</v>
      </c>
      <c r="G6308" s="48">
        <f>+(Ventas_Wellpro[[#This Row],[Precio de Venta]]*0.16)*Ventas_Wellpro[[#This Row],[Cantidad Vendida]]</f>
        <v>55.035200000000003</v>
      </c>
      <c r="H6308" s="48">
        <v>343.97</v>
      </c>
      <c r="I6308" s="17">
        <f>+Ventas_Wellpro[[#This Row],[Total de Venta sin IVA]]+Ventas_Wellpro[[#This Row],[IVA]]</f>
        <v>399.00520000000006</v>
      </c>
      <c r="J6308">
        <f>YEAR(Ventas_Wellpro[[#This Row],[Fecha]])</f>
        <v>2026</v>
      </c>
      <c r="K6308" t="str">
        <f>TEXT(Ventas_Wellpro[[#This Row],[Fecha]],"MMMM")</f>
        <v>agosto</v>
      </c>
      <c r="L6308">
        <f>DAY(Ventas_Wellpro[[#This Row],[Fecha]])</f>
        <v>24</v>
      </c>
    </row>
    <row r="6309" spans="2:12" x14ac:dyDescent="0.25">
      <c r="B6309" s="235">
        <v>46258</v>
      </c>
      <c r="C6309" s="74" t="s">
        <v>11</v>
      </c>
      <c r="D6309" s="95" t="s">
        <v>144</v>
      </c>
      <c r="E6309" s="64">
        <v>343.97</v>
      </c>
      <c r="F6309" s="64">
        <v>1</v>
      </c>
      <c r="G6309" s="48">
        <f>+(Ventas_Wellpro[[#This Row],[Precio de Venta]]*0.16)*Ventas_Wellpro[[#This Row],[Cantidad Vendida]]</f>
        <v>55.035200000000003</v>
      </c>
      <c r="H6309" s="65">
        <v>343.97</v>
      </c>
      <c r="I6309" s="17">
        <f>+Ventas_Wellpro[[#This Row],[Total de Venta sin IVA]]+Ventas_Wellpro[[#This Row],[IVA]]</f>
        <v>399.00520000000006</v>
      </c>
      <c r="J6309">
        <f>YEAR(Ventas_Wellpro[[#This Row],[Fecha]])</f>
        <v>2026</v>
      </c>
      <c r="K6309" t="str">
        <f>TEXT(Ventas_Wellpro[[#This Row],[Fecha]],"MMMM")</f>
        <v>agosto</v>
      </c>
      <c r="L6309">
        <f>DAY(Ventas_Wellpro[[#This Row],[Fecha]])</f>
        <v>24</v>
      </c>
    </row>
    <row r="6310" spans="2:12" x14ac:dyDescent="0.25">
      <c r="B6310" s="234">
        <v>46258</v>
      </c>
      <c r="C6310" s="74" t="s">
        <v>11</v>
      </c>
      <c r="D6310" s="94" t="s">
        <v>144</v>
      </c>
      <c r="E6310" s="63">
        <v>343.97</v>
      </c>
      <c r="F6310" s="63">
        <v>1</v>
      </c>
      <c r="G6310" s="48">
        <f>+(Ventas_Wellpro[[#This Row],[Precio de Venta]]*0.16)*Ventas_Wellpro[[#This Row],[Cantidad Vendida]]</f>
        <v>55.035200000000003</v>
      </c>
      <c r="H6310" s="48">
        <v>343.97</v>
      </c>
      <c r="I6310" s="17">
        <f>+Ventas_Wellpro[[#This Row],[Total de Venta sin IVA]]+Ventas_Wellpro[[#This Row],[IVA]]</f>
        <v>399.00520000000006</v>
      </c>
      <c r="J6310">
        <f>YEAR(Ventas_Wellpro[[#This Row],[Fecha]])</f>
        <v>2026</v>
      </c>
      <c r="K6310" t="str">
        <f>TEXT(Ventas_Wellpro[[#This Row],[Fecha]],"MMMM")</f>
        <v>agosto</v>
      </c>
      <c r="L6310">
        <f>DAY(Ventas_Wellpro[[#This Row],[Fecha]])</f>
        <v>24</v>
      </c>
    </row>
    <row r="6311" spans="2:12" x14ac:dyDescent="0.25">
      <c r="B6311" s="235">
        <v>46260</v>
      </c>
      <c r="C6311" s="74" t="s">
        <v>11</v>
      </c>
      <c r="D6311" s="95" t="s">
        <v>144</v>
      </c>
      <c r="E6311" s="64">
        <v>343.97</v>
      </c>
      <c r="F6311" s="64">
        <v>1</v>
      </c>
      <c r="G6311" s="48">
        <f>+(Ventas_Wellpro[[#This Row],[Precio de Venta]]*0.16)*Ventas_Wellpro[[#This Row],[Cantidad Vendida]]</f>
        <v>55.035200000000003</v>
      </c>
      <c r="H6311" s="65">
        <v>343.97</v>
      </c>
      <c r="I6311" s="17">
        <f>+Ventas_Wellpro[[#This Row],[Total de Venta sin IVA]]+Ventas_Wellpro[[#This Row],[IVA]]</f>
        <v>399.00520000000006</v>
      </c>
      <c r="J6311">
        <f>YEAR(Ventas_Wellpro[[#This Row],[Fecha]])</f>
        <v>2026</v>
      </c>
      <c r="K6311" t="str">
        <f>TEXT(Ventas_Wellpro[[#This Row],[Fecha]],"MMMM")</f>
        <v>agosto</v>
      </c>
      <c r="L6311">
        <f>DAY(Ventas_Wellpro[[#This Row],[Fecha]])</f>
        <v>26</v>
      </c>
    </row>
    <row r="6312" spans="2:12" x14ac:dyDescent="0.25">
      <c r="B6312" s="234">
        <v>46260</v>
      </c>
      <c r="C6312" s="74" t="s">
        <v>11</v>
      </c>
      <c r="D6312" s="94" t="s">
        <v>144</v>
      </c>
      <c r="E6312" s="63">
        <v>343.97</v>
      </c>
      <c r="F6312" s="63">
        <v>1</v>
      </c>
      <c r="G6312" s="48">
        <f>+(Ventas_Wellpro[[#This Row],[Precio de Venta]]*0.16)*Ventas_Wellpro[[#This Row],[Cantidad Vendida]]</f>
        <v>55.035200000000003</v>
      </c>
      <c r="H6312" s="48">
        <v>343.97</v>
      </c>
      <c r="I6312" s="17">
        <f>+Ventas_Wellpro[[#This Row],[Total de Venta sin IVA]]+Ventas_Wellpro[[#This Row],[IVA]]</f>
        <v>399.00520000000006</v>
      </c>
      <c r="J6312">
        <f>YEAR(Ventas_Wellpro[[#This Row],[Fecha]])</f>
        <v>2026</v>
      </c>
      <c r="K6312" t="str">
        <f>TEXT(Ventas_Wellpro[[#This Row],[Fecha]],"MMMM")</f>
        <v>agosto</v>
      </c>
      <c r="L6312">
        <f>DAY(Ventas_Wellpro[[#This Row],[Fecha]])</f>
        <v>26</v>
      </c>
    </row>
    <row r="6313" spans="2:12" x14ac:dyDescent="0.25">
      <c r="B6313" s="235">
        <v>46260</v>
      </c>
      <c r="C6313" s="74" t="s">
        <v>11</v>
      </c>
      <c r="D6313" s="95" t="s">
        <v>144</v>
      </c>
      <c r="E6313" s="64">
        <v>343.97</v>
      </c>
      <c r="F6313" s="64">
        <v>1</v>
      </c>
      <c r="G6313" s="48">
        <f>+(Ventas_Wellpro[[#This Row],[Precio de Venta]]*0.16)*Ventas_Wellpro[[#This Row],[Cantidad Vendida]]</f>
        <v>55.035200000000003</v>
      </c>
      <c r="H6313" s="65">
        <v>343.97</v>
      </c>
      <c r="I6313" s="17">
        <f>+Ventas_Wellpro[[#This Row],[Total de Venta sin IVA]]+Ventas_Wellpro[[#This Row],[IVA]]</f>
        <v>399.00520000000006</v>
      </c>
      <c r="J6313">
        <f>YEAR(Ventas_Wellpro[[#This Row],[Fecha]])</f>
        <v>2026</v>
      </c>
      <c r="K6313" t="str">
        <f>TEXT(Ventas_Wellpro[[#This Row],[Fecha]],"MMMM")</f>
        <v>agosto</v>
      </c>
      <c r="L6313">
        <f>DAY(Ventas_Wellpro[[#This Row],[Fecha]])</f>
        <v>26</v>
      </c>
    </row>
    <row r="6314" spans="2:12" x14ac:dyDescent="0.25">
      <c r="B6314" s="234">
        <v>46262</v>
      </c>
      <c r="C6314" s="74" t="s">
        <v>11</v>
      </c>
      <c r="D6314" s="94" t="s">
        <v>144</v>
      </c>
      <c r="E6314" s="63">
        <v>343.97</v>
      </c>
      <c r="F6314" s="63">
        <v>1</v>
      </c>
      <c r="G6314" s="48">
        <f>+(Ventas_Wellpro[[#This Row],[Precio de Venta]]*0.16)*Ventas_Wellpro[[#This Row],[Cantidad Vendida]]</f>
        <v>55.035200000000003</v>
      </c>
      <c r="H6314" s="48">
        <v>343.97</v>
      </c>
      <c r="I6314" s="17">
        <f>+Ventas_Wellpro[[#This Row],[Total de Venta sin IVA]]+Ventas_Wellpro[[#This Row],[IVA]]</f>
        <v>399.00520000000006</v>
      </c>
      <c r="J6314">
        <f>YEAR(Ventas_Wellpro[[#This Row],[Fecha]])</f>
        <v>2026</v>
      </c>
      <c r="K6314" t="str">
        <f>TEXT(Ventas_Wellpro[[#This Row],[Fecha]],"MMMM")</f>
        <v>agosto</v>
      </c>
      <c r="L6314">
        <f>DAY(Ventas_Wellpro[[#This Row],[Fecha]])</f>
        <v>28</v>
      </c>
    </row>
    <row r="6315" spans="2:12" x14ac:dyDescent="0.25">
      <c r="B6315" s="235">
        <v>46265</v>
      </c>
      <c r="C6315" s="74" t="s">
        <v>11</v>
      </c>
      <c r="D6315" s="95" t="s">
        <v>144</v>
      </c>
      <c r="E6315" s="64">
        <v>343.97</v>
      </c>
      <c r="F6315" s="64">
        <v>1</v>
      </c>
      <c r="G6315" s="48">
        <f>+(Ventas_Wellpro[[#This Row],[Precio de Venta]]*0.16)*Ventas_Wellpro[[#This Row],[Cantidad Vendida]]</f>
        <v>55.035200000000003</v>
      </c>
      <c r="H6315" s="65">
        <v>343.97</v>
      </c>
      <c r="I6315" s="17">
        <f>+Ventas_Wellpro[[#This Row],[Total de Venta sin IVA]]+Ventas_Wellpro[[#This Row],[IVA]]</f>
        <v>399.00520000000006</v>
      </c>
      <c r="J6315">
        <f>YEAR(Ventas_Wellpro[[#This Row],[Fecha]])</f>
        <v>2026</v>
      </c>
      <c r="K6315" t="str">
        <f>TEXT(Ventas_Wellpro[[#This Row],[Fecha]],"MMMM")</f>
        <v>agosto</v>
      </c>
      <c r="L6315">
        <f>DAY(Ventas_Wellpro[[#This Row],[Fecha]])</f>
        <v>31</v>
      </c>
    </row>
    <row r="6316" spans="2:12" x14ac:dyDescent="0.25">
      <c r="B6316" s="234">
        <v>46265</v>
      </c>
      <c r="C6316" s="74" t="s">
        <v>11</v>
      </c>
      <c r="D6316" s="94" t="s">
        <v>144</v>
      </c>
      <c r="E6316" s="63">
        <v>343.97</v>
      </c>
      <c r="F6316" s="63">
        <v>1</v>
      </c>
      <c r="G6316" s="48">
        <f>+(Ventas_Wellpro[[#This Row],[Precio de Venta]]*0.16)*Ventas_Wellpro[[#This Row],[Cantidad Vendida]]</f>
        <v>55.035200000000003</v>
      </c>
      <c r="H6316" s="48">
        <v>343.97</v>
      </c>
      <c r="I6316" s="17">
        <f>+Ventas_Wellpro[[#This Row],[Total de Venta sin IVA]]+Ventas_Wellpro[[#This Row],[IVA]]</f>
        <v>399.00520000000006</v>
      </c>
      <c r="J6316">
        <f>YEAR(Ventas_Wellpro[[#This Row],[Fecha]])</f>
        <v>2026</v>
      </c>
      <c r="K6316" t="str">
        <f>TEXT(Ventas_Wellpro[[#This Row],[Fecha]],"MMMM")</f>
        <v>agosto</v>
      </c>
      <c r="L6316">
        <f>DAY(Ventas_Wellpro[[#This Row],[Fecha]])</f>
        <v>31</v>
      </c>
    </row>
    <row r="6317" spans="2:12" x14ac:dyDescent="0.25">
      <c r="B6317" s="234">
        <v>46237</v>
      </c>
      <c r="C6317" s="74" t="s">
        <v>10</v>
      </c>
      <c r="D6317" s="94" t="s">
        <v>144</v>
      </c>
      <c r="E6317" s="63">
        <v>343.97</v>
      </c>
      <c r="F6317" s="63">
        <v>1</v>
      </c>
      <c r="G6317" s="48">
        <f>+(Ventas_Wellpro[[#This Row],[Precio de Venta]]*0.16)*Ventas_Wellpro[[#This Row],[Cantidad Vendida]]</f>
        <v>55.035200000000003</v>
      </c>
      <c r="H6317" s="48">
        <v>343.97</v>
      </c>
      <c r="I6317" s="17">
        <f>+Ventas_Wellpro[[#This Row],[Total de Venta sin IVA]]+Ventas_Wellpro[[#This Row],[IVA]]</f>
        <v>399.00520000000006</v>
      </c>
      <c r="J6317">
        <f>YEAR(Ventas_Wellpro[[#This Row],[Fecha]])</f>
        <v>2026</v>
      </c>
      <c r="K6317" t="str">
        <f>TEXT(Ventas_Wellpro[[#This Row],[Fecha]],"MMMM")</f>
        <v>agosto</v>
      </c>
      <c r="L6317">
        <f>DAY(Ventas_Wellpro[[#This Row],[Fecha]])</f>
        <v>3</v>
      </c>
    </row>
    <row r="6318" spans="2:12" x14ac:dyDescent="0.25">
      <c r="B6318" s="235">
        <v>46237</v>
      </c>
      <c r="C6318" s="74" t="s">
        <v>10</v>
      </c>
      <c r="D6318" s="95" t="s">
        <v>144</v>
      </c>
      <c r="E6318" s="64">
        <v>343.97</v>
      </c>
      <c r="F6318" s="64">
        <v>1</v>
      </c>
      <c r="G6318" s="48">
        <f>+(Ventas_Wellpro[[#This Row],[Precio de Venta]]*0.16)*Ventas_Wellpro[[#This Row],[Cantidad Vendida]]</f>
        <v>55.035200000000003</v>
      </c>
      <c r="H6318" s="65">
        <v>343.97</v>
      </c>
      <c r="I6318" s="17">
        <f>+Ventas_Wellpro[[#This Row],[Total de Venta sin IVA]]+Ventas_Wellpro[[#This Row],[IVA]]</f>
        <v>399.00520000000006</v>
      </c>
      <c r="J6318">
        <f>YEAR(Ventas_Wellpro[[#This Row],[Fecha]])</f>
        <v>2026</v>
      </c>
      <c r="K6318" t="str">
        <f>TEXT(Ventas_Wellpro[[#This Row],[Fecha]],"MMMM")</f>
        <v>agosto</v>
      </c>
      <c r="L6318">
        <f>DAY(Ventas_Wellpro[[#This Row],[Fecha]])</f>
        <v>3</v>
      </c>
    </row>
    <row r="6319" spans="2:12" x14ac:dyDescent="0.25">
      <c r="B6319" s="234">
        <v>46237</v>
      </c>
      <c r="C6319" s="74" t="s">
        <v>10</v>
      </c>
      <c r="D6319" s="94" t="s">
        <v>144</v>
      </c>
      <c r="E6319" s="63">
        <v>343.97</v>
      </c>
      <c r="F6319" s="63">
        <v>1</v>
      </c>
      <c r="G6319" s="48">
        <f>+(Ventas_Wellpro[[#This Row],[Precio de Venta]]*0.16)*Ventas_Wellpro[[#This Row],[Cantidad Vendida]]</f>
        <v>55.035200000000003</v>
      </c>
      <c r="H6319" s="48">
        <v>343.97</v>
      </c>
      <c r="I6319" s="17">
        <f>+Ventas_Wellpro[[#This Row],[Total de Venta sin IVA]]+Ventas_Wellpro[[#This Row],[IVA]]</f>
        <v>399.00520000000006</v>
      </c>
      <c r="J6319">
        <f>YEAR(Ventas_Wellpro[[#This Row],[Fecha]])</f>
        <v>2026</v>
      </c>
      <c r="K6319" t="str">
        <f>TEXT(Ventas_Wellpro[[#This Row],[Fecha]],"MMMM")</f>
        <v>agosto</v>
      </c>
      <c r="L6319">
        <f>DAY(Ventas_Wellpro[[#This Row],[Fecha]])</f>
        <v>3</v>
      </c>
    </row>
    <row r="6320" spans="2:12" x14ac:dyDescent="0.25">
      <c r="B6320" s="235">
        <v>46237</v>
      </c>
      <c r="C6320" s="74" t="s">
        <v>10</v>
      </c>
      <c r="D6320" s="94" t="s">
        <v>262</v>
      </c>
      <c r="E6320" s="64">
        <v>212.72</v>
      </c>
      <c r="F6320" s="64">
        <v>1</v>
      </c>
      <c r="G6320" s="48">
        <f>+(Ventas_Wellpro[[#This Row],[Precio de Venta]]*0.16)*Ventas_Wellpro[[#This Row],[Cantidad Vendida]]</f>
        <v>34.035200000000003</v>
      </c>
      <c r="H6320" s="65">
        <v>212.72</v>
      </c>
      <c r="I6320" s="17">
        <f>+Ventas_Wellpro[[#This Row],[Total de Venta sin IVA]]+Ventas_Wellpro[[#This Row],[IVA]]</f>
        <v>246.7552</v>
      </c>
      <c r="J6320">
        <f>YEAR(Ventas_Wellpro[[#This Row],[Fecha]])</f>
        <v>2026</v>
      </c>
      <c r="K6320" t="str">
        <f>TEXT(Ventas_Wellpro[[#This Row],[Fecha]],"MMMM")</f>
        <v>agosto</v>
      </c>
      <c r="L6320">
        <f>DAY(Ventas_Wellpro[[#This Row],[Fecha]])</f>
        <v>3</v>
      </c>
    </row>
    <row r="6321" spans="2:12" x14ac:dyDescent="0.25">
      <c r="B6321" s="234">
        <v>46238</v>
      </c>
      <c r="C6321" s="74" t="s">
        <v>10</v>
      </c>
      <c r="D6321" s="94" t="s">
        <v>144</v>
      </c>
      <c r="E6321" s="63">
        <v>343.97</v>
      </c>
      <c r="F6321" s="63">
        <v>1</v>
      </c>
      <c r="G6321" s="48">
        <f>+(Ventas_Wellpro[[#This Row],[Precio de Venta]]*0.16)*Ventas_Wellpro[[#This Row],[Cantidad Vendida]]</f>
        <v>55.035200000000003</v>
      </c>
      <c r="H6321" s="48">
        <v>343.97</v>
      </c>
      <c r="I6321" s="17">
        <f>+Ventas_Wellpro[[#This Row],[Total de Venta sin IVA]]+Ventas_Wellpro[[#This Row],[IVA]]</f>
        <v>399.00520000000006</v>
      </c>
      <c r="J6321">
        <f>YEAR(Ventas_Wellpro[[#This Row],[Fecha]])</f>
        <v>2026</v>
      </c>
      <c r="K6321" t="str">
        <f>TEXT(Ventas_Wellpro[[#This Row],[Fecha]],"MMMM")</f>
        <v>agosto</v>
      </c>
      <c r="L6321">
        <f>DAY(Ventas_Wellpro[[#This Row],[Fecha]])</f>
        <v>4</v>
      </c>
    </row>
    <row r="6322" spans="2:12" x14ac:dyDescent="0.25">
      <c r="B6322" s="235">
        <v>46238</v>
      </c>
      <c r="C6322" s="74" t="s">
        <v>10</v>
      </c>
      <c r="D6322" s="95" t="s">
        <v>144</v>
      </c>
      <c r="E6322" s="64">
        <v>343.97</v>
      </c>
      <c r="F6322" s="64">
        <v>1</v>
      </c>
      <c r="G6322" s="48">
        <f>+(Ventas_Wellpro[[#This Row],[Precio de Venta]]*0.16)*Ventas_Wellpro[[#This Row],[Cantidad Vendida]]</f>
        <v>55.035200000000003</v>
      </c>
      <c r="H6322" s="65">
        <v>343.97</v>
      </c>
      <c r="I6322" s="17">
        <f>+Ventas_Wellpro[[#This Row],[Total de Venta sin IVA]]+Ventas_Wellpro[[#This Row],[IVA]]</f>
        <v>399.00520000000006</v>
      </c>
      <c r="J6322">
        <f>YEAR(Ventas_Wellpro[[#This Row],[Fecha]])</f>
        <v>2026</v>
      </c>
      <c r="K6322" t="str">
        <f>TEXT(Ventas_Wellpro[[#This Row],[Fecha]],"MMMM")</f>
        <v>agosto</v>
      </c>
      <c r="L6322">
        <f>DAY(Ventas_Wellpro[[#This Row],[Fecha]])</f>
        <v>4</v>
      </c>
    </row>
    <row r="6323" spans="2:12" x14ac:dyDescent="0.25">
      <c r="B6323" s="234">
        <v>46238</v>
      </c>
      <c r="C6323" s="74" t="s">
        <v>10</v>
      </c>
      <c r="D6323" s="94" t="s">
        <v>144</v>
      </c>
      <c r="E6323" s="63">
        <v>343.97</v>
      </c>
      <c r="F6323" s="63">
        <v>1</v>
      </c>
      <c r="G6323" s="48">
        <f>+(Ventas_Wellpro[[#This Row],[Precio de Venta]]*0.16)*Ventas_Wellpro[[#This Row],[Cantidad Vendida]]</f>
        <v>55.035200000000003</v>
      </c>
      <c r="H6323" s="48">
        <v>343.97</v>
      </c>
      <c r="I6323" s="17">
        <f>+Ventas_Wellpro[[#This Row],[Total de Venta sin IVA]]+Ventas_Wellpro[[#This Row],[IVA]]</f>
        <v>399.00520000000006</v>
      </c>
      <c r="J6323">
        <f>YEAR(Ventas_Wellpro[[#This Row],[Fecha]])</f>
        <v>2026</v>
      </c>
      <c r="K6323" t="str">
        <f>TEXT(Ventas_Wellpro[[#This Row],[Fecha]],"MMMM")</f>
        <v>agosto</v>
      </c>
      <c r="L6323">
        <f>DAY(Ventas_Wellpro[[#This Row],[Fecha]])</f>
        <v>4</v>
      </c>
    </row>
    <row r="6324" spans="2:12" x14ac:dyDescent="0.25">
      <c r="B6324" s="235">
        <v>46239</v>
      </c>
      <c r="C6324" s="74" t="s">
        <v>10</v>
      </c>
      <c r="D6324" s="95" t="s">
        <v>144</v>
      </c>
      <c r="E6324" s="64">
        <v>343.97</v>
      </c>
      <c r="F6324" s="64">
        <v>1</v>
      </c>
      <c r="G6324" s="48">
        <f>+(Ventas_Wellpro[[#This Row],[Precio de Venta]]*0.16)*Ventas_Wellpro[[#This Row],[Cantidad Vendida]]</f>
        <v>55.035200000000003</v>
      </c>
      <c r="H6324" s="65">
        <v>343.97</v>
      </c>
      <c r="I6324" s="17">
        <f>+Ventas_Wellpro[[#This Row],[Total de Venta sin IVA]]+Ventas_Wellpro[[#This Row],[IVA]]</f>
        <v>399.00520000000006</v>
      </c>
      <c r="J6324">
        <f>YEAR(Ventas_Wellpro[[#This Row],[Fecha]])</f>
        <v>2026</v>
      </c>
      <c r="K6324" t="str">
        <f>TEXT(Ventas_Wellpro[[#This Row],[Fecha]],"MMMM")</f>
        <v>agosto</v>
      </c>
      <c r="L6324">
        <f>DAY(Ventas_Wellpro[[#This Row],[Fecha]])</f>
        <v>5</v>
      </c>
    </row>
    <row r="6325" spans="2:12" x14ac:dyDescent="0.25">
      <c r="B6325" s="234">
        <v>46240</v>
      </c>
      <c r="C6325" s="74" t="s">
        <v>10</v>
      </c>
      <c r="D6325" s="94" t="s">
        <v>144</v>
      </c>
      <c r="E6325" s="63">
        <v>343.97</v>
      </c>
      <c r="F6325" s="63">
        <v>1</v>
      </c>
      <c r="G6325" s="48">
        <f>+(Ventas_Wellpro[[#This Row],[Precio de Venta]]*0.16)*Ventas_Wellpro[[#This Row],[Cantidad Vendida]]</f>
        <v>55.035200000000003</v>
      </c>
      <c r="H6325" s="48">
        <v>343.97</v>
      </c>
      <c r="I6325" s="17">
        <f>+Ventas_Wellpro[[#This Row],[Total de Venta sin IVA]]+Ventas_Wellpro[[#This Row],[IVA]]</f>
        <v>399.00520000000006</v>
      </c>
      <c r="J6325">
        <f>YEAR(Ventas_Wellpro[[#This Row],[Fecha]])</f>
        <v>2026</v>
      </c>
      <c r="K6325" t="str">
        <f>TEXT(Ventas_Wellpro[[#This Row],[Fecha]],"MMMM")</f>
        <v>agosto</v>
      </c>
      <c r="L6325">
        <f>DAY(Ventas_Wellpro[[#This Row],[Fecha]])</f>
        <v>6</v>
      </c>
    </row>
    <row r="6326" spans="2:12" x14ac:dyDescent="0.25">
      <c r="B6326" s="235">
        <v>46240</v>
      </c>
      <c r="C6326" s="74" t="s">
        <v>10</v>
      </c>
      <c r="D6326" s="95" t="s">
        <v>144</v>
      </c>
      <c r="E6326" s="64">
        <v>343.97</v>
      </c>
      <c r="F6326" s="64">
        <v>1</v>
      </c>
      <c r="G6326" s="48">
        <f>+(Ventas_Wellpro[[#This Row],[Precio de Venta]]*0.16)*Ventas_Wellpro[[#This Row],[Cantidad Vendida]]</f>
        <v>55.035200000000003</v>
      </c>
      <c r="H6326" s="65">
        <v>343.97</v>
      </c>
      <c r="I6326" s="17">
        <f>+Ventas_Wellpro[[#This Row],[Total de Venta sin IVA]]+Ventas_Wellpro[[#This Row],[IVA]]</f>
        <v>399.00520000000006</v>
      </c>
      <c r="J6326">
        <f>YEAR(Ventas_Wellpro[[#This Row],[Fecha]])</f>
        <v>2026</v>
      </c>
      <c r="K6326" t="str">
        <f>TEXT(Ventas_Wellpro[[#This Row],[Fecha]],"MMMM")</f>
        <v>agosto</v>
      </c>
      <c r="L6326">
        <f>DAY(Ventas_Wellpro[[#This Row],[Fecha]])</f>
        <v>6</v>
      </c>
    </row>
    <row r="6327" spans="2:12" x14ac:dyDescent="0.25">
      <c r="B6327" s="234">
        <v>46244</v>
      </c>
      <c r="C6327" s="74" t="s">
        <v>10</v>
      </c>
      <c r="D6327" s="94" t="s">
        <v>197</v>
      </c>
      <c r="E6327" s="63">
        <v>211.23</v>
      </c>
      <c r="F6327" s="63">
        <v>6</v>
      </c>
      <c r="G6327" s="48">
        <f>+(Ventas_Wellpro[[#This Row],[Precio de Venta]]*0.16)*Ventas_Wellpro[[#This Row],[Cantidad Vendida]]</f>
        <v>202.7808</v>
      </c>
      <c r="H6327" s="48">
        <v>1267.3800000000001</v>
      </c>
      <c r="I6327" s="17">
        <f>+Ventas_Wellpro[[#This Row],[Total de Venta sin IVA]]+Ventas_Wellpro[[#This Row],[IVA]]</f>
        <v>1470.1608000000001</v>
      </c>
      <c r="J6327">
        <f>YEAR(Ventas_Wellpro[[#This Row],[Fecha]])</f>
        <v>2026</v>
      </c>
      <c r="K6327" t="str">
        <f>TEXT(Ventas_Wellpro[[#This Row],[Fecha]],"MMMM")</f>
        <v>agosto</v>
      </c>
      <c r="L6327">
        <f>DAY(Ventas_Wellpro[[#This Row],[Fecha]])</f>
        <v>10</v>
      </c>
    </row>
    <row r="6328" spans="2:12" x14ac:dyDescent="0.25">
      <c r="B6328" s="235">
        <v>46244</v>
      </c>
      <c r="C6328" s="74" t="s">
        <v>10</v>
      </c>
      <c r="D6328" s="95" t="s">
        <v>144</v>
      </c>
      <c r="E6328" s="64">
        <v>343.97</v>
      </c>
      <c r="F6328" s="64">
        <v>1</v>
      </c>
      <c r="G6328" s="48">
        <f>+(Ventas_Wellpro[[#This Row],[Precio de Venta]]*0.16)*Ventas_Wellpro[[#This Row],[Cantidad Vendida]]</f>
        <v>55.035200000000003</v>
      </c>
      <c r="H6328" s="65">
        <v>343.97</v>
      </c>
      <c r="I6328" s="17">
        <f>+Ventas_Wellpro[[#This Row],[Total de Venta sin IVA]]+Ventas_Wellpro[[#This Row],[IVA]]</f>
        <v>399.00520000000006</v>
      </c>
      <c r="J6328">
        <f>YEAR(Ventas_Wellpro[[#This Row],[Fecha]])</f>
        <v>2026</v>
      </c>
      <c r="K6328" t="str">
        <f>TEXT(Ventas_Wellpro[[#This Row],[Fecha]],"MMMM")</f>
        <v>agosto</v>
      </c>
      <c r="L6328">
        <f>DAY(Ventas_Wellpro[[#This Row],[Fecha]])</f>
        <v>10</v>
      </c>
    </row>
    <row r="6329" spans="2:12" x14ac:dyDescent="0.25">
      <c r="B6329" s="234">
        <v>46244</v>
      </c>
      <c r="C6329" s="74" t="s">
        <v>10</v>
      </c>
      <c r="D6329" s="94" t="s">
        <v>144</v>
      </c>
      <c r="E6329" s="63">
        <v>343.97</v>
      </c>
      <c r="F6329" s="63">
        <v>1</v>
      </c>
      <c r="G6329" s="48">
        <f>+(Ventas_Wellpro[[#This Row],[Precio de Venta]]*0.16)*Ventas_Wellpro[[#This Row],[Cantidad Vendida]]</f>
        <v>55.035200000000003</v>
      </c>
      <c r="H6329" s="48">
        <v>343.97</v>
      </c>
      <c r="I6329" s="17">
        <f>+Ventas_Wellpro[[#This Row],[Total de Venta sin IVA]]+Ventas_Wellpro[[#This Row],[IVA]]</f>
        <v>399.00520000000006</v>
      </c>
      <c r="J6329">
        <f>YEAR(Ventas_Wellpro[[#This Row],[Fecha]])</f>
        <v>2026</v>
      </c>
      <c r="K6329" t="str">
        <f>TEXT(Ventas_Wellpro[[#This Row],[Fecha]],"MMMM")</f>
        <v>agosto</v>
      </c>
      <c r="L6329">
        <f>DAY(Ventas_Wellpro[[#This Row],[Fecha]])</f>
        <v>10</v>
      </c>
    </row>
    <row r="6330" spans="2:12" x14ac:dyDescent="0.25">
      <c r="B6330" s="235">
        <v>46244</v>
      </c>
      <c r="C6330" s="74" t="s">
        <v>10</v>
      </c>
      <c r="D6330" s="95" t="s">
        <v>144</v>
      </c>
      <c r="E6330" s="64">
        <v>343.97</v>
      </c>
      <c r="F6330" s="64">
        <v>1</v>
      </c>
      <c r="G6330" s="48">
        <f>+(Ventas_Wellpro[[#This Row],[Precio de Venta]]*0.16)*Ventas_Wellpro[[#This Row],[Cantidad Vendida]]</f>
        <v>55.035200000000003</v>
      </c>
      <c r="H6330" s="65">
        <v>343.97</v>
      </c>
      <c r="I6330" s="17">
        <f>+Ventas_Wellpro[[#This Row],[Total de Venta sin IVA]]+Ventas_Wellpro[[#This Row],[IVA]]</f>
        <v>399.00520000000006</v>
      </c>
      <c r="J6330">
        <f>YEAR(Ventas_Wellpro[[#This Row],[Fecha]])</f>
        <v>2026</v>
      </c>
      <c r="K6330" t="str">
        <f>TEXT(Ventas_Wellpro[[#This Row],[Fecha]],"MMMM")</f>
        <v>agosto</v>
      </c>
      <c r="L6330">
        <f>DAY(Ventas_Wellpro[[#This Row],[Fecha]])</f>
        <v>10</v>
      </c>
    </row>
    <row r="6331" spans="2:12" x14ac:dyDescent="0.25">
      <c r="B6331" s="234">
        <v>46244</v>
      </c>
      <c r="C6331" s="74" t="s">
        <v>10</v>
      </c>
      <c r="D6331" s="94" t="s">
        <v>144</v>
      </c>
      <c r="E6331" s="63">
        <v>343.97</v>
      </c>
      <c r="F6331" s="63">
        <v>1</v>
      </c>
      <c r="G6331" s="48">
        <f>+(Ventas_Wellpro[[#This Row],[Precio de Venta]]*0.16)*Ventas_Wellpro[[#This Row],[Cantidad Vendida]]</f>
        <v>55.035200000000003</v>
      </c>
      <c r="H6331" s="48">
        <v>343.97</v>
      </c>
      <c r="I6331" s="17">
        <f>+Ventas_Wellpro[[#This Row],[Total de Venta sin IVA]]+Ventas_Wellpro[[#This Row],[IVA]]</f>
        <v>399.00520000000006</v>
      </c>
      <c r="J6331">
        <f>YEAR(Ventas_Wellpro[[#This Row],[Fecha]])</f>
        <v>2026</v>
      </c>
      <c r="K6331" t="str">
        <f>TEXT(Ventas_Wellpro[[#This Row],[Fecha]],"MMMM")</f>
        <v>agosto</v>
      </c>
      <c r="L6331">
        <f>DAY(Ventas_Wellpro[[#This Row],[Fecha]])</f>
        <v>10</v>
      </c>
    </row>
    <row r="6332" spans="2:12" x14ac:dyDescent="0.25">
      <c r="B6332" s="235">
        <v>46244</v>
      </c>
      <c r="C6332" s="74" t="s">
        <v>10</v>
      </c>
      <c r="D6332" s="95" t="s">
        <v>144</v>
      </c>
      <c r="E6332" s="64">
        <v>343.97</v>
      </c>
      <c r="F6332" s="64">
        <v>1</v>
      </c>
      <c r="G6332" s="48">
        <f>+(Ventas_Wellpro[[#This Row],[Precio de Venta]]*0.16)*Ventas_Wellpro[[#This Row],[Cantidad Vendida]]</f>
        <v>55.035200000000003</v>
      </c>
      <c r="H6332" s="65">
        <v>343.97</v>
      </c>
      <c r="I6332" s="17">
        <f>+Ventas_Wellpro[[#This Row],[Total de Venta sin IVA]]+Ventas_Wellpro[[#This Row],[IVA]]</f>
        <v>399.00520000000006</v>
      </c>
      <c r="J6332">
        <f>YEAR(Ventas_Wellpro[[#This Row],[Fecha]])</f>
        <v>2026</v>
      </c>
      <c r="K6332" t="str">
        <f>TEXT(Ventas_Wellpro[[#This Row],[Fecha]],"MMMM")</f>
        <v>agosto</v>
      </c>
      <c r="L6332">
        <f>DAY(Ventas_Wellpro[[#This Row],[Fecha]])</f>
        <v>10</v>
      </c>
    </row>
    <row r="6333" spans="2:12" x14ac:dyDescent="0.25">
      <c r="B6333" s="234">
        <v>46246</v>
      </c>
      <c r="C6333" s="74" t="s">
        <v>10</v>
      </c>
      <c r="D6333" s="94" t="s">
        <v>144</v>
      </c>
      <c r="E6333" s="63">
        <v>343.97</v>
      </c>
      <c r="F6333" s="63">
        <v>1</v>
      </c>
      <c r="G6333" s="48">
        <f>+(Ventas_Wellpro[[#This Row],[Precio de Venta]]*0.16)*Ventas_Wellpro[[#This Row],[Cantidad Vendida]]</f>
        <v>55.035200000000003</v>
      </c>
      <c r="H6333" s="48">
        <v>343.97</v>
      </c>
      <c r="I6333" s="17">
        <f>+Ventas_Wellpro[[#This Row],[Total de Venta sin IVA]]+Ventas_Wellpro[[#This Row],[IVA]]</f>
        <v>399.00520000000006</v>
      </c>
      <c r="J6333">
        <f>YEAR(Ventas_Wellpro[[#This Row],[Fecha]])</f>
        <v>2026</v>
      </c>
      <c r="K6333" t="str">
        <f>TEXT(Ventas_Wellpro[[#This Row],[Fecha]],"MMMM")</f>
        <v>agosto</v>
      </c>
      <c r="L6333">
        <f>DAY(Ventas_Wellpro[[#This Row],[Fecha]])</f>
        <v>12</v>
      </c>
    </row>
    <row r="6334" spans="2:12" x14ac:dyDescent="0.25">
      <c r="B6334" s="235">
        <v>46246</v>
      </c>
      <c r="C6334" s="74" t="s">
        <v>10</v>
      </c>
      <c r="D6334" s="95" t="s">
        <v>144</v>
      </c>
      <c r="E6334" s="64">
        <v>343.97</v>
      </c>
      <c r="F6334" s="64">
        <v>1</v>
      </c>
      <c r="G6334" s="48">
        <f>+(Ventas_Wellpro[[#This Row],[Precio de Venta]]*0.16)*Ventas_Wellpro[[#This Row],[Cantidad Vendida]]</f>
        <v>55.035200000000003</v>
      </c>
      <c r="H6334" s="65">
        <v>343.97</v>
      </c>
      <c r="I6334" s="17">
        <f>+Ventas_Wellpro[[#This Row],[Total de Venta sin IVA]]+Ventas_Wellpro[[#This Row],[IVA]]</f>
        <v>399.00520000000006</v>
      </c>
      <c r="J6334">
        <f>YEAR(Ventas_Wellpro[[#This Row],[Fecha]])</f>
        <v>2026</v>
      </c>
      <c r="K6334" t="str">
        <f>TEXT(Ventas_Wellpro[[#This Row],[Fecha]],"MMMM")</f>
        <v>agosto</v>
      </c>
      <c r="L6334">
        <f>DAY(Ventas_Wellpro[[#This Row],[Fecha]])</f>
        <v>12</v>
      </c>
    </row>
    <row r="6335" spans="2:12" x14ac:dyDescent="0.25">
      <c r="B6335" s="234">
        <v>46247</v>
      </c>
      <c r="C6335" s="74" t="s">
        <v>10</v>
      </c>
      <c r="D6335" s="94" t="s">
        <v>144</v>
      </c>
      <c r="E6335" s="63">
        <v>343.97</v>
      </c>
      <c r="F6335" s="63">
        <v>1</v>
      </c>
      <c r="G6335" s="48">
        <f>+(Ventas_Wellpro[[#This Row],[Precio de Venta]]*0.16)*Ventas_Wellpro[[#This Row],[Cantidad Vendida]]</f>
        <v>55.035200000000003</v>
      </c>
      <c r="H6335" s="48">
        <v>343.97</v>
      </c>
      <c r="I6335" s="17">
        <f>+Ventas_Wellpro[[#This Row],[Total de Venta sin IVA]]+Ventas_Wellpro[[#This Row],[IVA]]</f>
        <v>399.00520000000006</v>
      </c>
      <c r="J6335">
        <f>YEAR(Ventas_Wellpro[[#This Row],[Fecha]])</f>
        <v>2026</v>
      </c>
      <c r="K6335" t="str">
        <f>TEXT(Ventas_Wellpro[[#This Row],[Fecha]],"MMMM")</f>
        <v>agosto</v>
      </c>
      <c r="L6335">
        <f>DAY(Ventas_Wellpro[[#This Row],[Fecha]])</f>
        <v>13</v>
      </c>
    </row>
    <row r="6336" spans="2:12" x14ac:dyDescent="0.25">
      <c r="B6336" s="235">
        <v>46247</v>
      </c>
      <c r="C6336" s="74" t="s">
        <v>10</v>
      </c>
      <c r="D6336" s="95" t="s">
        <v>144</v>
      </c>
      <c r="E6336" s="64">
        <v>343.97</v>
      </c>
      <c r="F6336" s="64">
        <v>1</v>
      </c>
      <c r="G6336" s="48">
        <f>+(Ventas_Wellpro[[#This Row],[Precio de Venta]]*0.16)*Ventas_Wellpro[[#This Row],[Cantidad Vendida]]</f>
        <v>55.035200000000003</v>
      </c>
      <c r="H6336" s="65">
        <v>343.97</v>
      </c>
      <c r="I6336" s="17">
        <f>+Ventas_Wellpro[[#This Row],[Total de Venta sin IVA]]+Ventas_Wellpro[[#This Row],[IVA]]</f>
        <v>399.00520000000006</v>
      </c>
      <c r="J6336">
        <f>YEAR(Ventas_Wellpro[[#This Row],[Fecha]])</f>
        <v>2026</v>
      </c>
      <c r="K6336" t="str">
        <f>TEXT(Ventas_Wellpro[[#This Row],[Fecha]],"MMMM")</f>
        <v>agosto</v>
      </c>
      <c r="L6336">
        <f>DAY(Ventas_Wellpro[[#This Row],[Fecha]])</f>
        <v>13</v>
      </c>
    </row>
    <row r="6337" spans="2:12" x14ac:dyDescent="0.25">
      <c r="B6337" s="234">
        <v>46247</v>
      </c>
      <c r="C6337" s="74" t="s">
        <v>10</v>
      </c>
      <c r="D6337" s="94" t="s">
        <v>144</v>
      </c>
      <c r="E6337" s="63">
        <v>343.97</v>
      </c>
      <c r="F6337" s="63">
        <v>1</v>
      </c>
      <c r="G6337" s="48">
        <f>+(Ventas_Wellpro[[#This Row],[Precio de Venta]]*0.16)*Ventas_Wellpro[[#This Row],[Cantidad Vendida]]</f>
        <v>55.035200000000003</v>
      </c>
      <c r="H6337" s="48">
        <v>343.97</v>
      </c>
      <c r="I6337" s="17">
        <f>+Ventas_Wellpro[[#This Row],[Total de Venta sin IVA]]+Ventas_Wellpro[[#This Row],[IVA]]</f>
        <v>399.00520000000006</v>
      </c>
      <c r="J6337">
        <f>YEAR(Ventas_Wellpro[[#This Row],[Fecha]])</f>
        <v>2026</v>
      </c>
      <c r="K6337" t="str">
        <f>TEXT(Ventas_Wellpro[[#This Row],[Fecha]],"MMMM")</f>
        <v>agosto</v>
      </c>
      <c r="L6337">
        <f>DAY(Ventas_Wellpro[[#This Row],[Fecha]])</f>
        <v>13</v>
      </c>
    </row>
    <row r="6338" spans="2:12" x14ac:dyDescent="0.25">
      <c r="B6338" s="235">
        <v>46247</v>
      </c>
      <c r="C6338" s="74" t="s">
        <v>10</v>
      </c>
      <c r="D6338" s="95" t="s">
        <v>144</v>
      </c>
      <c r="E6338" s="64">
        <v>343.97</v>
      </c>
      <c r="F6338" s="64">
        <v>1</v>
      </c>
      <c r="G6338" s="48">
        <f>+(Ventas_Wellpro[[#This Row],[Precio de Venta]]*0.16)*Ventas_Wellpro[[#This Row],[Cantidad Vendida]]</f>
        <v>55.035200000000003</v>
      </c>
      <c r="H6338" s="65">
        <v>343.97</v>
      </c>
      <c r="I6338" s="17">
        <f>+Ventas_Wellpro[[#This Row],[Total de Venta sin IVA]]+Ventas_Wellpro[[#This Row],[IVA]]</f>
        <v>399.00520000000006</v>
      </c>
      <c r="J6338">
        <f>YEAR(Ventas_Wellpro[[#This Row],[Fecha]])</f>
        <v>2026</v>
      </c>
      <c r="K6338" t="str">
        <f>TEXT(Ventas_Wellpro[[#This Row],[Fecha]],"MMMM")</f>
        <v>agosto</v>
      </c>
      <c r="L6338">
        <f>DAY(Ventas_Wellpro[[#This Row],[Fecha]])</f>
        <v>13</v>
      </c>
    </row>
    <row r="6339" spans="2:12" x14ac:dyDescent="0.25">
      <c r="B6339" s="234">
        <v>46247</v>
      </c>
      <c r="C6339" s="74" t="s">
        <v>10</v>
      </c>
      <c r="D6339" s="94" t="s">
        <v>144</v>
      </c>
      <c r="E6339" s="63">
        <v>343.97</v>
      </c>
      <c r="F6339" s="63">
        <v>1</v>
      </c>
      <c r="G6339" s="48">
        <f>+(Ventas_Wellpro[[#This Row],[Precio de Venta]]*0.16)*Ventas_Wellpro[[#This Row],[Cantidad Vendida]]</f>
        <v>55.035200000000003</v>
      </c>
      <c r="H6339" s="48">
        <v>343.97</v>
      </c>
      <c r="I6339" s="17">
        <f>+Ventas_Wellpro[[#This Row],[Total de Venta sin IVA]]+Ventas_Wellpro[[#This Row],[IVA]]</f>
        <v>399.00520000000006</v>
      </c>
      <c r="J6339">
        <f>YEAR(Ventas_Wellpro[[#This Row],[Fecha]])</f>
        <v>2026</v>
      </c>
      <c r="K6339" t="str">
        <f>TEXT(Ventas_Wellpro[[#This Row],[Fecha]],"MMMM")</f>
        <v>agosto</v>
      </c>
      <c r="L6339">
        <f>DAY(Ventas_Wellpro[[#This Row],[Fecha]])</f>
        <v>13</v>
      </c>
    </row>
    <row r="6340" spans="2:12" x14ac:dyDescent="0.25">
      <c r="B6340" s="235">
        <v>46248</v>
      </c>
      <c r="C6340" s="74" t="s">
        <v>10</v>
      </c>
      <c r="D6340" s="95" t="s">
        <v>144</v>
      </c>
      <c r="E6340" s="64">
        <v>343.97</v>
      </c>
      <c r="F6340" s="64">
        <v>1</v>
      </c>
      <c r="G6340" s="48">
        <f>+(Ventas_Wellpro[[#This Row],[Precio de Venta]]*0.16)*Ventas_Wellpro[[#This Row],[Cantidad Vendida]]</f>
        <v>55.035200000000003</v>
      </c>
      <c r="H6340" s="65">
        <v>343.97</v>
      </c>
      <c r="I6340" s="17">
        <f>+Ventas_Wellpro[[#This Row],[Total de Venta sin IVA]]+Ventas_Wellpro[[#This Row],[IVA]]</f>
        <v>399.00520000000006</v>
      </c>
      <c r="J6340">
        <f>YEAR(Ventas_Wellpro[[#This Row],[Fecha]])</f>
        <v>2026</v>
      </c>
      <c r="K6340" t="str">
        <f>TEXT(Ventas_Wellpro[[#This Row],[Fecha]],"MMMM")</f>
        <v>agosto</v>
      </c>
      <c r="L6340">
        <f>DAY(Ventas_Wellpro[[#This Row],[Fecha]])</f>
        <v>14</v>
      </c>
    </row>
    <row r="6341" spans="2:12" x14ac:dyDescent="0.25">
      <c r="B6341" s="234">
        <v>46248</v>
      </c>
      <c r="C6341" s="74" t="s">
        <v>10</v>
      </c>
      <c r="D6341" s="94" t="s">
        <v>144</v>
      </c>
      <c r="E6341" s="63">
        <v>343.97</v>
      </c>
      <c r="F6341" s="63">
        <v>1</v>
      </c>
      <c r="G6341" s="48">
        <f>+(Ventas_Wellpro[[#This Row],[Precio de Venta]]*0.16)*Ventas_Wellpro[[#This Row],[Cantidad Vendida]]</f>
        <v>55.035200000000003</v>
      </c>
      <c r="H6341" s="48">
        <v>343.97</v>
      </c>
      <c r="I6341" s="17">
        <f>+Ventas_Wellpro[[#This Row],[Total de Venta sin IVA]]+Ventas_Wellpro[[#This Row],[IVA]]</f>
        <v>399.00520000000006</v>
      </c>
      <c r="J6341">
        <f>YEAR(Ventas_Wellpro[[#This Row],[Fecha]])</f>
        <v>2026</v>
      </c>
      <c r="K6341" t="str">
        <f>TEXT(Ventas_Wellpro[[#This Row],[Fecha]],"MMMM")</f>
        <v>agosto</v>
      </c>
      <c r="L6341">
        <f>DAY(Ventas_Wellpro[[#This Row],[Fecha]])</f>
        <v>14</v>
      </c>
    </row>
    <row r="6342" spans="2:12" x14ac:dyDescent="0.25">
      <c r="B6342" s="235">
        <v>46251</v>
      </c>
      <c r="C6342" s="74" t="s">
        <v>10</v>
      </c>
      <c r="D6342" s="95" t="s">
        <v>144</v>
      </c>
      <c r="E6342" s="64">
        <v>343.97</v>
      </c>
      <c r="F6342" s="64">
        <v>1</v>
      </c>
      <c r="G6342" s="48">
        <f>+(Ventas_Wellpro[[#This Row],[Precio de Venta]]*0.16)*Ventas_Wellpro[[#This Row],[Cantidad Vendida]]</f>
        <v>55.035200000000003</v>
      </c>
      <c r="H6342" s="65">
        <v>343.97</v>
      </c>
      <c r="I6342" s="17">
        <f>+Ventas_Wellpro[[#This Row],[Total de Venta sin IVA]]+Ventas_Wellpro[[#This Row],[IVA]]</f>
        <v>399.00520000000006</v>
      </c>
      <c r="J6342">
        <f>YEAR(Ventas_Wellpro[[#This Row],[Fecha]])</f>
        <v>2026</v>
      </c>
      <c r="K6342" t="str">
        <f>TEXT(Ventas_Wellpro[[#This Row],[Fecha]],"MMMM")</f>
        <v>agosto</v>
      </c>
      <c r="L6342">
        <f>DAY(Ventas_Wellpro[[#This Row],[Fecha]])</f>
        <v>17</v>
      </c>
    </row>
    <row r="6343" spans="2:12" x14ac:dyDescent="0.25">
      <c r="B6343" s="234">
        <v>46251</v>
      </c>
      <c r="C6343" s="74" t="s">
        <v>10</v>
      </c>
      <c r="D6343" s="94" t="s">
        <v>144</v>
      </c>
      <c r="E6343" s="63">
        <v>343.97</v>
      </c>
      <c r="F6343" s="63">
        <v>1</v>
      </c>
      <c r="G6343" s="48">
        <f>+(Ventas_Wellpro[[#This Row],[Precio de Venta]]*0.16)*Ventas_Wellpro[[#This Row],[Cantidad Vendida]]</f>
        <v>55.035200000000003</v>
      </c>
      <c r="H6343" s="48">
        <v>343.97</v>
      </c>
      <c r="I6343" s="17">
        <f>+Ventas_Wellpro[[#This Row],[Total de Venta sin IVA]]+Ventas_Wellpro[[#This Row],[IVA]]</f>
        <v>399.00520000000006</v>
      </c>
      <c r="J6343">
        <f>YEAR(Ventas_Wellpro[[#This Row],[Fecha]])</f>
        <v>2026</v>
      </c>
      <c r="K6343" t="str">
        <f>TEXT(Ventas_Wellpro[[#This Row],[Fecha]],"MMMM")</f>
        <v>agosto</v>
      </c>
      <c r="L6343">
        <f>DAY(Ventas_Wellpro[[#This Row],[Fecha]])</f>
        <v>17</v>
      </c>
    </row>
    <row r="6344" spans="2:12" x14ac:dyDescent="0.25">
      <c r="B6344" s="235">
        <v>46251</v>
      </c>
      <c r="C6344" s="74" t="s">
        <v>10</v>
      </c>
      <c r="D6344" s="95" t="s">
        <v>144</v>
      </c>
      <c r="E6344" s="64">
        <v>343.97</v>
      </c>
      <c r="F6344" s="64">
        <v>1</v>
      </c>
      <c r="G6344" s="48">
        <f>+(Ventas_Wellpro[[#This Row],[Precio de Venta]]*0.16)*Ventas_Wellpro[[#This Row],[Cantidad Vendida]]</f>
        <v>55.035200000000003</v>
      </c>
      <c r="H6344" s="65">
        <v>343.97</v>
      </c>
      <c r="I6344" s="17">
        <f>+Ventas_Wellpro[[#This Row],[Total de Venta sin IVA]]+Ventas_Wellpro[[#This Row],[IVA]]</f>
        <v>399.00520000000006</v>
      </c>
      <c r="J6344">
        <f>YEAR(Ventas_Wellpro[[#This Row],[Fecha]])</f>
        <v>2026</v>
      </c>
      <c r="K6344" t="str">
        <f>TEXT(Ventas_Wellpro[[#This Row],[Fecha]],"MMMM")</f>
        <v>agosto</v>
      </c>
      <c r="L6344">
        <f>DAY(Ventas_Wellpro[[#This Row],[Fecha]])</f>
        <v>17</v>
      </c>
    </row>
    <row r="6345" spans="2:12" x14ac:dyDescent="0.25">
      <c r="B6345" s="234">
        <v>46251</v>
      </c>
      <c r="C6345" s="74" t="s">
        <v>10</v>
      </c>
      <c r="D6345" s="94" t="s">
        <v>144</v>
      </c>
      <c r="E6345" s="63">
        <v>343.97</v>
      </c>
      <c r="F6345" s="63">
        <v>1</v>
      </c>
      <c r="G6345" s="48">
        <f>+(Ventas_Wellpro[[#This Row],[Precio de Venta]]*0.16)*Ventas_Wellpro[[#This Row],[Cantidad Vendida]]</f>
        <v>55.035200000000003</v>
      </c>
      <c r="H6345" s="48">
        <v>343.97</v>
      </c>
      <c r="I6345" s="17">
        <f>+Ventas_Wellpro[[#This Row],[Total de Venta sin IVA]]+Ventas_Wellpro[[#This Row],[IVA]]</f>
        <v>399.00520000000006</v>
      </c>
      <c r="J6345">
        <f>YEAR(Ventas_Wellpro[[#This Row],[Fecha]])</f>
        <v>2026</v>
      </c>
      <c r="K6345" t="str">
        <f>TEXT(Ventas_Wellpro[[#This Row],[Fecha]],"MMMM")</f>
        <v>agosto</v>
      </c>
      <c r="L6345">
        <f>DAY(Ventas_Wellpro[[#This Row],[Fecha]])</f>
        <v>17</v>
      </c>
    </row>
    <row r="6346" spans="2:12" x14ac:dyDescent="0.25">
      <c r="B6346" s="235">
        <v>46251</v>
      </c>
      <c r="C6346" s="74" t="s">
        <v>10</v>
      </c>
      <c r="D6346" s="95" t="s">
        <v>144</v>
      </c>
      <c r="E6346" s="64">
        <v>343.97</v>
      </c>
      <c r="F6346" s="64">
        <v>1</v>
      </c>
      <c r="G6346" s="48">
        <f>+(Ventas_Wellpro[[#This Row],[Precio de Venta]]*0.16)*Ventas_Wellpro[[#This Row],[Cantidad Vendida]]</f>
        <v>55.035200000000003</v>
      </c>
      <c r="H6346" s="65">
        <v>343.97</v>
      </c>
      <c r="I6346" s="17">
        <f>+Ventas_Wellpro[[#This Row],[Total de Venta sin IVA]]+Ventas_Wellpro[[#This Row],[IVA]]</f>
        <v>399.00520000000006</v>
      </c>
      <c r="J6346">
        <f>YEAR(Ventas_Wellpro[[#This Row],[Fecha]])</f>
        <v>2026</v>
      </c>
      <c r="K6346" t="str">
        <f>TEXT(Ventas_Wellpro[[#This Row],[Fecha]],"MMMM")</f>
        <v>agosto</v>
      </c>
      <c r="L6346">
        <f>DAY(Ventas_Wellpro[[#This Row],[Fecha]])</f>
        <v>17</v>
      </c>
    </row>
    <row r="6347" spans="2:12" x14ac:dyDescent="0.25">
      <c r="B6347" s="234">
        <v>46251</v>
      </c>
      <c r="C6347" s="74" t="s">
        <v>10</v>
      </c>
      <c r="D6347" s="94" t="s">
        <v>144</v>
      </c>
      <c r="E6347" s="63">
        <v>343.97</v>
      </c>
      <c r="F6347" s="63">
        <v>1</v>
      </c>
      <c r="G6347" s="48">
        <f>+(Ventas_Wellpro[[#This Row],[Precio de Venta]]*0.16)*Ventas_Wellpro[[#This Row],[Cantidad Vendida]]</f>
        <v>55.035200000000003</v>
      </c>
      <c r="H6347" s="48">
        <v>343.97</v>
      </c>
      <c r="I6347" s="17">
        <f>+Ventas_Wellpro[[#This Row],[Total de Venta sin IVA]]+Ventas_Wellpro[[#This Row],[IVA]]</f>
        <v>399.00520000000006</v>
      </c>
      <c r="J6347">
        <f>YEAR(Ventas_Wellpro[[#This Row],[Fecha]])</f>
        <v>2026</v>
      </c>
      <c r="K6347" t="str">
        <f>TEXT(Ventas_Wellpro[[#This Row],[Fecha]],"MMMM")</f>
        <v>agosto</v>
      </c>
      <c r="L6347">
        <f>DAY(Ventas_Wellpro[[#This Row],[Fecha]])</f>
        <v>17</v>
      </c>
    </row>
    <row r="6348" spans="2:12" x14ac:dyDescent="0.25">
      <c r="B6348" s="235">
        <v>46252</v>
      </c>
      <c r="C6348" s="74" t="s">
        <v>10</v>
      </c>
      <c r="D6348" s="95" t="s">
        <v>144</v>
      </c>
      <c r="E6348" s="64">
        <v>343.97</v>
      </c>
      <c r="F6348" s="64">
        <v>1</v>
      </c>
      <c r="G6348" s="48">
        <f>+(Ventas_Wellpro[[#This Row],[Precio de Venta]]*0.16)*Ventas_Wellpro[[#This Row],[Cantidad Vendida]]</f>
        <v>55.035200000000003</v>
      </c>
      <c r="H6348" s="65">
        <v>343.97</v>
      </c>
      <c r="I6348" s="17">
        <f>+Ventas_Wellpro[[#This Row],[Total de Venta sin IVA]]+Ventas_Wellpro[[#This Row],[IVA]]</f>
        <v>399.00520000000006</v>
      </c>
      <c r="J6348">
        <f>YEAR(Ventas_Wellpro[[#This Row],[Fecha]])</f>
        <v>2026</v>
      </c>
      <c r="K6348" t="str">
        <f>TEXT(Ventas_Wellpro[[#This Row],[Fecha]],"MMMM")</f>
        <v>agosto</v>
      </c>
      <c r="L6348">
        <f>DAY(Ventas_Wellpro[[#This Row],[Fecha]])</f>
        <v>18</v>
      </c>
    </row>
    <row r="6349" spans="2:12" x14ac:dyDescent="0.25">
      <c r="B6349" s="234">
        <v>46252</v>
      </c>
      <c r="C6349" s="74" t="s">
        <v>10</v>
      </c>
      <c r="D6349" s="94" t="s">
        <v>144</v>
      </c>
      <c r="E6349" s="63">
        <v>343.97</v>
      </c>
      <c r="F6349" s="63">
        <v>1</v>
      </c>
      <c r="G6349" s="48">
        <f>+(Ventas_Wellpro[[#This Row],[Precio de Venta]]*0.16)*Ventas_Wellpro[[#This Row],[Cantidad Vendida]]</f>
        <v>55.035200000000003</v>
      </c>
      <c r="H6349" s="48">
        <v>343.97</v>
      </c>
      <c r="I6349" s="17">
        <f>+Ventas_Wellpro[[#This Row],[Total de Venta sin IVA]]+Ventas_Wellpro[[#This Row],[IVA]]</f>
        <v>399.00520000000006</v>
      </c>
      <c r="J6349">
        <f>YEAR(Ventas_Wellpro[[#This Row],[Fecha]])</f>
        <v>2026</v>
      </c>
      <c r="K6349" t="str">
        <f>TEXT(Ventas_Wellpro[[#This Row],[Fecha]],"MMMM")</f>
        <v>agosto</v>
      </c>
      <c r="L6349">
        <f>DAY(Ventas_Wellpro[[#This Row],[Fecha]])</f>
        <v>18</v>
      </c>
    </row>
    <row r="6350" spans="2:12" x14ac:dyDescent="0.25">
      <c r="B6350" s="235">
        <v>46252</v>
      </c>
      <c r="C6350" s="74" t="s">
        <v>10</v>
      </c>
      <c r="D6350" s="95" t="s">
        <v>144</v>
      </c>
      <c r="E6350" s="64">
        <v>343.97</v>
      </c>
      <c r="F6350" s="64">
        <v>1</v>
      </c>
      <c r="G6350" s="48">
        <f>+(Ventas_Wellpro[[#This Row],[Precio de Venta]]*0.16)*Ventas_Wellpro[[#This Row],[Cantidad Vendida]]</f>
        <v>55.035200000000003</v>
      </c>
      <c r="H6350" s="65">
        <v>343.97</v>
      </c>
      <c r="I6350" s="17">
        <f>+Ventas_Wellpro[[#This Row],[Total de Venta sin IVA]]+Ventas_Wellpro[[#This Row],[IVA]]</f>
        <v>399.00520000000006</v>
      </c>
      <c r="J6350">
        <f>YEAR(Ventas_Wellpro[[#This Row],[Fecha]])</f>
        <v>2026</v>
      </c>
      <c r="K6350" t="str">
        <f>TEXT(Ventas_Wellpro[[#This Row],[Fecha]],"MMMM")</f>
        <v>agosto</v>
      </c>
      <c r="L6350">
        <f>DAY(Ventas_Wellpro[[#This Row],[Fecha]])</f>
        <v>18</v>
      </c>
    </row>
    <row r="6351" spans="2:12" x14ac:dyDescent="0.25">
      <c r="B6351" s="234">
        <v>46252</v>
      </c>
      <c r="C6351" s="74" t="s">
        <v>10</v>
      </c>
      <c r="D6351" s="94" t="s">
        <v>144</v>
      </c>
      <c r="E6351" s="63">
        <v>343.97</v>
      </c>
      <c r="F6351" s="63">
        <v>1</v>
      </c>
      <c r="G6351" s="48">
        <f>+(Ventas_Wellpro[[#This Row],[Precio de Venta]]*0.16)*Ventas_Wellpro[[#This Row],[Cantidad Vendida]]</f>
        <v>55.035200000000003</v>
      </c>
      <c r="H6351" s="48">
        <v>343.97</v>
      </c>
      <c r="I6351" s="17">
        <f>+Ventas_Wellpro[[#This Row],[Total de Venta sin IVA]]+Ventas_Wellpro[[#This Row],[IVA]]</f>
        <v>399.00520000000006</v>
      </c>
      <c r="J6351">
        <f>YEAR(Ventas_Wellpro[[#This Row],[Fecha]])</f>
        <v>2026</v>
      </c>
      <c r="K6351" t="str">
        <f>TEXT(Ventas_Wellpro[[#This Row],[Fecha]],"MMMM")</f>
        <v>agosto</v>
      </c>
      <c r="L6351">
        <f>DAY(Ventas_Wellpro[[#This Row],[Fecha]])</f>
        <v>18</v>
      </c>
    </row>
    <row r="6352" spans="2:12" x14ac:dyDescent="0.25">
      <c r="B6352" s="235">
        <v>46252</v>
      </c>
      <c r="C6352" s="74" t="s">
        <v>10</v>
      </c>
      <c r="D6352" s="95" t="s">
        <v>144</v>
      </c>
      <c r="E6352" s="64">
        <v>343.97</v>
      </c>
      <c r="F6352" s="64">
        <v>1</v>
      </c>
      <c r="G6352" s="48">
        <f>+(Ventas_Wellpro[[#This Row],[Precio de Venta]]*0.16)*Ventas_Wellpro[[#This Row],[Cantidad Vendida]]</f>
        <v>55.035200000000003</v>
      </c>
      <c r="H6352" s="65">
        <v>343.97</v>
      </c>
      <c r="I6352" s="17">
        <f>+Ventas_Wellpro[[#This Row],[Total de Venta sin IVA]]+Ventas_Wellpro[[#This Row],[IVA]]</f>
        <v>399.00520000000006</v>
      </c>
      <c r="J6352">
        <f>YEAR(Ventas_Wellpro[[#This Row],[Fecha]])</f>
        <v>2026</v>
      </c>
      <c r="K6352" t="str">
        <f>TEXT(Ventas_Wellpro[[#This Row],[Fecha]],"MMMM")</f>
        <v>agosto</v>
      </c>
      <c r="L6352">
        <f>DAY(Ventas_Wellpro[[#This Row],[Fecha]])</f>
        <v>18</v>
      </c>
    </row>
    <row r="6353" spans="2:12" x14ac:dyDescent="0.25">
      <c r="B6353" s="234">
        <v>46252</v>
      </c>
      <c r="C6353" s="74" t="s">
        <v>10</v>
      </c>
      <c r="D6353" s="94" t="s">
        <v>144</v>
      </c>
      <c r="E6353" s="63">
        <v>343.97</v>
      </c>
      <c r="F6353" s="63">
        <v>1</v>
      </c>
      <c r="G6353" s="48">
        <f>+(Ventas_Wellpro[[#This Row],[Precio de Venta]]*0.16)*Ventas_Wellpro[[#This Row],[Cantidad Vendida]]</f>
        <v>55.035200000000003</v>
      </c>
      <c r="H6353" s="48">
        <v>343.97</v>
      </c>
      <c r="I6353" s="17">
        <f>+Ventas_Wellpro[[#This Row],[Total de Venta sin IVA]]+Ventas_Wellpro[[#This Row],[IVA]]</f>
        <v>399.00520000000006</v>
      </c>
      <c r="J6353">
        <f>YEAR(Ventas_Wellpro[[#This Row],[Fecha]])</f>
        <v>2026</v>
      </c>
      <c r="K6353" t="str">
        <f>TEXT(Ventas_Wellpro[[#This Row],[Fecha]],"MMMM")</f>
        <v>agosto</v>
      </c>
      <c r="L6353">
        <f>DAY(Ventas_Wellpro[[#This Row],[Fecha]])</f>
        <v>18</v>
      </c>
    </row>
    <row r="6354" spans="2:12" x14ac:dyDescent="0.25">
      <c r="B6354" s="235">
        <v>46253</v>
      </c>
      <c r="C6354" s="74" t="s">
        <v>10</v>
      </c>
      <c r="D6354" s="95" t="s">
        <v>144</v>
      </c>
      <c r="E6354" s="64">
        <v>343.97</v>
      </c>
      <c r="F6354" s="64">
        <v>1</v>
      </c>
      <c r="G6354" s="48">
        <f>+(Ventas_Wellpro[[#This Row],[Precio de Venta]]*0.16)*Ventas_Wellpro[[#This Row],[Cantidad Vendida]]</f>
        <v>55.035200000000003</v>
      </c>
      <c r="H6354" s="65">
        <v>343.97</v>
      </c>
      <c r="I6354" s="17">
        <f>+Ventas_Wellpro[[#This Row],[Total de Venta sin IVA]]+Ventas_Wellpro[[#This Row],[IVA]]</f>
        <v>399.00520000000006</v>
      </c>
      <c r="J6354">
        <f>YEAR(Ventas_Wellpro[[#This Row],[Fecha]])</f>
        <v>2026</v>
      </c>
      <c r="K6354" t="str">
        <f>TEXT(Ventas_Wellpro[[#This Row],[Fecha]],"MMMM")</f>
        <v>agosto</v>
      </c>
      <c r="L6354">
        <f>DAY(Ventas_Wellpro[[#This Row],[Fecha]])</f>
        <v>19</v>
      </c>
    </row>
    <row r="6355" spans="2:12" x14ac:dyDescent="0.25">
      <c r="B6355" s="234">
        <v>46255</v>
      </c>
      <c r="C6355" s="74" t="s">
        <v>10</v>
      </c>
      <c r="D6355" s="94" t="s">
        <v>144</v>
      </c>
      <c r="E6355" s="63">
        <v>343.97</v>
      </c>
      <c r="F6355" s="63">
        <v>1</v>
      </c>
      <c r="G6355" s="48">
        <f>+(Ventas_Wellpro[[#This Row],[Precio de Venta]]*0.16)*Ventas_Wellpro[[#This Row],[Cantidad Vendida]]</f>
        <v>55.035200000000003</v>
      </c>
      <c r="H6355" s="48">
        <v>343.97</v>
      </c>
      <c r="I6355" s="17">
        <f>+Ventas_Wellpro[[#This Row],[Total de Venta sin IVA]]+Ventas_Wellpro[[#This Row],[IVA]]</f>
        <v>399.00520000000006</v>
      </c>
      <c r="J6355">
        <f>YEAR(Ventas_Wellpro[[#This Row],[Fecha]])</f>
        <v>2026</v>
      </c>
      <c r="K6355" t="str">
        <f>TEXT(Ventas_Wellpro[[#This Row],[Fecha]],"MMMM")</f>
        <v>agosto</v>
      </c>
      <c r="L6355">
        <f>DAY(Ventas_Wellpro[[#This Row],[Fecha]])</f>
        <v>21</v>
      </c>
    </row>
    <row r="6356" spans="2:12" x14ac:dyDescent="0.25">
      <c r="B6356" s="235">
        <v>46255</v>
      </c>
      <c r="C6356" s="74" t="s">
        <v>10</v>
      </c>
      <c r="D6356" s="95" t="s">
        <v>144</v>
      </c>
      <c r="E6356" s="64">
        <v>343.97</v>
      </c>
      <c r="F6356" s="64">
        <v>1</v>
      </c>
      <c r="G6356" s="48">
        <f>+(Ventas_Wellpro[[#This Row],[Precio de Venta]]*0.16)*Ventas_Wellpro[[#This Row],[Cantidad Vendida]]</f>
        <v>55.035200000000003</v>
      </c>
      <c r="H6356" s="65">
        <v>343.97</v>
      </c>
      <c r="I6356" s="17">
        <f>+Ventas_Wellpro[[#This Row],[Total de Venta sin IVA]]+Ventas_Wellpro[[#This Row],[IVA]]</f>
        <v>399.00520000000006</v>
      </c>
      <c r="J6356">
        <f>YEAR(Ventas_Wellpro[[#This Row],[Fecha]])</f>
        <v>2026</v>
      </c>
      <c r="K6356" t="str">
        <f>TEXT(Ventas_Wellpro[[#This Row],[Fecha]],"MMMM")</f>
        <v>agosto</v>
      </c>
      <c r="L6356">
        <f>DAY(Ventas_Wellpro[[#This Row],[Fecha]])</f>
        <v>21</v>
      </c>
    </row>
    <row r="6357" spans="2:12" x14ac:dyDescent="0.25">
      <c r="B6357" s="234">
        <v>46258</v>
      </c>
      <c r="C6357" s="74" t="s">
        <v>10</v>
      </c>
      <c r="D6357" s="94" t="s">
        <v>144</v>
      </c>
      <c r="E6357" s="63">
        <v>343.97</v>
      </c>
      <c r="F6357" s="63">
        <v>1</v>
      </c>
      <c r="G6357" s="48">
        <f>+(Ventas_Wellpro[[#This Row],[Precio de Venta]]*0.16)*Ventas_Wellpro[[#This Row],[Cantidad Vendida]]</f>
        <v>55.035200000000003</v>
      </c>
      <c r="H6357" s="48">
        <v>343.97</v>
      </c>
      <c r="I6357" s="17">
        <f>+Ventas_Wellpro[[#This Row],[Total de Venta sin IVA]]+Ventas_Wellpro[[#This Row],[IVA]]</f>
        <v>399.00520000000006</v>
      </c>
      <c r="J6357">
        <f>YEAR(Ventas_Wellpro[[#This Row],[Fecha]])</f>
        <v>2026</v>
      </c>
      <c r="K6357" t="str">
        <f>TEXT(Ventas_Wellpro[[#This Row],[Fecha]],"MMMM")</f>
        <v>agosto</v>
      </c>
      <c r="L6357">
        <f>DAY(Ventas_Wellpro[[#This Row],[Fecha]])</f>
        <v>24</v>
      </c>
    </row>
    <row r="6358" spans="2:12" x14ac:dyDescent="0.25">
      <c r="B6358" s="235">
        <v>46258</v>
      </c>
      <c r="C6358" s="74" t="s">
        <v>10</v>
      </c>
      <c r="D6358" s="95" t="s">
        <v>144</v>
      </c>
      <c r="E6358" s="64">
        <v>343.97</v>
      </c>
      <c r="F6358" s="64">
        <v>1</v>
      </c>
      <c r="G6358" s="48">
        <f>+(Ventas_Wellpro[[#This Row],[Precio de Venta]]*0.16)*Ventas_Wellpro[[#This Row],[Cantidad Vendida]]</f>
        <v>55.035200000000003</v>
      </c>
      <c r="H6358" s="65">
        <v>343.97</v>
      </c>
      <c r="I6358" s="17">
        <f>+Ventas_Wellpro[[#This Row],[Total de Venta sin IVA]]+Ventas_Wellpro[[#This Row],[IVA]]</f>
        <v>399.00520000000006</v>
      </c>
      <c r="J6358">
        <f>YEAR(Ventas_Wellpro[[#This Row],[Fecha]])</f>
        <v>2026</v>
      </c>
      <c r="K6358" t="str">
        <f>TEXT(Ventas_Wellpro[[#This Row],[Fecha]],"MMMM")</f>
        <v>agosto</v>
      </c>
      <c r="L6358">
        <f>DAY(Ventas_Wellpro[[#This Row],[Fecha]])</f>
        <v>24</v>
      </c>
    </row>
    <row r="6359" spans="2:12" x14ac:dyDescent="0.25">
      <c r="B6359" s="234">
        <v>46258</v>
      </c>
      <c r="C6359" s="74" t="s">
        <v>10</v>
      </c>
      <c r="D6359" s="94" t="s">
        <v>144</v>
      </c>
      <c r="E6359" s="63">
        <v>343.97</v>
      </c>
      <c r="F6359" s="63">
        <v>1</v>
      </c>
      <c r="G6359" s="48">
        <f>+(Ventas_Wellpro[[#This Row],[Precio de Venta]]*0.16)*Ventas_Wellpro[[#This Row],[Cantidad Vendida]]</f>
        <v>55.035200000000003</v>
      </c>
      <c r="H6359" s="48">
        <v>343.97</v>
      </c>
      <c r="I6359" s="17">
        <f>+Ventas_Wellpro[[#This Row],[Total de Venta sin IVA]]+Ventas_Wellpro[[#This Row],[IVA]]</f>
        <v>399.00520000000006</v>
      </c>
      <c r="J6359">
        <f>YEAR(Ventas_Wellpro[[#This Row],[Fecha]])</f>
        <v>2026</v>
      </c>
      <c r="K6359" t="str">
        <f>TEXT(Ventas_Wellpro[[#This Row],[Fecha]],"MMMM")</f>
        <v>agosto</v>
      </c>
      <c r="L6359">
        <f>DAY(Ventas_Wellpro[[#This Row],[Fecha]])</f>
        <v>24</v>
      </c>
    </row>
    <row r="6360" spans="2:12" x14ac:dyDescent="0.25">
      <c r="B6360" s="235">
        <v>46259</v>
      </c>
      <c r="C6360" s="74" t="s">
        <v>10</v>
      </c>
      <c r="D6360" s="95" t="s">
        <v>144</v>
      </c>
      <c r="E6360" s="64">
        <v>343.97</v>
      </c>
      <c r="F6360" s="64">
        <v>1</v>
      </c>
      <c r="G6360" s="48">
        <f>+(Ventas_Wellpro[[#This Row],[Precio de Venta]]*0.16)*Ventas_Wellpro[[#This Row],[Cantidad Vendida]]</f>
        <v>55.035200000000003</v>
      </c>
      <c r="H6360" s="65">
        <v>343.97</v>
      </c>
      <c r="I6360" s="17">
        <f>+Ventas_Wellpro[[#This Row],[Total de Venta sin IVA]]+Ventas_Wellpro[[#This Row],[IVA]]</f>
        <v>399.00520000000006</v>
      </c>
      <c r="J6360">
        <f>YEAR(Ventas_Wellpro[[#This Row],[Fecha]])</f>
        <v>2026</v>
      </c>
      <c r="K6360" t="str">
        <f>TEXT(Ventas_Wellpro[[#This Row],[Fecha]],"MMMM")</f>
        <v>agosto</v>
      </c>
      <c r="L6360">
        <f>DAY(Ventas_Wellpro[[#This Row],[Fecha]])</f>
        <v>25</v>
      </c>
    </row>
    <row r="6361" spans="2:12" x14ac:dyDescent="0.25">
      <c r="B6361" s="234">
        <v>46259</v>
      </c>
      <c r="C6361" s="74" t="s">
        <v>10</v>
      </c>
      <c r="D6361" s="94" t="s">
        <v>144</v>
      </c>
      <c r="E6361" s="63">
        <v>343.97</v>
      </c>
      <c r="F6361" s="63">
        <v>1</v>
      </c>
      <c r="G6361" s="48">
        <f>+(Ventas_Wellpro[[#This Row],[Precio de Venta]]*0.16)*Ventas_Wellpro[[#This Row],[Cantidad Vendida]]</f>
        <v>55.035200000000003</v>
      </c>
      <c r="H6361" s="48">
        <v>343.97</v>
      </c>
      <c r="I6361" s="17">
        <f>+Ventas_Wellpro[[#This Row],[Total de Venta sin IVA]]+Ventas_Wellpro[[#This Row],[IVA]]</f>
        <v>399.00520000000006</v>
      </c>
      <c r="J6361">
        <f>YEAR(Ventas_Wellpro[[#This Row],[Fecha]])</f>
        <v>2026</v>
      </c>
      <c r="K6361" t="str">
        <f>TEXT(Ventas_Wellpro[[#This Row],[Fecha]],"MMMM")</f>
        <v>agosto</v>
      </c>
      <c r="L6361">
        <f>DAY(Ventas_Wellpro[[#This Row],[Fecha]])</f>
        <v>25</v>
      </c>
    </row>
    <row r="6362" spans="2:12" x14ac:dyDescent="0.25">
      <c r="B6362" s="235">
        <v>46259</v>
      </c>
      <c r="C6362" s="74" t="s">
        <v>10</v>
      </c>
      <c r="D6362" s="95" t="s">
        <v>144</v>
      </c>
      <c r="E6362" s="64">
        <v>343.97</v>
      </c>
      <c r="F6362" s="64">
        <v>1</v>
      </c>
      <c r="G6362" s="48">
        <f>+(Ventas_Wellpro[[#This Row],[Precio de Venta]]*0.16)*Ventas_Wellpro[[#This Row],[Cantidad Vendida]]</f>
        <v>55.035200000000003</v>
      </c>
      <c r="H6362" s="65">
        <v>343.97</v>
      </c>
      <c r="I6362" s="17">
        <f>+Ventas_Wellpro[[#This Row],[Total de Venta sin IVA]]+Ventas_Wellpro[[#This Row],[IVA]]</f>
        <v>399.00520000000006</v>
      </c>
      <c r="J6362">
        <f>YEAR(Ventas_Wellpro[[#This Row],[Fecha]])</f>
        <v>2026</v>
      </c>
      <c r="K6362" t="str">
        <f>TEXT(Ventas_Wellpro[[#This Row],[Fecha]],"MMMM")</f>
        <v>agosto</v>
      </c>
      <c r="L6362">
        <f>DAY(Ventas_Wellpro[[#This Row],[Fecha]])</f>
        <v>25</v>
      </c>
    </row>
    <row r="6363" spans="2:12" x14ac:dyDescent="0.25">
      <c r="B6363" s="234">
        <v>46260</v>
      </c>
      <c r="C6363" s="74" t="s">
        <v>10</v>
      </c>
      <c r="D6363" s="94" t="s">
        <v>144</v>
      </c>
      <c r="E6363" s="63">
        <v>343.97</v>
      </c>
      <c r="F6363" s="63">
        <v>1</v>
      </c>
      <c r="G6363" s="48">
        <f>+(Ventas_Wellpro[[#This Row],[Precio de Venta]]*0.16)*Ventas_Wellpro[[#This Row],[Cantidad Vendida]]</f>
        <v>55.035200000000003</v>
      </c>
      <c r="H6363" s="48">
        <v>343.97</v>
      </c>
      <c r="I6363" s="17">
        <f>+Ventas_Wellpro[[#This Row],[Total de Venta sin IVA]]+Ventas_Wellpro[[#This Row],[IVA]]</f>
        <v>399.00520000000006</v>
      </c>
      <c r="J6363">
        <f>YEAR(Ventas_Wellpro[[#This Row],[Fecha]])</f>
        <v>2026</v>
      </c>
      <c r="K6363" t="str">
        <f>TEXT(Ventas_Wellpro[[#This Row],[Fecha]],"MMMM")</f>
        <v>agosto</v>
      </c>
      <c r="L6363">
        <f>DAY(Ventas_Wellpro[[#This Row],[Fecha]])</f>
        <v>26</v>
      </c>
    </row>
    <row r="6364" spans="2:12" x14ac:dyDescent="0.25">
      <c r="B6364" s="235">
        <v>46260</v>
      </c>
      <c r="C6364" s="74" t="s">
        <v>10</v>
      </c>
      <c r="D6364" s="95" t="s">
        <v>144</v>
      </c>
      <c r="E6364" s="64">
        <v>343.97</v>
      </c>
      <c r="F6364" s="64">
        <v>1</v>
      </c>
      <c r="G6364" s="48">
        <f>+(Ventas_Wellpro[[#This Row],[Precio de Venta]]*0.16)*Ventas_Wellpro[[#This Row],[Cantidad Vendida]]</f>
        <v>55.035200000000003</v>
      </c>
      <c r="H6364" s="65">
        <v>343.97</v>
      </c>
      <c r="I6364" s="17">
        <f>+Ventas_Wellpro[[#This Row],[Total de Venta sin IVA]]+Ventas_Wellpro[[#This Row],[IVA]]</f>
        <v>399.00520000000006</v>
      </c>
      <c r="J6364">
        <f>YEAR(Ventas_Wellpro[[#This Row],[Fecha]])</f>
        <v>2026</v>
      </c>
      <c r="K6364" t="str">
        <f>TEXT(Ventas_Wellpro[[#This Row],[Fecha]],"MMMM")</f>
        <v>agosto</v>
      </c>
      <c r="L6364">
        <f>DAY(Ventas_Wellpro[[#This Row],[Fecha]])</f>
        <v>26</v>
      </c>
    </row>
    <row r="6365" spans="2:12" x14ac:dyDescent="0.25">
      <c r="B6365" s="234">
        <v>46261</v>
      </c>
      <c r="C6365" s="74" t="s">
        <v>10</v>
      </c>
      <c r="D6365" s="94" t="s">
        <v>144</v>
      </c>
      <c r="E6365" s="63">
        <v>343.97</v>
      </c>
      <c r="F6365" s="63">
        <v>1</v>
      </c>
      <c r="G6365" s="48">
        <f>+(Ventas_Wellpro[[#This Row],[Precio de Venta]]*0.16)*Ventas_Wellpro[[#This Row],[Cantidad Vendida]]</f>
        <v>55.035200000000003</v>
      </c>
      <c r="H6365" s="48">
        <v>343.97</v>
      </c>
      <c r="I6365" s="17">
        <f>+Ventas_Wellpro[[#This Row],[Total de Venta sin IVA]]+Ventas_Wellpro[[#This Row],[IVA]]</f>
        <v>399.00520000000006</v>
      </c>
      <c r="J6365">
        <f>YEAR(Ventas_Wellpro[[#This Row],[Fecha]])</f>
        <v>2026</v>
      </c>
      <c r="K6365" t="str">
        <f>TEXT(Ventas_Wellpro[[#This Row],[Fecha]],"MMMM")</f>
        <v>agosto</v>
      </c>
      <c r="L6365">
        <f>DAY(Ventas_Wellpro[[#This Row],[Fecha]])</f>
        <v>27</v>
      </c>
    </row>
    <row r="6366" spans="2:12" x14ac:dyDescent="0.25">
      <c r="B6366" s="235">
        <v>46261</v>
      </c>
      <c r="C6366" s="74" t="s">
        <v>10</v>
      </c>
      <c r="D6366" s="95" t="s">
        <v>144</v>
      </c>
      <c r="E6366" s="64">
        <v>343.97</v>
      </c>
      <c r="F6366" s="64">
        <v>1</v>
      </c>
      <c r="G6366" s="48">
        <f>+(Ventas_Wellpro[[#This Row],[Precio de Venta]]*0.16)*Ventas_Wellpro[[#This Row],[Cantidad Vendida]]</f>
        <v>55.035200000000003</v>
      </c>
      <c r="H6366" s="65">
        <v>343.97</v>
      </c>
      <c r="I6366" s="17">
        <f>+Ventas_Wellpro[[#This Row],[Total de Venta sin IVA]]+Ventas_Wellpro[[#This Row],[IVA]]</f>
        <v>399.00520000000006</v>
      </c>
      <c r="J6366">
        <f>YEAR(Ventas_Wellpro[[#This Row],[Fecha]])</f>
        <v>2026</v>
      </c>
      <c r="K6366" t="str">
        <f>TEXT(Ventas_Wellpro[[#This Row],[Fecha]],"MMMM")</f>
        <v>agosto</v>
      </c>
      <c r="L6366">
        <f>DAY(Ventas_Wellpro[[#This Row],[Fecha]])</f>
        <v>27</v>
      </c>
    </row>
    <row r="6367" spans="2:12" x14ac:dyDescent="0.25">
      <c r="B6367" s="234">
        <v>46261</v>
      </c>
      <c r="C6367" s="74" t="s">
        <v>10</v>
      </c>
      <c r="D6367" s="94" t="s">
        <v>144</v>
      </c>
      <c r="E6367" s="63">
        <v>343.97</v>
      </c>
      <c r="F6367" s="63">
        <v>1</v>
      </c>
      <c r="G6367" s="48">
        <f>+(Ventas_Wellpro[[#This Row],[Precio de Venta]]*0.16)*Ventas_Wellpro[[#This Row],[Cantidad Vendida]]</f>
        <v>55.035200000000003</v>
      </c>
      <c r="H6367" s="48">
        <v>343.97</v>
      </c>
      <c r="I6367" s="17">
        <f>+Ventas_Wellpro[[#This Row],[Total de Venta sin IVA]]+Ventas_Wellpro[[#This Row],[IVA]]</f>
        <v>399.00520000000006</v>
      </c>
      <c r="J6367">
        <f>YEAR(Ventas_Wellpro[[#This Row],[Fecha]])</f>
        <v>2026</v>
      </c>
      <c r="K6367" t="str">
        <f>TEXT(Ventas_Wellpro[[#This Row],[Fecha]],"MMMM")</f>
        <v>agosto</v>
      </c>
      <c r="L6367">
        <f>DAY(Ventas_Wellpro[[#This Row],[Fecha]])</f>
        <v>27</v>
      </c>
    </row>
    <row r="6368" spans="2:12" x14ac:dyDescent="0.25">
      <c r="B6368" s="235">
        <v>46261</v>
      </c>
      <c r="C6368" s="74" t="s">
        <v>10</v>
      </c>
      <c r="D6368" s="95" t="s">
        <v>144</v>
      </c>
      <c r="E6368" s="64">
        <v>137.79</v>
      </c>
      <c r="F6368" s="64">
        <v>1</v>
      </c>
      <c r="G6368" s="48">
        <f>+(Ventas_Wellpro[[#This Row],[Precio de Venta]]*0.16)*Ventas_Wellpro[[#This Row],[Cantidad Vendida]]</f>
        <v>22.046399999999998</v>
      </c>
      <c r="H6368" s="65">
        <v>137.79</v>
      </c>
      <c r="I6368" s="17">
        <f>+Ventas_Wellpro[[#This Row],[Total de Venta sin IVA]]+Ventas_Wellpro[[#This Row],[IVA]]</f>
        <v>159.8364</v>
      </c>
      <c r="J6368">
        <f>YEAR(Ventas_Wellpro[[#This Row],[Fecha]])</f>
        <v>2026</v>
      </c>
      <c r="K6368" t="str">
        <f>TEXT(Ventas_Wellpro[[#This Row],[Fecha]],"MMMM")</f>
        <v>agosto</v>
      </c>
      <c r="L6368">
        <f>DAY(Ventas_Wellpro[[#This Row],[Fecha]])</f>
        <v>27</v>
      </c>
    </row>
    <row r="6369" spans="2:12" x14ac:dyDescent="0.25">
      <c r="B6369" s="234">
        <v>46262</v>
      </c>
      <c r="C6369" s="74" t="s">
        <v>10</v>
      </c>
      <c r="D6369" s="94" t="s">
        <v>144</v>
      </c>
      <c r="E6369" s="63">
        <v>343.97</v>
      </c>
      <c r="F6369" s="63">
        <v>1</v>
      </c>
      <c r="G6369" s="48">
        <f>+(Ventas_Wellpro[[#This Row],[Precio de Venta]]*0.16)*Ventas_Wellpro[[#This Row],[Cantidad Vendida]]</f>
        <v>55.035200000000003</v>
      </c>
      <c r="H6369" s="48">
        <v>343.97</v>
      </c>
      <c r="I6369" s="17">
        <f>+Ventas_Wellpro[[#This Row],[Total de Venta sin IVA]]+Ventas_Wellpro[[#This Row],[IVA]]</f>
        <v>399.00520000000006</v>
      </c>
      <c r="J6369">
        <f>YEAR(Ventas_Wellpro[[#This Row],[Fecha]])</f>
        <v>2026</v>
      </c>
      <c r="K6369" t="str">
        <f>TEXT(Ventas_Wellpro[[#This Row],[Fecha]],"MMMM")</f>
        <v>agosto</v>
      </c>
      <c r="L6369">
        <f>DAY(Ventas_Wellpro[[#This Row],[Fecha]])</f>
        <v>28</v>
      </c>
    </row>
    <row r="6370" spans="2:12" x14ac:dyDescent="0.25">
      <c r="B6370" s="235">
        <v>46262</v>
      </c>
      <c r="C6370" s="74" t="s">
        <v>10</v>
      </c>
      <c r="D6370" s="95" t="s">
        <v>144</v>
      </c>
      <c r="E6370" s="64">
        <v>343.97</v>
      </c>
      <c r="F6370" s="64">
        <v>1</v>
      </c>
      <c r="G6370" s="48">
        <f>+(Ventas_Wellpro[[#This Row],[Precio de Venta]]*0.16)*Ventas_Wellpro[[#This Row],[Cantidad Vendida]]</f>
        <v>55.035200000000003</v>
      </c>
      <c r="H6370" s="65">
        <v>343.97</v>
      </c>
      <c r="I6370" s="17">
        <f>+Ventas_Wellpro[[#This Row],[Total de Venta sin IVA]]+Ventas_Wellpro[[#This Row],[IVA]]</f>
        <v>399.00520000000006</v>
      </c>
      <c r="J6370">
        <f>YEAR(Ventas_Wellpro[[#This Row],[Fecha]])</f>
        <v>2026</v>
      </c>
      <c r="K6370" t="str">
        <f>TEXT(Ventas_Wellpro[[#This Row],[Fecha]],"MMMM")</f>
        <v>agosto</v>
      </c>
      <c r="L6370">
        <f>DAY(Ventas_Wellpro[[#This Row],[Fecha]])</f>
        <v>28</v>
      </c>
    </row>
    <row r="6371" spans="2:12" x14ac:dyDescent="0.25">
      <c r="B6371" s="234">
        <v>46265</v>
      </c>
      <c r="C6371" s="74" t="s">
        <v>10</v>
      </c>
      <c r="D6371" s="94" t="s">
        <v>144</v>
      </c>
      <c r="E6371" s="63">
        <v>343.97</v>
      </c>
      <c r="F6371" s="63">
        <v>1</v>
      </c>
      <c r="G6371" s="48">
        <f>+(Ventas_Wellpro[[#This Row],[Precio de Venta]]*0.16)*Ventas_Wellpro[[#This Row],[Cantidad Vendida]]</f>
        <v>55.035200000000003</v>
      </c>
      <c r="H6371" s="48">
        <v>343.97</v>
      </c>
      <c r="I6371" s="17">
        <f>+Ventas_Wellpro[[#This Row],[Total de Venta sin IVA]]+Ventas_Wellpro[[#This Row],[IVA]]</f>
        <v>399.00520000000006</v>
      </c>
      <c r="J6371">
        <f>YEAR(Ventas_Wellpro[[#This Row],[Fecha]])</f>
        <v>2026</v>
      </c>
      <c r="K6371" t="str">
        <f>TEXT(Ventas_Wellpro[[#This Row],[Fecha]],"MMMM")</f>
        <v>agosto</v>
      </c>
      <c r="L6371">
        <f>DAY(Ventas_Wellpro[[#This Row],[Fecha]])</f>
        <v>31</v>
      </c>
    </row>
    <row r="6372" spans="2:12" x14ac:dyDescent="0.25">
      <c r="B6372" s="235">
        <v>46265</v>
      </c>
      <c r="C6372" s="74" t="s">
        <v>10</v>
      </c>
      <c r="D6372" s="95" t="s">
        <v>144</v>
      </c>
      <c r="E6372" s="64">
        <v>343.97</v>
      </c>
      <c r="F6372" s="64">
        <v>1</v>
      </c>
      <c r="G6372" s="48">
        <f>+(Ventas_Wellpro[[#This Row],[Precio de Venta]]*0.16)*Ventas_Wellpro[[#This Row],[Cantidad Vendida]]</f>
        <v>55.035200000000003</v>
      </c>
      <c r="H6372" s="65">
        <v>343.97</v>
      </c>
      <c r="I6372" s="17">
        <f>+Ventas_Wellpro[[#This Row],[Total de Venta sin IVA]]+Ventas_Wellpro[[#This Row],[IVA]]</f>
        <v>399.00520000000006</v>
      </c>
      <c r="J6372">
        <f>YEAR(Ventas_Wellpro[[#This Row],[Fecha]])</f>
        <v>2026</v>
      </c>
      <c r="K6372" t="str">
        <f>TEXT(Ventas_Wellpro[[#This Row],[Fecha]],"MMMM")</f>
        <v>agosto</v>
      </c>
      <c r="L6372">
        <f>DAY(Ventas_Wellpro[[#This Row],[Fecha]])</f>
        <v>31</v>
      </c>
    </row>
    <row r="6373" spans="2:12" x14ac:dyDescent="0.25">
      <c r="B6373" s="234">
        <v>46265</v>
      </c>
      <c r="C6373" s="74" t="s">
        <v>10</v>
      </c>
      <c r="D6373" s="94" t="s">
        <v>144</v>
      </c>
      <c r="E6373" s="63">
        <v>343.97</v>
      </c>
      <c r="F6373" s="63">
        <v>1</v>
      </c>
      <c r="G6373" s="48">
        <f>+(Ventas_Wellpro[[#This Row],[Precio de Venta]]*0.16)*Ventas_Wellpro[[#This Row],[Cantidad Vendida]]</f>
        <v>55.035200000000003</v>
      </c>
      <c r="H6373" s="48">
        <v>343.97</v>
      </c>
      <c r="I6373" s="17">
        <f>+Ventas_Wellpro[[#This Row],[Total de Venta sin IVA]]+Ventas_Wellpro[[#This Row],[IVA]]</f>
        <v>399.00520000000006</v>
      </c>
      <c r="J6373">
        <f>YEAR(Ventas_Wellpro[[#This Row],[Fecha]])</f>
        <v>2026</v>
      </c>
      <c r="K6373" t="str">
        <f>TEXT(Ventas_Wellpro[[#This Row],[Fecha]],"MMMM")</f>
        <v>agosto</v>
      </c>
      <c r="L6373">
        <f>DAY(Ventas_Wellpro[[#This Row],[Fecha]])</f>
        <v>31</v>
      </c>
    </row>
    <row r="6374" spans="2:12" x14ac:dyDescent="0.25">
      <c r="B6374" s="235">
        <v>46265</v>
      </c>
      <c r="C6374" s="74" t="s">
        <v>10</v>
      </c>
      <c r="D6374" s="95" t="s">
        <v>144</v>
      </c>
      <c r="E6374" s="64">
        <v>343.97</v>
      </c>
      <c r="F6374" s="64">
        <v>1</v>
      </c>
      <c r="G6374" s="48">
        <f>+(Ventas_Wellpro[[#This Row],[Precio de Venta]]*0.16)*Ventas_Wellpro[[#This Row],[Cantidad Vendida]]</f>
        <v>55.035200000000003</v>
      </c>
      <c r="H6374" s="65">
        <v>343.97</v>
      </c>
      <c r="I6374" s="17">
        <f>+Ventas_Wellpro[[#This Row],[Total de Venta sin IVA]]+Ventas_Wellpro[[#This Row],[IVA]]</f>
        <v>399.00520000000006</v>
      </c>
      <c r="J6374">
        <f>YEAR(Ventas_Wellpro[[#This Row],[Fecha]])</f>
        <v>2026</v>
      </c>
      <c r="K6374" t="str">
        <f>TEXT(Ventas_Wellpro[[#This Row],[Fecha]],"MMMM")</f>
        <v>agosto</v>
      </c>
      <c r="L6374">
        <f>DAY(Ventas_Wellpro[[#This Row],[Fecha]])</f>
        <v>31</v>
      </c>
    </row>
    <row r="6375" spans="2:12" x14ac:dyDescent="0.25">
      <c r="B6375" s="234">
        <v>46265</v>
      </c>
      <c r="C6375" s="74" t="s">
        <v>10</v>
      </c>
      <c r="D6375" s="94" t="s">
        <v>144</v>
      </c>
      <c r="E6375" s="63">
        <v>343.97</v>
      </c>
      <c r="F6375" s="63">
        <v>1</v>
      </c>
      <c r="G6375" s="48">
        <f>+(Ventas_Wellpro[[#This Row],[Precio de Venta]]*0.16)*Ventas_Wellpro[[#This Row],[Cantidad Vendida]]</f>
        <v>55.035200000000003</v>
      </c>
      <c r="H6375" s="48">
        <v>343.97</v>
      </c>
      <c r="I6375" s="17">
        <f>+Ventas_Wellpro[[#This Row],[Total de Venta sin IVA]]+Ventas_Wellpro[[#This Row],[IVA]]</f>
        <v>399.00520000000006</v>
      </c>
      <c r="J6375">
        <f>YEAR(Ventas_Wellpro[[#This Row],[Fecha]])</f>
        <v>2026</v>
      </c>
      <c r="K6375" t="str">
        <f>TEXT(Ventas_Wellpro[[#This Row],[Fecha]],"MMMM")</f>
        <v>agosto</v>
      </c>
      <c r="L6375">
        <f>DAY(Ventas_Wellpro[[#This Row],[Fecha]])</f>
        <v>31</v>
      </c>
    </row>
    <row r="6376" spans="2:12" x14ac:dyDescent="0.25">
      <c r="B6376" s="235">
        <v>46237</v>
      </c>
      <c r="C6376" s="88" t="s">
        <v>13</v>
      </c>
      <c r="D6376" s="94" t="s">
        <v>197</v>
      </c>
      <c r="E6376" s="64">
        <v>192.03</v>
      </c>
      <c r="F6376" s="64">
        <v>1</v>
      </c>
      <c r="G6376" s="48">
        <f>+(Ventas_Wellpro[[#This Row],[Precio de Venta]]*0.16)*Ventas_Wellpro[[#This Row],[Cantidad Vendida]]</f>
        <v>30.724800000000002</v>
      </c>
      <c r="H6376" s="65">
        <v>192.03</v>
      </c>
      <c r="I6376" s="17">
        <f>+Ventas_Wellpro[[#This Row],[Total de Venta sin IVA]]+Ventas_Wellpro[[#This Row],[IVA]]</f>
        <v>222.75479999999999</v>
      </c>
      <c r="J6376">
        <f>YEAR(Ventas_Wellpro[[#This Row],[Fecha]])</f>
        <v>2026</v>
      </c>
      <c r="K6376" t="str">
        <f>TEXT(Ventas_Wellpro[[#This Row],[Fecha]],"MMMM")</f>
        <v>agosto</v>
      </c>
      <c r="L6376">
        <f>DAY(Ventas_Wellpro[[#This Row],[Fecha]])</f>
        <v>3</v>
      </c>
    </row>
    <row r="6377" spans="2:12" x14ac:dyDescent="0.25">
      <c r="B6377" s="234">
        <v>46237</v>
      </c>
      <c r="C6377" s="88" t="s">
        <v>13</v>
      </c>
      <c r="D6377" s="94" t="s">
        <v>197</v>
      </c>
      <c r="E6377" s="63">
        <v>192.03</v>
      </c>
      <c r="F6377" s="63">
        <v>1</v>
      </c>
      <c r="G6377" s="48">
        <f>+(Ventas_Wellpro[[#This Row],[Precio de Venta]]*0.16)*Ventas_Wellpro[[#This Row],[Cantidad Vendida]]</f>
        <v>30.724800000000002</v>
      </c>
      <c r="H6377" s="48">
        <v>192.03</v>
      </c>
      <c r="I6377" s="17">
        <f>+Ventas_Wellpro[[#This Row],[Total de Venta sin IVA]]+Ventas_Wellpro[[#This Row],[IVA]]</f>
        <v>222.75479999999999</v>
      </c>
      <c r="J6377">
        <f>YEAR(Ventas_Wellpro[[#This Row],[Fecha]])</f>
        <v>2026</v>
      </c>
      <c r="K6377" t="str">
        <f>TEXT(Ventas_Wellpro[[#This Row],[Fecha]],"MMMM")</f>
        <v>agosto</v>
      </c>
      <c r="L6377">
        <f>DAY(Ventas_Wellpro[[#This Row],[Fecha]])</f>
        <v>3</v>
      </c>
    </row>
    <row r="6378" spans="2:12" x14ac:dyDescent="0.25">
      <c r="B6378" s="235">
        <v>46251</v>
      </c>
      <c r="C6378" s="88" t="s">
        <v>13</v>
      </c>
      <c r="D6378" s="94" t="s">
        <v>197</v>
      </c>
      <c r="E6378" s="64">
        <v>192.03</v>
      </c>
      <c r="F6378" s="64">
        <v>1</v>
      </c>
      <c r="G6378" s="48">
        <f>+(Ventas_Wellpro[[#This Row],[Precio de Venta]]*0.16)*Ventas_Wellpro[[#This Row],[Cantidad Vendida]]</f>
        <v>30.724800000000002</v>
      </c>
      <c r="H6378" s="65">
        <v>192.03</v>
      </c>
      <c r="I6378" s="17">
        <f>+Ventas_Wellpro[[#This Row],[Total de Venta sin IVA]]+Ventas_Wellpro[[#This Row],[IVA]]</f>
        <v>222.75479999999999</v>
      </c>
      <c r="J6378">
        <f>YEAR(Ventas_Wellpro[[#This Row],[Fecha]])</f>
        <v>2026</v>
      </c>
      <c r="K6378" t="str">
        <f>TEXT(Ventas_Wellpro[[#This Row],[Fecha]],"MMMM")</f>
        <v>agosto</v>
      </c>
      <c r="L6378">
        <f>DAY(Ventas_Wellpro[[#This Row],[Fecha]])</f>
        <v>17</v>
      </c>
    </row>
    <row r="6379" spans="2:12" x14ac:dyDescent="0.25">
      <c r="B6379" s="234">
        <v>46252</v>
      </c>
      <c r="C6379" s="88" t="s">
        <v>13</v>
      </c>
      <c r="D6379" s="94" t="s">
        <v>216</v>
      </c>
      <c r="E6379" s="63">
        <v>192.03</v>
      </c>
      <c r="F6379" s="63">
        <v>1</v>
      </c>
      <c r="G6379" s="48">
        <f>+(Ventas_Wellpro[[#This Row],[Precio de Venta]]*0.16)*Ventas_Wellpro[[#This Row],[Cantidad Vendida]]</f>
        <v>30.724800000000002</v>
      </c>
      <c r="H6379" s="48">
        <v>192.03</v>
      </c>
      <c r="I6379" s="17">
        <f>+Ventas_Wellpro[[#This Row],[Total de Venta sin IVA]]+Ventas_Wellpro[[#This Row],[IVA]]</f>
        <v>222.75479999999999</v>
      </c>
      <c r="J6379">
        <f>YEAR(Ventas_Wellpro[[#This Row],[Fecha]])</f>
        <v>2026</v>
      </c>
      <c r="K6379" t="str">
        <f>TEXT(Ventas_Wellpro[[#This Row],[Fecha]],"MMMM")</f>
        <v>agosto</v>
      </c>
      <c r="L6379">
        <f>DAY(Ventas_Wellpro[[#This Row],[Fecha]])</f>
        <v>18</v>
      </c>
    </row>
    <row r="6380" spans="2:12" x14ac:dyDescent="0.25">
      <c r="B6380" s="235">
        <v>46258</v>
      </c>
      <c r="C6380" s="88" t="s">
        <v>13</v>
      </c>
      <c r="D6380" s="94" t="s">
        <v>197</v>
      </c>
      <c r="E6380" s="64">
        <v>192.03</v>
      </c>
      <c r="F6380" s="64">
        <v>1</v>
      </c>
      <c r="G6380" s="48">
        <f>+(Ventas_Wellpro[[#This Row],[Precio de Venta]]*0.16)*Ventas_Wellpro[[#This Row],[Cantidad Vendida]]</f>
        <v>30.724800000000002</v>
      </c>
      <c r="H6380" s="65">
        <v>192.03</v>
      </c>
      <c r="I6380" s="17">
        <f>+Ventas_Wellpro[[#This Row],[Total de Venta sin IVA]]+Ventas_Wellpro[[#This Row],[IVA]]</f>
        <v>222.75479999999999</v>
      </c>
      <c r="J6380">
        <f>YEAR(Ventas_Wellpro[[#This Row],[Fecha]])</f>
        <v>2026</v>
      </c>
      <c r="K6380" t="str">
        <f>TEXT(Ventas_Wellpro[[#This Row],[Fecha]],"MMMM")</f>
        <v>agosto</v>
      </c>
      <c r="L6380">
        <f>DAY(Ventas_Wellpro[[#This Row],[Fecha]])</f>
        <v>24</v>
      </c>
    </row>
    <row r="6381" spans="2:12" x14ac:dyDescent="0.25">
      <c r="B6381" s="234">
        <v>46259</v>
      </c>
      <c r="C6381" s="88" t="s">
        <v>13</v>
      </c>
      <c r="D6381" s="94" t="s">
        <v>197</v>
      </c>
      <c r="E6381" s="63">
        <v>192.03</v>
      </c>
      <c r="F6381" s="63">
        <v>1</v>
      </c>
      <c r="G6381" s="48">
        <f>+(Ventas_Wellpro[[#This Row],[Precio de Venta]]*0.16)*Ventas_Wellpro[[#This Row],[Cantidad Vendida]]</f>
        <v>30.724800000000002</v>
      </c>
      <c r="H6381" s="48">
        <v>192.03</v>
      </c>
      <c r="I6381" s="17">
        <f>+Ventas_Wellpro[[#This Row],[Total de Venta sin IVA]]+Ventas_Wellpro[[#This Row],[IVA]]</f>
        <v>222.75479999999999</v>
      </c>
      <c r="J6381">
        <f>YEAR(Ventas_Wellpro[[#This Row],[Fecha]])</f>
        <v>2026</v>
      </c>
      <c r="K6381" t="str">
        <f>TEXT(Ventas_Wellpro[[#This Row],[Fecha]],"MMMM")</f>
        <v>agosto</v>
      </c>
      <c r="L6381">
        <f>DAY(Ventas_Wellpro[[#This Row],[Fecha]])</f>
        <v>25</v>
      </c>
    </row>
    <row r="6382" spans="2:12" x14ac:dyDescent="0.25">
      <c r="B6382" s="235">
        <v>46261</v>
      </c>
      <c r="C6382" s="88" t="s">
        <v>13</v>
      </c>
      <c r="D6382" s="94" t="s">
        <v>197</v>
      </c>
      <c r="E6382" s="64">
        <v>192.03</v>
      </c>
      <c r="F6382" s="64">
        <v>1</v>
      </c>
      <c r="G6382" s="48">
        <f>+(Ventas_Wellpro[[#This Row],[Precio de Venta]]*0.16)*Ventas_Wellpro[[#This Row],[Cantidad Vendida]]</f>
        <v>30.724800000000002</v>
      </c>
      <c r="H6382" s="65">
        <v>192.03</v>
      </c>
      <c r="I6382" s="17">
        <f>+Ventas_Wellpro[[#This Row],[Total de Venta sin IVA]]+Ventas_Wellpro[[#This Row],[IVA]]</f>
        <v>222.75479999999999</v>
      </c>
      <c r="J6382">
        <f>YEAR(Ventas_Wellpro[[#This Row],[Fecha]])</f>
        <v>2026</v>
      </c>
      <c r="K6382" t="str">
        <f>TEXT(Ventas_Wellpro[[#This Row],[Fecha]],"MMMM")</f>
        <v>agosto</v>
      </c>
      <c r="L6382">
        <f>DAY(Ventas_Wellpro[[#This Row],[Fecha]])</f>
        <v>27</v>
      </c>
    </row>
    <row r="6383" spans="2:12" x14ac:dyDescent="0.25">
      <c r="B6383" s="234">
        <v>46238</v>
      </c>
      <c r="C6383" s="74" t="s">
        <v>17</v>
      </c>
      <c r="D6383" s="94" t="s">
        <v>266</v>
      </c>
      <c r="E6383" s="63">
        <v>498.66</v>
      </c>
      <c r="F6383" s="63">
        <v>6</v>
      </c>
      <c r="G6383" s="48">
        <f>+(Ventas_Wellpro[[#This Row],[Precio de Venta]]*0.16)*Ventas_Wellpro[[#This Row],[Cantidad Vendida]]</f>
        <v>478.71360000000004</v>
      </c>
      <c r="H6383" s="48">
        <v>2991.96</v>
      </c>
      <c r="I6383" s="17">
        <f>+Ventas_Wellpro[[#This Row],[Total de Venta sin IVA]]+Ventas_Wellpro[[#This Row],[IVA]]</f>
        <v>3470.6736000000001</v>
      </c>
      <c r="J6383">
        <f>YEAR(Ventas_Wellpro[[#This Row],[Fecha]])</f>
        <v>2026</v>
      </c>
      <c r="K6383" t="str">
        <f>TEXT(Ventas_Wellpro[[#This Row],[Fecha]],"MMMM")</f>
        <v>agosto</v>
      </c>
      <c r="L6383">
        <f>DAY(Ventas_Wellpro[[#This Row],[Fecha]])</f>
        <v>4</v>
      </c>
    </row>
    <row r="6384" spans="2:12" x14ac:dyDescent="0.25">
      <c r="B6384" s="235">
        <v>46238</v>
      </c>
      <c r="C6384" s="74" t="s">
        <v>17</v>
      </c>
      <c r="D6384" s="94" t="s">
        <v>266</v>
      </c>
      <c r="E6384" s="64">
        <v>498.66</v>
      </c>
      <c r="F6384" s="64">
        <v>12</v>
      </c>
      <c r="G6384" s="48">
        <f>+(Ventas_Wellpro[[#This Row],[Precio de Venta]]*0.16)*Ventas_Wellpro[[#This Row],[Cantidad Vendida]]</f>
        <v>957.42720000000008</v>
      </c>
      <c r="H6384" s="65">
        <v>5983.92</v>
      </c>
      <c r="I6384" s="17">
        <f>+Ventas_Wellpro[[#This Row],[Total de Venta sin IVA]]+Ventas_Wellpro[[#This Row],[IVA]]</f>
        <v>6941.3472000000002</v>
      </c>
      <c r="J6384">
        <f>YEAR(Ventas_Wellpro[[#This Row],[Fecha]])</f>
        <v>2026</v>
      </c>
      <c r="K6384" t="str">
        <f>TEXT(Ventas_Wellpro[[#This Row],[Fecha]],"MMMM")</f>
        <v>agosto</v>
      </c>
      <c r="L6384">
        <f>DAY(Ventas_Wellpro[[#This Row],[Fecha]])</f>
        <v>4</v>
      </c>
    </row>
    <row r="6385" spans="2:12" x14ac:dyDescent="0.25">
      <c r="B6385" s="234">
        <v>46238</v>
      </c>
      <c r="C6385" s="74" t="s">
        <v>17</v>
      </c>
      <c r="D6385" s="94" t="s">
        <v>266</v>
      </c>
      <c r="E6385" s="63">
        <v>498.66</v>
      </c>
      <c r="F6385" s="63">
        <v>6</v>
      </c>
      <c r="G6385" s="48">
        <f>+(Ventas_Wellpro[[#This Row],[Precio de Venta]]*0.16)*Ventas_Wellpro[[#This Row],[Cantidad Vendida]]</f>
        <v>478.71360000000004</v>
      </c>
      <c r="H6385" s="48">
        <v>2991.96</v>
      </c>
      <c r="I6385" s="17">
        <f>+Ventas_Wellpro[[#This Row],[Total de Venta sin IVA]]+Ventas_Wellpro[[#This Row],[IVA]]</f>
        <v>3470.6736000000001</v>
      </c>
      <c r="J6385">
        <f>YEAR(Ventas_Wellpro[[#This Row],[Fecha]])</f>
        <v>2026</v>
      </c>
      <c r="K6385" t="str">
        <f>TEXT(Ventas_Wellpro[[#This Row],[Fecha]],"MMMM")</f>
        <v>agosto</v>
      </c>
      <c r="L6385">
        <f>DAY(Ventas_Wellpro[[#This Row],[Fecha]])</f>
        <v>4</v>
      </c>
    </row>
    <row r="6386" spans="2:12" x14ac:dyDescent="0.25">
      <c r="B6386" s="235">
        <v>46238</v>
      </c>
      <c r="C6386" s="74" t="s">
        <v>17</v>
      </c>
      <c r="D6386" s="94" t="s">
        <v>266</v>
      </c>
      <c r="E6386" s="64">
        <v>498.66</v>
      </c>
      <c r="F6386" s="64">
        <v>12</v>
      </c>
      <c r="G6386" s="48">
        <f>+(Ventas_Wellpro[[#This Row],[Precio de Venta]]*0.16)*Ventas_Wellpro[[#This Row],[Cantidad Vendida]]</f>
        <v>957.42720000000008</v>
      </c>
      <c r="H6386" s="65">
        <v>5983.92</v>
      </c>
      <c r="I6386" s="17">
        <f>+Ventas_Wellpro[[#This Row],[Total de Venta sin IVA]]+Ventas_Wellpro[[#This Row],[IVA]]</f>
        <v>6941.3472000000002</v>
      </c>
      <c r="J6386">
        <f>YEAR(Ventas_Wellpro[[#This Row],[Fecha]])</f>
        <v>2026</v>
      </c>
      <c r="K6386" t="str">
        <f>TEXT(Ventas_Wellpro[[#This Row],[Fecha]],"MMMM")</f>
        <v>agosto</v>
      </c>
      <c r="L6386">
        <f>DAY(Ventas_Wellpro[[#This Row],[Fecha]])</f>
        <v>4</v>
      </c>
    </row>
    <row r="6387" spans="2:12" x14ac:dyDescent="0.25">
      <c r="B6387" s="234">
        <v>46239</v>
      </c>
      <c r="C6387" s="74" t="s">
        <v>17</v>
      </c>
      <c r="D6387" s="94" t="s">
        <v>266</v>
      </c>
      <c r="E6387" s="63">
        <v>498.66</v>
      </c>
      <c r="F6387" s="63">
        <v>6</v>
      </c>
      <c r="G6387" s="48">
        <f>+(Ventas_Wellpro[[#This Row],[Precio de Venta]]*0.16)*Ventas_Wellpro[[#This Row],[Cantidad Vendida]]</f>
        <v>478.71360000000004</v>
      </c>
      <c r="H6387" s="48">
        <v>2991.96</v>
      </c>
      <c r="I6387" s="17">
        <f>+Ventas_Wellpro[[#This Row],[Total de Venta sin IVA]]+Ventas_Wellpro[[#This Row],[IVA]]</f>
        <v>3470.6736000000001</v>
      </c>
      <c r="J6387">
        <f>YEAR(Ventas_Wellpro[[#This Row],[Fecha]])</f>
        <v>2026</v>
      </c>
      <c r="K6387" t="str">
        <f>TEXT(Ventas_Wellpro[[#This Row],[Fecha]],"MMMM")</f>
        <v>agosto</v>
      </c>
      <c r="L6387">
        <f>DAY(Ventas_Wellpro[[#This Row],[Fecha]])</f>
        <v>5</v>
      </c>
    </row>
    <row r="6388" spans="2:12" x14ac:dyDescent="0.25">
      <c r="B6388" s="235">
        <v>46239</v>
      </c>
      <c r="C6388" s="74" t="s">
        <v>17</v>
      </c>
      <c r="D6388" s="94" t="s">
        <v>266</v>
      </c>
      <c r="E6388" s="64">
        <v>498.66</v>
      </c>
      <c r="F6388" s="64">
        <v>6</v>
      </c>
      <c r="G6388" s="48">
        <f>+(Ventas_Wellpro[[#This Row],[Precio de Venta]]*0.16)*Ventas_Wellpro[[#This Row],[Cantidad Vendida]]</f>
        <v>478.71360000000004</v>
      </c>
      <c r="H6388" s="65">
        <v>2991.96</v>
      </c>
      <c r="I6388" s="17">
        <f>+Ventas_Wellpro[[#This Row],[Total de Venta sin IVA]]+Ventas_Wellpro[[#This Row],[IVA]]</f>
        <v>3470.6736000000001</v>
      </c>
      <c r="J6388">
        <f>YEAR(Ventas_Wellpro[[#This Row],[Fecha]])</f>
        <v>2026</v>
      </c>
      <c r="K6388" t="str">
        <f>TEXT(Ventas_Wellpro[[#This Row],[Fecha]],"MMMM")</f>
        <v>agosto</v>
      </c>
      <c r="L6388">
        <f>DAY(Ventas_Wellpro[[#This Row],[Fecha]])</f>
        <v>5</v>
      </c>
    </row>
    <row r="6389" spans="2:12" x14ac:dyDescent="0.25">
      <c r="B6389" s="234">
        <v>46239</v>
      </c>
      <c r="C6389" s="74" t="s">
        <v>17</v>
      </c>
      <c r="D6389" s="94" t="s">
        <v>266</v>
      </c>
      <c r="E6389" s="63">
        <v>498.66</v>
      </c>
      <c r="F6389" s="63">
        <v>6</v>
      </c>
      <c r="G6389" s="48">
        <f>+(Ventas_Wellpro[[#This Row],[Precio de Venta]]*0.16)*Ventas_Wellpro[[#This Row],[Cantidad Vendida]]</f>
        <v>478.71360000000004</v>
      </c>
      <c r="H6389" s="48">
        <v>2991.96</v>
      </c>
      <c r="I6389" s="17">
        <f>+Ventas_Wellpro[[#This Row],[Total de Venta sin IVA]]+Ventas_Wellpro[[#This Row],[IVA]]</f>
        <v>3470.6736000000001</v>
      </c>
      <c r="J6389">
        <f>YEAR(Ventas_Wellpro[[#This Row],[Fecha]])</f>
        <v>2026</v>
      </c>
      <c r="K6389" t="str">
        <f>TEXT(Ventas_Wellpro[[#This Row],[Fecha]],"MMMM")</f>
        <v>agosto</v>
      </c>
      <c r="L6389">
        <f>DAY(Ventas_Wellpro[[#This Row],[Fecha]])</f>
        <v>5</v>
      </c>
    </row>
    <row r="6390" spans="2:12" x14ac:dyDescent="0.25">
      <c r="B6390" s="235">
        <v>46239</v>
      </c>
      <c r="C6390" s="74" t="s">
        <v>17</v>
      </c>
      <c r="D6390" s="94" t="s">
        <v>266</v>
      </c>
      <c r="E6390" s="64">
        <v>498.66</v>
      </c>
      <c r="F6390" s="64">
        <v>6</v>
      </c>
      <c r="G6390" s="48">
        <f>+(Ventas_Wellpro[[#This Row],[Precio de Venta]]*0.16)*Ventas_Wellpro[[#This Row],[Cantidad Vendida]]</f>
        <v>478.71360000000004</v>
      </c>
      <c r="H6390" s="65">
        <v>2991.96</v>
      </c>
      <c r="I6390" s="17">
        <f>+Ventas_Wellpro[[#This Row],[Total de Venta sin IVA]]+Ventas_Wellpro[[#This Row],[IVA]]</f>
        <v>3470.6736000000001</v>
      </c>
      <c r="J6390">
        <f>YEAR(Ventas_Wellpro[[#This Row],[Fecha]])</f>
        <v>2026</v>
      </c>
      <c r="K6390" t="str">
        <f>TEXT(Ventas_Wellpro[[#This Row],[Fecha]],"MMMM")</f>
        <v>agosto</v>
      </c>
      <c r="L6390">
        <f>DAY(Ventas_Wellpro[[#This Row],[Fecha]])</f>
        <v>5</v>
      </c>
    </row>
    <row r="6391" spans="2:12" x14ac:dyDescent="0.25">
      <c r="B6391" s="234">
        <v>46245</v>
      </c>
      <c r="C6391" s="74" t="s">
        <v>17</v>
      </c>
      <c r="D6391" s="94" t="s">
        <v>266</v>
      </c>
      <c r="E6391" s="63">
        <v>498.66</v>
      </c>
      <c r="F6391" s="63">
        <v>6</v>
      </c>
      <c r="G6391" s="48">
        <f>+(Ventas_Wellpro[[#This Row],[Precio de Venta]]*0.16)*Ventas_Wellpro[[#This Row],[Cantidad Vendida]]</f>
        <v>478.71360000000004</v>
      </c>
      <c r="H6391" s="48">
        <v>2991.96</v>
      </c>
      <c r="I6391" s="17">
        <f>+Ventas_Wellpro[[#This Row],[Total de Venta sin IVA]]+Ventas_Wellpro[[#This Row],[IVA]]</f>
        <v>3470.6736000000001</v>
      </c>
      <c r="J6391">
        <f>YEAR(Ventas_Wellpro[[#This Row],[Fecha]])</f>
        <v>2026</v>
      </c>
      <c r="K6391" t="str">
        <f>TEXT(Ventas_Wellpro[[#This Row],[Fecha]],"MMMM")</f>
        <v>agosto</v>
      </c>
      <c r="L6391">
        <f>DAY(Ventas_Wellpro[[#This Row],[Fecha]])</f>
        <v>11</v>
      </c>
    </row>
    <row r="6392" spans="2:12" x14ac:dyDescent="0.25">
      <c r="B6392" s="235">
        <v>46245</v>
      </c>
      <c r="C6392" s="74" t="s">
        <v>17</v>
      </c>
      <c r="D6392" s="94" t="s">
        <v>266</v>
      </c>
      <c r="E6392" s="64">
        <v>498.66</v>
      </c>
      <c r="F6392" s="64">
        <v>6</v>
      </c>
      <c r="G6392" s="48">
        <f>+(Ventas_Wellpro[[#This Row],[Precio de Venta]]*0.16)*Ventas_Wellpro[[#This Row],[Cantidad Vendida]]</f>
        <v>478.71360000000004</v>
      </c>
      <c r="H6392" s="65">
        <v>2991.96</v>
      </c>
      <c r="I6392" s="17">
        <f>+Ventas_Wellpro[[#This Row],[Total de Venta sin IVA]]+Ventas_Wellpro[[#This Row],[IVA]]</f>
        <v>3470.6736000000001</v>
      </c>
      <c r="J6392">
        <f>YEAR(Ventas_Wellpro[[#This Row],[Fecha]])</f>
        <v>2026</v>
      </c>
      <c r="K6392" t="str">
        <f>TEXT(Ventas_Wellpro[[#This Row],[Fecha]],"MMMM")</f>
        <v>agosto</v>
      </c>
      <c r="L6392">
        <f>DAY(Ventas_Wellpro[[#This Row],[Fecha]])</f>
        <v>11</v>
      </c>
    </row>
    <row r="6393" spans="2:12" x14ac:dyDescent="0.25">
      <c r="B6393" s="234">
        <v>46245</v>
      </c>
      <c r="C6393" s="74" t="s">
        <v>17</v>
      </c>
      <c r="D6393" s="94" t="s">
        <v>266</v>
      </c>
      <c r="E6393" s="63">
        <v>498.66</v>
      </c>
      <c r="F6393" s="63">
        <v>6</v>
      </c>
      <c r="G6393" s="48">
        <f>+(Ventas_Wellpro[[#This Row],[Precio de Venta]]*0.16)*Ventas_Wellpro[[#This Row],[Cantidad Vendida]]</f>
        <v>478.71360000000004</v>
      </c>
      <c r="H6393" s="48">
        <v>2991.96</v>
      </c>
      <c r="I6393" s="17">
        <f>+Ventas_Wellpro[[#This Row],[Total de Venta sin IVA]]+Ventas_Wellpro[[#This Row],[IVA]]</f>
        <v>3470.6736000000001</v>
      </c>
      <c r="J6393">
        <f>YEAR(Ventas_Wellpro[[#This Row],[Fecha]])</f>
        <v>2026</v>
      </c>
      <c r="K6393" t="str">
        <f>TEXT(Ventas_Wellpro[[#This Row],[Fecha]],"MMMM")</f>
        <v>agosto</v>
      </c>
      <c r="L6393">
        <f>DAY(Ventas_Wellpro[[#This Row],[Fecha]])</f>
        <v>11</v>
      </c>
    </row>
    <row r="6394" spans="2:12" x14ac:dyDescent="0.25">
      <c r="B6394" s="235">
        <v>46246</v>
      </c>
      <c r="C6394" s="74" t="s">
        <v>17</v>
      </c>
      <c r="D6394" s="94" t="s">
        <v>266</v>
      </c>
      <c r="E6394" s="64">
        <v>498.66</v>
      </c>
      <c r="F6394" s="64">
        <v>6</v>
      </c>
      <c r="G6394" s="48">
        <f>+(Ventas_Wellpro[[#This Row],[Precio de Venta]]*0.16)*Ventas_Wellpro[[#This Row],[Cantidad Vendida]]</f>
        <v>478.71360000000004</v>
      </c>
      <c r="H6394" s="65">
        <v>2991.96</v>
      </c>
      <c r="I6394" s="17">
        <f>+Ventas_Wellpro[[#This Row],[Total de Venta sin IVA]]+Ventas_Wellpro[[#This Row],[IVA]]</f>
        <v>3470.6736000000001</v>
      </c>
      <c r="J6394">
        <f>YEAR(Ventas_Wellpro[[#This Row],[Fecha]])</f>
        <v>2026</v>
      </c>
      <c r="K6394" t="str">
        <f>TEXT(Ventas_Wellpro[[#This Row],[Fecha]],"MMMM")</f>
        <v>agosto</v>
      </c>
      <c r="L6394">
        <f>DAY(Ventas_Wellpro[[#This Row],[Fecha]])</f>
        <v>12</v>
      </c>
    </row>
    <row r="6395" spans="2:12" x14ac:dyDescent="0.25">
      <c r="B6395" s="234">
        <v>46246</v>
      </c>
      <c r="C6395" s="74" t="s">
        <v>17</v>
      </c>
      <c r="D6395" s="94" t="s">
        <v>266</v>
      </c>
      <c r="E6395" s="63">
        <v>498.66</v>
      </c>
      <c r="F6395" s="63">
        <v>6</v>
      </c>
      <c r="G6395" s="48">
        <f>+(Ventas_Wellpro[[#This Row],[Precio de Venta]]*0.16)*Ventas_Wellpro[[#This Row],[Cantidad Vendida]]</f>
        <v>478.71360000000004</v>
      </c>
      <c r="H6395" s="48">
        <v>2991.96</v>
      </c>
      <c r="I6395" s="17">
        <f>+Ventas_Wellpro[[#This Row],[Total de Venta sin IVA]]+Ventas_Wellpro[[#This Row],[IVA]]</f>
        <v>3470.6736000000001</v>
      </c>
      <c r="J6395">
        <f>YEAR(Ventas_Wellpro[[#This Row],[Fecha]])</f>
        <v>2026</v>
      </c>
      <c r="K6395" t="str">
        <f>TEXT(Ventas_Wellpro[[#This Row],[Fecha]],"MMMM")</f>
        <v>agosto</v>
      </c>
      <c r="L6395">
        <f>DAY(Ventas_Wellpro[[#This Row],[Fecha]])</f>
        <v>12</v>
      </c>
    </row>
    <row r="6396" spans="2:12" x14ac:dyDescent="0.25">
      <c r="B6396" s="235">
        <v>46246</v>
      </c>
      <c r="C6396" s="74" t="s">
        <v>17</v>
      </c>
      <c r="D6396" s="94" t="s">
        <v>266</v>
      </c>
      <c r="E6396" s="64">
        <v>498.66</v>
      </c>
      <c r="F6396" s="64">
        <v>6</v>
      </c>
      <c r="G6396" s="48">
        <f>+(Ventas_Wellpro[[#This Row],[Precio de Venta]]*0.16)*Ventas_Wellpro[[#This Row],[Cantidad Vendida]]</f>
        <v>478.71360000000004</v>
      </c>
      <c r="H6396" s="65">
        <v>2991.96</v>
      </c>
      <c r="I6396" s="17">
        <f>+Ventas_Wellpro[[#This Row],[Total de Venta sin IVA]]+Ventas_Wellpro[[#This Row],[IVA]]</f>
        <v>3470.6736000000001</v>
      </c>
      <c r="J6396">
        <f>YEAR(Ventas_Wellpro[[#This Row],[Fecha]])</f>
        <v>2026</v>
      </c>
      <c r="K6396" t="str">
        <f>TEXT(Ventas_Wellpro[[#This Row],[Fecha]],"MMMM")</f>
        <v>agosto</v>
      </c>
      <c r="L6396">
        <f>DAY(Ventas_Wellpro[[#This Row],[Fecha]])</f>
        <v>12</v>
      </c>
    </row>
    <row r="6397" spans="2:12" x14ac:dyDescent="0.25">
      <c r="B6397" s="234">
        <v>46246</v>
      </c>
      <c r="C6397" s="74" t="s">
        <v>17</v>
      </c>
      <c r="D6397" s="94" t="s">
        <v>266</v>
      </c>
      <c r="E6397" s="63">
        <v>498.66</v>
      </c>
      <c r="F6397" s="63">
        <v>6</v>
      </c>
      <c r="G6397" s="48">
        <f>+(Ventas_Wellpro[[#This Row],[Precio de Venta]]*0.16)*Ventas_Wellpro[[#This Row],[Cantidad Vendida]]</f>
        <v>478.71360000000004</v>
      </c>
      <c r="H6397" s="48">
        <v>2991.96</v>
      </c>
      <c r="I6397" s="17">
        <f>+Ventas_Wellpro[[#This Row],[Total de Venta sin IVA]]+Ventas_Wellpro[[#This Row],[IVA]]</f>
        <v>3470.6736000000001</v>
      </c>
      <c r="J6397">
        <f>YEAR(Ventas_Wellpro[[#This Row],[Fecha]])</f>
        <v>2026</v>
      </c>
      <c r="K6397" t="str">
        <f>TEXT(Ventas_Wellpro[[#This Row],[Fecha]],"MMMM")</f>
        <v>agosto</v>
      </c>
      <c r="L6397">
        <f>DAY(Ventas_Wellpro[[#This Row],[Fecha]])</f>
        <v>12</v>
      </c>
    </row>
    <row r="6398" spans="2:12" x14ac:dyDescent="0.25">
      <c r="B6398" s="235">
        <v>46246</v>
      </c>
      <c r="C6398" s="74" t="s">
        <v>17</v>
      </c>
      <c r="D6398" s="94" t="s">
        <v>266</v>
      </c>
      <c r="E6398" s="64">
        <v>498.66</v>
      </c>
      <c r="F6398" s="64">
        <v>6</v>
      </c>
      <c r="G6398" s="48">
        <f>+(Ventas_Wellpro[[#This Row],[Precio de Venta]]*0.16)*Ventas_Wellpro[[#This Row],[Cantidad Vendida]]</f>
        <v>478.71360000000004</v>
      </c>
      <c r="H6398" s="65">
        <v>2991.96</v>
      </c>
      <c r="I6398" s="17">
        <f>+Ventas_Wellpro[[#This Row],[Total de Venta sin IVA]]+Ventas_Wellpro[[#This Row],[IVA]]</f>
        <v>3470.6736000000001</v>
      </c>
      <c r="J6398">
        <f>YEAR(Ventas_Wellpro[[#This Row],[Fecha]])</f>
        <v>2026</v>
      </c>
      <c r="K6398" t="str">
        <f>TEXT(Ventas_Wellpro[[#This Row],[Fecha]],"MMMM")</f>
        <v>agosto</v>
      </c>
      <c r="L6398">
        <f>DAY(Ventas_Wellpro[[#This Row],[Fecha]])</f>
        <v>12</v>
      </c>
    </row>
    <row r="6399" spans="2:12" x14ac:dyDescent="0.25">
      <c r="B6399" s="234">
        <v>46246</v>
      </c>
      <c r="C6399" s="74" t="s">
        <v>17</v>
      </c>
      <c r="D6399" s="94" t="s">
        <v>266</v>
      </c>
      <c r="E6399" s="63">
        <v>498.66</v>
      </c>
      <c r="F6399" s="63">
        <v>6</v>
      </c>
      <c r="G6399" s="48">
        <f>+(Ventas_Wellpro[[#This Row],[Precio de Venta]]*0.16)*Ventas_Wellpro[[#This Row],[Cantidad Vendida]]</f>
        <v>478.71360000000004</v>
      </c>
      <c r="H6399" s="48">
        <v>2991.96</v>
      </c>
      <c r="I6399" s="17">
        <f>+Ventas_Wellpro[[#This Row],[Total de Venta sin IVA]]+Ventas_Wellpro[[#This Row],[IVA]]</f>
        <v>3470.6736000000001</v>
      </c>
      <c r="J6399">
        <f>YEAR(Ventas_Wellpro[[#This Row],[Fecha]])</f>
        <v>2026</v>
      </c>
      <c r="K6399" t="str">
        <f>TEXT(Ventas_Wellpro[[#This Row],[Fecha]],"MMMM")</f>
        <v>agosto</v>
      </c>
      <c r="L6399">
        <f>DAY(Ventas_Wellpro[[#This Row],[Fecha]])</f>
        <v>12</v>
      </c>
    </row>
    <row r="6400" spans="2:12" x14ac:dyDescent="0.25">
      <c r="B6400" s="235">
        <v>46246</v>
      </c>
      <c r="C6400" s="74" t="s">
        <v>17</v>
      </c>
      <c r="D6400" s="94" t="s">
        <v>266</v>
      </c>
      <c r="E6400" s="64">
        <v>498.66</v>
      </c>
      <c r="F6400" s="64">
        <v>6</v>
      </c>
      <c r="G6400" s="48">
        <f>+(Ventas_Wellpro[[#This Row],[Precio de Venta]]*0.16)*Ventas_Wellpro[[#This Row],[Cantidad Vendida]]</f>
        <v>478.71360000000004</v>
      </c>
      <c r="H6400" s="65">
        <v>2991.96</v>
      </c>
      <c r="I6400" s="17">
        <f>+Ventas_Wellpro[[#This Row],[Total de Venta sin IVA]]+Ventas_Wellpro[[#This Row],[IVA]]</f>
        <v>3470.6736000000001</v>
      </c>
      <c r="J6400">
        <f>YEAR(Ventas_Wellpro[[#This Row],[Fecha]])</f>
        <v>2026</v>
      </c>
      <c r="K6400" t="str">
        <f>TEXT(Ventas_Wellpro[[#This Row],[Fecha]],"MMMM")</f>
        <v>agosto</v>
      </c>
      <c r="L6400">
        <f>DAY(Ventas_Wellpro[[#This Row],[Fecha]])</f>
        <v>12</v>
      </c>
    </row>
    <row r="6401" spans="2:12" x14ac:dyDescent="0.25">
      <c r="B6401" s="234">
        <v>46252</v>
      </c>
      <c r="C6401" s="74" t="s">
        <v>17</v>
      </c>
      <c r="D6401" s="94" t="s">
        <v>266</v>
      </c>
      <c r="E6401" s="63">
        <v>498.66</v>
      </c>
      <c r="F6401" s="63">
        <v>6</v>
      </c>
      <c r="G6401" s="48">
        <f>+(Ventas_Wellpro[[#This Row],[Precio de Venta]]*0.16)*Ventas_Wellpro[[#This Row],[Cantidad Vendida]]</f>
        <v>478.71360000000004</v>
      </c>
      <c r="H6401" s="48">
        <v>2991.96</v>
      </c>
      <c r="I6401" s="17">
        <f>+Ventas_Wellpro[[#This Row],[Total de Venta sin IVA]]+Ventas_Wellpro[[#This Row],[IVA]]</f>
        <v>3470.6736000000001</v>
      </c>
      <c r="J6401">
        <f>YEAR(Ventas_Wellpro[[#This Row],[Fecha]])</f>
        <v>2026</v>
      </c>
      <c r="K6401" t="str">
        <f>TEXT(Ventas_Wellpro[[#This Row],[Fecha]],"MMMM")</f>
        <v>agosto</v>
      </c>
      <c r="L6401">
        <f>DAY(Ventas_Wellpro[[#This Row],[Fecha]])</f>
        <v>18</v>
      </c>
    </row>
    <row r="6402" spans="2:12" x14ac:dyDescent="0.25">
      <c r="B6402" s="235">
        <v>46259</v>
      </c>
      <c r="C6402" s="74" t="s">
        <v>17</v>
      </c>
      <c r="D6402" s="94" t="s">
        <v>266</v>
      </c>
      <c r="E6402" s="64">
        <v>498.66</v>
      </c>
      <c r="F6402" s="64">
        <v>12</v>
      </c>
      <c r="G6402" s="48">
        <f>+(Ventas_Wellpro[[#This Row],[Precio de Venta]]*0.16)*Ventas_Wellpro[[#This Row],[Cantidad Vendida]]</f>
        <v>957.42720000000008</v>
      </c>
      <c r="H6402" s="65">
        <v>5983.92</v>
      </c>
      <c r="I6402" s="17">
        <f>+Ventas_Wellpro[[#This Row],[Total de Venta sin IVA]]+Ventas_Wellpro[[#This Row],[IVA]]</f>
        <v>6941.3472000000002</v>
      </c>
      <c r="J6402">
        <f>YEAR(Ventas_Wellpro[[#This Row],[Fecha]])</f>
        <v>2026</v>
      </c>
      <c r="K6402" t="str">
        <f>TEXT(Ventas_Wellpro[[#This Row],[Fecha]],"MMMM")</f>
        <v>agosto</v>
      </c>
      <c r="L6402">
        <f>DAY(Ventas_Wellpro[[#This Row],[Fecha]])</f>
        <v>25</v>
      </c>
    </row>
    <row r="6403" spans="2:12" x14ac:dyDescent="0.25">
      <c r="B6403" s="234">
        <v>46259</v>
      </c>
      <c r="C6403" s="74" t="s">
        <v>17</v>
      </c>
      <c r="D6403" s="94" t="s">
        <v>266</v>
      </c>
      <c r="E6403" s="63">
        <v>498.66</v>
      </c>
      <c r="F6403" s="63">
        <v>6</v>
      </c>
      <c r="G6403" s="48">
        <f>+(Ventas_Wellpro[[#This Row],[Precio de Venta]]*0.16)*Ventas_Wellpro[[#This Row],[Cantidad Vendida]]</f>
        <v>478.71360000000004</v>
      </c>
      <c r="H6403" s="48">
        <v>2991.96</v>
      </c>
      <c r="I6403" s="17">
        <f>+Ventas_Wellpro[[#This Row],[Total de Venta sin IVA]]+Ventas_Wellpro[[#This Row],[IVA]]</f>
        <v>3470.6736000000001</v>
      </c>
      <c r="J6403">
        <f>YEAR(Ventas_Wellpro[[#This Row],[Fecha]])</f>
        <v>2026</v>
      </c>
      <c r="K6403" t="str">
        <f>TEXT(Ventas_Wellpro[[#This Row],[Fecha]],"MMMM")</f>
        <v>agosto</v>
      </c>
      <c r="L6403">
        <f>DAY(Ventas_Wellpro[[#This Row],[Fecha]])</f>
        <v>25</v>
      </c>
    </row>
    <row r="6404" spans="2:12" x14ac:dyDescent="0.25">
      <c r="B6404" s="235">
        <v>46260</v>
      </c>
      <c r="C6404" s="74" t="s">
        <v>17</v>
      </c>
      <c r="D6404" s="94" t="s">
        <v>266</v>
      </c>
      <c r="E6404" s="64">
        <v>498.66</v>
      </c>
      <c r="F6404" s="64">
        <v>6</v>
      </c>
      <c r="G6404" s="48">
        <f>+(Ventas_Wellpro[[#This Row],[Precio de Venta]]*0.16)*Ventas_Wellpro[[#This Row],[Cantidad Vendida]]</f>
        <v>478.71360000000004</v>
      </c>
      <c r="H6404" s="65">
        <v>2991.96</v>
      </c>
      <c r="I6404" s="17">
        <f>+Ventas_Wellpro[[#This Row],[Total de Venta sin IVA]]+Ventas_Wellpro[[#This Row],[IVA]]</f>
        <v>3470.6736000000001</v>
      </c>
      <c r="J6404">
        <f>YEAR(Ventas_Wellpro[[#This Row],[Fecha]])</f>
        <v>2026</v>
      </c>
      <c r="K6404" t="str">
        <f>TEXT(Ventas_Wellpro[[#This Row],[Fecha]],"MMMM")</f>
        <v>agosto</v>
      </c>
      <c r="L6404">
        <f>DAY(Ventas_Wellpro[[#This Row],[Fecha]])</f>
        <v>26</v>
      </c>
    </row>
    <row r="6405" spans="2:12" x14ac:dyDescent="0.25">
      <c r="B6405" s="234">
        <v>46238</v>
      </c>
      <c r="C6405" s="74" t="s">
        <v>15</v>
      </c>
      <c r="D6405" s="94" t="s">
        <v>215</v>
      </c>
      <c r="E6405" s="63">
        <v>505.86</v>
      </c>
      <c r="F6405" s="63">
        <v>37</v>
      </c>
      <c r="G6405" s="48">
        <f>+(Ventas_Wellpro[[#This Row],[Precio de Venta]]*0.16)*Ventas_Wellpro[[#This Row],[Cantidad Vendida]]</f>
        <v>2994.6912000000002</v>
      </c>
      <c r="H6405" s="48">
        <v>18716.82</v>
      </c>
      <c r="I6405" s="17">
        <f>+Ventas_Wellpro[[#This Row],[Total de Venta sin IVA]]+Ventas_Wellpro[[#This Row],[IVA]]</f>
        <v>21711.511200000001</v>
      </c>
      <c r="J6405">
        <f>YEAR(Ventas_Wellpro[[#This Row],[Fecha]])</f>
        <v>2026</v>
      </c>
      <c r="K6405" t="str">
        <f>TEXT(Ventas_Wellpro[[#This Row],[Fecha]],"MMMM")</f>
        <v>agosto</v>
      </c>
      <c r="L6405">
        <f>DAY(Ventas_Wellpro[[#This Row],[Fecha]])</f>
        <v>4</v>
      </c>
    </row>
    <row r="6406" spans="2:12" x14ac:dyDescent="0.25">
      <c r="B6406" s="235">
        <v>46244</v>
      </c>
      <c r="C6406" s="74" t="s">
        <v>15</v>
      </c>
      <c r="D6406" s="95" t="s">
        <v>215</v>
      </c>
      <c r="E6406" s="64">
        <v>505.86</v>
      </c>
      <c r="F6406" s="64">
        <v>14</v>
      </c>
      <c r="G6406" s="48">
        <f>+(Ventas_Wellpro[[#This Row],[Precio de Venta]]*0.16)*Ventas_Wellpro[[#This Row],[Cantidad Vendida]]</f>
        <v>1133.1264000000001</v>
      </c>
      <c r="H6406" s="65">
        <v>7082.04</v>
      </c>
      <c r="I6406" s="17">
        <f>+Ventas_Wellpro[[#This Row],[Total de Venta sin IVA]]+Ventas_Wellpro[[#This Row],[IVA]]</f>
        <v>8215.1664000000001</v>
      </c>
      <c r="J6406">
        <f>YEAR(Ventas_Wellpro[[#This Row],[Fecha]])</f>
        <v>2026</v>
      </c>
      <c r="K6406" t="str">
        <f>TEXT(Ventas_Wellpro[[#This Row],[Fecha]],"MMMM")</f>
        <v>agosto</v>
      </c>
      <c r="L6406">
        <f>DAY(Ventas_Wellpro[[#This Row],[Fecha]])</f>
        <v>10</v>
      </c>
    </row>
    <row r="6407" spans="2:12" x14ac:dyDescent="0.25">
      <c r="B6407" s="234">
        <v>46248</v>
      </c>
      <c r="C6407" s="74" t="s">
        <v>15</v>
      </c>
      <c r="D6407" s="94" t="s">
        <v>215</v>
      </c>
      <c r="E6407" s="63">
        <v>505.86</v>
      </c>
      <c r="F6407" s="63">
        <v>31</v>
      </c>
      <c r="G6407" s="48">
        <f>+(Ventas_Wellpro[[#This Row],[Precio de Venta]]*0.16)*Ventas_Wellpro[[#This Row],[Cantidad Vendida]]</f>
        <v>2509.0655999999999</v>
      </c>
      <c r="H6407" s="48">
        <v>15681.66</v>
      </c>
      <c r="I6407" s="17">
        <f>+Ventas_Wellpro[[#This Row],[Total de Venta sin IVA]]+Ventas_Wellpro[[#This Row],[IVA]]</f>
        <v>18190.725599999998</v>
      </c>
      <c r="J6407">
        <f>YEAR(Ventas_Wellpro[[#This Row],[Fecha]])</f>
        <v>2026</v>
      </c>
      <c r="K6407" t="str">
        <f>TEXT(Ventas_Wellpro[[#This Row],[Fecha]],"MMMM")</f>
        <v>agosto</v>
      </c>
      <c r="L6407">
        <f>DAY(Ventas_Wellpro[[#This Row],[Fecha]])</f>
        <v>14</v>
      </c>
    </row>
    <row r="6408" spans="2:12" x14ac:dyDescent="0.25">
      <c r="B6408" s="235">
        <v>46254</v>
      </c>
      <c r="C6408" s="74" t="s">
        <v>15</v>
      </c>
      <c r="D6408" s="95" t="s">
        <v>217</v>
      </c>
      <c r="E6408" s="64">
        <v>538.03</v>
      </c>
      <c r="F6408" s="64">
        <v>2</v>
      </c>
      <c r="G6408" s="48">
        <f>+(Ventas_Wellpro[[#This Row],[Precio de Venta]]*0.16)*Ventas_Wellpro[[#This Row],[Cantidad Vendida]]</f>
        <v>172.1696</v>
      </c>
      <c r="H6408" s="65">
        <v>1076.06</v>
      </c>
      <c r="I6408" s="17">
        <f>+Ventas_Wellpro[[#This Row],[Total de Venta sin IVA]]+Ventas_Wellpro[[#This Row],[IVA]]</f>
        <v>1248.2295999999999</v>
      </c>
      <c r="J6408">
        <f>YEAR(Ventas_Wellpro[[#This Row],[Fecha]])</f>
        <v>2026</v>
      </c>
      <c r="K6408" t="str">
        <f>TEXT(Ventas_Wellpro[[#This Row],[Fecha]],"MMMM")</f>
        <v>agosto</v>
      </c>
      <c r="L6408">
        <f>DAY(Ventas_Wellpro[[#This Row],[Fecha]])</f>
        <v>20</v>
      </c>
    </row>
    <row r="6409" spans="2:12" x14ac:dyDescent="0.25">
      <c r="B6409" s="234">
        <v>46262</v>
      </c>
      <c r="C6409" s="74" t="s">
        <v>15</v>
      </c>
      <c r="D6409" s="94" t="s">
        <v>215</v>
      </c>
      <c r="E6409" s="63">
        <v>505.86</v>
      </c>
      <c r="F6409" s="63">
        <v>45</v>
      </c>
      <c r="G6409" s="48">
        <f>+(Ventas_Wellpro[[#This Row],[Precio de Venta]]*0.16)*Ventas_Wellpro[[#This Row],[Cantidad Vendida]]</f>
        <v>3642.192</v>
      </c>
      <c r="H6409" s="48">
        <v>22763.7</v>
      </c>
      <c r="I6409" s="17">
        <f>+Ventas_Wellpro[[#This Row],[Total de Venta sin IVA]]+Ventas_Wellpro[[#This Row],[IVA]]</f>
        <v>26405.892</v>
      </c>
      <c r="J6409">
        <f>YEAR(Ventas_Wellpro[[#This Row],[Fecha]])</f>
        <v>2026</v>
      </c>
      <c r="K6409" t="str">
        <f>TEXT(Ventas_Wellpro[[#This Row],[Fecha]],"MMMM")</f>
        <v>agosto</v>
      </c>
      <c r="L6409">
        <f>DAY(Ventas_Wellpro[[#This Row],[Fecha]])</f>
        <v>28</v>
      </c>
    </row>
    <row r="6410" spans="2:12" x14ac:dyDescent="0.25">
      <c r="B6410" s="234">
        <v>46237</v>
      </c>
      <c r="C6410" s="123" t="s">
        <v>147</v>
      </c>
      <c r="D6410" s="94" t="s">
        <v>144</v>
      </c>
      <c r="E6410" s="63">
        <v>63.216700000000003</v>
      </c>
      <c r="F6410" s="63">
        <v>3</v>
      </c>
      <c r="G6410" s="48">
        <f>+(Ventas_Wellpro[[#This Row],[Precio de Venta]]*0.16)*Ventas_Wellpro[[#This Row],[Cantidad Vendida]]</f>
        <v>30.344016000000003</v>
      </c>
      <c r="H6410" s="48">
        <v>189.65</v>
      </c>
      <c r="I6410" s="17">
        <f>+Ventas_Wellpro[[#This Row],[Total de Venta sin IVA]]+Ventas_Wellpro[[#This Row],[IVA]]</f>
        <v>219.99401600000002</v>
      </c>
      <c r="J6410">
        <f>YEAR(Ventas_Wellpro[[#This Row],[Fecha]])</f>
        <v>2026</v>
      </c>
      <c r="K6410" t="str">
        <f>TEXT(Ventas_Wellpro[[#This Row],[Fecha]],"MMMM")</f>
        <v>agosto</v>
      </c>
      <c r="L6410">
        <f>DAY(Ventas_Wellpro[[#This Row],[Fecha]])</f>
        <v>3</v>
      </c>
    </row>
    <row r="6411" spans="2:12" x14ac:dyDescent="0.25">
      <c r="B6411" s="235">
        <v>46237</v>
      </c>
      <c r="C6411" s="123" t="s">
        <v>147</v>
      </c>
      <c r="D6411" s="95" t="s">
        <v>144</v>
      </c>
      <c r="E6411" s="64">
        <v>94.82</v>
      </c>
      <c r="F6411" s="64">
        <v>1</v>
      </c>
      <c r="G6411" s="48">
        <f>+(Ventas_Wellpro[[#This Row],[Precio de Venta]]*0.16)*Ventas_Wellpro[[#This Row],[Cantidad Vendida]]</f>
        <v>15.171199999999999</v>
      </c>
      <c r="H6411" s="65">
        <v>94.82</v>
      </c>
      <c r="I6411" s="17">
        <f>+Ventas_Wellpro[[#This Row],[Total de Venta sin IVA]]+Ventas_Wellpro[[#This Row],[IVA]]</f>
        <v>109.99119999999999</v>
      </c>
      <c r="J6411">
        <f>YEAR(Ventas_Wellpro[[#This Row],[Fecha]])</f>
        <v>2026</v>
      </c>
      <c r="K6411" t="str">
        <f>TEXT(Ventas_Wellpro[[#This Row],[Fecha]],"MMMM")</f>
        <v>agosto</v>
      </c>
      <c r="L6411">
        <f>DAY(Ventas_Wellpro[[#This Row],[Fecha]])</f>
        <v>3</v>
      </c>
    </row>
    <row r="6412" spans="2:12" x14ac:dyDescent="0.25">
      <c r="B6412" s="234">
        <v>46237</v>
      </c>
      <c r="C6412" s="123" t="s">
        <v>147</v>
      </c>
      <c r="D6412" s="94" t="s">
        <v>144</v>
      </c>
      <c r="E6412" s="63">
        <v>94.82</v>
      </c>
      <c r="F6412" s="63">
        <v>1</v>
      </c>
      <c r="G6412" s="48">
        <f>+(Ventas_Wellpro[[#This Row],[Precio de Venta]]*0.16)*Ventas_Wellpro[[#This Row],[Cantidad Vendida]]</f>
        <v>15.171199999999999</v>
      </c>
      <c r="H6412" s="48">
        <v>94.82</v>
      </c>
      <c r="I6412" s="17">
        <f>+Ventas_Wellpro[[#This Row],[Total de Venta sin IVA]]+Ventas_Wellpro[[#This Row],[IVA]]</f>
        <v>109.99119999999999</v>
      </c>
      <c r="J6412">
        <f>YEAR(Ventas_Wellpro[[#This Row],[Fecha]])</f>
        <v>2026</v>
      </c>
      <c r="K6412" t="str">
        <f>TEXT(Ventas_Wellpro[[#This Row],[Fecha]],"MMMM")</f>
        <v>agosto</v>
      </c>
      <c r="L6412">
        <f>DAY(Ventas_Wellpro[[#This Row],[Fecha]])</f>
        <v>3</v>
      </c>
    </row>
    <row r="6413" spans="2:12" x14ac:dyDescent="0.25">
      <c r="B6413" s="235">
        <v>46237</v>
      </c>
      <c r="C6413" s="123" t="s">
        <v>147</v>
      </c>
      <c r="D6413" s="95" t="s">
        <v>144</v>
      </c>
      <c r="E6413" s="64">
        <v>94.82</v>
      </c>
      <c r="F6413" s="64">
        <v>1</v>
      </c>
      <c r="G6413" s="48">
        <f>+(Ventas_Wellpro[[#This Row],[Precio de Venta]]*0.16)*Ventas_Wellpro[[#This Row],[Cantidad Vendida]]</f>
        <v>15.171199999999999</v>
      </c>
      <c r="H6413" s="65">
        <v>94.82</v>
      </c>
      <c r="I6413" s="17">
        <f>+Ventas_Wellpro[[#This Row],[Total de Venta sin IVA]]+Ventas_Wellpro[[#This Row],[IVA]]</f>
        <v>109.99119999999999</v>
      </c>
      <c r="J6413">
        <f>YEAR(Ventas_Wellpro[[#This Row],[Fecha]])</f>
        <v>2026</v>
      </c>
      <c r="K6413" t="str">
        <f>TEXT(Ventas_Wellpro[[#This Row],[Fecha]],"MMMM")</f>
        <v>agosto</v>
      </c>
      <c r="L6413">
        <f>DAY(Ventas_Wellpro[[#This Row],[Fecha]])</f>
        <v>3</v>
      </c>
    </row>
    <row r="6414" spans="2:12" x14ac:dyDescent="0.25">
      <c r="B6414" s="234">
        <v>46237</v>
      </c>
      <c r="C6414" s="123" t="s">
        <v>147</v>
      </c>
      <c r="D6414" s="94" t="s">
        <v>262</v>
      </c>
      <c r="E6414" s="63">
        <v>58.19</v>
      </c>
      <c r="F6414" s="63">
        <v>24</v>
      </c>
      <c r="G6414" s="48">
        <f>+(Ventas_Wellpro[[#This Row],[Precio de Venta]]*0.16)*Ventas_Wellpro[[#This Row],[Cantidad Vendida]]</f>
        <v>223.44959999999998</v>
      </c>
      <c r="H6414" s="48">
        <v>1396.56</v>
      </c>
      <c r="I6414" s="17">
        <f>+Ventas_Wellpro[[#This Row],[Total de Venta sin IVA]]+Ventas_Wellpro[[#This Row],[IVA]]</f>
        <v>1620.0095999999999</v>
      </c>
      <c r="J6414">
        <f>YEAR(Ventas_Wellpro[[#This Row],[Fecha]])</f>
        <v>2026</v>
      </c>
      <c r="K6414" t="str">
        <f>TEXT(Ventas_Wellpro[[#This Row],[Fecha]],"MMMM")</f>
        <v>agosto</v>
      </c>
      <c r="L6414">
        <f>DAY(Ventas_Wellpro[[#This Row],[Fecha]])</f>
        <v>3</v>
      </c>
    </row>
    <row r="6415" spans="2:12" x14ac:dyDescent="0.25">
      <c r="B6415" s="235">
        <v>46238</v>
      </c>
      <c r="C6415" s="123" t="s">
        <v>147</v>
      </c>
      <c r="D6415" s="95" t="s">
        <v>144</v>
      </c>
      <c r="E6415" s="64">
        <v>94.82</v>
      </c>
      <c r="F6415" s="64">
        <v>1</v>
      </c>
      <c r="G6415" s="48">
        <f>+(Ventas_Wellpro[[#This Row],[Precio de Venta]]*0.16)*Ventas_Wellpro[[#This Row],[Cantidad Vendida]]</f>
        <v>15.171199999999999</v>
      </c>
      <c r="H6415" s="65">
        <v>94.82</v>
      </c>
      <c r="I6415" s="17">
        <f>+Ventas_Wellpro[[#This Row],[Total de Venta sin IVA]]+Ventas_Wellpro[[#This Row],[IVA]]</f>
        <v>109.99119999999999</v>
      </c>
      <c r="J6415">
        <f>YEAR(Ventas_Wellpro[[#This Row],[Fecha]])</f>
        <v>2026</v>
      </c>
      <c r="K6415" t="str">
        <f>TEXT(Ventas_Wellpro[[#This Row],[Fecha]],"MMMM")</f>
        <v>agosto</v>
      </c>
      <c r="L6415">
        <f>DAY(Ventas_Wellpro[[#This Row],[Fecha]])</f>
        <v>4</v>
      </c>
    </row>
    <row r="6416" spans="2:12" x14ac:dyDescent="0.25">
      <c r="B6416" s="234">
        <v>46238</v>
      </c>
      <c r="C6416" s="123" t="s">
        <v>147</v>
      </c>
      <c r="D6416" s="94" t="s">
        <v>144</v>
      </c>
      <c r="E6416" s="63">
        <v>94.82</v>
      </c>
      <c r="F6416" s="63">
        <v>1</v>
      </c>
      <c r="G6416" s="48">
        <f>+(Ventas_Wellpro[[#This Row],[Precio de Venta]]*0.16)*Ventas_Wellpro[[#This Row],[Cantidad Vendida]]</f>
        <v>15.171199999999999</v>
      </c>
      <c r="H6416" s="48">
        <v>94.82</v>
      </c>
      <c r="I6416" s="17">
        <f>+Ventas_Wellpro[[#This Row],[Total de Venta sin IVA]]+Ventas_Wellpro[[#This Row],[IVA]]</f>
        <v>109.99119999999999</v>
      </c>
      <c r="J6416">
        <f>YEAR(Ventas_Wellpro[[#This Row],[Fecha]])</f>
        <v>2026</v>
      </c>
      <c r="K6416" t="str">
        <f>TEXT(Ventas_Wellpro[[#This Row],[Fecha]],"MMMM")</f>
        <v>agosto</v>
      </c>
      <c r="L6416">
        <f>DAY(Ventas_Wellpro[[#This Row],[Fecha]])</f>
        <v>4</v>
      </c>
    </row>
    <row r="6417" spans="2:12" x14ac:dyDescent="0.25">
      <c r="B6417" s="235">
        <v>46239</v>
      </c>
      <c r="C6417" s="123" t="s">
        <v>147</v>
      </c>
      <c r="D6417" s="95" t="s">
        <v>144</v>
      </c>
      <c r="E6417" s="64">
        <v>94.82</v>
      </c>
      <c r="F6417" s="64">
        <v>1</v>
      </c>
      <c r="G6417" s="48">
        <f>+(Ventas_Wellpro[[#This Row],[Precio de Venta]]*0.16)*Ventas_Wellpro[[#This Row],[Cantidad Vendida]]</f>
        <v>15.171199999999999</v>
      </c>
      <c r="H6417" s="65">
        <v>94.82</v>
      </c>
      <c r="I6417" s="17">
        <f>+Ventas_Wellpro[[#This Row],[Total de Venta sin IVA]]+Ventas_Wellpro[[#This Row],[IVA]]</f>
        <v>109.99119999999999</v>
      </c>
      <c r="J6417">
        <f>YEAR(Ventas_Wellpro[[#This Row],[Fecha]])</f>
        <v>2026</v>
      </c>
      <c r="K6417" t="str">
        <f>TEXT(Ventas_Wellpro[[#This Row],[Fecha]],"MMMM")</f>
        <v>agosto</v>
      </c>
      <c r="L6417">
        <f>DAY(Ventas_Wellpro[[#This Row],[Fecha]])</f>
        <v>5</v>
      </c>
    </row>
    <row r="6418" spans="2:12" x14ac:dyDescent="0.25">
      <c r="B6418" s="234">
        <v>46239</v>
      </c>
      <c r="C6418" s="123" t="s">
        <v>147</v>
      </c>
      <c r="D6418" s="94" t="s">
        <v>144</v>
      </c>
      <c r="E6418" s="63">
        <v>94.82</v>
      </c>
      <c r="F6418" s="63">
        <v>1</v>
      </c>
      <c r="G6418" s="48">
        <f>+(Ventas_Wellpro[[#This Row],[Precio de Venta]]*0.16)*Ventas_Wellpro[[#This Row],[Cantidad Vendida]]</f>
        <v>15.171199999999999</v>
      </c>
      <c r="H6418" s="48">
        <v>94.82</v>
      </c>
      <c r="I6418" s="17">
        <f>+Ventas_Wellpro[[#This Row],[Total de Venta sin IVA]]+Ventas_Wellpro[[#This Row],[IVA]]</f>
        <v>109.99119999999999</v>
      </c>
      <c r="J6418">
        <f>YEAR(Ventas_Wellpro[[#This Row],[Fecha]])</f>
        <v>2026</v>
      </c>
      <c r="K6418" t="str">
        <f>TEXT(Ventas_Wellpro[[#This Row],[Fecha]],"MMMM")</f>
        <v>agosto</v>
      </c>
      <c r="L6418">
        <f>DAY(Ventas_Wellpro[[#This Row],[Fecha]])</f>
        <v>5</v>
      </c>
    </row>
    <row r="6419" spans="2:12" x14ac:dyDescent="0.25">
      <c r="B6419" s="235">
        <v>46239</v>
      </c>
      <c r="C6419" s="123" t="s">
        <v>147</v>
      </c>
      <c r="D6419" s="95" t="s">
        <v>144</v>
      </c>
      <c r="E6419" s="64">
        <v>94.82</v>
      </c>
      <c r="F6419" s="64">
        <v>1</v>
      </c>
      <c r="G6419" s="48">
        <f>+(Ventas_Wellpro[[#This Row],[Precio de Venta]]*0.16)*Ventas_Wellpro[[#This Row],[Cantidad Vendida]]</f>
        <v>15.171199999999999</v>
      </c>
      <c r="H6419" s="65">
        <v>94.82</v>
      </c>
      <c r="I6419" s="17">
        <f>+Ventas_Wellpro[[#This Row],[Total de Venta sin IVA]]+Ventas_Wellpro[[#This Row],[IVA]]</f>
        <v>109.99119999999999</v>
      </c>
      <c r="J6419">
        <f>YEAR(Ventas_Wellpro[[#This Row],[Fecha]])</f>
        <v>2026</v>
      </c>
      <c r="K6419" t="str">
        <f>TEXT(Ventas_Wellpro[[#This Row],[Fecha]],"MMMM")</f>
        <v>agosto</v>
      </c>
      <c r="L6419">
        <f>DAY(Ventas_Wellpro[[#This Row],[Fecha]])</f>
        <v>5</v>
      </c>
    </row>
    <row r="6420" spans="2:12" x14ac:dyDescent="0.25">
      <c r="B6420" s="234">
        <v>46239</v>
      </c>
      <c r="C6420" s="123" t="s">
        <v>147</v>
      </c>
      <c r="D6420" s="94" t="s">
        <v>144</v>
      </c>
      <c r="E6420" s="63">
        <v>94.82</v>
      </c>
      <c r="F6420" s="63">
        <v>1</v>
      </c>
      <c r="G6420" s="48">
        <f>+(Ventas_Wellpro[[#This Row],[Precio de Venta]]*0.16)*Ventas_Wellpro[[#This Row],[Cantidad Vendida]]</f>
        <v>15.171199999999999</v>
      </c>
      <c r="H6420" s="48">
        <v>94.82</v>
      </c>
      <c r="I6420" s="17">
        <f>+Ventas_Wellpro[[#This Row],[Total de Venta sin IVA]]+Ventas_Wellpro[[#This Row],[IVA]]</f>
        <v>109.99119999999999</v>
      </c>
      <c r="J6420">
        <f>YEAR(Ventas_Wellpro[[#This Row],[Fecha]])</f>
        <v>2026</v>
      </c>
      <c r="K6420" t="str">
        <f>TEXT(Ventas_Wellpro[[#This Row],[Fecha]],"MMMM")</f>
        <v>agosto</v>
      </c>
      <c r="L6420">
        <f>DAY(Ventas_Wellpro[[#This Row],[Fecha]])</f>
        <v>5</v>
      </c>
    </row>
    <row r="6421" spans="2:12" x14ac:dyDescent="0.25">
      <c r="B6421" s="235">
        <v>46239</v>
      </c>
      <c r="C6421" s="123" t="s">
        <v>147</v>
      </c>
      <c r="D6421" s="95" t="s">
        <v>217</v>
      </c>
      <c r="E6421" s="64">
        <v>54.51</v>
      </c>
      <c r="F6421" s="64">
        <v>40</v>
      </c>
      <c r="G6421" s="48">
        <f>+(Ventas_Wellpro[[#This Row],[Precio de Venta]]*0.16)*Ventas_Wellpro[[#This Row],[Cantidad Vendida]]</f>
        <v>348.86400000000003</v>
      </c>
      <c r="H6421" s="65">
        <v>2180.4</v>
      </c>
      <c r="I6421" s="17">
        <f>+Ventas_Wellpro[[#This Row],[Total de Venta sin IVA]]+Ventas_Wellpro[[#This Row],[IVA]]</f>
        <v>2529.2640000000001</v>
      </c>
      <c r="J6421">
        <f>YEAR(Ventas_Wellpro[[#This Row],[Fecha]])</f>
        <v>2026</v>
      </c>
      <c r="K6421" t="str">
        <f>TEXT(Ventas_Wellpro[[#This Row],[Fecha]],"MMMM")</f>
        <v>agosto</v>
      </c>
      <c r="L6421">
        <f>DAY(Ventas_Wellpro[[#This Row],[Fecha]])</f>
        <v>5</v>
      </c>
    </row>
    <row r="6422" spans="2:12" x14ac:dyDescent="0.25">
      <c r="B6422" s="234">
        <v>46240</v>
      </c>
      <c r="C6422" s="123" t="s">
        <v>147</v>
      </c>
      <c r="D6422" s="94" t="s">
        <v>144</v>
      </c>
      <c r="E6422" s="63">
        <v>94.82</v>
      </c>
      <c r="F6422" s="63">
        <v>1</v>
      </c>
      <c r="G6422" s="48">
        <f>+(Ventas_Wellpro[[#This Row],[Precio de Venta]]*0.16)*Ventas_Wellpro[[#This Row],[Cantidad Vendida]]</f>
        <v>15.171199999999999</v>
      </c>
      <c r="H6422" s="48">
        <v>94.82</v>
      </c>
      <c r="I6422" s="17">
        <f>+Ventas_Wellpro[[#This Row],[Total de Venta sin IVA]]+Ventas_Wellpro[[#This Row],[IVA]]</f>
        <v>109.99119999999999</v>
      </c>
      <c r="J6422">
        <f>YEAR(Ventas_Wellpro[[#This Row],[Fecha]])</f>
        <v>2026</v>
      </c>
      <c r="K6422" t="str">
        <f>TEXT(Ventas_Wellpro[[#This Row],[Fecha]],"MMMM")</f>
        <v>agosto</v>
      </c>
      <c r="L6422">
        <f>DAY(Ventas_Wellpro[[#This Row],[Fecha]])</f>
        <v>6</v>
      </c>
    </row>
    <row r="6423" spans="2:12" x14ac:dyDescent="0.25">
      <c r="B6423" s="235">
        <v>46240</v>
      </c>
      <c r="C6423" s="123" t="s">
        <v>147</v>
      </c>
      <c r="D6423" s="95" t="s">
        <v>144</v>
      </c>
      <c r="E6423" s="64">
        <v>94.82</v>
      </c>
      <c r="F6423" s="64">
        <v>1</v>
      </c>
      <c r="G6423" s="48">
        <f>+(Ventas_Wellpro[[#This Row],[Precio de Venta]]*0.16)*Ventas_Wellpro[[#This Row],[Cantidad Vendida]]</f>
        <v>15.171199999999999</v>
      </c>
      <c r="H6423" s="65">
        <v>94.82</v>
      </c>
      <c r="I6423" s="17">
        <f>+Ventas_Wellpro[[#This Row],[Total de Venta sin IVA]]+Ventas_Wellpro[[#This Row],[IVA]]</f>
        <v>109.99119999999999</v>
      </c>
      <c r="J6423">
        <f>YEAR(Ventas_Wellpro[[#This Row],[Fecha]])</f>
        <v>2026</v>
      </c>
      <c r="K6423" t="str">
        <f>TEXT(Ventas_Wellpro[[#This Row],[Fecha]],"MMMM")</f>
        <v>agosto</v>
      </c>
      <c r="L6423">
        <f>DAY(Ventas_Wellpro[[#This Row],[Fecha]])</f>
        <v>6</v>
      </c>
    </row>
    <row r="6424" spans="2:12" x14ac:dyDescent="0.25">
      <c r="B6424" s="234">
        <v>46240</v>
      </c>
      <c r="C6424" s="123" t="s">
        <v>147</v>
      </c>
      <c r="D6424" s="94" t="s">
        <v>144</v>
      </c>
      <c r="E6424" s="63">
        <v>94.82</v>
      </c>
      <c r="F6424" s="63">
        <v>1</v>
      </c>
      <c r="G6424" s="48">
        <f>+(Ventas_Wellpro[[#This Row],[Precio de Venta]]*0.16)*Ventas_Wellpro[[#This Row],[Cantidad Vendida]]</f>
        <v>15.171199999999999</v>
      </c>
      <c r="H6424" s="48">
        <v>94.82</v>
      </c>
      <c r="I6424" s="17">
        <f>+Ventas_Wellpro[[#This Row],[Total de Venta sin IVA]]+Ventas_Wellpro[[#This Row],[IVA]]</f>
        <v>109.99119999999999</v>
      </c>
      <c r="J6424">
        <f>YEAR(Ventas_Wellpro[[#This Row],[Fecha]])</f>
        <v>2026</v>
      </c>
      <c r="K6424" t="str">
        <f>TEXT(Ventas_Wellpro[[#This Row],[Fecha]],"MMMM")</f>
        <v>agosto</v>
      </c>
      <c r="L6424">
        <f>DAY(Ventas_Wellpro[[#This Row],[Fecha]])</f>
        <v>6</v>
      </c>
    </row>
    <row r="6425" spans="2:12" x14ac:dyDescent="0.25">
      <c r="B6425" s="235">
        <v>46240</v>
      </c>
      <c r="C6425" s="123" t="s">
        <v>147</v>
      </c>
      <c r="D6425" s="95" t="s">
        <v>144</v>
      </c>
      <c r="E6425" s="64">
        <v>94.82</v>
      </c>
      <c r="F6425" s="64">
        <v>1</v>
      </c>
      <c r="G6425" s="48">
        <f>+(Ventas_Wellpro[[#This Row],[Precio de Venta]]*0.16)*Ventas_Wellpro[[#This Row],[Cantidad Vendida]]</f>
        <v>15.171199999999999</v>
      </c>
      <c r="H6425" s="65">
        <v>94.82</v>
      </c>
      <c r="I6425" s="17">
        <f>+Ventas_Wellpro[[#This Row],[Total de Venta sin IVA]]+Ventas_Wellpro[[#This Row],[IVA]]</f>
        <v>109.99119999999999</v>
      </c>
      <c r="J6425">
        <f>YEAR(Ventas_Wellpro[[#This Row],[Fecha]])</f>
        <v>2026</v>
      </c>
      <c r="K6425" t="str">
        <f>TEXT(Ventas_Wellpro[[#This Row],[Fecha]],"MMMM")</f>
        <v>agosto</v>
      </c>
      <c r="L6425">
        <f>DAY(Ventas_Wellpro[[#This Row],[Fecha]])</f>
        <v>6</v>
      </c>
    </row>
    <row r="6426" spans="2:12" x14ac:dyDescent="0.25">
      <c r="B6426" s="234">
        <v>46240</v>
      </c>
      <c r="C6426" s="123" t="s">
        <v>147</v>
      </c>
      <c r="D6426" s="94" t="s">
        <v>144</v>
      </c>
      <c r="E6426" s="63">
        <v>94.82</v>
      </c>
      <c r="F6426" s="63">
        <v>1</v>
      </c>
      <c r="G6426" s="48">
        <f>+(Ventas_Wellpro[[#This Row],[Precio de Venta]]*0.16)*Ventas_Wellpro[[#This Row],[Cantidad Vendida]]</f>
        <v>15.171199999999999</v>
      </c>
      <c r="H6426" s="48">
        <v>94.82</v>
      </c>
      <c r="I6426" s="17">
        <f>+Ventas_Wellpro[[#This Row],[Total de Venta sin IVA]]+Ventas_Wellpro[[#This Row],[IVA]]</f>
        <v>109.99119999999999</v>
      </c>
      <c r="J6426">
        <f>YEAR(Ventas_Wellpro[[#This Row],[Fecha]])</f>
        <v>2026</v>
      </c>
      <c r="K6426" t="str">
        <f>TEXT(Ventas_Wellpro[[#This Row],[Fecha]],"MMMM")</f>
        <v>agosto</v>
      </c>
      <c r="L6426">
        <f>DAY(Ventas_Wellpro[[#This Row],[Fecha]])</f>
        <v>6</v>
      </c>
    </row>
    <row r="6427" spans="2:12" x14ac:dyDescent="0.25">
      <c r="B6427" s="235">
        <v>46240</v>
      </c>
      <c r="C6427" s="123" t="s">
        <v>147</v>
      </c>
      <c r="D6427" s="95" t="s">
        <v>144</v>
      </c>
      <c r="E6427" s="64">
        <v>94.82</v>
      </c>
      <c r="F6427" s="64">
        <v>1</v>
      </c>
      <c r="G6427" s="48">
        <f>+(Ventas_Wellpro[[#This Row],[Precio de Venta]]*0.16)*Ventas_Wellpro[[#This Row],[Cantidad Vendida]]</f>
        <v>15.171199999999999</v>
      </c>
      <c r="H6427" s="65">
        <v>94.82</v>
      </c>
      <c r="I6427" s="17">
        <f>+Ventas_Wellpro[[#This Row],[Total de Venta sin IVA]]+Ventas_Wellpro[[#This Row],[IVA]]</f>
        <v>109.99119999999999</v>
      </c>
      <c r="J6427">
        <f>YEAR(Ventas_Wellpro[[#This Row],[Fecha]])</f>
        <v>2026</v>
      </c>
      <c r="K6427" t="str">
        <f>TEXT(Ventas_Wellpro[[#This Row],[Fecha]],"MMMM")</f>
        <v>agosto</v>
      </c>
      <c r="L6427">
        <f>DAY(Ventas_Wellpro[[#This Row],[Fecha]])</f>
        <v>6</v>
      </c>
    </row>
    <row r="6428" spans="2:12" x14ac:dyDescent="0.25">
      <c r="B6428" s="234">
        <v>46241</v>
      </c>
      <c r="C6428" s="123" t="s">
        <v>147</v>
      </c>
      <c r="D6428" s="94" t="s">
        <v>144</v>
      </c>
      <c r="E6428" s="63">
        <v>94.82</v>
      </c>
      <c r="F6428" s="63">
        <v>1</v>
      </c>
      <c r="G6428" s="48">
        <f>+(Ventas_Wellpro[[#This Row],[Precio de Venta]]*0.16)*Ventas_Wellpro[[#This Row],[Cantidad Vendida]]</f>
        <v>15.171199999999999</v>
      </c>
      <c r="H6428" s="48">
        <v>94.82</v>
      </c>
      <c r="I6428" s="17">
        <f>+Ventas_Wellpro[[#This Row],[Total de Venta sin IVA]]+Ventas_Wellpro[[#This Row],[IVA]]</f>
        <v>109.99119999999999</v>
      </c>
      <c r="J6428">
        <f>YEAR(Ventas_Wellpro[[#This Row],[Fecha]])</f>
        <v>2026</v>
      </c>
      <c r="K6428" t="str">
        <f>TEXT(Ventas_Wellpro[[#This Row],[Fecha]],"MMMM")</f>
        <v>agosto</v>
      </c>
      <c r="L6428">
        <f>DAY(Ventas_Wellpro[[#This Row],[Fecha]])</f>
        <v>7</v>
      </c>
    </row>
    <row r="6429" spans="2:12" x14ac:dyDescent="0.25">
      <c r="B6429" s="235">
        <v>46241</v>
      </c>
      <c r="C6429" s="123" t="s">
        <v>147</v>
      </c>
      <c r="D6429" s="95" t="s">
        <v>144</v>
      </c>
      <c r="E6429" s="64">
        <v>94.82</v>
      </c>
      <c r="F6429" s="64">
        <v>1</v>
      </c>
      <c r="G6429" s="48">
        <f>+(Ventas_Wellpro[[#This Row],[Precio de Venta]]*0.16)*Ventas_Wellpro[[#This Row],[Cantidad Vendida]]</f>
        <v>15.171199999999999</v>
      </c>
      <c r="H6429" s="65">
        <v>94.82</v>
      </c>
      <c r="I6429" s="17">
        <f>+Ventas_Wellpro[[#This Row],[Total de Venta sin IVA]]+Ventas_Wellpro[[#This Row],[IVA]]</f>
        <v>109.99119999999999</v>
      </c>
      <c r="J6429">
        <f>YEAR(Ventas_Wellpro[[#This Row],[Fecha]])</f>
        <v>2026</v>
      </c>
      <c r="K6429" t="str">
        <f>TEXT(Ventas_Wellpro[[#This Row],[Fecha]],"MMMM")</f>
        <v>agosto</v>
      </c>
      <c r="L6429">
        <f>DAY(Ventas_Wellpro[[#This Row],[Fecha]])</f>
        <v>7</v>
      </c>
    </row>
    <row r="6430" spans="2:12" x14ac:dyDescent="0.25">
      <c r="B6430" s="234">
        <v>46244</v>
      </c>
      <c r="C6430" s="123" t="s">
        <v>147</v>
      </c>
      <c r="D6430" s="94" t="s">
        <v>144</v>
      </c>
      <c r="E6430" s="63">
        <v>94.82</v>
      </c>
      <c r="F6430" s="63">
        <v>1</v>
      </c>
      <c r="G6430" s="48">
        <f>+(Ventas_Wellpro[[#This Row],[Precio de Venta]]*0.16)*Ventas_Wellpro[[#This Row],[Cantidad Vendida]]</f>
        <v>15.171199999999999</v>
      </c>
      <c r="H6430" s="48">
        <v>94.82</v>
      </c>
      <c r="I6430" s="17">
        <f>+Ventas_Wellpro[[#This Row],[Total de Venta sin IVA]]+Ventas_Wellpro[[#This Row],[IVA]]</f>
        <v>109.99119999999999</v>
      </c>
      <c r="J6430">
        <f>YEAR(Ventas_Wellpro[[#This Row],[Fecha]])</f>
        <v>2026</v>
      </c>
      <c r="K6430" t="str">
        <f>TEXT(Ventas_Wellpro[[#This Row],[Fecha]],"MMMM")</f>
        <v>agosto</v>
      </c>
      <c r="L6430">
        <f>DAY(Ventas_Wellpro[[#This Row],[Fecha]])</f>
        <v>10</v>
      </c>
    </row>
    <row r="6431" spans="2:12" x14ac:dyDescent="0.25">
      <c r="B6431" s="235">
        <v>46244</v>
      </c>
      <c r="C6431" s="123" t="s">
        <v>147</v>
      </c>
      <c r="D6431" s="95" t="s">
        <v>144</v>
      </c>
      <c r="E6431" s="64">
        <v>94.82</v>
      </c>
      <c r="F6431" s="64">
        <v>1</v>
      </c>
      <c r="G6431" s="48">
        <f>+(Ventas_Wellpro[[#This Row],[Precio de Venta]]*0.16)*Ventas_Wellpro[[#This Row],[Cantidad Vendida]]</f>
        <v>15.171199999999999</v>
      </c>
      <c r="H6431" s="65">
        <v>94.82</v>
      </c>
      <c r="I6431" s="17">
        <f>+Ventas_Wellpro[[#This Row],[Total de Venta sin IVA]]+Ventas_Wellpro[[#This Row],[IVA]]</f>
        <v>109.99119999999999</v>
      </c>
      <c r="J6431">
        <f>YEAR(Ventas_Wellpro[[#This Row],[Fecha]])</f>
        <v>2026</v>
      </c>
      <c r="K6431" t="str">
        <f>TEXT(Ventas_Wellpro[[#This Row],[Fecha]],"MMMM")</f>
        <v>agosto</v>
      </c>
      <c r="L6431">
        <f>DAY(Ventas_Wellpro[[#This Row],[Fecha]])</f>
        <v>10</v>
      </c>
    </row>
    <row r="6432" spans="2:12" x14ac:dyDescent="0.25">
      <c r="B6432" s="234">
        <v>46244</v>
      </c>
      <c r="C6432" s="123" t="s">
        <v>147</v>
      </c>
      <c r="D6432" s="94" t="s">
        <v>144</v>
      </c>
      <c r="E6432" s="63">
        <v>94.82</v>
      </c>
      <c r="F6432" s="63">
        <v>1</v>
      </c>
      <c r="G6432" s="48">
        <f>+(Ventas_Wellpro[[#This Row],[Precio de Venta]]*0.16)*Ventas_Wellpro[[#This Row],[Cantidad Vendida]]</f>
        <v>15.171199999999999</v>
      </c>
      <c r="H6432" s="48">
        <v>94.82</v>
      </c>
      <c r="I6432" s="17">
        <f>+Ventas_Wellpro[[#This Row],[Total de Venta sin IVA]]+Ventas_Wellpro[[#This Row],[IVA]]</f>
        <v>109.99119999999999</v>
      </c>
      <c r="J6432">
        <f>YEAR(Ventas_Wellpro[[#This Row],[Fecha]])</f>
        <v>2026</v>
      </c>
      <c r="K6432" t="str">
        <f>TEXT(Ventas_Wellpro[[#This Row],[Fecha]],"MMMM")</f>
        <v>agosto</v>
      </c>
      <c r="L6432">
        <f>DAY(Ventas_Wellpro[[#This Row],[Fecha]])</f>
        <v>10</v>
      </c>
    </row>
    <row r="6433" spans="2:12" x14ac:dyDescent="0.25">
      <c r="B6433" s="235">
        <v>46244</v>
      </c>
      <c r="C6433" s="123" t="s">
        <v>147</v>
      </c>
      <c r="D6433" s="95" t="s">
        <v>144</v>
      </c>
      <c r="E6433" s="64">
        <v>94.82</v>
      </c>
      <c r="F6433" s="64">
        <v>1</v>
      </c>
      <c r="G6433" s="48">
        <f>+(Ventas_Wellpro[[#This Row],[Precio de Venta]]*0.16)*Ventas_Wellpro[[#This Row],[Cantidad Vendida]]</f>
        <v>15.171199999999999</v>
      </c>
      <c r="H6433" s="65">
        <v>94.82</v>
      </c>
      <c r="I6433" s="17">
        <f>+Ventas_Wellpro[[#This Row],[Total de Venta sin IVA]]+Ventas_Wellpro[[#This Row],[IVA]]</f>
        <v>109.99119999999999</v>
      </c>
      <c r="J6433">
        <f>YEAR(Ventas_Wellpro[[#This Row],[Fecha]])</f>
        <v>2026</v>
      </c>
      <c r="K6433" t="str">
        <f>TEXT(Ventas_Wellpro[[#This Row],[Fecha]],"MMMM")</f>
        <v>agosto</v>
      </c>
      <c r="L6433">
        <f>DAY(Ventas_Wellpro[[#This Row],[Fecha]])</f>
        <v>10</v>
      </c>
    </row>
    <row r="6434" spans="2:12" x14ac:dyDescent="0.25">
      <c r="B6434" s="234">
        <v>46245</v>
      </c>
      <c r="C6434" s="123" t="s">
        <v>147</v>
      </c>
      <c r="D6434" s="94" t="s">
        <v>144</v>
      </c>
      <c r="E6434" s="63">
        <v>94.82</v>
      </c>
      <c r="F6434" s="63">
        <v>1</v>
      </c>
      <c r="G6434" s="48">
        <f>+(Ventas_Wellpro[[#This Row],[Precio de Venta]]*0.16)*Ventas_Wellpro[[#This Row],[Cantidad Vendida]]</f>
        <v>15.171199999999999</v>
      </c>
      <c r="H6434" s="48">
        <v>94.82</v>
      </c>
      <c r="I6434" s="17">
        <f>+Ventas_Wellpro[[#This Row],[Total de Venta sin IVA]]+Ventas_Wellpro[[#This Row],[IVA]]</f>
        <v>109.99119999999999</v>
      </c>
      <c r="J6434">
        <f>YEAR(Ventas_Wellpro[[#This Row],[Fecha]])</f>
        <v>2026</v>
      </c>
      <c r="K6434" t="str">
        <f>TEXT(Ventas_Wellpro[[#This Row],[Fecha]],"MMMM")</f>
        <v>agosto</v>
      </c>
      <c r="L6434">
        <f>DAY(Ventas_Wellpro[[#This Row],[Fecha]])</f>
        <v>11</v>
      </c>
    </row>
    <row r="6435" spans="2:12" x14ac:dyDescent="0.25">
      <c r="B6435" s="235">
        <v>46245</v>
      </c>
      <c r="C6435" s="123" t="s">
        <v>147</v>
      </c>
      <c r="D6435" s="95" t="s">
        <v>144</v>
      </c>
      <c r="E6435" s="64">
        <v>94.82</v>
      </c>
      <c r="F6435" s="64">
        <v>1</v>
      </c>
      <c r="G6435" s="48">
        <f>+(Ventas_Wellpro[[#This Row],[Precio de Venta]]*0.16)*Ventas_Wellpro[[#This Row],[Cantidad Vendida]]</f>
        <v>15.171199999999999</v>
      </c>
      <c r="H6435" s="65">
        <v>94.82</v>
      </c>
      <c r="I6435" s="17">
        <f>+Ventas_Wellpro[[#This Row],[Total de Venta sin IVA]]+Ventas_Wellpro[[#This Row],[IVA]]</f>
        <v>109.99119999999999</v>
      </c>
      <c r="J6435">
        <f>YEAR(Ventas_Wellpro[[#This Row],[Fecha]])</f>
        <v>2026</v>
      </c>
      <c r="K6435" t="str">
        <f>TEXT(Ventas_Wellpro[[#This Row],[Fecha]],"MMMM")</f>
        <v>agosto</v>
      </c>
      <c r="L6435">
        <f>DAY(Ventas_Wellpro[[#This Row],[Fecha]])</f>
        <v>11</v>
      </c>
    </row>
    <row r="6436" spans="2:12" x14ac:dyDescent="0.25">
      <c r="B6436" s="234">
        <v>46245</v>
      </c>
      <c r="C6436" s="123" t="s">
        <v>147</v>
      </c>
      <c r="D6436" s="94" t="s">
        <v>144</v>
      </c>
      <c r="E6436" s="63">
        <v>94.82</v>
      </c>
      <c r="F6436" s="63">
        <v>1</v>
      </c>
      <c r="G6436" s="48">
        <f>+(Ventas_Wellpro[[#This Row],[Precio de Venta]]*0.16)*Ventas_Wellpro[[#This Row],[Cantidad Vendida]]</f>
        <v>15.171199999999999</v>
      </c>
      <c r="H6436" s="48">
        <v>94.82</v>
      </c>
      <c r="I6436" s="17">
        <f>+Ventas_Wellpro[[#This Row],[Total de Venta sin IVA]]+Ventas_Wellpro[[#This Row],[IVA]]</f>
        <v>109.99119999999999</v>
      </c>
      <c r="J6436">
        <f>YEAR(Ventas_Wellpro[[#This Row],[Fecha]])</f>
        <v>2026</v>
      </c>
      <c r="K6436" t="str">
        <f>TEXT(Ventas_Wellpro[[#This Row],[Fecha]],"MMMM")</f>
        <v>agosto</v>
      </c>
      <c r="L6436">
        <f>DAY(Ventas_Wellpro[[#This Row],[Fecha]])</f>
        <v>11</v>
      </c>
    </row>
    <row r="6437" spans="2:12" x14ac:dyDescent="0.25">
      <c r="B6437" s="235">
        <v>46248</v>
      </c>
      <c r="C6437" s="123" t="s">
        <v>147</v>
      </c>
      <c r="D6437" s="95" t="s">
        <v>144</v>
      </c>
      <c r="E6437" s="64">
        <v>94.82</v>
      </c>
      <c r="F6437" s="64">
        <v>1</v>
      </c>
      <c r="G6437" s="48">
        <f>+(Ventas_Wellpro[[#This Row],[Precio de Venta]]*0.16)*Ventas_Wellpro[[#This Row],[Cantidad Vendida]]</f>
        <v>15.171199999999999</v>
      </c>
      <c r="H6437" s="65">
        <v>94.82</v>
      </c>
      <c r="I6437" s="17">
        <f>+Ventas_Wellpro[[#This Row],[Total de Venta sin IVA]]+Ventas_Wellpro[[#This Row],[IVA]]</f>
        <v>109.99119999999999</v>
      </c>
      <c r="J6437">
        <f>YEAR(Ventas_Wellpro[[#This Row],[Fecha]])</f>
        <v>2026</v>
      </c>
      <c r="K6437" t="str">
        <f>TEXT(Ventas_Wellpro[[#This Row],[Fecha]],"MMMM")</f>
        <v>agosto</v>
      </c>
      <c r="L6437">
        <f>DAY(Ventas_Wellpro[[#This Row],[Fecha]])</f>
        <v>14</v>
      </c>
    </row>
    <row r="6438" spans="2:12" x14ac:dyDescent="0.25">
      <c r="B6438" s="234">
        <v>46251</v>
      </c>
      <c r="C6438" s="123" t="s">
        <v>147</v>
      </c>
      <c r="D6438" s="94" t="s">
        <v>144</v>
      </c>
      <c r="E6438" s="63">
        <v>94.82</v>
      </c>
      <c r="F6438" s="63">
        <v>1</v>
      </c>
      <c r="G6438" s="48">
        <f>+(Ventas_Wellpro[[#This Row],[Precio de Venta]]*0.16)*Ventas_Wellpro[[#This Row],[Cantidad Vendida]]</f>
        <v>15.171199999999999</v>
      </c>
      <c r="H6438" s="48">
        <v>94.82</v>
      </c>
      <c r="I6438" s="17">
        <f>+Ventas_Wellpro[[#This Row],[Total de Venta sin IVA]]+Ventas_Wellpro[[#This Row],[IVA]]</f>
        <v>109.99119999999999</v>
      </c>
      <c r="J6438">
        <f>YEAR(Ventas_Wellpro[[#This Row],[Fecha]])</f>
        <v>2026</v>
      </c>
      <c r="K6438" t="str">
        <f>TEXT(Ventas_Wellpro[[#This Row],[Fecha]],"MMMM")</f>
        <v>agosto</v>
      </c>
      <c r="L6438">
        <f>DAY(Ventas_Wellpro[[#This Row],[Fecha]])</f>
        <v>17</v>
      </c>
    </row>
    <row r="6439" spans="2:12" x14ac:dyDescent="0.25">
      <c r="B6439" s="235">
        <v>46252</v>
      </c>
      <c r="C6439" s="123" t="s">
        <v>147</v>
      </c>
      <c r="D6439" s="95" t="s">
        <v>144</v>
      </c>
      <c r="E6439" s="64">
        <v>94.82</v>
      </c>
      <c r="F6439" s="64">
        <v>1</v>
      </c>
      <c r="G6439" s="48">
        <f>+(Ventas_Wellpro[[#This Row],[Precio de Venta]]*0.16)*Ventas_Wellpro[[#This Row],[Cantidad Vendida]]</f>
        <v>15.171199999999999</v>
      </c>
      <c r="H6439" s="65">
        <v>94.82</v>
      </c>
      <c r="I6439" s="17">
        <f>+Ventas_Wellpro[[#This Row],[Total de Venta sin IVA]]+Ventas_Wellpro[[#This Row],[IVA]]</f>
        <v>109.99119999999999</v>
      </c>
      <c r="J6439">
        <f>YEAR(Ventas_Wellpro[[#This Row],[Fecha]])</f>
        <v>2026</v>
      </c>
      <c r="K6439" t="str">
        <f>TEXT(Ventas_Wellpro[[#This Row],[Fecha]],"MMMM")</f>
        <v>agosto</v>
      </c>
      <c r="L6439">
        <f>DAY(Ventas_Wellpro[[#This Row],[Fecha]])</f>
        <v>18</v>
      </c>
    </row>
    <row r="6440" spans="2:12" x14ac:dyDescent="0.25">
      <c r="B6440" s="234">
        <v>46254</v>
      </c>
      <c r="C6440" s="123" t="s">
        <v>147</v>
      </c>
      <c r="D6440" s="94" t="s">
        <v>144</v>
      </c>
      <c r="E6440" s="63">
        <v>94.82</v>
      </c>
      <c r="F6440" s="63">
        <v>1</v>
      </c>
      <c r="G6440" s="48">
        <f>+(Ventas_Wellpro[[#This Row],[Precio de Venta]]*0.16)*Ventas_Wellpro[[#This Row],[Cantidad Vendida]]</f>
        <v>15.171199999999999</v>
      </c>
      <c r="H6440" s="48">
        <v>94.82</v>
      </c>
      <c r="I6440" s="17">
        <f>+Ventas_Wellpro[[#This Row],[Total de Venta sin IVA]]+Ventas_Wellpro[[#This Row],[IVA]]</f>
        <v>109.99119999999999</v>
      </c>
      <c r="J6440">
        <f>YEAR(Ventas_Wellpro[[#This Row],[Fecha]])</f>
        <v>2026</v>
      </c>
      <c r="K6440" t="str">
        <f>TEXT(Ventas_Wellpro[[#This Row],[Fecha]],"MMMM")</f>
        <v>agosto</v>
      </c>
      <c r="L6440">
        <f>DAY(Ventas_Wellpro[[#This Row],[Fecha]])</f>
        <v>20</v>
      </c>
    </row>
    <row r="6441" spans="2:12" x14ac:dyDescent="0.25">
      <c r="B6441" s="235">
        <v>46254</v>
      </c>
      <c r="C6441" s="123" t="s">
        <v>147</v>
      </c>
      <c r="D6441" s="95" t="s">
        <v>144</v>
      </c>
      <c r="E6441" s="64">
        <v>94.82</v>
      </c>
      <c r="F6441" s="64">
        <v>1</v>
      </c>
      <c r="G6441" s="48">
        <f>+(Ventas_Wellpro[[#This Row],[Precio de Venta]]*0.16)*Ventas_Wellpro[[#This Row],[Cantidad Vendida]]</f>
        <v>15.171199999999999</v>
      </c>
      <c r="H6441" s="65">
        <v>94.82</v>
      </c>
      <c r="I6441" s="17">
        <f>+Ventas_Wellpro[[#This Row],[Total de Venta sin IVA]]+Ventas_Wellpro[[#This Row],[IVA]]</f>
        <v>109.99119999999999</v>
      </c>
      <c r="J6441">
        <f>YEAR(Ventas_Wellpro[[#This Row],[Fecha]])</f>
        <v>2026</v>
      </c>
      <c r="K6441" t="str">
        <f>TEXT(Ventas_Wellpro[[#This Row],[Fecha]],"MMMM")</f>
        <v>agosto</v>
      </c>
      <c r="L6441">
        <f>DAY(Ventas_Wellpro[[#This Row],[Fecha]])</f>
        <v>20</v>
      </c>
    </row>
    <row r="6442" spans="2:12" x14ac:dyDescent="0.25">
      <c r="B6442" s="234">
        <v>46255</v>
      </c>
      <c r="C6442" s="123" t="s">
        <v>147</v>
      </c>
      <c r="D6442" s="94" t="s">
        <v>144</v>
      </c>
      <c r="E6442" s="63">
        <v>94.82</v>
      </c>
      <c r="F6442" s="63">
        <v>1</v>
      </c>
      <c r="G6442" s="48">
        <f>+(Ventas_Wellpro[[#This Row],[Precio de Venta]]*0.16)*Ventas_Wellpro[[#This Row],[Cantidad Vendida]]</f>
        <v>15.171199999999999</v>
      </c>
      <c r="H6442" s="48">
        <v>94.82</v>
      </c>
      <c r="I6442" s="17">
        <f>+Ventas_Wellpro[[#This Row],[Total de Venta sin IVA]]+Ventas_Wellpro[[#This Row],[IVA]]</f>
        <v>109.99119999999999</v>
      </c>
      <c r="J6442">
        <f>YEAR(Ventas_Wellpro[[#This Row],[Fecha]])</f>
        <v>2026</v>
      </c>
      <c r="K6442" t="str">
        <f>TEXT(Ventas_Wellpro[[#This Row],[Fecha]],"MMMM")</f>
        <v>agosto</v>
      </c>
      <c r="L6442">
        <f>DAY(Ventas_Wellpro[[#This Row],[Fecha]])</f>
        <v>21</v>
      </c>
    </row>
    <row r="6443" spans="2:12" x14ac:dyDescent="0.25">
      <c r="B6443" s="235">
        <v>46258</v>
      </c>
      <c r="C6443" s="123" t="s">
        <v>147</v>
      </c>
      <c r="D6443" s="95" t="s">
        <v>144</v>
      </c>
      <c r="E6443" s="64">
        <v>94.82</v>
      </c>
      <c r="F6443" s="64">
        <v>1</v>
      </c>
      <c r="G6443" s="48">
        <f>+(Ventas_Wellpro[[#This Row],[Precio de Venta]]*0.16)*Ventas_Wellpro[[#This Row],[Cantidad Vendida]]</f>
        <v>15.171199999999999</v>
      </c>
      <c r="H6443" s="65">
        <v>94.82</v>
      </c>
      <c r="I6443" s="17">
        <f>+Ventas_Wellpro[[#This Row],[Total de Venta sin IVA]]+Ventas_Wellpro[[#This Row],[IVA]]</f>
        <v>109.99119999999999</v>
      </c>
      <c r="J6443">
        <f>YEAR(Ventas_Wellpro[[#This Row],[Fecha]])</f>
        <v>2026</v>
      </c>
      <c r="K6443" t="str">
        <f>TEXT(Ventas_Wellpro[[#This Row],[Fecha]],"MMMM")</f>
        <v>agosto</v>
      </c>
      <c r="L6443">
        <f>DAY(Ventas_Wellpro[[#This Row],[Fecha]])</f>
        <v>24</v>
      </c>
    </row>
    <row r="6444" spans="2:12" x14ac:dyDescent="0.25">
      <c r="B6444" s="234">
        <v>46258</v>
      </c>
      <c r="C6444" s="123" t="s">
        <v>147</v>
      </c>
      <c r="D6444" s="94" t="s">
        <v>144</v>
      </c>
      <c r="E6444" s="63">
        <v>94.82</v>
      </c>
      <c r="F6444" s="63">
        <v>1</v>
      </c>
      <c r="G6444" s="48">
        <f>+(Ventas_Wellpro[[#This Row],[Precio de Venta]]*0.16)*Ventas_Wellpro[[#This Row],[Cantidad Vendida]]</f>
        <v>15.171199999999999</v>
      </c>
      <c r="H6444" s="48">
        <v>94.82</v>
      </c>
      <c r="I6444" s="17">
        <f>+Ventas_Wellpro[[#This Row],[Total de Venta sin IVA]]+Ventas_Wellpro[[#This Row],[IVA]]</f>
        <v>109.99119999999999</v>
      </c>
      <c r="J6444">
        <f>YEAR(Ventas_Wellpro[[#This Row],[Fecha]])</f>
        <v>2026</v>
      </c>
      <c r="K6444" t="str">
        <f>TEXT(Ventas_Wellpro[[#This Row],[Fecha]],"MMMM")</f>
        <v>agosto</v>
      </c>
      <c r="L6444">
        <f>DAY(Ventas_Wellpro[[#This Row],[Fecha]])</f>
        <v>24</v>
      </c>
    </row>
    <row r="6445" spans="2:12" x14ac:dyDescent="0.25">
      <c r="B6445" s="235">
        <v>46262</v>
      </c>
      <c r="C6445" s="123" t="s">
        <v>147</v>
      </c>
      <c r="D6445" s="95" t="s">
        <v>144</v>
      </c>
      <c r="E6445" s="64">
        <v>94.82</v>
      </c>
      <c r="F6445" s="64">
        <v>1</v>
      </c>
      <c r="G6445" s="48">
        <f>+(Ventas_Wellpro[[#This Row],[Precio de Venta]]*0.16)*Ventas_Wellpro[[#This Row],[Cantidad Vendida]]</f>
        <v>15.171199999999999</v>
      </c>
      <c r="H6445" s="65">
        <v>94.82</v>
      </c>
      <c r="I6445" s="17">
        <f>+Ventas_Wellpro[[#This Row],[Total de Venta sin IVA]]+Ventas_Wellpro[[#This Row],[IVA]]</f>
        <v>109.99119999999999</v>
      </c>
      <c r="J6445">
        <f>YEAR(Ventas_Wellpro[[#This Row],[Fecha]])</f>
        <v>2026</v>
      </c>
      <c r="K6445" t="str">
        <f>TEXT(Ventas_Wellpro[[#This Row],[Fecha]],"MMMM")</f>
        <v>agosto</v>
      </c>
      <c r="L6445">
        <f>DAY(Ventas_Wellpro[[#This Row],[Fecha]])</f>
        <v>28</v>
      </c>
    </row>
    <row r="6446" spans="2:12" x14ac:dyDescent="0.25">
      <c r="B6446" s="234">
        <v>46262</v>
      </c>
      <c r="C6446" s="123" t="s">
        <v>147</v>
      </c>
      <c r="D6446" s="94" t="s">
        <v>144</v>
      </c>
      <c r="E6446" s="63">
        <v>94.82</v>
      </c>
      <c r="F6446" s="63">
        <v>1</v>
      </c>
      <c r="G6446" s="48">
        <f>+(Ventas_Wellpro[[#This Row],[Precio de Venta]]*0.16)*Ventas_Wellpro[[#This Row],[Cantidad Vendida]]</f>
        <v>15.171199999999999</v>
      </c>
      <c r="H6446" s="48">
        <v>94.82</v>
      </c>
      <c r="I6446" s="17">
        <f>+Ventas_Wellpro[[#This Row],[Total de Venta sin IVA]]+Ventas_Wellpro[[#This Row],[IVA]]</f>
        <v>109.99119999999999</v>
      </c>
      <c r="J6446">
        <f>YEAR(Ventas_Wellpro[[#This Row],[Fecha]])</f>
        <v>2026</v>
      </c>
      <c r="K6446" t="str">
        <f>TEXT(Ventas_Wellpro[[#This Row],[Fecha]],"MMMM")</f>
        <v>agosto</v>
      </c>
      <c r="L6446">
        <f>DAY(Ventas_Wellpro[[#This Row],[Fecha]])</f>
        <v>28</v>
      </c>
    </row>
    <row r="6447" spans="2:12" x14ac:dyDescent="0.25">
      <c r="B6447" s="235">
        <v>46262</v>
      </c>
      <c r="C6447" s="123" t="s">
        <v>147</v>
      </c>
      <c r="D6447" s="95" t="s">
        <v>144</v>
      </c>
      <c r="E6447" s="64">
        <v>94.82</v>
      </c>
      <c r="F6447" s="64">
        <v>1</v>
      </c>
      <c r="G6447" s="48">
        <f>+(Ventas_Wellpro[[#This Row],[Precio de Venta]]*0.16)*Ventas_Wellpro[[#This Row],[Cantidad Vendida]]</f>
        <v>15.171199999999999</v>
      </c>
      <c r="H6447" s="65">
        <v>94.82</v>
      </c>
      <c r="I6447" s="17">
        <f>+Ventas_Wellpro[[#This Row],[Total de Venta sin IVA]]+Ventas_Wellpro[[#This Row],[IVA]]</f>
        <v>109.99119999999999</v>
      </c>
      <c r="J6447">
        <f>YEAR(Ventas_Wellpro[[#This Row],[Fecha]])</f>
        <v>2026</v>
      </c>
      <c r="K6447" t="str">
        <f>TEXT(Ventas_Wellpro[[#This Row],[Fecha]],"MMMM")</f>
        <v>agosto</v>
      </c>
      <c r="L6447">
        <f>DAY(Ventas_Wellpro[[#This Row],[Fecha]])</f>
        <v>28</v>
      </c>
    </row>
    <row r="6448" spans="2:12" x14ac:dyDescent="0.25">
      <c r="B6448" s="234">
        <v>46262</v>
      </c>
      <c r="C6448" s="123" t="s">
        <v>147</v>
      </c>
      <c r="D6448" s="94" t="s">
        <v>144</v>
      </c>
      <c r="E6448" s="63">
        <v>94.82</v>
      </c>
      <c r="F6448" s="63">
        <v>1</v>
      </c>
      <c r="G6448" s="48">
        <f>+(Ventas_Wellpro[[#This Row],[Precio de Venta]]*0.16)*Ventas_Wellpro[[#This Row],[Cantidad Vendida]]</f>
        <v>15.171199999999999</v>
      </c>
      <c r="H6448" s="48">
        <v>94.82</v>
      </c>
      <c r="I6448" s="17">
        <f>+Ventas_Wellpro[[#This Row],[Total de Venta sin IVA]]+Ventas_Wellpro[[#This Row],[IVA]]</f>
        <v>109.99119999999999</v>
      </c>
      <c r="J6448">
        <f>YEAR(Ventas_Wellpro[[#This Row],[Fecha]])</f>
        <v>2026</v>
      </c>
      <c r="K6448" t="str">
        <f>TEXT(Ventas_Wellpro[[#This Row],[Fecha]],"MMMM")</f>
        <v>agosto</v>
      </c>
      <c r="L6448">
        <f>DAY(Ventas_Wellpro[[#This Row],[Fecha]])</f>
        <v>28</v>
      </c>
    </row>
    <row r="6449" spans="2:12" x14ac:dyDescent="0.25">
      <c r="B6449" s="235">
        <v>46265</v>
      </c>
      <c r="C6449" s="123" t="s">
        <v>147</v>
      </c>
      <c r="D6449" s="95" t="s">
        <v>144</v>
      </c>
      <c r="E6449" s="64">
        <v>94.82</v>
      </c>
      <c r="F6449" s="64">
        <v>1</v>
      </c>
      <c r="G6449" s="48">
        <f>+(Ventas_Wellpro[[#This Row],[Precio de Venta]]*0.16)*Ventas_Wellpro[[#This Row],[Cantidad Vendida]]</f>
        <v>15.171199999999999</v>
      </c>
      <c r="H6449" s="65">
        <v>94.82</v>
      </c>
      <c r="I6449" s="17">
        <f>+Ventas_Wellpro[[#This Row],[Total de Venta sin IVA]]+Ventas_Wellpro[[#This Row],[IVA]]</f>
        <v>109.99119999999999</v>
      </c>
      <c r="J6449">
        <f>YEAR(Ventas_Wellpro[[#This Row],[Fecha]])</f>
        <v>2026</v>
      </c>
      <c r="K6449" t="str">
        <f>TEXT(Ventas_Wellpro[[#This Row],[Fecha]],"MMMM")</f>
        <v>agosto</v>
      </c>
      <c r="L6449">
        <f>DAY(Ventas_Wellpro[[#This Row],[Fecha]])</f>
        <v>31</v>
      </c>
    </row>
    <row r="6450" spans="2:12" x14ac:dyDescent="0.25">
      <c r="B6450" s="234">
        <v>46265</v>
      </c>
      <c r="C6450" s="123" t="s">
        <v>147</v>
      </c>
      <c r="D6450" s="95" t="s">
        <v>217</v>
      </c>
      <c r="E6450" s="63">
        <v>54.51</v>
      </c>
      <c r="F6450" s="63">
        <v>170</v>
      </c>
      <c r="G6450" s="48">
        <f>+(Ventas_Wellpro[[#This Row],[Precio de Venta]]*0.16)*Ventas_Wellpro[[#This Row],[Cantidad Vendida]]</f>
        <v>1482.672</v>
      </c>
      <c r="H6450" s="48">
        <v>9266.7000000000007</v>
      </c>
      <c r="I6450" s="17">
        <f>+Ventas_Wellpro[[#This Row],[Total de Venta sin IVA]]+Ventas_Wellpro[[#This Row],[IVA]]</f>
        <v>10749.372000000001</v>
      </c>
      <c r="J6450">
        <f>YEAR(Ventas_Wellpro[[#This Row],[Fecha]])</f>
        <v>2026</v>
      </c>
      <c r="K6450" t="str">
        <f>TEXT(Ventas_Wellpro[[#This Row],[Fecha]],"MMMM")</f>
        <v>agosto</v>
      </c>
      <c r="L6450">
        <f>DAY(Ventas_Wellpro[[#This Row],[Fecha]])</f>
        <v>31</v>
      </c>
    </row>
    <row r="6451" spans="2:12" x14ac:dyDescent="0.25">
      <c r="B6451" s="235">
        <v>46265</v>
      </c>
      <c r="C6451" s="123" t="s">
        <v>147</v>
      </c>
      <c r="D6451" s="95" t="s">
        <v>251</v>
      </c>
      <c r="E6451" s="64">
        <v>66.75</v>
      </c>
      <c r="F6451" s="64">
        <v>70</v>
      </c>
      <c r="G6451" s="48">
        <f>+(Ventas_Wellpro[[#This Row],[Precio de Venta]]*0.16)*Ventas_Wellpro[[#This Row],[Cantidad Vendida]]</f>
        <v>747.6</v>
      </c>
      <c r="H6451" s="65">
        <v>4672.5</v>
      </c>
      <c r="I6451" s="17">
        <f>+Ventas_Wellpro[[#This Row],[Total de Venta sin IVA]]+Ventas_Wellpro[[#This Row],[IVA]]</f>
        <v>5420.1</v>
      </c>
      <c r="J6451">
        <f>YEAR(Ventas_Wellpro[[#This Row],[Fecha]])</f>
        <v>2026</v>
      </c>
      <c r="K6451" t="str">
        <f>TEXT(Ventas_Wellpro[[#This Row],[Fecha]],"MMMM")</f>
        <v>agosto</v>
      </c>
      <c r="L6451">
        <f>DAY(Ventas_Wellpro[[#This Row],[Fecha]])</f>
        <v>31</v>
      </c>
    </row>
    <row r="6452" spans="2:12" x14ac:dyDescent="0.25">
      <c r="B6452" s="234">
        <v>46237</v>
      </c>
      <c r="C6452" s="74" t="s">
        <v>123</v>
      </c>
      <c r="D6452" s="94" t="s">
        <v>144</v>
      </c>
      <c r="E6452" s="63">
        <v>137.79</v>
      </c>
      <c r="F6452" s="63">
        <v>1</v>
      </c>
      <c r="G6452" s="48">
        <f>+(Ventas_Wellpro[[#This Row],[Precio de Venta]]*0.16)*Ventas_Wellpro[[#This Row],[Cantidad Vendida]]</f>
        <v>22.046399999999998</v>
      </c>
      <c r="H6452" s="48">
        <v>137.79</v>
      </c>
      <c r="I6452" s="17">
        <f>+Ventas_Wellpro[[#This Row],[Total de Venta sin IVA]]+Ventas_Wellpro[[#This Row],[IVA]]</f>
        <v>159.8364</v>
      </c>
      <c r="J6452">
        <f>YEAR(Ventas_Wellpro[[#This Row],[Fecha]])</f>
        <v>2026</v>
      </c>
      <c r="K6452" t="str">
        <f>TEXT(Ventas_Wellpro[[#This Row],[Fecha]],"MMMM")</f>
        <v>agosto</v>
      </c>
      <c r="L6452">
        <f>DAY(Ventas_Wellpro[[#This Row],[Fecha]])</f>
        <v>3</v>
      </c>
    </row>
    <row r="6453" spans="2:12" x14ac:dyDescent="0.25">
      <c r="B6453" s="235">
        <v>46237</v>
      </c>
      <c r="C6453" s="74" t="s">
        <v>123</v>
      </c>
      <c r="D6453" s="95" t="s">
        <v>144</v>
      </c>
      <c r="E6453" s="64">
        <v>137.79</v>
      </c>
      <c r="F6453" s="64">
        <v>1</v>
      </c>
      <c r="G6453" s="48">
        <f>+(Ventas_Wellpro[[#This Row],[Precio de Venta]]*0.16)*Ventas_Wellpro[[#This Row],[Cantidad Vendida]]</f>
        <v>22.046399999999998</v>
      </c>
      <c r="H6453" s="65">
        <v>137.79</v>
      </c>
      <c r="I6453" s="17">
        <f>+Ventas_Wellpro[[#This Row],[Total de Venta sin IVA]]+Ventas_Wellpro[[#This Row],[IVA]]</f>
        <v>159.8364</v>
      </c>
      <c r="J6453">
        <f>YEAR(Ventas_Wellpro[[#This Row],[Fecha]])</f>
        <v>2026</v>
      </c>
      <c r="K6453" t="str">
        <f>TEXT(Ventas_Wellpro[[#This Row],[Fecha]],"MMMM")</f>
        <v>agosto</v>
      </c>
      <c r="L6453">
        <f>DAY(Ventas_Wellpro[[#This Row],[Fecha]])</f>
        <v>3</v>
      </c>
    </row>
    <row r="6454" spans="2:12" x14ac:dyDescent="0.25">
      <c r="B6454" s="234">
        <v>46237</v>
      </c>
      <c r="C6454" s="74" t="s">
        <v>123</v>
      </c>
      <c r="D6454" s="94" t="s">
        <v>144</v>
      </c>
      <c r="E6454" s="63">
        <v>137.79</v>
      </c>
      <c r="F6454" s="63">
        <v>1</v>
      </c>
      <c r="G6454" s="48">
        <f>+(Ventas_Wellpro[[#This Row],[Precio de Venta]]*0.16)*Ventas_Wellpro[[#This Row],[Cantidad Vendida]]</f>
        <v>22.046399999999998</v>
      </c>
      <c r="H6454" s="48">
        <v>137.79</v>
      </c>
      <c r="I6454" s="17">
        <f>+Ventas_Wellpro[[#This Row],[Total de Venta sin IVA]]+Ventas_Wellpro[[#This Row],[IVA]]</f>
        <v>159.8364</v>
      </c>
      <c r="J6454">
        <f>YEAR(Ventas_Wellpro[[#This Row],[Fecha]])</f>
        <v>2026</v>
      </c>
      <c r="K6454" t="str">
        <f>TEXT(Ventas_Wellpro[[#This Row],[Fecha]],"MMMM")</f>
        <v>agosto</v>
      </c>
      <c r="L6454">
        <f>DAY(Ventas_Wellpro[[#This Row],[Fecha]])</f>
        <v>3</v>
      </c>
    </row>
    <row r="6455" spans="2:12" x14ac:dyDescent="0.25">
      <c r="B6455" s="235">
        <v>46237</v>
      </c>
      <c r="C6455" s="74" t="s">
        <v>123</v>
      </c>
      <c r="D6455" s="95" t="s">
        <v>144</v>
      </c>
      <c r="E6455" s="64">
        <v>137.79</v>
      </c>
      <c r="F6455" s="64">
        <v>1</v>
      </c>
      <c r="G6455" s="48">
        <f>+(Ventas_Wellpro[[#This Row],[Precio de Venta]]*0.16)*Ventas_Wellpro[[#This Row],[Cantidad Vendida]]</f>
        <v>22.046399999999998</v>
      </c>
      <c r="H6455" s="65">
        <v>137.79</v>
      </c>
      <c r="I6455" s="17">
        <f>+Ventas_Wellpro[[#This Row],[Total de Venta sin IVA]]+Ventas_Wellpro[[#This Row],[IVA]]</f>
        <v>159.8364</v>
      </c>
      <c r="J6455">
        <f>YEAR(Ventas_Wellpro[[#This Row],[Fecha]])</f>
        <v>2026</v>
      </c>
      <c r="K6455" t="str">
        <f>TEXT(Ventas_Wellpro[[#This Row],[Fecha]],"MMMM")</f>
        <v>agosto</v>
      </c>
      <c r="L6455">
        <f>DAY(Ventas_Wellpro[[#This Row],[Fecha]])</f>
        <v>3</v>
      </c>
    </row>
    <row r="6456" spans="2:12" x14ac:dyDescent="0.25">
      <c r="B6456" s="234">
        <v>46237</v>
      </c>
      <c r="C6456" s="74" t="s">
        <v>123</v>
      </c>
      <c r="D6456" s="94" t="s">
        <v>144</v>
      </c>
      <c r="E6456" s="63">
        <v>137.79</v>
      </c>
      <c r="F6456" s="63">
        <v>1</v>
      </c>
      <c r="G6456" s="48">
        <f>+(Ventas_Wellpro[[#This Row],[Precio de Venta]]*0.16)*Ventas_Wellpro[[#This Row],[Cantidad Vendida]]</f>
        <v>22.046399999999998</v>
      </c>
      <c r="H6456" s="48">
        <v>137.79</v>
      </c>
      <c r="I6456" s="17">
        <f>+Ventas_Wellpro[[#This Row],[Total de Venta sin IVA]]+Ventas_Wellpro[[#This Row],[IVA]]</f>
        <v>159.8364</v>
      </c>
      <c r="J6456">
        <f>YEAR(Ventas_Wellpro[[#This Row],[Fecha]])</f>
        <v>2026</v>
      </c>
      <c r="K6456" t="str">
        <f>TEXT(Ventas_Wellpro[[#This Row],[Fecha]],"MMMM")</f>
        <v>agosto</v>
      </c>
      <c r="L6456">
        <f>DAY(Ventas_Wellpro[[#This Row],[Fecha]])</f>
        <v>3</v>
      </c>
    </row>
    <row r="6457" spans="2:12" x14ac:dyDescent="0.25">
      <c r="B6457" s="235">
        <v>46237</v>
      </c>
      <c r="C6457" s="74" t="s">
        <v>123</v>
      </c>
      <c r="D6457" s="95" t="s">
        <v>144</v>
      </c>
      <c r="E6457" s="64">
        <v>137.79</v>
      </c>
      <c r="F6457" s="64">
        <v>1</v>
      </c>
      <c r="G6457" s="48">
        <f>+(Ventas_Wellpro[[#This Row],[Precio de Venta]]*0.16)*Ventas_Wellpro[[#This Row],[Cantidad Vendida]]</f>
        <v>22.046399999999998</v>
      </c>
      <c r="H6457" s="65">
        <v>137.79</v>
      </c>
      <c r="I6457" s="17">
        <f>+Ventas_Wellpro[[#This Row],[Total de Venta sin IVA]]+Ventas_Wellpro[[#This Row],[IVA]]</f>
        <v>159.8364</v>
      </c>
      <c r="J6457">
        <f>YEAR(Ventas_Wellpro[[#This Row],[Fecha]])</f>
        <v>2026</v>
      </c>
      <c r="K6457" t="str">
        <f>TEXT(Ventas_Wellpro[[#This Row],[Fecha]],"MMMM")</f>
        <v>agosto</v>
      </c>
      <c r="L6457">
        <f>DAY(Ventas_Wellpro[[#This Row],[Fecha]])</f>
        <v>3</v>
      </c>
    </row>
    <row r="6458" spans="2:12" x14ac:dyDescent="0.25">
      <c r="B6458" s="234">
        <v>46238</v>
      </c>
      <c r="C6458" s="74" t="s">
        <v>123</v>
      </c>
      <c r="D6458" s="94" t="s">
        <v>144</v>
      </c>
      <c r="E6458" s="63">
        <v>137.79</v>
      </c>
      <c r="F6458" s="63">
        <v>1</v>
      </c>
      <c r="G6458" s="48">
        <f>+(Ventas_Wellpro[[#This Row],[Precio de Venta]]*0.16)*Ventas_Wellpro[[#This Row],[Cantidad Vendida]]</f>
        <v>22.046399999999998</v>
      </c>
      <c r="H6458" s="48">
        <v>137.79</v>
      </c>
      <c r="I6458" s="17">
        <f>+Ventas_Wellpro[[#This Row],[Total de Venta sin IVA]]+Ventas_Wellpro[[#This Row],[IVA]]</f>
        <v>159.8364</v>
      </c>
      <c r="J6458">
        <f>YEAR(Ventas_Wellpro[[#This Row],[Fecha]])</f>
        <v>2026</v>
      </c>
      <c r="K6458" t="str">
        <f>TEXT(Ventas_Wellpro[[#This Row],[Fecha]],"MMMM")</f>
        <v>agosto</v>
      </c>
      <c r="L6458">
        <f>DAY(Ventas_Wellpro[[#This Row],[Fecha]])</f>
        <v>4</v>
      </c>
    </row>
    <row r="6459" spans="2:12" x14ac:dyDescent="0.25">
      <c r="B6459" s="235">
        <v>46238</v>
      </c>
      <c r="C6459" s="74" t="s">
        <v>123</v>
      </c>
      <c r="D6459" s="95" t="s">
        <v>144</v>
      </c>
      <c r="E6459" s="64">
        <v>137.79</v>
      </c>
      <c r="F6459" s="64">
        <v>1</v>
      </c>
      <c r="G6459" s="48">
        <f>+(Ventas_Wellpro[[#This Row],[Precio de Venta]]*0.16)*Ventas_Wellpro[[#This Row],[Cantidad Vendida]]</f>
        <v>22.046399999999998</v>
      </c>
      <c r="H6459" s="65">
        <v>137.79</v>
      </c>
      <c r="I6459" s="17">
        <f>+Ventas_Wellpro[[#This Row],[Total de Venta sin IVA]]+Ventas_Wellpro[[#This Row],[IVA]]</f>
        <v>159.8364</v>
      </c>
      <c r="J6459">
        <f>YEAR(Ventas_Wellpro[[#This Row],[Fecha]])</f>
        <v>2026</v>
      </c>
      <c r="K6459" t="str">
        <f>TEXT(Ventas_Wellpro[[#This Row],[Fecha]],"MMMM")</f>
        <v>agosto</v>
      </c>
      <c r="L6459">
        <f>DAY(Ventas_Wellpro[[#This Row],[Fecha]])</f>
        <v>4</v>
      </c>
    </row>
    <row r="6460" spans="2:12" x14ac:dyDescent="0.25">
      <c r="B6460" s="234">
        <v>46238</v>
      </c>
      <c r="C6460" s="74" t="s">
        <v>123</v>
      </c>
      <c r="D6460" s="94" t="s">
        <v>144</v>
      </c>
      <c r="E6460" s="63">
        <v>137.79</v>
      </c>
      <c r="F6460" s="63">
        <v>1</v>
      </c>
      <c r="G6460" s="48">
        <f>+(Ventas_Wellpro[[#This Row],[Precio de Venta]]*0.16)*Ventas_Wellpro[[#This Row],[Cantidad Vendida]]</f>
        <v>22.046399999999998</v>
      </c>
      <c r="H6460" s="48">
        <v>137.79</v>
      </c>
      <c r="I6460" s="17">
        <f>+Ventas_Wellpro[[#This Row],[Total de Venta sin IVA]]+Ventas_Wellpro[[#This Row],[IVA]]</f>
        <v>159.8364</v>
      </c>
      <c r="J6460">
        <f>YEAR(Ventas_Wellpro[[#This Row],[Fecha]])</f>
        <v>2026</v>
      </c>
      <c r="K6460" t="str">
        <f>TEXT(Ventas_Wellpro[[#This Row],[Fecha]],"MMMM")</f>
        <v>agosto</v>
      </c>
      <c r="L6460">
        <f>DAY(Ventas_Wellpro[[#This Row],[Fecha]])</f>
        <v>4</v>
      </c>
    </row>
    <row r="6461" spans="2:12" x14ac:dyDescent="0.25">
      <c r="B6461" s="235">
        <v>46238</v>
      </c>
      <c r="C6461" s="74" t="s">
        <v>123</v>
      </c>
      <c r="D6461" s="95" t="s">
        <v>144</v>
      </c>
      <c r="E6461" s="64">
        <v>137.79</v>
      </c>
      <c r="F6461" s="64">
        <v>1</v>
      </c>
      <c r="G6461" s="48">
        <f>+(Ventas_Wellpro[[#This Row],[Precio de Venta]]*0.16)*Ventas_Wellpro[[#This Row],[Cantidad Vendida]]</f>
        <v>22.046399999999998</v>
      </c>
      <c r="H6461" s="65">
        <v>137.79</v>
      </c>
      <c r="I6461" s="17">
        <f>+Ventas_Wellpro[[#This Row],[Total de Venta sin IVA]]+Ventas_Wellpro[[#This Row],[IVA]]</f>
        <v>159.8364</v>
      </c>
      <c r="J6461">
        <f>YEAR(Ventas_Wellpro[[#This Row],[Fecha]])</f>
        <v>2026</v>
      </c>
      <c r="K6461" t="str">
        <f>TEXT(Ventas_Wellpro[[#This Row],[Fecha]],"MMMM")</f>
        <v>agosto</v>
      </c>
      <c r="L6461">
        <f>DAY(Ventas_Wellpro[[#This Row],[Fecha]])</f>
        <v>4</v>
      </c>
    </row>
    <row r="6462" spans="2:12" x14ac:dyDescent="0.25">
      <c r="B6462" s="234">
        <v>46239</v>
      </c>
      <c r="C6462" s="74" t="s">
        <v>123</v>
      </c>
      <c r="D6462" s="94" t="s">
        <v>144</v>
      </c>
      <c r="E6462" s="63">
        <v>137.79</v>
      </c>
      <c r="F6462" s="63">
        <v>1</v>
      </c>
      <c r="G6462" s="48">
        <f>+(Ventas_Wellpro[[#This Row],[Precio de Venta]]*0.16)*Ventas_Wellpro[[#This Row],[Cantidad Vendida]]</f>
        <v>22.046399999999998</v>
      </c>
      <c r="H6462" s="48">
        <v>137.79</v>
      </c>
      <c r="I6462" s="17">
        <f>+Ventas_Wellpro[[#This Row],[Total de Venta sin IVA]]+Ventas_Wellpro[[#This Row],[IVA]]</f>
        <v>159.8364</v>
      </c>
      <c r="J6462">
        <f>YEAR(Ventas_Wellpro[[#This Row],[Fecha]])</f>
        <v>2026</v>
      </c>
      <c r="K6462" t="str">
        <f>TEXT(Ventas_Wellpro[[#This Row],[Fecha]],"MMMM")</f>
        <v>agosto</v>
      </c>
      <c r="L6462">
        <f>DAY(Ventas_Wellpro[[#This Row],[Fecha]])</f>
        <v>5</v>
      </c>
    </row>
    <row r="6463" spans="2:12" x14ac:dyDescent="0.25">
      <c r="B6463" s="235">
        <v>46239</v>
      </c>
      <c r="C6463" s="74" t="s">
        <v>123</v>
      </c>
      <c r="D6463" s="95" t="s">
        <v>144</v>
      </c>
      <c r="E6463" s="64">
        <v>137.79</v>
      </c>
      <c r="F6463" s="64">
        <v>1</v>
      </c>
      <c r="G6463" s="48">
        <f>+(Ventas_Wellpro[[#This Row],[Precio de Venta]]*0.16)*Ventas_Wellpro[[#This Row],[Cantidad Vendida]]</f>
        <v>22.046399999999998</v>
      </c>
      <c r="H6463" s="65">
        <v>137.79</v>
      </c>
      <c r="I6463" s="17">
        <f>+Ventas_Wellpro[[#This Row],[Total de Venta sin IVA]]+Ventas_Wellpro[[#This Row],[IVA]]</f>
        <v>159.8364</v>
      </c>
      <c r="J6463">
        <f>YEAR(Ventas_Wellpro[[#This Row],[Fecha]])</f>
        <v>2026</v>
      </c>
      <c r="K6463" t="str">
        <f>TEXT(Ventas_Wellpro[[#This Row],[Fecha]],"MMMM")</f>
        <v>agosto</v>
      </c>
      <c r="L6463">
        <f>DAY(Ventas_Wellpro[[#This Row],[Fecha]])</f>
        <v>5</v>
      </c>
    </row>
    <row r="6464" spans="2:12" x14ac:dyDescent="0.25">
      <c r="B6464" s="234">
        <v>46239</v>
      </c>
      <c r="C6464" s="74" t="s">
        <v>123</v>
      </c>
      <c r="D6464" s="94" t="s">
        <v>144</v>
      </c>
      <c r="E6464" s="63">
        <v>137.79</v>
      </c>
      <c r="F6464" s="63">
        <v>1</v>
      </c>
      <c r="G6464" s="48">
        <f>+(Ventas_Wellpro[[#This Row],[Precio de Venta]]*0.16)*Ventas_Wellpro[[#This Row],[Cantidad Vendida]]</f>
        <v>22.046399999999998</v>
      </c>
      <c r="H6464" s="48">
        <v>137.79</v>
      </c>
      <c r="I6464" s="17">
        <f>+Ventas_Wellpro[[#This Row],[Total de Venta sin IVA]]+Ventas_Wellpro[[#This Row],[IVA]]</f>
        <v>159.8364</v>
      </c>
      <c r="J6464">
        <f>YEAR(Ventas_Wellpro[[#This Row],[Fecha]])</f>
        <v>2026</v>
      </c>
      <c r="K6464" t="str">
        <f>TEXT(Ventas_Wellpro[[#This Row],[Fecha]],"MMMM")</f>
        <v>agosto</v>
      </c>
      <c r="L6464">
        <f>DAY(Ventas_Wellpro[[#This Row],[Fecha]])</f>
        <v>5</v>
      </c>
    </row>
    <row r="6465" spans="2:12" x14ac:dyDescent="0.25">
      <c r="B6465" s="235">
        <v>46240</v>
      </c>
      <c r="C6465" s="74" t="s">
        <v>123</v>
      </c>
      <c r="D6465" s="95" t="s">
        <v>144</v>
      </c>
      <c r="E6465" s="64">
        <v>137.79</v>
      </c>
      <c r="F6465" s="64">
        <v>1</v>
      </c>
      <c r="G6465" s="48">
        <f>+(Ventas_Wellpro[[#This Row],[Precio de Venta]]*0.16)*Ventas_Wellpro[[#This Row],[Cantidad Vendida]]</f>
        <v>22.046399999999998</v>
      </c>
      <c r="H6465" s="65">
        <v>137.79</v>
      </c>
      <c r="I6465" s="17">
        <f>+Ventas_Wellpro[[#This Row],[Total de Venta sin IVA]]+Ventas_Wellpro[[#This Row],[IVA]]</f>
        <v>159.8364</v>
      </c>
      <c r="J6465">
        <f>YEAR(Ventas_Wellpro[[#This Row],[Fecha]])</f>
        <v>2026</v>
      </c>
      <c r="K6465" t="str">
        <f>TEXT(Ventas_Wellpro[[#This Row],[Fecha]],"MMMM")</f>
        <v>agosto</v>
      </c>
      <c r="L6465">
        <f>DAY(Ventas_Wellpro[[#This Row],[Fecha]])</f>
        <v>6</v>
      </c>
    </row>
    <row r="6466" spans="2:12" x14ac:dyDescent="0.25">
      <c r="B6466" s="234">
        <v>46241</v>
      </c>
      <c r="C6466" s="74" t="s">
        <v>123</v>
      </c>
      <c r="D6466" s="94" t="s">
        <v>144</v>
      </c>
      <c r="E6466" s="63">
        <v>137.79</v>
      </c>
      <c r="F6466" s="63">
        <v>1</v>
      </c>
      <c r="G6466" s="48">
        <f>+(Ventas_Wellpro[[#This Row],[Precio de Venta]]*0.16)*Ventas_Wellpro[[#This Row],[Cantidad Vendida]]</f>
        <v>22.046399999999998</v>
      </c>
      <c r="H6466" s="48">
        <v>137.79</v>
      </c>
      <c r="I6466" s="17">
        <f>+Ventas_Wellpro[[#This Row],[Total de Venta sin IVA]]+Ventas_Wellpro[[#This Row],[IVA]]</f>
        <v>159.8364</v>
      </c>
      <c r="J6466">
        <f>YEAR(Ventas_Wellpro[[#This Row],[Fecha]])</f>
        <v>2026</v>
      </c>
      <c r="K6466" t="str">
        <f>TEXT(Ventas_Wellpro[[#This Row],[Fecha]],"MMMM")</f>
        <v>agosto</v>
      </c>
      <c r="L6466">
        <f>DAY(Ventas_Wellpro[[#This Row],[Fecha]])</f>
        <v>7</v>
      </c>
    </row>
    <row r="6467" spans="2:12" x14ac:dyDescent="0.25">
      <c r="B6467" s="235">
        <v>46241</v>
      </c>
      <c r="C6467" s="74" t="s">
        <v>123</v>
      </c>
      <c r="D6467" s="95" t="s">
        <v>144</v>
      </c>
      <c r="E6467" s="64">
        <v>137.79</v>
      </c>
      <c r="F6467" s="64">
        <v>1</v>
      </c>
      <c r="G6467" s="48">
        <f>+(Ventas_Wellpro[[#This Row],[Precio de Venta]]*0.16)*Ventas_Wellpro[[#This Row],[Cantidad Vendida]]</f>
        <v>22.046399999999998</v>
      </c>
      <c r="H6467" s="65">
        <v>137.79</v>
      </c>
      <c r="I6467" s="17">
        <f>+Ventas_Wellpro[[#This Row],[Total de Venta sin IVA]]+Ventas_Wellpro[[#This Row],[IVA]]</f>
        <v>159.8364</v>
      </c>
      <c r="J6467">
        <f>YEAR(Ventas_Wellpro[[#This Row],[Fecha]])</f>
        <v>2026</v>
      </c>
      <c r="K6467" t="str">
        <f>TEXT(Ventas_Wellpro[[#This Row],[Fecha]],"MMMM")</f>
        <v>agosto</v>
      </c>
      <c r="L6467">
        <f>DAY(Ventas_Wellpro[[#This Row],[Fecha]])</f>
        <v>7</v>
      </c>
    </row>
    <row r="6468" spans="2:12" x14ac:dyDescent="0.25">
      <c r="B6468" s="234">
        <v>46244</v>
      </c>
      <c r="C6468" s="74" t="s">
        <v>123</v>
      </c>
      <c r="D6468" s="94" t="s">
        <v>144</v>
      </c>
      <c r="E6468" s="63">
        <v>137.79</v>
      </c>
      <c r="F6468" s="63">
        <v>1</v>
      </c>
      <c r="G6468" s="48">
        <f>+(Ventas_Wellpro[[#This Row],[Precio de Venta]]*0.16)*Ventas_Wellpro[[#This Row],[Cantidad Vendida]]</f>
        <v>22.046399999999998</v>
      </c>
      <c r="H6468" s="48">
        <v>137.79</v>
      </c>
      <c r="I6468" s="17">
        <f>+Ventas_Wellpro[[#This Row],[Total de Venta sin IVA]]+Ventas_Wellpro[[#This Row],[IVA]]</f>
        <v>159.8364</v>
      </c>
      <c r="J6468">
        <f>YEAR(Ventas_Wellpro[[#This Row],[Fecha]])</f>
        <v>2026</v>
      </c>
      <c r="K6468" t="str">
        <f>TEXT(Ventas_Wellpro[[#This Row],[Fecha]],"MMMM")</f>
        <v>agosto</v>
      </c>
      <c r="L6468">
        <f>DAY(Ventas_Wellpro[[#This Row],[Fecha]])</f>
        <v>10</v>
      </c>
    </row>
    <row r="6469" spans="2:12" x14ac:dyDescent="0.25">
      <c r="B6469" s="235">
        <v>46244</v>
      </c>
      <c r="C6469" s="74" t="s">
        <v>123</v>
      </c>
      <c r="D6469" s="95" t="s">
        <v>144</v>
      </c>
      <c r="E6469" s="64">
        <v>137.79</v>
      </c>
      <c r="F6469" s="64">
        <v>1</v>
      </c>
      <c r="G6469" s="48">
        <f>+(Ventas_Wellpro[[#This Row],[Precio de Venta]]*0.16)*Ventas_Wellpro[[#This Row],[Cantidad Vendida]]</f>
        <v>22.046399999999998</v>
      </c>
      <c r="H6469" s="65">
        <v>137.79</v>
      </c>
      <c r="I6469" s="17">
        <f>+Ventas_Wellpro[[#This Row],[Total de Venta sin IVA]]+Ventas_Wellpro[[#This Row],[IVA]]</f>
        <v>159.8364</v>
      </c>
      <c r="J6469">
        <f>YEAR(Ventas_Wellpro[[#This Row],[Fecha]])</f>
        <v>2026</v>
      </c>
      <c r="K6469" t="str">
        <f>TEXT(Ventas_Wellpro[[#This Row],[Fecha]],"MMMM")</f>
        <v>agosto</v>
      </c>
      <c r="L6469">
        <f>DAY(Ventas_Wellpro[[#This Row],[Fecha]])</f>
        <v>10</v>
      </c>
    </row>
    <row r="6470" spans="2:12" x14ac:dyDescent="0.25">
      <c r="B6470" s="234">
        <v>46244</v>
      </c>
      <c r="C6470" s="74" t="s">
        <v>123</v>
      </c>
      <c r="D6470" s="94" t="s">
        <v>144</v>
      </c>
      <c r="E6470" s="63">
        <v>137.79</v>
      </c>
      <c r="F6470" s="63">
        <v>1</v>
      </c>
      <c r="G6470" s="48">
        <f>+(Ventas_Wellpro[[#This Row],[Precio de Venta]]*0.16)*Ventas_Wellpro[[#This Row],[Cantidad Vendida]]</f>
        <v>22.046399999999998</v>
      </c>
      <c r="H6470" s="48">
        <v>137.79</v>
      </c>
      <c r="I6470" s="17">
        <f>+Ventas_Wellpro[[#This Row],[Total de Venta sin IVA]]+Ventas_Wellpro[[#This Row],[IVA]]</f>
        <v>159.8364</v>
      </c>
      <c r="J6470">
        <f>YEAR(Ventas_Wellpro[[#This Row],[Fecha]])</f>
        <v>2026</v>
      </c>
      <c r="K6470" t="str">
        <f>TEXT(Ventas_Wellpro[[#This Row],[Fecha]],"MMMM")</f>
        <v>agosto</v>
      </c>
      <c r="L6470">
        <f>DAY(Ventas_Wellpro[[#This Row],[Fecha]])</f>
        <v>10</v>
      </c>
    </row>
    <row r="6471" spans="2:12" x14ac:dyDescent="0.25">
      <c r="B6471" s="235">
        <v>46244</v>
      </c>
      <c r="C6471" s="74" t="s">
        <v>123</v>
      </c>
      <c r="D6471" s="95" t="s">
        <v>144</v>
      </c>
      <c r="E6471" s="64">
        <v>137.79</v>
      </c>
      <c r="F6471" s="64">
        <v>1</v>
      </c>
      <c r="G6471" s="48">
        <f>+(Ventas_Wellpro[[#This Row],[Precio de Venta]]*0.16)*Ventas_Wellpro[[#This Row],[Cantidad Vendida]]</f>
        <v>22.046399999999998</v>
      </c>
      <c r="H6471" s="65">
        <v>137.79</v>
      </c>
      <c r="I6471" s="17">
        <f>+Ventas_Wellpro[[#This Row],[Total de Venta sin IVA]]+Ventas_Wellpro[[#This Row],[IVA]]</f>
        <v>159.8364</v>
      </c>
      <c r="J6471">
        <f>YEAR(Ventas_Wellpro[[#This Row],[Fecha]])</f>
        <v>2026</v>
      </c>
      <c r="K6471" t="str">
        <f>TEXT(Ventas_Wellpro[[#This Row],[Fecha]],"MMMM")</f>
        <v>agosto</v>
      </c>
      <c r="L6471">
        <f>DAY(Ventas_Wellpro[[#This Row],[Fecha]])</f>
        <v>10</v>
      </c>
    </row>
    <row r="6472" spans="2:12" x14ac:dyDescent="0.25">
      <c r="B6472" s="234">
        <v>46244</v>
      </c>
      <c r="C6472" s="74" t="s">
        <v>123</v>
      </c>
      <c r="D6472" s="94" t="s">
        <v>144</v>
      </c>
      <c r="E6472" s="63">
        <v>137.79</v>
      </c>
      <c r="F6472" s="63">
        <v>1</v>
      </c>
      <c r="G6472" s="48">
        <f>+(Ventas_Wellpro[[#This Row],[Precio de Venta]]*0.16)*Ventas_Wellpro[[#This Row],[Cantidad Vendida]]</f>
        <v>22.046399999999998</v>
      </c>
      <c r="H6472" s="48">
        <v>137.79</v>
      </c>
      <c r="I6472" s="17">
        <f>+Ventas_Wellpro[[#This Row],[Total de Venta sin IVA]]+Ventas_Wellpro[[#This Row],[IVA]]</f>
        <v>159.8364</v>
      </c>
      <c r="J6472">
        <f>YEAR(Ventas_Wellpro[[#This Row],[Fecha]])</f>
        <v>2026</v>
      </c>
      <c r="K6472" t="str">
        <f>TEXT(Ventas_Wellpro[[#This Row],[Fecha]],"MMMM")</f>
        <v>agosto</v>
      </c>
      <c r="L6472">
        <f>DAY(Ventas_Wellpro[[#This Row],[Fecha]])</f>
        <v>10</v>
      </c>
    </row>
    <row r="6473" spans="2:12" x14ac:dyDescent="0.25">
      <c r="B6473" s="235">
        <v>46244</v>
      </c>
      <c r="C6473" s="74" t="s">
        <v>123</v>
      </c>
      <c r="D6473" s="95" t="s">
        <v>144</v>
      </c>
      <c r="E6473" s="64">
        <v>137.79</v>
      </c>
      <c r="F6473" s="64">
        <v>1</v>
      </c>
      <c r="G6473" s="48">
        <f>+(Ventas_Wellpro[[#This Row],[Precio de Venta]]*0.16)*Ventas_Wellpro[[#This Row],[Cantidad Vendida]]</f>
        <v>22.046399999999998</v>
      </c>
      <c r="H6473" s="65">
        <v>137.79</v>
      </c>
      <c r="I6473" s="17">
        <f>+Ventas_Wellpro[[#This Row],[Total de Venta sin IVA]]+Ventas_Wellpro[[#This Row],[IVA]]</f>
        <v>159.8364</v>
      </c>
      <c r="J6473">
        <f>YEAR(Ventas_Wellpro[[#This Row],[Fecha]])</f>
        <v>2026</v>
      </c>
      <c r="K6473" t="str">
        <f>TEXT(Ventas_Wellpro[[#This Row],[Fecha]],"MMMM")</f>
        <v>agosto</v>
      </c>
      <c r="L6473">
        <f>DAY(Ventas_Wellpro[[#This Row],[Fecha]])</f>
        <v>10</v>
      </c>
    </row>
    <row r="6474" spans="2:12" x14ac:dyDescent="0.25">
      <c r="B6474" s="234">
        <v>46244</v>
      </c>
      <c r="C6474" s="74" t="s">
        <v>123</v>
      </c>
      <c r="D6474" s="94" t="s">
        <v>144</v>
      </c>
      <c r="E6474" s="63">
        <v>137.79</v>
      </c>
      <c r="F6474" s="63">
        <v>1</v>
      </c>
      <c r="G6474" s="48">
        <f>+(Ventas_Wellpro[[#This Row],[Precio de Venta]]*0.16)*Ventas_Wellpro[[#This Row],[Cantidad Vendida]]</f>
        <v>22.046399999999998</v>
      </c>
      <c r="H6474" s="48">
        <v>137.79</v>
      </c>
      <c r="I6474" s="17">
        <f>+Ventas_Wellpro[[#This Row],[Total de Venta sin IVA]]+Ventas_Wellpro[[#This Row],[IVA]]</f>
        <v>159.8364</v>
      </c>
      <c r="J6474">
        <f>YEAR(Ventas_Wellpro[[#This Row],[Fecha]])</f>
        <v>2026</v>
      </c>
      <c r="K6474" t="str">
        <f>TEXT(Ventas_Wellpro[[#This Row],[Fecha]],"MMMM")</f>
        <v>agosto</v>
      </c>
      <c r="L6474">
        <f>DAY(Ventas_Wellpro[[#This Row],[Fecha]])</f>
        <v>10</v>
      </c>
    </row>
    <row r="6475" spans="2:12" x14ac:dyDescent="0.25">
      <c r="B6475" s="235">
        <v>46244</v>
      </c>
      <c r="C6475" s="74" t="s">
        <v>123</v>
      </c>
      <c r="D6475" s="95" t="s">
        <v>144</v>
      </c>
      <c r="E6475" s="64">
        <v>137.79</v>
      </c>
      <c r="F6475" s="64">
        <v>1</v>
      </c>
      <c r="G6475" s="48">
        <f>+(Ventas_Wellpro[[#This Row],[Precio de Venta]]*0.16)*Ventas_Wellpro[[#This Row],[Cantidad Vendida]]</f>
        <v>22.046399999999998</v>
      </c>
      <c r="H6475" s="65">
        <v>137.79</v>
      </c>
      <c r="I6475" s="17">
        <f>+Ventas_Wellpro[[#This Row],[Total de Venta sin IVA]]+Ventas_Wellpro[[#This Row],[IVA]]</f>
        <v>159.8364</v>
      </c>
      <c r="J6475">
        <f>YEAR(Ventas_Wellpro[[#This Row],[Fecha]])</f>
        <v>2026</v>
      </c>
      <c r="K6475" t="str">
        <f>TEXT(Ventas_Wellpro[[#This Row],[Fecha]],"MMMM")</f>
        <v>agosto</v>
      </c>
      <c r="L6475">
        <f>DAY(Ventas_Wellpro[[#This Row],[Fecha]])</f>
        <v>10</v>
      </c>
    </row>
    <row r="6476" spans="2:12" x14ac:dyDescent="0.25">
      <c r="B6476" s="234">
        <v>46244</v>
      </c>
      <c r="C6476" s="74" t="s">
        <v>123</v>
      </c>
      <c r="D6476" s="94" t="s">
        <v>144</v>
      </c>
      <c r="E6476" s="63">
        <v>137.79</v>
      </c>
      <c r="F6476" s="63">
        <v>1</v>
      </c>
      <c r="G6476" s="48">
        <f>+(Ventas_Wellpro[[#This Row],[Precio de Venta]]*0.16)*Ventas_Wellpro[[#This Row],[Cantidad Vendida]]</f>
        <v>22.046399999999998</v>
      </c>
      <c r="H6476" s="48">
        <v>137.79</v>
      </c>
      <c r="I6476" s="17">
        <f>+Ventas_Wellpro[[#This Row],[Total de Venta sin IVA]]+Ventas_Wellpro[[#This Row],[IVA]]</f>
        <v>159.8364</v>
      </c>
      <c r="J6476">
        <f>YEAR(Ventas_Wellpro[[#This Row],[Fecha]])</f>
        <v>2026</v>
      </c>
      <c r="K6476" t="str">
        <f>TEXT(Ventas_Wellpro[[#This Row],[Fecha]],"MMMM")</f>
        <v>agosto</v>
      </c>
      <c r="L6476">
        <f>DAY(Ventas_Wellpro[[#This Row],[Fecha]])</f>
        <v>10</v>
      </c>
    </row>
    <row r="6477" spans="2:12" x14ac:dyDescent="0.25">
      <c r="B6477" s="235">
        <v>46244</v>
      </c>
      <c r="C6477" s="74" t="s">
        <v>123</v>
      </c>
      <c r="D6477" s="95" t="s">
        <v>144</v>
      </c>
      <c r="E6477" s="64">
        <v>137.79</v>
      </c>
      <c r="F6477" s="64">
        <v>1</v>
      </c>
      <c r="G6477" s="48">
        <f>+(Ventas_Wellpro[[#This Row],[Precio de Venta]]*0.16)*Ventas_Wellpro[[#This Row],[Cantidad Vendida]]</f>
        <v>22.046399999999998</v>
      </c>
      <c r="H6477" s="65">
        <v>137.79</v>
      </c>
      <c r="I6477" s="17">
        <f>+Ventas_Wellpro[[#This Row],[Total de Venta sin IVA]]+Ventas_Wellpro[[#This Row],[IVA]]</f>
        <v>159.8364</v>
      </c>
      <c r="J6477">
        <f>YEAR(Ventas_Wellpro[[#This Row],[Fecha]])</f>
        <v>2026</v>
      </c>
      <c r="K6477" t="str">
        <f>TEXT(Ventas_Wellpro[[#This Row],[Fecha]],"MMMM")</f>
        <v>agosto</v>
      </c>
      <c r="L6477">
        <f>DAY(Ventas_Wellpro[[#This Row],[Fecha]])</f>
        <v>10</v>
      </c>
    </row>
    <row r="6478" spans="2:12" x14ac:dyDescent="0.25">
      <c r="B6478" s="234">
        <v>46245</v>
      </c>
      <c r="C6478" s="74" t="s">
        <v>123</v>
      </c>
      <c r="D6478" s="94" t="s">
        <v>144</v>
      </c>
      <c r="E6478" s="63">
        <v>137.79</v>
      </c>
      <c r="F6478" s="63">
        <v>1</v>
      </c>
      <c r="G6478" s="48">
        <f>+(Ventas_Wellpro[[#This Row],[Precio de Venta]]*0.16)*Ventas_Wellpro[[#This Row],[Cantidad Vendida]]</f>
        <v>22.046399999999998</v>
      </c>
      <c r="H6478" s="48">
        <v>137.79</v>
      </c>
      <c r="I6478" s="17">
        <f>+Ventas_Wellpro[[#This Row],[Total de Venta sin IVA]]+Ventas_Wellpro[[#This Row],[IVA]]</f>
        <v>159.8364</v>
      </c>
      <c r="J6478">
        <f>YEAR(Ventas_Wellpro[[#This Row],[Fecha]])</f>
        <v>2026</v>
      </c>
      <c r="K6478" t="str">
        <f>TEXT(Ventas_Wellpro[[#This Row],[Fecha]],"MMMM")</f>
        <v>agosto</v>
      </c>
      <c r="L6478">
        <f>DAY(Ventas_Wellpro[[#This Row],[Fecha]])</f>
        <v>11</v>
      </c>
    </row>
    <row r="6479" spans="2:12" x14ac:dyDescent="0.25">
      <c r="B6479" s="235">
        <v>46246</v>
      </c>
      <c r="C6479" s="74" t="s">
        <v>123</v>
      </c>
      <c r="D6479" s="95" t="s">
        <v>144</v>
      </c>
      <c r="E6479" s="64">
        <v>137.79</v>
      </c>
      <c r="F6479" s="64">
        <v>1</v>
      </c>
      <c r="G6479" s="48">
        <f>+(Ventas_Wellpro[[#This Row],[Precio de Venta]]*0.16)*Ventas_Wellpro[[#This Row],[Cantidad Vendida]]</f>
        <v>22.046399999999998</v>
      </c>
      <c r="H6479" s="65">
        <v>137.79</v>
      </c>
      <c r="I6479" s="17">
        <f>+Ventas_Wellpro[[#This Row],[Total de Venta sin IVA]]+Ventas_Wellpro[[#This Row],[IVA]]</f>
        <v>159.8364</v>
      </c>
      <c r="J6479">
        <f>YEAR(Ventas_Wellpro[[#This Row],[Fecha]])</f>
        <v>2026</v>
      </c>
      <c r="K6479" t="str">
        <f>TEXT(Ventas_Wellpro[[#This Row],[Fecha]],"MMMM")</f>
        <v>agosto</v>
      </c>
      <c r="L6479">
        <f>DAY(Ventas_Wellpro[[#This Row],[Fecha]])</f>
        <v>12</v>
      </c>
    </row>
    <row r="6480" spans="2:12" x14ac:dyDescent="0.25">
      <c r="B6480" s="234">
        <v>46246</v>
      </c>
      <c r="C6480" s="74" t="s">
        <v>123</v>
      </c>
      <c r="D6480" s="94" t="s">
        <v>144</v>
      </c>
      <c r="E6480" s="63">
        <v>137.79</v>
      </c>
      <c r="F6480" s="63">
        <v>1</v>
      </c>
      <c r="G6480" s="48">
        <f>+(Ventas_Wellpro[[#This Row],[Precio de Venta]]*0.16)*Ventas_Wellpro[[#This Row],[Cantidad Vendida]]</f>
        <v>22.046399999999998</v>
      </c>
      <c r="H6480" s="48">
        <v>137.79</v>
      </c>
      <c r="I6480" s="17">
        <f>+Ventas_Wellpro[[#This Row],[Total de Venta sin IVA]]+Ventas_Wellpro[[#This Row],[IVA]]</f>
        <v>159.8364</v>
      </c>
      <c r="J6480">
        <f>YEAR(Ventas_Wellpro[[#This Row],[Fecha]])</f>
        <v>2026</v>
      </c>
      <c r="K6480" t="str">
        <f>TEXT(Ventas_Wellpro[[#This Row],[Fecha]],"MMMM")</f>
        <v>agosto</v>
      </c>
      <c r="L6480">
        <f>DAY(Ventas_Wellpro[[#This Row],[Fecha]])</f>
        <v>12</v>
      </c>
    </row>
    <row r="6481" spans="2:12" x14ac:dyDescent="0.25">
      <c r="B6481" s="235">
        <v>46247</v>
      </c>
      <c r="C6481" s="74" t="s">
        <v>123</v>
      </c>
      <c r="D6481" s="95" t="s">
        <v>144</v>
      </c>
      <c r="E6481" s="64">
        <v>137.79</v>
      </c>
      <c r="F6481" s="64">
        <v>1</v>
      </c>
      <c r="G6481" s="48">
        <f>+(Ventas_Wellpro[[#This Row],[Precio de Venta]]*0.16)*Ventas_Wellpro[[#This Row],[Cantidad Vendida]]</f>
        <v>22.046399999999998</v>
      </c>
      <c r="H6481" s="65">
        <v>137.79</v>
      </c>
      <c r="I6481" s="17">
        <f>+Ventas_Wellpro[[#This Row],[Total de Venta sin IVA]]+Ventas_Wellpro[[#This Row],[IVA]]</f>
        <v>159.8364</v>
      </c>
      <c r="J6481">
        <f>YEAR(Ventas_Wellpro[[#This Row],[Fecha]])</f>
        <v>2026</v>
      </c>
      <c r="K6481" t="str">
        <f>TEXT(Ventas_Wellpro[[#This Row],[Fecha]],"MMMM")</f>
        <v>agosto</v>
      </c>
      <c r="L6481">
        <f>DAY(Ventas_Wellpro[[#This Row],[Fecha]])</f>
        <v>13</v>
      </c>
    </row>
    <row r="6482" spans="2:12" x14ac:dyDescent="0.25">
      <c r="B6482" s="234">
        <v>46247</v>
      </c>
      <c r="C6482" s="74" t="s">
        <v>123</v>
      </c>
      <c r="D6482" s="94" t="s">
        <v>144</v>
      </c>
      <c r="E6482" s="63">
        <v>137.79</v>
      </c>
      <c r="F6482" s="63">
        <v>1</v>
      </c>
      <c r="G6482" s="48">
        <f>+(Ventas_Wellpro[[#This Row],[Precio de Venta]]*0.16)*Ventas_Wellpro[[#This Row],[Cantidad Vendida]]</f>
        <v>22.046399999999998</v>
      </c>
      <c r="H6482" s="48">
        <v>137.79</v>
      </c>
      <c r="I6482" s="17">
        <f>+Ventas_Wellpro[[#This Row],[Total de Venta sin IVA]]+Ventas_Wellpro[[#This Row],[IVA]]</f>
        <v>159.8364</v>
      </c>
      <c r="J6482">
        <f>YEAR(Ventas_Wellpro[[#This Row],[Fecha]])</f>
        <v>2026</v>
      </c>
      <c r="K6482" t="str">
        <f>TEXT(Ventas_Wellpro[[#This Row],[Fecha]],"MMMM")</f>
        <v>agosto</v>
      </c>
      <c r="L6482">
        <f>DAY(Ventas_Wellpro[[#This Row],[Fecha]])</f>
        <v>13</v>
      </c>
    </row>
    <row r="6483" spans="2:12" x14ac:dyDescent="0.25">
      <c r="B6483" s="235">
        <v>46251</v>
      </c>
      <c r="C6483" s="74" t="s">
        <v>123</v>
      </c>
      <c r="D6483" s="95" t="s">
        <v>144</v>
      </c>
      <c r="E6483" s="64">
        <v>137.79</v>
      </c>
      <c r="F6483" s="64">
        <v>1</v>
      </c>
      <c r="G6483" s="48">
        <f>+(Ventas_Wellpro[[#This Row],[Precio de Venta]]*0.16)*Ventas_Wellpro[[#This Row],[Cantidad Vendida]]</f>
        <v>22.046399999999998</v>
      </c>
      <c r="H6483" s="65">
        <v>137.79</v>
      </c>
      <c r="I6483" s="17">
        <f>+Ventas_Wellpro[[#This Row],[Total de Venta sin IVA]]+Ventas_Wellpro[[#This Row],[IVA]]</f>
        <v>159.8364</v>
      </c>
      <c r="J6483">
        <f>YEAR(Ventas_Wellpro[[#This Row],[Fecha]])</f>
        <v>2026</v>
      </c>
      <c r="K6483" t="str">
        <f>TEXT(Ventas_Wellpro[[#This Row],[Fecha]],"MMMM")</f>
        <v>agosto</v>
      </c>
      <c r="L6483">
        <f>DAY(Ventas_Wellpro[[#This Row],[Fecha]])</f>
        <v>17</v>
      </c>
    </row>
    <row r="6484" spans="2:12" x14ac:dyDescent="0.25">
      <c r="B6484" s="234">
        <v>46251</v>
      </c>
      <c r="C6484" s="74" t="s">
        <v>123</v>
      </c>
      <c r="D6484" s="94" t="s">
        <v>144</v>
      </c>
      <c r="E6484" s="63">
        <v>137.79</v>
      </c>
      <c r="F6484" s="63">
        <v>1</v>
      </c>
      <c r="G6484" s="48">
        <f>+(Ventas_Wellpro[[#This Row],[Precio de Venta]]*0.16)*Ventas_Wellpro[[#This Row],[Cantidad Vendida]]</f>
        <v>22.046399999999998</v>
      </c>
      <c r="H6484" s="48">
        <v>137.79</v>
      </c>
      <c r="I6484" s="17">
        <f>+Ventas_Wellpro[[#This Row],[Total de Venta sin IVA]]+Ventas_Wellpro[[#This Row],[IVA]]</f>
        <v>159.8364</v>
      </c>
      <c r="J6484">
        <f>YEAR(Ventas_Wellpro[[#This Row],[Fecha]])</f>
        <v>2026</v>
      </c>
      <c r="K6484" t="str">
        <f>TEXT(Ventas_Wellpro[[#This Row],[Fecha]],"MMMM")</f>
        <v>agosto</v>
      </c>
      <c r="L6484">
        <f>DAY(Ventas_Wellpro[[#This Row],[Fecha]])</f>
        <v>17</v>
      </c>
    </row>
    <row r="6485" spans="2:12" x14ac:dyDescent="0.25">
      <c r="B6485" s="235">
        <v>46251</v>
      </c>
      <c r="C6485" s="74" t="s">
        <v>123</v>
      </c>
      <c r="D6485" s="95" t="s">
        <v>144</v>
      </c>
      <c r="E6485" s="64">
        <v>137.79</v>
      </c>
      <c r="F6485" s="64">
        <v>1</v>
      </c>
      <c r="G6485" s="48">
        <f>+(Ventas_Wellpro[[#This Row],[Precio de Venta]]*0.16)*Ventas_Wellpro[[#This Row],[Cantidad Vendida]]</f>
        <v>22.046399999999998</v>
      </c>
      <c r="H6485" s="65">
        <v>137.79</v>
      </c>
      <c r="I6485" s="17">
        <f>+Ventas_Wellpro[[#This Row],[Total de Venta sin IVA]]+Ventas_Wellpro[[#This Row],[IVA]]</f>
        <v>159.8364</v>
      </c>
      <c r="J6485">
        <f>YEAR(Ventas_Wellpro[[#This Row],[Fecha]])</f>
        <v>2026</v>
      </c>
      <c r="K6485" t="str">
        <f>TEXT(Ventas_Wellpro[[#This Row],[Fecha]],"MMMM")</f>
        <v>agosto</v>
      </c>
      <c r="L6485">
        <f>DAY(Ventas_Wellpro[[#This Row],[Fecha]])</f>
        <v>17</v>
      </c>
    </row>
    <row r="6486" spans="2:12" x14ac:dyDescent="0.25">
      <c r="B6486" s="234">
        <v>46251</v>
      </c>
      <c r="C6486" s="74" t="s">
        <v>123</v>
      </c>
      <c r="D6486" s="94" t="s">
        <v>144</v>
      </c>
      <c r="E6486" s="63">
        <v>137.79</v>
      </c>
      <c r="F6486" s="63">
        <v>1</v>
      </c>
      <c r="G6486" s="48">
        <f>+(Ventas_Wellpro[[#This Row],[Precio de Venta]]*0.16)*Ventas_Wellpro[[#This Row],[Cantidad Vendida]]</f>
        <v>22.046399999999998</v>
      </c>
      <c r="H6486" s="48">
        <v>137.79</v>
      </c>
      <c r="I6486" s="17">
        <f>+Ventas_Wellpro[[#This Row],[Total de Venta sin IVA]]+Ventas_Wellpro[[#This Row],[IVA]]</f>
        <v>159.8364</v>
      </c>
      <c r="J6486">
        <f>YEAR(Ventas_Wellpro[[#This Row],[Fecha]])</f>
        <v>2026</v>
      </c>
      <c r="K6486" t="str">
        <f>TEXT(Ventas_Wellpro[[#This Row],[Fecha]],"MMMM")</f>
        <v>agosto</v>
      </c>
      <c r="L6486">
        <f>DAY(Ventas_Wellpro[[#This Row],[Fecha]])</f>
        <v>17</v>
      </c>
    </row>
    <row r="6487" spans="2:12" x14ac:dyDescent="0.25">
      <c r="B6487" s="235">
        <v>46252</v>
      </c>
      <c r="C6487" s="74" t="s">
        <v>123</v>
      </c>
      <c r="D6487" s="95" t="s">
        <v>144</v>
      </c>
      <c r="E6487" s="64">
        <v>137.79</v>
      </c>
      <c r="F6487" s="64">
        <v>1</v>
      </c>
      <c r="G6487" s="48">
        <f>+(Ventas_Wellpro[[#This Row],[Precio de Venta]]*0.16)*Ventas_Wellpro[[#This Row],[Cantidad Vendida]]</f>
        <v>22.046399999999998</v>
      </c>
      <c r="H6487" s="65">
        <v>137.79</v>
      </c>
      <c r="I6487" s="17">
        <f>+Ventas_Wellpro[[#This Row],[Total de Venta sin IVA]]+Ventas_Wellpro[[#This Row],[IVA]]</f>
        <v>159.8364</v>
      </c>
      <c r="J6487">
        <f>YEAR(Ventas_Wellpro[[#This Row],[Fecha]])</f>
        <v>2026</v>
      </c>
      <c r="K6487" t="str">
        <f>TEXT(Ventas_Wellpro[[#This Row],[Fecha]],"MMMM")</f>
        <v>agosto</v>
      </c>
      <c r="L6487">
        <f>DAY(Ventas_Wellpro[[#This Row],[Fecha]])</f>
        <v>18</v>
      </c>
    </row>
    <row r="6488" spans="2:12" x14ac:dyDescent="0.25">
      <c r="B6488" s="234">
        <v>46253</v>
      </c>
      <c r="C6488" s="74" t="s">
        <v>123</v>
      </c>
      <c r="D6488" s="94" t="s">
        <v>144</v>
      </c>
      <c r="E6488" s="63">
        <v>137.79</v>
      </c>
      <c r="F6488" s="63">
        <v>1</v>
      </c>
      <c r="G6488" s="48">
        <f>+(Ventas_Wellpro[[#This Row],[Precio de Venta]]*0.16)*Ventas_Wellpro[[#This Row],[Cantidad Vendida]]</f>
        <v>22.046399999999998</v>
      </c>
      <c r="H6488" s="48">
        <v>137.79</v>
      </c>
      <c r="I6488" s="17">
        <f>+Ventas_Wellpro[[#This Row],[Total de Venta sin IVA]]+Ventas_Wellpro[[#This Row],[IVA]]</f>
        <v>159.8364</v>
      </c>
      <c r="J6488">
        <f>YEAR(Ventas_Wellpro[[#This Row],[Fecha]])</f>
        <v>2026</v>
      </c>
      <c r="K6488" t="str">
        <f>TEXT(Ventas_Wellpro[[#This Row],[Fecha]],"MMMM")</f>
        <v>agosto</v>
      </c>
      <c r="L6488">
        <f>DAY(Ventas_Wellpro[[#This Row],[Fecha]])</f>
        <v>19</v>
      </c>
    </row>
    <row r="6489" spans="2:12" x14ac:dyDescent="0.25">
      <c r="B6489" s="235">
        <v>46253</v>
      </c>
      <c r="C6489" s="74" t="s">
        <v>123</v>
      </c>
      <c r="D6489" s="95" t="s">
        <v>144</v>
      </c>
      <c r="E6489" s="64">
        <v>137.79</v>
      </c>
      <c r="F6489" s="64">
        <v>1</v>
      </c>
      <c r="G6489" s="48">
        <f>+(Ventas_Wellpro[[#This Row],[Precio de Venta]]*0.16)*Ventas_Wellpro[[#This Row],[Cantidad Vendida]]</f>
        <v>22.046399999999998</v>
      </c>
      <c r="H6489" s="65">
        <v>137.79</v>
      </c>
      <c r="I6489" s="17">
        <f>+Ventas_Wellpro[[#This Row],[Total de Venta sin IVA]]+Ventas_Wellpro[[#This Row],[IVA]]</f>
        <v>159.8364</v>
      </c>
      <c r="J6489">
        <f>YEAR(Ventas_Wellpro[[#This Row],[Fecha]])</f>
        <v>2026</v>
      </c>
      <c r="K6489" t="str">
        <f>TEXT(Ventas_Wellpro[[#This Row],[Fecha]],"MMMM")</f>
        <v>agosto</v>
      </c>
      <c r="L6489">
        <f>DAY(Ventas_Wellpro[[#This Row],[Fecha]])</f>
        <v>19</v>
      </c>
    </row>
    <row r="6490" spans="2:12" x14ac:dyDescent="0.25">
      <c r="B6490" s="234">
        <v>46253</v>
      </c>
      <c r="C6490" s="74" t="s">
        <v>123</v>
      </c>
      <c r="D6490" s="94" t="s">
        <v>144</v>
      </c>
      <c r="E6490" s="63">
        <v>137.79</v>
      </c>
      <c r="F6490" s="63">
        <v>1</v>
      </c>
      <c r="G6490" s="48">
        <f>+(Ventas_Wellpro[[#This Row],[Precio de Venta]]*0.16)*Ventas_Wellpro[[#This Row],[Cantidad Vendida]]</f>
        <v>22.046399999999998</v>
      </c>
      <c r="H6490" s="48">
        <v>137.79</v>
      </c>
      <c r="I6490" s="17">
        <f>+Ventas_Wellpro[[#This Row],[Total de Venta sin IVA]]+Ventas_Wellpro[[#This Row],[IVA]]</f>
        <v>159.8364</v>
      </c>
      <c r="J6490">
        <f>YEAR(Ventas_Wellpro[[#This Row],[Fecha]])</f>
        <v>2026</v>
      </c>
      <c r="K6490" t="str">
        <f>TEXT(Ventas_Wellpro[[#This Row],[Fecha]],"MMMM")</f>
        <v>agosto</v>
      </c>
      <c r="L6490">
        <f>DAY(Ventas_Wellpro[[#This Row],[Fecha]])</f>
        <v>19</v>
      </c>
    </row>
    <row r="6491" spans="2:12" x14ac:dyDescent="0.25">
      <c r="B6491" s="235">
        <v>46254</v>
      </c>
      <c r="C6491" s="74" t="s">
        <v>123</v>
      </c>
      <c r="D6491" s="95" t="s">
        <v>144</v>
      </c>
      <c r="E6491" s="64">
        <v>137.79</v>
      </c>
      <c r="F6491" s="64">
        <v>1</v>
      </c>
      <c r="G6491" s="48">
        <f>+(Ventas_Wellpro[[#This Row],[Precio de Venta]]*0.16)*Ventas_Wellpro[[#This Row],[Cantidad Vendida]]</f>
        <v>22.046399999999998</v>
      </c>
      <c r="H6491" s="65">
        <v>137.79</v>
      </c>
      <c r="I6491" s="17">
        <f>+Ventas_Wellpro[[#This Row],[Total de Venta sin IVA]]+Ventas_Wellpro[[#This Row],[IVA]]</f>
        <v>159.8364</v>
      </c>
      <c r="J6491">
        <f>YEAR(Ventas_Wellpro[[#This Row],[Fecha]])</f>
        <v>2026</v>
      </c>
      <c r="K6491" t="str">
        <f>TEXT(Ventas_Wellpro[[#This Row],[Fecha]],"MMMM")</f>
        <v>agosto</v>
      </c>
      <c r="L6491">
        <f>DAY(Ventas_Wellpro[[#This Row],[Fecha]])</f>
        <v>20</v>
      </c>
    </row>
    <row r="6492" spans="2:12" x14ac:dyDescent="0.25">
      <c r="B6492" s="234">
        <v>46254</v>
      </c>
      <c r="C6492" s="74" t="s">
        <v>123</v>
      </c>
      <c r="D6492" s="94" t="s">
        <v>144</v>
      </c>
      <c r="E6492" s="63">
        <v>137.79</v>
      </c>
      <c r="F6492" s="63">
        <v>1</v>
      </c>
      <c r="G6492" s="48">
        <f>+(Ventas_Wellpro[[#This Row],[Precio de Venta]]*0.16)*Ventas_Wellpro[[#This Row],[Cantidad Vendida]]</f>
        <v>22.046399999999998</v>
      </c>
      <c r="H6492" s="48">
        <v>137.79</v>
      </c>
      <c r="I6492" s="17">
        <f>+Ventas_Wellpro[[#This Row],[Total de Venta sin IVA]]+Ventas_Wellpro[[#This Row],[IVA]]</f>
        <v>159.8364</v>
      </c>
      <c r="J6492">
        <f>YEAR(Ventas_Wellpro[[#This Row],[Fecha]])</f>
        <v>2026</v>
      </c>
      <c r="K6492" t="str">
        <f>TEXT(Ventas_Wellpro[[#This Row],[Fecha]],"MMMM")</f>
        <v>agosto</v>
      </c>
      <c r="L6492">
        <f>DAY(Ventas_Wellpro[[#This Row],[Fecha]])</f>
        <v>20</v>
      </c>
    </row>
    <row r="6493" spans="2:12" x14ac:dyDescent="0.25">
      <c r="B6493" s="235">
        <v>46254</v>
      </c>
      <c r="C6493" s="74" t="s">
        <v>123</v>
      </c>
      <c r="D6493" s="95" t="s">
        <v>144</v>
      </c>
      <c r="E6493" s="64">
        <v>137.79</v>
      </c>
      <c r="F6493" s="64">
        <v>1</v>
      </c>
      <c r="G6493" s="48">
        <f>+(Ventas_Wellpro[[#This Row],[Precio de Venta]]*0.16)*Ventas_Wellpro[[#This Row],[Cantidad Vendida]]</f>
        <v>22.046399999999998</v>
      </c>
      <c r="H6493" s="65">
        <v>137.79</v>
      </c>
      <c r="I6493" s="17">
        <f>+Ventas_Wellpro[[#This Row],[Total de Venta sin IVA]]+Ventas_Wellpro[[#This Row],[IVA]]</f>
        <v>159.8364</v>
      </c>
      <c r="J6493">
        <f>YEAR(Ventas_Wellpro[[#This Row],[Fecha]])</f>
        <v>2026</v>
      </c>
      <c r="K6493" t="str">
        <f>TEXT(Ventas_Wellpro[[#This Row],[Fecha]],"MMMM")</f>
        <v>agosto</v>
      </c>
      <c r="L6493">
        <f>DAY(Ventas_Wellpro[[#This Row],[Fecha]])</f>
        <v>20</v>
      </c>
    </row>
    <row r="6494" spans="2:12" x14ac:dyDescent="0.25">
      <c r="B6494" s="234">
        <v>46254</v>
      </c>
      <c r="C6494" s="74" t="s">
        <v>123</v>
      </c>
      <c r="D6494" s="94" t="s">
        <v>144</v>
      </c>
      <c r="E6494" s="63">
        <v>137.79</v>
      </c>
      <c r="F6494" s="63">
        <v>1</v>
      </c>
      <c r="G6494" s="48">
        <f>+(Ventas_Wellpro[[#This Row],[Precio de Venta]]*0.16)*Ventas_Wellpro[[#This Row],[Cantidad Vendida]]</f>
        <v>22.046399999999998</v>
      </c>
      <c r="H6494" s="48">
        <v>137.79</v>
      </c>
      <c r="I6494" s="17">
        <f>+Ventas_Wellpro[[#This Row],[Total de Venta sin IVA]]+Ventas_Wellpro[[#This Row],[IVA]]</f>
        <v>159.8364</v>
      </c>
      <c r="J6494">
        <f>YEAR(Ventas_Wellpro[[#This Row],[Fecha]])</f>
        <v>2026</v>
      </c>
      <c r="K6494" t="str">
        <f>TEXT(Ventas_Wellpro[[#This Row],[Fecha]],"MMMM")</f>
        <v>agosto</v>
      </c>
      <c r="L6494">
        <f>DAY(Ventas_Wellpro[[#This Row],[Fecha]])</f>
        <v>20</v>
      </c>
    </row>
    <row r="6495" spans="2:12" x14ac:dyDescent="0.25">
      <c r="B6495" s="235">
        <v>46255</v>
      </c>
      <c r="C6495" s="74" t="s">
        <v>123</v>
      </c>
      <c r="D6495" s="95" t="s">
        <v>144</v>
      </c>
      <c r="E6495" s="64">
        <v>137.79</v>
      </c>
      <c r="F6495" s="64">
        <v>1</v>
      </c>
      <c r="G6495" s="48">
        <f>+(Ventas_Wellpro[[#This Row],[Precio de Venta]]*0.16)*Ventas_Wellpro[[#This Row],[Cantidad Vendida]]</f>
        <v>22.046399999999998</v>
      </c>
      <c r="H6495" s="65">
        <v>137.79</v>
      </c>
      <c r="I6495" s="17">
        <f>+Ventas_Wellpro[[#This Row],[Total de Venta sin IVA]]+Ventas_Wellpro[[#This Row],[IVA]]</f>
        <v>159.8364</v>
      </c>
      <c r="J6495">
        <f>YEAR(Ventas_Wellpro[[#This Row],[Fecha]])</f>
        <v>2026</v>
      </c>
      <c r="K6495" t="str">
        <f>TEXT(Ventas_Wellpro[[#This Row],[Fecha]],"MMMM")</f>
        <v>agosto</v>
      </c>
      <c r="L6495">
        <f>DAY(Ventas_Wellpro[[#This Row],[Fecha]])</f>
        <v>21</v>
      </c>
    </row>
    <row r="6496" spans="2:12" x14ac:dyDescent="0.25">
      <c r="B6496" s="234">
        <v>46255</v>
      </c>
      <c r="C6496" s="74" t="s">
        <v>123</v>
      </c>
      <c r="D6496" s="94" t="s">
        <v>144</v>
      </c>
      <c r="E6496" s="63">
        <v>137.79</v>
      </c>
      <c r="F6496" s="63">
        <v>1</v>
      </c>
      <c r="G6496" s="48">
        <f>+(Ventas_Wellpro[[#This Row],[Precio de Venta]]*0.16)*Ventas_Wellpro[[#This Row],[Cantidad Vendida]]</f>
        <v>22.046399999999998</v>
      </c>
      <c r="H6496" s="48">
        <v>137.79</v>
      </c>
      <c r="I6496" s="17">
        <f>+Ventas_Wellpro[[#This Row],[Total de Venta sin IVA]]+Ventas_Wellpro[[#This Row],[IVA]]</f>
        <v>159.8364</v>
      </c>
      <c r="J6496">
        <f>YEAR(Ventas_Wellpro[[#This Row],[Fecha]])</f>
        <v>2026</v>
      </c>
      <c r="K6496" t="str">
        <f>TEXT(Ventas_Wellpro[[#This Row],[Fecha]],"MMMM")</f>
        <v>agosto</v>
      </c>
      <c r="L6496">
        <f>DAY(Ventas_Wellpro[[#This Row],[Fecha]])</f>
        <v>21</v>
      </c>
    </row>
    <row r="6497" spans="2:12" x14ac:dyDescent="0.25">
      <c r="B6497" s="235">
        <v>46255</v>
      </c>
      <c r="C6497" s="74" t="s">
        <v>123</v>
      </c>
      <c r="D6497" s="95" t="s">
        <v>144</v>
      </c>
      <c r="E6497" s="64">
        <v>137.79</v>
      </c>
      <c r="F6497" s="64">
        <v>1</v>
      </c>
      <c r="G6497" s="48">
        <f>+(Ventas_Wellpro[[#This Row],[Precio de Venta]]*0.16)*Ventas_Wellpro[[#This Row],[Cantidad Vendida]]</f>
        <v>22.046399999999998</v>
      </c>
      <c r="H6497" s="65">
        <v>137.79</v>
      </c>
      <c r="I6497" s="17">
        <f>+Ventas_Wellpro[[#This Row],[Total de Venta sin IVA]]+Ventas_Wellpro[[#This Row],[IVA]]</f>
        <v>159.8364</v>
      </c>
      <c r="J6497">
        <f>YEAR(Ventas_Wellpro[[#This Row],[Fecha]])</f>
        <v>2026</v>
      </c>
      <c r="K6497" t="str">
        <f>TEXT(Ventas_Wellpro[[#This Row],[Fecha]],"MMMM")</f>
        <v>agosto</v>
      </c>
      <c r="L6497">
        <f>DAY(Ventas_Wellpro[[#This Row],[Fecha]])</f>
        <v>21</v>
      </c>
    </row>
    <row r="6498" spans="2:12" x14ac:dyDescent="0.25">
      <c r="B6498" s="234">
        <v>46258</v>
      </c>
      <c r="C6498" s="74" t="s">
        <v>123</v>
      </c>
      <c r="D6498" s="94" t="s">
        <v>144</v>
      </c>
      <c r="E6498" s="63">
        <v>137.79</v>
      </c>
      <c r="F6498" s="63">
        <v>1</v>
      </c>
      <c r="G6498" s="48">
        <f>+(Ventas_Wellpro[[#This Row],[Precio de Venta]]*0.16)*Ventas_Wellpro[[#This Row],[Cantidad Vendida]]</f>
        <v>22.046399999999998</v>
      </c>
      <c r="H6498" s="48">
        <v>137.79</v>
      </c>
      <c r="I6498" s="17">
        <f>+Ventas_Wellpro[[#This Row],[Total de Venta sin IVA]]+Ventas_Wellpro[[#This Row],[IVA]]</f>
        <v>159.8364</v>
      </c>
      <c r="J6498">
        <f>YEAR(Ventas_Wellpro[[#This Row],[Fecha]])</f>
        <v>2026</v>
      </c>
      <c r="K6498" t="str">
        <f>TEXT(Ventas_Wellpro[[#This Row],[Fecha]],"MMMM")</f>
        <v>agosto</v>
      </c>
      <c r="L6498">
        <f>DAY(Ventas_Wellpro[[#This Row],[Fecha]])</f>
        <v>24</v>
      </c>
    </row>
    <row r="6499" spans="2:12" x14ac:dyDescent="0.25">
      <c r="B6499" s="235">
        <v>46258</v>
      </c>
      <c r="C6499" s="74" t="s">
        <v>123</v>
      </c>
      <c r="D6499" s="95" t="s">
        <v>144</v>
      </c>
      <c r="E6499" s="64">
        <v>137.79</v>
      </c>
      <c r="F6499" s="64">
        <v>1</v>
      </c>
      <c r="G6499" s="48">
        <f>+(Ventas_Wellpro[[#This Row],[Precio de Venta]]*0.16)*Ventas_Wellpro[[#This Row],[Cantidad Vendida]]</f>
        <v>22.046399999999998</v>
      </c>
      <c r="H6499" s="65">
        <v>137.79</v>
      </c>
      <c r="I6499" s="17">
        <f>+Ventas_Wellpro[[#This Row],[Total de Venta sin IVA]]+Ventas_Wellpro[[#This Row],[IVA]]</f>
        <v>159.8364</v>
      </c>
      <c r="J6499">
        <f>YEAR(Ventas_Wellpro[[#This Row],[Fecha]])</f>
        <v>2026</v>
      </c>
      <c r="K6499" t="str">
        <f>TEXT(Ventas_Wellpro[[#This Row],[Fecha]],"MMMM")</f>
        <v>agosto</v>
      </c>
      <c r="L6499">
        <f>DAY(Ventas_Wellpro[[#This Row],[Fecha]])</f>
        <v>24</v>
      </c>
    </row>
    <row r="6500" spans="2:12" x14ac:dyDescent="0.25">
      <c r="B6500" s="234">
        <v>46258</v>
      </c>
      <c r="C6500" s="74" t="s">
        <v>123</v>
      </c>
      <c r="D6500" s="94" t="s">
        <v>144</v>
      </c>
      <c r="E6500" s="63">
        <v>137.79</v>
      </c>
      <c r="F6500" s="63">
        <v>1</v>
      </c>
      <c r="G6500" s="48">
        <f>+(Ventas_Wellpro[[#This Row],[Precio de Venta]]*0.16)*Ventas_Wellpro[[#This Row],[Cantidad Vendida]]</f>
        <v>22.046399999999998</v>
      </c>
      <c r="H6500" s="48">
        <v>137.79</v>
      </c>
      <c r="I6500" s="17">
        <f>+Ventas_Wellpro[[#This Row],[Total de Venta sin IVA]]+Ventas_Wellpro[[#This Row],[IVA]]</f>
        <v>159.8364</v>
      </c>
      <c r="J6500">
        <f>YEAR(Ventas_Wellpro[[#This Row],[Fecha]])</f>
        <v>2026</v>
      </c>
      <c r="K6500" t="str">
        <f>TEXT(Ventas_Wellpro[[#This Row],[Fecha]],"MMMM")</f>
        <v>agosto</v>
      </c>
      <c r="L6500">
        <f>DAY(Ventas_Wellpro[[#This Row],[Fecha]])</f>
        <v>24</v>
      </c>
    </row>
    <row r="6501" spans="2:12" x14ac:dyDescent="0.25">
      <c r="B6501" s="235">
        <v>46258</v>
      </c>
      <c r="C6501" s="74" t="s">
        <v>123</v>
      </c>
      <c r="D6501" s="95" t="s">
        <v>144</v>
      </c>
      <c r="E6501" s="64">
        <v>137.79</v>
      </c>
      <c r="F6501" s="64">
        <v>1</v>
      </c>
      <c r="G6501" s="48">
        <f>+(Ventas_Wellpro[[#This Row],[Precio de Venta]]*0.16)*Ventas_Wellpro[[#This Row],[Cantidad Vendida]]</f>
        <v>22.046399999999998</v>
      </c>
      <c r="H6501" s="65">
        <v>137.79</v>
      </c>
      <c r="I6501" s="17">
        <f>+Ventas_Wellpro[[#This Row],[Total de Venta sin IVA]]+Ventas_Wellpro[[#This Row],[IVA]]</f>
        <v>159.8364</v>
      </c>
      <c r="J6501">
        <f>YEAR(Ventas_Wellpro[[#This Row],[Fecha]])</f>
        <v>2026</v>
      </c>
      <c r="K6501" t="str">
        <f>TEXT(Ventas_Wellpro[[#This Row],[Fecha]],"MMMM")</f>
        <v>agosto</v>
      </c>
      <c r="L6501">
        <f>DAY(Ventas_Wellpro[[#This Row],[Fecha]])</f>
        <v>24</v>
      </c>
    </row>
    <row r="6502" spans="2:12" x14ac:dyDescent="0.25">
      <c r="B6502" s="234">
        <v>46258</v>
      </c>
      <c r="C6502" s="74" t="s">
        <v>123</v>
      </c>
      <c r="D6502" s="94" t="s">
        <v>144</v>
      </c>
      <c r="E6502" s="63">
        <v>137.79</v>
      </c>
      <c r="F6502" s="63">
        <v>1</v>
      </c>
      <c r="G6502" s="48">
        <f>+(Ventas_Wellpro[[#This Row],[Precio de Venta]]*0.16)*Ventas_Wellpro[[#This Row],[Cantidad Vendida]]</f>
        <v>22.046399999999998</v>
      </c>
      <c r="H6502" s="48">
        <v>137.79</v>
      </c>
      <c r="I6502" s="17">
        <f>+Ventas_Wellpro[[#This Row],[Total de Venta sin IVA]]+Ventas_Wellpro[[#This Row],[IVA]]</f>
        <v>159.8364</v>
      </c>
      <c r="J6502">
        <f>YEAR(Ventas_Wellpro[[#This Row],[Fecha]])</f>
        <v>2026</v>
      </c>
      <c r="K6502" t="str">
        <f>TEXT(Ventas_Wellpro[[#This Row],[Fecha]],"MMMM")</f>
        <v>agosto</v>
      </c>
      <c r="L6502">
        <f>DAY(Ventas_Wellpro[[#This Row],[Fecha]])</f>
        <v>24</v>
      </c>
    </row>
    <row r="6503" spans="2:12" x14ac:dyDescent="0.25">
      <c r="B6503" s="235">
        <v>46258</v>
      </c>
      <c r="C6503" s="74" t="s">
        <v>123</v>
      </c>
      <c r="D6503" s="95" t="s">
        <v>144</v>
      </c>
      <c r="E6503" s="64">
        <v>137.79</v>
      </c>
      <c r="F6503" s="64">
        <v>1</v>
      </c>
      <c r="G6503" s="48">
        <f>+(Ventas_Wellpro[[#This Row],[Precio de Venta]]*0.16)*Ventas_Wellpro[[#This Row],[Cantidad Vendida]]</f>
        <v>22.046399999999998</v>
      </c>
      <c r="H6503" s="65">
        <v>137.79</v>
      </c>
      <c r="I6503" s="17">
        <f>+Ventas_Wellpro[[#This Row],[Total de Venta sin IVA]]+Ventas_Wellpro[[#This Row],[IVA]]</f>
        <v>159.8364</v>
      </c>
      <c r="J6503">
        <f>YEAR(Ventas_Wellpro[[#This Row],[Fecha]])</f>
        <v>2026</v>
      </c>
      <c r="K6503" t="str">
        <f>TEXT(Ventas_Wellpro[[#This Row],[Fecha]],"MMMM")</f>
        <v>agosto</v>
      </c>
      <c r="L6503">
        <f>DAY(Ventas_Wellpro[[#This Row],[Fecha]])</f>
        <v>24</v>
      </c>
    </row>
    <row r="6504" spans="2:12" x14ac:dyDescent="0.25">
      <c r="B6504" s="234">
        <v>46258</v>
      </c>
      <c r="C6504" s="74" t="s">
        <v>123</v>
      </c>
      <c r="D6504" s="94" t="s">
        <v>144</v>
      </c>
      <c r="E6504" s="63">
        <v>137.79</v>
      </c>
      <c r="F6504" s="63">
        <v>1</v>
      </c>
      <c r="G6504" s="48">
        <f>+(Ventas_Wellpro[[#This Row],[Precio de Venta]]*0.16)*Ventas_Wellpro[[#This Row],[Cantidad Vendida]]</f>
        <v>22.046399999999998</v>
      </c>
      <c r="H6504" s="48">
        <v>137.79</v>
      </c>
      <c r="I6504" s="17">
        <f>+Ventas_Wellpro[[#This Row],[Total de Venta sin IVA]]+Ventas_Wellpro[[#This Row],[IVA]]</f>
        <v>159.8364</v>
      </c>
      <c r="J6504">
        <f>YEAR(Ventas_Wellpro[[#This Row],[Fecha]])</f>
        <v>2026</v>
      </c>
      <c r="K6504" t="str">
        <f>TEXT(Ventas_Wellpro[[#This Row],[Fecha]],"MMMM")</f>
        <v>agosto</v>
      </c>
      <c r="L6504">
        <f>DAY(Ventas_Wellpro[[#This Row],[Fecha]])</f>
        <v>24</v>
      </c>
    </row>
    <row r="6505" spans="2:12" x14ac:dyDescent="0.25">
      <c r="B6505" s="235">
        <v>46258</v>
      </c>
      <c r="C6505" s="74" t="s">
        <v>123</v>
      </c>
      <c r="D6505" s="95" t="s">
        <v>144</v>
      </c>
      <c r="E6505" s="64">
        <v>137.79</v>
      </c>
      <c r="F6505" s="64">
        <v>1</v>
      </c>
      <c r="G6505" s="48">
        <f>+(Ventas_Wellpro[[#This Row],[Precio de Venta]]*0.16)*Ventas_Wellpro[[#This Row],[Cantidad Vendida]]</f>
        <v>22.046399999999998</v>
      </c>
      <c r="H6505" s="65">
        <v>137.79</v>
      </c>
      <c r="I6505" s="17">
        <f>+Ventas_Wellpro[[#This Row],[Total de Venta sin IVA]]+Ventas_Wellpro[[#This Row],[IVA]]</f>
        <v>159.8364</v>
      </c>
      <c r="J6505">
        <f>YEAR(Ventas_Wellpro[[#This Row],[Fecha]])</f>
        <v>2026</v>
      </c>
      <c r="K6505" t="str">
        <f>TEXT(Ventas_Wellpro[[#This Row],[Fecha]],"MMMM")</f>
        <v>agosto</v>
      </c>
      <c r="L6505">
        <f>DAY(Ventas_Wellpro[[#This Row],[Fecha]])</f>
        <v>24</v>
      </c>
    </row>
    <row r="6506" spans="2:12" x14ac:dyDescent="0.25">
      <c r="B6506" s="234">
        <v>46259</v>
      </c>
      <c r="C6506" s="74" t="s">
        <v>123</v>
      </c>
      <c r="D6506" s="94" t="s">
        <v>144</v>
      </c>
      <c r="E6506" s="63">
        <v>137.79</v>
      </c>
      <c r="F6506" s="63">
        <v>1</v>
      </c>
      <c r="G6506" s="48">
        <f>+(Ventas_Wellpro[[#This Row],[Precio de Venta]]*0.16)*Ventas_Wellpro[[#This Row],[Cantidad Vendida]]</f>
        <v>22.046399999999998</v>
      </c>
      <c r="H6506" s="48">
        <v>137.79</v>
      </c>
      <c r="I6506" s="17">
        <f>+Ventas_Wellpro[[#This Row],[Total de Venta sin IVA]]+Ventas_Wellpro[[#This Row],[IVA]]</f>
        <v>159.8364</v>
      </c>
      <c r="J6506">
        <f>YEAR(Ventas_Wellpro[[#This Row],[Fecha]])</f>
        <v>2026</v>
      </c>
      <c r="K6506" t="str">
        <f>TEXT(Ventas_Wellpro[[#This Row],[Fecha]],"MMMM")</f>
        <v>agosto</v>
      </c>
      <c r="L6506">
        <f>DAY(Ventas_Wellpro[[#This Row],[Fecha]])</f>
        <v>25</v>
      </c>
    </row>
    <row r="6507" spans="2:12" x14ac:dyDescent="0.25">
      <c r="B6507" s="235">
        <v>46259</v>
      </c>
      <c r="C6507" s="74" t="s">
        <v>123</v>
      </c>
      <c r="D6507" s="95" t="s">
        <v>144</v>
      </c>
      <c r="E6507" s="64">
        <v>137.79</v>
      </c>
      <c r="F6507" s="64">
        <v>1</v>
      </c>
      <c r="G6507" s="48">
        <f>+(Ventas_Wellpro[[#This Row],[Precio de Venta]]*0.16)*Ventas_Wellpro[[#This Row],[Cantidad Vendida]]</f>
        <v>22.046399999999998</v>
      </c>
      <c r="H6507" s="65">
        <v>137.79</v>
      </c>
      <c r="I6507" s="17">
        <f>+Ventas_Wellpro[[#This Row],[Total de Venta sin IVA]]+Ventas_Wellpro[[#This Row],[IVA]]</f>
        <v>159.8364</v>
      </c>
      <c r="J6507">
        <f>YEAR(Ventas_Wellpro[[#This Row],[Fecha]])</f>
        <v>2026</v>
      </c>
      <c r="K6507" t="str">
        <f>TEXT(Ventas_Wellpro[[#This Row],[Fecha]],"MMMM")</f>
        <v>agosto</v>
      </c>
      <c r="L6507">
        <f>DAY(Ventas_Wellpro[[#This Row],[Fecha]])</f>
        <v>25</v>
      </c>
    </row>
    <row r="6508" spans="2:12" x14ac:dyDescent="0.25">
      <c r="B6508" s="234">
        <v>46259</v>
      </c>
      <c r="C6508" s="74" t="s">
        <v>123</v>
      </c>
      <c r="D6508" s="94" t="s">
        <v>144</v>
      </c>
      <c r="E6508" s="63">
        <v>137.79</v>
      </c>
      <c r="F6508" s="63">
        <v>1</v>
      </c>
      <c r="G6508" s="48">
        <f>+(Ventas_Wellpro[[#This Row],[Precio de Venta]]*0.16)*Ventas_Wellpro[[#This Row],[Cantidad Vendida]]</f>
        <v>22.046399999999998</v>
      </c>
      <c r="H6508" s="48">
        <v>137.79</v>
      </c>
      <c r="I6508" s="17">
        <f>+Ventas_Wellpro[[#This Row],[Total de Venta sin IVA]]+Ventas_Wellpro[[#This Row],[IVA]]</f>
        <v>159.8364</v>
      </c>
      <c r="J6508">
        <f>YEAR(Ventas_Wellpro[[#This Row],[Fecha]])</f>
        <v>2026</v>
      </c>
      <c r="K6508" t="str">
        <f>TEXT(Ventas_Wellpro[[#This Row],[Fecha]],"MMMM")</f>
        <v>agosto</v>
      </c>
      <c r="L6508">
        <f>DAY(Ventas_Wellpro[[#This Row],[Fecha]])</f>
        <v>25</v>
      </c>
    </row>
    <row r="6509" spans="2:12" x14ac:dyDescent="0.25">
      <c r="B6509" s="235">
        <v>46259</v>
      </c>
      <c r="C6509" s="74" t="s">
        <v>123</v>
      </c>
      <c r="D6509" s="95" t="s">
        <v>144</v>
      </c>
      <c r="E6509" s="64">
        <v>137.79</v>
      </c>
      <c r="F6509" s="64">
        <v>1</v>
      </c>
      <c r="G6509" s="48">
        <f>+(Ventas_Wellpro[[#This Row],[Precio de Venta]]*0.16)*Ventas_Wellpro[[#This Row],[Cantidad Vendida]]</f>
        <v>22.046399999999998</v>
      </c>
      <c r="H6509" s="65">
        <v>137.79</v>
      </c>
      <c r="I6509" s="17">
        <f>+Ventas_Wellpro[[#This Row],[Total de Venta sin IVA]]+Ventas_Wellpro[[#This Row],[IVA]]</f>
        <v>159.8364</v>
      </c>
      <c r="J6509">
        <f>YEAR(Ventas_Wellpro[[#This Row],[Fecha]])</f>
        <v>2026</v>
      </c>
      <c r="K6509" t="str">
        <f>TEXT(Ventas_Wellpro[[#This Row],[Fecha]],"MMMM")</f>
        <v>agosto</v>
      </c>
      <c r="L6509">
        <f>DAY(Ventas_Wellpro[[#This Row],[Fecha]])</f>
        <v>25</v>
      </c>
    </row>
    <row r="6510" spans="2:12" x14ac:dyDescent="0.25">
      <c r="B6510" s="234">
        <v>46259</v>
      </c>
      <c r="C6510" s="74" t="s">
        <v>123</v>
      </c>
      <c r="D6510" s="94" t="s">
        <v>144</v>
      </c>
      <c r="E6510" s="63">
        <v>137.79</v>
      </c>
      <c r="F6510" s="63">
        <v>1</v>
      </c>
      <c r="G6510" s="48">
        <f>+(Ventas_Wellpro[[#This Row],[Precio de Venta]]*0.16)*Ventas_Wellpro[[#This Row],[Cantidad Vendida]]</f>
        <v>22.046399999999998</v>
      </c>
      <c r="H6510" s="48">
        <v>137.79</v>
      </c>
      <c r="I6510" s="17">
        <f>+Ventas_Wellpro[[#This Row],[Total de Venta sin IVA]]+Ventas_Wellpro[[#This Row],[IVA]]</f>
        <v>159.8364</v>
      </c>
      <c r="J6510">
        <f>YEAR(Ventas_Wellpro[[#This Row],[Fecha]])</f>
        <v>2026</v>
      </c>
      <c r="K6510" t="str">
        <f>TEXT(Ventas_Wellpro[[#This Row],[Fecha]],"MMMM")</f>
        <v>agosto</v>
      </c>
      <c r="L6510">
        <f>DAY(Ventas_Wellpro[[#This Row],[Fecha]])</f>
        <v>25</v>
      </c>
    </row>
    <row r="6511" spans="2:12" x14ac:dyDescent="0.25">
      <c r="B6511" s="235">
        <v>46259</v>
      </c>
      <c r="C6511" s="74" t="s">
        <v>123</v>
      </c>
      <c r="D6511" s="95" t="s">
        <v>144</v>
      </c>
      <c r="E6511" s="64">
        <v>137.79</v>
      </c>
      <c r="F6511" s="64">
        <v>1</v>
      </c>
      <c r="G6511" s="48">
        <f>+(Ventas_Wellpro[[#This Row],[Precio de Venta]]*0.16)*Ventas_Wellpro[[#This Row],[Cantidad Vendida]]</f>
        <v>22.046399999999998</v>
      </c>
      <c r="H6511" s="65">
        <v>137.79</v>
      </c>
      <c r="I6511" s="17">
        <f>+Ventas_Wellpro[[#This Row],[Total de Venta sin IVA]]+Ventas_Wellpro[[#This Row],[IVA]]</f>
        <v>159.8364</v>
      </c>
      <c r="J6511">
        <f>YEAR(Ventas_Wellpro[[#This Row],[Fecha]])</f>
        <v>2026</v>
      </c>
      <c r="K6511" t="str">
        <f>TEXT(Ventas_Wellpro[[#This Row],[Fecha]],"MMMM")</f>
        <v>agosto</v>
      </c>
      <c r="L6511">
        <f>DAY(Ventas_Wellpro[[#This Row],[Fecha]])</f>
        <v>25</v>
      </c>
    </row>
    <row r="6512" spans="2:12" x14ac:dyDescent="0.25">
      <c r="B6512" s="234">
        <v>46260</v>
      </c>
      <c r="C6512" s="74" t="s">
        <v>123</v>
      </c>
      <c r="D6512" s="94" t="s">
        <v>144</v>
      </c>
      <c r="E6512" s="63">
        <v>137.79</v>
      </c>
      <c r="F6512" s="63">
        <v>1</v>
      </c>
      <c r="G6512" s="48">
        <f>+(Ventas_Wellpro[[#This Row],[Precio de Venta]]*0.16)*Ventas_Wellpro[[#This Row],[Cantidad Vendida]]</f>
        <v>22.046399999999998</v>
      </c>
      <c r="H6512" s="48">
        <v>137.79</v>
      </c>
      <c r="I6512" s="17">
        <f>+Ventas_Wellpro[[#This Row],[Total de Venta sin IVA]]+Ventas_Wellpro[[#This Row],[IVA]]</f>
        <v>159.8364</v>
      </c>
      <c r="J6512">
        <f>YEAR(Ventas_Wellpro[[#This Row],[Fecha]])</f>
        <v>2026</v>
      </c>
      <c r="K6512" t="str">
        <f>TEXT(Ventas_Wellpro[[#This Row],[Fecha]],"MMMM")</f>
        <v>agosto</v>
      </c>
      <c r="L6512">
        <f>DAY(Ventas_Wellpro[[#This Row],[Fecha]])</f>
        <v>26</v>
      </c>
    </row>
    <row r="6513" spans="2:12" x14ac:dyDescent="0.25">
      <c r="B6513" s="235">
        <v>46260</v>
      </c>
      <c r="C6513" s="74" t="s">
        <v>123</v>
      </c>
      <c r="D6513" s="95" t="s">
        <v>144</v>
      </c>
      <c r="E6513" s="64">
        <v>137.79</v>
      </c>
      <c r="F6513" s="64">
        <v>1</v>
      </c>
      <c r="G6513" s="48">
        <f>+(Ventas_Wellpro[[#This Row],[Precio de Venta]]*0.16)*Ventas_Wellpro[[#This Row],[Cantidad Vendida]]</f>
        <v>22.046399999999998</v>
      </c>
      <c r="H6513" s="65">
        <v>137.79</v>
      </c>
      <c r="I6513" s="17">
        <f>+Ventas_Wellpro[[#This Row],[Total de Venta sin IVA]]+Ventas_Wellpro[[#This Row],[IVA]]</f>
        <v>159.8364</v>
      </c>
      <c r="J6513">
        <f>YEAR(Ventas_Wellpro[[#This Row],[Fecha]])</f>
        <v>2026</v>
      </c>
      <c r="K6513" t="str">
        <f>TEXT(Ventas_Wellpro[[#This Row],[Fecha]],"MMMM")</f>
        <v>agosto</v>
      </c>
      <c r="L6513">
        <f>DAY(Ventas_Wellpro[[#This Row],[Fecha]])</f>
        <v>26</v>
      </c>
    </row>
    <row r="6514" spans="2:12" x14ac:dyDescent="0.25">
      <c r="B6514" s="234">
        <v>46260</v>
      </c>
      <c r="C6514" s="74" t="s">
        <v>123</v>
      </c>
      <c r="D6514" s="94" t="s">
        <v>144</v>
      </c>
      <c r="E6514" s="63">
        <v>137.79</v>
      </c>
      <c r="F6514" s="63">
        <v>1</v>
      </c>
      <c r="G6514" s="48">
        <f>+(Ventas_Wellpro[[#This Row],[Precio de Venta]]*0.16)*Ventas_Wellpro[[#This Row],[Cantidad Vendida]]</f>
        <v>22.046399999999998</v>
      </c>
      <c r="H6514" s="48">
        <v>137.79</v>
      </c>
      <c r="I6514" s="17">
        <f>+Ventas_Wellpro[[#This Row],[Total de Venta sin IVA]]+Ventas_Wellpro[[#This Row],[IVA]]</f>
        <v>159.8364</v>
      </c>
      <c r="J6514">
        <f>YEAR(Ventas_Wellpro[[#This Row],[Fecha]])</f>
        <v>2026</v>
      </c>
      <c r="K6514" t="str">
        <f>TEXT(Ventas_Wellpro[[#This Row],[Fecha]],"MMMM")</f>
        <v>agosto</v>
      </c>
      <c r="L6514">
        <f>DAY(Ventas_Wellpro[[#This Row],[Fecha]])</f>
        <v>26</v>
      </c>
    </row>
    <row r="6515" spans="2:12" x14ac:dyDescent="0.25">
      <c r="B6515" s="235">
        <v>46260</v>
      </c>
      <c r="C6515" s="74" t="s">
        <v>123</v>
      </c>
      <c r="D6515" s="95" t="s">
        <v>144</v>
      </c>
      <c r="E6515" s="64">
        <v>137.79</v>
      </c>
      <c r="F6515" s="64">
        <v>1</v>
      </c>
      <c r="G6515" s="48">
        <f>+(Ventas_Wellpro[[#This Row],[Precio de Venta]]*0.16)*Ventas_Wellpro[[#This Row],[Cantidad Vendida]]</f>
        <v>22.046399999999998</v>
      </c>
      <c r="H6515" s="65">
        <v>137.79</v>
      </c>
      <c r="I6515" s="17">
        <f>+Ventas_Wellpro[[#This Row],[Total de Venta sin IVA]]+Ventas_Wellpro[[#This Row],[IVA]]</f>
        <v>159.8364</v>
      </c>
      <c r="J6515">
        <f>YEAR(Ventas_Wellpro[[#This Row],[Fecha]])</f>
        <v>2026</v>
      </c>
      <c r="K6515" t="str">
        <f>TEXT(Ventas_Wellpro[[#This Row],[Fecha]],"MMMM")</f>
        <v>agosto</v>
      </c>
      <c r="L6515">
        <f>DAY(Ventas_Wellpro[[#This Row],[Fecha]])</f>
        <v>26</v>
      </c>
    </row>
    <row r="6516" spans="2:12" x14ac:dyDescent="0.25">
      <c r="B6516" s="234">
        <v>46260</v>
      </c>
      <c r="C6516" s="74" t="s">
        <v>123</v>
      </c>
      <c r="D6516" s="94" t="s">
        <v>144</v>
      </c>
      <c r="E6516" s="63">
        <v>137.79</v>
      </c>
      <c r="F6516" s="63">
        <v>1</v>
      </c>
      <c r="G6516" s="48">
        <f>+(Ventas_Wellpro[[#This Row],[Precio de Venta]]*0.16)*Ventas_Wellpro[[#This Row],[Cantidad Vendida]]</f>
        <v>22.046399999999998</v>
      </c>
      <c r="H6516" s="48">
        <v>137.79</v>
      </c>
      <c r="I6516" s="17">
        <f>+Ventas_Wellpro[[#This Row],[Total de Venta sin IVA]]+Ventas_Wellpro[[#This Row],[IVA]]</f>
        <v>159.8364</v>
      </c>
      <c r="J6516">
        <f>YEAR(Ventas_Wellpro[[#This Row],[Fecha]])</f>
        <v>2026</v>
      </c>
      <c r="K6516" t="str">
        <f>TEXT(Ventas_Wellpro[[#This Row],[Fecha]],"MMMM")</f>
        <v>agosto</v>
      </c>
      <c r="L6516">
        <f>DAY(Ventas_Wellpro[[#This Row],[Fecha]])</f>
        <v>26</v>
      </c>
    </row>
    <row r="6517" spans="2:12" x14ac:dyDescent="0.25">
      <c r="B6517" s="235">
        <v>46260</v>
      </c>
      <c r="C6517" s="74" t="s">
        <v>123</v>
      </c>
      <c r="D6517" s="95" t="s">
        <v>144</v>
      </c>
      <c r="E6517" s="64">
        <v>137.79</v>
      </c>
      <c r="F6517" s="64">
        <v>1</v>
      </c>
      <c r="G6517" s="48">
        <f>+(Ventas_Wellpro[[#This Row],[Precio de Venta]]*0.16)*Ventas_Wellpro[[#This Row],[Cantidad Vendida]]</f>
        <v>22.046399999999998</v>
      </c>
      <c r="H6517" s="65">
        <v>137.79</v>
      </c>
      <c r="I6517" s="17">
        <f>+Ventas_Wellpro[[#This Row],[Total de Venta sin IVA]]+Ventas_Wellpro[[#This Row],[IVA]]</f>
        <v>159.8364</v>
      </c>
      <c r="J6517">
        <f>YEAR(Ventas_Wellpro[[#This Row],[Fecha]])</f>
        <v>2026</v>
      </c>
      <c r="K6517" t="str">
        <f>TEXT(Ventas_Wellpro[[#This Row],[Fecha]],"MMMM")</f>
        <v>agosto</v>
      </c>
      <c r="L6517">
        <f>DAY(Ventas_Wellpro[[#This Row],[Fecha]])</f>
        <v>26</v>
      </c>
    </row>
    <row r="6518" spans="2:12" x14ac:dyDescent="0.25">
      <c r="B6518" s="234">
        <v>46261</v>
      </c>
      <c r="C6518" s="74" t="s">
        <v>123</v>
      </c>
      <c r="D6518" s="94" t="s">
        <v>144</v>
      </c>
      <c r="E6518" s="63">
        <v>137.79</v>
      </c>
      <c r="F6518" s="63">
        <v>1</v>
      </c>
      <c r="G6518" s="48">
        <f>+(Ventas_Wellpro[[#This Row],[Precio de Venta]]*0.16)*Ventas_Wellpro[[#This Row],[Cantidad Vendida]]</f>
        <v>22.046399999999998</v>
      </c>
      <c r="H6518" s="48">
        <v>137.79</v>
      </c>
      <c r="I6518" s="17">
        <f>+Ventas_Wellpro[[#This Row],[Total de Venta sin IVA]]+Ventas_Wellpro[[#This Row],[IVA]]</f>
        <v>159.8364</v>
      </c>
      <c r="J6518">
        <f>YEAR(Ventas_Wellpro[[#This Row],[Fecha]])</f>
        <v>2026</v>
      </c>
      <c r="K6518" t="str">
        <f>TEXT(Ventas_Wellpro[[#This Row],[Fecha]],"MMMM")</f>
        <v>agosto</v>
      </c>
      <c r="L6518">
        <f>DAY(Ventas_Wellpro[[#This Row],[Fecha]])</f>
        <v>27</v>
      </c>
    </row>
    <row r="6519" spans="2:12" x14ac:dyDescent="0.25">
      <c r="B6519" s="235">
        <v>46261</v>
      </c>
      <c r="C6519" s="74" t="s">
        <v>123</v>
      </c>
      <c r="D6519" s="95" t="s">
        <v>144</v>
      </c>
      <c r="E6519" s="64">
        <v>137.79</v>
      </c>
      <c r="F6519" s="64">
        <v>1</v>
      </c>
      <c r="G6519" s="48">
        <f>+(Ventas_Wellpro[[#This Row],[Precio de Venta]]*0.16)*Ventas_Wellpro[[#This Row],[Cantidad Vendida]]</f>
        <v>22.046399999999998</v>
      </c>
      <c r="H6519" s="65">
        <v>137.79</v>
      </c>
      <c r="I6519" s="17">
        <f>+Ventas_Wellpro[[#This Row],[Total de Venta sin IVA]]+Ventas_Wellpro[[#This Row],[IVA]]</f>
        <v>159.8364</v>
      </c>
      <c r="J6519">
        <f>YEAR(Ventas_Wellpro[[#This Row],[Fecha]])</f>
        <v>2026</v>
      </c>
      <c r="K6519" t="str">
        <f>TEXT(Ventas_Wellpro[[#This Row],[Fecha]],"MMMM")</f>
        <v>agosto</v>
      </c>
      <c r="L6519">
        <f>DAY(Ventas_Wellpro[[#This Row],[Fecha]])</f>
        <v>27</v>
      </c>
    </row>
    <row r="6520" spans="2:12" x14ac:dyDescent="0.25">
      <c r="B6520" s="234">
        <v>46261</v>
      </c>
      <c r="C6520" s="74" t="s">
        <v>123</v>
      </c>
      <c r="D6520" s="94" t="s">
        <v>144</v>
      </c>
      <c r="E6520" s="63">
        <v>137.79</v>
      </c>
      <c r="F6520" s="63">
        <v>1</v>
      </c>
      <c r="G6520" s="48">
        <f>+(Ventas_Wellpro[[#This Row],[Precio de Venta]]*0.16)*Ventas_Wellpro[[#This Row],[Cantidad Vendida]]</f>
        <v>22.046399999999998</v>
      </c>
      <c r="H6520" s="48">
        <v>137.79</v>
      </c>
      <c r="I6520" s="17">
        <f>+Ventas_Wellpro[[#This Row],[Total de Venta sin IVA]]+Ventas_Wellpro[[#This Row],[IVA]]</f>
        <v>159.8364</v>
      </c>
      <c r="J6520">
        <f>YEAR(Ventas_Wellpro[[#This Row],[Fecha]])</f>
        <v>2026</v>
      </c>
      <c r="K6520" t="str">
        <f>TEXT(Ventas_Wellpro[[#This Row],[Fecha]],"MMMM")</f>
        <v>agosto</v>
      </c>
      <c r="L6520">
        <f>DAY(Ventas_Wellpro[[#This Row],[Fecha]])</f>
        <v>27</v>
      </c>
    </row>
    <row r="6521" spans="2:12" x14ac:dyDescent="0.25">
      <c r="B6521" s="235">
        <v>46261</v>
      </c>
      <c r="C6521" s="74" t="s">
        <v>123</v>
      </c>
      <c r="D6521" s="95" t="s">
        <v>144</v>
      </c>
      <c r="E6521" s="64">
        <v>137.79</v>
      </c>
      <c r="F6521" s="64">
        <v>1</v>
      </c>
      <c r="G6521" s="48">
        <f>+(Ventas_Wellpro[[#This Row],[Precio de Venta]]*0.16)*Ventas_Wellpro[[#This Row],[Cantidad Vendida]]</f>
        <v>22.046399999999998</v>
      </c>
      <c r="H6521" s="65">
        <v>137.79</v>
      </c>
      <c r="I6521" s="17">
        <f>+Ventas_Wellpro[[#This Row],[Total de Venta sin IVA]]+Ventas_Wellpro[[#This Row],[IVA]]</f>
        <v>159.8364</v>
      </c>
      <c r="J6521">
        <f>YEAR(Ventas_Wellpro[[#This Row],[Fecha]])</f>
        <v>2026</v>
      </c>
      <c r="K6521" t="str">
        <f>TEXT(Ventas_Wellpro[[#This Row],[Fecha]],"MMMM")</f>
        <v>agosto</v>
      </c>
      <c r="L6521">
        <f>DAY(Ventas_Wellpro[[#This Row],[Fecha]])</f>
        <v>27</v>
      </c>
    </row>
    <row r="6522" spans="2:12" x14ac:dyDescent="0.25">
      <c r="B6522" s="234">
        <v>46261</v>
      </c>
      <c r="C6522" s="74" t="s">
        <v>123</v>
      </c>
      <c r="D6522" s="94" t="s">
        <v>144</v>
      </c>
      <c r="E6522" s="63">
        <v>137.79</v>
      </c>
      <c r="F6522" s="63">
        <v>1</v>
      </c>
      <c r="G6522" s="48">
        <f>+(Ventas_Wellpro[[#This Row],[Precio de Venta]]*0.16)*Ventas_Wellpro[[#This Row],[Cantidad Vendida]]</f>
        <v>22.046399999999998</v>
      </c>
      <c r="H6522" s="48">
        <v>137.79</v>
      </c>
      <c r="I6522" s="17">
        <f>+Ventas_Wellpro[[#This Row],[Total de Venta sin IVA]]+Ventas_Wellpro[[#This Row],[IVA]]</f>
        <v>159.8364</v>
      </c>
      <c r="J6522">
        <f>YEAR(Ventas_Wellpro[[#This Row],[Fecha]])</f>
        <v>2026</v>
      </c>
      <c r="K6522" t="str">
        <f>TEXT(Ventas_Wellpro[[#This Row],[Fecha]],"MMMM")</f>
        <v>agosto</v>
      </c>
      <c r="L6522">
        <f>DAY(Ventas_Wellpro[[#This Row],[Fecha]])</f>
        <v>27</v>
      </c>
    </row>
    <row r="6523" spans="2:12" x14ac:dyDescent="0.25">
      <c r="B6523" s="235">
        <v>46262</v>
      </c>
      <c r="C6523" s="74" t="s">
        <v>123</v>
      </c>
      <c r="D6523" s="95" t="s">
        <v>144</v>
      </c>
      <c r="E6523" s="64">
        <v>137.79</v>
      </c>
      <c r="F6523" s="64">
        <v>1</v>
      </c>
      <c r="G6523" s="48">
        <f>+(Ventas_Wellpro[[#This Row],[Precio de Venta]]*0.16)*Ventas_Wellpro[[#This Row],[Cantidad Vendida]]</f>
        <v>22.046399999999998</v>
      </c>
      <c r="H6523" s="65">
        <v>137.79</v>
      </c>
      <c r="I6523" s="17">
        <f>+Ventas_Wellpro[[#This Row],[Total de Venta sin IVA]]+Ventas_Wellpro[[#This Row],[IVA]]</f>
        <v>159.8364</v>
      </c>
      <c r="J6523">
        <f>YEAR(Ventas_Wellpro[[#This Row],[Fecha]])</f>
        <v>2026</v>
      </c>
      <c r="K6523" t="str">
        <f>TEXT(Ventas_Wellpro[[#This Row],[Fecha]],"MMMM")</f>
        <v>agosto</v>
      </c>
      <c r="L6523">
        <f>DAY(Ventas_Wellpro[[#This Row],[Fecha]])</f>
        <v>28</v>
      </c>
    </row>
    <row r="6524" spans="2:12" x14ac:dyDescent="0.25">
      <c r="B6524" s="234">
        <v>46265</v>
      </c>
      <c r="C6524" s="74" t="s">
        <v>123</v>
      </c>
      <c r="D6524" s="94" t="s">
        <v>144</v>
      </c>
      <c r="E6524" s="63">
        <v>137.79</v>
      </c>
      <c r="F6524" s="63">
        <v>1</v>
      </c>
      <c r="G6524" s="48">
        <f>+(Ventas_Wellpro[[#This Row],[Precio de Venta]]*0.16)*Ventas_Wellpro[[#This Row],[Cantidad Vendida]]</f>
        <v>22.046399999999998</v>
      </c>
      <c r="H6524" s="48">
        <v>137.79</v>
      </c>
      <c r="I6524" s="17">
        <f>+Ventas_Wellpro[[#This Row],[Total de Venta sin IVA]]+Ventas_Wellpro[[#This Row],[IVA]]</f>
        <v>159.8364</v>
      </c>
      <c r="J6524">
        <f>YEAR(Ventas_Wellpro[[#This Row],[Fecha]])</f>
        <v>2026</v>
      </c>
      <c r="K6524" t="str">
        <f>TEXT(Ventas_Wellpro[[#This Row],[Fecha]],"MMMM")</f>
        <v>agosto</v>
      </c>
      <c r="L6524">
        <f>DAY(Ventas_Wellpro[[#This Row],[Fecha]])</f>
        <v>31</v>
      </c>
    </row>
    <row r="6525" spans="2:12" x14ac:dyDescent="0.25">
      <c r="B6525" s="235">
        <v>46265</v>
      </c>
      <c r="C6525" s="74" t="s">
        <v>123</v>
      </c>
      <c r="D6525" s="95" t="s">
        <v>144</v>
      </c>
      <c r="E6525" s="64">
        <v>137.79</v>
      </c>
      <c r="F6525" s="64">
        <v>1</v>
      </c>
      <c r="G6525" s="48">
        <f>+(Ventas_Wellpro[[#This Row],[Precio de Venta]]*0.16)*Ventas_Wellpro[[#This Row],[Cantidad Vendida]]</f>
        <v>22.046399999999998</v>
      </c>
      <c r="H6525" s="65">
        <v>137.79</v>
      </c>
      <c r="I6525" s="17">
        <f>+Ventas_Wellpro[[#This Row],[Total de Venta sin IVA]]+Ventas_Wellpro[[#This Row],[IVA]]</f>
        <v>159.8364</v>
      </c>
      <c r="J6525">
        <f>YEAR(Ventas_Wellpro[[#This Row],[Fecha]])</f>
        <v>2026</v>
      </c>
      <c r="K6525" t="str">
        <f>TEXT(Ventas_Wellpro[[#This Row],[Fecha]],"MMMM")</f>
        <v>agosto</v>
      </c>
      <c r="L6525">
        <f>DAY(Ventas_Wellpro[[#This Row],[Fecha]])</f>
        <v>31</v>
      </c>
    </row>
    <row r="6526" spans="2:12" x14ac:dyDescent="0.25">
      <c r="B6526" s="234">
        <v>46265</v>
      </c>
      <c r="C6526" s="74" t="s">
        <v>123</v>
      </c>
      <c r="D6526" s="94" t="s">
        <v>144</v>
      </c>
      <c r="E6526" s="63">
        <v>137.79</v>
      </c>
      <c r="F6526" s="63">
        <v>1</v>
      </c>
      <c r="G6526" s="48">
        <f>+(Ventas_Wellpro[[#This Row],[Precio de Venta]]*0.16)*Ventas_Wellpro[[#This Row],[Cantidad Vendida]]</f>
        <v>22.046399999999998</v>
      </c>
      <c r="H6526" s="48">
        <v>137.79</v>
      </c>
      <c r="I6526" s="17">
        <f>+Ventas_Wellpro[[#This Row],[Total de Venta sin IVA]]+Ventas_Wellpro[[#This Row],[IVA]]</f>
        <v>159.8364</v>
      </c>
      <c r="J6526">
        <f>YEAR(Ventas_Wellpro[[#This Row],[Fecha]])</f>
        <v>2026</v>
      </c>
      <c r="K6526" t="str">
        <f>TEXT(Ventas_Wellpro[[#This Row],[Fecha]],"MMMM")</f>
        <v>agosto</v>
      </c>
      <c r="L6526">
        <f>DAY(Ventas_Wellpro[[#This Row],[Fecha]])</f>
        <v>31</v>
      </c>
    </row>
    <row r="6527" spans="2:12" x14ac:dyDescent="0.25">
      <c r="B6527" s="235">
        <v>46265</v>
      </c>
      <c r="C6527" s="74" t="s">
        <v>123</v>
      </c>
      <c r="D6527" s="95" t="s">
        <v>144</v>
      </c>
      <c r="E6527" s="64">
        <v>137.79</v>
      </c>
      <c r="F6527" s="64">
        <v>1</v>
      </c>
      <c r="G6527" s="48">
        <f>+(Ventas_Wellpro[[#This Row],[Precio de Venta]]*0.16)*Ventas_Wellpro[[#This Row],[Cantidad Vendida]]</f>
        <v>22.046399999999998</v>
      </c>
      <c r="H6527" s="65">
        <v>137.79</v>
      </c>
      <c r="I6527" s="17">
        <f>+Ventas_Wellpro[[#This Row],[Total de Venta sin IVA]]+Ventas_Wellpro[[#This Row],[IVA]]</f>
        <v>159.8364</v>
      </c>
      <c r="J6527">
        <f>YEAR(Ventas_Wellpro[[#This Row],[Fecha]])</f>
        <v>2026</v>
      </c>
      <c r="K6527" t="str">
        <f>TEXT(Ventas_Wellpro[[#This Row],[Fecha]],"MMMM")</f>
        <v>agosto</v>
      </c>
      <c r="L6527">
        <f>DAY(Ventas_Wellpro[[#This Row],[Fecha]])</f>
        <v>31</v>
      </c>
    </row>
    <row r="6528" spans="2:12" x14ac:dyDescent="0.25">
      <c r="B6528" s="234">
        <v>46239</v>
      </c>
      <c r="C6528" s="88" t="s">
        <v>173</v>
      </c>
      <c r="D6528" s="94" t="s">
        <v>144</v>
      </c>
      <c r="E6528" s="63">
        <v>905.16</v>
      </c>
      <c r="F6528" s="63">
        <v>1</v>
      </c>
      <c r="G6528" s="48">
        <f>+(Ventas_Wellpro[[#This Row],[Precio de Venta]]*0.16)*Ventas_Wellpro[[#This Row],[Cantidad Vendida]]</f>
        <v>144.82560000000001</v>
      </c>
      <c r="H6528" s="48">
        <v>905.16</v>
      </c>
      <c r="I6528" s="17">
        <f>+Ventas_Wellpro[[#This Row],[Total de Venta sin IVA]]+Ventas_Wellpro[[#This Row],[IVA]]</f>
        <v>1049.9856</v>
      </c>
      <c r="J6528">
        <f>YEAR(Ventas_Wellpro[[#This Row],[Fecha]])</f>
        <v>2026</v>
      </c>
      <c r="K6528" t="str">
        <f>TEXT(Ventas_Wellpro[[#This Row],[Fecha]],"MMMM")</f>
        <v>agosto</v>
      </c>
      <c r="L6528">
        <f>DAY(Ventas_Wellpro[[#This Row],[Fecha]])</f>
        <v>5</v>
      </c>
    </row>
    <row r="6529" spans="2:12" x14ac:dyDescent="0.25">
      <c r="B6529" s="235">
        <v>46240</v>
      </c>
      <c r="C6529" s="88" t="s">
        <v>173</v>
      </c>
      <c r="D6529" s="95" t="s">
        <v>144</v>
      </c>
      <c r="E6529" s="64">
        <v>905.16</v>
      </c>
      <c r="F6529" s="64">
        <v>1</v>
      </c>
      <c r="G6529" s="48">
        <f>+(Ventas_Wellpro[[#This Row],[Precio de Venta]]*0.16)*Ventas_Wellpro[[#This Row],[Cantidad Vendida]]</f>
        <v>144.82560000000001</v>
      </c>
      <c r="H6529" s="65">
        <v>905.16</v>
      </c>
      <c r="I6529" s="17">
        <f>+Ventas_Wellpro[[#This Row],[Total de Venta sin IVA]]+Ventas_Wellpro[[#This Row],[IVA]]</f>
        <v>1049.9856</v>
      </c>
      <c r="J6529">
        <f>YEAR(Ventas_Wellpro[[#This Row],[Fecha]])</f>
        <v>2026</v>
      </c>
      <c r="K6529" t="str">
        <f>TEXT(Ventas_Wellpro[[#This Row],[Fecha]],"MMMM")</f>
        <v>agosto</v>
      </c>
      <c r="L6529">
        <f>DAY(Ventas_Wellpro[[#This Row],[Fecha]])</f>
        <v>6</v>
      </c>
    </row>
    <row r="6530" spans="2:12" x14ac:dyDescent="0.25">
      <c r="B6530" s="234">
        <v>46240</v>
      </c>
      <c r="C6530" s="88" t="s">
        <v>159</v>
      </c>
      <c r="D6530" s="94" t="s">
        <v>144</v>
      </c>
      <c r="E6530" s="63">
        <v>526.72</v>
      </c>
      <c r="F6530" s="63">
        <v>1</v>
      </c>
      <c r="G6530" s="48">
        <f>+(Ventas_Wellpro[[#This Row],[Precio de Venta]]*0.16)*Ventas_Wellpro[[#This Row],[Cantidad Vendida]]</f>
        <v>84.275200000000012</v>
      </c>
      <c r="H6530" s="48">
        <v>526.72</v>
      </c>
      <c r="I6530" s="17">
        <f>+Ventas_Wellpro[[#This Row],[Total de Venta sin IVA]]+Ventas_Wellpro[[#This Row],[IVA]]</f>
        <v>610.99520000000007</v>
      </c>
      <c r="J6530">
        <f>YEAR(Ventas_Wellpro[[#This Row],[Fecha]])</f>
        <v>2026</v>
      </c>
      <c r="K6530" t="str">
        <f>TEXT(Ventas_Wellpro[[#This Row],[Fecha]],"MMMM")</f>
        <v>agosto</v>
      </c>
      <c r="L6530">
        <f>DAY(Ventas_Wellpro[[#This Row],[Fecha]])</f>
        <v>6</v>
      </c>
    </row>
    <row r="6531" spans="2:12" x14ac:dyDescent="0.25">
      <c r="B6531" s="235">
        <v>46240</v>
      </c>
      <c r="C6531" s="88" t="s">
        <v>159</v>
      </c>
      <c r="D6531" s="95" t="s">
        <v>144</v>
      </c>
      <c r="E6531" s="64">
        <v>526.72</v>
      </c>
      <c r="F6531" s="64">
        <v>1</v>
      </c>
      <c r="G6531" s="48">
        <f>+(Ventas_Wellpro[[#This Row],[Precio de Venta]]*0.16)*Ventas_Wellpro[[#This Row],[Cantidad Vendida]]</f>
        <v>84.275200000000012</v>
      </c>
      <c r="H6531" s="65">
        <v>526.72</v>
      </c>
      <c r="I6531" s="17">
        <f>+Ventas_Wellpro[[#This Row],[Total de Venta sin IVA]]+Ventas_Wellpro[[#This Row],[IVA]]</f>
        <v>610.99520000000007</v>
      </c>
      <c r="J6531">
        <f>YEAR(Ventas_Wellpro[[#This Row],[Fecha]])</f>
        <v>2026</v>
      </c>
      <c r="K6531" t="str">
        <f>TEXT(Ventas_Wellpro[[#This Row],[Fecha]],"MMMM")</f>
        <v>agosto</v>
      </c>
      <c r="L6531">
        <f>DAY(Ventas_Wellpro[[#This Row],[Fecha]])</f>
        <v>6</v>
      </c>
    </row>
    <row r="6532" spans="2:12" x14ac:dyDescent="0.25">
      <c r="B6532" s="234">
        <v>46244</v>
      </c>
      <c r="C6532" s="88" t="s">
        <v>159</v>
      </c>
      <c r="D6532" s="94" t="s">
        <v>144</v>
      </c>
      <c r="E6532" s="63">
        <v>526.72</v>
      </c>
      <c r="F6532" s="63">
        <v>1</v>
      </c>
      <c r="G6532" s="48">
        <f>+(Ventas_Wellpro[[#This Row],[Precio de Venta]]*0.16)*Ventas_Wellpro[[#This Row],[Cantidad Vendida]]</f>
        <v>84.275200000000012</v>
      </c>
      <c r="H6532" s="48">
        <v>526.72</v>
      </c>
      <c r="I6532" s="17">
        <f>+Ventas_Wellpro[[#This Row],[Total de Venta sin IVA]]+Ventas_Wellpro[[#This Row],[IVA]]</f>
        <v>610.99520000000007</v>
      </c>
      <c r="J6532">
        <f>YEAR(Ventas_Wellpro[[#This Row],[Fecha]])</f>
        <v>2026</v>
      </c>
      <c r="K6532" t="str">
        <f>TEXT(Ventas_Wellpro[[#This Row],[Fecha]],"MMMM")</f>
        <v>agosto</v>
      </c>
      <c r="L6532">
        <f>DAY(Ventas_Wellpro[[#This Row],[Fecha]])</f>
        <v>10</v>
      </c>
    </row>
    <row r="6533" spans="2:12" x14ac:dyDescent="0.25">
      <c r="B6533" s="235">
        <v>46251</v>
      </c>
      <c r="C6533" s="88" t="s">
        <v>159</v>
      </c>
      <c r="D6533" s="95" t="s">
        <v>144</v>
      </c>
      <c r="E6533" s="64">
        <v>526.72</v>
      </c>
      <c r="F6533" s="64">
        <v>1</v>
      </c>
      <c r="G6533" s="48">
        <f>+(Ventas_Wellpro[[#This Row],[Precio de Venta]]*0.16)*Ventas_Wellpro[[#This Row],[Cantidad Vendida]]</f>
        <v>84.275200000000012</v>
      </c>
      <c r="H6533" s="65">
        <v>526.72</v>
      </c>
      <c r="I6533" s="17">
        <f>+Ventas_Wellpro[[#This Row],[Total de Venta sin IVA]]+Ventas_Wellpro[[#This Row],[IVA]]</f>
        <v>610.99520000000007</v>
      </c>
      <c r="J6533">
        <f>YEAR(Ventas_Wellpro[[#This Row],[Fecha]])</f>
        <v>2026</v>
      </c>
      <c r="K6533" t="str">
        <f>TEXT(Ventas_Wellpro[[#This Row],[Fecha]],"MMMM")</f>
        <v>agosto</v>
      </c>
      <c r="L6533">
        <f>DAY(Ventas_Wellpro[[#This Row],[Fecha]])</f>
        <v>17</v>
      </c>
    </row>
    <row r="6534" spans="2:12" x14ac:dyDescent="0.25">
      <c r="B6534" s="234">
        <v>46251</v>
      </c>
      <c r="C6534" s="123" t="s">
        <v>156</v>
      </c>
      <c r="D6534" s="94" t="s">
        <v>144</v>
      </c>
      <c r="E6534" s="63">
        <v>526.72</v>
      </c>
      <c r="F6534" s="63">
        <v>1</v>
      </c>
      <c r="G6534" s="48">
        <f>+(Ventas_Wellpro[[#This Row],[Precio de Venta]]*0.16)*Ventas_Wellpro[[#This Row],[Cantidad Vendida]]</f>
        <v>84.275200000000012</v>
      </c>
      <c r="H6534" s="48">
        <v>526.72</v>
      </c>
      <c r="I6534" s="17">
        <f>+Ventas_Wellpro[[#This Row],[Total de Venta sin IVA]]+Ventas_Wellpro[[#This Row],[IVA]]</f>
        <v>610.99520000000007</v>
      </c>
      <c r="J6534">
        <f>YEAR(Ventas_Wellpro[[#This Row],[Fecha]])</f>
        <v>2026</v>
      </c>
      <c r="K6534" t="str">
        <f>TEXT(Ventas_Wellpro[[#This Row],[Fecha]],"MMMM")</f>
        <v>agosto</v>
      </c>
      <c r="L6534">
        <f>DAY(Ventas_Wellpro[[#This Row],[Fecha]])</f>
        <v>17</v>
      </c>
    </row>
    <row r="6535" spans="2:12" x14ac:dyDescent="0.25">
      <c r="B6535" s="234">
        <v>46245</v>
      </c>
      <c r="C6535" s="88" t="s">
        <v>57</v>
      </c>
      <c r="D6535" s="94" t="s">
        <v>208</v>
      </c>
      <c r="E6535" s="63">
        <v>14.655099999999999</v>
      </c>
      <c r="F6535" s="63">
        <v>85</v>
      </c>
      <c r="G6535" s="48">
        <f>+(Ventas_Wellpro[[#This Row],[Precio de Venta]]*0.16)*Ventas_Wellpro[[#This Row],[Cantidad Vendida]]</f>
        <v>199.30935999999997</v>
      </c>
      <c r="H6535" s="48">
        <v>1245.68</v>
      </c>
      <c r="I6535" s="17">
        <f>+Ventas_Wellpro[[#This Row],[Total de Venta sin IVA]]+Ventas_Wellpro[[#This Row],[IVA]]</f>
        <v>1444.98936</v>
      </c>
      <c r="J6535">
        <f>YEAR(Ventas_Wellpro[[#This Row],[Fecha]])</f>
        <v>2026</v>
      </c>
      <c r="K6535" t="str">
        <f>TEXT(Ventas_Wellpro[[#This Row],[Fecha]],"MMMM")</f>
        <v>agosto</v>
      </c>
      <c r="L6535">
        <f>DAY(Ventas_Wellpro[[#This Row],[Fecha]])</f>
        <v>11</v>
      </c>
    </row>
    <row r="6536" spans="2:12" x14ac:dyDescent="0.25">
      <c r="B6536" s="236">
        <v>46267</v>
      </c>
      <c r="C6536" s="221" t="s">
        <v>259</v>
      </c>
      <c r="D6536" s="238" t="s">
        <v>145</v>
      </c>
      <c r="E6536" s="240">
        <v>54.96</v>
      </c>
      <c r="F6536" s="240">
        <v>100</v>
      </c>
      <c r="G6536" s="48">
        <f>+(Ventas_Wellpro[[#This Row],[Precio de Venta]]*0.16)*Ventas_Wellpro[[#This Row],[Cantidad Vendida]]</f>
        <v>879.36</v>
      </c>
      <c r="H6536" s="242">
        <v>5496</v>
      </c>
      <c r="I6536" s="17">
        <f>+Ventas_Wellpro[[#This Row],[Total de Venta sin IVA]]+Ventas_Wellpro[[#This Row],[IVA]]</f>
        <v>6375.36</v>
      </c>
      <c r="J6536">
        <f>YEAR(Ventas_Wellpro[[#This Row],[Fecha]])</f>
        <v>2026</v>
      </c>
      <c r="K6536" t="str">
        <f>TEXT(Ventas_Wellpro[[#This Row],[Fecha]],"MMMM")</f>
        <v>septiembre</v>
      </c>
      <c r="L6536">
        <f>DAY(Ventas_Wellpro[[#This Row],[Fecha]])</f>
        <v>2</v>
      </c>
    </row>
    <row r="6537" spans="2:12" x14ac:dyDescent="0.25">
      <c r="B6537" s="237">
        <v>46267</v>
      </c>
      <c r="C6537" s="226" t="s">
        <v>260</v>
      </c>
      <c r="D6537" s="239" t="s">
        <v>145</v>
      </c>
      <c r="E6537" s="241">
        <v>54.96</v>
      </c>
      <c r="F6537" s="241">
        <v>100</v>
      </c>
      <c r="G6537" s="48">
        <f>+(Ventas_Wellpro[[#This Row],[Precio de Venta]]*0.16)*Ventas_Wellpro[[#This Row],[Cantidad Vendida]]</f>
        <v>879.36</v>
      </c>
      <c r="H6537" s="243">
        <v>5496</v>
      </c>
      <c r="I6537" s="17">
        <f>+Ventas_Wellpro[[#This Row],[Total de Venta sin IVA]]+Ventas_Wellpro[[#This Row],[IVA]]</f>
        <v>6375.36</v>
      </c>
      <c r="J6537">
        <f>YEAR(Ventas_Wellpro[[#This Row],[Fecha]])</f>
        <v>2026</v>
      </c>
      <c r="K6537" t="str">
        <f>TEXT(Ventas_Wellpro[[#This Row],[Fecha]],"MMMM")</f>
        <v>septiembre</v>
      </c>
      <c r="L6537">
        <f>DAY(Ventas_Wellpro[[#This Row],[Fecha]])</f>
        <v>2</v>
      </c>
    </row>
    <row r="6538" spans="2:12" x14ac:dyDescent="0.25">
      <c r="B6538" s="236">
        <v>46267</v>
      </c>
      <c r="C6538" s="74" t="s">
        <v>22</v>
      </c>
      <c r="D6538" s="238" t="s">
        <v>144</v>
      </c>
      <c r="E6538" s="240">
        <v>107.76</v>
      </c>
      <c r="F6538" s="240">
        <v>1</v>
      </c>
      <c r="G6538" s="48">
        <f>+(Ventas_Wellpro[[#This Row],[Precio de Venta]]*0.16)*Ventas_Wellpro[[#This Row],[Cantidad Vendida]]</f>
        <v>17.241600000000002</v>
      </c>
      <c r="H6538" s="242">
        <v>107.76</v>
      </c>
      <c r="I6538" s="17">
        <f>+Ventas_Wellpro[[#This Row],[Total de Venta sin IVA]]+Ventas_Wellpro[[#This Row],[IVA]]</f>
        <v>125.00160000000001</v>
      </c>
      <c r="J6538">
        <f>YEAR(Ventas_Wellpro[[#This Row],[Fecha]])</f>
        <v>2026</v>
      </c>
      <c r="K6538" t="str">
        <f>TEXT(Ventas_Wellpro[[#This Row],[Fecha]],"MMMM")</f>
        <v>septiembre</v>
      </c>
      <c r="L6538">
        <f>DAY(Ventas_Wellpro[[#This Row],[Fecha]])</f>
        <v>2</v>
      </c>
    </row>
    <row r="6539" spans="2:12" x14ac:dyDescent="0.25">
      <c r="B6539" s="237">
        <v>46267</v>
      </c>
      <c r="C6539" s="74" t="s">
        <v>22</v>
      </c>
      <c r="D6539" s="239" t="s">
        <v>144</v>
      </c>
      <c r="E6539" s="241">
        <v>107.76</v>
      </c>
      <c r="F6539" s="241">
        <v>1</v>
      </c>
      <c r="G6539" s="48">
        <f>+(Ventas_Wellpro[[#This Row],[Precio de Venta]]*0.16)*Ventas_Wellpro[[#This Row],[Cantidad Vendida]]</f>
        <v>17.241600000000002</v>
      </c>
      <c r="H6539" s="243">
        <v>107.76</v>
      </c>
      <c r="I6539" s="17">
        <f>+Ventas_Wellpro[[#This Row],[Total de Venta sin IVA]]+Ventas_Wellpro[[#This Row],[IVA]]</f>
        <v>125.00160000000001</v>
      </c>
      <c r="J6539">
        <f>YEAR(Ventas_Wellpro[[#This Row],[Fecha]])</f>
        <v>2026</v>
      </c>
      <c r="K6539" t="str">
        <f>TEXT(Ventas_Wellpro[[#This Row],[Fecha]],"MMMM")</f>
        <v>septiembre</v>
      </c>
      <c r="L6539">
        <f>DAY(Ventas_Wellpro[[#This Row],[Fecha]])</f>
        <v>2</v>
      </c>
    </row>
    <row r="6540" spans="2:12" x14ac:dyDescent="0.25">
      <c r="B6540" s="236">
        <v>46267</v>
      </c>
      <c r="C6540" s="74" t="s">
        <v>22</v>
      </c>
      <c r="D6540" s="238" t="s">
        <v>144</v>
      </c>
      <c r="E6540" s="240">
        <v>107.76</v>
      </c>
      <c r="F6540" s="240">
        <v>1</v>
      </c>
      <c r="G6540" s="48">
        <f>+(Ventas_Wellpro[[#This Row],[Precio de Venta]]*0.16)*Ventas_Wellpro[[#This Row],[Cantidad Vendida]]</f>
        <v>17.241600000000002</v>
      </c>
      <c r="H6540" s="242">
        <v>107.76</v>
      </c>
      <c r="I6540" s="17">
        <f>+Ventas_Wellpro[[#This Row],[Total de Venta sin IVA]]+Ventas_Wellpro[[#This Row],[IVA]]</f>
        <v>125.00160000000001</v>
      </c>
      <c r="J6540">
        <f>YEAR(Ventas_Wellpro[[#This Row],[Fecha]])</f>
        <v>2026</v>
      </c>
      <c r="K6540" t="str">
        <f>TEXT(Ventas_Wellpro[[#This Row],[Fecha]],"MMMM")</f>
        <v>septiembre</v>
      </c>
      <c r="L6540">
        <f>DAY(Ventas_Wellpro[[#This Row],[Fecha]])</f>
        <v>2</v>
      </c>
    </row>
    <row r="6541" spans="2:12" x14ac:dyDescent="0.25">
      <c r="B6541" s="237">
        <v>46267</v>
      </c>
      <c r="C6541" s="74" t="s">
        <v>22</v>
      </c>
      <c r="D6541" s="239" t="s">
        <v>144</v>
      </c>
      <c r="E6541" s="241">
        <v>107.76</v>
      </c>
      <c r="F6541" s="241">
        <v>1</v>
      </c>
      <c r="G6541" s="48">
        <f>+(Ventas_Wellpro[[#This Row],[Precio de Venta]]*0.16)*Ventas_Wellpro[[#This Row],[Cantidad Vendida]]</f>
        <v>17.241600000000002</v>
      </c>
      <c r="H6541" s="243">
        <v>107.76</v>
      </c>
      <c r="I6541" s="17">
        <f>+Ventas_Wellpro[[#This Row],[Total de Venta sin IVA]]+Ventas_Wellpro[[#This Row],[IVA]]</f>
        <v>125.00160000000001</v>
      </c>
      <c r="J6541">
        <f>YEAR(Ventas_Wellpro[[#This Row],[Fecha]])</f>
        <v>2026</v>
      </c>
      <c r="K6541" t="str">
        <f>TEXT(Ventas_Wellpro[[#This Row],[Fecha]],"MMMM")</f>
        <v>septiembre</v>
      </c>
      <c r="L6541">
        <f>DAY(Ventas_Wellpro[[#This Row],[Fecha]])</f>
        <v>2</v>
      </c>
    </row>
    <row r="6542" spans="2:12" x14ac:dyDescent="0.25">
      <c r="B6542" s="236">
        <v>46267</v>
      </c>
      <c r="C6542" s="74" t="s">
        <v>22</v>
      </c>
      <c r="D6542" s="238" t="s">
        <v>144</v>
      </c>
      <c r="E6542" s="240">
        <v>107.76</v>
      </c>
      <c r="F6542" s="240">
        <v>1</v>
      </c>
      <c r="G6542" s="48">
        <f>+(Ventas_Wellpro[[#This Row],[Precio de Venta]]*0.16)*Ventas_Wellpro[[#This Row],[Cantidad Vendida]]</f>
        <v>17.241600000000002</v>
      </c>
      <c r="H6542" s="242">
        <v>107.76</v>
      </c>
      <c r="I6542" s="17">
        <f>+Ventas_Wellpro[[#This Row],[Total de Venta sin IVA]]+Ventas_Wellpro[[#This Row],[IVA]]</f>
        <v>125.00160000000001</v>
      </c>
      <c r="J6542">
        <f>YEAR(Ventas_Wellpro[[#This Row],[Fecha]])</f>
        <v>2026</v>
      </c>
      <c r="K6542" t="str">
        <f>TEXT(Ventas_Wellpro[[#This Row],[Fecha]],"MMMM")</f>
        <v>septiembre</v>
      </c>
      <c r="L6542">
        <f>DAY(Ventas_Wellpro[[#This Row],[Fecha]])</f>
        <v>2</v>
      </c>
    </row>
    <row r="6543" spans="2:12" x14ac:dyDescent="0.25">
      <c r="B6543" s="237">
        <v>46267</v>
      </c>
      <c r="C6543" s="74" t="s">
        <v>22</v>
      </c>
      <c r="D6543" s="239" t="s">
        <v>144</v>
      </c>
      <c r="E6543" s="241">
        <v>107.76</v>
      </c>
      <c r="F6543" s="241">
        <v>1</v>
      </c>
      <c r="G6543" s="48">
        <f>+(Ventas_Wellpro[[#This Row],[Precio de Venta]]*0.16)*Ventas_Wellpro[[#This Row],[Cantidad Vendida]]</f>
        <v>17.241600000000002</v>
      </c>
      <c r="H6543" s="243">
        <v>107.76</v>
      </c>
      <c r="I6543" s="17">
        <f>+Ventas_Wellpro[[#This Row],[Total de Venta sin IVA]]+Ventas_Wellpro[[#This Row],[IVA]]</f>
        <v>125.00160000000001</v>
      </c>
      <c r="J6543">
        <f>YEAR(Ventas_Wellpro[[#This Row],[Fecha]])</f>
        <v>2026</v>
      </c>
      <c r="K6543" t="str">
        <f>TEXT(Ventas_Wellpro[[#This Row],[Fecha]],"MMMM")</f>
        <v>septiembre</v>
      </c>
      <c r="L6543">
        <f>DAY(Ventas_Wellpro[[#This Row],[Fecha]])</f>
        <v>2</v>
      </c>
    </row>
    <row r="6544" spans="2:12" x14ac:dyDescent="0.25">
      <c r="B6544" s="236">
        <v>46267</v>
      </c>
      <c r="C6544" s="74" t="s">
        <v>22</v>
      </c>
      <c r="D6544" s="238" t="s">
        <v>144</v>
      </c>
      <c r="E6544" s="240">
        <v>107.76</v>
      </c>
      <c r="F6544" s="240">
        <v>1</v>
      </c>
      <c r="G6544" s="48">
        <f>+(Ventas_Wellpro[[#This Row],[Precio de Venta]]*0.16)*Ventas_Wellpro[[#This Row],[Cantidad Vendida]]</f>
        <v>17.241600000000002</v>
      </c>
      <c r="H6544" s="242">
        <v>107.76</v>
      </c>
      <c r="I6544" s="17">
        <f>+Ventas_Wellpro[[#This Row],[Total de Venta sin IVA]]+Ventas_Wellpro[[#This Row],[IVA]]</f>
        <v>125.00160000000001</v>
      </c>
      <c r="J6544">
        <f>YEAR(Ventas_Wellpro[[#This Row],[Fecha]])</f>
        <v>2026</v>
      </c>
      <c r="K6544" t="str">
        <f>TEXT(Ventas_Wellpro[[#This Row],[Fecha]],"MMMM")</f>
        <v>septiembre</v>
      </c>
      <c r="L6544">
        <f>DAY(Ventas_Wellpro[[#This Row],[Fecha]])</f>
        <v>2</v>
      </c>
    </row>
    <row r="6545" spans="2:12" x14ac:dyDescent="0.25">
      <c r="B6545" s="237">
        <v>46267</v>
      </c>
      <c r="C6545" s="74" t="s">
        <v>22</v>
      </c>
      <c r="D6545" s="239" t="s">
        <v>144</v>
      </c>
      <c r="E6545" s="241">
        <v>107.76</v>
      </c>
      <c r="F6545" s="241">
        <v>1</v>
      </c>
      <c r="G6545" s="48">
        <f>+(Ventas_Wellpro[[#This Row],[Precio de Venta]]*0.16)*Ventas_Wellpro[[#This Row],[Cantidad Vendida]]</f>
        <v>17.241600000000002</v>
      </c>
      <c r="H6545" s="243">
        <v>107.76</v>
      </c>
      <c r="I6545" s="17">
        <f>+Ventas_Wellpro[[#This Row],[Total de Venta sin IVA]]+Ventas_Wellpro[[#This Row],[IVA]]</f>
        <v>125.00160000000001</v>
      </c>
      <c r="J6545">
        <f>YEAR(Ventas_Wellpro[[#This Row],[Fecha]])</f>
        <v>2026</v>
      </c>
      <c r="K6545" t="str">
        <f>TEXT(Ventas_Wellpro[[#This Row],[Fecha]],"MMMM")</f>
        <v>septiembre</v>
      </c>
      <c r="L6545">
        <f>DAY(Ventas_Wellpro[[#This Row],[Fecha]])</f>
        <v>2</v>
      </c>
    </row>
    <row r="6546" spans="2:12" x14ac:dyDescent="0.25">
      <c r="B6546" s="236">
        <v>46267</v>
      </c>
      <c r="C6546" s="74" t="s">
        <v>22</v>
      </c>
      <c r="D6546" s="238" t="s">
        <v>144</v>
      </c>
      <c r="E6546" s="240">
        <v>107.76</v>
      </c>
      <c r="F6546" s="240">
        <v>1</v>
      </c>
      <c r="G6546" s="48">
        <f>+(Ventas_Wellpro[[#This Row],[Precio de Venta]]*0.16)*Ventas_Wellpro[[#This Row],[Cantidad Vendida]]</f>
        <v>17.241600000000002</v>
      </c>
      <c r="H6546" s="242">
        <v>107.76</v>
      </c>
      <c r="I6546" s="17">
        <f>+Ventas_Wellpro[[#This Row],[Total de Venta sin IVA]]+Ventas_Wellpro[[#This Row],[IVA]]</f>
        <v>125.00160000000001</v>
      </c>
      <c r="J6546">
        <f>YEAR(Ventas_Wellpro[[#This Row],[Fecha]])</f>
        <v>2026</v>
      </c>
      <c r="K6546" t="str">
        <f>TEXT(Ventas_Wellpro[[#This Row],[Fecha]],"MMMM")</f>
        <v>septiembre</v>
      </c>
      <c r="L6546">
        <f>DAY(Ventas_Wellpro[[#This Row],[Fecha]])</f>
        <v>2</v>
      </c>
    </row>
    <row r="6547" spans="2:12" x14ac:dyDescent="0.25">
      <c r="B6547" s="237">
        <v>46267</v>
      </c>
      <c r="C6547" s="74" t="s">
        <v>21</v>
      </c>
      <c r="D6547" s="239" t="s">
        <v>144</v>
      </c>
      <c r="E6547" s="241">
        <v>107.76</v>
      </c>
      <c r="F6547" s="241">
        <v>1</v>
      </c>
      <c r="G6547" s="48">
        <f>+(Ventas_Wellpro[[#This Row],[Precio de Venta]]*0.16)*Ventas_Wellpro[[#This Row],[Cantidad Vendida]]</f>
        <v>17.241600000000002</v>
      </c>
      <c r="H6547" s="243">
        <v>107.76</v>
      </c>
      <c r="I6547" s="17">
        <f>+Ventas_Wellpro[[#This Row],[Total de Venta sin IVA]]+Ventas_Wellpro[[#This Row],[IVA]]</f>
        <v>125.00160000000001</v>
      </c>
      <c r="J6547">
        <f>YEAR(Ventas_Wellpro[[#This Row],[Fecha]])</f>
        <v>2026</v>
      </c>
      <c r="K6547" t="str">
        <f>TEXT(Ventas_Wellpro[[#This Row],[Fecha]],"MMMM")</f>
        <v>septiembre</v>
      </c>
      <c r="L6547">
        <f>DAY(Ventas_Wellpro[[#This Row],[Fecha]])</f>
        <v>2</v>
      </c>
    </row>
    <row r="6548" spans="2:12" x14ac:dyDescent="0.25">
      <c r="B6548" s="236">
        <v>46267</v>
      </c>
      <c r="C6548" s="74" t="s">
        <v>21</v>
      </c>
      <c r="D6548" s="238" t="s">
        <v>144</v>
      </c>
      <c r="E6548" s="240">
        <v>107.76</v>
      </c>
      <c r="F6548" s="240">
        <v>1</v>
      </c>
      <c r="G6548" s="48">
        <f>+(Ventas_Wellpro[[#This Row],[Precio de Venta]]*0.16)*Ventas_Wellpro[[#This Row],[Cantidad Vendida]]</f>
        <v>17.241600000000002</v>
      </c>
      <c r="H6548" s="242">
        <v>107.76</v>
      </c>
      <c r="I6548" s="17">
        <f>+Ventas_Wellpro[[#This Row],[Total de Venta sin IVA]]+Ventas_Wellpro[[#This Row],[IVA]]</f>
        <v>125.00160000000001</v>
      </c>
      <c r="J6548">
        <f>YEAR(Ventas_Wellpro[[#This Row],[Fecha]])</f>
        <v>2026</v>
      </c>
      <c r="K6548" t="str">
        <f>TEXT(Ventas_Wellpro[[#This Row],[Fecha]],"MMMM")</f>
        <v>septiembre</v>
      </c>
      <c r="L6548">
        <f>DAY(Ventas_Wellpro[[#This Row],[Fecha]])</f>
        <v>2</v>
      </c>
    </row>
    <row r="6549" spans="2:12" x14ac:dyDescent="0.25">
      <c r="B6549" s="237">
        <v>46267</v>
      </c>
      <c r="C6549" s="74" t="s">
        <v>21</v>
      </c>
      <c r="D6549" s="239" t="s">
        <v>144</v>
      </c>
      <c r="E6549" s="241">
        <v>107.76</v>
      </c>
      <c r="F6549" s="241">
        <v>1</v>
      </c>
      <c r="G6549" s="48">
        <f>+(Ventas_Wellpro[[#This Row],[Precio de Venta]]*0.16)*Ventas_Wellpro[[#This Row],[Cantidad Vendida]]</f>
        <v>17.241600000000002</v>
      </c>
      <c r="H6549" s="243">
        <v>107.76</v>
      </c>
      <c r="I6549" s="17">
        <f>+Ventas_Wellpro[[#This Row],[Total de Venta sin IVA]]+Ventas_Wellpro[[#This Row],[IVA]]</f>
        <v>125.00160000000001</v>
      </c>
      <c r="J6549">
        <f>YEAR(Ventas_Wellpro[[#This Row],[Fecha]])</f>
        <v>2026</v>
      </c>
      <c r="K6549" t="str">
        <f>TEXT(Ventas_Wellpro[[#This Row],[Fecha]],"MMMM")</f>
        <v>septiembre</v>
      </c>
      <c r="L6549">
        <f>DAY(Ventas_Wellpro[[#This Row],[Fecha]])</f>
        <v>2</v>
      </c>
    </row>
    <row r="6550" spans="2:12" x14ac:dyDescent="0.25">
      <c r="B6550" s="236">
        <v>46267</v>
      </c>
      <c r="C6550" s="74" t="s">
        <v>21</v>
      </c>
      <c r="D6550" s="238" t="s">
        <v>144</v>
      </c>
      <c r="E6550" s="240">
        <v>107.76</v>
      </c>
      <c r="F6550" s="240">
        <v>1</v>
      </c>
      <c r="G6550" s="48">
        <f>+(Ventas_Wellpro[[#This Row],[Precio de Venta]]*0.16)*Ventas_Wellpro[[#This Row],[Cantidad Vendida]]</f>
        <v>17.241600000000002</v>
      </c>
      <c r="H6550" s="242">
        <v>107.76</v>
      </c>
      <c r="I6550" s="17">
        <f>+Ventas_Wellpro[[#This Row],[Total de Venta sin IVA]]+Ventas_Wellpro[[#This Row],[IVA]]</f>
        <v>125.00160000000001</v>
      </c>
      <c r="J6550">
        <f>YEAR(Ventas_Wellpro[[#This Row],[Fecha]])</f>
        <v>2026</v>
      </c>
      <c r="K6550" t="str">
        <f>TEXT(Ventas_Wellpro[[#This Row],[Fecha]],"MMMM")</f>
        <v>septiembre</v>
      </c>
      <c r="L6550">
        <f>DAY(Ventas_Wellpro[[#This Row],[Fecha]])</f>
        <v>2</v>
      </c>
    </row>
    <row r="6551" spans="2:12" x14ac:dyDescent="0.25">
      <c r="B6551" s="237">
        <v>46267</v>
      </c>
      <c r="C6551" s="74" t="s">
        <v>21</v>
      </c>
      <c r="D6551" s="239" t="s">
        <v>145</v>
      </c>
      <c r="E6551" s="241">
        <v>90.54</v>
      </c>
      <c r="F6551" s="241">
        <v>20</v>
      </c>
      <c r="G6551" s="48">
        <f>+(Ventas_Wellpro[[#This Row],[Precio de Venta]]*0.16)*Ventas_Wellpro[[#This Row],[Cantidad Vendida]]</f>
        <v>289.72800000000001</v>
      </c>
      <c r="H6551" s="243">
        <v>1810.8</v>
      </c>
      <c r="I6551" s="17">
        <f>+Ventas_Wellpro[[#This Row],[Total de Venta sin IVA]]+Ventas_Wellpro[[#This Row],[IVA]]</f>
        <v>2100.5279999999998</v>
      </c>
      <c r="J6551">
        <f>YEAR(Ventas_Wellpro[[#This Row],[Fecha]])</f>
        <v>2026</v>
      </c>
      <c r="K6551" t="str">
        <f>TEXT(Ventas_Wellpro[[#This Row],[Fecha]],"MMMM")</f>
        <v>septiembre</v>
      </c>
      <c r="L6551">
        <f>DAY(Ventas_Wellpro[[#This Row],[Fecha]])</f>
        <v>2</v>
      </c>
    </row>
    <row r="6552" spans="2:12" x14ac:dyDescent="0.25">
      <c r="B6552" s="236">
        <v>46267</v>
      </c>
      <c r="C6552" s="74" t="s">
        <v>21</v>
      </c>
      <c r="D6552" s="238" t="s">
        <v>145</v>
      </c>
      <c r="E6552" s="240">
        <v>90.54</v>
      </c>
      <c r="F6552" s="240">
        <v>40</v>
      </c>
      <c r="G6552" s="48">
        <f>+(Ventas_Wellpro[[#This Row],[Precio de Venta]]*0.16)*Ventas_Wellpro[[#This Row],[Cantidad Vendida]]</f>
        <v>579.45600000000002</v>
      </c>
      <c r="H6552" s="242">
        <v>3621.6</v>
      </c>
      <c r="I6552" s="17">
        <f>+Ventas_Wellpro[[#This Row],[Total de Venta sin IVA]]+Ventas_Wellpro[[#This Row],[IVA]]</f>
        <v>4201.0559999999996</v>
      </c>
      <c r="J6552">
        <f>YEAR(Ventas_Wellpro[[#This Row],[Fecha]])</f>
        <v>2026</v>
      </c>
      <c r="K6552" t="str">
        <f>TEXT(Ventas_Wellpro[[#This Row],[Fecha]],"MMMM")</f>
        <v>septiembre</v>
      </c>
      <c r="L6552">
        <f>DAY(Ventas_Wellpro[[#This Row],[Fecha]])</f>
        <v>2</v>
      </c>
    </row>
    <row r="6553" spans="2:12" x14ac:dyDescent="0.25">
      <c r="B6553" s="237">
        <v>46267</v>
      </c>
      <c r="C6553" s="74" t="s">
        <v>24</v>
      </c>
      <c r="D6553" s="239" t="s">
        <v>144</v>
      </c>
      <c r="E6553" s="241">
        <v>107.76</v>
      </c>
      <c r="F6553" s="241">
        <v>1</v>
      </c>
      <c r="G6553" s="48">
        <f>+(Ventas_Wellpro[[#This Row],[Precio de Venta]]*0.16)*Ventas_Wellpro[[#This Row],[Cantidad Vendida]]</f>
        <v>17.241600000000002</v>
      </c>
      <c r="H6553" s="243">
        <v>107.76</v>
      </c>
      <c r="I6553" s="17">
        <f>+Ventas_Wellpro[[#This Row],[Total de Venta sin IVA]]+Ventas_Wellpro[[#This Row],[IVA]]</f>
        <v>125.00160000000001</v>
      </c>
      <c r="J6553">
        <f>YEAR(Ventas_Wellpro[[#This Row],[Fecha]])</f>
        <v>2026</v>
      </c>
      <c r="K6553" t="str">
        <f>TEXT(Ventas_Wellpro[[#This Row],[Fecha]],"MMMM")</f>
        <v>septiembre</v>
      </c>
      <c r="L6553">
        <f>DAY(Ventas_Wellpro[[#This Row],[Fecha]])</f>
        <v>2</v>
      </c>
    </row>
    <row r="6554" spans="2:12" x14ac:dyDescent="0.25">
      <c r="B6554" s="236">
        <v>46267</v>
      </c>
      <c r="C6554" s="74" t="s">
        <v>16</v>
      </c>
      <c r="D6554" s="238" t="s">
        <v>144</v>
      </c>
      <c r="E6554" s="240">
        <v>905.16</v>
      </c>
      <c r="F6554" s="240">
        <v>1</v>
      </c>
      <c r="G6554" s="48">
        <f>+(Ventas_Wellpro[[#This Row],[Precio de Venta]]*0.16)*Ventas_Wellpro[[#This Row],[Cantidad Vendida]]</f>
        <v>144.82560000000001</v>
      </c>
      <c r="H6554" s="242">
        <v>905.16</v>
      </c>
      <c r="I6554" s="17">
        <f>+Ventas_Wellpro[[#This Row],[Total de Venta sin IVA]]+Ventas_Wellpro[[#This Row],[IVA]]</f>
        <v>1049.9856</v>
      </c>
      <c r="J6554">
        <f>YEAR(Ventas_Wellpro[[#This Row],[Fecha]])</f>
        <v>2026</v>
      </c>
      <c r="K6554" t="str">
        <f>TEXT(Ventas_Wellpro[[#This Row],[Fecha]],"MMMM")</f>
        <v>septiembre</v>
      </c>
      <c r="L6554">
        <f>DAY(Ventas_Wellpro[[#This Row],[Fecha]])</f>
        <v>2</v>
      </c>
    </row>
    <row r="6555" spans="2:12" x14ac:dyDescent="0.25">
      <c r="B6555" s="237">
        <v>46267</v>
      </c>
      <c r="C6555" s="74" t="s">
        <v>12</v>
      </c>
      <c r="D6555" s="239" t="s">
        <v>144</v>
      </c>
      <c r="E6555" s="241">
        <v>258.63</v>
      </c>
      <c r="F6555" s="241">
        <v>1</v>
      </c>
      <c r="G6555" s="48">
        <f>+(Ventas_Wellpro[[#This Row],[Precio de Venta]]*0.16)*Ventas_Wellpro[[#This Row],[Cantidad Vendida]]</f>
        <v>41.380800000000001</v>
      </c>
      <c r="H6555" s="243">
        <v>258.63</v>
      </c>
      <c r="I6555" s="17">
        <f>+Ventas_Wellpro[[#This Row],[Total de Venta sin IVA]]+Ventas_Wellpro[[#This Row],[IVA]]</f>
        <v>300.01080000000002</v>
      </c>
      <c r="J6555">
        <f>YEAR(Ventas_Wellpro[[#This Row],[Fecha]])</f>
        <v>2026</v>
      </c>
      <c r="K6555" t="str">
        <f>TEXT(Ventas_Wellpro[[#This Row],[Fecha]],"MMMM")</f>
        <v>septiembre</v>
      </c>
      <c r="L6555">
        <f>DAY(Ventas_Wellpro[[#This Row],[Fecha]])</f>
        <v>2</v>
      </c>
    </row>
    <row r="6556" spans="2:12" x14ac:dyDescent="0.25">
      <c r="B6556" s="236">
        <v>46267</v>
      </c>
      <c r="C6556" s="74" t="s">
        <v>12</v>
      </c>
      <c r="D6556" s="238" t="s">
        <v>144</v>
      </c>
      <c r="E6556" s="240">
        <v>258.63</v>
      </c>
      <c r="F6556" s="240">
        <v>1</v>
      </c>
      <c r="G6556" s="48">
        <f>+(Ventas_Wellpro[[#This Row],[Precio de Venta]]*0.16)*Ventas_Wellpro[[#This Row],[Cantidad Vendida]]</f>
        <v>41.380800000000001</v>
      </c>
      <c r="H6556" s="242">
        <v>258.63</v>
      </c>
      <c r="I6556" s="17">
        <f>+Ventas_Wellpro[[#This Row],[Total de Venta sin IVA]]+Ventas_Wellpro[[#This Row],[IVA]]</f>
        <v>300.01080000000002</v>
      </c>
      <c r="J6556">
        <f>YEAR(Ventas_Wellpro[[#This Row],[Fecha]])</f>
        <v>2026</v>
      </c>
      <c r="K6556" t="str">
        <f>TEXT(Ventas_Wellpro[[#This Row],[Fecha]],"MMMM")</f>
        <v>septiembre</v>
      </c>
      <c r="L6556">
        <f>DAY(Ventas_Wellpro[[#This Row],[Fecha]])</f>
        <v>2</v>
      </c>
    </row>
    <row r="6557" spans="2:12" x14ac:dyDescent="0.25">
      <c r="B6557" s="237">
        <v>46267</v>
      </c>
      <c r="C6557" s="74" t="s">
        <v>12</v>
      </c>
      <c r="D6557" s="239" t="s">
        <v>144</v>
      </c>
      <c r="E6557" s="241">
        <v>258.63</v>
      </c>
      <c r="F6557" s="241">
        <v>1</v>
      </c>
      <c r="G6557" s="48">
        <f>+(Ventas_Wellpro[[#This Row],[Precio de Venta]]*0.16)*Ventas_Wellpro[[#This Row],[Cantidad Vendida]]</f>
        <v>41.380800000000001</v>
      </c>
      <c r="H6557" s="243">
        <v>258.63</v>
      </c>
      <c r="I6557" s="17">
        <f>+Ventas_Wellpro[[#This Row],[Total de Venta sin IVA]]+Ventas_Wellpro[[#This Row],[IVA]]</f>
        <v>300.01080000000002</v>
      </c>
      <c r="J6557">
        <f>YEAR(Ventas_Wellpro[[#This Row],[Fecha]])</f>
        <v>2026</v>
      </c>
      <c r="K6557" t="str">
        <f>TEXT(Ventas_Wellpro[[#This Row],[Fecha]],"MMMM")</f>
        <v>septiembre</v>
      </c>
      <c r="L6557">
        <f>DAY(Ventas_Wellpro[[#This Row],[Fecha]])</f>
        <v>2</v>
      </c>
    </row>
    <row r="6558" spans="2:12" x14ac:dyDescent="0.25">
      <c r="B6558" s="236">
        <v>46267</v>
      </c>
      <c r="C6558" s="74" t="s">
        <v>12</v>
      </c>
      <c r="D6558" s="238" t="s">
        <v>144</v>
      </c>
      <c r="E6558" s="240">
        <v>258.63</v>
      </c>
      <c r="F6558" s="240">
        <v>1</v>
      </c>
      <c r="G6558" s="48">
        <f>+(Ventas_Wellpro[[#This Row],[Precio de Venta]]*0.16)*Ventas_Wellpro[[#This Row],[Cantidad Vendida]]</f>
        <v>41.380800000000001</v>
      </c>
      <c r="H6558" s="242">
        <v>258.63</v>
      </c>
      <c r="I6558" s="17">
        <f>+Ventas_Wellpro[[#This Row],[Total de Venta sin IVA]]+Ventas_Wellpro[[#This Row],[IVA]]</f>
        <v>300.01080000000002</v>
      </c>
      <c r="J6558">
        <f>YEAR(Ventas_Wellpro[[#This Row],[Fecha]])</f>
        <v>2026</v>
      </c>
      <c r="K6558" t="str">
        <f>TEXT(Ventas_Wellpro[[#This Row],[Fecha]],"MMMM")</f>
        <v>septiembre</v>
      </c>
      <c r="L6558">
        <f>DAY(Ventas_Wellpro[[#This Row],[Fecha]])</f>
        <v>2</v>
      </c>
    </row>
    <row r="6559" spans="2:12" x14ac:dyDescent="0.25">
      <c r="B6559" s="237">
        <v>46267</v>
      </c>
      <c r="C6559" s="74" t="s">
        <v>12</v>
      </c>
      <c r="D6559" s="239" t="s">
        <v>144</v>
      </c>
      <c r="E6559" s="241">
        <v>258.62</v>
      </c>
      <c r="F6559" s="241">
        <v>1</v>
      </c>
      <c r="G6559" s="48">
        <f>+(Ventas_Wellpro[[#This Row],[Precio de Venta]]*0.16)*Ventas_Wellpro[[#This Row],[Cantidad Vendida]]</f>
        <v>41.379200000000004</v>
      </c>
      <c r="H6559" s="243">
        <v>258.62</v>
      </c>
      <c r="I6559" s="17">
        <f>+Ventas_Wellpro[[#This Row],[Total de Venta sin IVA]]+Ventas_Wellpro[[#This Row],[IVA]]</f>
        <v>299.99920000000003</v>
      </c>
      <c r="J6559">
        <f>YEAR(Ventas_Wellpro[[#This Row],[Fecha]])</f>
        <v>2026</v>
      </c>
      <c r="K6559" t="str">
        <f>TEXT(Ventas_Wellpro[[#This Row],[Fecha]],"MMMM")</f>
        <v>septiembre</v>
      </c>
      <c r="L6559">
        <f>DAY(Ventas_Wellpro[[#This Row],[Fecha]])</f>
        <v>2</v>
      </c>
    </row>
    <row r="6560" spans="2:12" x14ac:dyDescent="0.25">
      <c r="B6560" s="236">
        <v>46267</v>
      </c>
      <c r="C6560" s="74" t="s">
        <v>12</v>
      </c>
      <c r="D6560" s="238" t="s">
        <v>144</v>
      </c>
      <c r="E6560" s="240">
        <v>258.62</v>
      </c>
      <c r="F6560" s="240">
        <v>1</v>
      </c>
      <c r="G6560" s="48">
        <f>+(Ventas_Wellpro[[#This Row],[Precio de Venta]]*0.16)*Ventas_Wellpro[[#This Row],[Cantidad Vendida]]</f>
        <v>41.379200000000004</v>
      </c>
      <c r="H6560" s="242">
        <v>258.62</v>
      </c>
      <c r="I6560" s="17">
        <f>+Ventas_Wellpro[[#This Row],[Total de Venta sin IVA]]+Ventas_Wellpro[[#This Row],[IVA]]</f>
        <v>299.99920000000003</v>
      </c>
      <c r="J6560">
        <f>YEAR(Ventas_Wellpro[[#This Row],[Fecha]])</f>
        <v>2026</v>
      </c>
      <c r="K6560" t="str">
        <f>TEXT(Ventas_Wellpro[[#This Row],[Fecha]],"MMMM")</f>
        <v>septiembre</v>
      </c>
      <c r="L6560">
        <f>DAY(Ventas_Wellpro[[#This Row],[Fecha]])</f>
        <v>2</v>
      </c>
    </row>
    <row r="6561" spans="2:12" x14ac:dyDescent="0.25">
      <c r="B6561" s="237">
        <v>46267</v>
      </c>
      <c r="C6561" s="74" t="s">
        <v>12</v>
      </c>
      <c r="D6561" s="239" t="s">
        <v>144</v>
      </c>
      <c r="E6561" s="241">
        <v>258.62</v>
      </c>
      <c r="F6561" s="241">
        <v>1</v>
      </c>
      <c r="G6561" s="48">
        <f>+(Ventas_Wellpro[[#This Row],[Precio de Venta]]*0.16)*Ventas_Wellpro[[#This Row],[Cantidad Vendida]]</f>
        <v>41.379200000000004</v>
      </c>
      <c r="H6561" s="243">
        <v>258.62</v>
      </c>
      <c r="I6561" s="17">
        <f>+Ventas_Wellpro[[#This Row],[Total de Venta sin IVA]]+Ventas_Wellpro[[#This Row],[IVA]]</f>
        <v>299.99920000000003</v>
      </c>
      <c r="J6561">
        <f>YEAR(Ventas_Wellpro[[#This Row],[Fecha]])</f>
        <v>2026</v>
      </c>
      <c r="K6561" t="str">
        <f>TEXT(Ventas_Wellpro[[#This Row],[Fecha]],"MMMM")</f>
        <v>septiembre</v>
      </c>
      <c r="L6561">
        <f>DAY(Ventas_Wellpro[[#This Row],[Fecha]])</f>
        <v>2</v>
      </c>
    </row>
    <row r="6562" spans="2:12" x14ac:dyDescent="0.25">
      <c r="B6562" s="236">
        <v>46267</v>
      </c>
      <c r="C6562" s="74" t="s">
        <v>12</v>
      </c>
      <c r="D6562" s="238" t="s">
        <v>144</v>
      </c>
      <c r="E6562" s="240">
        <v>258.62</v>
      </c>
      <c r="F6562" s="240">
        <v>1</v>
      </c>
      <c r="G6562" s="48">
        <f>+(Ventas_Wellpro[[#This Row],[Precio de Venta]]*0.16)*Ventas_Wellpro[[#This Row],[Cantidad Vendida]]</f>
        <v>41.379200000000004</v>
      </c>
      <c r="H6562" s="242">
        <v>258.62</v>
      </c>
      <c r="I6562" s="17">
        <f>+Ventas_Wellpro[[#This Row],[Total de Venta sin IVA]]+Ventas_Wellpro[[#This Row],[IVA]]</f>
        <v>299.99920000000003</v>
      </c>
      <c r="J6562">
        <f>YEAR(Ventas_Wellpro[[#This Row],[Fecha]])</f>
        <v>2026</v>
      </c>
      <c r="K6562" t="str">
        <f>TEXT(Ventas_Wellpro[[#This Row],[Fecha]],"MMMM")</f>
        <v>septiembre</v>
      </c>
      <c r="L6562">
        <f>DAY(Ventas_Wellpro[[#This Row],[Fecha]])</f>
        <v>2</v>
      </c>
    </row>
    <row r="6563" spans="2:12" x14ac:dyDescent="0.25">
      <c r="B6563" s="237">
        <v>46267</v>
      </c>
      <c r="C6563" s="74" t="s">
        <v>12</v>
      </c>
      <c r="D6563" s="239" t="s">
        <v>144</v>
      </c>
      <c r="E6563" s="241">
        <v>258.62</v>
      </c>
      <c r="F6563" s="241">
        <v>1</v>
      </c>
      <c r="G6563" s="48">
        <f>+(Ventas_Wellpro[[#This Row],[Precio de Venta]]*0.16)*Ventas_Wellpro[[#This Row],[Cantidad Vendida]]</f>
        <v>41.379200000000004</v>
      </c>
      <c r="H6563" s="243">
        <v>258.62</v>
      </c>
      <c r="I6563" s="17">
        <f>+Ventas_Wellpro[[#This Row],[Total de Venta sin IVA]]+Ventas_Wellpro[[#This Row],[IVA]]</f>
        <v>299.99920000000003</v>
      </c>
      <c r="J6563">
        <f>YEAR(Ventas_Wellpro[[#This Row],[Fecha]])</f>
        <v>2026</v>
      </c>
      <c r="K6563" t="str">
        <f>TEXT(Ventas_Wellpro[[#This Row],[Fecha]],"MMMM")</f>
        <v>septiembre</v>
      </c>
      <c r="L6563">
        <f>DAY(Ventas_Wellpro[[#This Row],[Fecha]])</f>
        <v>2</v>
      </c>
    </row>
    <row r="6564" spans="2:12" x14ac:dyDescent="0.25">
      <c r="B6564" s="236">
        <v>46267</v>
      </c>
      <c r="C6564" s="74" t="s">
        <v>11</v>
      </c>
      <c r="D6564" s="238" t="s">
        <v>144</v>
      </c>
      <c r="E6564" s="240">
        <v>258.63</v>
      </c>
      <c r="F6564" s="240">
        <v>1</v>
      </c>
      <c r="G6564" s="48">
        <f>+(Ventas_Wellpro[[#This Row],[Precio de Venta]]*0.16)*Ventas_Wellpro[[#This Row],[Cantidad Vendida]]</f>
        <v>41.380800000000001</v>
      </c>
      <c r="H6564" s="242">
        <v>258.63</v>
      </c>
      <c r="I6564" s="17">
        <f>+Ventas_Wellpro[[#This Row],[Total de Venta sin IVA]]+Ventas_Wellpro[[#This Row],[IVA]]</f>
        <v>300.01080000000002</v>
      </c>
      <c r="J6564">
        <f>YEAR(Ventas_Wellpro[[#This Row],[Fecha]])</f>
        <v>2026</v>
      </c>
      <c r="K6564" t="str">
        <f>TEXT(Ventas_Wellpro[[#This Row],[Fecha]],"MMMM")</f>
        <v>septiembre</v>
      </c>
      <c r="L6564">
        <f>DAY(Ventas_Wellpro[[#This Row],[Fecha]])</f>
        <v>2</v>
      </c>
    </row>
    <row r="6565" spans="2:12" x14ac:dyDescent="0.25">
      <c r="B6565" s="237">
        <v>46267</v>
      </c>
      <c r="C6565" s="74" t="s">
        <v>11</v>
      </c>
      <c r="D6565" s="239" t="s">
        <v>144</v>
      </c>
      <c r="E6565" s="241">
        <v>258.63</v>
      </c>
      <c r="F6565" s="241">
        <v>1</v>
      </c>
      <c r="G6565" s="48">
        <f>+(Ventas_Wellpro[[#This Row],[Precio de Venta]]*0.16)*Ventas_Wellpro[[#This Row],[Cantidad Vendida]]</f>
        <v>41.380800000000001</v>
      </c>
      <c r="H6565" s="243">
        <v>258.63</v>
      </c>
      <c r="I6565" s="17">
        <f>+Ventas_Wellpro[[#This Row],[Total de Venta sin IVA]]+Ventas_Wellpro[[#This Row],[IVA]]</f>
        <v>300.01080000000002</v>
      </c>
      <c r="J6565">
        <f>YEAR(Ventas_Wellpro[[#This Row],[Fecha]])</f>
        <v>2026</v>
      </c>
      <c r="K6565" t="str">
        <f>TEXT(Ventas_Wellpro[[#This Row],[Fecha]],"MMMM")</f>
        <v>septiembre</v>
      </c>
      <c r="L6565">
        <f>DAY(Ventas_Wellpro[[#This Row],[Fecha]])</f>
        <v>2</v>
      </c>
    </row>
    <row r="6566" spans="2:12" x14ac:dyDescent="0.25">
      <c r="B6566" s="236">
        <v>46267</v>
      </c>
      <c r="C6566" s="74" t="s">
        <v>11</v>
      </c>
      <c r="D6566" s="238" t="s">
        <v>144</v>
      </c>
      <c r="E6566" s="240">
        <v>258.63</v>
      </c>
      <c r="F6566" s="240">
        <v>1</v>
      </c>
      <c r="G6566" s="48">
        <f>+(Ventas_Wellpro[[#This Row],[Precio de Venta]]*0.16)*Ventas_Wellpro[[#This Row],[Cantidad Vendida]]</f>
        <v>41.380800000000001</v>
      </c>
      <c r="H6566" s="242">
        <v>258.63</v>
      </c>
      <c r="I6566" s="17">
        <f>+Ventas_Wellpro[[#This Row],[Total de Venta sin IVA]]+Ventas_Wellpro[[#This Row],[IVA]]</f>
        <v>300.01080000000002</v>
      </c>
      <c r="J6566">
        <f>YEAR(Ventas_Wellpro[[#This Row],[Fecha]])</f>
        <v>2026</v>
      </c>
      <c r="K6566" t="str">
        <f>TEXT(Ventas_Wellpro[[#This Row],[Fecha]],"MMMM")</f>
        <v>septiembre</v>
      </c>
      <c r="L6566">
        <f>DAY(Ventas_Wellpro[[#This Row],[Fecha]])</f>
        <v>2</v>
      </c>
    </row>
    <row r="6567" spans="2:12" x14ac:dyDescent="0.25">
      <c r="B6567" s="237">
        <v>46267</v>
      </c>
      <c r="C6567" s="74" t="s">
        <v>11</v>
      </c>
      <c r="D6567" s="239" t="s">
        <v>144</v>
      </c>
      <c r="E6567" s="241">
        <v>258.62</v>
      </c>
      <c r="F6567" s="241">
        <v>1</v>
      </c>
      <c r="G6567" s="48">
        <f>+(Ventas_Wellpro[[#This Row],[Precio de Venta]]*0.16)*Ventas_Wellpro[[#This Row],[Cantidad Vendida]]</f>
        <v>41.379200000000004</v>
      </c>
      <c r="H6567" s="243">
        <v>258.62</v>
      </c>
      <c r="I6567" s="17">
        <f>+Ventas_Wellpro[[#This Row],[Total de Venta sin IVA]]+Ventas_Wellpro[[#This Row],[IVA]]</f>
        <v>299.99920000000003</v>
      </c>
      <c r="J6567">
        <f>YEAR(Ventas_Wellpro[[#This Row],[Fecha]])</f>
        <v>2026</v>
      </c>
      <c r="K6567" t="str">
        <f>TEXT(Ventas_Wellpro[[#This Row],[Fecha]],"MMMM")</f>
        <v>septiembre</v>
      </c>
      <c r="L6567">
        <f>DAY(Ventas_Wellpro[[#This Row],[Fecha]])</f>
        <v>2</v>
      </c>
    </row>
    <row r="6568" spans="2:12" x14ac:dyDescent="0.25">
      <c r="B6568" s="236">
        <v>46267</v>
      </c>
      <c r="C6568" s="74" t="s">
        <v>11</v>
      </c>
      <c r="D6568" s="238" t="s">
        <v>144</v>
      </c>
      <c r="E6568" s="240">
        <v>258.62</v>
      </c>
      <c r="F6568" s="240">
        <v>1</v>
      </c>
      <c r="G6568" s="48">
        <f>+(Ventas_Wellpro[[#This Row],[Precio de Venta]]*0.16)*Ventas_Wellpro[[#This Row],[Cantidad Vendida]]</f>
        <v>41.379200000000004</v>
      </c>
      <c r="H6568" s="242">
        <v>258.62</v>
      </c>
      <c r="I6568" s="17">
        <f>+Ventas_Wellpro[[#This Row],[Total de Venta sin IVA]]+Ventas_Wellpro[[#This Row],[IVA]]</f>
        <v>299.99920000000003</v>
      </c>
      <c r="J6568">
        <f>YEAR(Ventas_Wellpro[[#This Row],[Fecha]])</f>
        <v>2026</v>
      </c>
      <c r="K6568" t="str">
        <f>TEXT(Ventas_Wellpro[[#This Row],[Fecha]],"MMMM")</f>
        <v>septiembre</v>
      </c>
      <c r="L6568">
        <f>DAY(Ventas_Wellpro[[#This Row],[Fecha]])</f>
        <v>2</v>
      </c>
    </row>
    <row r="6569" spans="2:12" x14ac:dyDescent="0.25">
      <c r="B6569" s="237">
        <v>46267</v>
      </c>
      <c r="C6569" s="74" t="s">
        <v>11</v>
      </c>
      <c r="D6569" s="239" t="s">
        <v>144</v>
      </c>
      <c r="E6569" s="241">
        <v>258.62</v>
      </c>
      <c r="F6569" s="241">
        <v>1</v>
      </c>
      <c r="G6569" s="48">
        <f>+(Ventas_Wellpro[[#This Row],[Precio de Venta]]*0.16)*Ventas_Wellpro[[#This Row],[Cantidad Vendida]]</f>
        <v>41.379200000000004</v>
      </c>
      <c r="H6569" s="243">
        <v>258.62</v>
      </c>
      <c r="I6569" s="17">
        <f>+Ventas_Wellpro[[#This Row],[Total de Venta sin IVA]]+Ventas_Wellpro[[#This Row],[IVA]]</f>
        <v>299.99920000000003</v>
      </c>
      <c r="J6569">
        <f>YEAR(Ventas_Wellpro[[#This Row],[Fecha]])</f>
        <v>2026</v>
      </c>
      <c r="K6569" t="str">
        <f>TEXT(Ventas_Wellpro[[#This Row],[Fecha]],"MMMM")</f>
        <v>septiembre</v>
      </c>
      <c r="L6569">
        <f>DAY(Ventas_Wellpro[[#This Row],[Fecha]])</f>
        <v>2</v>
      </c>
    </row>
    <row r="6570" spans="2:12" x14ac:dyDescent="0.25">
      <c r="B6570" s="236">
        <v>46267</v>
      </c>
      <c r="C6570" s="74" t="s">
        <v>10</v>
      </c>
      <c r="D6570" s="238" t="s">
        <v>144</v>
      </c>
      <c r="E6570" s="240">
        <v>258.63</v>
      </c>
      <c r="F6570" s="240">
        <v>1</v>
      </c>
      <c r="G6570" s="48">
        <f>+(Ventas_Wellpro[[#This Row],[Precio de Venta]]*0.16)*Ventas_Wellpro[[#This Row],[Cantidad Vendida]]</f>
        <v>41.380800000000001</v>
      </c>
      <c r="H6570" s="242">
        <v>258.63</v>
      </c>
      <c r="I6570" s="17">
        <f>+Ventas_Wellpro[[#This Row],[Total de Venta sin IVA]]+Ventas_Wellpro[[#This Row],[IVA]]</f>
        <v>300.01080000000002</v>
      </c>
      <c r="J6570">
        <f>YEAR(Ventas_Wellpro[[#This Row],[Fecha]])</f>
        <v>2026</v>
      </c>
      <c r="K6570" t="str">
        <f>TEXT(Ventas_Wellpro[[#This Row],[Fecha]],"MMMM")</f>
        <v>septiembre</v>
      </c>
      <c r="L6570">
        <f>DAY(Ventas_Wellpro[[#This Row],[Fecha]])</f>
        <v>2</v>
      </c>
    </row>
    <row r="6571" spans="2:12" x14ac:dyDescent="0.25">
      <c r="B6571" s="237">
        <v>46267</v>
      </c>
      <c r="C6571" s="74" t="s">
        <v>10</v>
      </c>
      <c r="D6571" s="239" t="s">
        <v>144</v>
      </c>
      <c r="E6571" s="241">
        <v>258.62</v>
      </c>
      <c r="F6571" s="241">
        <v>1</v>
      </c>
      <c r="G6571" s="48">
        <f>+(Ventas_Wellpro[[#This Row],[Precio de Venta]]*0.16)*Ventas_Wellpro[[#This Row],[Cantidad Vendida]]</f>
        <v>41.379200000000004</v>
      </c>
      <c r="H6571" s="243">
        <v>258.62</v>
      </c>
      <c r="I6571" s="17">
        <f>+Ventas_Wellpro[[#This Row],[Total de Venta sin IVA]]+Ventas_Wellpro[[#This Row],[IVA]]</f>
        <v>299.99920000000003</v>
      </c>
      <c r="J6571">
        <f>YEAR(Ventas_Wellpro[[#This Row],[Fecha]])</f>
        <v>2026</v>
      </c>
      <c r="K6571" t="str">
        <f>TEXT(Ventas_Wellpro[[#This Row],[Fecha]],"MMMM")</f>
        <v>septiembre</v>
      </c>
      <c r="L6571">
        <f>DAY(Ventas_Wellpro[[#This Row],[Fecha]])</f>
        <v>2</v>
      </c>
    </row>
    <row r="6572" spans="2:12" x14ac:dyDescent="0.25">
      <c r="B6572" s="236">
        <v>46267</v>
      </c>
      <c r="C6572" s="74" t="s">
        <v>10</v>
      </c>
      <c r="D6572" s="238" t="s">
        <v>144</v>
      </c>
      <c r="E6572" s="240">
        <v>258.62</v>
      </c>
      <c r="F6572" s="240">
        <v>1</v>
      </c>
      <c r="G6572" s="48">
        <f>+(Ventas_Wellpro[[#This Row],[Precio de Venta]]*0.16)*Ventas_Wellpro[[#This Row],[Cantidad Vendida]]</f>
        <v>41.379200000000004</v>
      </c>
      <c r="H6572" s="242">
        <v>258.62</v>
      </c>
      <c r="I6572" s="17">
        <f>+Ventas_Wellpro[[#This Row],[Total de Venta sin IVA]]+Ventas_Wellpro[[#This Row],[IVA]]</f>
        <v>299.99920000000003</v>
      </c>
      <c r="J6572">
        <f>YEAR(Ventas_Wellpro[[#This Row],[Fecha]])</f>
        <v>2026</v>
      </c>
      <c r="K6572" t="str">
        <f>TEXT(Ventas_Wellpro[[#This Row],[Fecha]],"MMMM")</f>
        <v>septiembre</v>
      </c>
      <c r="L6572">
        <f>DAY(Ventas_Wellpro[[#This Row],[Fecha]])</f>
        <v>2</v>
      </c>
    </row>
    <row r="6573" spans="2:12" x14ac:dyDescent="0.25">
      <c r="B6573" s="237">
        <v>46267</v>
      </c>
      <c r="C6573" s="74" t="s">
        <v>10</v>
      </c>
      <c r="D6573" s="239" t="s">
        <v>144</v>
      </c>
      <c r="E6573" s="241">
        <v>258.62</v>
      </c>
      <c r="F6573" s="241">
        <v>1</v>
      </c>
      <c r="G6573" s="48">
        <f>+(Ventas_Wellpro[[#This Row],[Precio de Venta]]*0.16)*Ventas_Wellpro[[#This Row],[Cantidad Vendida]]</f>
        <v>41.379200000000004</v>
      </c>
      <c r="H6573" s="243">
        <v>258.62</v>
      </c>
      <c r="I6573" s="17">
        <f>+Ventas_Wellpro[[#This Row],[Total de Venta sin IVA]]+Ventas_Wellpro[[#This Row],[IVA]]</f>
        <v>299.99920000000003</v>
      </c>
      <c r="J6573">
        <f>YEAR(Ventas_Wellpro[[#This Row],[Fecha]])</f>
        <v>2026</v>
      </c>
      <c r="K6573" t="str">
        <f>TEXT(Ventas_Wellpro[[#This Row],[Fecha]],"MMMM")</f>
        <v>septiembre</v>
      </c>
      <c r="L6573">
        <f>DAY(Ventas_Wellpro[[#This Row],[Fecha]])</f>
        <v>2</v>
      </c>
    </row>
    <row r="6574" spans="2:12" x14ac:dyDescent="0.25">
      <c r="B6574" s="236">
        <v>46267</v>
      </c>
      <c r="C6574" s="74" t="s">
        <v>10</v>
      </c>
      <c r="D6574" s="238" t="s">
        <v>144</v>
      </c>
      <c r="E6574" s="240">
        <v>258.62</v>
      </c>
      <c r="F6574" s="240">
        <v>1</v>
      </c>
      <c r="G6574" s="48">
        <f>+(Ventas_Wellpro[[#This Row],[Precio de Venta]]*0.16)*Ventas_Wellpro[[#This Row],[Cantidad Vendida]]</f>
        <v>41.379200000000004</v>
      </c>
      <c r="H6574" s="242">
        <v>258.62</v>
      </c>
      <c r="I6574" s="17">
        <f>+Ventas_Wellpro[[#This Row],[Total de Venta sin IVA]]+Ventas_Wellpro[[#This Row],[IVA]]</f>
        <v>299.99920000000003</v>
      </c>
      <c r="J6574">
        <f>YEAR(Ventas_Wellpro[[#This Row],[Fecha]])</f>
        <v>2026</v>
      </c>
      <c r="K6574" t="str">
        <f>TEXT(Ventas_Wellpro[[#This Row],[Fecha]],"MMMM")</f>
        <v>septiembre</v>
      </c>
      <c r="L6574">
        <f>DAY(Ventas_Wellpro[[#This Row],[Fecha]])</f>
        <v>2</v>
      </c>
    </row>
    <row r="6575" spans="2:12" x14ac:dyDescent="0.25">
      <c r="B6575" s="237">
        <v>46267</v>
      </c>
      <c r="C6575" s="74" t="s">
        <v>10</v>
      </c>
      <c r="D6575" s="239" t="s">
        <v>144</v>
      </c>
      <c r="E6575" s="241">
        <v>258.62</v>
      </c>
      <c r="F6575" s="241">
        <v>1</v>
      </c>
      <c r="G6575" s="48">
        <f>+(Ventas_Wellpro[[#This Row],[Precio de Venta]]*0.16)*Ventas_Wellpro[[#This Row],[Cantidad Vendida]]</f>
        <v>41.379200000000004</v>
      </c>
      <c r="H6575" s="243">
        <v>258.62</v>
      </c>
      <c r="I6575" s="17">
        <f>+Ventas_Wellpro[[#This Row],[Total de Venta sin IVA]]+Ventas_Wellpro[[#This Row],[IVA]]</f>
        <v>299.99920000000003</v>
      </c>
      <c r="J6575">
        <f>YEAR(Ventas_Wellpro[[#This Row],[Fecha]])</f>
        <v>2026</v>
      </c>
      <c r="K6575" t="str">
        <f>TEXT(Ventas_Wellpro[[#This Row],[Fecha]],"MMMM")</f>
        <v>septiembre</v>
      </c>
      <c r="L6575">
        <f>DAY(Ventas_Wellpro[[#This Row],[Fecha]])</f>
        <v>2</v>
      </c>
    </row>
    <row r="6576" spans="2:12" x14ac:dyDescent="0.25">
      <c r="B6576" s="236">
        <v>46267</v>
      </c>
      <c r="C6576" s="74" t="s">
        <v>123</v>
      </c>
      <c r="D6576" s="238" t="s">
        <v>144</v>
      </c>
      <c r="E6576" s="240">
        <v>107.76</v>
      </c>
      <c r="F6576" s="240">
        <v>1</v>
      </c>
      <c r="G6576" s="48">
        <f>+(Ventas_Wellpro[[#This Row],[Precio de Venta]]*0.16)*Ventas_Wellpro[[#This Row],[Cantidad Vendida]]</f>
        <v>17.241600000000002</v>
      </c>
      <c r="H6576" s="242">
        <v>107.76</v>
      </c>
      <c r="I6576" s="17">
        <f>+Ventas_Wellpro[[#This Row],[Total de Venta sin IVA]]+Ventas_Wellpro[[#This Row],[IVA]]</f>
        <v>125.00160000000001</v>
      </c>
      <c r="J6576">
        <f>YEAR(Ventas_Wellpro[[#This Row],[Fecha]])</f>
        <v>2026</v>
      </c>
      <c r="K6576" t="str">
        <f>TEXT(Ventas_Wellpro[[#This Row],[Fecha]],"MMMM")</f>
        <v>septiembre</v>
      </c>
      <c r="L6576">
        <f>DAY(Ventas_Wellpro[[#This Row],[Fecha]])</f>
        <v>2</v>
      </c>
    </row>
    <row r="6577" spans="2:12" x14ac:dyDescent="0.25">
      <c r="B6577" s="237">
        <v>46267</v>
      </c>
      <c r="C6577" s="74" t="s">
        <v>123</v>
      </c>
      <c r="D6577" s="239" t="s">
        <v>144</v>
      </c>
      <c r="E6577" s="241">
        <v>107.76</v>
      </c>
      <c r="F6577" s="241">
        <v>1</v>
      </c>
      <c r="G6577" s="48">
        <f>+(Ventas_Wellpro[[#This Row],[Precio de Venta]]*0.16)*Ventas_Wellpro[[#This Row],[Cantidad Vendida]]</f>
        <v>17.241600000000002</v>
      </c>
      <c r="H6577" s="243">
        <v>107.76</v>
      </c>
      <c r="I6577" s="17">
        <f>+Ventas_Wellpro[[#This Row],[Total de Venta sin IVA]]+Ventas_Wellpro[[#This Row],[IVA]]</f>
        <v>125.00160000000001</v>
      </c>
      <c r="J6577">
        <f>YEAR(Ventas_Wellpro[[#This Row],[Fecha]])</f>
        <v>2026</v>
      </c>
      <c r="K6577" t="str">
        <f>TEXT(Ventas_Wellpro[[#This Row],[Fecha]],"MMMM")</f>
        <v>septiembre</v>
      </c>
      <c r="L6577">
        <f>DAY(Ventas_Wellpro[[#This Row],[Fecha]])</f>
        <v>2</v>
      </c>
    </row>
    <row r="6578" spans="2:12" x14ac:dyDescent="0.25">
      <c r="B6578" s="236">
        <v>46267</v>
      </c>
      <c r="C6578" s="74" t="s">
        <v>123</v>
      </c>
      <c r="D6578" s="238" t="s">
        <v>144</v>
      </c>
      <c r="E6578" s="240">
        <v>107.76</v>
      </c>
      <c r="F6578" s="240">
        <v>2</v>
      </c>
      <c r="G6578" s="48">
        <f>+(Ventas_Wellpro[[#This Row],[Precio de Venta]]*0.16)*Ventas_Wellpro[[#This Row],[Cantidad Vendida]]</f>
        <v>34.483200000000004</v>
      </c>
      <c r="H6578" s="242">
        <v>215.52</v>
      </c>
      <c r="I6578" s="17">
        <f>+Ventas_Wellpro[[#This Row],[Total de Venta sin IVA]]+Ventas_Wellpro[[#This Row],[IVA]]</f>
        <v>250.00320000000002</v>
      </c>
      <c r="J6578">
        <f>YEAR(Ventas_Wellpro[[#This Row],[Fecha]])</f>
        <v>2026</v>
      </c>
      <c r="K6578" t="str">
        <f>TEXT(Ventas_Wellpro[[#This Row],[Fecha]],"MMMM")</f>
        <v>septiembre</v>
      </c>
      <c r="L6578">
        <f>DAY(Ventas_Wellpro[[#This Row],[Fecha]])</f>
        <v>2</v>
      </c>
    </row>
    <row r="6579" spans="2:12" x14ac:dyDescent="0.25">
      <c r="B6579" s="236">
        <v>46268</v>
      </c>
      <c r="C6579" s="244" t="s">
        <v>18</v>
      </c>
      <c r="D6579" s="238" t="s">
        <v>217</v>
      </c>
      <c r="E6579" s="240">
        <v>576.5</v>
      </c>
      <c r="F6579" s="240">
        <v>8</v>
      </c>
      <c r="G6579" s="48">
        <f>+(Ventas_Wellpro[[#This Row],[Precio de Venta]]*0.16)*Ventas_Wellpro[[#This Row],[Cantidad Vendida]]</f>
        <v>737.92</v>
      </c>
      <c r="H6579" s="242">
        <v>4612</v>
      </c>
      <c r="I6579" s="17">
        <f>+Ventas_Wellpro[[#This Row],[Total de Venta sin IVA]]+Ventas_Wellpro[[#This Row],[IVA]]</f>
        <v>5349.92</v>
      </c>
      <c r="J6579">
        <f>YEAR(Ventas_Wellpro[[#This Row],[Fecha]])</f>
        <v>2026</v>
      </c>
      <c r="K6579" t="str">
        <f>TEXT(Ventas_Wellpro[[#This Row],[Fecha]],"MMMM")</f>
        <v>septiembre</v>
      </c>
      <c r="L6579">
        <f>DAY(Ventas_Wellpro[[#This Row],[Fecha]])</f>
        <v>3</v>
      </c>
    </row>
    <row r="6580" spans="2:12" x14ac:dyDescent="0.25">
      <c r="B6580" s="237">
        <v>46268</v>
      </c>
      <c r="C6580" s="244" t="s">
        <v>18</v>
      </c>
      <c r="D6580" s="239" t="s">
        <v>196</v>
      </c>
      <c r="E6580" s="241">
        <v>525.59</v>
      </c>
      <c r="F6580" s="241">
        <v>6</v>
      </c>
      <c r="G6580" s="48">
        <f>+(Ventas_Wellpro[[#This Row],[Precio de Venta]]*0.16)*Ventas_Wellpro[[#This Row],[Cantidad Vendida]]</f>
        <v>504.56640000000004</v>
      </c>
      <c r="H6580" s="243">
        <v>3153.54</v>
      </c>
      <c r="I6580" s="17">
        <f>+Ventas_Wellpro[[#This Row],[Total de Venta sin IVA]]+Ventas_Wellpro[[#This Row],[IVA]]</f>
        <v>3658.1064000000001</v>
      </c>
      <c r="J6580">
        <f>YEAR(Ventas_Wellpro[[#This Row],[Fecha]])</f>
        <v>2026</v>
      </c>
      <c r="K6580" t="str">
        <f>TEXT(Ventas_Wellpro[[#This Row],[Fecha]],"MMMM")</f>
        <v>septiembre</v>
      </c>
      <c r="L6580">
        <f>DAY(Ventas_Wellpro[[#This Row],[Fecha]])</f>
        <v>3</v>
      </c>
    </row>
    <row r="6581" spans="2:12" x14ac:dyDescent="0.25">
      <c r="B6581" s="236">
        <v>46268</v>
      </c>
      <c r="C6581" s="244" t="s">
        <v>18</v>
      </c>
      <c r="D6581" s="239" t="s">
        <v>196</v>
      </c>
      <c r="E6581" s="240">
        <v>525.59</v>
      </c>
      <c r="F6581" s="240">
        <v>6</v>
      </c>
      <c r="G6581" s="48">
        <f>+(Ventas_Wellpro[[#This Row],[Precio de Venta]]*0.16)*Ventas_Wellpro[[#This Row],[Cantidad Vendida]]</f>
        <v>504.56640000000004</v>
      </c>
      <c r="H6581" s="242">
        <v>3153.54</v>
      </c>
      <c r="I6581" s="17">
        <f>+Ventas_Wellpro[[#This Row],[Total de Venta sin IVA]]+Ventas_Wellpro[[#This Row],[IVA]]</f>
        <v>3658.1064000000001</v>
      </c>
      <c r="J6581">
        <f>YEAR(Ventas_Wellpro[[#This Row],[Fecha]])</f>
        <v>2026</v>
      </c>
      <c r="K6581" t="str">
        <f>TEXT(Ventas_Wellpro[[#This Row],[Fecha]],"MMMM")</f>
        <v>septiembre</v>
      </c>
      <c r="L6581">
        <f>DAY(Ventas_Wellpro[[#This Row],[Fecha]])</f>
        <v>3</v>
      </c>
    </row>
    <row r="6582" spans="2:12" x14ac:dyDescent="0.25">
      <c r="B6582" s="237">
        <v>46268</v>
      </c>
      <c r="C6582" s="244" t="s">
        <v>18</v>
      </c>
      <c r="D6582" s="239" t="s">
        <v>196</v>
      </c>
      <c r="E6582" s="241">
        <v>525.59</v>
      </c>
      <c r="F6582" s="241">
        <v>6</v>
      </c>
      <c r="G6582" s="48">
        <f>+(Ventas_Wellpro[[#This Row],[Precio de Venta]]*0.16)*Ventas_Wellpro[[#This Row],[Cantidad Vendida]]</f>
        <v>504.56640000000004</v>
      </c>
      <c r="H6582" s="243">
        <v>3153.54</v>
      </c>
      <c r="I6582" s="17">
        <f>+Ventas_Wellpro[[#This Row],[Total de Venta sin IVA]]+Ventas_Wellpro[[#This Row],[IVA]]</f>
        <v>3658.1064000000001</v>
      </c>
      <c r="J6582">
        <f>YEAR(Ventas_Wellpro[[#This Row],[Fecha]])</f>
        <v>2026</v>
      </c>
      <c r="K6582" t="str">
        <f>TEXT(Ventas_Wellpro[[#This Row],[Fecha]],"MMMM")</f>
        <v>septiembre</v>
      </c>
      <c r="L6582">
        <f>DAY(Ventas_Wellpro[[#This Row],[Fecha]])</f>
        <v>3</v>
      </c>
    </row>
    <row r="6583" spans="2:12" x14ac:dyDescent="0.25">
      <c r="B6583" s="236">
        <v>46268</v>
      </c>
      <c r="C6583" s="244" t="s">
        <v>18</v>
      </c>
      <c r="D6583" s="239" t="s">
        <v>196</v>
      </c>
      <c r="E6583" s="240">
        <v>525.59</v>
      </c>
      <c r="F6583" s="240">
        <v>6</v>
      </c>
      <c r="G6583" s="48">
        <f>+(Ventas_Wellpro[[#This Row],[Precio de Venta]]*0.16)*Ventas_Wellpro[[#This Row],[Cantidad Vendida]]</f>
        <v>504.56640000000004</v>
      </c>
      <c r="H6583" s="242">
        <v>3153.54</v>
      </c>
      <c r="I6583" s="17">
        <f>+Ventas_Wellpro[[#This Row],[Total de Venta sin IVA]]+Ventas_Wellpro[[#This Row],[IVA]]</f>
        <v>3658.1064000000001</v>
      </c>
      <c r="J6583">
        <f>YEAR(Ventas_Wellpro[[#This Row],[Fecha]])</f>
        <v>2026</v>
      </c>
      <c r="K6583" t="str">
        <f>TEXT(Ventas_Wellpro[[#This Row],[Fecha]],"MMMM")</f>
        <v>septiembre</v>
      </c>
      <c r="L6583">
        <f>DAY(Ventas_Wellpro[[#This Row],[Fecha]])</f>
        <v>3</v>
      </c>
    </row>
    <row r="6584" spans="2:12" x14ac:dyDescent="0.25">
      <c r="B6584" s="237">
        <v>46268</v>
      </c>
      <c r="C6584" s="244" t="s">
        <v>22</v>
      </c>
      <c r="D6584" s="239" t="s">
        <v>144</v>
      </c>
      <c r="E6584" s="241">
        <v>107.76</v>
      </c>
      <c r="F6584" s="241">
        <v>1</v>
      </c>
      <c r="G6584" s="48">
        <f>+(Ventas_Wellpro[[#This Row],[Precio de Venta]]*0.16)*Ventas_Wellpro[[#This Row],[Cantidad Vendida]]</f>
        <v>17.241600000000002</v>
      </c>
      <c r="H6584" s="243">
        <v>107.76</v>
      </c>
      <c r="I6584" s="17">
        <f>+Ventas_Wellpro[[#This Row],[Total de Venta sin IVA]]+Ventas_Wellpro[[#This Row],[IVA]]</f>
        <v>125.00160000000001</v>
      </c>
      <c r="J6584">
        <f>YEAR(Ventas_Wellpro[[#This Row],[Fecha]])</f>
        <v>2026</v>
      </c>
      <c r="K6584" t="str">
        <f>TEXT(Ventas_Wellpro[[#This Row],[Fecha]],"MMMM")</f>
        <v>septiembre</v>
      </c>
      <c r="L6584">
        <f>DAY(Ventas_Wellpro[[#This Row],[Fecha]])</f>
        <v>3</v>
      </c>
    </row>
    <row r="6585" spans="2:12" x14ac:dyDescent="0.25">
      <c r="B6585" s="236">
        <v>46268</v>
      </c>
      <c r="C6585" s="244" t="s">
        <v>22</v>
      </c>
      <c r="D6585" s="238" t="s">
        <v>144</v>
      </c>
      <c r="E6585" s="240">
        <v>107.76</v>
      </c>
      <c r="F6585" s="240">
        <v>1</v>
      </c>
      <c r="G6585" s="48">
        <f>+(Ventas_Wellpro[[#This Row],[Precio de Venta]]*0.16)*Ventas_Wellpro[[#This Row],[Cantidad Vendida]]</f>
        <v>17.241600000000002</v>
      </c>
      <c r="H6585" s="242">
        <v>107.76</v>
      </c>
      <c r="I6585" s="17">
        <f>+Ventas_Wellpro[[#This Row],[Total de Venta sin IVA]]+Ventas_Wellpro[[#This Row],[IVA]]</f>
        <v>125.00160000000001</v>
      </c>
      <c r="J6585">
        <f>YEAR(Ventas_Wellpro[[#This Row],[Fecha]])</f>
        <v>2026</v>
      </c>
      <c r="K6585" t="str">
        <f>TEXT(Ventas_Wellpro[[#This Row],[Fecha]],"MMMM")</f>
        <v>septiembre</v>
      </c>
      <c r="L6585">
        <f>DAY(Ventas_Wellpro[[#This Row],[Fecha]])</f>
        <v>3</v>
      </c>
    </row>
    <row r="6586" spans="2:12" x14ac:dyDescent="0.25">
      <c r="B6586" s="237">
        <v>46268</v>
      </c>
      <c r="C6586" s="244" t="s">
        <v>22</v>
      </c>
      <c r="D6586" s="239" t="s">
        <v>144</v>
      </c>
      <c r="E6586" s="241">
        <v>107.76</v>
      </c>
      <c r="F6586" s="241">
        <v>2</v>
      </c>
      <c r="G6586" s="48">
        <f>+(Ventas_Wellpro[[#This Row],[Precio de Venta]]*0.16)*Ventas_Wellpro[[#This Row],[Cantidad Vendida]]</f>
        <v>34.483200000000004</v>
      </c>
      <c r="H6586" s="243">
        <v>215.52</v>
      </c>
      <c r="I6586" s="17">
        <f>+Ventas_Wellpro[[#This Row],[Total de Venta sin IVA]]+Ventas_Wellpro[[#This Row],[IVA]]</f>
        <v>250.00320000000002</v>
      </c>
      <c r="J6586">
        <f>YEAR(Ventas_Wellpro[[#This Row],[Fecha]])</f>
        <v>2026</v>
      </c>
      <c r="K6586" t="str">
        <f>TEXT(Ventas_Wellpro[[#This Row],[Fecha]],"MMMM")</f>
        <v>septiembre</v>
      </c>
      <c r="L6586">
        <f>DAY(Ventas_Wellpro[[#This Row],[Fecha]])</f>
        <v>3</v>
      </c>
    </row>
    <row r="6587" spans="2:12" x14ac:dyDescent="0.25">
      <c r="B6587" s="236">
        <v>46268</v>
      </c>
      <c r="C6587" s="244" t="s">
        <v>22</v>
      </c>
      <c r="D6587" s="238" t="s">
        <v>144</v>
      </c>
      <c r="E6587" s="240">
        <v>107.76</v>
      </c>
      <c r="F6587" s="240">
        <v>1</v>
      </c>
      <c r="G6587" s="48">
        <f>+(Ventas_Wellpro[[#This Row],[Precio de Venta]]*0.16)*Ventas_Wellpro[[#This Row],[Cantidad Vendida]]</f>
        <v>17.241600000000002</v>
      </c>
      <c r="H6587" s="242">
        <v>107.76</v>
      </c>
      <c r="I6587" s="17">
        <f>+Ventas_Wellpro[[#This Row],[Total de Venta sin IVA]]+Ventas_Wellpro[[#This Row],[IVA]]</f>
        <v>125.00160000000001</v>
      </c>
      <c r="J6587">
        <f>YEAR(Ventas_Wellpro[[#This Row],[Fecha]])</f>
        <v>2026</v>
      </c>
      <c r="K6587" t="str">
        <f>TEXT(Ventas_Wellpro[[#This Row],[Fecha]],"MMMM")</f>
        <v>septiembre</v>
      </c>
      <c r="L6587">
        <f>DAY(Ventas_Wellpro[[#This Row],[Fecha]])</f>
        <v>3</v>
      </c>
    </row>
    <row r="6588" spans="2:12" x14ac:dyDescent="0.25">
      <c r="B6588" s="237">
        <v>46268</v>
      </c>
      <c r="C6588" s="244" t="s">
        <v>22</v>
      </c>
      <c r="D6588" s="239" t="s">
        <v>144</v>
      </c>
      <c r="E6588" s="241">
        <v>107.76</v>
      </c>
      <c r="F6588" s="241">
        <v>1</v>
      </c>
      <c r="G6588" s="48">
        <f>+(Ventas_Wellpro[[#This Row],[Precio de Venta]]*0.16)*Ventas_Wellpro[[#This Row],[Cantidad Vendida]]</f>
        <v>17.241600000000002</v>
      </c>
      <c r="H6588" s="243">
        <v>107.76</v>
      </c>
      <c r="I6588" s="17">
        <f>+Ventas_Wellpro[[#This Row],[Total de Venta sin IVA]]+Ventas_Wellpro[[#This Row],[IVA]]</f>
        <v>125.00160000000001</v>
      </c>
      <c r="J6588">
        <f>YEAR(Ventas_Wellpro[[#This Row],[Fecha]])</f>
        <v>2026</v>
      </c>
      <c r="K6588" t="str">
        <f>TEXT(Ventas_Wellpro[[#This Row],[Fecha]],"MMMM")</f>
        <v>septiembre</v>
      </c>
      <c r="L6588">
        <f>DAY(Ventas_Wellpro[[#This Row],[Fecha]])</f>
        <v>3</v>
      </c>
    </row>
    <row r="6589" spans="2:12" x14ac:dyDescent="0.25">
      <c r="B6589" s="236">
        <v>46268</v>
      </c>
      <c r="C6589" s="244" t="s">
        <v>22</v>
      </c>
      <c r="D6589" s="239" t="s">
        <v>203</v>
      </c>
      <c r="E6589" s="240">
        <v>89.87</v>
      </c>
      <c r="F6589" s="240">
        <v>5</v>
      </c>
      <c r="G6589" s="48">
        <f>+(Ventas_Wellpro[[#This Row],[Precio de Venta]]*0.16)*Ventas_Wellpro[[#This Row],[Cantidad Vendida]]</f>
        <v>71.896000000000001</v>
      </c>
      <c r="H6589" s="242">
        <v>449.35</v>
      </c>
      <c r="I6589" s="17">
        <f>+Ventas_Wellpro[[#This Row],[Total de Venta sin IVA]]+Ventas_Wellpro[[#This Row],[IVA]]</f>
        <v>521.24599999999998</v>
      </c>
      <c r="J6589">
        <f>YEAR(Ventas_Wellpro[[#This Row],[Fecha]])</f>
        <v>2026</v>
      </c>
      <c r="K6589" t="str">
        <f>TEXT(Ventas_Wellpro[[#This Row],[Fecha]],"MMMM")</f>
        <v>septiembre</v>
      </c>
      <c r="L6589">
        <f>DAY(Ventas_Wellpro[[#This Row],[Fecha]])</f>
        <v>3</v>
      </c>
    </row>
    <row r="6590" spans="2:12" x14ac:dyDescent="0.25">
      <c r="B6590" s="237">
        <v>46268</v>
      </c>
      <c r="C6590" s="244" t="s">
        <v>22</v>
      </c>
      <c r="D6590" s="239" t="s">
        <v>203</v>
      </c>
      <c r="E6590" s="241">
        <v>89.870800000000003</v>
      </c>
      <c r="F6590" s="241">
        <v>12</v>
      </c>
      <c r="G6590" s="48">
        <f>+(Ventas_Wellpro[[#This Row],[Precio de Venta]]*0.16)*Ventas_Wellpro[[#This Row],[Cantidad Vendida]]</f>
        <v>172.55193600000001</v>
      </c>
      <c r="H6590" s="243">
        <v>1078.45</v>
      </c>
      <c r="I6590" s="17">
        <f>+Ventas_Wellpro[[#This Row],[Total de Venta sin IVA]]+Ventas_Wellpro[[#This Row],[IVA]]</f>
        <v>1251.0019360000001</v>
      </c>
      <c r="J6590">
        <f>YEAR(Ventas_Wellpro[[#This Row],[Fecha]])</f>
        <v>2026</v>
      </c>
      <c r="K6590" t="str">
        <f>TEXT(Ventas_Wellpro[[#This Row],[Fecha]],"MMMM")</f>
        <v>septiembre</v>
      </c>
      <c r="L6590">
        <f>DAY(Ventas_Wellpro[[#This Row],[Fecha]])</f>
        <v>3</v>
      </c>
    </row>
    <row r="6591" spans="2:12" x14ac:dyDescent="0.25">
      <c r="B6591" s="236">
        <v>46268</v>
      </c>
      <c r="C6591" s="244" t="s">
        <v>22</v>
      </c>
      <c r="D6591" s="239" t="s">
        <v>196</v>
      </c>
      <c r="E6591" s="240">
        <v>70.05</v>
      </c>
      <c r="F6591" s="240">
        <v>240</v>
      </c>
      <c r="G6591" s="48">
        <f>+(Ventas_Wellpro[[#This Row],[Precio de Venta]]*0.16)*Ventas_Wellpro[[#This Row],[Cantidad Vendida]]</f>
        <v>2689.92</v>
      </c>
      <c r="H6591" s="242">
        <v>16812</v>
      </c>
      <c r="I6591" s="17">
        <f>+Ventas_Wellpro[[#This Row],[Total de Venta sin IVA]]+Ventas_Wellpro[[#This Row],[IVA]]</f>
        <v>19501.919999999998</v>
      </c>
      <c r="J6591">
        <f>YEAR(Ventas_Wellpro[[#This Row],[Fecha]])</f>
        <v>2026</v>
      </c>
      <c r="K6591" t="str">
        <f>TEXT(Ventas_Wellpro[[#This Row],[Fecha]],"MMMM")</f>
        <v>septiembre</v>
      </c>
      <c r="L6591">
        <f>DAY(Ventas_Wellpro[[#This Row],[Fecha]])</f>
        <v>3</v>
      </c>
    </row>
    <row r="6592" spans="2:12" x14ac:dyDescent="0.25">
      <c r="B6592" s="237">
        <v>46268</v>
      </c>
      <c r="C6592" s="244" t="s">
        <v>22</v>
      </c>
      <c r="D6592" s="239" t="s">
        <v>196</v>
      </c>
      <c r="E6592" s="241">
        <v>70.05</v>
      </c>
      <c r="F6592" s="241">
        <v>240</v>
      </c>
      <c r="G6592" s="48">
        <f>+(Ventas_Wellpro[[#This Row],[Precio de Venta]]*0.16)*Ventas_Wellpro[[#This Row],[Cantidad Vendida]]</f>
        <v>2689.92</v>
      </c>
      <c r="H6592" s="243">
        <v>16812</v>
      </c>
      <c r="I6592" s="17">
        <f>+Ventas_Wellpro[[#This Row],[Total de Venta sin IVA]]+Ventas_Wellpro[[#This Row],[IVA]]</f>
        <v>19501.919999999998</v>
      </c>
      <c r="J6592">
        <f>YEAR(Ventas_Wellpro[[#This Row],[Fecha]])</f>
        <v>2026</v>
      </c>
      <c r="K6592" t="str">
        <f>TEXT(Ventas_Wellpro[[#This Row],[Fecha]],"MMMM")</f>
        <v>septiembre</v>
      </c>
      <c r="L6592">
        <f>DAY(Ventas_Wellpro[[#This Row],[Fecha]])</f>
        <v>3</v>
      </c>
    </row>
    <row r="6593" spans="2:12" x14ac:dyDescent="0.25">
      <c r="B6593" s="236">
        <v>46268</v>
      </c>
      <c r="C6593" s="244" t="s">
        <v>22</v>
      </c>
      <c r="D6593" s="239" t="s">
        <v>196</v>
      </c>
      <c r="E6593" s="240">
        <v>70.05</v>
      </c>
      <c r="F6593" s="240">
        <v>240</v>
      </c>
      <c r="G6593" s="48">
        <f>+(Ventas_Wellpro[[#This Row],[Precio de Venta]]*0.16)*Ventas_Wellpro[[#This Row],[Cantidad Vendida]]</f>
        <v>2689.92</v>
      </c>
      <c r="H6593" s="242">
        <v>16812</v>
      </c>
      <c r="I6593" s="17">
        <f>+Ventas_Wellpro[[#This Row],[Total de Venta sin IVA]]+Ventas_Wellpro[[#This Row],[IVA]]</f>
        <v>19501.919999999998</v>
      </c>
      <c r="J6593">
        <f>YEAR(Ventas_Wellpro[[#This Row],[Fecha]])</f>
        <v>2026</v>
      </c>
      <c r="K6593" t="str">
        <f>TEXT(Ventas_Wellpro[[#This Row],[Fecha]],"MMMM")</f>
        <v>septiembre</v>
      </c>
      <c r="L6593">
        <f>DAY(Ventas_Wellpro[[#This Row],[Fecha]])</f>
        <v>3</v>
      </c>
    </row>
    <row r="6594" spans="2:12" x14ac:dyDescent="0.25">
      <c r="B6594" s="237">
        <v>46268</v>
      </c>
      <c r="C6594" s="244" t="s">
        <v>22</v>
      </c>
      <c r="D6594" s="239" t="s">
        <v>196</v>
      </c>
      <c r="E6594" s="241">
        <v>70.05</v>
      </c>
      <c r="F6594" s="241">
        <v>240</v>
      </c>
      <c r="G6594" s="48">
        <f>+(Ventas_Wellpro[[#This Row],[Precio de Venta]]*0.16)*Ventas_Wellpro[[#This Row],[Cantidad Vendida]]</f>
        <v>2689.92</v>
      </c>
      <c r="H6594" s="243">
        <v>16812</v>
      </c>
      <c r="I6594" s="17">
        <f>+Ventas_Wellpro[[#This Row],[Total de Venta sin IVA]]+Ventas_Wellpro[[#This Row],[IVA]]</f>
        <v>19501.919999999998</v>
      </c>
      <c r="J6594">
        <f>YEAR(Ventas_Wellpro[[#This Row],[Fecha]])</f>
        <v>2026</v>
      </c>
      <c r="K6594" t="str">
        <f>TEXT(Ventas_Wellpro[[#This Row],[Fecha]],"MMMM")</f>
        <v>septiembre</v>
      </c>
      <c r="L6594">
        <f>DAY(Ventas_Wellpro[[#This Row],[Fecha]])</f>
        <v>3</v>
      </c>
    </row>
    <row r="6595" spans="2:12" x14ac:dyDescent="0.25">
      <c r="B6595" s="236">
        <v>46268</v>
      </c>
      <c r="C6595" s="244" t="s">
        <v>22</v>
      </c>
      <c r="D6595" s="239" t="s">
        <v>196</v>
      </c>
      <c r="E6595" s="240">
        <v>70.05</v>
      </c>
      <c r="F6595" s="240">
        <v>240</v>
      </c>
      <c r="G6595" s="48">
        <f>+(Ventas_Wellpro[[#This Row],[Precio de Venta]]*0.16)*Ventas_Wellpro[[#This Row],[Cantidad Vendida]]</f>
        <v>2689.92</v>
      </c>
      <c r="H6595" s="242">
        <v>16812</v>
      </c>
      <c r="I6595" s="17">
        <f>+Ventas_Wellpro[[#This Row],[Total de Venta sin IVA]]+Ventas_Wellpro[[#This Row],[IVA]]</f>
        <v>19501.919999999998</v>
      </c>
      <c r="J6595">
        <f>YEAR(Ventas_Wellpro[[#This Row],[Fecha]])</f>
        <v>2026</v>
      </c>
      <c r="K6595" t="str">
        <f>TEXT(Ventas_Wellpro[[#This Row],[Fecha]],"MMMM")</f>
        <v>septiembre</v>
      </c>
      <c r="L6595">
        <f>DAY(Ventas_Wellpro[[#This Row],[Fecha]])</f>
        <v>3</v>
      </c>
    </row>
    <row r="6596" spans="2:12" x14ac:dyDescent="0.25">
      <c r="B6596" s="237">
        <v>46268</v>
      </c>
      <c r="C6596" s="244" t="s">
        <v>22</v>
      </c>
      <c r="D6596" s="239" t="s">
        <v>196</v>
      </c>
      <c r="E6596" s="241">
        <v>70.05</v>
      </c>
      <c r="F6596" s="241">
        <v>240</v>
      </c>
      <c r="G6596" s="48">
        <f>+(Ventas_Wellpro[[#This Row],[Precio de Venta]]*0.16)*Ventas_Wellpro[[#This Row],[Cantidad Vendida]]</f>
        <v>2689.92</v>
      </c>
      <c r="H6596" s="243">
        <v>16812</v>
      </c>
      <c r="I6596" s="17">
        <f>+Ventas_Wellpro[[#This Row],[Total de Venta sin IVA]]+Ventas_Wellpro[[#This Row],[IVA]]</f>
        <v>19501.919999999998</v>
      </c>
      <c r="J6596">
        <f>YEAR(Ventas_Wellpro[[#This Row],[Fecha]])</f>
        <v>2026</v>
      </c>
      <c r="K6596" t="str">
        <f>TEXT(Ventas_Wellpro[[#This Row],[Fecha]],"MMMM")</f>
        <v>septiembre</v>
      </c>
      <c r="L6596">
        <f>DAY(Ventas_Wellpro[[#This Row],[Fecha]])</f>
        <v>3</v>
      </c>
    </row>
    <row r="6597" spans="2:12" x14ac:dyDescent="0.25">
      <c r="B6597" s="236">
        <v>46268</v>
      </c>
      <c r="C6597" s="244" t="s">
        <v>22</v>
      </c>
      <c r="D6597" s="239" t="s">
        <v>196</v>
      </c>
      <c r="E6597" s="240">
        <v>70.05</v>
      </c>
      <c r="F6597" s="240">
        <v>240</v>
      </c>
      <c r="G6597" s="48">
        <f>+(Ventas_Wellpro[[#This Row],[Precio de Venta]]*0.16)*Ventas_Wellpro[[#This Row],[Cantidad Vendida]]</f>
        <v>2689.92</v>
      </c>
      <c r="H6597" s="242">
        <v>16812</v>
      </c>
      <c r="I6597" s="17">
        <f>+Ventas_Wellpro[[#This Row],[Total de Venta sin IVA]]+Ventas_Wellpro[[#This Row],[IVA]]</f>
        <v>19501.919999999998</v>
      </c>
      <c r="J6597">
        <f>YEAR(Ventas_Wellpro[[#This Row],[Fecha]])</f>
        <v>2026</v>
      </c>
      <c r="K6597" t="str">
        <f>TEXT(Ventas_Wellpro[[#This Row],[Fecha]],"MMMM")</f>
        <v>septiembre</v>
      </c>
      <c r="L6597">
        <f>DAY(Ventas_Wellpro[[#This Row],[Fecha]])</f>
        <v>3</v>
      </c>
    </row>
    <row r="6598" spans="2:12" x14ac:dyDescent="0.25">
      <c r="B6598" s="237">
        <v>46268</v>
      </c>
      <c r="C6598" s="244" t="s">
        <v>22</v>
      </c>
      <c r="D6598" s="239" t="s">
        <v>196</v>
      </c>
      <c r="E6598" s="241">
        <v>70.05</v>
      </c>
      <c r="F6598" s="241">
        <v>240</v>
      </c>
      <c r="G6598" s="48">
        <f>+(Ventas_Wellpro[[#This Row],[Precio de Venta]]*0.16)*Ventas_Wellpro[[#This Row],[Cantidad Vendida]]</f>
        <v>2689.92</v>
      </c>
      <c r="H6598" s="243">
        <v>16812</v>
      </c>
      <c r="I6598" s="17">
        <f>+Ventas_Wellpro[[#This Row],[Total de Venta sin IVA]]+Ventas_Wellpro[[#This Row],[IVA]]</f>
        <v>19501.919999999998</v>
      </c>
      <c r="J6598">
        <f>YEAR(Ventas_Wellpro[[#This Row],[Fecha]])</f>
        <v>2026</v>
      </c>
      <c r="K6598" t="str">
        <f>TEXT(Ventas_Wellpro[[#This Row],[Fecha]],"MMMM")</f>
        <v>septiembre</v>
      </c>
      <c r="L6598">
        <f>DAY(Ventas_Wellpro[[#This Row],[Fecha]])</f>
        <v>3</v>
      </c>
    </row>
    <row r="6599" spans="2:12" x14ac:dyDescent="0.25">
      <c r="B6599" s="236">
        <v>46268</v>
      </c>
      <c r="C6599" s="244" t="s">
        <v>22</v>
      </c>
      <c r="D6599" s="239" t="s">
        <v>196</v>
      </c>
      <c r="E6599" s="240">
        <v>70.05</v>
      </c>
      <c r="F6599" s="240">
        <v>240</v>
      </c>
      <c r="G6599" s="48">
        <f>+(Ventas_Wellpro[[#This Row],[Precio de Venta]]*0.16)*Ventas_Wellpro[[#This Row],[Cantidad Vendida]]</f>
        <v>2689.92</v>
      </c>
      <c r="H6599" s="242">
        <v>16812</v>
      </c>
      <c r="I6599" s="17">
        <f>+Ventas_Wellpro[[#This Row],[Total de Venta sin IVA]]+Ventas_Wellpro[[#This Row],[IVA]]</f>
        <v>19501.919999999998</v>
      </c>
      <c r="J6599">
        <f>YEAR(Ventas_Wellpro[[#This Row],[Fecha]])</f>
        <v>2026</v>
      </c>
      <c r="K6599" t="str">
        <f>TEXT(Ventas_Wellpro[[#This Row],[Fecha]],"MMMM")</f>
        <v>septiembre</v>
      </c>
      <c r="L6599">
        <f>DAY(Ventas_Wellpro[[#This Row],[Fecha]])</f>
        <v>3</v>
      </c>
    </row>
    <row r="6600" spans="2:12" x14ac:dyDescent="0.25">
      <c r="B6600" s="237">
        <v>46268</v>
      </c>
      <c r="C6600" s="244" t="s">
        <v>21</v>
      </c>
      <c r="D6600" s="239" t="s">
        <v>144</v>
      </c>
      <c r="E6600" s="241">
        <v>107.76</v>
      </c>
      <c r="F6600" s="241">
        <v>1</v>
      </c>
      <c r="G6600" s="48">
        <f>+(Ventas_Wellpro[[#This Row],[Precio de Venta]]*0.16)*Ventas_Wellpro[[#This Row],[Cantidad Vendida]]</f>
        <v>17.241600000000002</v>
      </c>
      <c r="H6600" s="243">
        <v>107.76</v>
      </c>
      <c r="I6600" s="17">
        <f>+Ventas_Wellpro[[#This Row],[Total de Venta sin IVA]]+Ventas_Wellpro[[#This Row],[IVA]]</f>
        <v>125.00160000000001</v>
      </c>
      <c r="J6600">
        <f>YEAR(Ventas_Wellpro[[#This Row],[Fecha]])</f>
        <v>2026</v>
      </c>
      <c r="K6600" t="str">
        <f>TEXT(Ventas_Wellpro[[#This Row],[Fecha]],"MMMM")</f>
        <v>septiembre</v>
      </c>
      <c r="L6600">
        <f>DAY(Ventas_Wellpro[[#This Row],[Fecha]])</f>
        <v>3</v>
      </c>
    </row>
    <row r="6601" spans="2:12" x14ac:dyDescent="0.25">
      <c r="B6601" s="236">
        <v>46268</v>
      </c>
      <c r="C6601" s="244" t="s">
        <v>21</v>
      </c>
      <c r="D6601" s="238" t="s">
        <v>144</v>
      </c>
      <c r="E6601" s="240">
        <v>107.76</v>
      </c>
      <c r="F6601" s="240">
        <v>1</v>
      </c>
      <c r="G6601" s="48">
        <f>+(Ventas_Wellpro[[#This Row],[Precio de Venta]]*0.16)*Ventas_Wellpro[[#This Row],[Cantidad Vendida]]</f>
        <v>17.241600000000002</v>
      </c>
      <c r="H6601" s="242">
        <v>107.76</v>
      </c>
      <c r="I6601" s="17">
        <f>+Ventas_Wellpro[[#This Row],[Total de Venta sin IVA]]+Ventas_Wellpro[[#This Row],[IVA]]</f>
        <v>125.00160000000001</v>
      </c>
      <c r="J6601">
        <f>YEAR(Ventas_Wellpro[[#This Row],[Fecha]])</f>
        <v>2026</v>
      </c>
      <c r="K6601" t="str">
        <f>TEXT(Ventas_Wellpro[[#This Row],[Fecha]],"MMMM")</f>
        <v>septiembre</v>
      </c>
      <c r="L6601">
        <f>DAY(Ventas_Wellpro[[#This Row],[Fecha]])</f>
        <v>3</v>
      </c>
    </row>
    <row r="6602" spans="2:12" x14ac:dyDescent="0.25">
      <c r="B6602" s="237">
        <v>46268</v>
      </c>
      <c r="C6602" s="244" t="s">
        <v>21</v>
      </c>
      <c r="D6602" s="239" t="s">
        <v>144</v>
      </c>
      <c r="E6602" s="241">
        <v>107.76</v>
      </c>
      <c r="F6602" s="241">
        <v>1</v>
      </c>
      <c r="G6602" s="48">
        <f>+(Ventas_Wellpro[[#This Row],[Precio de Venta]]*0.16)*Ventas_Wellpro[[#This Row],[Cantidad Vendida]]</f>
        <v>17.241600000000002</v>
      </c>
      <c r="H6602" s="243">
        <v>107.76</v>
      </c>
      <c r="I6602" s="17">
        <f>+Ventas_Wellpro[[#This Row],[Total de Venta sin IVA]]+Ventas_Wellpro[[#This Row],[IVA]]</f>
        <v>125.00160000000001</v>
      </c>
      <c r="J6602">
        <f>YEAR(Ventas_Wellpro[[#This Row],[Fecha]])</f>
        <v>2026</v>
      </c>
      <c r="K6602" t="str">
        <f>TEXT(Ventas_Wellpro[[#This Row],[Fecha]],"MMMM")</f>
        <v>septiembre</v>
      </c>
      <c r="L6602">
        <f>DAY(Ventas_Wellpro[[#This Row],[Fecha]])</f>
        <v>3</v>
      </c>
    </row>
    <row r="6603" spans="2:12" x14ac:dyDescent="0.25">
      <c r="B6603" s="236">
        <v>46268</v>
      </c>
      <c r="C6603" s="244" t="s">
        <v>21</v>
      </c>
      <c r="D6603" s="238" t="s">
        <v>144</v>
      </c>
      <c r="E6603" s="240">
        <v>107.76</v>
      </c>
      <c r="F6603" s="240">
        <v>1</v>
      </c>
      <c r="G6603" s="48">
        <f>+(Ventas_Wellpro[[#This Row],[Precio de Venta]]*0.16)*Ventas_Wellpro[[#This Row],[Cantidad Vendida]]</f>
        <v>17.241600000000002</v>
      </c>
      <c r="H6603" s="242">
        <v>107.76</v>
      </c>
      <c r="I6603" s="17">
        <f>+Ventas_Wellpro[[#This Row],[Total de Venta sin IVA]]+Ventas_Wellpro[[#This Row],[IVA]]</f>
        <v>125.00160000000001</v>
      </c>
      <c r="J6603">
        <f>YEAR(Ventas_Wellpro[[#This Row],[Fecha]])</f>
        <v>2026</v>
      </c>
      <c r="K6603" t="str">
        <f>TEXT(Ventas_Wellpro[[#This Row],[Fecha]],"MMMM")</f>
        <v>septiembre</v>
      </c>
      <c r="L6603">
        <f>DAY(Ventas_Wellpro[[#This Row],[Fecha]])</f>
        <v>3</v>
      </c>
    </row>
    <row r="6604" spans="2:12" x14ac:dyDescent="0.25">
      <c r="B6604" s="237">
        <v>46268</v>
      </c>
      <c r="C6604" s="244" t="s">
        <v>21</v>
      </c>
      <c r="D6604" s="239" t="s">
        <v>144</v>
      </c>
      <c r="E6604" s="241">
        <v>107.76</v>
      </c>
      <c r="F6604" s="241">
        <v>1</v>
      </c>
      <c r="G6604" s="48">
        <f>+(Ventas_Wellpro[[#This Row],[Precio de Venta]]*0.16)*Ventas_Wellpro[[#This Row],[Cantidad Vendida]]</f>
        <v>17.241600000000002</v>
      </c>
      <c r="H6604" s="243">
        <v>107.76</v>
      </c>
      <c r="I6604" s="17">
        <f>+Ventas_Wellpro[[#This Row],[Total de Venta sin IVA]]+Ventas_Wellpro[[#This Row],[IVA]]</f>
        <v>125.00160000000001</v>
      </c>
      <c r="J6604">
        <f>YEAR(Ventas_Wellpro[[#This Row],[Fecha]])</f>
        <v>2026</v>
      </c>
      <c r="K6604" t="str">
        <f>TEXT(Ventas_Wellpro[[#This Row],[Fecha]],"MMMM")</f>
        <v>septiembre</v>
      </c>
      <c r="L6604">
        <f>DAY(Ventas_Wellpro[[#This Row],[Fecha]])</f>
        <v>3</v>
      </c>
    </row>
    <row r="6605" spans="2:12" x14ac:dyDescent="0.25">
      <c r="B6605" s="236">
        <v>46268</v>
      </c>
      <c r="C6605" s="244" t="s">
        <v>21</v>
      </c>
      <c r="D6605" s="238" t="s">
        <v>144</v>
      </c>
      <c r="E6605" s="240">
        <v>107.76</v>
      </c>
      <c r="F6605" s="240">
        <v>1</v>
      </c>
      <c r="G6605" s="48">
        <f>+(Ventas_Wellpro[[#This Row],[Precio de Venta]]*0.16)*Ventas_Wellpro[[#This Row],[Cantidad Vendida]]</f>
        <v>17.241600000000002</v>
      </c>
      <c r="H6605" s="242">
        <v>107.76</v>
      </c>
      <c r="I6605" s="17">
        <f>+Ventas_Wellpro[[#This Row],[Total de Venta sin IVA]]+Ventas_Wellpro[[#This Row],[IVA]]</f>
        <v>125.00160000000001</v>
      </c>
      <c r="J6605">
        <f>YEAR(Ventas_Wellpro[[#This Row],[Fecha]])</f>
        <v>2026</v>
      </c>
      <c r="K6605" t="str">
        <f>TEXT(Ventas_Wellpro[[#This Row],[Fecha]],"MMMM")</f>
        <v>septiembre</v>
      </c>
      <c r="L6605">
        <f>DAY(Ventas_Wellpro[[#This Row],[Fecha]])</f>
        <v>3</v>
      </c>
    </row>
    <row r="6606" spans="2:12" x14ac:dyDescent="0.25">
      <c r="B6606" s="237">
        <v>46268</v>
      </c>
      <c r="C6606" s="244" t="s">
        <v>21</v>
      </c>
      <c r="D6606" s="239" t="s">
        <v>203</v>
      </c>
      <c r="E6606" s="241">
        <v>89.87</v>
      </c>
      <c r="F6606" s="241">
        <v>3</v>
      </c>
      <c r="G6606" s="48">
        <f>+(Ventas_Wellpro[[#This Row],[Precio de Venta]]*0.16)*Ventas_Wellpro[[#This Row],[Cantidad Vendida]]</f>
        <v>43.137600000000006</v>
      </c>
      <c r="H6606" s="243">
        <v>269.61</v>
      </c>
      <c r="I6606" s="17">
        <f>+Ventas_Wellpro[[#This Row],[Total de Venta sin IVA]]+Ventas_Wellpro[[#This Row],[IVA]]</f>
        <v>312.74760000000003</v>
      </c>
      <c r="J6606">
        <f>YEAR(Ventas_Wellpro[[#This Row],[Fecha]])</f>
        <v>2026</v>
      </c>
      <c r="K6606" t="str">
        <f>TEXT(Ventas_Wellpro[[#This Row],[Fecha]],"MMMM")</f>
        <v>septiembre</v>
      </c>
      <c r="L6606">
        <f>DAY(Ventas_Wellpro[[#This Row],[Fecha]])</f>
        <v>3</v>
      </c>
    </row>
    <row r="6607" spans="2:12" x14ac:dyDescent="0.25">
      <c r="B6607" s="236">
        <v>46268</v>
      </c>
      <c r="C6607" s="244" t="s">
        <v>21</v>
      </c>
      <c r="D6607" s="239" t="s">
        <v>203</v>
      </c>
      <c r="E6607" s="240">
        <v>89.870900000000006</v>
      </c>
      <c r="F6607" s="240">
        <v>11</v>
      </c>
      <c r="G6607" s="48">
        <f>+(Ventas_Wellpro[[#This Row],[Precio de Venta]]*0.16)*Ventas_Wellpro[[#This Row],[Cantidad Vendida]]</f>
        <v>158.17278400000001</v>
      </c>
      <c r="H6607" s="242">
        <v>988.58</v>
      </c>
      <c r="I6607" s="17">
        <f>+Ventas_Wellpro[[#This Row],[Total de Venta sin IVA]]+Ventas_Wellpro[[#This Row],[IVA]]</f>
        <v>1146.752784</v>
      </c>
      <c r="J6607">
        <f>YEAR(Ventas_Wellpro[[#This Row],[Fecha]])</f>
        <v>2026</v>
      </c>
      <c r="K6607" t="str">
        <f>TEXT(Ventas_Wellpro[[#This Row],[Fecha]],"MMMM")</f>
        <v>septiembre</v>
      </c>
      <c r="L6607">
        <f>DAY(Ventas_Wellpro[[#This Row],[Fecha]])</f>
        <v>3</v>
      </c>
    </row>
    <row r="6608" spans="2:12" x14ac:dyDescent="0.25">
      <c r="B6608" s="237">
        <v>46268</v>
      </c>
      <c r="C6608" s="244" t="s">
        <v>24</v>
      </c>
      <c r="D6608" s="239" t="s">
        <v>144</v>
      </c>
      <c r="E6608" s="241">
        <v>107.76</v>
      </c>
      <c r="F6608" s="241">
        <v>1</v>
      </c>
      <c r="G6608" s="48">
        <f>+(Ventas_Wellpro[[#This Row],[Precio de Venta]]*0.16)*Ventas_Wellpro[[#This Row],[Cantidad Vendida]]</f>
        <v>17.241600000000002</v>
      </c>
      <c r="H6608" s="243">
        <v>107.76</v>
      </c>
      <c r="I6608" s="17">
        <f>+Ventas_Wellpro[[#This Row],[Total de Venta sin IVA]]+Ventas_Wellpro[[#This Row],[IVA]]</f>
        <v>125.00160000000001</v>
      </c>
      <c r="J6608">
        <f>YEAR(Ventas_Wellpro[[#This Row],[Fecha]])</f>
        <v>2026</v>
      </c>
      <c r="K6608" t="str">
        <f>TEXT(Ventas_Wellpro[[#This Row],[Fecha]],"MMMM")</f>
        <v>septiembre</v>
      </c>
      <c r="L6608">
        <f>DAY(Ventas_Wellpro[[#This Row],[Fecha]])</f>
        <v>3</v>
      </c>
    </row>
    <row r="6609" spans="2:12" x14ac:dyDescent="0.25">
      <c r="B6609" s="236">
        <v>46268</v>
      </c>
      <c r="C6609" s="244" t="s">
        <v>24</v>
      </c>
      <c r="D6609" s="238" t="s">
        <v>144</v>
      </c>
      <c r="E6609" s="240">
        <v>107.76</v>
      </c>
      <c r="F6609" s="240">
        <v>1</v>
      </c>
      <c r="G6609" s="48">
        <f>+(Ventas_Wellpro[[#This Row],[Precio de Venta]]*0.16)*Ventas_Wellpro[[#This Row],[Cantidad Vendida]]</f>
        <v>17.241600000000002</v>
      </c>
      <c r="H6609" s="242">
        <v>107.76</v>
      </c>
      <c r="I6609" s="17">
        <f>+Ventas_Wellpro[[#This Row],[Total de Venta sin IVA]]+Ventas_Wellpro[[#This Row],[IVA]]</f>
        <v>125.00160000000001</v>
      </c>
      <c r="J6609">
        <f>YEAR(Ventas_Wellpro[[#This Row],[Fecha]])</f>
        <v>2026</v>
      </c>
      <c r="K6609" t="str">
        <f>TEXT(Ventas_Wellpro[[#This Row],[Fecha]],"MMMM")</f>
        <v>septiembre</v>
      </c>
      <c r="L6609">
        <f>DAY(Ventas_Wellpro[[#This Row],[Fecha]])</f>
        <v>3</v>
      </c>
    </row>
    <row r="6610" spans="2:12" x14ac:dyDescent="0.25">
      <c r="B6610" s="237">
        <v>46268</v>
      </c>
      <c r="C6610" s="244" t="s">
        <v>24</v>
      </c>
      <c r="D6610" s="239" t="s">
        <v>144</v>
      </c>
      <c r="E6610" s="241">
        <v>107.76</v>
      </c>
      <c r="F6610" s="241">
        <v>1</v>
      </c>
      <c r="G6610" s="48">
        <f>+(Ventas_Wellpro[[#This Row],[Precio de Venta]]*0.16)*Ventas_Wellpro[[#This Row],[Cantidad Vendida]]</f>
        <v>17.241600000000002</v>
      </c>
      <c r="H6610" s="243">
        <v>107.76</v>
      </c>
      <c r="I6610" s="17">
        <f>+Ventas_Wellpro[[#This Row],[Total de Venta sin IVA]]+Ventas_Wellpro[[#This Row],[IVA]]</f>
        <v>125.00160000000001</v>
      </c>
      <c r="J6610">
        <f>YEAR(Ventas_Wellpro[[#This Row],[Fecha]])</f>
        <v>2026</v>
      </c>
      <c r="K6610" t="str">
        <f>TEXT(Ventas_Wellpro[[#This Row],[Fecha]],"MMMM")</f>
        <v>septiembre</v>
      </c>
      <c r="L6610">
        <f>DAY(Ventas_Wellpro[[#This Row],[Fecha]])</f>
        <v>3</v>
      </c>
    </row>
    <row r="6611" spans="2:12" x14ac:dyDescent="0.25">
      <c r="B6611" s="236">
        <v>46268</v>
      </c>
      <c r="C6611" s="244" t="s">
        <v>24</v>
      </c>
      <c r="D6611" s="238" t="s">
        <v>144</v>
      </c>
      <c r="E6611" s="240">
        <v>107.76</v>
      </c>
      <c r="F6611" s="240">
        <v>1</v>
      </c>
      <c r="G6611" s="48">
        <f>+(Ventas_Wellpro[[#This Row],[Precio de Venta]]*0.16)*Ventas_Wellpro[[#This Row],[Cantidad Vendida]]</f>
        <v>17.241600000000002</v>
      </c>
      <c r="H6611" s="242">
        <v>107.76</v>
      </c>
      <c r="I6611" s="17">
        <f>+Ventas_Wellpro[[#This Row],[Total de Venta sin IVA]]+Ventas_Wellpro[[#This Row],[IVA]]</f>
        <v>125.00160000000001</v>
      </c>
      <c r="J6611">
        <f>YEAR(Ventas_Wellpro[[#This Row],[Fecha]])</f>
        <v>2026</v>
      </c>
      <c r="K6611" t="str">
        <f>TEXT(Ventas_Wellpro[[#This Row],[Fecha]],"MMMM")</f>
        <v>septiembre</v>
      </c>
      <c r="L6611">
        <f>DAY(Ventas_Wellpro[[#This Row],[Fecha]])</f>
        <v>3</v>
      </c>
    </row>
    <row r="6612" spans="2:12" x14ac:dyDescent="0.25">
      <c r="B6612" s="237">
        <v>46268</v>
      </c>
      <c r="C6612" s="244" t="s">
        <v>24</v>
      </c>
      <c r="D6612" s="239" t="s">
        <v>203</v>
      </c>
      <c r="E6612" s="241">
        <v>89.87</v>
      </c>
      <c r="F6612" s="241">
        <v>11</v>
      </c>
      <c r="G6612" s="48">
        <f>+(Ventas_Wellpro[[#This Row],[Precio de Venta]]*0.16)*Ventas_Wellpro[[#This Row],[Cantidad Vendida]]</f>
        <v>158.1712</v>
      </c>
      <c r="H6612" s="243">
        <v>988.57</v>
      </c>
      <c r="I6612" s="17">
        <f>+Ventas_Wellpro[[#This Row],[Total de Venta sin IVA]]+Ventas_Wellpro[[#This Row],[IVA]]</f>
        <v>1146.7411999999999</v>
      </c>
      <c r="J6612">
        <f>YEAR(Ventas_Wellpro[[#This Row],[Fecha]])</f>
        <v>2026</v>
      </c>
      <c r="K6612" t="str">
        <f>TEXT(Ventas_Wellpro[[#This Row],[Fecha]],"MMMM")</f>
        <v>septiembre</v>
      </c>
      <c r="L6612">
        <f>DAY(Ventas_Wellpro[[#This Row],[Fecha]])</f>
        <v>3</v>
      </c>
    </row>
    <row r="6613" spans="2:12" x14ac:dyDescent="0.25">
      <c r="B6613" s="236">
        <v>46268</v>
      </c>
      <c r="C6613" s="244" t="s">
        <v>24</v>
      </c>
      <c r="D6613" s="239" t="s">
        <v>203</v>
      </c>
      <c r="E6613" s="240">
        <v>89.870500000000007</v>
      </c>
      <c r="F6613" s="240">
        <v>19</v>
      </c>
      <c r="G6613" s="48">
        <f>+(Ventas_Wellpro[[#This Row],[Precio de Venta]]*0.16)*Ventas_Wellpro[[#This Row],[Cantidad Vendida]]</f>
        <v>273.20632000000001</v>
      </c>
      <c r="H6613" s="242">
        <v>1707.54</v>
      </c>
      <c r="I6613" s="17">
        <f>+Ventas_Wellpro[[#This Row],[Total de Venta sin IVA]]+Ventas_Wellpro[[#This Row],[IVA]]</f>
        <v>1980.74632</v>
      </c>
      <c r="J6613">
        <f>YEAR(Ventas_Wellpro[[#This Row],[Fecha]])</f>
        <v>2026</v>
      </c>
      <c r="K6613" t="str">
        <f>TEXT(Ventas_Wellpro[[#This Row],[Fecha]],"MMMM")</f>
        <v>septiembre</v>
      </c>
      <c r="L6613">
        <f>DAY(Ventas_Wellpro[[#This Row],[Fecha]])</f>
        <v>3</v>
      </c>
    </row>
    <row r="6614" spans="2:12" x14ac:dyDescent="0.25">
      <c r="B6614" s="237">
        <v>46268</v>
      </c>
      <c r="C6614" s="244" t="s">
        <v>16</v>
      </c>
      <c r="D6614" s="239" t="s">
        <v>217</v>
      </c>
      <c r="E6614" s="241">
        <v>549.02</v>
      </c>
      <c r="F6614" s="241">
        <v>5</v>
      </c>
      <c r="G6614" s="48">
        <f>+(Ventas_Wellpro[[#This Row],[Precio de Venta]]*0.16)*Ventas_Wellpro[[#This Row],[Cantidad Vendida]]</f>
        <v>439.21600000000001</v>
      </c>
      <c r="H6614" s="243">
        <v>2745.1</v>
      </c>
      <c r="I6614" s="17">
        <f>+Ventas_Wellpro[[#This Row],[Total de Venta sin IVA]]+Ventas_Wellpro[[#This Row],[IVA]]</f>
        <v>3184.3159999999998</v>
      </c>
      <c r="J6614">
        <f>YEAR(Ventas_Wellpro[[#This Row],[Fecha]])</f>
        <v>2026</v>
      </c>
      <c r="K6614" t="str">
        <f>TEXT(Ventas_Wellpro[[#This Row],[Fecha]],"MMMM")</f>
        <v>septiembre</v>
      </c>
      <c r="L6614">
        <f>DAY(Ventas_Wellpro[[#This Row],[Fecha]])</f>
        <v>3</v>
      </c>
    </row>
    <row r="6615" spans="2:12" x14ac:dyDescent="0.25">
      <c r="B6615" s="236">
        <v>46268</v>
      </c>
      <c r="C6615" s="244" t="s">
        <v>16</v>
      </c>
      <c r="D6615" s="239" t="s">
        <v>203</v>
      </c>
      <c r="E6615" s="240">
        <v>646.55250000000001</v>
      </c>
      <c r="F6615" s="240">
        <v>4</v>
      </c>
      <c r="G6615" s="48">
        <f>+(Ventas_Wellpro[[#This Row],[Precio de Venta]]*0.16)*Ventas_Wellpro[[#This Row],[Cantidad Vendida]]</f>
        <v>413.79360000000003</v>
      </c>
      <c r="H6615" s="242">
        <v>2586.21</v>
      </c>
      <c r="I6615" s="17">
        <f>+Ventas_Wellpro[[#This Row],[Total de Venta sin IVA]]+Ventas_Wellpro[[#This Row],[IVA]]</f>
        <v>3000.0036</v>
      </c>
      <c r="J6615">
        <f>YEAR(Ventas_Wellpro[[#This Row],[Fecha]])</f>
        <v>2026</v>
      </c>
      <c r="K6615" t="str">
        <f>TEXT(Ventas_Wellpro[[#This Row],[Fecha]],"MMMM")</f>
        <v>septiembre</v>
      </c>
      <c r="L6615">
        <f>DAY(Ventas_Wellpro[[#This Row],[Fecha]])</f>
        <v>3</v>
      </c>
    </row>
    <row r="6616" spans="2:12" x14ac:dyDescent="0.25">
      <c r="B6616" s="237">
        <v>46268</v>
      </c>
      <c r="C6616" s="244" t="s">
        <v>16</v>
      </c>
      <c r="D6616" s="239" t="s">
        <v>203</v>
      </c>
      <c r="E6616" s="241">
        <v>646.55200000000002</v>
      </c>
      <c r="F6616" s="241">
        <v>5</v>
      </c>
      <c r="G6616" s="48">
        <f>+(Ventas_Wellpro[[#This Row],[Precio de Venta]]*0.16)*Ventas_Wellpro[[#This Row],[Cantidad Vendida]]</f>
        <v>517.24160000000006</v>
      </c>
      <c r="H6616" s="243">
        <v>3232.76</v>
      </c>
      <c r="I6616" s="17">
        <f>+Ventas_Wellpro[[#This Row],[Total de Venta sin IVA]]+Ventas_Wellpro[[#This Row],[IVA]]</f>
        <v>3750.0016000000005</v>
      </c>
      <c r="J6616">
        <f>YEAR(Ventas_Wellpro[[#This Row],[Fecha]])</f>
        <v>2026</v>
      </c>
      <c r="K6616" t="str">
        <f>TEXT(Ventas_Wellpro[[#This Row],[Fecha]],"MMMM")</f>
        <v>septiembre</v>
      </c>
      <c r="L6616">
        <f>DAY(Ventas_Wellpro[[#This Row],[Fecha]])</f>
        <v>3</v>
      </c>
    </row>
    <row r="6617" spans="2:12" x14ac:dyDescent="0.25">
      <c r="B6617" s="236">
        <v>46268</v>
      </c>
      <c r="C6617" s="244" t="s">
        <v>12</v>
      </c>
      <c r="D6617" s="238" t="s">
        <v>144</v>
      </c>
      <c r="E6617" s="240">
        <v>258.62</v>
      </c>
      <c r="F6617" s="240">
        <v>1</v>
      </c>
      <c r="G6617" s="48">
        <f>+(Ventas_Wellpro[[#This Row],[Precio de Venta]]*0.16)*Ventas_Wellpro[[#This Row],[Cantidad Vendida]]</f>
        <v>41.379200000000004</v>
      </c>
      <c r="H6617" s="242">
        <v>258.62</v>
      </c>
      <c r="I6617" s="17">
        <f>+Ventas_Wellpro[[#This Row],[Total de Venta sin IVA]]+Ventas_Wellpro[[#This Row],[IVA]]</f>
        <v>299.99920000000003</v>
      </c>
      <c r="J6617">
        <f>YEAR(Ventas_Wellpro[[#This Row],[Fecha]])</f>
        <v>2026</v>
      </c>
      <c r="K6617" t="str">
        <f>TEXT(Ventas_Wellpro[[#This Row],[Fecha]],"MMMM")</f>
        <v>septiembre</v>
      </c>
      <c r="L6617">
        <f>DAY(Ventas_Wellpro[[#This Row],[Fecha]])</f>
        <v>3</v>
      </c>
    </row>
    <row r="6618" spans="2:12" x14ac:dyDescent="0.25">
      <c r="B6618" s="237">
        <v>46268</v>
      </c>
      <c r="C6618" s="244" t="s">
        <v>12</v>
      </c>
      <c r="D6618" s="239" t="s">
        <v>144</v>
      </c>
      <c r="E6618" s="241">
        <v>258.62</v>
      </c>
      <c r="F6618" s="241">
        <v>1</v>
      </c>
      <c r="G6618" s="48">
        <f>+(Ventas_Wellpro[[#This Row],[Precio de Venta]]*0.16)*Ventas_Wellpro[[#This Row],[Cantidad Vendida]]</f>
        <v>41.379200000000004</v>
      </c>
      <c r="H6618" s="243">
        <v>258.62</v>
      </c>
      <c r="I6618" s="17">
        <f>+Ventas_Wellpro[[#This Row],[Total de Venta sin IVA]]+Ventas_Wellpro[[#This Row],[IVA]]</f>
        <v>299.99920000000003</v>
      </c>
      <c r="J6618">
        <f>YEAR(Ventas_Wellpro[[#This Row],[Fecha]])</f>
        <v>2026</v>
      </c>
      <c r="K6618" t="str">
        <f>TEXT(Ventas_Wellpro[[#This Row],[Fecha]],"MMMM")</f>
        <v>septiembre</v>
      </c>
      <c r="L6618">
        <f>DAY(Ventas_Wellpro[[#This Row],[Fecha]])</f>
        <v>3</v>
      </c>
    </row>
    <row r="6619" spans="2:12" x14ac:dyDescent="0.25">
      <c r="B6619" s="236">
        <v>46268</v>
      </c>
      <c r="C6619" s="244" t="s">
        <v>12</v>
      </c>
      <c r="D6619" s="238" t="s">
        <v>144</v>
      </c>
      <c r="E6619" s="240">
        <v>258.62</v>
      </c>
      <c r="F6619" s="240">
        <v>1</v>
      </c>
      <c r="G6619" s="48">
        <f>+(Ventas_Wellpro[[#This Row],[Precio de Venta]]*0.16)*Ventas_Wellpro[[#This Row],[Cantidad Vendida]]</f>
        <v>41.379200000000004</v>
      </c>
      <c r="H6619" s="242">
        <v>258.62</v>
      </c>
      <c r="I6619" s="17">
        <f>+Ventas_Wellpro[[#This Row],[Total de Venta sin IVA]]+Ventas_Wellpro[[#This Row],[IVA]]</f>
        <v>299.99920000000003</v>
      </c>
      <c r="J6619">
        <f>YEAR(Ventas_Wellpro[[#This Row],[Fecha]])</f>
        <v>2026</v>
      </c>
      <c r="K6619" t="str">
        <f>TEXT(Ventas_Wellpro[[#This Row],[Fecha]],"MMMM")</f>
        <v>septiembre</v>
      </c>
      <c r="L6619">
        <f>DAY(Ventas_Wellpro[[#This Row],[Fecha]])</f>
        <v>3</v>
      </c>
    </row>
    <row r="6620" spans="2:12" x14ac:dyDescent="0.25">
      <c r="B6620" s="237">
        <v>46268</v>
      </c>
      <c r="C6620" s="244" t="s">
        <v>12</v>
      </c>
      <c r="D6620" s="239" t="s">
        <v>144</v>
      </c>
      <c r="E6620" s="241">
        <v>258.62</v>
      </c>
      <c r="F6620" s="241">
        <v>1</v>
      </c>
      <c r="G6620" s="48">
        <f>+(Ventas_Wellpro[[#This Row],[Precio de Venta]]*0.16)*Ventas_Wellpro[[#This Row],[Cantidad Vendida]]</f>
        <v>41.379200000000004</v>
      </c>
      <c r="H6620" s="243">
        <v>258.62</v>
      </c>
      <c r="I6620" s="17">
        <f>+Ventas_Wellpro[[#This Row],[Total de Venta sin IVA]]+Ventas_Wellpro[[#This Row],[IVA]]</f>
        <v>299.99920000000003</v>
      </c>
      <c r="J6620">
        <f>YEAR(Ventas_Wellpro[[#This Row],[Fecha]])</f>
        <v>2026</v>
      </c>
      <c r="K6620" t="str">
        <f>TEXT(Ventas_Wellpro[[#This Row],[Fecha]],"MMMM")</f>
        <v>septiembre</v>
      </c>
      <c r="L6620">
        <f>DAY(Ventas_Wellpro[[#This Row],[Fecha]])</f>
        <v>3</v>
      </c>
    </row>
    <row r="6621" spans="2:12" x14ac:dyDescent="0.25">
      <c r="B6621" s="236">
        <v>46268</v>
      </c>
      <c r="C6621" s="244" t="s">
        <v>12</v>
      </c>
      <c r="D6621" s="238" t="s">
        <v>144</v>
      </c>
      <c r="E6621" s="240">
        <v>258.62</v>
      </c>
      <c r="F6621" s="240">
        <v>1</v>
      </c>
      <c r="G6621" s="48">
        <f>+(Ventas_Wellpro[[#This Row],[Precio de Venta]]*0.16)*Ventas_Wellpro[[#This Row],[Cantidad Vendida]]</f>
        <v>41.379200000000004</v>
      </c>
      <c r="H6621" s="242">
        <v>258.62</v>
      </c>
      <c r="I6621" s="17">
        <f>+Ventas_Wellpro[[#This Row],[Total de Venta sin IVA]]+Ventas_Wellpro[[#This Row],[IVA]]</f>
        <v>299.99920000000003</v>
      </c>
      <c r="J6621">
        <f>YEAR(Ventas_Wellpro[[#This Row],[Fecha]])</f>
        <v>2026</v>
      </c>
      <c r="K6621" t="str">
        <f>TEXT(Ventas_Wellpro[[#This Row],[Fecha]],"MMMM")</f>
        <v>septiembre</v>
      </c>
      <c r="L6621">
        <f>DAY(Ventas_Wellpro[[#This Row],[Fecha]])</f>
        <v>3</v>
      </c>
    </row>
    <row r="6622" spans="2:12" x14ac:dyDescent="0.25">
      <c r="B6622" s="237">
        <v>46268</v>
      </c>
      <c r="C6622" s="244" t="s">
        <v>12</v>
      </c>
      <c r="D6622" s="239" t="s">
        <v>144</v>
      </c>
      <c r="E6622" s="241">
        <v>258.62</v>
      </c>
      <c r="F6622" s="241">
        <v>1</v>
      </c>
      <c r="G6622" s="48">
        <f>+(Ventas_Wellpro[[#This Row],[Precio de Venta]]*0.16)*Ventas_Wellpro[[#This Row],[Cantidad Vendida]]</f>
        <v>41.379200000000004</v>
      </c>
      <c r="H6622" s="243">
        <v>258.62</v>
      </c>
      <c r="I6622" s="17">
        <f>+Ventas_Wellpro[[#This Row],[Total de Venta sin IVA]]+Ventas_Wellpro[[#This Row],[IVA]]</f>
        <v>299.99920000000003</v>
      </c>
      <c r="J6622">
        <f>YEAR(Ventas_Wellpro[[#This Row],[Fecha]])</f>
        <v>2026</v>
      </c>
      <c r="K6622" t="str">
        <f>TEXT(Ventas_Wellpro[[#This Row],[Fecha]],"MMMM")</f>
        <v>septiembre</v>
      </c>
      <c r="L6622">
        <f>DAY(Ventas_Wellpro[[#This Row],[Fecha]])</f>
        <v>3</v>
      </c>
    </row>
    <row r="6623" spans="2:12" x14ac:dyDescent="0.25">
      <c r="B6623" s="236">
        <v>46268</v>
      </c>
      <c r="C6623" s="244" t="s">
        <v>12</v>
      </c>
      <c r="D6623" s="238" t="s">
        <v>144</v>
      </c>
      <c r="E6623" s="240">
        <v>258.62</v>
      </c>
      <c r="F6623" s="240">
        <v>1</v>
      </c>
      <c r="G6623" s="48">
        <f>+(Ventas_Wellpro[[#This Row],[Precio de Venta]]*0.16)*Ventas_Wellpro[[#This Row],[Cantidad Vendida]]</f>
        <v>41.379200000000004</v>
      </c>
      <c r="H6623" s="242">
        <v>258.62</v>
      </c>
      <c r="I6623" s="17">
        <f>+Ventas_Wellpro[[#This Row],[Total de Venta sin IVA]]+Ventas_Wellpro[[#This Row],[IVA]]</f>
        <v>299.99920000000003</v>
      </c>
      <c r="J6623">
        <f>YEAR(Ventas_Wellpro[[#This Row],[Fecha]])</f>
        <v>2026</v>
      </c>
      <c r="K6623" t="str">
        <f>TEXT(Ventas_Wellpro[[#This Row],[Fecha]],"MMMM")</f>
        <v>septiembre</v>
      </c>
      <c r="L6623">
        <f>DAY(Ventas_Wellpro[[#This Row],[Fecha]])</f>
        <v>3</v>
      </c>
    </row>
    <row r="6624" spans="2:12" x14ac:dyDescent="0.25">
      <c r="B6624" s="237">
        <v>46268</v>
      </c>
      <c r="C6624" s="244" t="s">
        <v>12</v>
      </c>
      <c r="D6624" s="239" t="s">
        <v>144</v>
      </c>
      <c r="E6624" s="241">
        <v>258.62</v>
      </c>
      <c r="F6624" s="241">
        <v>1</v>
      </c>
      <c r="G6624" s="48">
        <f>+(Ventas_Wellpro[[#This Row],[Precio de Venta]]*0.16)*Ventas_Wellpro[[#This Row],[Cantidad Vendida]]</f>
        <v>41.379200000000004</v>
      </c>
      <c r="H6624" s="243">
        <v>258.62</v>
      </c>
      <c r="I6624" s="17">
        <f>+Ventas_Wellpro[[#This Row],[Total de Venta sin IVA]]+Ventas_Wellpro[[#This Row],[IVA]]</f>
        <v>299.99920000000003</v>
      </c>
      <c r="J6624">
        <f>YEAR(Ventas_Wellpro[[#This Row],[Fecha]])</f>
        <v>2026</v>
      </c>
      <c r="K6624" t="str">
        <f>TEXT(Ventas_Wellpro[[#This Row],[Fecha]],"MMMM")</f>
        <v>septiembre</v>
      </c>
      <c r="L6624">
        <f>DAY(Ventas_Wellpro[[#This Row],[Fecha]])</f>
        <v>3</v>
      </c>
    </row>
    <row r="6625" spans="2:12" x14ac:dyDescent="0.25">
      <c r="B6625" s="236">
        <v>46268</v>
      </c>
      <c r="C6625" s="244" t="s">
        <v>12</v>
      </c>
      <c r="D6625" s="238" t="s">
        <v>144</v>
      </c>
      <c r="E6625" s="240">
        <v>258.62</v>
      </c>
      <c r="F6625" s="240">
        <v>1</v>
      </c>
      <c r="G6625" s="48">
        <f>+(Ventas_Wellpro[[#This Row],[Precio de Venta]]*0.16)*Ventas_Wellpro[[#This Row],[Cantidad Vendida]]</f>
        <v>41.379200000000004</v>
      </c>
      <c r="H6625" s="242">
        <v>258.62</v>
      </c>
      <c r="I6625" s="17">
        <f>+Ventas_Wellpro[[#This Row],[Total de Venta sin IVA]]+Ventas_Wellpro[[#This Row],[IVA]]</f>
        <v>299.99920000000003</v>
      </c>
      <c r="J6625">
        <f>YEAR(Ventas_Wellpro[[#This Row],[Fecha]])</f>
        <v>2026</v>
      </c>
      <c r="K6625" t="str">
        <f>TEXT(Ventas_Wellpro[[#This Row],[Fecha]],"MMMM")</f>
        <v>septiembre</v>
      </c>
      <c r="L6625">
        <f>DAY(Ventas_Wellpro[[#This Row],[Fecha]])</f>
        <v>3</v>
      </c>
    </row>
    <row r="6626" spans="2:12" x14ac:dyDescent="0.25">
      <c r="B6626" s="237">
        <v>46268</v>
      </c>
      <c r="C6626" s="244" t="s">
        <v>12</v>
      </c>
      <c r="D6626" s="239" t="s">
        <v>144</v>
      </c>
      <c r="E6626" s="241">
        <v>258.62</v>
      </c>
      <c r="F6626" s="241">
        <v>1</v>
      </c>
      <c r="G6626" s="48">
        <f>+(Ventas_Wellpro[[#This Row],[Precio de Venta]]*0.16)*Ventas_Wellpro[[#This Row],[Cantidad Vendida]]</f>
        <v>41.379200000000004</v>
      </c>
      <c r="H6626" s="243">
        <v>258.62</v>
      </c>
      <c r="I6626" s="17">
        <f>+Ventas_Wellpro[[#This Row],[Total de Venta sin IVA]]+Ventas_Wellpro[[#This Row],[IVA]]</f>
        <v>299.99920000000003</v>
      </c>
      <c r="J6626">
        <f>YEAR(Ventas_Wellpro[[#This Row],[Fecha]])</f>
        <v>2026</v>
      </c>
      <c r="K6626" t="str">
        <f>TEXT(Ventas_Wellpro[[#This Row],[Fecha]],"MMMM")</f>
        <v>septiembre</v>
      </c>
      <c r="L6626">
        <f>DAY(Ventas_Wellpro[[#This Row],[Fecha]])</f>
        <v>3</v>
      </c>
    </row>
    <row r="6627" spans="2:12" x14ac:dyDescent="0.25">
      <c r="B6627" s="236">
        <v>46268</v>
      </c>
      <c r="C6627" s="244" t="s">
        <v>12</v>
      </c>
      <c r="D6627" s="238" t="s">
        <v>144</v>
      </c>
      <c r="E6627" s="240">
        <v>258.62</v>
      </c>
      <c r="F6627" s="240">
        <v>1</v>
      </c>
      <c r="G6627" s="48">
        <f>+(Ventas_Wellpro[[#This Row],[Precio de Venta]]*0.16)*Ventas_Wellpro[[#This Row],[Cantidad Vendida]]</f>
        <v>41.379200000000004</v>
      </c>
      <c r="H6627" s="242">
        <v>258.62</v>
      </c>
      <c r="I6627" s="17">
        <f>+Ventas_Wellpro[[#This Row],[Total de Venta sin IVA]]+Ventas_Wellpro[[#This Row],[IVA]]</f>
        <v>299.99920000000003</v>
      </c>
      <c r="J6627">
        <f>YEAR(Ventas_Wellpro[[#This Row],[Fecha]])</f>
        <v>2026</v>
      </c>
      <c r="K6627" t="str">
        <f>TEXT(Ventas_Wellpro[[#This Row],[Fecha]],"MMMM")</f>
        <v>septiembre</v>
      </c>
      <c r="L6627">
        <f>DAY(Ventas_Wellpro[[#This Row],[Fecha]])</f>
        <v>3</v>
      </c>
    </row>
    <row r="6628" spans="2:12" x14ac:dyDescent="0.25">
      <c r="B6628" s="237">
        <v>46268</v>
      </c>
      <c r="C6628" s="244" t="s">
        <v>11</v>
      </c>
      <c r="D6628" s="239" t="s">
        <v>144</v>
      </c>
      <c r="E6628" s="241">
        <v>258.62</v>
      </c>
      <c r="F6628" s="241">
        <v>1</v>
      </c>
      <c r="G6628" s="48">
        <f>+(Ventas_Wellpro[[#This Row],[Precio de Venta]]*0.16)*Ventas_Wellpro[[#This Row],[Cantidad Vendida]]</f>
        <v>41.379200000000004</v>
      </c>
      <c r="H6628" s="243">
        <v>258.62</v>
      </c>
      <c r="I6628" s="17">
        <f>+Ventas_Wellpro[[#This Row],[Total de Venta sin IVA]]+Ventas_Wellpro[[#This Row],[IVA]]</f>
        <v>299.99920000000003</v>
      </c>
      <c r="J6628">
        <f>YEAR(Ventas_Wellpro[[#This Row],[Fecha]])</f>
        <v>2026</v>
      </c>
      <c r="K6628" t="str">
        <f>TEXT(Ventas_Wellpro[[#This Row],[Fecha]],"MMMM")</f>
        <v>septiembre</v>
      </c>
      <c r="L6628">
        <f>DAY(Ventas_Wellpro[[#This Row],[Fecha]])</f>
        <v>3</v>
      </c>
    </row>
    <row r="6629" spans="2:12" x14ac:dyDescent="0.25">
      <c r="B6629" s="236">
        <v>46268</v>
      </c>
      <c r="C6629" s="244" t="s">
        <v>11</v>
      </c>
      <c r="D6629" s="238" t="s">
        <v>144</v>
      </c>
      <c r="E6629" s="240">
        <v>258.62</v>
      </c>
      <c r="F6629" s="240">
        <v>1</v>
      </c>
      <c r="G6629" s="48">
        <f>+(Ventas_Wellpro[[#This Row],[Precio de Venta]]*0.16)*Ventas_Wellpro[[#This Row],[Cantidad Vendida]]</f>
        <v>41.379200000000004</v>
      </c>
      <c r="H6629" s="242">
        <v>258.62</v>
      </c>
      <c r="I6629" s="17">
        <f>+Ventas_Wellpro[[#This Row],[Total de Venta sin IVA]]+Ventas_Wellpro[[#This Row],[IVA]]</f>
        <v>299.99920000000003</v>
      </c>
      <c r="J6629">
        <f>YEAR(Ventas_Wellpro[[#This Row],[Fecha]])</f>
        <v>2026</v>
      </c>
      <c r="K6629" t="str">
        <f>TEXT(Ventas_Wellpro[[#This Row],[Fecha]],"MMMM")</f>
        <v>septiembre</v>
      </c>
      <c r="L6629">
        <f>DAY(Ventas_Wellpro[[#This Row],[Fecha]])</f>
        <v>3</v>
      </c>
    </row>
    <row r="6630" spans="2:12" x14ac:dyDescent="0.25">
      <c r="B6630" s="237">
        <v>46268</v>
      </c>
      <c r="C6630" s="244" t="s">
        <v>11</v>
      </c>
      <c r="D6630" s="239" t="s">
        <v>203</v>
      </c>
      <c r="E6630" s="241">
        <v>193.32</v>
      </c>
      <c r="F6630" s="241">
        <v>1</v>
      </c>
      <c r="G6630" s="48">
        <f>+(Ventas_Wellpro[[#This Row],[Precio de Venta]]*0.16)*Ventas_Wellpro[[#This Row],[Cantidad Vendida]]</f>
        <v>30.9312</v>
      </c>
      <c r="H6630" s="243">
        <v>193.32</v>
      </c>
      <c r="I6630" s="17">
        <f>+Ventas_Wellpro[[#This Row],[Total de Venta sin IVA]]+Ventas_Wellpro[[#This Row],[IVA]]</f>
        <v>224.25119999999998</v>
      </c>
      <c r="J6630">
        <f>YEAR(Ventas_Wellpro[[#This Row],[Fecha]])</f>
        <v>2026</v>
      </c>
      <c r="K6630" t="str">
        <f>TEXT(Ventas_Wellpro[[#This Row],[Fecha]],"MMMM")</f>
        <v>septiembre</v>
      </c>
      <c r="L6630">
        <f>DAY(Ventas_Wellpro[[#This Row],[Fecha]])</f>
        <v>3</v>
      </c>
    </row>
    <row r="6631" spans="2:12" x14ac:dyDescent="0.25">
      <c r="B6631" s="236">
        <v>46268</v>
      </c>
      <c r="C6631" s="244" t="s">
        <v>11</v>
      </c>
      <c r="D6631" s="239" t="s">
        <v>203</v>
      </c>
      <c r="E6631" s="240">
        <v>193.31800000000001</v>
      </c>
      <c r="F6631" s="240">
        <v>5</v>
      </c>
      <c r="G6631" s="48">
        <f>+(Ventas_Wellpro[[#This Row],[Precio de Venta]]*0.16)*Ventas_Wellpro[[#This Row],[Cantidad Vendida]]</f>
        <v>154.65440000000001</v>
      </c>
      <c r="H6631" s="242">
        <v>966.59</v>
      </c>
      <c r="I6631" s="17">
        <f>+Ventas_Wellpro[[#This Row],[Total de Venta sin IVA]]+Ventas_Wellpro[[#This Row],[IVA]]</f>
        <v>1121.2444</v>
      </c>
      <c r="J6631">
        <f>YEAR(Ventas_Wellpro[[#This Row],[Fecha]])</f>
        <v>2026</v>
      </c>
      <c r="K6631" t="str">
        <f>TEXT(Ventas_Wellpro[[#This Row],[Fecha]],"MMMM")</f>
        <v>septiembre</v>
      </c>
      <c r="L6631">
        <f>DAY(Ventas_Wellpro[[#This Row],[Fecha]])</f>
        <v>3</v>
      </c>
    </row>
    <row r="6632" spans="2:12" x14ac:dyDescent="0.25">
      <c r="B6632" s="237">
        <v>46268</v>
      </c>
      <c r="C6632" s="244" t="s">
        <v>10</v>
      </c>
      <c r="D6632" s="239" t="s">
        <v>144</v>
      </c>
      <c r="E6632" s="241">
        <v>258.62</v>
      </c>
      <c r="F6632" s="241">
        <v>1</v>
      </c>
      <c r="G6632" s="48">
        <f>+(Ventas_Wellpro[[#This Row],[Precio de Venta]]*0.16)*Ventas_Wellpro[[#This Row],[Cantidad Vendida]]</f>
        <v>41.379200000000004</v>
      </c>
      <c r="H6632" s="243">
        <v>258.62</v>
      </c>
      <c r="I6632" s="17">
        <f>+Ventas_Wellpro[[#This Row],[Total de Venta sin IVA]]+Ventas_Wellpro[[#This Row],[IVA]]</f>
        <v>299.99920000000003</v>
      </c>
      <c r="J6632">
        <f>YEAR(Ventas_Wellpro[[#This Row],[Fecha]])</f>
        <v>2026</v>
      </c>
      <c r="K6632" t="str">
        <f>TEXT(Ventas_Wellpro[[#This Row],[Fecha]],"MMMM")</f>
        <v>septiembre</v>
      </c>
      <c r="L6632">
        <f>DAY(Ventas_Wellpro[[#This Row],[Fecha]])</f>
        <v>3</v>
      </c>
    </row>
    <row r="6633" spans="2:12" x14ac:dyDescent="0.25">
      <c r="B6633" s="236">
        <v>46268</v>
      </c>
      <c r="C6633" s="244" t="s">
        <v>10</v>
      </c>
      <c r="D6633" s="238" t="s">
        <v>144</v>
      </c>
      <c r="E6633" s="240">
        <v>258.62</v>
      </c>
      <c r="F6633" s="240">
        <v>1</v>
      </c>
      <c r="G6633" s="48">
        <f>+(Ventas_Wellpro[[#This Row],[Precio de Venta]]*0.16)*Ventas_Wellpro[[#This Row],[Cantidad Vendida]]</f>
        <v>41.379200000000004</v>
      </c>
      <c r="H6633" s="242">
        <v>258.62</v>
      </c>
      <c r="I6633" s="17">
        <f>+Ventas_Wellpro[[#This Row],[Total de Venta sin IVA]]+Ventas_Wellpro[[#This Row],[IVA]]</f>
        <v>299.99920000000003</v>
      </c>
      <c r="J6633">
        <f>YEAR(Ventas_Wellpro[[#This Row],[Fecha]])</f>
        <v>2026</v>
      </c>
      <c r="K6633" t="str">
        <f>TEXT(Ventas_Wellpro[[#This Row],[Fecha]],"MMMM")</f>
        <v>septiembre</v>
      </c>
      <c r="L6633">
        <f>DAY(Ventas_Wellpro[[#This Row],[Fecha]])</f>
        <v>3</v>
      </c>
    </row>
    <row r="6634" spans="2:12" x14ac:dyDescent="0.25">
      <c r="B6634" s="237">
        <v>46268</v>
      </c>
      <c r="C6634" s="244" t="s">
        <v>10</v>
      </c>
      <c r="D6634" s="239" t="s">
        <v>144</v>
      </c>
      <c r="E6634" s="241">
        <v>258.62</v>
      </c>
      <c r="F6634" s="241">
        <v>1</v>
      </c>
      <c r="G6634" s="48">
        <f>+(Ventas_Wellpro[[#This Row],[Precio de Venta]]*0.16)*Ventas_Wellpro[[#This Row],[Cantidad Vendida]]</f>
        <v>41.379200000000004</v>
      </c>
      <c r="H6634" s="243">
        <v>258.62</v>
      </c>
      <c r="I6634" s="17">
        <f>+Ventas_Wellpro[[#This Row],[Total de Venta sin IVA]]+Ventas_Wellpro[[#This Row],[IVA]]</f>
        <v>299.99920000000003</v>
      </c>
      <c r="J6634">
        <f>YEAR(Ventas_Wellpro[[#This Row],[Fecha]])</f>
        <v>2026</v>
      </c>
      <c r="K6634" t="str">
        <f>TEXT(Ventas_Wellpro[[#This Row],[Fecha]],"MMMM")</f>
        <v>septiembre</v>
      </c>
      <c r="L6634">
        <f>DAY(Ventas_Wellpro[[#This Row],[Fecha]])</f>
        <v>3</v>
      </c>
    </row>
    <row r="6635" spans="2:12" x14ac:dyDescent="0.25">
      <c r="B6635" s="236">
        <v>46268</v>
      </c>
      <c r="C6635" s="244" t="s">
        <v>10</v>
      </c>
      <c r="D6635" s="238" t="s">
        <v>144</v>
      </c>
      <c r="E6635" s="240">
        <v>258.62</v>
      </c>
      <c r="F6635" s="240">
        <v>1</v>
      </c>
      <c r="G6635" s="48">
        <f>+(Ventas_Wellpro[[#This Row],[Precio de Venta]]*0.16)*Ventas_Wellpro[[#This Row],[Cantidad Vendida]]</f>
        <v>41.379200000000004</v>
      </c>
      <c r="H6635" s="242">
        <v>258.62</v>
      </c>
      <c r="I6635" s="17">
        <f>+Ventas_Wellpro[[#This Row],[Total de Venta sin IVA]]+Ventas_Wellpro[[#This Row],[IVA]]</f>
        <v>299.99920000000003</v>
      </c>
      <c r="J6635">
        <f>YEAR(Ventas_Wellpro[[#This Row],[Fecha]])</f>
        <v>2026</v>
      </c>
      <c r="K6635" t="str">
        <f>TEXT(Ventas_Wellpro[[#This Row],[Fecha]],"MMMM")</f>
        <v>septiembre</v>
      </c>
      <c r="L6635">
        <f>DAY(Ventas_Wellpro[[#This Row],[Fecha]])</f>
        <v>3</v>
      </c>
    </row>
    <row r="6636" spans="2:12" x14ac:dyDescent="0.25">
      <c r="B6636" s="237">
        <v>46268</v>
      </c>
      <c r="C6636" s="244" t="s">
        <v>10</v>
      </c>
      <c r="D6636" s="239" t="s">
        <v>144</v>
      </c>
      <c r="E6636" s="241">
        <v>258.62</v>
      </c>
      <c r="F6636" s="241">
        <v>1</v>
      </c>
      <c r="G6636" s="48">
        <f>+(Ventas_Wellpro[[#This Row],[Precio de Venta]]*0.16)*Ventas_Wellpro[[#This Row],[Cantidad Vendida]]</f>
        <v>41.379200000000004</v>
      </c>
      <c r="H6636" s="243">
        <v>258.62</v>
      </c>
      <c r="I6636" s="17">
        <f>+Ventas_Wellpro[[#This Row],[Total de Venta sin IVA]]+Ventas_Wellpro[[#This Row],[IVA]]</f>
        <v>299.99920000000003</v>
      </c>
      <c r="J6636">
        <f>YEAR(Ventas_Wellpro[[#This Row],[Fecha]])</f>
        <v>2026</v>
      </c>
      <c r="K6636" t="str">
        <f>TEXT(Ventas_Wellpro[[#This Row],[Fecha]],"MMMM")</f>
        <v>septiembre</v>
      </c>
      <c r="L6636">
        <f>DAY(Ventas_Wellpro[[#This Row],[Fecha]])</f>
        <v>3</v>
      </c>
    </row>
    <row r="6637" spans="2:12" x14ac:dyDescent="0.25">
      <c r="B6637" s="236">
        <v>46268</v>
      </c>
      <c r="C6637" s="244" t="s">
        <v>10</v>
      </c>
      <c r="D6637" s="238" t="s">
        <v>144</v>
      </c>
      <c r="E6637" s="240">
        <v>258.62</v>
      </c>
      <c r="F6637" s="240">
        <v>1</v>
      </c>
      <c r="G6637" s="48">
        <f>+(Ventas_Wellpro[[#This Row],[Precio de Venta]]*0.16)*Ventas_Wellpro[[#This Row],[Cantidad Vendida]]</f>
        <v>41.379200000000004</v>
      </c>
      <c r="H6637" s="242">
        <v>258.62</v>
      </c>
      <c r="I6637" s="17">
        <f>+Ventas_Wellpro[[#This Row],[Total de Venta sin IVA]]+Ventas_Wellpro[[#This Row],[IVA]]</f>
        <v>299.99920000000003</v>
      </c>
      <c r="J6637">
        <f>YEAR(Ventas_Wellpro[[#This Row],[Fecha]])</f>
        <v>2026</v>
      </c>
      <c r="K6637" t="str">
        <f>TEXT(Ventas_Wellpro[[#This Row],[Fecha]],"MMMM")</f>
        <v>septiembre</v>
      </c>
      <c r="L6637">
        <f>DAY(Ventas_Wellpro[[#This Row],[Fecha]])</f>
        <v>3</v>
      </c>
    </row>
    <row r="6638" spans="2:12" x14ac:dyDescent="0.25">
      <c r="B6638" s="237">
        <v>46268</v>
      </c>
      <c r="C6638" s="244" t="s">
        <v>10</v>
      </c>
      <c r="D6638" s="239" t="s">
        <v>144</v>
      </c>
      <c r="E6638" s="241">
        <v>258.62</v>
      </c>
      <c r="F6638" s="241">
        <v>1</v>
      </c>
      <c r="G6638" s="48">
        <f>+(Ventas_Wellpro[[#This Row],[Precio de Venta]]*0.16)*Ventas_Wellpro[[#This Row],[Cantidad Vendida]]</f>
        <v>41.379200000000004</v>
      </c>
      <c r="H6638" s="243">
        <v>258.62</v>
      </c>
      <c r="I6638" s="17">
        <f>+Ventas_Wellpro[[#This Row],[Total de Venta sin IVA]]+Ventas_Wellpro[[#This Row],[IVA]]</f>
        <v>299.99920000000003</v>
      </c>
      <c r="J6638">
        <f>YEAR(Ventas_Wellpro[[#This Row],[Fecha]])</f>
        <v>2026</v>
      </c>
      <c r="K6638" t="str">
        <f>TEXT(Ventas_Wellpro[[#This Row],[Fecha]],"MMMM")</f>
        <v>septiembre</v>
      </c>
      <c r="L6638">
        <f>DAY(Ventas_Wellpro[[#This Row],[Fecha]])</f>
        <v>3</v>
      </c>
    </row>
    <row r="6639" spans="2:12" x14ac:dyDescent="0.25">
      <c r="B6639" s="236">
        <v>46268</v>
      </c>
      <c r="C6639" s="244" t="s">
        <v>10</v>
      </c>
      <c r="D6639" s="238" t="s">
        <v>144</v>
      </c>
      <c r="E6639" s="240">
        <v>258.62</v>
      </c>
      <c r="F6639" s="240">
        <v>1</v>
      </c>
      <c r="G6639" s="48">
        <f>+(Ventas_Wellpro[[#This Row],[Precio de Venta]]*0.16)*Ventas_Wellpro[[#This Row],[Cantidad Vendida]]</f>
        <v>41.379200000000004</v>
      </c>
      <c r="H6639" s="242">
        <v>258.62</v>
      </c>
      <c r="I6639" s="17">
        <f>+Ventas_Wellpro[[#This Row],[Total de Venta sin IVA]]+Ventas_Wellpro[[#This Row],[IVA]]</f>
        <v>299.99920000000003</v>
      </c>
      <c r="J6639">
        <f>YEAR(Ventas_Wellpro[[#This Row],[Fecha]])</f>
        <v>2026</v>
      </c>
      <c r="K6639" t="str">
        <f>TEXT(Ventas_Wellpro[[#This Row],[Fecha]],"MMMM")</f>
        <v>septiembre</v>
      </c>
      <c r="L6639">
        <f>DAY(Ventas_Wellpro[[#This Row],[Fecha]])</f>
        <v>3</v>
      </c>
    </row>
    <row r="6640" spans="2:12" x14ac:dyDescent="0.25">
      <c r="B6640" s="237">
        <v>46268</v>
      </c>
      <c r="C6640" s="244" t="s">
        <v>10</v>
      </c>
      <c r="D6640" s="239" t="s">
        <v>144</v>
      </c>
      <c r="E6640" s="241">
        <v>258.62</v>
      </c>
      <c r="F6640" s="241">
        <v>1</v>
      </c>
      <c r="G6640" s="48">
        <f>+(Ventas_Wellpro[[#This Row],[Precio de Venta]]*0.16)*Ventas_Wellpro[[#This Row],[Cantidad Vendida]]</f>
        <v>41.379200000000004</v>
      </c>
      <c r="H6640" s="243">
        <v>258.62</v>
      </c>
      <c r="I6640" s="17">
        <f>+Ventas_Wellpro[[#This Row],[Total de Venta sin IVA]]+Ventas_Wellpro[[#This Row],[IVA]]</f>
        <v>299.99920000000003</v>
      </c>
      <c r="J6640">
        <f>YEAR(Ventas_Wellpro[[#This Row],[Fecha]])</f>
        <v>2026</v>
      </c>
      <c r="K6640" t="str">
        <f>TEXT(Ventas_Wellpro[[#This Row],[Fecha]],"MMMM")</f>
        <v>septiembre</v>
      </c>
      <c r="L6640">
        <f>DAY(Ventas_Wellpro[[#This Row],[Fecha]])</f>
        <v>3</v>
      </c>
    </row>
    <row r="6641" spans="2:12" x14ac:dyDescent="0.25">
      <c r="B6641" s="236">
        <v>46268</v>
      </c>
      <c r="C6641" s="244" t="s">
        <v>10</v>
      </c>
      <c r="D6641" s="239" t="s">
        <v>203</v>
      </c>
      <c r="E6641" s="240">
        <v>193.32</v>
      </c>
      <c r="F6641" s="240">
        <v>3</v>
      </c>
      <c r="G6641" s="48">
        <f>+(Ventas_Wellpro[[#This Row],[Precio de Venta]]*0.16)*Ventas_Wellpro[[#This Row],[Cantidad Vendida]]</f>
        <v>92.793599999999998</v>
      </c>
      <c r="H6641" s="242">
        <v>579.96</v>
      </c>
      <c r="I6641" s="17">
        <f>+Ventas_Wellpro[[#This Row],[Total de Venta sin IVA]]+Ventas_Wellpro[[#This Row],[IVA]]</f>
        <v>672.75360000000001</v>
      </c>
      <c r="J6641">
        <f>YEAR(Ventas_Wellpro[[#This Row],[Fecha]])</f>
        <v>2026</v>
      </c>
      <c r="K6641" t="str">
        <f>TEXT(Ventas_Wellpro[[#This Row],[Fecha]],"MMMM")</f>
        <v>septiembre</v>
      </c>
      <c r="L6641">
        <f>DAY(Ventas_Wellpro[[#This Row],[Fecha]])</f>
        <v>3</v>
      </c>
    </row>
    <row r="6642" spans="2:12" x14ac:dyDescent="0.25">
      <c r="B6642" s="237">
        <v>46268</v>
      </c>
      <c r="C6642" s="244" t="s">
        <v>17</v>
      </c>
      <c r="D6642" s="239" t="s">
        <v>196</v>
      </c>
      <c r="E6642" s="241">
        <v>498.66</v>
      </c>
      <c r="F6642" s="241">
        <v>6</v>
      </c>
      <c r="G6642" s="48">
        <f>+(Ventas_Wellpro[[#This Row],[Precio de Venta]]*0.16)*Ventas_Wellpro[[#This Row],[Cantidad Vendida]]</f>
        <v>478.71360000000004</v>
      </c>
      <c r="H6642" s="243">
        <v>2991.96</v>
      </c>
      <c r="I6642" s="17">
        <f>+Ventas_Wellpro[[#This Row],[Total de Venta sin IVA]]+Ventas_Wellpro[[#This Row],[IVA]]</f>
        <v>3470.6736000000001</v>
      </c>
      <c r="J6642">
        <f>YEAR(Ventas_Wellpro[[#This Row],[Fecha]])</f>
        <v>2026</v>
      </c>
      <c r="K6642" t="str">
        <f>TEXT(Ventas_Wellpro[[#This Row],[Fecha]],"MMMM")</f>
        <v>septiembre</v>
      </c>
      <c r="L6642">
        <f>DAY(Ventas_Wellpro[[#This Row],[Fecha]])</f>
        <v>3</v>
      </c>
    </row>
    <row r="6643" spans="2:12" x14ac:dyDescent="0.25">
      <c r="B6643" s="236">
        <v>46268</v>
      </c>
      <c r="C6643" s="244" t="s">
        <v>17</v>
      </c>
      <c r="D6643" s="239" t="s">
        <v>196</v>
      </c>
      <c r="E6643" s="240">
        <v>498.66</v>
      </c>
      <c r="F6643" s="240">
        <v>6</v>
      </c>
      <c r="G6643" s="48">
        <f>+(Ventas_Wellpro[[#This Row],[Precio de Venta]]*0.16)*Ventas_Wellpro[[#This Row],[Cantidad Vendida]]</f>
        <v>478.71360000000004</v>
      </c>
      <c r="H6643" s="242">
        <v>2991.96</v>
      </c>
      <c r="I6643" s="17">
        <f>+Ventas_Wellpro[[#This Row],[Total de Venta sin IVA]]+Ventas_Wellpro[[#This Row],[IVA]]</f>
        <v>3470.6736000000001</v>
      </c>
      <c r="J6643">
        <f>YEAR(Ventas_Wellpro[[#This Row],[Fecha]])</f>
        <v>2026</v>
      </c>
      <c r="K6643" t="str">
        <f>TEXT(Ventas_Wellpro[[#This Row],[Fecha]],"MMMM")</f>
        <v>septiembre</v>
      </c>
      <c r="L6643">
        <f>DAY(Ventas_Wellpro[[#This Row],[Fecha]])</f>
        <v>3</v>
      </c>
    </row>
    <row r="6644" spans="2:12" x14ac:dyDescent="0.25">
      <c r="B6644" s="237">
        <v>46268</v>
      </c>
      <c r="C6644" s="244" t="s">
        <v>17</v>
      </c>
      <c r="D6644" s="239" t="s">
        <v>196</v>
      </c>
      <c r="E6644" s="241">
        <v>498.66</v>
      </c>
      <c r="F6644" s="241">
        <v>6</v>
      </c>
      <c r="G6644" s="48">
        <f>+(Ventas_Wellpro[[#This Row],[Precio de Venta]]*0.16)*Ventas_Wellpro[[#This Row],[Cantidad Vendida]]</f>
        <v>478.71360000000004</v>
      </c>
      <c r="H6644" s="243">
        <v>2991.96</v>
      </c>
      <c r="I6644" s="17">
        <f>+Ventas_Wellpro[[#This Row],[Total de Venta sin IVA]]+Ventas_Wellpro[[#This Row],[IVA]]</f>
        <v>3470.6736000000001</v>
      </c>
      <c r="J6644">
        <f>YEAR(Ventas_Wellpro[[#This Row],[Fecha]])</f>
        <v>2026</v>
      </c>
      <c r="K6644" t="str">
        <f>TEXT(Ventas_Wellpro[[#This Row],[Fecha]],"MMMM")</f>
        <v>septiembre</v>
      </c>
      <c r="L6644">
        <f>DAY(Ventas_Wellpro[[#This Row],[Fecha]])</f>
        <v>3</v>
      </c>
    </row>
    <row r="6645" spans="2:12" x14ac:dyDescent="0.25">
      <c r="B6645" s="236">
        <v>46268</v>
      </c>
      <c r="C6645" s="244" t="s">
        <v>17</v>
      </c>
      <c r="D6645" s="239" t="s">
        <v>196</v>
      </c>
      <c r="E6645" s="240">
        <v>498.66</v>
      </c>
      <c r="F6645" s="240">
        <v>6</v>
      </c>
      <c r="G6645" s="48">
        <f>+(Ventas_Wellpro[[#This Row],[Precio de Venta]]*0.16)*Ventas_Wellpro[[#This Row],[Cantidad Vendida]]</f>
        <v>478.71360000000004</v>
      </c>
      <c r="H6645" s="242">
        <v>2991.96</v>
      </c>
      <c r="I6645" s="17">
        <f>+Ventas_Wellpro[[#This Row],[Total de Venta sin IVA]]+Ventas_Wellpro[[#This Row],[IVA]]</f>
        <v>3470.6736000000001</v>
      </c>
      <c r="J6645">
        <f>YEAR(Ventas_Wellpro[[#This Row],[Fecha]])</f>
        <v>2026</v>
      </c>
      <c r="K6645" t="str">
        <f>TEXT(Ventas_Wellpro[[#This Row],[Fecha]],"MMMM")</f>
        <v>septiembre</v>
      </c>
      <c r="L6645">
        <f>DAY(Ventas_Wellpro[[#This Row],[Fecha]])</f>
        <v>3</v>
      </c>
    </row>
    <row r="6646" spans="2:12" x14ac:dyDescent="0.25">
      <c r="B6646" s="237">
        <v>46268</v>
      </c>
      <c r="C6646" s="244" t="s">
        <v>17</v>
      </c>
      <c r="D6646" s="239" t="s">
        <v>196</v>
      </c>
      <c r="E6646" s="241">
        <v>498.66</v>
      </c>
      <c r="F6646" s="241">
        <v>6</v>
      </c>
      <c r="G6646" s="48">
        <f>+(Ventas_Wellpro[[#This Row],[Precio de Venta]]*0.16)*Ventas_Wellpro[[#This Row],[Cantidad Vendida]]</f>
        <v>478.71360000000004</v>
      </c>
      <c r="H6646" s="243">
        <v>2991.96</v>
      </c>
      <c r="I6646" s="17">
        <f>+Ventas_Wellpro[[#This Row],[Total de Venta sin IVA]]+Ventas_Wellpro[[#This Row],[IVA]]</f>
        <v>3470.6736000000001</v>
      </c>
      <c r="J6646">
        <f>YEAR(Ventas_Wellpro[[#This Row],[Fecha]])</f>
        <v>2026</v>
      </c>
      <c r="K6646" t="str">
        <f>TEXT(Ventas_Wellpro[[#This Row],[Fecha]],"MMMM")</f>
        <v>septiembre</v>
      </c>
      <c r="L6646">
        <f>DAY(Ventas_Wellpro[[#This Row],[Fecha]])</f>
        <v>3</v>
      </c>
    </row>
    <row r="6647" spans="2:12" x14ac:dyDescent="0.25">
      <c r="B6647" s="236">
        <v>46268</v>
      </c>
      <c r="C6647" s="244" t="s">
        <v>17</v>
      </c>
      <c r="D6647" s="239" t="s">
        <v>196</v>
      </c>
      <c r="E6647" s="240">
        <v>498.66</v>
      </c>
      <c r="F6647" s="240">
        <v>6</v>
      </c>
      <c r="G6647" s="48">
        <f>+(Ventas_Wellpro[[#This Row],[Precio de Venta]]*0.16)*Ventas_Wellpro[[#This Row],[Cantidad Vendida]]</f>
        <v>478.71360000000004</v>
      </c>
      <c r="H6647" s="242">
        <v>2991.96</v>
      </c>
      <c r="I6647" s="17">
        <f>+Ventas_Wellpro[[#This Row],[Total de Venta sin IVA]]+Ventas_Wellpro[[#This Row],[IVA]]</f>
        <v>3470.6736000000001</v>
      </c>
      <c r="J6647">
        <f>YEAR(Ventas_Wellpro[[#This Row],[Fecha]])</f>
        <v>2026</v>
      </c>
      <c r="K6647" t="str">
        <f>TEXT(Ventas_Wellpro[[#This Row],[Fecha]],"MMMM")</f>
        <v>septiembre</v>
      </c>
      <c r="L6647">
        <f>DAY(Ventas_Wellpro[[#This Row],[Fecha]])</f>
        <v>3</v>
      </c>
    </row>
    <row r="6648" spans="2:12" x14ac:dyDescent="0.25">
      <c r="B6648" s="237">
        <v>46268</v>
      </c>
      <c r="C6648" s="244" t="s">
        <v>17</v>
      </c>
      <c r="D6648" s="239" t="s">
        <v>196</v>
      </c>
      <c r="E6648" s="241">
        <v>498.66</v>
      </c>
      <c r="F6648" s="241">
        <v>6</v>
      </c>
      <c r="G6648" s="48">
        <f>+(Ventas_Wellpro[[#This Row],[Precio de Venta]]*0.16)*Ventas_Wellpro[[#This Row],[Cantidad Vendida]]</f>
        <v>478.71360000000004</v>
      </c>
      <c r="H6648" s="243">
        <v>2991.96</v>
      </c>
      <c r="I6648" s="17">
        <f>+Ventas_Wellpro[[#This Row],[Total de Venta sin IVA]]+Ventas_Wellpro[[#This Row],[IVA]]</f>
        <v>3470.6736000000001</v>
      </c>
      <c r="J6648">
        <f>YEAR(Ventas_Wellpro[[#This Row],[Fecha]])</f>
        <v>2026</v>
      </c>
      <c r="K6648" t="str">
        <f>TEXT(Ventas_Wellpro[[#This Row],[Fecha]],"MMMM")</f>
        <v>septiembre</v>
      </c>
      <c r="L6648">
        <f>DAY(Ventas_Wellpro[[#This Row],[Fecha]])</f>
        <v>3</v>
      </c>
    </row>
    <row r="6649" spans="2:12" x14ac:dyDescent="0.25">
      <c r="B6649" s="236">
        <v>46268</v>
      </c>
      <c r="C6649" s="244" t="s">
        <v>17</v>
      </c>
      <c r="D6649" s="239" t="s">
        <v>196</v>
      </c>
      <c r="E6649" s="240">
        <v>498.66</v>
      </c>
      <c r="F6649" s="240">
        <v>6</v>
      </c>
      <c r="G6649" s="48">
        <f>+(Ventas_Wellpro[[#This Row],[Precio de Venta]]*0.16)*Ventas_Wellpro[[#This Row],[Cantidad Vendida]]</f>
        <v>478.71360000000004</v>
      </c>
      <c r="H6649" s="242">
        <v>2991.96</v>
      </c>
      <c r="I6649" s="17">
        <f>+Ventas_Wellpro[[#This Row],[Total de Venta sin IVA]]+Ventas_Wellpro[[#This Row],[IVA]]</f>
        <v>3470.6736000000001</v>
      </c>
      <c r="J6649">
        <f>YEAR(Ventas_Wellpro[[#This Row],[Fecha]])</f>
        <v>2026</v>
      </c>
      <c r="K6649" t="str">
        <f>TEXT(Ventas_Wellpro[[#This Row],[Fecha]],"MMMM")</f>
        <v>septiembre</v>
      </c>
      <c r="L6649">
        <f>DAY(Ventas_Wellpro[[#This Row],[Fecha]])</f>
        <v>3</v>
      </c>
    </row>
    <row r="6650" spans="2:12" x14ac:dyDescent="0.25">
      <c r="B6650" s="237">
        <v>46268</v>
      </c>
      <c r="C6650" s="244" t="s">
        <v>15</v>
      </c>
      <c r="D6650" s="239" t="s">
        <v>217</v>
      </c>
      <c r="E6650" s="241">
        <v>538.03</v>
      </c>
      <c r="F6650" s="241">
        <v>9</v>
      </c>
      <c r="G6650" s="48">
        <f>+(Ventas_Wellpro[[#This Row],[Precio de Venta]]*0.16)*Ventas_Wellpro[[#This Row],[Cantidad Vendida]]</f>
        <v>774.76319999999998</v>
      </c>
      <c r="H6650" s="243">
        <v>4842.2700000000004</v>
      </c>
      <c r="I6650" s="17">
        <f>+Ventas_Wellpro[[#This Row],[Total de Venta sin IVA]]+Ventas_Wellpro[[#This Row],[IVA]]</f>
        <v>5617.0332000000008</v>
      </c>
      <c r="J6650">
        <f>YEAR(Ventas_Wellpro[[#This Row],[Fecha]])</f>
        <v>2026</v>
      </c>
      <c r="K6650" t="str">
        <f>TEXT(Ventas_Wellpro[[#This Row],[Fecha]],"MMMM")</f>
        <v>septiembre</v>
      </c>
      <c r="L6650">
        <f>DAY(Ventas_Wellpro[[#This Row],[Fecha]])</f>
        <v>3</v>
      </c>
    </row>
    <row r="6651" spans="2:12" x14ac:dyDescent="0.25">
      <c r="B6651" s="236">
        <v>46268</v>
      </c>
      <c r="C6651" s="244" t="s">
        <v>15</v>
      </c>
      <c r="D6651" s="239" t="s">
        <v>203</v>
      </c>
      <c r="E6651" s="240">
        <v>633.62</v>
      </c>
      <c r="F6651" s="240">
        <v>1</v>
      </c>
      <c r="G6651" s="48">
        <f>+(Ventas_Wellpro[[#This Row],[Precio de Venta]]*0.16)*Ventas_Wellpro[[#This Row],[Cantidad Vendida]]</f>
        <v>101.3792</v>
      </c>
      <c r="H6651" s="242">
        <v>633.62</v>
      </c>
      <c r="I6651" s="17">
        <f>+Ventas_Wellpro[[#This Row],[Total de Venta sin IVA]]+Ventas_Wellpro[[#This Row],[IVA]]</f>
        <v>734.99919999999997</v>
      </c>
      <c r="J6651">
        <f>YEAR(Ventas_Wellpro[[#This Row],[Fecha]])</f>
        <v>2026</v>
      </c>
      <c r="K6651" t="str">
        <f>TEXT(Ventas_Wellpro[[#This Row],[Fecha]],"MMMM")</f>
        <v>septiembre</v>
      </c>
      <c r="L6651">
        <f>DAY(Ventas_Wellpro[[#This Row],[Fecha]])</f>
        <v>3</v>
      </c>
    </row>
    <row r="6652" spans="2:12" x14ac:dyDescent="0.25">
      <c r="B6652" s="237">
        <v>46268</v>
      </c>
      <c r="C6652" s="244" t="s">
        <v>15</v>
      </c>
      <c r="D6652" s="239" t="s">
        <v>203</v>
      </c>
      <c r="E6652" s="241">
        <v>633.62</v>
      </c>
      <c r="F6652" s="241">
        <v>1</v>
      </c>
      <c r="G6652" s="48">
        <f>+(Ventas_Wellpro[[#This Row],[Precio de Venta]]*0.16)*Ventas_Wellpro[[#This Row],[Cantidad Vendida]]</f>
        <v>101.3792</v>
      </c>
      <c r="H6652" s="243">
        <v>633.62</v>
      </c>
      <c r="I6652" s="17">
        <f>+Ventas_Wellpro[[#This Row],[Total de Venta sin IVA]]+Ventas_Wellpro[[#This Row],[IVA]]</f>
        <v>734.99919999999997</v>
      </c>
      <c r="J6652">
        <f>YEAR(Ventas_Wellpro[[#This Row],[Fecha]])</f>
        <v>2026</v>
      </c>
      <c r="K6652" t="str">
        <f>TEXT(Ventas_Wellpro[[#This Row],[Fecha]],"MMMM")</f>
        <v>septiembre</v>
      </c>
      <c r="L6652">
        <f>DAY(Ventas_Wellpro[[#This Row],[Fecha]])</f>
        <v>3</v>
      </c>
    </row>
    <row r="6653" spans="2:12" x14ac:dyDescent="0.25">
      <c r="B6653" s="236">
        <v>46268</v>
      </c>
      <c r="C6653" s="244" t="s">
        <v>147</v>
      </c>
      <c r="D6653" s="238" t="s">
        <v>217</v>
      </c>
      <c r="E6653" s="240">
        <v>54.51</v>
      </c>
      <c r="F6653" s="240">
        <v>165</v>
      </c>
      <c r="G6653" s="48">
        <f>+(Ventas_Wellpro[[#This Row],[Precio de Venta]]*0.16)*Ventas_Wellpro[[#This Row],[Cantidad Vendida]]</f>
        <v>1439.0640000000001</v>
      </c>
      <c r="H6653" s="242">
        <v>8994.15</v>
      </c>
      <c r="I6653" s="17">
        <f>+Ventas_Wellpro[[#This Row],[Total de Venta sin IVA]]+Ventas_Wellpro[[#This Row],[IVA]]</f>
        <v>10433.214</v>
      </c>
      <c r="J6653">
        <f>YEAR(Ventas_Wellpro[[#This Row],[Fecha]])</f>
        <v>2026</v>
      </c>
      <c r="K6653" t="str">
        <f>TEXT(Ventas_Wellpro[[#This Row],[Fecha]],"MMMM")</f>
        <v>septiembre</v>
      </c>
      <c r="L6653">
        <f>DAY(Ventas_Wellpro[[#This Row],[Fecha]])</f>
        <v>3</v>
      </c>
    </row>
    <row r="6654" spans="2:12" x14ac:dyDescent="0.25">
      <c r="B6654" s="237">
        <v>46268</v>
      </c>
      <c r="C6654" s="244" t="s">
        <v>147</v>
      </c>
      <c r="D6654" s="239" t="s">
        <v>144</v>
      </c>
      <c r="E6654" s="241">
        <v>68.97</v>
      </c>
      <c r="F6654" s="241">
        <v>1</v>
      </c>
      <c r="G6654" s="48">
        <f>+(Ventas_Wellpro[[#This Row],[Precio de Venta]]*0.16)*Ventas_Wellpro[[#This Row],[Cantidad Vendida]]</f>
        <v>11.0352</v>
      </c>
      <c r="H6654" s="243">
        <v>68.97</v>
      </c>
      <c r="I6654" s="17">
        <f>+Ventas_Wellpro[[#This Row],[Total de Venta sin IVA]]+Ventas_Wellpro[[#This Row],[IVA]]</f>
        <v>80.005200000000002</v>
      </c>
      <c r="J6654">
        <f>YEAR(Ventas_Wellpro[[#This Row],[Fecha]])</f>
        <v>2026</v>
      </c>
      <c r="K6654" t="str">
        <f>TEXT(Ventas_Wellpro[[#This Row],[Fecha]],"MMMM")</f>
        <v>septiembre</v>
      </c>
      <c r="L6654">
        <f>DAY(Ventas_Wellpro[[#This Row],[Fecha]])</f>
        <v>3</v>
      </c>
    </row>
    <row r="6655" spans="2:12" x14ac:dyDescent="0.25">
      <c r="B6655" s="236">
        <v>46268</v>
      </c>
      <c r="C6655" s="244" t="s">
        <v>147</v>
      </c>
      <c r="D6655" s="238" t="s">
        <v>144</v>
      </c>
      <c r="E6655" s="240">
        <v>68.97</v>
      </c>
      <c r="F6655" s="240">
        <v>1</v>
      </c>
      <c r="G6655" s="48">
        <f>+(Ventas_Wellpro[[#This Row],[Precio de Venta]]*0.16)*Ventas_Wellpro[[#This Row],[Cantidad Vendida]]</f>
        <v>11.0352</v>
      </c>
      <c r="H6655" s="242">
        <v>68.97</v>
      </c>
      <c r="I6655" s="17">
        <f>+Ventas_Wellpro[[#This Row],[Total de Venta sin IVA]]+Ventas_Wellpro[[#This Row],[IVA]]</f>
        <v>80.005200000000002</v>
      </c>
      <c r="J6655">
        <f>YEAR(Ventas_Wellpro[[#This Row],[Fecha]])</f>
        <v>2026</v>
      </c>
      <c r="K6655" t="str">
        <f>TEXT(Ventas_Wellpro[[#This Row],[Fecha]],"MMMM")</f>
        <v>septiembre</v>
      </c>
      <c r="L6655">
        <f>DAY(Ventas_Wellpro[[#This Row],[Fecha]])</f>
        <v>3</v>
      </c>
    </row>
    <row r="6656" spans="2:12" x14ac:dyDescent="0.25">
      <c r="B6656" s="237">
        <v>46268</v>
      </c>
      <c r="C6656" s="244" t="s">
        <v>147</v>
      </c>
      <c r="D6656" s="239" t="s">
        <v>144</v>
      </c>
      <c r="E6656" s="241">
        <v>68.97</v>
      </c>
      <c r="F6656" s="241">
        <v>1</v>
      </c>
      <c r="G6656" s="48">
        <f>+(Ventas_Wellpro[[#This Row],[Precio de Venta]]*0.16)*Ventas_Wellpro[[#This Row],[Cantidad Vendida]]</f>
        <v>11.0352</v>
      </c>
      <c r="H6656" s="243">
        <v>68.97</v>
      </c>
      <c r="I6656" s="17">
        <f>+Ventas_Wellpro[[#This Row],[Total de Venta sin IVA]]+Ventas_Wellpro[[#This Row],[IVA]]</f>
        <v>80.005200000000002</v>
      </c>
      <c r="J6656">
        <f>YEAR(Ventas_Wellpro[[#This Row],[Fecha]])</f>
        <v>2026</v>
      </c>
      <c r="K6656" t="str">
        <f>TEXT(Ventas_Wellpro[[#This Row],[Fecha]],"MMMM")</f>
        <v>septiembre</v>
      </c>
      <c r="L6656">
        <f>DAY(Ventas_Wellpro[[#This Row],[Fecha]])</f>
        <v>3</v>
      </c>
    </row>
    <row r="6657" spans="2:12" x14ac:dyDescent="0.25">
      <c r="B6657" s="236">
        <v>46268</v>
      </c>
      <c r="C6657" s="244" t="s">
        <v>147</v>
      </c>
      <c r="D6657" s="238" t="s">
        <v>144</v>
      </c>
      <c r="E6657" s="240">
        <v>68.97</v>
      </c>
      <c r="F6657" s="240">
        <v>1</v>
      </c>
      <c r="G6657" s="48">
        <f>+(Ventas_Wellpro[[#This Row],[Precio de Venta]]*0.16)*Ventas_Wellpro[[#This Row],[Cantidad Vendida]]</f>
        <v>11.0352</v>
      </c>
      <c r="H6657" s="242">
        <v>68.97</v>
      </c>
      <c r="I6657" s="17">
        <f>+Ventas_Wellpro[[#This Row],[Total de Venta sin IVA]]+Ventas_Wellpro[[#This Row],[IVA]]</f>
        <v>80.005200000000002</v>
      </c>
      <c r="J6657">
        <f>YEAR(Ventas_Wellpro[[#This Row],[Fecha]])</f>
        <v>2026</v>
      </c>
      <c r="K6657" t="str">
        <f>TEXT(Ventas_Wellpro[[#This Row],[Fecha]],"MMMM")</f>
        <v>septiembre</v>
      </c>
      <c r="L6657">
        <f>DAY(Ventas_Wellpro[[#This Row],[Fecha]])</f>
        <v>3</v>
      </c>
    </row>
    <row r="6658" spans="2:12" x14ac:dyDescent="0.25">
      <c r="B6658" s="237">
        <v>46268</v>
      </c>
      <c r="C6658" s="244" t="s">
        <v>147</v>
      </c>
      <c r="D6658" s="239" t="s">
        <v>144</v>
      </c>
      <c r="E6658" s="241">
        <v>68.97</v>
      </c>
      <c r="F6658" s="241">
        <v>1</v>
      </c>
      <c r="G6658" s="48">
        <f>+(Ventas_Wellpro[[#This Row],[Precio de Venta]]*0.16)*Ventas_Wellpro[[#This Row],[Cantidad Vendida]]</f>
        <v>11.0352</v>
      </c>
      <c r="H6658" s="243">
        <v>68.97</v>
      </c>
      <c r="I6658" s="17">
        <f>+Ventas_Wellpro[[#This Row],[Total de Venta sin IVA]]+Ventas_Wellpro[[#This Row],[IVA]]</f>
        <v>80.005200000000002</v>
      </c>
      <c r="J6658">
        <f>YEAR(Ventas_Wellpro[[#This Row],[Fecha]])</f>
        <v>2026</v>
      </c>
      <c r="K6658" t="str">
        <f>TEXT(Ventas_Wellpro[[#This Row],[Fecha]],"MMMM")</f>
        <v>septiembre</v>
      </c>
      <c r="L6658">
        <f>DAY(Ventas_Wellpro[[#This Row],[Fecha]])</f>
        <v>3</v>
      </c>
    </row>
    <row r="6659" spans="2:12" x14ac:dyDescent="0.25">
      <c r="B6659" s="236">
        <v>46268</v>
      </c>
      <c r="C6659" s="244" t="s">
        <v>147</v>
      </c>
      <c r="D6659" s="238" t="s">
        <v>144</v>
      </c>
      <c r="E6659" s="240">
        <v>68.97</v>
      </c>
      <c r="F6659" s="240">
        <v>1</v>
      </c>
      <c r="G6659" s="48">
        <f>+(Ventas_Wellpro[[#This Row],[Precio de Venta]]*0.16)*Ventas_Wellpro[[#This Row],[Cantidad Vendida]]</f>
        <v>11.0352</v>
      </c>
      <c r="H6659" s="242">
        <v>68.97</v>
      </c>
      <c r="I6659" s="17">
        <f>+Ventas_Wellpro[[#This Row],[Total de Venta sin IVA]]+Ventas_Wellpro[[#This Row],[IVA]]</f>
        <v>80.005200000000002</v>
      </c>
      <c r="J6659">
        <f>YEAR(Ventas_Wellpro[[#This Row],[Fecha]])</f>
        <v>2026</v>
      </c>
      <c r="K6659" t="str">
        <f>TEXT(Ventas_Wellpro[[#This Row],[Fecha]],"MMMM")</f>
        <v>septiembre</v>
      </c>
      <c r="L6659">
        <f>DAY(Ventas_Wellpro[[#This Row],[Fecha]])</f>
        <v>3</v>
      </c>
    </row>
    <row r="6660" spans="2:12" x14ac:dyDescent="0.25">
      <c r="B6660" s="237">
        <v>46268</v>
      </c>
      <c r="C6660" s="244" t="s">
        <v>123</v>
      </c>
      <c r="D6660" s="239" t="s">
        <v>144</v>
      </c>
      <c r="E6660" s="241">
        <v>107.76</v>
      </c>
      <c r="F6660" s="241">
        <v>1</v>
      </c>
      <c r="G6660" s="48">
        <f>+(Ventas_Wellpro[[#This Row],[Precio de Venta]]*0.16)*Ventas_Wellpro[[#This Row],[Cantidad Vendida]]</f>
        <v>17.241600000000002</v>
      </c>
      <c r="H6660" s="243">
        <v>107.76</v>
      </c>
      <c r="I6660" s="17">
        <f>+Ventas_Wellpro[[#This Row],[Total de Venta sin IVA]]+Ventas_Wellpro[[#This Row],[IVA]]</f>
        <v>125.00160000000001</v>
      </c>
      <c r="J6660">
        <f>YEAR(Ventas_Wellpro[[#This Row],[Fecha]])</f>
        <v>2026</v>
      </c>
      <c r="K6660" t="str">
        <f>TEXT(Ventas_Wellpro[[#This Row],[Fecha]],"MMMM")</f>
        <v>septiembre</v>
      </c>
      <c r="L6660">
        <f>DAY(Ventas_Wellpro[[#This Row],[Fecha]])</f>
        <v>3</v>
      </c>
    </row>
    <row r="6661" spans="2:12" x14ac:dyDescent="0.25">
      <c r="B6661" s="236">
        <v>46268</v>
      </c>
      <c r="C6661" s="244" t="s">
        <v>123</v>
      </c>
      <c r="D6661" s="239" t="s">
        <v>203</v>
      </c>
      <c r="E6661" s="240">
        <v>89.87</v>
      </c>
      <c r="F6661" s="240">
        <v>8</v>
      </c>
      <c r="G6661" s="48">
        <f>+(Ventas_Wellpro[[#This Row],[Precio de Venta]]*0.16)*Ventas_Wellpro[[#This Row],[Cantidad Vendida]]</f>
        <v>115.03360000000001</v>
      </c>
      <c r="H6661" s="242">
        <v>718.96</v>
      </c>
      <c r="I6661" s="17">
        <f>+Ventas_Wellpro[[#This Row],[Total de Venta sin IVA]]+Ventas_Wellpro[[#This Row],[IVA]]</f>
        <v>833.99360000000001</v>
      </c>
      <c r="J6661">
        <f>YEAR(Ventas_Wellpro[[#This Row],[Fecha]])</f>
        <v>2026</v>
      </c>
      <c r="K6661" t="str">
        <f>TEXT(Ventas_Wellpro[[#This Row],[Fecha]],"MMMM")</f>
        <v>septiembre</v>
      </c>
      <c r="L6661">
        <f>DAY(Ventas_Wellpro[[#This Row],[Fecha]])</f>
        <v>3</v>
      </c>
    </row>
    <row r="6662" spans="2:12" x14ac:dyDescent="0.25">
      <c r="B6662" s="237">
        <v>46268</v>
      </c>
      <c r="C6662" s="244" t="s">
        <v>123</v>
      </c>
      <c r="D6662" s="239" t="s">
        <v>203</v>
      </c>
      <c r="E6662" s="241">
        <v>89.870500000000007</v>
      </c>
      <c r="F6662" s="241">
        <v>20</v>
      </c>
      <c r="G6662" s="48">
        <f>+(Ventas_Wellpro[[#This Row],[Precio de Venta]]*0.16)*Ventas_Wellpro[[#This Row],[Cantidad Vendida]]</f>
        <v>287.5856</v>
      </c>
      <c r="H6662" s="243">
        <v>1797.41</v>
      </c>
      <c r="I6662" s="17">
        <f>+Ventas_Wellpro[[#This Row],[Total de Venta sin IVA]]+Ventas_Wellpro[[#This Row],[IVA]]</f>
        <v>2084.9956000000002</v>
      </c>
      <c r="J6662">
        <f>YEAR(Ventas_Wellpro[[#This Row],[Fecha]])</f>
        <v>2026</v>
      </c>
      <c r="K6662" t="str">
        <f>TEXT(Ventas_Wellpro[[#This Row],[Fecha]],"MMMM")</f>
        <v>septiembre</v>
      </c>
      <c r="L6662">
        <f>DAY(Ventas_Wellpro[[#This Row],[Fecha]])</f>
        <v>3</v>
      </c>
    </row>
    <row r="6663" spans="2:12" x14ac:dyDescent="0.25">
      <c r="B6663" s="236">
        <v>46268</v>
      </c>
      <c r="C6663" s="244" t="s">
        <v>58</v>
      </c>
      <c r="D6663" s="239" t="s">
        <v>203</v>
      </c>
      <c r="E6663" s="240">
        <v>14.22</v>
      </c>
      <c r="F6663" s="240">
        <v>9</v>
      </c>
      <c r="G6663" s="48">
        <f>+(Ventas_Wellpro[[#This Row],[Precio de Venta]]*0.16)*Ventas_Wellpro[[#This Row],[Cantidad Vendida]]</f>
        <v>20.476800000000004</v>
      </c>
      <c r="H6663" s="242">
        <v>127.98</v>
      </c>
      <c r="I6663" s="17">
        <f>+Ventas_Wellpro[[#This Row],[Total de Venta sin IVA]]+Ventas_Wellpro[[#This Row],[IVA]]</f>
        <v>148.45680000000002</v>
      </c>
      <c r="J6663">
        <f>YEAR(Ventas_Wellpro[[#This Row],[Fecha]])</f>
        <v>2026</v>
      </c>
      <c r="K6663" t="str">
        <f>TEXT(Ventas_Wellpro[[#This Row],[Fecha]],"MMMM")</f>
        <v>septiembre</v>
      </c>
      <c r="L6663">
        <f>DAY(Ventas_Wellpro[[#This Row],[Fecha]])</f>
        <v>3</v>
      </c>
    </row>
    <row r="6664" spans="2:12" x14ac:dyDescent="0.25">
      <c r="B6664" s="237">
        <v>46268</v>
      </c>
      <c r="C6664" s="244" t="s">
        <v>59</v>
      </c>
      <c r="D6664" s="239" t="s">
        <v>203</v>
      </c>
      <c r="E6664" s="241">
        <v>14.22</v>
      </c>
      <c r="F6664" s="241">
        <v>13</v>
      </c>
      <c r="G6664" s="48">
        <f>+(Ventas_Wellpro[[#This Row],[Precio de Venta]]*0.16)*Ventas_Wellpro[[#This Row],[Cantidad Vendida]]</f>
        <v>29.577600000000004</v>
      </c>
      <c r="H6664" s="243">
        <v>184.86</v>
      </c>
      <c r="I6664" s="17">
        <f>+Ventas_Wellpro[[#This Row],[Total de Venta sin IVA]]+Ventas_Wellpro[[#This Row],[IVA]]</f>
        <v>214.43760000000003</v>
      </c>
      <c r="J6664">
        <f>YEAR(Ventas_Wellpro[[#This Row],[Fecha]])</f>
        <v>2026</v>
      </c>
      <c r="K6664" t="str">
        <f>TEXT(Ventas_Wellpro[[#This Row],[Fecha]],"MMMM")</f>
        <v>septiembre</v>
      </c>
      <c r="L6664">
        <f>DAY(Ventas_Wellpro[[#This Row],[Fecha]])</f>
        <v>3</v>
      </c>
    </row>
    <row r="6665" spans="2:12" x14ac:dyDescent="0.25">
      <c r="B6665" s="236">
        <v>46268</v>
      </c>
      <c r="C6665" s="244" t="s">
        <v>59</v>
      </c>
      <c r="D6665" s="239" t="s">
        <v>203</v>
      </c>
      <c r="E6665" s="240">
        <v>14.22</v>
      </c>
      <c r="F6665" s="240">
        <v>28</v>
      </c>
      <c r="G6665" s="48">
        <f>+(Ventas_Wellpro[[#This Row],[Precio de Venta]]*0.16)*Ventas_Wellpro[[#This Row],[Cantidad Vendida]]</f>
        <v>63.705600000000011</v>
      </c>
      <c r="H6665" s="242">
        <v>398.16</v>
      </c>
      <c r="I6665" s="17">
        <f>+Ventas_Wellpro[[#This Row],[Total de Venta sin IVA]]+Ventas_Wellpro[[#This Row],[IVA]]</f>
        <v>461.86560000000003</v>
      </c>
      <c r="J6665">
        <f>YEAR(Ventas_Wellpro[[#This Row],[Fecha]])</f>
        <v>2026</v>
      </c>
      <c r="K6665" t="str">
        <f>TEXT(Ventas_Wellpro[[#This Row],[Fecha]],"MMMM")</f>
        <v>septiembre</v>
      </c>
      <c r="L6665">
        <f>DAY(Ventas_Wellpro[[#This Row],[Fecha]])</f>
        <v>3</v>
      </c>
    </row>
    <row r="6666" spans="2:12" x14ac:dyDescent="0.25">
      <c r="B6666" s="237">
        <v>46268</v>
      </c>
      <c r="C6666" s="244" t="s">
        <v>57</v>
      </c>
      <c r="D6666" s="239" t="s">
        <v>203</v>
      </c>
      <c r="E6666" s="241">
        <v>14.22</v>
      </c>
      <c r="F6666" s="241">
        <v>155</v>
      </c>
      <c r="G6666" s="48">
        <f>+(Ventas_Wellpro[[#This Row],[Precio de Venta]]*0.16)*Ventas_Wellpro[[#This Row],[Cantidad Vendida]]</f>
        <v>352.65600000000006</v>
      </c>
      <c r="H6666" s="243">
        <v>2204.1</v>
      </c>
      <c r="I6666" s="17">
        <f>+Ventas_Wellpro[[#This Row],[Total de Venta sin IVA]]+Ventas_Wellpro[[#This Row],[IVA]]</f>
        <v>2556.7559999999999</v>
      </c>
      <c r="J6666">
        <f>YEAR(Ventas_Wellpro[[#This Row],[Fecha]])</f>
        <v>2026</v>
      </c>
      <c r="K6666" t="str">
        <f>TEXT(Ventas_Wellpro[[#This Row],[Fecha]],"MMMM")</f>
        <v>septiembre</v>
      </c>
      <c r="L6666">
        <f>DAY(Ventas_Wellpro[[#This Row],[Fecha]])</f>
        <v>3</v>
      </c>
    </row>
    <row r="6667" spans="2:12" x14ac:dyDescent="0.25">
      <c r="B6667" s="245">
        <v>46269</v>
      </c>
      <c r="C6667" s="74" t="s">
        <v>22</v>
      </c>
      <c r="D6667" s="238" t="s">
        <v>144</v>
      </c>
      <c r="E6667" s="240">
        <v>107.76</v>
      </c>
      <c r="F6667" s="240">
        <v>2</v>
      </c>
      <c r="G6667" s="48">
        <f>+(Ventas_Wellpro[[#This Row],[Precio de Venta]]*0.16)*Ventas_Wellpro[[#This Row],[Cantidad Vendida]]</f>
        <v>34.483200000000004</v>
      </c>
      <c r="H6667" s="242">
        <v>215.52</v>
      </c>
      <c r="I6667" s="17">
        <f>+Ventas_Wellpro[[#This Row],[Total de Venta sin IVA]]+Ventas_Wellpro[[#This Row],[IVA]]</f>
        <v>250.00320000000002</v>
      </c>
      <c r="J6667">
        <f>YEAR(Ventas_Wellpro[[#This Row],[Fecha]])</f>
        <v>2026</v>
      </c>
      <c r="K6667" t="str">
        <f>TEXT(Ventas_Wellpro[[#This Row],[Fecha]],"MMMM")</f>
        <v>septiembre</v>
      </c>
      <c r="L6667">
        <f>DAY(Ventas_Wellpro[[#This Row],[Fecha]])</f>
        <v>4</v>
      </c>
    </row>
    <row r="6668" spans="2:12" x14ac:dyDescent="0.25">
      <c r="B6668" s="246">
        <v>46269</v>
      </c>
      <c r="C6668" s="74" t="s">
        <v>22</v>
      </c>
      <c r="D6668" s="239" t="s">
        <v>144</v>
      </c>
      <c r="E6668" s="241">
        <v>258.62</v>
      </c>
      <c r="F6668" s="241">
        <v>1</v>
      </c>
      <c r="G6668" s="48">
        <f>+(Ventas_Wellpro[[#This Row],[Precio de Venta]]*0.16)*Ventas_Wellpro[[#This Row],[Cantidad Vendida]]</f>
        <v>41.379200000000004</v>
      </c>
      <c r="H6668" s="243">
        <v>258.62</v>
      </c>
      <c r="I6668" s="17">
        <f>+Ventas_Wellpro[[#This Row],[Total de Venta sin IVA]]+Ventas_Wellpro[[#This Row],[IVA]]</f>
        <v>299.99920000000003</v>
      </c>
      <c r="J6668">
        <f>YEAR(Ventas_Wellpro[[#This Row],[Fecha]])</f>
        <v>2026</v>
      </c>
      <c r="K6668" t="str">
        <f>TEXT(Ventas_Wellpro[[#This Row],[Fecha]],"MMMM")</f>
        <v>septiembre</v>
      </c>
      <c r="L6668">
        <f>DAY(Ventas_Wellpro[[#This Row],[Fecha]])</f>
        <v>4</v>
      </c>
    </row>
    <row r="6669" spans="2:12" x14ac:dyDescent="0.25">
      <c r="B6669" s="245">
        <v>46269</v>
      </c>
      <c r="C6669" s="74" t="s">
        <v>22</v>
      </c>
      <c r="D6669" s="238" t="s">
        <v>144</v>
      </c>
      <c r="E6669" s="240">
        <v>258.62</v>
      </c>
      <c r="F6669" s="240">
        <v>1</v>
      </c>
      <c r="G6669" s="48">
        <f>+(Ventas_Wellpro[[#This Row],[Precio de Venta]]*0.16)*Ventas_Wellpro[[#This Row],[Cantidad Vendida]]</f>
        <v>41.379200000000004</v>
      </c>
      <c r="H6669" s="242">
        <v>258.62</v>
      </c>
      <c r="I6669" s="17">
        <f>+Ventas_Wellpro[[#This Row],[Total de Venta sin IVA]]+Ventas_Wellpro[[#This Row],[IVA]]</f>
        <v>299.99920000000003</v>
      </c>
      <c r="J6669">
        <f>YEAR(Ventas_Wellpro[[#This Row],[Fecha]])</f>
        <v>2026</v>
      </c>
      <c r="K6669" t="str">
        <f>TEXT(Ventas_Wellpro[[#This Row],[Fecha]],"MMMM")</f>
        <v>septiembre</v>
      </c>
      <c r="L6669">
        <f>DAY(Ventas_Wellpro[[#This Row],[Fecha]])</f>
        <v>4</v>
      </c>
    </row>
    <row r="6670" spans="2:12" x14ac:dyDescent="0.25">
      <c r="B6670" s="246">
        <v>46269</v>
      </c>
      <c r="C6670" s="74" t="s">
        <v>22</v>
      </c>
      <c r="D6670" s="239" t="s">
        <v>144</v>
      </c>
      <c r="E6670" s="241">
        <v>107.76</v>
      </c>
      <c r="F6670" s="241">
        <v>1</v>
      </c>
      <c r="G6670" s="48">
        <f>+(Ventas_Wellpro[[#This Row],[Precio de Venta]]*0.16)*Ventas_Wellpro[[#This Row],[Cantidad Vendida]]</f>
        <v>17.241600000000002</v>
      </c>
      <c r="H6670" s="243">
        <v>107.76</v>
      </c>
      <c r="I6670" s="17">
        <f>+Ventas_Wellpro[[#This Row],[Total de Venta sin IVA]]+Ventas_Wellpro[[#This Row],[IVA]]</f>
        <v>125.00160000000001</v>
      </c>
      <c r="J6670">
        <f>YEAR(Ventas_Wellpro[[#This Row],[Fecha]])</f>
        <v>2026</v>
      </c>
      <c r="K6670" t="str">
        <f>TEXT(Ventas_Wellpro[[#This Row],[Fecha]],"MMMM")</f>
        <v>septiembre</v>
      </c>
      <c r="L6670">
        <f>DAY(Ventas_Wellpro[[#This Row],[Fecha]])</f>
        <v>4</v>
      </c>
    </row>
    <row r="6671" spans="2:12" x14ac:dyDescent="0.25">
      <c r="B6671" s="245">
        <v>46269</v>
      </c>
      <c r="C6671" s="74" t="s">
        <v>22</v>
      </c>
      <c r="D6671" s="238" t="s">
        <v>144</v>
      </c>
      <c r="E6671" s="240">
        <v>107.76</v>
      </c>
      <c r="F6671" s="240">
        <v>1</v>
      </c>
      <c r="G6671" s="48">
        <f>+(Ventas_Wellpro[[#This Row],[Precio de Venta]]*0.16)*Ventas_Wellpro[[#This Row],[Cantidad Vendida]]</f>
        <v>17.241600000000002</v>
      </c>
      <c r="H6671" s="242">
        <v>107.76</v>
      </c>
      <c r="I6671" s="17">
        <f>+Ventas_Wellpro[[#This Row],[Total de Venta sin IVA]]+Ventas_Wellpro[[#This Row],[IVA]]</f>
        <v>125.00160000000001</v>
      </c>
      <c r="J6671">
        <f>YEAR(Ventas_Wellpro[[#This Row],[Fecha]])</f>
        <v>2026</v>
      </c>
      <c r="K6671" t="str">
        <f>TEXT(Ventas_Wellpro[[#This Row],[Fecha]],"MMMM")</f>
        <v>septiembre</v>
      </c>
      <c r="L6671">
        <f>DAY(Ventas_Wellpro[[#This Row],[Fecha]])</f>
        <v>4</v>
      </c>
    </row>
    <row r="6672" spans="2:12" x14ac:dyDescent="0.25">
      <c r="B6672" s="246">
        <v>46269</v>
      </c>
      <c r="C6672" s="74" t="s">
        <v>22</v>
      </c>
      <c r="D6672" s="239" t="s">
        <v>144</v>
      </c>
      <c r="E6672" s="241">
        <v>107.76</v>
      </c>
      <c r="F6672" s="241">
        <v>1</v>
      </c>
      <c r="G6672" s="48">
        <f>+(Ventas_Wellpro[[#This Row],[Precio de Venta]]*0.16)*Ventas_Wellpro[[#This Row],[Cantidad Vendida]]</f>
        <v>17.241600000000002</v>
      </c>
      <c r="H6672" s="243">
        <v>107.76</v>
      </c>
      <c r="I6672" s="17">
        <f>+Ventas_Wellpro[[#This Row],[Total de Venta sin IVA]]+Ventas_Wellpro[[#This Row],[IVA]]</f>
        <v>125.00160000000001</v>
      </c>
      <c r="J6672">
        <f>YEAR(Ventas_Wellpro[[#This Row],[Fecha]])</f>
        <v>2026</v>
      </c>
      <c r="K6672" t="str">
        <f>TEXT(Ventas_Wellpro[[#This Row],[Fecha]],"MMMM")</f>
        <v>septiembre</v>
      </c>
      <c r="L6672">
        <f>DAY(Ventas_Wellpro[[#This Row],[Fecha]])</f>
        <v>4</v>
      </c>
    </row>
    <row r="6673" spans="2:12" x14ac:dyDescent="0.25">
      <c r="B6673" s="245">
        <v>46269</v>
      </c>
      <c r="C6673" s="74" t="s">
        <v>22</v>
      </c>
      <c r="D6673" s="238" t="s">
        <v>144</v>
      </c>
      <c r="E6673" s="240">
        <v>107.76</v>
      </c>
      <c r="F6673" s="240">
        <v>1</v>
      </c>
      <c r="G6673" s="48">
        <f>+(Ventas_Wellpro[[#This Row],[Precio de Venta]]*0.16)*Ventas_Wellpro[[#This Row],[Cantidad Vendida]]</f>
        <v>17.241600000000002</v>
      </c>
      <c r="H6673" s="242">
        <v>107.76</v>
      </c>
      <c r="I6673" s="17">
        <f>+Ventas_Wellpro[[#This Row],[Total de Venta sin IVA]]+Ventas_Wellpro[[#This Row],[IVA]]</f>
        <v>125.00160000000001</v>
      </c>
      <c r="J6673">
        <f>YEAR(Ventas_Wellpro[[#This Row],[Fecha]])</f>
        <v>2026</v>
      </c>
      <c r="K6673" t="str">
        <f>TEXT(Ventas_Wellpro[[#This Row],[Fecha]],"MMMM")</f>
        <v>septiembre</v>
      </c>
      <c r="L6673">
        <f>DAY(Ventas_Wellpro[[#This Row],[Fecha]])</f>
        <v>4</v>
      </c>
    </row>
    <row r="6674" spans="2:12" x14ac:dyDescent="0.25">
      <c r="B6674" s="246">
        <v>46269</v>
      </c>
      <c r="C6674" s="74" t="s">
        <v>21</v>
      </c>
      <c r="D6674" s="239" t="s">
        <v>144</v>
      </c>
      <c r="E6674" s="241">
        <v>107.76</v>
      </c>
      <c r="F6674" s="241">
        <v>1</v>
      </c>
      <c r="G6674" s="48">
        <f>+(Ventas_Wellpro[[#This Row],[Precio de Venta]]*0.16)*Ventas_Wellpro[[#This Row],[Cantidad Vendida]]</f>
        <v>17.241600000000002</v>
      </c>
      <c r="H6674" s="243">
        <v>107.76</v>
      </c>
      <c r="I6674" s="17">
        <f>+Ventas_Wellpro[[#This Row],[Total de Venta sin IVA]]+Ventas_Wellpro[[#This Row],[IVA]]</f>
        <v>125.00160000000001</v>
      </c>
      <c r="J6674">
        <f>YEAR(Ventas_Wellpro[[#This Row],[Fecha]])</f>
        <v>2026</v>
      </c>
      <c r="K6674" t="str">
        <f>TEXT(Ventas_Wellpro[[#This Row],[Fecha]],"MMMM")</f>
        <v>septiembre</v>
      </c>
      <c r="L6674">
        <f>DAY(Ventas_Wellpro[[#This Row],[Fecha]])</f>
        <v>4</v>
      </c>
    </row>
    <row r="6675" spans="2:12" x14ac:dyDescent="0.25">
      <c r="B6675" s="245">
        <v>46269</v>
      </c>
      <c r="C6675" s="74" t="s">
        <v>23</v>
      </c>
      <c r="D6675" s="238" t="s">
        <v>144</v>
      </c>
      <c r="E6675" s="240">
        <v>107.76</v>
      </c>
      <c r="F6675" s="240">
        <v>1</v>
      </c>
      <c r="G6675" s="48">
        <f>+(Ventas_Wellpro[[#This Row],[Precio de Venta]]*0.16)*Ventas_Wellpro[[#This Row],[Cantidad Vendida]]</f>
        <v>17.241600000000002</v>
      </c>
      <c r="H6675" s="242">
        <v>107.76</v>
      </c>
      <c r="I6675" s="17">
        <f>+Ventas_Wellpro[[#This Row],[Total de Venta sin IVA]]+Ventas_Wellpro[[#This Row],[IVA]]</f>
        <v>125.00160000000001</v>
      </c>
      <c r="J6675">
        <f>YEAR(Ventas_Wellpro[[#This Row],[Fecha]])</f>
        <v>2026</v>
      </c>
      <c r="K6675" t="str">
        <f>TEXT(Ventas_Wellpro[[#This Row],[Fecha]],"MMMM")</f>
        <v>septiembre</v>
      </c>
      <c r="L6675">
        <f>DAY(Ventas_Wellpro[[#This Row],[Fecha]])</f>
        <v>4</v>
      </c>
    </row>
    <row r="6676" spans="2:12" x14ac:dyDescent="0.25">
      <c r="B6676" s="246">
        <v>46269</v>
      </c>
      <c r="C6676" s="74" t="s">
        <v>24</v>
      </c>
      <c r="D6676" s="239" t="s">
        <v>144</v>
      </c>
      <c r="E6676" s="241">
        <v>107.76</v>
      </c>
      <c r="F6676" s="241">
        <v>1</v>
      </c>
      <c r="G6676" s="48">
        <f>+(Ventas_Wellpro[[#This Row],[Precio de Venta]]*0.16)*Ventas_Wellpro[[#This Row],[Cantidad Vendida]]</f>
        <v>17.241600000000002</v>
      </c>
      <c r="H6676" s="243">
        <v>107.76</v>
      </c>
      <c r="I6676" s="17">
        <f>+Ventas_Wellpro[[#This Row],[Total de Venta sin IVA]]+Ventas_Wellpro[[#This Row],[IVA]]</f>
        <v>125.00160000000001</v>
      </c>
      <c r="J6676">
        <f>YEAR(Ventas_Wellpro[[#This Row],[Fecha]])</f>
        <v>2026</v>
      </c>
      <c r="K6676" t="str">
        <f>TEXT(Ventas_Wellpro[[#This Row],[Fecha]],"MMMM")</f>
        <v>septiembre</v>
      </c>
      <c r="L6676">
        <f>DAY(Ventas_Wellpro[[#This Row],[Fecha]])</f>
        <v>4</v>
      </c>
    </row>
    <row r="6677" spans="2:12" x14ac:dyDescent="0.25">
      <c r="B6677" s="245">
        <v>46269</v>
      </c>
      <c r="C6677" s="74" t="s">
        <v>12</v>
      </c>
      <c r="D6677" s="238" t="s">
        <v>144</v>
      </c>
      <c r="E6677" s="240">
        <v>258.62</v>
      </c>
      <c r="F6677" s="240">
        <v>1</v>
      </c>
      <c r="G6677" s="48">
        <f>+(Ventas_Wellpro[[#This Row],[Precio de Venta]]*0.16)*Ventas_Wellpro[[#This Row],[Cantidad Vendida]]</f>
        <v>41.379200000000004</v>
      </c>
      <c r="H6677" s="242">
        <v>258.62</v>
      </c>
      <c r="I6677" s="17">
        <f>+Ventas_Wellpro[[#This Row],[Total de Venta sin IVA]]+Ventas_Wellpro[[#This Row],[IVA]]</f>
        <v>299.99920000000003</v>
      </c>
      <c r="J6677">
        <f>YEAR(Ventas_Wellpro[[#This Row],[Fecha]])</f>
        <v>2026</v>
      </c>
      <c r="K6677" t="str">
        <f>TEXT(Ventas_Wellpro[[#This Row],[Fecha]],"MMMM")</f>
        <v>septiembre</v>
      </c>
      <c r="L6677">
        <f>DAY(Ventas_Wellpro[[#This Row],[Fecha]])</f>
        <v>4</v>
      </c>
    </row>
    <row r="6678" spans="2:12" x14ac:dyDescent="0.25">
      <c r="B6678" s="246">
        <v>46269</v>
      </c>
      <c r="C6678" s="74" t="s">
        <v>12</v>
      </c>
      <c r="D6678" s="239" t="s">
        <v>144</v>
      </c>
      <c r="E6678" s="241">
        <v>258.62</v>
      </c>
      <c r="F6678" s="241">
        <v>1</v>
      </c>
      <c r="G6678" s="48">
        <f>+(Ventas_Wellpro[[#This Row],[Precio de Venta]]*0.16)*Ventas_Wellpro[[#This Row],[Cantidad Vendida]]</f>
        <v>41.379200000000004</v>
      </c>
      <c r="H6678" s="243">
        <v>258.62</v>
      </c>
      <c r="I6678" s="17">
        <f>+Ventas_Wellpro[[#This Row],[Total de Venta sin IVA]]+Ventas_Wellpro[[#This Row],[IVA]]</f>
        <v>299.99920000000003</v>
      </c>
      <c r="J6678">
        <f>YEAR(Ventas_Wellpro[[#This Row],[Fecha]])</f>
        <v>2026</v>
      </c>
      <c r="K6678" t="str">
        <f>TEXT(Ventas_Wellpro[[#This Row],[Fecha]],"MMMM")</f>
        <v>septiembre</v>
      </c>
      <c r="L6678">
        <f>DAY(Ventas_Wellpro[[#This Row],[Fecha]])</f>
        <v>4</v>
      </c>
    </row>
    <row r="6679" spans="2:12" x14ac:dyDescent="0.25">
      <c r="B6679" s="245">
        <v>46269</v>
      </c>
      <c r="C6679" s="74" t="s">
        <v>12</v>
      </c>
      <c r="D6679" s="238" t="s">
        <v>144</v>
      </c>
      <c r="E6679" s="240">
        <v>258.62</v>
      </c>
      <c r="F6679" s="240">
        <v>1</v>
      </c>
      <c r="G6679" s="48">
        <f>+(Ventas_Wellpro[[#This Row],[Precio de Venta]]*0.16)*Ventas_Wellpro[[#This Row],[Cantidad Vendida]]</f>
        <v>41.379200000000004</v>
      </c>
      <c r="H6679" s="242">
        <v>258.62</v>
      </c>
      <c r="I6679" s="17">
        <f>+Ventas_Wellpro[[#This Row],[Total de Venta sin IVA]]+Ventas_Wellpro[[#This Row],[IVA]]</f>
        <v>299.99920000000003</v>
      </c>
      <c r="J6679">
        <f>YEAR(Ventas_Wellpro[[#This Row],[Fecha]])</f>
        <v>2026</v>
      </c>
      <c r="K6679" t="str">
        <f>TEXT(Ventas_Wellpro[[#This Row],[Fecha]],"MMMM")</f>
        <v>septiembre</v>
      </c>
      <c r="L6679">
        <f>DAY(Ventas_Wellpro[[#This Row],[Fecha]])</f>
        <v>4</v>
      </c>
    </row>
    <row r="6680" spans="2:12" x14ac:dyDescent="0.25">
      <c r="B6680" s="246">
        <v>46269</v>
      </c>
      <c r="C6680" s="74" t="s">
        <v>12</v>
      </c>
      <c r="D6680" s="239" t="s">
        <v>144</v>
      </c>
      <c r="E6680" s="241">
        <v>258.62</v>
      </c>
      <c r="F6680" s="241">
        <v>1</v>
      </c>
      <c r="G6680" s="48">
        <f>+(Ventas_Wellpro[[#This Row],[Precio de Venta]]*0.16)*Ventas_Wellpro[[#This Row],[Cantidad Vendida]]</f>
        <v>41.379200000000004</v>
      </c>
      <c r="H6680" s="243">
        <v>258.62</v>
      </c>
      <c r="I6680" s="17">
        <f>+Ventas_Wellpro[[#This Row],[Total de Venta sin IVA]]+Ventas_Wellpro[[#This Row],[IVA]]</f>
        <v>299.99920000000003</v>
      </c>
      <c r="J6680">
        <f>YEAR(Ventas_Wellpro[[#This Row],[Fecha]])</f>
        <v>2026</v>
      </c>
      <c r="K6680" t="str">
        <f>TEXT(Ventas_Wellpro[[#This Row],[Fecha]],"MMMM")</f>
        <v>septiembre</v>
      </c>
      <c r="L6680">
        <f>DAY(Ventas_Wellpro[[#This Row],[Fecha]])</f>
        <v>4</v>
      </c>
    </row>
    <row r="6681" spans="2:12" x14ac:dyDescent="0.25">
      <c r="B6681" s="245">
        <v>46269</v>
      </c>
      <c r="C6681" s="74" t="s">
        <v>12</v>
      </c>
      <c r="D6681" s="238" t="s">
        <v>144</v>
      </c>
      <c r="E6681" s="240">
        <v>258.62</v>
      </c>
      <c r="F6681" s="240">
        <v>1</v>
      </c>
      <c r="G6681" s="48">
        <f>+(Ventas_Wellpro[[#This Row],[Precio de Venta]]*0.16)*Ventas_Wellpro[[#This Row],[Cantidad Vendida]]</f>
        <v>41.379200000000004</v>
      </c>
      <c r="H6681" s="242">
        <v>258.62</v>
      </c>
      <c r="I6681" s="17">
        <f>+Ventas_Wellpro[[#This Row],[Total de Venta sin IVA]]+Ventas_Wellpro[[#This Row],[IVA]]</f>
        <v>299.99920000000003</v>
      </c>
      <c r="J6681">
        <f>YEAR(Ventas_Wellpro[[#This Row],[Fecha]])</f>
        <v>2026</v>
      </c>
      <c r="K6681" t="str">
        <f>TEXT(Ventas_Wellpro[[#This Row],[Fecha]],"MMMM")</f>
        <v>septiembre</v>
      </c>
      <c r="L6681">
        <f>DAY(Ventas_Wellpro[[#This Row],[Fecha]])</f>
        <v>4</v>
      </c>
    </row>
    <row r="6682" spans="2:12" x14ac:dyDescent="0.25">
      <c r="B6682" s="246">
        <v>46269</v>
      </c>
      <c r="C6682" s="74" t="s">
        <v>12</v>
      </c>
      <c r="D6682" s="239" t="s">
        <v>144</v>
      </c>
      <c r="E6682" s="241">
        <v>258.62</v>
      </c>
      <c r="F6682" s="241">
        <v>1</v>
      </c>
      <c r="G6682" s="48">
        <f>+(Ventas_Wellpro[[#This Row],[Precio de Venta]]*0.16)*Ventas_Wellpro[[#This Row],[Cantidad Vendida]]</f>
        <v>41.379200000000004</v>
      </c>
      <c r="H6682" s="243">
        <v>258.62</v>
      </c>
      <c r="I6682" s="17">
        <f>+Ventas_Wellpro[[#This Row],[Total de Venta sin IVA]]+Ventas_Wellpro[[#This Row],[IVA]]</f>
        <v>299.99920000000003</v>
      </c>
      <c r="J6682">
        <f>YEAR(Ventas_Wellpro[[#This Row],[Fecha]])</f>
        <v>2026</v>
      </c>
      <c r="K6682" t="str">
        <f>TEXT(Ventas_Wellpro[[#This Row],[Fecha]],"MMMM")</f>
        <v>septiembre</v>
      </c>
      <c r="L6682">
        <f>DAY(Ventas_Wellpro[[#This Row],[Fecha]])</f>
        <v>4</v>
      </c>
    </row>
    <row r="6683" spans="2:12" x14ac:dyDescent="0.25">
      <c r="B6683" s="245">
        <v>46269</v>
      </c>
      <c r="C6683" s="74" t="s">
        <v>12</v>
      </c>
      <c r="D6683" s="238" t="s">
        <v>144</v>
      </c>
      <c r="E6683" s="240">
        <v>258.62</v>
      </c>
      <c r="F6683" s="240">
        <v>1</v>
      </c>
      <c r="G6683" s="48">
        <f>+(Ventas_Wellpro[[#This Row],[Precio de Venta]]*0.16)*Ventas_Wellpro[[#This Row],[Cantidad Vendida]]</f>
        <v>41.379200000000004</v>
      </c>
      <c r="H6683" s="242">
        <v>258.62</v>
      </c>
      <c r="I6683" s="17">
        <f>+Ventas_Wellpro[[#This Row],[Total de Venta sin IVA]]+Ventas_Wellpro[[#This Row],[IVA]]</f>
        <v>299.99920000000003</v>
      </c>
      <c r="J6683">
        <f>YEAR(Ventas_Wellpro[[#This Row],[Fecha]])</f>
        <v>2026</v>
      </c>
      <c r="K6683" t="str">
        <f>TEXT(Ventas_Wellpro[[#This Row],[Fecha]],"MMMM")</f>
        <v>septiembre</v>
      </c>
      <c r="L6683">
        <f>DAY(Ventas_Wellpro[[#This Row],[Fecha]])</f>
        <v>4</v>
      </c>
    </row>
    <row r="6684" spans="2:12" x14ac:dyDescent="0.25">
      <c r="B6684" s="246">
        <v>46269</v>
      </c>
      <c r="C6684" s="74" t="s">
        <v>12</v>
      </c>
      <c r="D6684" s="239" t="s">
        <v>144</v>
      </c>
      <c r="E6684" s="241">
        <v>258.62</v>
      </c>
      <c r="F6684" s="241">
        <v>1</v>
      </c>
      <c r="G6684" s="48">
        <f>+(Ventas_Wellpro[[#This Row],[Precio de Venta]]*0.16)*Ventas_Wellpro[[#This Row],[Cantidad Vendida]]</f>
        <v>41.379200000000004</v>
      </c>
      <c r="H6684" s="243">
        <v>258.62</v>
      </c>
      <c r="I6684" s="17">
        <f>+Ventas_Wellpro[[#This Row],[Total de Venta sin IVA]]+Ventas_Wellpro[[#This Row],[IVA]]</f>
        <v>299.99920000000003</v>
      </c>
      <c r="J6684">
        <f>YEAR(Ventas_Wellpro[[#This Row],[Fecha]])</f>
        <v>2026</v>
      </c>
      <c r="K6684" t="str">
        <f>TEXT(Ventas_Wellpro[[#This Row],[Fecha]],"MMMM")</f>
        <v>septiembre</v>
      </c>
      <c r="L6684">
        <f>DAY(Ventas_Wellpro[[#This Row],[Fecha]])</f>
        <v>4</v>
      </c>
    </row>
    <row r="6685" spans="2:12" x14ac:dyDescent="0.25">
      <c r="B6685" s="245">
        <v>46269</v>
      </c>
      <c r="C6685" s="74" t="s">
        <v>12</v>
      </c>
      <c r="D6685" s="238" t="s">
        <v>144</v>
      </c>
      <c r="E6685" s="240">
        <v>258.62</v>
      </c>
      <c r="F6685" s="240">
        <v>1</v>
      </c>
      <c r="G6685" s="48">
        <f>+(Ventas_Wellpro[[#This Row],[Precio de Venta]]*0.16)*Ventas_Wellpro[[#This Row],[Cantidad Vendida]]</f>
        <v>41.379200000000004</v>
      </c>
      <c r="H6685" s="242">
        <v>258.62</v>
      </c>
      <c r="I6685" s="17">
        <f>+Ventas_Wellpro[[#This Row],[Total de Venta sin IVA]]+Ventas_Wellpro[[#This Row],[IVA]]</f>
        <v>299.99920000000003</v>
      </c>
      <c r="J6685">
        <f>YEAR(Ventas_Wellpro[[#This Row],[Fecha]])</f>
        <v>2026</v>
      </c>
      <c r="K6685" t="str">
        <f>TEXT(Ventas_Wellpro[[#This Row],[Fecha]],"MMMM")</f>
        <v>septiembre</v>
      </c>
      <c r="L6685">
        <f>DAY(Ventas_Wellpro[[#This Row],[Fecha]])</f>
        <v>4</v>
      </c>
    </row>
    <row r="6686" spans="2:12" x14ac:dyDescent="0.25">
      <c r="B6686" s="246">
        <v>46269</v>
      </c>
      <c r="C6686" s="74" t="s">
        <v>12</v>
      </c>
      <c r="D6686" s="239" t="s">
        <v>277</v>
      </c>
      <c r="E6686" s="241">
        <v>343.97</v>
      </c>
      <c r="F6686" s="241">
        <v>1</v>
      </c>
      <c r="G6686" s="48">
        <f>+(Ventas_Wellpro[[#This Row],[Precio de Venta]]*0.16)*Ventas_Wellpro[[#This Row],[Cantidad Vendida]]</f>
        <v>55.035200000000003</v>
      </c>
      <c r="H6686" s="243">
        <v>343.97</v>
      </c>
      <c r="I6686" s="17">
        <f>+Ventas_Wellpro[[#This Row],[Total de Venta sin IVA]]+Ventas_Wellpro[[#This Row],[IVA]]</f>
        <v>399.00520000000006</v>
      </c>
      <c r="J6686">
        <f>YEAR(Ventas_Wellpro[[#This Row],[Fecha]])</f>
        <v>2026</v>
      </c>
      <c r="K6686" t="str">
        <f>TEXT(Ventas_Wellpro[[#This Row],[Fecha]],"MMMM")</f>
        <v>septiembre</v>
      </c>
      <c r="L6686">
        <f>DAY(Ventas_Wellpro[[#This Row],[Fecha]])</f>
        <v>4</v>
      </c>
    </row>
    <row r="6687" spans="2:12" x14ac:dyDescent="0.25">
      <c r="B6687" s="245">
        <v>46269</v>
      </c>
      <c r="C6687" s="74" t="s">
        <v>11</v>
      </c>
      <c r="D6687" s="238" t="s">
        <v>144</v>
      </c>
      <c r="E6687" s="240">
        <v>258.62</v>
      </c>
      <c r="F6687" s="240">
        <v>1</v>
      </c>
      <c r="G6687" s="48">
        <f>+(Ventas_Wellpro[[#This Row],[Precio de Venta]]*0.16)*Ventas_Wellpro[[#This Row],[Cantidad Vendida]]</f>
        <v>41.379200000000004</v>
      </c>
      <c r="H6687" s="242">
        <v>258.62</v>
      </c>
      <c r="I6687" s="17">
        <f>+Ventas_Wellpro[[#This Row],[Total de Venta sin IVA]]+Ventas_Wellpro[[#This Row],[IVA]]</f>
        <v>299.99920000000003</v>
      </c>
      <c r="J6687">
        <f>YEAR(Ventas_Wellpro[[#This Row],[Fecha]])</f>
        <v>2026</v>
      </c>
      <c r="K6687" t="str">
        <f>TEXT(Ventas_Wellpro[[#This Row],[Fecha]],"MMMM")</f>
        <v>septiembre</v>
      </c>
      <c r="L6687">
        <f>DAY(Ventas_Wellpro[[#This Row],[Fecha]])</f>
        <v>4</v>
      </c>
    </row>
    <row r="6688" spans="2:12" x14ac:dyDescent="0.25">
      <c r="B6688" s="246">
        <v>46269</v>
      </c>
      <c r="C6688" s="74" t="s">
        <v>11</v>
      </c>
      <c r="D6688" s="239" t="s">
        <v>144</v>
      </c>
      <c r="E6688" s="241">
        <v>258.62</v>
      </c>
      <c r="F6688" s="241">
        <v>1</v>
      </c>
      <c r="G6688" s="48">
        <f>+(Ventas_Wellpro[[#This Row],[Precio de Venta]]*0.16)*Ventas_Wellpro[[#This Row],[Cantidad Vendida]]</f>
        <v>41.379200000000004</v>
      </c>
      <c r="H6688" s="243">
        <v>258.62</v>
      </c>
      <c r="I6688" s="17">
        <f>+Ventas_Wellpro[[#This Row],[Total de Venta sin IVA]]+Ventas_Wellpro[[#This Row],[IVA]]</f>
        <v>299.99920000000003</v>
      </c>
      <c r="J6688">
        <f>YEAR(Ventas_Wellpro[[#This Row],[Fecha]])</f>
        <v>2026</v>
      </c>
      <c r="K6688" t="str">
        <f>TEXT(Ventas_Wellpro[[#This Row],[Fecha]],"MMMM")</f>
        <v>septiembre</v>
      </c>
      <c r="L6688">
        <f>DAY(Ventas_Wellpro[[#This Row],[Fecha]])</f>
        <v>4</v>
      </c>
    </row>
    <row r="6689" spans="2:12" x14ac:dyDescent="0.25">
      <c r="B6689" s="245">
        <v>46269</v>
      </c>
      <c r="C6689" s="74" t="s">
        <v>11</v>
      </c>
      <c r="D6689" s="238" t="s">
        <v>144</v>
      </c>
      <c r="E6689" s="240">
        <v>258.62</v>
      </c>
      <c r="F6689" s="240">
        <v>1</v>
      </c>
      <c r="G6689" s="48">
        <f>+(Ventas_Wellpro[[#This Row],[Precio de Venta]]*0.16)*Ventas_Wellpro[[#This Row],[Cantidad Vendida]]</f>
        <v>41.379200000000004</v>
      </c>
      <c r="H6689" s="242">
        <v>258.62</v>
      </c>
      <c r="I6689" s="17">
        <f>+Ventas_Wellpro[[#This Row],[Total de Venta sin IVA]]+Ventas_Wellpro[[#This Row],[IVA]]</f>
        <v>299.99920000000003</v>
      </c>
      <c r="J6689">
        <f>YEAR(Ventas_Wellpro[[#This Row],[Fecha]])</f>
        <v>2026</v>
      </c>
      <c r="K6689" t="str">
        <f>TEXT(Ventas_Wellpro[[#This Row],[Fecha]],"MMMM")</f>
        <v>septiembre</v>
      </c>
      <c r="L6689">
        <f>DAY(Ventas_Wellpro[[#This Row],[Fecha]])</f>
        <v>4</v>
      </c>
    </row>
    <row r="6690" spans="2:12" x14ac:dyDescent="0.25">
      <c r="B6690" s="246">
        <v>46269</v>
      </c>
      <c r="C6690" s="74" t="s">
        <v>11</v>
      </c>
      <c r="D6690" s="239" t="s">
        <v>144</v>
      </c>
      <c r="E6690" s="241">
        <v>258.62</v>
      </c>
      <c r="F6690" s="241">
        <v>1</v>
      </c>
      <c r="G6690" s="48">
        <f>+(Ventas_Wellpro[[#This Row],[Precio de Venta]]*0.16)*Ventas_Wellpro[[#This Row],[Cantidad Vendida]]</f>
        <v>41.379200000000004</v>
      </c>
      <c r="H6690" s="243">
        <v>258.62</v>
      </c>
      <c r="I6690" s="17">
        <f>+Ventas_Wellpro[[#This Row],[Total de Venta sin IVA]]+Ventas_Wellpro[[#This Row],[IVA]]</f>
        <v>299.99920000000003</v>
      </c>
      <c r="J6690">
        <f>YEAR(Ventas_Wellpro[[#This Row],[Fecha]])</f>
        <v>2026</v>
      </c>
      <c r="K6690" t="str">
        <f>TEXT(Ventas_Wellpro[[#This Row],[Fecha]],"MMMM")</f>
        <v>septiembre</v>
      </c>
      <c r="L6690">
        <f>DAY(Ventas_Wellpro[[#This Row],[Fecha]])</f>
        <v>4</v>
      </c>
    </row>
    <row r="6691" spans="2:12" x14ac:dyDescent="0.25">
      <c r="B6691" s="245">
        <v>46269</v>
      </c>
      <c r="C6691" s="74" t="s">
        <v>11</v>
      </c>
      <c r="D6691" s="238" t="s">
        <v>144</v>
      </c>
      <c r="E6691" s="240">
        <v>258.62</v>
      </c>
      <c r="F6691" s="240">
        <v>1</v>
      </c>
      <c r="G6691" s="48">
        <f>+(Ventas_Wellpro[[#This Row],[Precio de Venta]]*0.16)*Ventas_Wellpro[[#This Row],[Cantidad Vendida]]</f>
        <v>41.379200000000004</v>
      </c>
      <c r="H6691" s="242">
        <v>258.62</v>
      </c>
      <c r="I6691" s="17">
        <f>+Ventas_Wellpro[[#This Row],[Total de Venta sin IVA]]+Ventas_Wellpro[[#This Row],[IVA]]</f>
        <v>299.99920000000003</v>
      </c>
      <c r="J6691">
        <f>YEAR(Ventas_Wellpro[[#This Row],[Fecha]])</f>
        <v>2026</v>
      </c>
      <c r="K6691" t="str">
        <f>TEXT(Ventas_Wellpro[[#This Row],[Fecha]],"MMMM")</f>
        <v>septiembre</v>
      </c>
      <c r="L6691">
        <f>DAY(Ventas_Wellpro[[#This Row],[Fecha]])</f>
        <v>4</v>
      </c>
    </row>
    <row r="6692" spans="2:12" x14ac:dyDescent="0.25">
      <c r="B6692" s="246">
        <v>46269</v>
      </c>
      <c r="C6692" s="74" t="s">
        <v>11</v>
      </c>
      <c r="D6692" s="239" t="s">
        <v>144</v>
      </c>
      <c r="E6692" s="241">
        <v>343.97</v>
      </c>
      <c r="F6692" s="241">
        <v>1</v>
      </c>
      <c r="G6692" s="48">
        <f>+(Ventas_Wellpro[[#This Row],[Precio de Venta]]*0.16)*Ventas_Wellpro[[#This Row],[Cantidad Vendida]]</f>
        <v>55.035200000000003</v>
      </c>
      <c r="H6692" s="243">
        <v>343.97</v>
      </c>
      <c r="I6692" s="17">
        <f>+Ventas_Wellpro[[#This Row],[Total de Venta sin IVA]]+Ventas_Wellpro[[#This Row],[IVA]]</f>
        <v>399.00520000000006</v>
      </c>
      <c r="J6692">
        <f>YEAR(Ventas_Wellpro[[#This Row],[Fecha]])</f>
        <v>2026</v>
      </c>
      <c r="K6692" t="str">
        <f>TEXT(Ventas_Wellpro[[#This Row],[Fecha]],"MMMM")</f>
        <v>septiembre</v>
      </c>
      <c r="L6692">
        <f>DAY(Ventas_Wellpro[[#This Row],[Fecha]])</f>
        <v>4</v>
      </c>
    </row>
    <row r="6693" spans="2:12" x14ac:dyDescent="0.25">
      <c r="B6693" s="245">
        <v>46269</v>
      </c>
      <c r="C6693" s="74" t="s">
        <v>10</v>
      </c>
      <c r="D6693" s="238" t="s">
        <v>144</v>
      </c>
      <c r="E6693" s="240">
        <v>258.62</v>
      </c>
      <c r="F6693" s="240">
        <v>1</v>
      </c>
      <c r="G6693" s="48">
        <f>+(Ventas_Wellpro[[#This Row],[Precio de Venta]]*0.16)*Ventas_Wellpro[[#This Row],[Cantidad Vendida]]</f>
        <v>41.379200000000004</v>
      </c>
      <c r="H6693" s="242">
        <v>258.62</v>
      </c>
      <c r="I6693" s="17">
        <f>+Ventas_Wellpro[[#This Row],[Total de Venta sin IVA]]+Ventas_Wellpro[[#This Row],[IVA]]</f>
        <v>299.99920000000003</v>
      </c>
      <c r="J6693">
        <f>YEAR(Ventas_Wellpro[[#This Row],[Fecha]])</f>
        <v>2026</v>
      </c>
      <c r="K6693" t="str">
        <f>TEXT(Ventas_Wellpro[[#This Row],[Fecha]],"MMMM")</f>
        <v>septiembre</v>
      </c>
      <c r="L6693">
        <f>DAY(Ventas_Wellpro[[#This Row],[Fecha]])</f>
        <v>4</v>
      </c>
    </row>
    <row r="6694" spans="2:12" x14ac:dyDescent="0.25">
      <c r="B6694" s="246">
        <v>46269</v>
      </c>
      <c r="C6694" s="74" t="s">
        <v>10</v>
      </c>
      <c r="D6694" s="239" t="s">
        <v>144</v>
      </c>
      <c r="E6694" s="241">
        <v>258.62</v>
      </c>
      <c r="F6694" s="241">
        <v>1</v>
      </c>
      <c r="G6694" s="48">
        <f>+(Ventas_Wellpro[[#This Row],[Precio de Venta]]*0.16)*Ventas_Wellpro[[#This Row],[Cantidad Vendida]]</f>
        <v>41.379200000000004</v>
      </c>
      <c r="H6694" s="243">
        <v>258.62</v>
      </c>
      <c r="I6694" s="17">
        <f>+Ventas_Wellpro[[#This Row],[Total de Venta sin IVA]]+Ventas_Wellpro[[#This Row],[IVA]]</f>
        <v>299.99920000000003</v>
      </c>
      <c r="J6694">
        <f>YEAR(Ventas_Wellpro[[#This Row],[Fecha]])</f>
        <v>2026</v>
      </c>
      <c r="K6694" t="str">
        <f>TEXT(Ventas_Wellpro[[#This Row],[Fecha]],"MMMM")</f>
        <v>septiembre</v>
      </c>
      <c r="L6694">
        <f>DAY(Ventas_Wellpro[[#This Row],[Fecha]])</f>
        <v>4</v>
      </c>
    </row>
    <row r="6695" spans="2:12" x14ac:dyDescent="0.25">
      <c r="B6695" s="245">
        <v>46269</v>
      </c>
      <c r="C6695" s="74" t="s">
        <v>10</v>
      </c>
      <c r="D6695" s="238" t="s">
        <v>144</v>
      </c>
      <c r="E6695" s="240">
        <v>258.62</v>
      </c>
      <c r="F6695" s="240">
        <v>1</v>
      </c>
      <c r="G6695" s="48">
        <f>+(Ventas_Wellpro[[#This Row],[Precio de Venta]]*0.16)*Ventas_Wellpro[[#This Row],[Cantidad Vendida]]</f>
        <v>41.379200000000004</v>
      </c>
      <c r="H6695" s="242">
        <v>258.62</v>
      </c>
      <c r="I6695" s="17">
        <f>+Ventas_Wellpro[[#This Row],[Total de Venta sin IVA]]+Ventas_Wellpro[[#This Row],[IVA]]</f>
        <v>299.99920000000003</v>
      </c>
      <c r="J6695">
        <f>YEAR(Ventas_Wellpro[[#This Row],[Fecha]])</f>
        <v>2026</v>
      </c>
      <c r="K6695" t="str">
        <f>TEXT(Ventas_Wellpro[[#This Row],[Fecha]],"MMMM")</f>
        <v>septiembre</v>
      </c>
      <c r="L6695">
        <f>DAY(Ventas_Wellpro[[#This Row],[Fecha]])</f>
        <v>4</v>
      </c>
    </row>
    <row r="6696" spans="2:12" x14ac:dyDescent="0.25">
      <c r="B6696" s="246">
        <v>46269</v>
      </c>
      <c r="C6696" s="74" t="s">
        <v>10</v>
      </c>
      <c r="D6696" s="239" t="s">
        <v>144</v>
      </c>
      <c r="E6696" s="241">
        <v>258.62</v>
      </c>
      <c r="F6696" s="241">
        <v>1</v>
      </c>
      <c r="G6696" s="48">
        <f>+(Ventas_Wellpro[[#This Row],[Precio de Venta]]*0.16)*Ventas_Wellpro[[#This Row],[Cantidad Vendida]]</f>
        <v>41.379200000000004</v>
      </c>
      <c r="H6696" s="243">
        <v>258.62</v>
      </c>
      <c r="I6696" s="17">
        <f>+Ventas_Wellpro[[#This Row],[Total de Venta sin IVA]]+Ventas_Wellpro[[#This Row],[IVA]]</f>
        <v>299.99920000000003</v>
      </c>
      <c r="J6696">
        <f>YEAR(Ventas_Wellpro[[#This Row],[Fecha]])</f>
        <v>2026</v>
      </c>
      <c r="K6696" t="str">
        <f>TEXT(Ventas_Wellpro[[#This Row],[Fecha]],"MMMM")</f>
        <v>septiembre</v>
      </c>
      <c r="L6696">
        <f>DAY(Ventas_Wellpro[[#This Row],[Fecha]])</f>
        <v>4</v>
      </c>
    </row>
    <row r="6697" spans="2:12" x14ac:dyDescent="0.25">
      <c r="B6697" s="245">
        <v>46269</v>
      </c>
      <c r="C6697" s="74" t="s">
        <v>10</v>
      </c>
      <c r="D6697" s="238" t="s">
        <v>144</v>
      </c>
      <c r="E6697" s="240">
        <v>258.62</v>
      </c>
      <c r="F6697" s="240">
        <v>1</v>
      </c>
      <c r="G6697" s="48">
        <f>+(Ventas_Wellpro[[#This Row],[Precio de Venta]]*0.16)*Ventas_Wellpro[[#This Row],[Cantidad Vendida]]</f>
        <v>41.379200000000004</v>
      </c>
      <c r="H6697" s="242">
        <v>258.62</v>
      </c>
      <c r="I6697" s="17">
        <f>+Ventas_Wellpro[[#This Row],[Total de Venta sin IVA]]+Ventas_Wellpro[[#This Row],[IVA]]</f>
        <v>299.99920000000003</v>
      </c>
      <c r="J6697">
        <f>YEAR(Ventas_Wellpro[[#This Row],[Fecha]])</f>
        <v>2026</v>
      </c>
      <c r="K6697" t="str">
        <f>TEXT(Ventas_Wellpro[[#This Row],[Fecha]],"MMMM")</f>
        <v>septiembre</v>
      </c>
      <c r="L6697">
        <f>DAY(Ventas_Wellpro[[#This Row],[Fecha]])</f>
        <v>4</v>
      </c>
    </row>
    <row r="6698" spans="2:12" x14ac:dyDescent="0.25">
      <c r="B6698" s="246">
        <v>46269</v>
      </c>
      <c r="C6698" s="74" t="s">
        <v>10</v>
      </c>
      <c r="D6698" s="239" t="s">
        <v>144</v>
      </c>
      <c r="E6698" s="241">
        <v>258.62</v>
      </c>
      <c r="F6698" s="241">
        <v>1</v>
      </c>
      <c r="G6698" s="48">
        <f>+(Ventas_Wellpro[[#This Row],[Precio de Venta]]*0.16)*Ventas_Wellpro[[#This Row],[Cantidad Vendida]]</f>
        <v>41.379200000000004</v>
      </c>
      <c r="H6698" s="243">
        <v>258.62</v>
      </c>
      <c r="I6698" s="17">
        <f>+Ventas_Wellpro[[#This Row],[Total de Venta sin IVA]]+Ventas_Wellpro[[#This Row],[IVA]]</f>
        <v>299.99920000000003</v>
      </c>
      <c r="J6698">
        <f>YEAR(Ventas_Wellpro[[#This Row],[Fecha]])</f>
        <v>2026</v>
      </c>
      <c r="K6698" t="str">
        <f>TEXT(Ventas_Wellpro[[#This Row],[Fecha]],"MMMM")</f>
        <v>septiembre</v>
      </c>
      <c r="L6698">
        <f>DAY(Ventas_Wellpro[[#This Row],[Fecha]])</f>
        <v>4</v>
      </c>
    </row>
    <row r="6699" spans="2:12" x14ac:dyDescent="0.25">
      <c r="B6699" s="245">
        <v>46269</v>
      </c>
      <c r="C6699" s="74" t="s">
        <v>10</v>
      </c>
      <c r="D6699" s="238" t="s">
        <v>144</v>
      </c>
      <c r="E6699" s="240">
        <v>258.62</v>
      </c>
      <c r="F6699" s="240">
        <v>1</v>
      </c>
      <c r="G6699" s="48">
        <f>+(Ventas_Wellpro[[#This Row],[Precio de Venta]]*0.16)*Ventas_Wellpro[[#This Row],[Cantidad Vendida]]</f>
        <v>41.379200000000004</v>
      </c>
      <c r="H6699" s="242">
        <v>258.62</v>
      </c>
      <c r="I6699" s="17">
        <f>+Ventas_Wellpro[[#This Row],[Total de Venta sin IVA]]+Ventas_Wellpro[[#This Row],[IVA]]</f>
        <v>299.99920000000003</v>
      </c>
      <c r="J6699">
        <f>YEAR(Ventas_Wellpro[[#This Row],[Fecha]])</f>
        <v>2026</v>
      </c>
      <c r="K6699" t="str">
        <f>TEXT(Ventas_Wellpro[[#This Row],[Fecha]],"MMMM")</f>
        <v>septiembre</v>
      </c>
      <c r="L6699">
        <f>DAY(Ventas_Wellpro[[#This Row],[Fecha]])</f>
        <v>4</v>
      </c>
    </row>
    <row r="6700" spans="2:12" x14ac:dyDescent="0.25">
      <c r="B6700" s="246">
        <v>46269</v>
      </c>
      <c r="C6700" s="74" t="s">
        <v>10</v>
      </c>
      <c r="D6700" s="239" t="s">
        <v>144</v>
      </c>
      <c r="E6700" s="241">
        <v>258.62</v>
      </c>
      <c r="F6700" s="241">
        <v>1</v>
      </c>
      <c r="G6700" s="48">
        <f>+(Ventas_Wellpro[[#This Row],[Precio de Venta]]*0.16)*Ventas_Wellpro[[#This Row],[Cantidad Vendida]]</f>
        <v>41.379200000000004</v>
      </c>
      <c r="H6700" s="243">
        <v>258.62</v>
      </c>
      <c r="I6700" s="17">
        <f>+Ventas_Wellpro[[#This Row],[Total de Venta sin IVA]]+Ventas_Wellpro[[#This Row],[IVA]]</f>
        <v>299.99920000000003</v>
      </c>
      <c r="J6700">
        <f>YEAR(Ventas_Wellpro[[#This Row],[Fecha]])</f>
        <v>2026</v>
      </c>
      <c r="K6700" t="str">
        <f>TEXT(Ventas_Wellpro[[#This Row],[Fecha]],"MMMM")</f>
        <v>septiembre</v>
      </c>
      <c r="L6700">
        <f>DAY(Ventas_Wellpro[[#This Row],[Fecha]])</f>
        <v>4</v>
      </c>
    </row>
    <row r="6701" spans="2:12" x14ac:dyDescent="0.25">
      <c r="B6701" s="246">
        <v>46269</v>
      </c>
      <c r="C6701" s="123" t="s">
        <v>147</v>
      </c>
      <c r="D6701" s="239" t="s">
        <v>144</v>
      </c>
      <c r="E6701" s="241">
        <v>68.97</v>
      </c>
      <c r="F6701" s="241">
        <v>1</v>
      </c>
      <c r="G6701" s="48">
        <f>+(Ventas_Wellpro[[#This Row],[Precio de Venta]]*0.16)*Ventas_Wellpro[[#This Row],[Cantidad Vendida]]</f>
        <v>11.0352</v>
      </c>
      <c r="H6701" s="243">
        <v>68.97</v>
      </c>
      <c r="I6701" s="17">
        <f>+Ventas_Wellpro[[#This Row],[Total de Venta sin IVA]]+Ventas_Wellpro[[#This Row],[IVA]]</f>
        <v>80.005200000000002</v>
      </c>
      <c r="J6701">
        <f>YEAR(Ventas_Wellpro[[#This Row],[Fecha]])</f>
        <v>2026</v>
      </c>
      <c r="K6701" t="str">
        <f>TEXT(Ventas_Wellpro[[#This Row],[Fecha]],"MMMM")</f>
        <v>septiembre</v>
      </c>
      <c r="L6701">
        <f>DAY(Ventas_Wellpro[[#This Row],[Fecha]])</f>
        <v>4</v>
      </c>
    </row>
    <row r="6702" spans="2:12" x14ac:dyDescent="0.25">
      <c r="B6702" s="245">
        <v>46269</v>
      </c>
      <c r="C6702" s="123" t="s">
        <v>147</v>
      </c>
      <c r="D6702" s="238" t="s">
        <v>144</v>
      </c>
      <c r="E6702" s="240">
        <v>68.97</v>
      </c>
      <c r="F6702" s="240">
        <v>1</v>
      </c>
      <c r="G6702" s="48">
        <f>+(Ventas_Wellpro[[#This Row],[Precio de Venta]]*0.16)*Ventas_Wellpro[[#This Row],[Cantidad Vendida]]</f>
        <v>11.0352</v>
      </c>
      <c r="H6702" s="242">
        <v>68.97</v>
      </c>
      <c r="I6702" s="17">
        <f>+Ventas_Wellpro[[#This Row],[Total de Venta sin IVA]]+Ventas_Wellpro[[#This Row],[IVA]]</f>
        <v>80.005200000000002</v>
      </c>
      <c r="J6702">
        <f>YEAR(Ventas_Wellpro[[#This Row],[Fecha]])</f>
        <v>2026</v>
      </c>
      <c r="K6702" t="str">
        <f>TEXT(Ventas_Wellpro[[#This Row],[Fecha]],"MMMM")</f>
        <v>septiembre</v>
      </c>
      <c r="L6702">
        <f>DAY(Ventas_Wellpro[[#This Row],[Fecha]])</f>
        <v>4</v>
      </c>
    </row>
    <row r="6703" spans="2:12" x14ac:dyDescent="0.25">
      <c r="B6703" s="246">
        <v>46269</v>
      </c>
      <c r="C6703" s="123" t="s">
        <v>147</v>
      </c>
      <c r="D6703" s="239" t="s">
        <v>144</v>
      </c>
      <c r="E6703" s="241">
        <v>68.97</v>
      </c>
      <c r="F6703" s="241">
        <v>1</v>
      </c>
      <c r="G6703" s="48">
        <f>+(Ventas_Wellpro[[#This Row],[Precio de Venta]]*0.16)*Ventas_Wellpro[[#This Row],[Cantidad Vendida]]</f>
        <v>11.0352</v>
      </c>
      <c r="H6703" s="243">
        <v>68.97</v>
      </c>
      <c r="I6703" s="17">
        <f>+Ventas_Wellpro[[#This Row],[Total de Venta sin IVA]]+Ventas_Wellpro[[#This Row],[IVA]]</f>
        <v>80.005200000000002</v>
      </c>
      <c r="J6703">
        <f>YEAR(Ventas_Wellpro[[#This Row],[Fecha]])</f>
        <v>2026</v>
      </c>
      <c r="K6703" t="str">
        <f>TEXT(Ventas_Wellpro[[#This Row],[Fecha]],"MMMM")</f>
        <v>septiembre</v>
      </c>
      <c r="L6703">
        <f>DAY(Ventas_Wellpro[[#This Row],[Fecha]])</f>
        <v>4</v>
      </c>
    </row>
    <row r="6704" spans="2:12" x14ac:dyDescent="0.25">
      <c r="B6704" s="70">
        <v>46272</v>
      </c>
      <c r="C6704" s="244" t="s">
        <v>260</v>
      </c>
      <c r="D6704" t="s">
        <v>144</v>
      </c>
      <c r="E6704" s="17">
        <v>103.45</v>
      </c>
      <c r="F6704">
        <v>1</v>
      </c>
      <c r="G6704" s="48">
        <f>+(Ventas_Wellpro[[#This Row],[Precio de Venta]]*0.16)*Ventas_Wellpro[[#This Row],[Cantidad Vendida]]</f>
        <v>16.552</v>
      </c>
      <c r="H6704" s="15">
        <v>103.45</v>
      </c>
      <c r="I6704" s="17">
        <f>+Ventas_Wellpro[[#This Row],[Total de Venta sin IVA]]+Ventas_Wellpro[[#This Row],[IVA]]</f>
        <v>120.00200000000001</v>
      </c>
      <c r="J6704">
        <f>YEAR(Ventas_Wellpro[[#This Row],[Fecha]])</f>
        <v>2026</v>
      </c>
      <c r="K6704" t="str">
        <f>TEXT(Ventas_Wellpro[[#This Row],[Fecha]],"MMMM")</f>
        <v>septiembre</v>
      </c>
      <c r="L6704">
        <f>DAY(Ventas_Wellpro[[#This Row],[Fecha]])</f>
        <v>7</v>
      </c>
    </row>
    <row r="6705" spans="2:12" x14ac:dyDescent="0.25">
      <c r="B6705" s="70">
        <v>46273</v>
      </c>
      <c r="C6705" s="244" t="s">
        <v>18</v>
      </c>
      <c r="D6705" t="s">
        <v>196</v>
      </c>
      <c r="E6705" s="17">
        <v>525.59</v>
      </c>
      <c r="F6705">
        <v>6</v>
      </c>
      <c r="G6705" s="48">
        <f>+(Ventas_Wellpro[[#This Row],[Precio de Venta]]*0.16)*Ventas_Wellpro[[#This Row],[Cantidad Vendida]]</f>
        <v>504.56640000000004</v>
      </c>
      <c r="H6705" s="15">
        <v>3153.54</v>
      </c>
      <c r="I6705" s="17">
        <f>+Ventas_Wellpro[[#This Row],[Total de Venta sin IVA]]+Ventas_Wellpro[[#This Row],[IVA]]</f>
        <v>3658.1064000000001</v>
      </c>
      <c r="J6705">
        <f>YEAR(Ventas_Wellpro[[#This Row],[Fecha]])</f>
        <v>2026</v>
      </c>
      <c r="K6705" t="str">
        <f>TEXT(Ventas_Wellpro[[#This Row],[Fecha]],"MMMM")</f>
        <v>septiembre</v>
      </c>
      <c r="L6705">
        <f>DAY(Ventas_Wellpro[[#This Row],[Fecha]])</f>
        <v>8</v>
      </c>
    </row>
    <row r="6706" spans="2:12" x14ac:dyDescent="0.25">
      <c r="B6706" s="70">
        <v>46273</v>
      </c>
      <c r="C6706" s="244" t="s">
        <v>18</v>
      </c>
      <c r="D6706" t="s">
        <v>196</v>
      </c>
      <c r="E6706" s="17">
        <v>525.59</v>
      </c>
      <c r="F6706">
        <v>6</v>
      </c>
      <c r="G6706" s="48">
        <f>+(Ventas_Wellpro[[#This Row],[Precio de Venta]]*0.16)*Ventas_Wellpro[[#This Row],[Cantidad Vendida]]</f>
        <v>504.56640000000004</v>
      </c>
      <c r="H6706" s="15">
        <v>3153.54</v>
      </c>
      <c r="I6706" s="17">
        <f>+Ventas_Wellpro[[#This Row],[Total de Venta sin IVA]]+Ventas_Wellpro[[#This Row],[IVA]]</f>
        <v>3658.1064000000001</v>
      </c>
      <c r="J6706">
        <f>YEAR(Ventas_Wellpro[[#This Row],[Fecha]])</f>
        <v>2026</v>
      </c>
      <c r="K6706" t="str">
        <f>TEXT(Ventas_Wellpro[[#This Row],[Fecha]],"MMMM")</f>
        <v>septiembre</v>
      </c>
      <c r="L6706">
        <f>DAY(Ventas_Wellpro[[#This Row],[Fecha]])</f>
        <v>8</v>
      </c>
    </row>
    <row r="6707" spans="2:12" x14ac:dyDescent="0.25">
      <c r="B6707" s="70">
        <v>46272</v>
      </c>
      <c r="C6707" s="244" t="s">
        <v>22</v>
      </c>
      <c r="D6707" t="s">
        <v>144</v>
      </c>
      <c r="E6707" s="17">
        <v>107.76</v>
      </c>
      <c r="F6707">
        <v>1</v>
      </c>
      <c r="G6707" s="48">
        <f>+(Ventas_Wellpro[[#This Row],[Precio de Venta]]*0.16)*Ventas_Wellpro[[#This Row],[Cantidad Vendida]]</f>
        <v>17.241600000000002</v>
      </c>
      <c r="H6707" s="15">
        <v>107.76</v>
      </c>
      <c r="I6707" s="17">
        <f>+Ventas_Wellpro[[#This Row],[Total de Venta sin IVA]]+Ventas_Wellpro[[#This Row],[IVA]]</f>
        <v>125.00160000000001</v>
      </c>
      <c r="J6707">
        <f>YEAR(Ventas_Wellpro[[#This Row],[Fecha]])</f>
        <v>2026</v>
      </c>
      <c r="K6707" t="str">
        <f>TEXT(Ventas_Wellpro[[#This Row],[Fecha]],"MMMM")</f>
        <v>septiembre</v>
      </c>
      <c r="L6707">
        <f>DAY(Ventas_Wellpro[[#This Row],[Fecha]])</f>
        <v>7</v>
      </c>
    </row>
    <row r="6708" spans="2:12" x14ac:dyDescent="0.25">
      <c r="B6708" s="70">
        <v>46272</v>
      </c>
      <c r="C6708" s="244" t="s">
        <v>22</v>
      </c>
      <c r="D6708" t="s">
        <v>144</v>
      </c>
      <c r="E6708" s="17">
        <v>107.76</v>
      </c>
      <c r="F6708">
        <v>1</v>
      </c>
      <c r="G6708" s="48">
        <f>+(Ventas_Wellpro[[#This Row],[Precio de Venta]]*0.16)*Ventas_Wellpro[[#This Row],[Cantidad Vendida]]</f>
        <v>17.241600000000002</v>
      </c>
      <c r="H6708" s="15">
        <v>107.76</v>
      </c>
      <c r="I6708" s="17">
        <f>+Ventas_Wellpro[[#This Row],[Total de Venta sin IVA]]+Ventas_Wellpro[[#This Row],[IVA]]</f>
        <v>125.00160000000001</v>
      </c>
      <c r="J6708">
        <f>YEAR(Ventas_Wellpro[[#This Row],[Fecha]])</f>
        <v>2026</v>
      </c>
      <c r="K6708" t="str">
        <f>TEXT(Ventas_Wellpro[[#This Row],[Fecha]],"MMMM")</f>
        <v>septiembre</v>
      </c>
      <c r="L6708">
        <f>DAY(Ventas_Wellpro[[#This Row],[Fecha]])</f>
        <v>7</v>
      </c>
    </row>
    <row r="6709" spans="2:12" x14ac:dyDescent="0.25">
      <c r="B6709" s="70">
        <v>46272</v>
      </c>
      <c r="C6709" s="244" t="s">
        <v>22</v>
      </c>
      <c r="D6709" t="s">
        <v>144</v>
      </c>
      <c r="E6709" s="17">
        <v>107.76</v>
      </c>
      <c r="F6709">
        <v>1</v>
      </c>
      <c r="G6709" s="48">
        <f>+(Ventas_Wellpro[[#This Row],[Precio de Venta]]*0.16)*Ventas_Wellpro[[#This Row],[Cantidad Vendida]]</f>
        <v>17.241600000000002</v>
      </c>
      <c r="H6709" s="15">
        <v>107.76</v>
      </c>
      <c r="I6709" s="17">
        <f>+Ventas_Wellpro[[#This Row],[Total de Venta sin IVA]]+Ventas_Wellpro[[#This Row],[IVA]]</f>
        <v>125.00160000000001</v>
      </c>
      <c r="J6709">
        <f>YEAR(Ventas_Wellpro[[#This Row],[Fecha]])</f>
        <v>2026</v>
      </c>
      <c r="K6709" t="str">
        <f>TEXT(Ventas_Wellpro[[#This Row],[Fecha]],"MMMM")</f>
        <v>septiembre</v>
      </c>
      <c r="L6709">
        <f>DAY(Ventas_Wellpro[[#This Row],[Fecha]])</f>
        <v>7</v>
      </c>
    </row>
    <row r="6710" spans="2:12" x14ac:dyDescent="0.25">
      <c r="B6710" s="70">
        <v>46272</v>
      </c>
      <c r="C6710" s="244" t="s">
        <v>22</v>
      </c>
      <c r="D6710" t="s">
        <v>144</v>
      </c>
      <c r="E6710" s="17">
        <v>107.76</v>
      </c>
      <c r="F6710">
        <v>1</v>
      </c>
      <c r="G6710" s="48">
        <f>+(Ventas_Wellpro[[#This Row],[Precio de Venta]]*0.16)*Ventas_Wellpro[[#This Row],[Cantidad Vendida]]</f>
        <v>17.241600000000002</v>
      </c>
      <c r="H6710" s="15">
        <v>107.76</v>
      </c>
      <c r="I6710" s="17">
        <f>+Ventas_Wellpro[[#This Row],[Total de Venta sin IVA]]+Ventas_Wellpro[[#This Row],[IVA]]</f>
        <v>125.00160000000001</v>
      </c>
      <c r="J6710">
        <f>YEAR(Ventas_Wellpro[[#This Row],[Fecha]])</f>
        <v>2026</v>
      </c>
      <c r="K6710" t="str">
        <f>TEXT(Ventas_Wellpro[[#This Row],[Fecha]],"MMMM")</f>
        <v>septiembre</v>
      </c>
      <c r="L6710">
        <f>DAY(Ventas_Wellpro[[#This Row],[Fecha]])</f>
        <v>7</v>
      </c>
    </row>
    <row r="6711" spans="2:12" x14ac:dyDescent="0.25">
      <c r="B6711" s="70">
        <v>46272</v>
      </c>
      <c r="C6711" s="244" t="s">
        <v>22</v>
      </c>
      <c r="D6711" t="s">
        <v>144</v>
      </c>
      <c r="E6711" s="17">
        <v>107.76</v>
      </c>
      <c r="F6711">
        <v>1</v>
      </c>
      <c r="G6711" s="48">
        <f>+(Ventas_Wellpro[[#This Row],[Precio de Venta]]*0.16)*Ventas_Wellpro[[#This Row],[Cantidad Vendida]]</f>
        <v>17.241600000000002</v>
      </c>
      <c r="H6711" s="15">
        <v>107.76</v>
      </c>
      <c r="I6711" s="17">
        <f>+Ventas_Wellpro[[#This Row],[Total de Venta sin IVA]]+Ventas_Wellpro[[#This Row],[IVA]]</f>
        <v>125.00160000000001</v>
      </c>
      <c r="J6711">
        <f>YEAR(Ventas_Wellpro[[#This Row],[Fecha]])</f>
        <v>2026</v>
      </c>
      <c r="K6711" t="str">
        <f>TEXT(Ventas_Wellpro[[#This Row],[Fecha]],"MMMM")</f>
        <v>septiembre</v>
      </c>
      <c r="L6711">
        <f>DAY(Ventas_Wellpro[[#This Row],[Fecha]])</f>
        <v>7</v>
      </c>
    </row>
    <row r="6712" spans="2:12" x14ac:dyDescent="0.25">
      <c r="B6712" s="70">
        <v>46272</v>
      </c>
      <c r="C6712" s="244" t="s">
        <v>22</v>
      </c>
      <c r="D6712" t="s">
        <v>144</v>
      </c>
      <c r="E6712" s="17">
        <v>107.76</v>
      </c>
      <c r="F6712">
        <v>1</v>
      </c>
      <c r="G6712" s="48">
        <f>+(Ventas_Wellpro[[#This Row],[Precio de Venta]]*0.16)*Ventas_Wellpro[[#This Row],[Cantidad Vendida]]</f>
        <v>17.241600000000002</v>
      </c>
      <c r="H6712" s="15">
        <v>107.76</v>
      </c>
      <c r="I6712" s="17">
        <f>+Ventas_Wellpro[[#This Row],[Total de Venta sin IVA]]+Ventas_Wellpro[[#This Row],[IVA]]</f>
        <v>125.00160000000001</v>
      </c>
      <c r="J6712">
        <f>YEAR(Ventas_Wellpro[[#This Row],[Fecha]])</f>
        <v>2026</v>
      </c>
      <c r="K6712" t="str">
        <f>TEXT(Ventas_Wellpro[[#This Row],[Fecha]],"MMMM")</f>
        <v>septiembre</v>
      </c>
      <c r="L6712">
        <f>DAY(Ventas_Wellpro[[#This Row],[Fecha]])</f>
        <v>7</v>
      </c>
    </row>
    <row r="6713" spans="2:12" x14ac:dyDescent="0.25">
      <c r="B6713" s="70">
        <v>46272</v>
      </c>
      <c r="C6713" s="244" t="s">
        <v>22</v>
      </c>
      <c r="D6713" t="s">
        <v>144</v>
      </c>
      <c r="E6713" s="17">
        <v>107.76</v>
      </c>
      <c r="F6713">
        <v>1</v>
      </c>
      <c r="G6713" s="48">
        <f>+(Ventas_Wellpro[[#This Row],[Precio de Venta]]*0.16)*Ventas_Wellpro[[#This Row],[Cantidad Vendida]]</f>
        <v>17.241600000000002</v>
      </c>
      <c r="H6713" s="15">
        <v>107.76</v>
      </c>
      <c r="I6713" s="17">
        <f>+Ventas_Wellpro[[#This Row],[Total de Venta sin IVA]]+Ventas_Wellpro[[#This Row],[IVA]]</f>
        <v>125.00160000000001</v>
      </c>
      <c r="J6713">
        <f>YEAR(Ventas_Wellpro[[#This Row],[Fecha]])</f>
        <v>2026</v>
      </c>
      <c r="K6713" t="str">
        <f>TEXT(Ventas_Wellpro[[#This Row],[Fecha]],"MMMM")</f>
        <v>septiembre</v>
      </c>
      <c r="L6713">
        <f>DAY(Ventas_Wellpro[[#This Row],[Fecha]])</f>
        <v>7</v>
      </c>
    </row>
    <row r="6714" spans="2:12" x14ac:dyDescent="0.25">
      <c r="B6714" s="70">
        <v>46272</v>
      </c>
      <c r="C6714" s="244" t="s">
        <v>22</v>
      </c>
      <c r="D6714" t="s">
        <v>144</v>
      </c>
      <c r="E6714" s="17">
        <v>107.76</v>
      </c>
      <c r="F6714">
        <v>1</v>
      </c>
      <c r="G6714" s="48">
        <f>+(Ventas_Wellpro[[#This Row],[Precio de Venta]]*0.16)*Ventas_Wellpro[[#This Row],[Cantidad Vendida]]</f>
        <v>17.241600000000002</v>
      </c>
      <c r="H6714" s="15">
        <v>107.76</v>
      </c>
      <c r="I6714" s="17">
        <f>+Ventas_Wellpro[[#This Row],[Total de Venta sin IVA]]+Ventas_Wellpro[[#This Row],[IVA]]</f>
        <v>125.00160000000001</v>
      </c>
      <c r="J6714">
        <f>YEAR(Ventas_Wellpro[[#This Row],[Fecha]])</f>
        <v>2026</v>
      </c>
      <c r="K6714" t="str">
        <f>TEXT(Ventas_Wellpro[[#This Row],[Fecha]],"MMMM")</f>
        <v>septiembre</v>
      </c>
      <c r="L6714">
        <f>DAY(Ventas_Wellpro[[#This Row],[Fecha]])</f>
        <v>7</v>
      </c>
    </row>
    <row r="6715" spans="2:12" x14ac:dyDescent="0.25">
      <c r="B6715" s="70">
        <v>46272</v>
      </c>
      <c r="C6715" s="244" t="s">
        <v>22</v>
      </c>
      <c r="D6715" t="s">
        <v>144</v>
      </c>
      <c r="E6715" s="17">
        <v>107.76</v>
      </c>
      <c r="F6715">
        <v>1</v>
      </c>
      <c r="G6715" s="48">
        <f>+(Ventas_Wellpro[[#This Row],[Precio de Venta]]*0.16)*Ventas_Wellpro[[#This Row],[Cantidad Vendida]]</f>
        <v>17.241600000000002</v>
      </c>
      <c r="H6715" s="15">
        <v>107.76</v>
      </c>
      <c r="I6715" s="17">
        <f>+Ventas_Wellpro[[#This Row],[Total de Venta sin IVA]]+Ventas_Wellpro[[#This Row],[IVA]]</f>
        <v>125.00160000000001</v>
      </c>
      <c r="J6715">
        <f>YEAR(Ventas_Wellpro[[#This Row],[Fecha]])</f>
        <v>2026</v>
      </c>
      <c r="K6715" t="str">
        <f>TEXT(Ventas_Wellpro[[#This Row],[Fecha]],"MMMM")</f>
        <v>septiembre</v>
      </c>
      <c r="L6715">
        <f>DAY(Ventas_Wellpro[[#This Row],[Fecha]])</f>
        <v>7</v>
      </c>
    </row>
    <row r="6716" spans="2:12" x14ac:dyDescent="0.25">
      <c r="B6716" s="70">
        <v>46272</v>
      </c>
      <c r="C6716" s="244" t="s">
        <v>22</v>
      </c>
      <c r="D6716" t="s">
        <v>144</v>
      </c>
      <c r="E6716" s="17">
        <v>107.76</v>
      </c>
      <c r="F6716">
        <v>1</v>
      </c>
      <c r="G6716" s="48">
        <f>+(Ventas_Wellpro[[#This Row],[Precio de Venta]]*0.16)*Ventas_Wellpro[[#This Row],[Cantidad Vendida]]</f>
        <v>17.241600000000002</v>
      </c>
      <c r="H6716" s="15">
        <v>107.76</v>
      </c>
      <c r="I6716" s="17">
        <f>+Ventas_Wellpro[[#This Row],[Total de Venta sin IVA]]+Ventas_Wellpro[[#This Row],[IVA]]</f>
        <v>125.00160000000001</v>
      </c>
      <c r="J6716">
        <f>YEAR(Ventas_Wellpro[[#This Row],[Fecha]])</f>
        <v>2026</v>
      </c>
      <c r="K6716" t="str">
        <f>TEXT(Ventas_Wellpro[[#This Row],[Fecha]],"MMMM")</f>
        <v>septiembre</v>
      </c>
      <c r="L6716">
        <f>DAY(Ventas_Wellpro[[#This Row],[Fecha]])</f>
        <v>7</v>
      </c>
    </row>
    <row r="6717" spans="2:12" x14ac:dyDescent="0.25">
      <c r="B6717" s="70">
        <v>46272</v>
      </c>
      <c r="C6717" s="244" t="s">
        <v>22</v>
      </c>
      <c r="D6717" t="s">
        <v>144</v>
      </c>
      <c r="E6717" s="17">
        <v>107.76</v>
      </c>
      <c r="F6717">
        <v>1</v>
      </c>
      <c r="G6717" s="48">
        <f>+(Ventas_Wellpro[[#This Row],[Precio de Venta]]*0.16)*Ventas_Wellpro[[#This Row],[Cantidad Vendida]]</f>
        <v>17.241600000000002</v>
      </c>
      <c r="H6717" s="15">
        <v>107.76</v>
      </c>
      <c r="I6717" s="17">
        <f>+Ventas_Wellpro[[#This Row],[Total de Venta sin IVA]]+Ventas_Wellpro[[#This Row],[IVA]]</f>
        <v>125.00160000000001</v>
      </c>
      <c r="J6717">
        <f>YEAR(Ventas_Wellpro[[#This Row],[Fecha]])</f>
        <v>2026</v>
      </c>
      <c r="K6717" t="str">
        <f>TEXT(Ventas_Wellpro[[#This Row],[Fecha]],"MMMM")</f>
        <v>septiembre</v>
      </c>
      <c r="L6717">
        <f>DAY(Ventas_Wellpro[[#This Row],[Fecha]])</f>
        <v>7</v>
      </c>
    </row>
    <row r="6718" spans="2:12" x14ac:dyDescent="0.25">
      <c r="B6718" s="70">
        <v>46272</v>
      </c>
      <c r="C6718" s="244" t="s">
        <v>22</v>
      </c>
      <c r="D6718" t="s">
        <v>144</v>
      </c>
      <c r="E6718" s="17">
        <v>107.76</v>
      </c>
      <c r="F6718">
        <v>1</v>
      </c>
      <c r="G6718" s="48">
        <f>+(Ventas_Wellpro[[#This Row],[Precio de Venta]]*0.16)*Ventas_Wellpro[[#This Row],[Cantidad Vendida]]</f>
        <v>17.241600000000002</v>
      </c>
      <c r="H6718" s="15">
        <v>107.76</v>
      </c>
      <c r="I6718" s="17">
        <f>+Ventas_Wellpro[[#This Row],[Total de Venta sin IVA]]+Ventas_Wellpro[[#This Row],[IVA]]</f>
        <v>125.00160000000001</v>
      </c>
      <c r="J6718">
        <f>YEAR(Ventas_Wellpro[[#This Row],[Fecha]])</f>
        <v>2026</v>
      </c>
      <c r="K6718" t="str">
        <f>TEXT(Ventas_Wellpro[[#This Row],[Fecha]],"MMMM")</f>
        <v>septiembre</v>
      </c>
      <c r="L6718">
        <f>DAY(Ventas_Wellpro[[#This Row],[Fecha]])</f>
        <v>7</v>
      </c>
    </row>
    <row r="6719" spans="2:12" x14ac:dyDescent="0.25">
      <c r="B6719" s="70">
        <v>46272</v>
      </c>
      <c r="C6719" s="244" t="s">
        <v>22</v>
      </c>
      <c r="D6719" t="s">
        <v>144</v>
      </c>
      <c r="E6719" s="17">
        <v>107.76</v>
      </c>
      <c r="F6719">
        <v>1</v>
      </c>
      <c r="G6719" s="48">
        <f>+(Ventas_Wellpro[[#This Row],[Precio de Venta]]*0.16)*Ventas_Wellpro[[#This Row],[Cantidad Vendida]]</f>
        <v>17.241600000000002</v>
      </c>
      <c r="H6719" s="15">
        <v>107.76</v>
      </c>
      <c r="I6719" s="17">
        <f>+Ventas_Wellpro[[#This Row],[Total de Venta sin IVA]]+Ventas_Wellpro[[#This Row],[IVA]]</f>
        <v>125.00160000000001</v>
      </c>
      <c r="J6719">
        <f>YEAR(Ventas_Wellpro[[#This Row],[Fecha]])</f>
        <v>2026</v>
      </c>
      <c r="K6719" t="str">
        <f>TEXT(Ventas_Wellpro[[#This Row],[Fecha]],"MMMM")</f>
        <v>septiembre</v>
      </c>
      <c r="L6719">
        <f>DAY(Ventas_Wellpro[[#This Row],[Fecha]])</f>
        <v>7</v>
      </c>
    </row>
    <row r="6720" spans="2:12" x14ac:dyDescent="0.25">
      <c r="B6720" s="70">
        <v>46272</v>
      </c>
      <c r="C6720" s="244" t="s">
        <v>22</v>
      </c>
      <c r="D6720" t="s">
        <v>144</v>
      </c>
      <c r="E6720" s="17">
        <v>107.76</v>
      </c>
      <c r="F6720">
        <v>1</v>
      </c>
      <c r="G6720" s="48">
        <f>+(Ventas_Wellpro[[#This Row],[Precio de Venta]]*0.16)*Ventas_Wellpro[[#This Row],[Cantidad Vendida]]</f>
        <v>17.241600000000002</v>
      </c>
      <c r="H6720" s="15">
        <v>107.76</v>
      </c>
      <c r="I6720" s="17">
        <f>+Ventas_Wellpro[[#This Row],[Total de Venta sin IVA]]+Ventas_Wellpro[[#This Row],[IVA]]</f>
        <v>125.00160000000001</v>
      </c>
      <c r="J6720">
        <f>YEAR(Ventas_Wellpro[[#This Row],[Fecha]])</f>
        <v>2026</v>
      </c>
      <c r="K6720" t="str">
        <f>TEXT(Ventas_Wellpro[[#This Row],[Fecha]],"MMMM")</f>
        <v>septiembre</v>
      </c>
      <c r="L6720">
        <f>DAY(Ventas_Wellpro[[#This Row],[Fecha]])</f>
        <v>7</v>
      </c>
    </row>
    <row r="6721" spans="2:12" x14ac:dyDescent="0.25">
      <c r="B6721" s="70">
        <v>46272</v>
      </c>
      <c r="C6721" s="244" t="s">
        <v>22</v>
      </c>
      <c r="D6721" t="s">
        <v>144</v>
      </c>
      <c r="E6721" s="17">
        <v>107.76</v>
      </c>
      <c r="F6721">
        <v>1</v>
      </c>
      <c r="G6721" s="48">
        <f>+(Ventas_Wellpro[[#This Row],[Precio de Venta]]*0.16)*Ventas_Wellpro[[#This Row],[Cantidad Vendida]]</f>
        <v>17.241600000000002</v>
      </c>
      <c r="H6721" s="15">
        <v>107.76</v>
      </c>
      <c r="I6721" s="17">
        <f>+Ventas_Wellpro[[#This Row],[Total de Venta sin IVA]]+Ventas_Wellpro[[#This Row],[IVA]]</f>
        <v>125.00160000000001</v>
      </c>
      <c r="J6721">
        <f>YEAR(Ventas_Wellpro[[#This Row],[Fecha]])</f>
        <v>2026</v>
      </c>
      <c r="K6721" t="str">
        <f>TEXT(Ventas_Wellpro[[#This Row],[Fecha]],"MMMM")</f>
        <v>septiembre</v>
      </c>
      <c r="L6721">
        <f>DAY(Ventas_Wellpro[[#This Row],[Fecha]])</f>
        <v>7</v>
      </c>
    </row>
    <row r="6722" spans="2:12" x14ac:dyDescent="0.25">
      <c r="B6722" s="70">
        <v>46272</v>
      </c>
      <c r="C6722" s="244" t="s">
        <v>22</v>
      </c>
      <c r="D6722" t="s">
        <v>144</v>
      </c>
      <c r="E6722" s="17">
        <v>107.76</v>
      </c>
      <c r="F6722">
        <v>1</v>
      </c>
      <c r="G6722" s="48">
        <f>+(Ventas_Wellpro[[#This Row],[Precio de Venta]]*0.16)*Ventas_Wellpro[[#This Row],[Cantidad Vendida]]</f>
        <v>17.241600000000002</v>
      </c>
      <c r="H6722" s="15">
        <v>107.76</v>
      </c>
      <c r="I6722" s="17">
        <f>+Ventas_Wellpro[[#This Row],[Total de Venta sin IVA]]+Ventas_Wellpro[[#This Row],[IVA]]</f>
        <v>125.00160000000001</v>
      </c>
      <c r="J6722">
        <f>YEAR(Ventas_Wellpro[[#This Row],[Fecha]])</f>
        <v>2026</v>
      </c>
      <c r="K6722" t="str">
        <f>TEXT(Ventas_Wellpro[[#This Row],[Fecha]],"MMMM")</f>
        <v>septiembre</v>
      </c>
      <c r="L6722">
        <f>DAY(Ventas_Wellpro[[#This Row],[Fecha]])</f>
        <v>7</v>
      </c>
    </row>
    <row r="6723" spans="2:12" x14ac:dyDescent="0.25">
      <c r="B6723" s="70">
        <v>46272</v>
      </c>
      <c r="C6723" s="244" t="s">
        <v>22</v>
      </c>
      <c r="D6723" t="s">
        <v>144</v>
      </c>
      <c r="E6723" s="17">
        <v>107.76</v>
      </c>
      <c r="F6723">
        <v>1</v>
      </c>
      <c r="G6723" s="48">
        <f>+(Ventas_Wellpro[[#This Row],[Precio de Venta]]*0.16)*Ventas_Wellpro[[#This Row],[Cantidad Vendida]]</f>
        <v>17.241600000000002</v>
      </c>
      <c r="H6723" s="15">
        <v>107.76</v>
      </c>
      <c r="I6723" s="17">
        <f>+Ventas_Wellpro[[#This Row],[Total de Venta sin IVA]]+Ventas_Wellpro[[#This Row],[IVA]]</f>
        <v>125.00160000000001</v>
      </c>
      <c r="J6723">
        <f>YEAR(Ventas_Wellpro[[#This Row],[Fecha]])</f>
        <v>2026</v>
      </c>
      <c r="K6723" t="str">
        <f>TEXT(Ventas_Wellpro[[#This Row],[Fecha]],"MMMM")</f>
        <v>septiembre</v>
      </c>
      <c r="L6723">
        <f>DAY(Ventas_Wellpro[[#This Row],[Fecha]])</f>
        <v>7</v>
      </c>
    </row>
    <row r="6724" spans="2:12" x14ac:dyDescent="0.25">
      <c r="B6724" s="70">
        <v>46272</v>
      </c>
      <c r="C6724" s="244" t="s">
        <v>22</v>
      </c>
      <c r="D6724" t="s">
        <v>144</v>
      </c>
      <c r="E6724" s="17">
        <v>107.76</v>
      </c>
      <c r="F6724">
        <v>1</v>
      </c>
      <c r="G6724" s="48">
        <f>+(Ventas_Wellpro[[#This Row],[Precio de Venta]]*0.16)*Ventas_Wellpro[[#This Row],[Cantidad Vendida]]</f>
        <v>17.241600000000002</v>
      </c>
      <c r="H6724" s="15">
        <v>107.76</v>
      </c>
      <c r="I6724" s="17">
        <f>+Ventas_Wellpro[[#This Row],[Total de Venta sin IVA]]+Ventas_Wellpro[[#This Row],[IVA]]</f>
        <v>125.00160000000001</v>
      </c>
      <c r="J6724">
        <f>YEAR(Ventas_Wellpro[[#This Row],[Fecha]])</f>
        <v>2026</v>
      </c>
      <c r="K6724" t="str">
        <f>TEXT(Ventas_Wellpro[[#This Row],[Fecha]],"MMMM")</f>
        <v>septiembre</v>
      </c>
      <c r="L6724">
        <f>DAY(Ventas_Wellpro[[#This Row],[Fecha]])</f>
        <v>7</v>
      </c>
    </row>
    <row r="6725" spans="2:12" x14ac:dyDescent="0.25">
      <c r="B6725" s="70">
        <v>46272</v>
      </c>
      <c r="C6725" s="244" t="s">
        <v>22</v>
      </c>
      <c r="D6725" t="s">
        <v>144</v>
      </c>
      <c r="E6725" s="17">
        <v>107.76</v>
      </c>
      <c r="F6725">
        <v>1</v>
      </c>
      <c r="G6725" s="48">
        <f>+(Ventas_Wellpro[[#This Row],[Precio de Venta]]*0.16)*Ventas_Wellpro[[#This Row],[Cantidad Vendida]]</f>
        <v>17.241600000000002</v>
      </c>
      <c r="H6725" s="15">
        <v>107.76</v>
      </c>
      <c r="I6725" s="17">
        <f>+Ventas_Wellpro[[#This Row],[Total de Venta sin IVA]]+Ventas_Wellpro[[#This Row],[IVA]]</f>
        <v>125.00160000000001</v>
      </c>
      <c r="J6725">
        <f>YEAR(Ventas_Wellpro[[#This Row],[Fecha]])</f>
        <v>2026</v>
      </c>
      <c r="K6725" t="str">
        <f>TEXT(Ventas_Wellpro[[#This Row],[Fecha]],"MMMM")</f>
        <v>septiembre</v>
      </c>
      <c r="L6725">
        <f>DAY(Ventas_Wellpro[[#This Row],[Fecha]])</f>
        <v>7</v>
      </c>
    </row>
    <row r="6726" spans="2:12" x14ac:dyDescent="0.25">
      <c r="B6726" s="70">
        <v>46272</v>
      </c>
      <c r="C6726" s="244" t="s">
        <v>22</v>
      </c>
      <c r="D6726" t="s">
        <v>144</v>
      </c>
      <c r="E6726" s="17">
        <v>107.76</v>
      </c>
      <c r="F6726">
        <v>1</v>
      </c>
      <c r="G6726" s="48">
        <f>+(Ventas_Wellpro[[#This Row],[Precio de Venta]]*0.16)*Ventas_Wellpro[[#This Row],[Cantidad Vendida]]</f>
        <v>17.241600000000002</v>
      </c>
      <c r="H6726" s="15">
        <v>107.76</v>
      </c>
      <c r="I6726" s="17">
        <f>+Ventas_Wellpro[[#This Row],[Total de Venta sin IVA]]+Ventas_Wellpro[[#This Row],[IVA]]</f>
        <v>125.00160000000001</v>
      </c>
      <c r="J6726">
        <f>YEAR(Ventas_Wellpro[[#This Row],[Fecha]])</f>
        <v>2026</v>
      </c>
      <c r="K6726" t="str">
        <f>TEXT(Ventas_Wellpro[[#This Row],[Fecha]],"MMMM")</f>
        <v>septiembre</v>
      </c>
      <c r="L6726">
        <f>DAY(Ventas_Wellpro[[#This Row],[Fecha]])</f>
        <v>7</v>
      </c>
    </row>
    <row r="6727" spans="2:12" x14ac:dyDescent="0.25">
      <c r="B6727" s="70">
        <v>46273</v>
      </c>
      <c r="C6727" s="244" t="s">
        <v>22</v>
      </c>
      <c r="D6727" t="s">
        <v>144</v>
      </c>
      <c r="E6727" s="17">
        <v>107.76</v>
      </c>
      <c r="F6727">
        <v>1</v>
      </c>
      <c r="G6727" s="48">
        <f>+(Ventas_Wellpro[[#This Row],[Precio de Venta]]*0.16)*Ventas_Wellpro[[#This Row],[Cantidad Vendida]]</f>
        <v>17.241600000000002</v>
      </c>
      <c r="H6727" s="15">
        <v>107.76</v>
      </c>
      <c r="I6727" s="17">
        <f>+Ventas_Wellpro[[#This Row],[Total de Venta sin IVA]]+Ventas_Wellpro[[#This Row],[IVA]]</f>
        <v>125.00160000000001</v>
      </c>
      <c r="J6727">
        <f>YEAR(Ventas_Wellpro[[#This Row],[Fecha]])</f>
        <v>2026</v>
      </c>
      <c r="K6727" t="str">
        <f>TEXT(Ventas_Wellpro[[#This Row],[Fecha]],"MMMM")</f>
        <v>septiembre</v>
      </c>
      <c r="L6727">
        <f>DAY(Ventas_Wellpro[[#This Row],[Fecha]])</f>
        <v>8</v>
      </c>
    </row>
    <row r="6728" spans="2:12" x14ac:dyDescent="0.25">
      <c r="B6728" s="70">
        <v>46273</v>
      </c>
      <c r="C6728" s="244" t="s">
        <v>22</v>
      </c>
      <c r="D6728" t="s">
        <v>144</v>
      </c>
      <c r="E6728" s="17">
        <v>107.76</v>
      </c>
      <c r="F6728">
        <v>1</v>
      </c>
      <c r="G6728" s="48">
        <f>+(Ventas_Wellpro[[#This Row],[Precio de Venta]]*0.16)*Ventas_Wellpro[[#This Row],[Cantidad Vendida]]</f>
        <v>17.241600000000002</v>
      </c>
      <c r="H6728" s="15">
        <v>107.76</v>
      </c>
      <c r="I6728" s="17">
        <f>+Ventas_Wellpro[[#This Row],[Total de Venta sin IVA]]+Ventas_Wellpro[[#This Row],[IVA]]</f>
        <v>125.00160000000001</v>
      </c>
      <c r="J6728">
        <f>YEAR(Ventas_Wellpro[[#This Row],[Fecha]])</f>
        <v>2026</v>
      </c>
      <c r="K6728" t="str">
        <f>TEXT(Ventas_Wellpro[[#This Row],[Fecha]],"MMMM")</f>
        <v>septiembre</v>
      </c>
      <c r="L6728">
        <f>DAY(Ventas_Wellpro[[#This Row],[Fecha]])</f>
        <v>8</v>
      </c>
    </row>
    <row r="6729" spans="2:12" x14ac:dyDescent="0.25">
      <c r="B6729" s="70">
        <v>46273</v>
      </c>
      <c r="C6729" s="244" t="s">
        <v>22</v>
      </c>
      <c r="D6729" t="s">
        <v>144</v>
      </c>
      <c r="E6729" s="17">
        <v>107.76</v>
      </c>
      <c r="F6729">
        <v>1</v>
      </c>
      <c r="G6729" s="48">
        <f>+(Ventas_Wellpro[[#This Row],[Precio de Venta]]*0.16)*Ventas_Wellpro[[#This Row],[Cantidad Vendida]]</f>
        <v>17.241600000000002</v>
      </c>
      <c r="H6729" s="15">
        <v>107.76</v>
      </c>
      <c r="I6729" s="17">
        <f>+Ventas_Wellpro[[#This Row],[Total de Venta sin IVA]]+Ventas_Wellpro[[#This Row],[IVA]]</f>
        <v>125.00160000000001</v>
      </c>
      <c r="J6729">
        <f>YEAR(Ventas_Wellpro[[#This Row],[Fecha]])</f>
        <v>2026</v>
      </c>
      <c r="K6729" t="str">
        <f>TEXT(Ventas_Wellpro[[#This Row],[Fecha]],"MMMM")</f>
        <v>septiembre</v>
      </c>
      <c r="L6729">
        <f>DAY(Ventas_Wellpro[[#This Row],[Fecha]])</f>
        <v>8</v>
      </c>
    </row>
    <row r="6730" spans="2:12" x14ac:dyDescent="0.25">
      <c r="B6730" s="70">
        <v>46273</v>
      </c>
      <c r="C6730" s="244" t="s">
        <v>22</v>
      </c>
      <c r="D6730" t="s">
        <v>144</v>
      </c>
      <c r="E6730" s="17">
        <v>107.76</v>
      </c>
      <c r="F6730">
        <v>1</v>
      </c>
      <c r="G6730" s="48">
        <f>+(Ventas_Wellpro[[#This Row],[Precio de Venta]]*0.16)*Ventas_Wellpro[[#This Row],[Cantidad Vendida]]</f>
        <v>17.241600000000002</v>
      </c>
      <c r="H6730" s="15">
        <v>107.76</v>
      </c>
      <c r="I6730" s="17">
        <f>+Ventas_Wellpro[[#This Row],[Total de Venta sin IVA]]+Ventas_Wellpro[[#This Row],[IVA]]</f>
        <v>125.00160000000001</v>
      </c>
      <c r="J6730">
        <f>YEAR(Ventas_Wellpro[[#This Row],[Fecha]])</f>
        <v>2026</v>
      </c>
      <c r="K6730" t="str">
        <f>TEXT(Ventas_Wellpro[[#This Row],[Fecha]],"MMMM")</f>
        <v>septiembre</v>
      </c>
      <c r="L6730">
        <f>DAY(Ventas_Wellpro[[#This Row],[Fecha]])</f>
        <v>8</v>
      </c>
    </row>
    <row r="6731" spans="2:12" x14ac:dyDescent="0.25">
      <c r="B6731" s="70">
        <v>46273</v>
      </c>
      <c r="C6731" s="244" t="s">
        <v>22</v>
      </c>
      <c r="D6731" t="s">
        <v>196</v>
      </c>
      <c r="E6731" s="17">
        <v>70.05</v>
      </c>
      <c r="F6731">
        <v>240</v>
      </c>
      <c r="G6731" s="48">
        <f>+(Ventas_Wellpro[[#This Row],[Precio de Venta]]*0.16)*Ventas_Wellpro[[#This Row],[Cantidad Vendida]]</f>
        <v>2689.92</v>
      </c>
      <c r="H6731" s="15">
        <v>16812</v>
      </c>
      <c r="I6731" s="17">
        <f>+Ventas_Wellpro[[#This Row],[Total de Venta sin IVA]]+Ventas_Wellpro[[#This Row],[IVA]]</f>
        <v>19501.919999999998</v>
      </c>
      <c r="J6731">
        <f>YEAR(Ventas_Wellpro[[#This Row],[Fecha]])</f>
        <v>2026</v>
      </c>
      <c r="K6731" t="str">
        <f>TEXT(Ventas_Wellpro[[#This Row],[Fecha]],"MMMM")</f>
        <v>septiembre</v>
      </c>
      <c r="L6731">
        <f>DAY(Ventas_Wellpro[[#This Row],[Fecha]])</f>
        <v>8</v>
      </c>
    </row>
    <row r="6732" spans="2:12" x14ac:dyDescent="0.25">
      <c r="B6732" s="70">
        <v>46273</v>
      </c>
      <c r="C6732" s="244" t="s">
        <v>22</v>
      </c>
      <c r="D6732" t="s">
        <v>145</v>
      </c>
      <c r="E6732" s="17">
        <v>90.54</v>
      </c>
      <c r="F6732">
        <v>60</v>
      </c>
      <c r="G6732" s="48">
        <f>+(Ventas_Wellpro[[#This Row],[Precio de Venta]]*0.16)*Ventas_Wellpro[[#This Row],[Cantidad Vendida]]</f>
        <v>869.18400000000008</v>
      </c>
      <c r="H6732" s="15">
        <v>5432.4</v>
      </c>
      <c r="I6732" s="17">
        <f>+Ventas_Wellpro[[#This Row],[Total de Venta sin IVA]]+Ventas_Wellpro[[#This Row],[IVA]]</f>
        <v>6301.5839999999998</v>
      </c>
      <c r="J6732">
        <f>YEAR(Ventas_Wellpro[[#This Row],[Fecha]])</f>
        <v>2026</v>
      </c>
      <c r="K6732" t="str">
        <f>TEXT(Ventas_Wellpro[[#This Row],[Fecha]],"MMMM")</f>
        <v>septiembre</v>
      </c>
      <c r="L6732">
        <f>DAY(Ventas_Wellpro[[#This Row],[Fecha]])</f>
        <v>8</v>
      </c>
    </row>
    <row r="6733" spans="2:12" x14ac:dyDescent="0.25">
      <c r="B6733" s="70">
        <v>46273</v>
      </c>
      <c r="C6733" s="244" t="s">
        <v>22</v>
      </c>
      <c r="D6733" t="s">
        <v>145</v>
      </c>
      <c r="E6733" s="17">
        <v>90.54</v>
      </c>
      <c r="F6733">
        <v>120</v>
      </c>
      <c r="G6733" s="48">
        <f>+(Ventas_Wellpro[[#This Row],[Precio de Venta]]*0.16)*Ventas_Wellpro[[#This Row],[Cantidad Vendida]]</f>
        <v>1738.3680000000002</v>
      </c>
      <c r="H6733" s="15">
        <v>10864.8</v>
      </c>
      <c r="I6733" s="17">
        <f>+Ventas_Wellpro[[#This Row],[Total de Venta sin IVA]]+Ventas_Wellpro[[#This Row],[IVA]]</f>
        <v>12603.168</v>
      </c>
      <c r="J6733">
        <f>YEAR(Ventas_Wellpro[[#This Row],[Fecha]])</f>
        <v>2026</v>
      </c>
      <c r="K6733" t="str">
        <f>TEXT(Ventas_Wellpro[[#This Row],[Fecha]],"MMMM")</f>
        <v>septiembre</v>
      </c>
      <c r="L6733">
        <f>DAY(Ventas_Wellpro[[#This Row],[Fecha]])</f>
        <v>8</v>
      </c>
    </row>
    <row r="6734" spans="2:12" x14ac:dyDescent="0.25">
      <c r="B6734" s="70">
        <v>46272</v>
      </c>
      <c r="C6734" s="244" t="s">
        <v>21</v>
      </c>
      <c r="D6734" t="s">
        <v>144</v>
      </c>
      <c r="E6734" s="17">
        <v>107.76</v>
      </c>
      <c r="F6734">
        <v>1</v>
      </c>
      <c r="G6734" s="48">
        <f>+(Ventas_Wellpro[[#This Row],[Precio de Venta]]*0.16)*Ventas_Wellpro[[#This Row],[Cantidad Vendida]]</f>
        <v>17.241600000000002</v>
      </c>
      <c r="H6734" s="15">
        <v>107.76</v>
      </c>
      <c r="I6734" s="17">
        <f>+Ventas_Wellpro[[#This Row],[Total de Venta sin IVA]]+Ventas_Wellpro[[#This Row],[IVA]]</f>
        <v>125.00160000000001</v>
      </c>
      <c r="J6734">
        <f>YEAR(Ventas_Wellpro[[#This Row],[Fecha]])</f>
        <v>2026</v>
      </c>
      <c r="K6734" t="str">
        <f>TEXT(Ventas_Wellpro[[#This Row],[Fecha]],"MMMM")</f>
        <v>septiembre</v>
      </c>
      <c r="L6734">
        <f>DAY(Ventas_Wellpro[[#This Row],[Fecha]])</f>
        <v>7</v>
      </c>
    </row>
    <row r="6735" spans="2:12" x14ac:dyDescent="0.25">
      <c r="B6735" s="70">
        <v>46272</v>
      </c>
      <c r="C6735" s="244" t="s">
        <v>21</v>
      </c>
      <c r="D6735" t="s">
        <v>144</v>
      </c>
      <c r="E6735" s="17">
        <v>107.76</v>
      </c>
      <c r="F6735">
        <v>1</v>
      </c>
      <c r="G6735" s="48">
        <f>+(Ventas_Wellpro[[#This Row],[Precio de Venta]]*0.16)*Ventas_Wellpro[[#This Row],[Cantidad Vendida]]</f>
        <v>17.241600000000002</v>
      </c>
      <c r="H6735" s="15">
        <v>107.76</v>
      </c>
      <c r="I6735" s="17">
        <f>+Ventas_Wellpro[[#This Row],[Total de Venta sin IVA]]+Ventas_Wellpro[[#This Row],[IVA]]</f>
        <v>125.00160000000001</v>
      </c>
      <c r="J6735">
        <f>YEAR(Ventas_Wellpro[[#This Row],[Fecha]])</f>
        <v>2026</v>
      </c>
      <c r="K6735" t="str">
        <f>TEXT(Ventas_Wellpro[[#This Row],[Fecha]],"MMMM")</f>
        <v>septiembre</v>
      </c>
      <c r="L6735">
        <f>DAY(Ventas_Wellpro[[#This Row],[Fecha]])</f>
        <v>7</v>
      </c>
    </row>
    <row r="6736" spans="2:12" x14ac:dyDescent="0.25">
      <c r="B6736" s="70">
        <v>46272</v>
      </c>
      <c r="C6736" s="244" t="s">
        <v>21</v>
      </c>
      <c r="D6736" t="s">
        <v>144</v>
      </c>
      <c r="E6736" s="17">
        <v>107.76</v>
      </c>
      <c r="F6736">
        <v>1</v>
      </c>
      <c r="G6736" s="48">
        <f>+(Ventas_Wellpro[[#This Row],[Precio de Venta]]*0.16)*Ventas_Wellpro[[#This Row],[Cantidad Vendida]]</f>
        <v>17.241600000000002</v>
      </c>
      <c r="H6736" s="15">
        <v>107.76</v>
      </c>
      <c r="I6736" s="17">
        <f>+Ventas_Wellpro[[#This Row],[Total de Venta sin IVA]]+Ventas_Wellpro[[#This Row],[IVA]]</f>
        <v>125.00160000000001</v>
      </c>
      <c r="J6736">
        <f>YEAR(Ventas_Wellpro[[#This Row],[Fecha]])</f>
        <v>2026</v>
      </c>
      <c r="K6736" t="str">
        <f>TEXT(Ventas_Wellpro[[#This Row],[Fecha]],"MMMM")</f>
        <v>septiembre</v>
      </c>
      <c r="L6736">
        <f>DAY(Ventas_Wellpro[[#This Row],[Fecha]])</f>
        <v>7</v>
      </c>
    </row>
    <row r="6737" spans="2:12" x14ac:dyDescent="0.25">
      <c r="B6737" s="70">
        <v>46272</v>
      </c>
      <c r="C6737" s="244" t="s">
        <v>21</v>
      </c>
      <c r="D6737" t="s">
        <v>144</v>
      </c>
      <c r="E6737" s="17">
        <v>107.76</v>
      </c>
      <c r="F6737">
        <v>1</v>
      </c>
      <c r="G6737" s="48">
        <f>+(Ventas_Wellpro[[#This Row],[Precio de Venta]]*0.16)*Ventas_Wellpro[[#This Row],[Cantidad Vendida]]</f>
        <v>17.241600000000002</v>
      </c>
      <c r="H6737" s="15">
        <v>107.76</v>
      </c>
      <c r="I6737" s="17">
        <f>+Ventas_Wellpro[[#This Row],[Total de Venta sin IVA]]+Ventas_Wellpro[[#This Row],[IVA]]</f>
        <v>125.00160000000001</v>
      </c>
      <c r="J6737">
        <f>YEAR(Ventas_Wellpro[[#This Row],[Fecha]])</f>
        <v>2026</v>
      </c>
      <c r="K6737" t="str">
        <f>TEXT(Ventas_Wellpro[[#This Row],[Fecha]],"MMMM")</f>
        <v>septiembre</v>
      </c>
      <c r="L6737">
        <f>DAY(Ventas_Wellpro[[#This Row],[Fecha]])</f>
        <v>7</v>
      </c>
    </row>
    <row r="6738" spans="2:12" x14ac:dyDescent="0.25">
      <c r="B6738" s="70">
        <v>46272</v>
      </c>
      <c r="C6738" s="244" t="s">
        <v>21</v>
      </c>
      <c r="D6738" t="s">
        <v>144</v>
      </c>
      <c r="E6738" s="17">
        <v>107.76</v>
      </c>
      <c r="F6738">
        <v>1</v>
      </c>
      <c r="G6738" s="48">
        <f>+(Ventas_Wellpro[[#This Row],[Precio de Venta]]*0.16)*Ventas_Wellpro[[#This Row],[Cantidad Vendida]]</f>
        <v>17.241600000000002</v>
      </c>
      <c r="H6738" s="15">
        <v>107.76</v>
      </c>
      <c r="I6738" s="17">
        <f>+Ventas_Wellpro[[#This Row],[Total de Venta sin IVA]]+Ventas_Wellpro[[#This Row],[IVA]]</f>
        <v>125.00160000000001</v>
      </c>
      <c r="J6738">
        <f>YEAR(Ventas_Wellpro[[#This Row],[Fecha]])</f>
        <v>2026</v>
      </c>
      <c r="K6738" t="str">
        <f>TEXT(Ventas_Wellpro[[#This Row],[Fecha]],"MMMM")</f>
        <v>septiembre</v>
      </c>
      <c r="L6738">
        <f>DAY(Ventas_Wellpro[[#This Row],[Fecha]])</f>
        <v>7</v>
      </c>
    </row>
    <row r="6739" spans="2:12" x14ac:dyDescent="0.25">
      <c r="B6739" s="70">
        <v>46272</v>
      </c>
      <c r="C6739" s="244" t="s">
        <v>21</v>
      </c>
      <c r="D6739" t="s">
        <v>144</v>
      </c>
      <c r="E6739" s="17">
        <v>107.76</v>
      </c>
      <c r="F6739">
        <v>1</v>
      </c>
      <c r="G6739" s="48">
        <f>+(Ventas_Wellpro[[#This Row],[Precio de Venta]]*0.16)*Ventas_Wellpro[[#This Row],[Cantidad Vendida]]</f>
        <v>17.241600000000002</v>
      </c>
      <c r="H6739" s="15">
        <v>107.76</v>
      </c>
      <c r="I6739" s="17">
        <f>+Ventas_Wellpro[[#This Row],[Total de Venta sin IVA]]+Ventas_Wellpro[[#This Row],[IVA]]</f>
        <v>125.00160000000001</v>
      </c>
      <c r="J6739">
        <f>YEAR(Ventas_Wellpro[[#This Row],[Fecha]])</f>
        <v>2026</v>
      </c>
      <c r="K6739" t="str">
        <f>TEXT(Ventas_Wellpro[[#This Row],[Fecha]],"MMMM")</f>
        <v>septiembre</v>
      </c>
      <c r="L6739">
        <f>DAY(Ventas_Wellpro[[#This Row],[Fecha]])</f>
        <v>7</v>
      </c>
    </row>
    <row r="6740" spans="2:12" x14ac:dyDescent="0.25">
      <c r="B6740" s="70">
        <v>46272</v>
      </c>
      <c r="C6740" s="244" t="s">
        <v>21</v>
      </c>
      <c r="D6740" t="s">
        <v>144</v>
      </c>
      <c r="E6740" s="17">
        <v>107.76</v>
      </c>
      <c r="F6740">
        <v>1</v>
      </c>
      <c r="G6740" s="48">
        <f>+(Ventas_Wellpro[[#This Row],[Precio de Venta]]*0.16)*Ventas_Wellpro[[#This Row],[Cantidad Vendida]]</f>
        <v>17.241600000000002</v>
      </c>
      <c r="H6740" s="15">
        <v>107.76</v>
      </c>
      <c r="I6740" s="17">
        <f>+Ventas_Wellpro[[#This Row],[Total de Venta sin IVA]]+Ventas_Wellpro[[#This Row],[IVA]]</f>
        <v>125.00160000000001</v>
      </c>
      <c r="J6740">
        <f>YEAR(Ventas_Wellpro[[#This Row],[Fecha]])</f>
        <v>2026</v>
      </c>
      <c r="K6740" t="str">
        <f>TEXT(Ventas_Wellpro[[#This Row],[Fecha]],"MMMM")</f>
        <v>septiembre</v>
      </c>
      <c r="L6740">
        <f>DAY(Ventas_Wellpro[[#This Row],[Fecha]])</f>
        <v>7</v>
      </c>
    </row>
    <row r="6741" spans="2:12" x14ac:dyDescent="0.25">
      <c r="B6741" s="70">
        <v>46272</v>
      </c>
      <c r="C6741" s="244" t="s">
        <v>21</v>
      </c>
      <c r="D6741" t="s">
        <v>144</v>
      </c>
      <c r="E6741" s="17">
        <v>107.76</v>
      </c>
      <c r="F6741">
        <v>1</v>
      </c>
      <c r="G6741" s="48">
        <f>+(Ventas_Wellpro[[#This Row],[Precio de Venta]]*0.16)*Ventas_Wellpro[[#This Row],[Cantidad Vendida]]</f>
        <v>17.241600000000002</v>
      </c>
      <c r="H6741" s="15">
        <v>107.76</v>
      </c>
      <c r="I6741" s="17">
        <f>+Ventas_Wellpro[[#This Row],[Total de Venta sin IVA]]+Ventas_Wellpro[[#This Row],[IVA]]</f>
        <v>125.00160000000001</v>
      </c>
      <c r="J6741">
        <f>YEAR(Ventas_Wellpro[[#This Row],[Fecha]])</f>
        <v>2026</v>
      </c>
      <c r="K6741" t="str">
        <f>TEXT(Ventas_Wellpro[[#This Row],[Fecha]],"MMMM")</f>
        <v>septiembre</v>
      </c>
      <c r="L6741">
        <f>DAY(Ventas_Wellpro[[#This Row],[Fecha]])</f>
        <v>7</v>
      </c>
    </row>
    <row r="6742" spans="2:12" x14ac:dyDescent="0.25">
      <c r="B6742" s="70">
        <v>46272</v>
      </c>
      <c r="C6742" s="244" t="s">
        <v>21</v>
      </c>
      <c r="D6742" t="s">
        <v>144</v>
      </c>
      <c r="E6742" s="17">
        <v>107.76</v>
      </c>
      <c r="F6742">
        <v>1</v>
      </c>
      <c r="G6742" s="48">
        <f>+(Ventas_Wellpro[[#This Row],[Precio de Venta]]*0.16)*Ventas_Wellpro[[#This Row],[Cantidad Vendida]]</f>
        <v>17.241600000000002</v>
      </c>
      <c r="H6742" s="15">
        <v>107.76</v>
      </c>
      <c r="I6742" s="17">
        <f>+Ventas_Wellpro[[#This Row],[Total de Venta sin IVA]]+Ventas_Wellpro[[#This Row],[IVA]]</f>
        <v>125.00160000000001</v>
      </c>
      <c r="J6742">
        <f>YEAR(Ventas_Wellpro[[#This Row],[Fecha]])</f>
        <v>2026</v>
      </c>
      <c r="K6742" t="str">
        <f>TEXT(Ventas_Wellpro[[#This Row],[Fecha]],"MMMM")</f>
        <v>septiembre</v>
      </c>
      <c r="L6742">
        <f>DAY(Ventas_Wellpro[[#This Row],[Fecha]])</f>
        <v>7</v>
      </c>
    </row>
    <row r="6743" spans="2:12" x14ac:dyDescent="0.25">
      <c r="B6743" s="70">
        <v>46272</v>
      </c>
      <c r="C6743" s="244" t="s">
        <v>21</v>
      </c>
      <c r="D6743" t="s">
        <v>144</v>
      </c>
      <c r="E6743" s="17">
        <v>107.76</v>
      </c>
      <c r="F6743">
        <v>1</v>
      </c>
      <c r="G6743" s="48">
        <f>+(Ventas_Wellpro[[#This Row],[Precio de Venta]]*0.16)*Ventas_Wellpro[[#This Row],[Cantidad Vendida]]</f>
        <v>17.241600000000002</v>
      </c>
      <c r="H6743" s="15">
        <v>107.76</v>
      </c>
      <c r="I6743" s="17">
        <f>+Ventas_Wellpro[[#This Row],[Total de Venta sin IVA]]+Ventas_Wellpro[[#This Row],[IVA]]</f>
        <v>125.00160000000001</v>
      </c>
      <c r="J6743">
        <f>YEAR(Ventas_Wellpro[[#This Row],[Fecha]])</f>
        <v>2026</v>
      </c>
      <c r="K6743" t="str">
        <f>TEXT(Ventas_Wellpro[[#This Row],[Fecha]],"MMMM")</f>
        <v>septiembre</v>
      </c>
      <c r="L6743">
        <f>DAY(Ventas_Wellpro[[#This Row],[Fecha]])</f>
        <v>7</v>
      </c>
    </row>
    <row r="6744" spans="2:12" x14ac:dyDescent="0.25">
      <c r="B6744" s="70">
        <v>46272</v>
      </c>
      <c r="C6744" s="244" t="s">
        <v>21</v>
      </c>
      <c r="D6744" t="s">
        <v>144</v>
      </c>
      <c r="E6744" s="17">
        <v>107.76</v>
      </c>
      <c r="F6744">
        <v>1</v>
      </c>
      <c r="G6744" s="48">
        <f>+(Ventas_Wellpro[[#This Row],[Precio de Venta]]*0.16)*Ventas_Wellpro[[#This Row],[Cantidad Vendida]]</f>
        <v>17.241600000000002</v>
      </c>
      <c r="H6744" s="15">
        <v>107.76</v>
      </c>
      <c r="I6744" s="17">
        <f>+Ventas_Wellpro[[#This Row],[Total de Venta sin IVA]]+Ventas_Wellpro[[#This Row],[IVA]]</f>
        <v>125.00160000000001</v>
      </c>
      <c r="J6744">
        <f>YEAR(Ventas_Wellpro[[#This Row],[Fecha]])</f>
        <v>2026</v>
      </c>
      <c r="K6744" t="str">
        <f>TEXT(Ventas_Wellpro[[#This Row],[Fecha]],"MMMM")</f>
        <v>septiembre</v>
      </c>
      <c r="L6744">
        <f>DAY(Ventas_Wellpro[[#This Row],[Fecha]])</f>
        <v>7</v>
      </c>
    </row>
    <row r="6745" spans="2:12" x14ac:dyDescent="0.25">
      <c r="B6745" s="70">
        <v>46272</v>
      </c>
      <c r="C6745" s="244" t="s">
        <v>21</v>
      </c>
      <c r="D6745" t="s">
        <v>144</v>
      </c>
      <c r="E6745" s="17">
        <v>107.76</v>
      </c>
      <c r="F6745">
        <v>1</v>
      </c>
      <c r="G6745" s="48">
        <f>+(Ventas_Wellpro[[#This Row],[Precio de Venta]]*0.16)*Ventas_Wellpro[[#This Row],[Cantidad Vendida]]</f>
        <v>17.241600000000002</v>
      </c>
      <c r="H6745" s="15">
        <v>107.76</v>
      </c>
      <c r="I6745" s="17">
        <f>+Ventas_Wellpro[[#This Row],[Total de Venta sin IVA]]+Ventas_Wellpro[[#This Row],[IVA]]</f>
        <v>125.00160000000001</v>
      </c>
      <c r="J6745">
        <f>YEAR(Ventas_Wellpro[[#This Row],[Fecha]])</f>
        <v>2026</v>
      </c>
      <c r="K6745" t="str">
        <f>TEXT(Ventas_Wellpro[[#This Row],[Fecha]],"MMMM")</f>
        <v>septiembre</v>
      </c>
      <c r="L6745">
        <f>DAY(Ventas_Wellpro[[#This Row],[Fecha]])</f>
        <v>7</v>
      </c>
    </row>
    <row r="6746" spans="2:12" x14ac:dyDescent="0.25">
      <c r="B6746" s="70">
        <v>46272</v>
      </c>
      <c r="C6746" s="244" t="s">
        <v>21</v>
      </c>
      <c r="D6746" t="s">
        <v>144</v>
      </c>
      <c r="E6746" s="17">
        <v>107.76</v>
      </c>
      <c r="F6746">
        <v>1</v>
      </c>
      <c r="G6746" s="48">
        <f>+(Ventas_Wellpro[[#This Row],[Precio de Venta]]*0.16)*Ventas_Wellpro[[#This Row],[Cantidad Vendida]]</f>
        <v>17.241600000000002</v>
      </c>
      <c r="H6746" s="15">
        <v>107.76</v>
      </c>
      <c r="I6746" s="17">
        <f>+Ventas_Wellpro[[#This Row],[Total de Venta sin IVA]]+Ventas_Wellpro[[#This Row],[IVA]]</f>
        <v>125.00160000000001</v>
      </c>
      <c r="J6746">
        <f>YEAR(Ventas_Wellpro[[#This Row],[Fecha]])</f>
        <v>2026</v>
      </c>
      <c r="K6746" t="str">
        <f>TEXT(Ventas_Wellpro[[#This Row],[Fecha]],"MMMM")</f>
        <v>septiembre</v>
      </c>
      <c r="L6746">
        <f>DAY(Ventas_Wellpro[[#This Row],[Fecha]])</f>
        <v>7</v>
      </c>
    </row>
    <row r="6747" spans="2:12" x14ac:dyDescent="0.25">
      <c r="B6747" s="70">
        <v>46272</v>
      </c>
      <c r="C6747" s="244" t="s">
        <v>21</v>
      </c>
      <c r="D6747" t="s">
        <v>144</v>
      </c>
      <c r="E6747" s="17">
        <v>107.76</v>
      </c>
      <c r="F6747">
        <v>1</v>
      </c>
      <c r="G6747" s="48">
        <f>+(Ventas_Wellpro[[#This Row],[Precio de Venta]]*0.16)*Ventas_Wellpro[[#This Row],[Cantidad Vendida]]</f>
        <v>17.241600000000002</v>
      </c>
      <c r="H6747" s="15">
        <v>107.76</v>
      </c>
      <c r="I6747" s="17">
        <f>+Ventas_Wellpro[[#This Row],[Total de Venta sin IVA]]+Ventas_Wellpro[[#This Row],[IVA]]</f>
        <v>125.00160000000001</v>
      </c>
      <c r="J6747">
        <f>YEAR(Ventas_Wellpro[[#This Row],[Fecha]])</f>
        <v>2026</v>
      </c>
      <c r="K6747" t="str">
        <f>TEXT(Ventas_Wellpro[[#This Row],[Fecha]],"MMMM")</f>
        <v>septiembre</v>
      </c>
      <c r="L6747">
        <f>DAY(Ventas_Wellpro[[#This Row],[Fecha]])</f>
        <v>7</v>
      </c>
    </row>
    <row r="6748" spans="2:12" x14ac:dyDescent="0.25">
      <c r="B6748" s="70">
        <v>46272</v>
      </c>
      <c r="C6748" s="244" t="s">
        <v>21</v>
      </c>
      <c r="D6748" t="s">
        <v>144</v>
      </c>
      <c r="E6748" s="17">
        <v>107.76</v>
      </c>
      <c r="F6748">
        <v>1</v>
      </c>
      <c r="G6748" s="48">
        <f>+(Ventas_Wellpro[[#This Row],[Precio de Venta]]*0.16)*Ventas_Wellpro[[#This Row],[Cantidad Vendida]]</f>
        <v>17.241600000000002</v>
      </c>
      <c r="H6748" s="15">
        <v>107.76</v>
      </c>
      <c r="I6748" s="17">
        <f>+Ventas_Wellpro[[#This Row],[Total de Venta sin IVA]]+Ventas_Wellpro[[#This Row],[IVA]]</f>
        <v>125.00160000000001</v>
      </c>
      <c r="J6748">
        <f>YEAR(Ventas_Wellpro[[#This Row],[Fecha]])</f>
        <v>2026</v>
      </c>
      <c r="K6748" t="str">
        <f>TEXT(Ventas_Wellpro[[#This Row],[Fecha]],"MMMM")</f>
        <v>septiembre</v>
      </c>
      <c r="L6748">
        <f>DAY(Ventas_Wellpro[[#This Row],[Fecha]])</f>
        <v>7</v>
      </c>
    </row>
    <row r="6749" spans="2:12" x14ac:dyDescent="0.25">
      <c r="B6749" s="70">
        <v>46272</v>
      </c>
      <c r="C6749" s="244" t="s">
        <v>21</v>
      </c>
      <c r="D6749" t="s">
        <v>144</v>
      </c>
      <c r="E6749" s="17">
        <v>107.76</v>
      </c>
      <c r="F6749">
        <v>1</v>
      </c>
      <c r="G6749" s="48">
        <f>+(Ventas_Wellpro[[#This Row],[Precio de Venta]]*0.16)*Ventas_Wellpro[[#This Row],[Cantidad Vendida]]</f>
        <v>17.241600000000002</v>
      </c>
      <c r="H6749" s="15">
        <v>107.76</v>
      </c>
      <c r="I6749" s="17">
        <f>+Ventas_Wellpro[[#This Row],[Total de Venta sin IVA]]+Ventas_Wellpro[[#This Row],[IVA]]</f>
        <v>125.00160000000001</v>
      </c>
      <c r="J6749">
        <f>YEAR(Ventas_Wellpro[[#This Row],[Fecha]])</f>
        <v>2026</v>
      </c>
      <c r="K6749" t="str">
        <f>TEXT(Ventas_Wellpro[[#This Row],[Fecha]],"MMMM")</f>
        <v>septiembre</v>
      </c>
      <c r="L6749">
        <f>DAY(Ventas_Wellpro[[#This Row],[Fecha]])</f>
        <v>7</v>
      </c>
    </row>
    <row r="6750" spans="2:12" x14ac:dyDescent="0.25">
      <c r="B6750" s="70">
        <v>46273</v>
      </c>
      <c r="C6750" s="244" t="s">
        <v>21</v>
      </c>
      <c r="D6750" t="s">
        <v>144</v>
      </c>
      <c r="E6750" s="17">
        <v>107.76</v>
      </c>
      <c r="F6750">
        <v>1</v>
      </c>
      <c r="G6750" s="48">
        <f>+(Ventas_Wellpro[[#This Row],[Precio de Venta]]*0.16)*Ventas_Wellpro[[#This Row],[Cantidad Vendida]]</f>
        <v>17.241600000000002</v>
      </c>
      <c r="H6750" s="15">
        <v>107.76</v>
      </c>
      <c r="I6750" s="17">
        <f>+Ventas_Wellpro[[#This Row],[Total de Venta sin IVA]]+Ventas_Wellpro[[#This Row],[IVA]]</f>
        <v>125.00160000000001</v>
      </c>
      <c r="J6750">
        <f>YEAR(Ventas_Wellpro[[#This Row],[Fecha]])</f>
        <v>2026</v>
      </c>
      <c r="K6750" t="str">
        <f>TEXT(Ventas_Wellpro[[#This Row],[Fecha]],"MMMM")</f>
        <v>septiembre</v>
      </c>
      <c r="L6750">
        <f>DAY(Ventas_Wellpro[[#This Row],[Fecha]])</f>
        <v>8</v>
      </c>
    </row>
    <row r="6751" spans="2:12" x14ac:dyDescent="0.25">
      <c r="B6751" s="70">
        <v>46273</v>
      </c>
      <c r="C6751" s="244" t="s">
        <v>21</v>
      </c>
      <c r="D6751" t="s">
        <v>144</v>
      </c>
      <c r="E6751" s="17">
        <v>107.76</v>
      </c>
      <c r="F6751">
        <v>1</v>
      </c>
      <c r="G6751" s="48">
        <f>+(Ventas_Wellpro[[#This Row],[Precio de Venta]]*0.16)*Ventas_Wellpro[[#This Row],[Cantidad Vendida]]</f>
        <v>17.241600000000002</v>
      </c>
      <c r="H6751" s="15">
        <v>107.76</v>
      </c>
      <c r="I6751" s="17">
        <f>+Ventas_Wellpro[[#This Row],[Total de Venta sin IVA]]+Ventas_Wellpro[[#This Row],[IVA]]</f>
        <v>125.00160000000001</v>
      </c>
      <c r="J6751">
        <f>YEAR(Ventas_Wellpro[[#This Row],[Fecha]])</f>
        <v>2026</v>
      </c>
      <c r="K6751" t="str">
        <f>TEXT(Ventas_Wellpro[[#This Row],[Fecha]],"MMMM")</f>
        <v>septiembre</v>
      </c>
      <c r="L6751">
        <f>DAY(Ventas_Wellpro[[#This Row],[Fecha]])</f>
        <v>8</v>
      </c>
    </row>
    <row r="6752" spans="2:12" x14ac:dyDescent="0.25">
      <c r="B6752" s="70">
        <v>46273</v>
      </c>
      <c r="C6752" s="244" t="s">
        <v>21</v>
      </c>
      <c r="D6752" t="s">
        <v>144</v>
      </c>
      <c r="E6752" s="17">
        <v>107.76</v>
      </c>
      <c r="F6752">
        <v>1</v>
      </c>
      <c r="G6752" s="48">
        <f>+(Ventas_Wellpro[[#This Row],[Precio de Venta]]*0.16)*Ventas_Wellpro[[#This Row],[Cantidad Vendida]]</f>
        <v>17.241600000000002</v>
      </c>
      <c r="H6752" s="15">
        <v>107.76</v>
      </c>
      <c r="I6752" s="17">
        <f>+Ventas_Wellpro[[#This Row],[Total de Venta sin IVA]]+Ventas_Wellpro[[#This Row],[IVA]]</f>
        <v>125.00160000000001</v>
      </c>
      <c r="J6752">
        <f>YEAR(Ventas_Wellpro[[#This Row],[Fecha]])</f>
        <v>2026</v>
      </c>
      <c r="K6752" t="str">
        <f>TEXT(Ventas_Wellpro[[#This Row],[Fecha]],"MMMM")</f>
        <v>septiembre</v>
      </c>
      <c r="L6752">
        <f>DAY(Ventas_Wellpro[[#This Row],[Fecha]])</f>
        <v>8</v>
      </c>
    </row>
    <row r="6753" spans="2:12" x14ac:dyDescent="0.25">
      <c r="B6753" s="70">
        <v>46273</v>
      </c>
      <c r="C6753" s="244" t="s">
        <v>21</v>
      </c>
      <c r="D6753" t="s">
        <v>144</v>
      </c>
      <c r="E6753" s="17">
        <v>107.76</v>
      </c>
      <c r="F6753">
        <v>1</v>
      </c>
      <c r="G6753" s="48">
        <f>+(Ventas_Wellpro[[#This Row],[Precio de Venta]]*0.16)*Ventas_Wellpro[[#This Row],[Cantidad Vendida]]</f>
        <v>17.241600000000002</v>
      </c>
      <c r="H6753" s="15">
        <v>107.76</v>
      </c>
      <c r="I6753" s="17">
        <f>+Ventas_Wellpro[[#This Row],[Total de Venta sin IVA]]+Ventas_Wellpro[[#This Row],[IVA]]</f>
        <v>125.00160000000001</v>
      </c>
      <c r="J6753">
        <f>YEAR(Ventas_Wellpro[[#This Row],[Fecha]])</f>
        <v>2026</v>
      </c>
      <c r="K6753" t="str">
        <f>TEXT(Ventas_Wellpro[[#This Row],[Fecha]],"MMMM")</f>
        <v>septiembre</v>
      </c>
      <c r="L6753">
        <f>DAY(Ventas_Wellpro[[#This Row],[Fecha]])</f>
        <v>8</v>
      </c>
    </row>
    <row r="6754" spans="2:12" x14ac:dyDescent="0.25">
      <c r="B6754" s="70">
        <v>46273</v>
      </c>
      <c r="C6754" s="244" t="s">
        <v>21</v>
      </c>
      <c r="D6754" t="s">
        <v>145</v>
      </c>
      <c r="E6754" s="17">
        <v>90.54</v>
      </c>
      <c r="F6754">
        <v>100</v>
      </c>
      <c r="G6754" s="48">
        <f>+(Ventas_Wellpro[[#This Row],[Precio de Venta]]*0.16)*Ventas_Wellpro[[#This Row],[Cantidad Vendida]]</f>
        <v>1448.64</v>
      </c>
      <c r="H6754" s="15">
        <v>9054</v>
      </c>
      <c r="I6754" s="17">
        <f>+Ventas_Wellpro[[#This Row],[Total de Venta sin IVA]]+Ventas_Wellpro[[#This Row],[IVA]]</f>
        <v>10502.64</v>
      </c>
      <c r="J6754">
        <f>YEAR(Ventas_Wellpro[[#This Row],[Fecha]])</f>
        <v>2026</v>
      </c>
      <c r="K6754" t="str">
        <f>TEXT(Ventas_Wellpro[[#This Row],[Fecha]],"MMMM")</f>
        <v>septiembre</v>
      </c>
      <c r="L6754">
        <f>DAY(Ventas_Wellpro[[#This Row],[Fecha]])</f>
        <v>8</v>
      </c>
    </row>
    <row r="6755" spans="2:12" x14ac:dyDescent="0.25">
      <c r="B6755" s="70">
        <v>46272</v>
      </c>
      <c r="C6755" s="244" t="s">
        <v>23</v>
      </c>
      <c r="D6755" t="s">
        <v>144</v>
      </c>
      <c r="E6755" s="17">
        <v>107.76</v>
      </c>
      <c r="F6755">
        <v>1</v>
      </c>
      <c r="G6755" s="48">
        <f>+(Ventas_Wellpro[[#This Row],[Precio de Venta]]*0.16)*Ventas_Wellpro[[#This Row],[Cantidad Vendida]]</f>
        <v>17.241600000000002</v>
      </c>
      <c r="H6755" s="15">
        <v>107.76</v>
      </c>
      <c r="I6755" s="17">
        <f>+Ventas_Wellpro[[#This Row],[Total de Venta sin IVA]]+Ventas_Wellpro[[#This Row],[IVA]]</f>
        <v>125.00160000000001</v>
      </c>
      <c r="J6755">
        <f>YEAR(Ventas_Wellpro[[#This Row],[Fecha]])</f>
        <v>2026</v>
      </c>
      <c r="K6755" t="str">
        <f>TEXT(Ventas_Wellpro[[#This Row],[Fecha]],"MMMM")</f>
        <v>septiembre</v>
      </c>
      <c r="L6755">
        <f>DAY(Ventas_Wellpro[[#This Row],[Fecha]])</f>
        <v>7</v>
      </c>
    </row>
    <row r="6756" spans="2:12" x14ac:dyDescent="0.25">
      <c r="B6756" s="70">
        <v>46272</v>
      </c>
      <c r="C6756" s="244" t="s">
        <v>23</v>
      </c>
      <c r="D6756" t="s">
        <v>144</v>
      </c>
      <c r="E6756" s="17">
        <v>107.76</v>
      </c>
      <c r="F6756">
        <v>1</v>
      </c>
      <c r="G6756" s="48">
        <f>+(Ventas_Wellpro[[#This Row],[Precio de Venta]]*0.16)*Ventas_Wellpro[[#This Row],[Cantidad Vendida]]</f>
        <v>17.241600000000002</v>
      </c>
      <c r="H6756" s="15">
        <v>107.76</v>
      </c>
      <c r="I6756" s="17">
        <f>+Ventas_Wellpro[[#This Row],[Total de Venta sin IVA]]+Ventas_Wellpro[[#This Row],[IVA]]</f>
        <v>125.00160000000001</v>
      </c>
      <c r="J6756">
        <f>YEAR(Ventas_Wellpro[[#This Row],[Fecha]])</f>
        <v>2026</v>
      </c>
      <c r="K6756" t="str">
        <f>TEXT(Ventas_Wellpro[[#This Row],[Fecha]],"MMMM")</f>
        <v>septiembre</v>
      </c>
      <c r="L6756">
        <f>DAY(Ventas_Wellpro[[#This Row],[Fecha]])</f>
        <v>7</v>
      </c>
    </row>
    <row r="6757" spans="2:12" x14ac:dyDescent="0.25">
      <c r="B6757" s="70">
        <v>46273</v>
      </c>
      <c r="C6757" s="244" t="s">
        <v>23</v>
      </c>
      <c r="D6757" t="s">
        <v>196</v>
      </c>
      <c r="E6757" s="17">
        <v>70.05</v>
      </c>
      <c r="F6757">
        <v>240</v>
      </c>
      <c r="G6757" s="48">
        <f>+(Ventas_Wellpro[[#This Row],[Precio de Venta]]*0.16)*Ventas_Wellpro[[#This Row],[Cantidad Vendida]]</f>
        <v>2689.92</v>
      </c>
      <c r="H6757" s="15">
        <v>16812</v>
      </c>
      <c r="I6757" s="17">
        <f>+Ventas_Wellpro[[#This Row],[Total de Venta sin IVA]]+Ventas_Wellpro[[#This Row],[IVA]]</f>
        <v>19501.919999999998</v>
      </c>
      <c r="J6757">
        <f>YEAR(Ventas_Wellpro[[#This Row],[Fecha]])</f>
        <v>2026</v>
      </c>
      <c r="K6757" t="str">
        <f>TEXT(Ventas_Wellpro[[#This Row],[Fecha]],"MMMM")</f>
        <v>septiembre</v>
      </c>
      <c r="L6757">
        <f>DAY(Ventas_Wellpro[[#This Row],[Fecha]])</f>
        <v>8</v>
      </c>
    </row>
    <row r="6758" spans="2:12" x14ac:dyDescent="0.25">
      <c r="B6758" s="70">
        <v>46273</v>
      </c>
      <c r="C6758" s="244" t="s">
        <v>24</v>
      </c>
      <c r="D6758" t="s">
        <v>144</v>
      </c>
      <c r="E6758" s="17">
        <v>107.76</v>
      </c>
      <c r="F6758">
        <v>1</v>
      </c>
      <c r="G6758" s="48">
        <f>+(Ventas_Wellpro[[#This Row],[Precio de Venta]]*0.16)*Ventas_Wellpro[[#This Row],[Cantidad Vendida]]</f>
        <v>17.241600000000002</v>
      </c>
      <c r="H6758" s="15">
        <v>107.76</v>
      </c>
      <c r="I6758" s="17">
        <f>+Ventas_Wellpro[[#This Row],[Total de Venta sin IVA]]+Ventas_Wellpro[[#This Row],[IVA]]</f>
        <v>125.00160000000001</v>
      </c>
      <c r="J6758">
        <f>YEAR(Ventas_Wellpro[[#This Row],[Fecha]])</f>
        <v>2026</v>
      </c>
      <c r="K6758" t="str">
        <f>TEXT(Ventas_Wellpro[[#This Row],[Fecha]],"MMMM")</f>
        <v>septiembre</v>
      </c>
      <c r="L6758">
        <f>DAY(Ventas_Wellpro[[#This Row],[Fecha]])</f>
        <v>8</v>
      </c>
    </row>
    <row r="6759" spans="2:12" x14ac:dyDescent="0.25">
      <c r="B6759" s="70">
        <v>46272</v>
      </c>
      <c r="C6759" s="244" t="s">
        <v>133</v>
      </c>
      <c r="D6759" t="s">
        <v>144</v>
      </c>
      <c r="E6759" s="17">
        <v>1706.9</v>
      </c>
      <c r="F6759">
        <v>1</v>
      </c>
      <c r="G6759" s="48">
        <f>+(Ventas_Wellpro[[#This Row],[Precio de Venta]]*0.16)*Ventas_Wellpro[[#This Row],[Cantidad Vendida]]</f>
        <v>273.10400000000004</v>
      </c>
      <c r="H6759" s="15">
        <v>1706.9</v>
      </c>
      <c r="I6759" s="17">
        <f>+Ventas_Wellpro[[#This Row],[Total de Venta sin IVA]]+Ventas_Wellpro[[#This Row],[IVA]]</f>
        <v>1980.0040000000001</v>
      </c>
      <c r="J6759">
        <f>YEAR(Ventas_Wellpro[[#This Row],[Fecha]])</f>
        <v>2026</v>
      </c>
      <c r="K6759" t="str">
        <f>TEXT(Ventas_Wellpro[[#This Row],[Fecha]],"MMMM")</f>
        <v>septiembre</v>
      </c>
      <c r="L6759">
        <f>DAY(Ventas_Wellpro[[#This Row],[Fecha]])</f>
        <v>7</v>
      </c>
    </row>
    <row r="6760" spans="2:12" x14ac:dyDescent="0.25">
      <c r="B6760" s="70">
        <v>46272</v>
      </c>
      <c r="C6760" s="244" t="s">
        <v>12</v>
      </c>
      <c r="D6760" t="s">
        <v>144</v>
      </c>
      <c r="E6760" s="17">
        <v>258.62</v>
      </c>
      <c r="F6760">
        <v>1</v>
      </c>
      <c r="G6760" s="48">
        <f>+(Ventas_Wellpro[[#This Row],[Precio de Venta]]*0.16)*Ventas_Wellpro[[#This Row],[Cantidad Vendida]]</f>
        <v>41.379200000000004</v>
      </c>
      <c r="H6760" s="15">
        <v>258.62</v>
      </c>
      <c r="I6760" s="17">
        <f>+Ventas_Wellpro[[#This Row],[Total de Venta sin IVA]]+Ventas_Wellpro[[#This Row],[IVA]]</f>
        <v>299.99920000000003</v>
      </c>
      <c r="J6760">
        <f>YEAR(Ventas_Wellpro[[#This Row],[Fecha]])</f>
        <v>2026</v>
      </c>
      <c r="K6760" t="str">
        <f>TEXT(Ventas_Wellpro[[#This Row],[Fecha]],"MMMM")</f>
        <v>septiembre</v>
      </c>
      <c r="L6760">
        <f>DAY(Ventas_Wellpro[[#This Row],[Fecha]])</f>
        <v>7</v>
      </c>
    </row>
    <row r="6761" spans="2:12" x14ac:dyDescent="0.25">
      <c r="B6761" s="70">
        <v>46272</v>
      </c>
      <c r="C6761" s="244" t="s">
        <v>12</v>
      </c>
      <c r="D6761" t="s">
        <v>144</v>
      </c>
      <c r="E6761" s="17">
        <v>258.62</v>
      </c>
      <c r="F6761">
        <v>1</v>
      </c>
      <c r="G6761" s="48">
        <f>+(Ventas_Wellpro[[#This Row],[Precio de Venta]]*0.16)*Ventas_Wellpro[[#This Row],[Cantidad Vendida]]</f>
        <v>41.379200000000004</v>
      </c>
      <c r="H6761" s="15">
        <v>258.62</v>
      </c>
      <c r="I6761" s="17">
        <f>+Ventas_Wellpro[[#This Row],[Total de Venta sin IVA]]+Ventas_Wellpro[[#This Row],[IVA]]</f>
        <v>299.99920000000003</v>
      </c>
      <c r="J6761">
        <f>YEAR(Ventas_Wellpro[[#This Row],[Fecha]])</f>
        <v>2026</v>
      </c>
      <c r="K6761" t="str">
        <f>TEXT(Ventas_Wellpro[[#This Row],[Fecha]],"MMMM")</f>
        <v>septiembre</v>
      </c>
      <c r="L6761">
        <f>DAY(Ventas_Wellpro[[#This Row],[Fecha]])</f>
        <v>7</v>
      </c>
    </row>
    <row r="6762" spans="2:12" x14ac:dyDescent="0.25">
      <c r="B6762" s="70">
        <v>46272</v>
      </c>
      <c r="C6762" s="244" t="s">
        <v>12</v>
      </c>
      <c r="D6762" t="s">
        <v>144</v>
      </c>
      <c r="E6762" s="17">
        <v>258.62</v>
      </c>
      <c r="F6762">
        <v>1</v>
      </c>
      <c r="G6762" s="48">
        <f>+(Ventas_Wellpro[[#This Row],[Precio de Venta]]*0.16)*Ventas_Wellpro[[#This Row],[Cantidad Vendida]]</f>
        <v>41.379200000000004</v>
      </c>
      <c r="H6762" s="15">
        <v>258.62</v>
      </c>
      <c r="I6762" s="17">
        <f>+Ventas_Wellpro[[#This Row],[Total de Venta sin IVA]]+Ventas_Wellpro[[#This Row],[IVA]]</f>
        <v>299.99920000000003</v>
      </c>
      <c r="J6762">
        <f>YEAR(Ventas_Wellpro[[#This Row],[Fecha]])</f>
        <v>2026</v>
      </c>
      <c r="K6762" t="str">
        <f>TEXT(Ventas_Wellpro[[#This Row],[Fecha]],"MMMM")</f>
        <v>septiembre</v>
      </c>
      <c r="L6762">
        <f>DAY(Ventas_Wellpro[[#This Row],[Fecha]])</f>
        <v>7</v>
      </c>
    </row>
    <row r="6763" spans="2:12" x14ac:dyDescent="0.25">
      <c r="B6763" s="70">
        <v>46272</v>
      </c>
      <c r="C6763" s="244" t="s">
        <v>12</v>
      </c>
      <c r="D6763" t="s">
        <v>144</v>
      </c>
      <c r="E6763" s="17">
        <v>258.62</v>
      </c>
      <c r="F6763">
        <v>1</v>
      </c>
      <c r="G6763" s="48">
        <f>+(Ventas_Wellpro[[#This Row],[Precio de Venta]]*0.16)*Ventas_Wellpro[[#This Row],[Cantidad Vendida]]</f>
        <v>41.379200000000004</v>
      </c>
      <c r="H6763" s="15">
        <v>258.62</v>
      </c>
      <c r="I6763" s="17">
        <f>+Ventas_Wellpro[[#This Row],[Total de Venta sin IVA]]+Ventas_Wellpro[[#This Row],[IVA]]</f>
        <v>299.99920000000003</v>
      </c>
      <c r="J6763">
        <f>YEAR(Ventas_Wellpro[[#This Row],[Fecha]])</f>
        <v>2026</v>
      </c>
      <c r="K6763" t="str">
        <f>TEXT(Ventas_Wellpro[[#This Row],[Fecha]],"MMMM")</f>
        <v>septiembre</v>
      </c>
      <c r="L6763">
        <f>DAY(Ventas_Wellpro[[#This Row],[Fecha]])</f>
        <v>7</v>
      </c>
    </row>
    <row r="6764" spans="2:12" x14ac:dyDescent="0.25">
      <c r="B6764" s="70">
        <v>46272</v>
      </c>
      <c r="C6764" s="244" t="s">
        <v>12</v>
      </c>
      <c r="D6764" t="s">
        <v>144</v>
      </c>
      <c r="E6764" s="17">
        <v>258.62</v>
      </c>
      <c r="F6764">
        <v>1</v>
      </c>
      <c r="G6764" s="48">
        <f>+(Ventas_Wellpro[[#This Row],[Precio de Venta]]*0.16)*Ventas_Wellpro[[#This Row],[Cantidad Vendida]]</f>
        <v>41.379200000000004</v>
      </c>
      <c r="H6764" s="15">
        <v>258.62</v>
      </c>
      <c r="I6764" s="17">
        <f>+Ventas_Wellpro[[#This Row],[Total de Venta sin IVA]]+Ventas_Wellpro[[#This Row],[IVA]]</f>
        <v>299.99920000000003</v>
      </c>
      <c r="J6764">
        <f>YEAR(Ventas_Wellpro[[#This Row],[Fecha]])</f>
        <v>2026</v>
      </c>
      <c r="K6764" t="str">
        <f>TEXT(Ventas_Wellpro[[#This Row],[Fecha]],"MMMM")</f>
        <v>septiembre</v>
      </c>
      <c r="L6764">
        <f>DAY(Ventas_Wellpro[[#This Row],[Fecha]])</f>
        <v>7</v>
      </c>
    </row>
    <row r="6765" spans="2:12" x14ac:dyDescent="0.25">
      <c r="B6765" s="70">
        <v>46272</v>
      </c>
      <c r="C6765" s="244" t="s">
        <v>12</v>
      </c>
      <c r="D6765" t="s">
        <v>144</v>
      </c>
      <c r="E6765" s="17">
        <v>258.62</v>
      </c>
      <c r="F6765">
        <v>1</v>
      </c>
      <c r="G6765" s="48">
        <f>+(Ventas_Wellpro[[#This Row],[Precio de Venta]]*0.16)*Ventas_Wellpro[[#This Row],[Cantidad Vendida]]</f>
        <v>41.379200000000004</v>
      </c>
      <c r="H6765" s="15">
        <v>258.62</v>
      </c>
      <c r="I6765" s="17">
        <f>+Ventas_Wellpro[[#This Row],[Total de Venta sin IVA]]+Ventas_Wellpro[[#This Row],[IVA]]</f>
        <v>299.99920000000003</v>
      </c>
      <c r="J6765">
        <f>YEAR(Ventas_Wellpro[[#This Row],[Fecha]])</f>
        <v>2026</v>
      </c>
      <c r="K6765" t="str">
        <f>TEXT(Ventas_Wellpro[[#This Row],[Fecha]],"MMMM")</f>
        <v>septiembre</v>
      </c>
      <c r="L6765">
        <f>DAY(Ventas_Wellpro[[#This Row],[Fecha]])</f>
        <v>7</v>
      </c>
    </row>
    <row r="6766" spans="2:12" x14ac:dyDescent="0.25">
      <c r="B6766" s="70">
        <v>46272</v>
      </c>
      <c r="C6766" s="244" t="s">
        <v>12</v>
      </c>
      <c r="D6766" t="s">
        <v>144</v>
      </c>
      <c r="E6766" s="17">
        <v>258.62</v>
      </c>
      <c r="F6766">
        <v>1</v>
      </c>
      <c r="G6766" s="48">
        <f>+(Ventas_Wellpro[[#This Row],[Precio de Venta]]*0.16)*Ventas_Wellpro[[#This Row],[Cantidad Vendida]]</f>
        <v>41.379200000000004</v>
      </c>
      <c r="H6766" s="15">
        <v>258.62</v>
      </c>
      <c r="I6766" s="17">
        <f>+Ventas_Wellpro[[#This Row],[Total de Venta sin IVA]]+Ventas_Wellpro[[#This Row],[IVA]]</f>
        <v>299.99920000000003</v>
      </c>
      <c r="J6766">
        <f>YEAR(Ventas_Wellpro[[#This Row],[Fecha]])</f>
        <v>2026</v>
      </c>
      <c r="K6766" t="str">
        <f>TEXT(Ventas_Wellpro[[#This Row],[Fecha]],"MMMM")</f>
        <v>septiembre</v>
      </c>
      <c r="L6766">
        <f>DAY(Ventas_Wellpro[[#This Row],[Fecha]])</f>
        <v>7</v>
      </c>
    </row>
    <row r="6767" spans="2:12" x14ac:dyDescent="0.25">
      <c r="B6767" s="70">
        <v>46272</v>
      </c>
      <c r="C6767" s="244" t="s">
        <v>12</v>
      </c>
      <c r="D6767" t="s">
        <v>144</v>
      </c>
      <c r="E6767" s="17">
        <v>258.62</v>
      </c>
      <c r="F6767">
        <v>1</v>
      </c>
      <c r="G6767" s="48">
        <f>+(Ventas_Wellpro[[#This Row],[Precio de Venta]]*0.16)*Ventas_Wellpro[[#This Row],[Cantidad Vendida]]</f>
        <v>41.379200000000004</v>
      </c>
      <c r="H6767" s="15">
        <v>258.62</v>
      </c>
      <c r="I6767" s="17">
        <f>+Ventas_Wellpro[[#This Row],[Total de Venta sin IVA]]+Ventas_Wellpro[[#This Row],[IVA]]</f>
        <v>299.99920000000003</v>
      </c>
      <c r="J6767">
        <f>YEAR(Ventas_Wellpro[[#This Row],[Fecha]])</f>
        <v>2026</v>
      </c>
      <c r="K6767" t="str">
        <f>TEXT(Ventas_Wellpro[[#This Row],[Fecha]],"MMMM")</f>
        <v>septiembre</v>
      </c>
      <c r="L6767">
        <f>DAY(Ventas_Wellpro[[#This Row],[Fecha]])</f>
        <v>7</v>
      </c>
    </row>
    <row r="6768" spans="2:12" x14ac:dyDescent="0.25">
      <c r="B6768" s="70">
        <v>46272</v>
      </c>
      <c r="C6768" s="244" t="s">
        <v>12</v>
      </c>
      <c r="D6768" t="s">
        <v>144</v>
      </c>
      <c r="E6768" s="17">
        <v>258.62</v>
      </c>
      <c r="F6768">
        <v>1</v>
      </c>
      <c r="G6768" s="48">
        <f>+(Ventas_Wellpro[[#This Row],[Precio de Venta]]*0.16)*Ventas_Wellpro[[#This Row],[Cantidad Vendida]]</f>
        <v>41.379200000000004</v>
      </c>
      <c r="H6768" s="15">
        <v>258.62</v>
      </c>
      <c r="I6768" s="17">
        <f>+Ventas_Wellpro[[#This Row],[Total de Venta sin IVA]]+Ventas_Wellpro[[#This Row],[IVA]]</f>
        <v>299.99920000000003</v>
      </c>
      <c r="J6768">
        <f>YEAR(Ventas_Wellpro[[#This Row],[Fecha]])</f>
        <v>2026</v>
      </c>
      <c r="K6768" t="str">
        <f>TEXT(Ventas_Wellpro[[#This Row],[Fecha]],"MMMM")</f>
        <v>septiembre</v>
      </c>
      <c r="L6768">
        <f>DAY(Ventas_Wellpro[[#This Row],[Fecha]])</f>
        <v>7</v>
      </c>
    </row>
    <row r="6769" spans="2:12" x14ac:dyDescent="0.25">
      <c r="B6769" s="70">
        <v>46272</v>
      </c>
      <c r="C6769" s="244" t="s">
        <v>12</v>
      </c>
      <c r="D6769" t="s">
        <v>144</v>
      </c>
      <c r="E6769" s="17">
        <v>258.62</v>
      </c>
      <c r="F6769">
        <v>1</v>
      </c>
      <c r="G6769" s="48">
        <f>+(Ventas_Wellpro[[#This Row],[Precio de Venta]]*0.16)*Ventas_Wellpro[[#This Row],[Cantidad Vendida]]</f>
        <v>41.379200000000004</v>
      </c>
      <c r="H6769" s="15">
        <v>258.62</v>
      </c>
      <c r="I6769" s="17">
        <f>+Ventas_Wellpro[[#This Row],[Total de Venta sin IVA]]+Ventas_Wellpro[[#This Row],[IVA]]</f>
        <v>299.99920000000003</v>
      </c>
      <c r="J6769">
        <f>YEAR(Ventas_Wellpro[[#This Row],[Fecha]])</f>
        <v>2026</v>
      </c>
      <c r="K6769" t="str">
        <f>TEXT(Ventas_Wellpro[[#This Row],[Fecha]],"MMMM")</f>
        <v>septiembre</v>
      </c>
      <c r="L6769">
        <f>DAY(Ventas_Wellpro[[#This Row],[Fecha]])</f>
        <v>7</v>
      </c>
    </row>
    <row r="6770" spans="2:12" x14ac:dyDescent="0.25">
      <c r="B6770" s="70">
        <v>46272</v>
      </c>
      <c r="C6770" s="244" t="s">
        <v>12</v>
      </c>
      <c r="D6770" t="s">
        <v>144</v>
      </c>
      <c r="E6770" s="17">
        <v>258.62</v>
      </c>
      <c r="F6770">
        <v>1</v>
      </c>
      <c r="G6770" s="48">
        <f>+(Ventas_Wellpro[[#This Row],[Precio de Venta]]*0.16)*Ventas_Wellpro[[#This Row],[Cantidad Vendida]]</f>
        <v>41.379200000000004</v>
      </c>
      <c r="H6770" s="15">
        <v>258.62</v>
      </c>
      <c r="I6770" s="17">
        <f>+Ventas_Wellpro[[#This Row],[Total de Venta sin IVA]]+Ventas_Wellpro[[#This Row],[IVA]]</f>
        <v>299.99920000000003</v>
      </c>
      <c r="J6770">
        <f>YEAR(Ventas_Wellpro[[#This Row],[Fecha]])</f>
        <v>2026</v>
      </c>
      <c r="K6770" t="str">
        <f>TEXT(Ventas_Wellpro[[#This Row],[Fecha]],"MMMM")</f>
        <v>septiembre</v>
      </c>
      <c r="L6770">
        <f>DAY(Ventas_Wellpro[[#This Row],[Fecha]])</f>
        <v>7</v>
      </c>
    </row>
    <row r="6771" spans="2:12" x14ac:dyDescent="0.25">
      <c r="B6771" s="70">
        <v>46272</v>
      </c>
      <c r="C6771" s="244" t="s">
        <v>12</v>
      </c>
      <c r="D6771" t="s">
        <v>144</v>
      </c>
      <c r="E6771" s="17">
        <v>258.62</v>
      </c>
      <c r="F6771">
        <v>1</v>
      </c>
      <c r="G6771" s="48">
        <f>+(Ventas_Wellpro[[#This Row],[Precio de Venta]]*0.16)*Ventas_Wellpro[[#This Row],[Cantidad Vendida]]</f>
        <v>41.379200000000004</v>
      </c>
      <c r="H6771" s="15">
        <v>258.62</v>
      </c>
      <c r="I6771" s="17">
        <f>+Ventas_Wellpro[[#This Row],[Total de Venta sin IVA]]+Ventas_Wellpro[[#This Row],[IVA]]</f>
        <v>299.99920000000003</v>
      </c>
      <c r="J6771">
        <f>YEAR(Ventas_Wellpro[[#This Row],[Fecha]])</f>
        <v>2026</v>
      </c>
      <c r="K6771" t="str">
        <f>TEXT(Ventas_Wellpro[[#This Row],[Fecha]],"MMMM")</f>
        <v>septiembre</v>
      </c>
      <c r="L6771">
        <f>DAY(Ventas_Wellpro[[#This Row],[Fecha]])</f>
        <v>7</v>
      </c>
    </row>
    <row r="6772" spans="2:12" x14ac:dyDescent="0.25">
      <c r="B6772" s="70">
        <v>46272</v>
      </c>
      <c r="C6772" s="244" t="s">
        <v>12</v>
      </c>
      <c r="D6772" t="s">
        <v>144</v>
      </c>
      <c r="E6772" s="17">
        <v>258.62</v>
      </c>
      <c r="F6772">
        <v>1</v>
      </c>
      <c r="G6772" s="48">
        <f>+(Ventas_Wellpro[[#This Row],[Precio de Venta]]*0.16)*Ventas_Wellpro[[#This Row],[Cantidad Vendida]]</f>
        <v>41.379200000000004</v>
      </c>
      <c r="H6772" s="15">
        <v>258.62</v>
      </c>
      <c r="I6772" s="17">
        <f>+Ventas_Wellpro[[#This Row],[Total de Venta sin IVA]]+Ventas_Wellpro[[#This Row],[IVA]]</f>
        <v>299.99920000000003</v>
      </c>
      <c r="J6772">
        <f>YEAR(Ventas_Wellpro[[#This Row],[Fecha]])</f>
        <v>2026</v>
      </c>
      <c r="K6772" t="str">
        <f>TEXT(Ventas_Wellpro[[#This Row],[Fecha]],"MMMM")</f>
        <v>septiembre</v>
      </c>
      <c r="L6772">
        <f>DAY(Ventas_Wellpro[[#This Row],[Fecha]])</f>
        <v>7</v>
      </c>
    </row>
    <row r="6773" spans="2:12" x14ac:dyDescent="0.25">
      <c r="B6773" s="70">
        <v>46272</v>
      </c>
      <c r="C6773" s="244" t="s">
        <v>12</v>
      </c>
      <c r="D6773" t="s">
        <v>144</v>
      </c>
      <c r="E6773" s="17">
        <v>258.62</v>
      </c>
      <c r="F6773">
        <v>1</v>
      </c>
      <c r="G6773" s="48">
        <f>+(Ventas_Wellpro[[#This Row],[Precio de Venta]]*0.16)*Ventas_Wellpro[[#This Row],[Cantidad Vendida]]</f>
        <v>41.379200000000004</v>
      </c>
      <c r="H6773" s="15">
        <v>258.62</v>
      </c>
      <c r="I6773" s="17">
        <f>+Ventas_Wellpro[[#This Row],[Total de Venta sin IVA]]+Ventas_Wellpro[[#This Row],[IVA]]</f>
        <v>299.99920000000003</v>
      </c>
      <c r="J6773">
        <f>YEAR(Ventas_Wellpro[[#This Row],[Fecha]])</f>
        <v>2026</v>
      </c>
      <c r="K6773" t="str">
        <f>TEXT(Ventas_Wellpro[[#This Row],[Fecha]],"MMMM")</f>
        <v>septiembre</v>
      </c>
      <c r="L6773">
        <f>DAY(Ventas_Wellpro[[#This Row],[Fecha]])</f>
        <v>7</v>
      </c>
    </row>
    <row r="6774" spans="2:12" x14ac:dyDescent="0.25">
      <c r="B6774" s="70">
        <v>46272</v>
      </c>
      <c r="C6774" s="244" t="s">
        <v>12</v>
      </c>
      <c r="D6774" t="s">
        <v>144</v>
      </c>
      <c r="E6774" s="17">
        <v>258.62</v>
      </c>
      <c r="F6774">
        <v>1</v>
      </c>
      <c r="G6774" s="48">
        <f>+(Ventas_Wellpro[[#This Row],[Precio de Venta]]*0.16)*Ventas_Wellpro[[#This Row],[Cantidad Vendida]]</f>
        <v>41.379200000000004</v>
      </c>
      <c r="H6774" s="15">
        <v>258.62</v>
      </c>
      <c r="I6774" s="17">
        <f>+Ventas_Wellpro[[#This Row],[Total de Venta sin IVA]]+Ventas_Wellpro[[#This Row],[IVA]]</f>
        <v>299.99920000000003</v>
      </c>
      <c r="J6774">
        <f>YEAR(Ventas_Wellpro[[#This Row],[Fecha]])</f>
        <v>2026</v>
      </c>
      <c r="K6774" t="str">
        <f>TEXT(Ventas_Wellpro[[#This Row],[Fecha]],"MMMM")</f>
        <v>septiembre</v>
      </c>
      <c r="L6774">
        <f>DAY(Ventas_Wellpro[[#This Row],[Fecha]])</f>
        <v>7</v>
      </c>
    </row>
    <row r="6775" spans="2:12" x14ac:dyDescent="0.25">
      <c r="B6775" s="70">
        <v>46272</v>
      </c>
      <c r="C6775" s="244" t="s">
        <v>12</v>
      </c>
      <c r="D6775" t="s">
        <v>144</v>
      </c>
      <c r="E6775" s="17">
        <v>258.62</v>
      </c>
      <c r="F6775">
        <v>1</v>
      </c>
      <c r="G6775" s="48">
        <f>+(Ventas_Wellpro[[#This Row],[Precio de Venta]]*0.16)*Ventas_Wellpro[[#This Row],[Cantidad Vendida]]</f>
        <v>41.379200000000004</v>
      </c>
      <c r="H6775" s="15">
        <v>258.62</v>
      </c>
      <c r="I6775" s="17">
        <f>+Ventas_Wellpro[[#This Row],[Total de Venta sin IVA]]+Ventas_Wellpro[[#This Row],[IVA]]</f>
        <v>299.99920000000003</v>
      </c>
      <c r="J6775">
        <f>YEAR(Ventas_Wellpro[[#This Row],[Fecha]])</f>
        <v>2026</v>
      </c>
      <c r="K6775" t="str">
        <f>TEXT(Ventas_Wellpro[[#This Row],[Fecha]],"MMMM")</f>
        <v>septiembre</v>
      </c>
      <c r="L6775">
        <f>DAY(Ventas_Wellpro[[#This Row],[Fecha]])</f>
        <v>7</v>
      </c>
    </row>
    <row r="6776" spans="2:12" x14ac:dyDescent="0.25">
      <c r="B6776" s="70">
        <v>46272</v>
      </c>
      <c r="C6776" s="244" t="s">
        <v>12</v>
      </c>
      <c r="D6776" t="s">
        <v>144</v>
      </c>
      <c r="E6776" s="17">
        <v>258.62</v>
      </c>
      <c r="F6776">
        <v>1</v>
      </c>
      <c r="G6776" s="48">
        <f>+(Ventas_Wellpro[[#This Row],[Precio de Venta]]*0.16)*Ventas_Wellpro[[#This Row],[Cantidad Vendida]]</f>
        <v>41.379200000000004</v>
      </c>
      <c r="H6776" s="15">
        <v>258.62</v>
      </c>
      <c r="I6776" s="17">
        <f>+Ventas_Wellpro[[#This Row],[Total de Venta sin IVA]]+Ventas_Wellpro[[#This Row],[IVA]]</f>
        <v>299.99920000000003</v>
      </c>
      <c r="J6776">
        <f>YEAR(Ventas_Wellpro[[#This Row],[Fecha]])</f>
        <v>2026</v>
      </c>
      <c r="K6776" t="str">
        <f>TEXT(Ventas_Wellpro[[#This Row],[Fecha]],"MMMM")</f>
        <v>septiembre</v>
      </c>
      <c r="L6776">
        <f>DAY(Ventas_Wellpro[[#This Row],[Fecha]])</f>
        <v>7</v>
      </c>
    </row>
    <row r="6777" spans="2:12" x14ac:dyDescent="0.25">
      <c r="B6777" s="70">
        <v>46272</v>
      </c>
      <c r="C6777" s="244" t="s">
        <v>12</v>
      </c>
      <c r="D6777" t="s">
        <v>144</v>
      </c>
      <c r="E6777" s="17">
        <v>258.62</v>
      </c>
      <c r="F6777">
        <v>1</v>
      </c>
      <c r="G6777" s="48">
        <f>+(Ventas_Wellpro[[#This Row],[Precio de Venta]]*0.16)*Ventas_Wellpro[[#This Row],[Cantidad Vendida]]</f>
        <v>41.379200000000004</v>
      </c>
      <c r="H6777" s="15">
        <v>258.62</v>
      </c>
      <c r="I6777" s="17">
        <f>+Ventas_Wellpro[[#This Row],[Total de Venta sin IVA]]+Ventas_Wellpro[[#This Row],[IVA]]</f>
        <v>299.99920000000003</v>
      </c>
      <c r="J6777">
        <f>YEAR(Ventas_Wellpro[[#This Row],[Fecha]])</f>
        <v>2026</v>
      </c>
      <c r="K6777" t="str">
        <f>TEXT(Ventas_Wellpro[[#This Row],[Fecha]],"MMMM")</f>
        <v>septiembre</v>
      </c>
      <c r="L6777">
        <f>DAY(Ventas_Wellpro[[#This Row],[Fecha]])</f>
        <v>7</v>
      </c>
    </row>
    <row r="6778" spans="2:12" x14ac:dyDescent="0.25">
      <c r="B6778" s="70">
        <v>46272</v>
      </c>
      <c r="C6778" s="244" t="s">
        <v>12</v>
      </c>
      <c r="D6778" t="s">
        <v>144</v>
      </c>
      <c r="E6778" s="17">
        <v>258.62</v>
      </c>
      <c r="F6778">
        <v>1</v>
      </c>
      <c r="G6778" s="48">
        <f>+(Ventas_Wellpro[[#This Row],[Precio de Venta]]*0.16)*Ventas_Wellpro[[#This Row],[Cantidad Vendida]]</f>
        <v>41.379200000000004</v>
      </c>
      <c r="H6778" s="15">
        <v>258.62</v>
      </c>
      <c r="I6778" s="17">
        <f>+Ventas_Wellpro[[#This Row],[Total de Venta sin IVA]]+Ventas_Wellpro[[#This Row],[IVA]]</f>
        <v>299.99920000000003</v>
      </c>
      <c r="J6778">
        <f>YEAR(Ventas_Wellpro[[#This Row],[Fecha]])</f>
        <v>2026</v>
      </c>
      <c r="K6778" t="str">
        <f>TEXT(Ventas_Wellpro[[#This Row],[Fecha]],"MMMM")</f>
        <v>septiembre</v>
      </c>
      <c r="L6778">
        <f>DAY(Ventas_Wellpro[[#This Row],[Fecha]])</f>
        <v>7</v>
      </c>
    </row>
    <row r="6779" spans="2:12" x14ac:dyDescent="0.25">
      <c r="B6779" s="70">
        <v>46272</v>
      </c>
      <c r="C6779" s="244" t="s">
        <v>12</v>
      </c>
      <c r="D6779" t="s">
        <v>144</v>
      </c>
      <c r="E6779" s="17">
        <v>258.62</v>
      </c>
      <c r="F6779">
        <v>1</v>
      </c>
      <c r="G6779" s="48">
        <f>+(Ventas_Wellpro[[#This Row],[Precio de Venta]]*0.16)*Ventas_Wellpro[[#This Row],[Cantidad Vendida]]</f>
        <v>41.379200000000004</v>
      </c>
      <c r="H6779" s="15">
        <v>258.62</v>
      </c>
      <c r="I6779" s="17">
        <f>+Ventas_Wellpro[[#This Row],[Total de Venta sin IVA]]+Ventas_Wellpro[[#This Row],[IVA]]</f>
        <v>299.99920000000003</v>
      </c>
      <c r="J6779">
        <f>YEAR(Ventas_Wellpro[[#This Row],[Fecha]])</f>
        <v>2026</v>
      </c>
      <c r="K6779" t="str">
        <f>TEXT(Ventas_Wellpro[[#This Row],[Fecha]],"MMMM")</f>
        <v>septiembre</v>
      </c>
      <c r="L6779">
        <f>DAY(Ventas_Wellpro[[#This Row],[Fecha]])</f>
        <v>7</v>
      </c>
    </row>
    <row r="6780" spans="2:12" x14ac:dyDescent="0.25">
      <c r="B6780" s="70">
        <v>46272</v>
      </c>
      <c r="C6780" s="244" t="s">
        <v>12</v>
      </c>
      <c r="D6780" t="s">
        <v>144</v>
      </c>
      <c r="E6780" s="17">
        <v>258.62</v>
      </c>
      <c r="F6780">
        <v>1</v>
      </c>
      <c r="G6780" s="48">
        <f>+(Ventas_Wellpro[[#This Row],[Precio de Venta]]*0.16)*Ventas_Wellpro[[#This Row],[Cantidad Vendida]]</f>
        <v>41.379200000000004</v>
      </c>
      <c r="H6780" s="15">
        <v>258.62</v>
      </c>
      <c r="I6780" s="17">
        <f>+Ventas_Wellpro[[#This Row],[Total de Venta sin IVA]]+Ventas_Wellpro[[#This Row],[IVA]]</f>
        <v>299.99920000000003</v>
      </c>
      <c r="J6780">
        <f>YEAR(Ventas_Wellpro[[#This Row],[Fecha]])</f>
        <v>2026</v>
      </c>
      <c r="K6780" t="str">
        <f>TEXT(Ventas_Wellpro[[#This Row],[Fecha]],"MMMM")</f>
        <v>septiembre</v>
      </c>
      <c r="L6780">
        <f>DAY(Ventas_Wellpro[[#This Row],[Fecha]])</f>
        <v>7</v>
      </c>
    </row>
    <row r="6781" spans="2:12" x14ac:dyDescent="0.25">
      <c r="B6781" s="70">
        <v>46273</v>
      </c>
      <c r="C6781" s="244" t="s">
        <v>12</v>
      </c>
      <c r="D6781" t="s">
        <v>144</v>
      </c>
      <c r="E6781" s="17">
        <v>258.62</v>
      </c>
      <c r="F6781">
        <v>1</v>
      </c>
      <c r="G6781" s="48">
        <f>+(Ventas_Wellpro[[#This Row],[Precio de Venta]]*0.16)*Ventas_Wellpro[[#This Row],[Cantidad Vendida]]</f>
        <v>41.379200000000004</v>
      </c>
      <c r="H6781" s="15">
        <v>258.62</v>
      </c>
      <c r="I6781" s="17">
        <f>+Ventas_Wellpro[[#This Row],[Total de Venta sin IVA]]+Ventas_Wellpro[[#This Row],[IVA]]</f>
        <v>299.99920000000003</v>
      </c>
      <c r="J6781">
        <f>YEAR(Ventas_Wellpro[[#This Row],[Fecha]])</f>
        <v>2026</v>
      </c>
      <c r="K6781" t="str">
        <f>TEXT(Ventas_Wellpro[[#This Row],[Fecha]],"MMMM")</f>
        <v>septiembre</v>
      </c>
      <c r="L6781">
        <f>DAY(Ventas_Wellpro[[#This Row],[Fecha]])</f>
        <v>8</v>
      </c>
    </row>
    <row r="6782" spans="2:12" x14ac:dyDescent="0.25">
      <c r="B6782" s="70">
        <v>46273</v>
      </c>
      <c r="C6782" s="244" t="s">
        <v>12</v>
      </c>
      <c r="D6782" t="s">
        <v>144</v>
      </c>
      <c r="E6782" s="17">
        <v>258.62</v>
      </c>
      <c r="F6782">
        <v>1</v>
      </c>
      <c r="G6782" s="48">
        <f>+(Ventas_Wellpro[[#This Row],[Precio de Venta]]*0.16)*Ventas_Wellpro[[#This Row],[Cantidad Vendida]]</f>
        <v>41.379200000000004</v>
      </c>
      <c r="H6782" s="15">
        <v>258.62</v>
      </c>
      <c r="I6782" s="17">
        <f>+Ventas_Wellpro[[#This Row],[Total de Venta sin IVA]]+Ventas_Wellpro[[#This Row],[IVA]]</f>
        <v>299.99920000000003</v>
      </c>
      <c r="J6782">
        <f>YEAR(Ventas_Wellpro[[#This Row],[Fecha]])</f>
        <v>2026</v>
      </c>
      <c r="K6782" t="str">
        <f>TEXT(Ventas_Wellpro[[#This Row],[Fecha]],"MMMM")</f>
        <v>septiembre</v>
      </c>
      <c r="L6782">
        <f>DAY(Ventas_Wellpro[[#This Row],[Fecha]])</f>
        <v>8</v>
      </c>
    </row>
    <row r="6783" spans="2:12" x14ac:dyDescent="0.25">
      <c r="B6783" s="70">
        <v>46273</v>
      </c>
      <c r="C6783" s="244" t="s">
        <v>12</v>
      </c>
      <c r="D6783" t="s">
        <v>144</v>
      </c>
      <c r="E6783" s="17">
        <v>258.62</v>
      </c>
      <c r="F6783">
        <v>1</v>
      </c>
      <c r="G6783" s="48">
        <f>+(Ventas_Wellpro[[#This Row],[Precio de Venta]]*0.16)*Ventas_Wellpro[[#This Row],[Cantidad Vendida]]</f>
        <v>41.379200000000004</v>
      </c>
      <c r="H6783" s="15">
        <v>258.62</v>
      </c>
      <c r="I6783" s="17">
        <f>+Ventas_Wellpro[[#This Row],[Total de Venta sin IVA]]+Ventas_Wellpro[[#This Row],[IVA]]</f>
        <v>299.99920000000003</v>
      </c>
      <c r="J6783">
        <f>YEAR(Ventas_Wellpro[[#This Row],[Fecha]])</f>
        <v>2026</v>
      </c>
      <c r="K6783" t="str">
        <f>TEXT(Ventas_Wellpro[[#This Row],[Fecha]],"MMMM")</f>
        <v>septiembre</v>
      </c>
      <c r="L6783">
        <f>DAY(Ventas_Wellpro[[#This Row],[Fecha]])</f>
        <v>8</v>
      </c>
    </row>
    <row r="6784" spans="2:12" x14ac:dyDescent="0.25">
      <c r="B6784" s="70">
        <v>46273</v>
      </c>
      <c r="C6784" s="244" t="s">
        <v>12</v>
      </c>
      <c r="D6784" t="s">
        <v>144</v>
      </c>
      <c r="E6784" s="17">
        <v>258.62</v>
      </c>
      <c r="F6784">
        <v>1</v>
      </c>
      <c r="G6784" s="48">
        <f>+(Ventas_Wellpro[[#This Row],[Precio de Venta]]*0.16)*Ventas_Wellpro[[#This Row],[Cantidad Vendida]]</f>
        <v>41.379200000000004</v>
      </c>
      <c r="H6784" s="15">
        <v>258.62</v>
      </c>
      <c r="I6784" s="17">
        <f>+Ventas_Wellpro[[#This Row],[Total de Venta sin IVA]]+Ventas_Wellpro[[#This Row],[IVA]]</f>
        <v>299.99920000000003</v>
      </c>
      <c r="J6784">
        <f>YEAR(Ventas_Wellpro[[#This Row],[Fecha]])</f>
        <v>2026</v>
      </c>
      <c r="K6784" t="str">
        <f>TEXT(Ventas_Wellpro[[#This Row],[Fecha]],"MMMM")</f>
        <v>septiembre</v>
      </c>
      <c r="L6784">
        <f>DAY(Ventas_Wellpro[[#This Row],[Fecha]])</f>
        <v>8</v>
      </c>
    </row>
    <row r="6785" spans="2:12" x14ac:dyDescent="0.25">
      <c r="B6785" s="70">
        <v>46273</v>
      </c>
      <c r="C6785" s="244" t="s">
        <v>12</v>
      </c>
      <c r="D6785" t="s">
        <v>144</v>
      </c>
      <c r="E6785" s="17">
        <v>258.62</v>
      </c>
      <c r="F6785">
        <v>1</v>
      </c>
      <c r="G6785" s="48">
        <f>+(Ventas_Wellpro[[#This Row],[Precio de Venta]]*0.16)*Ventas_Wellpro[[#This Row],[Cantidad Vendida]]</f>
        <v>41.379200000000004</v>
      </c>
      <c r="H6785" s="15">
        <v>258.62</v>
      </c>
      <c r="I6785" s="17">
        <f>+Ventas_Wellpro[[#This Row],[Total de Venta sin IVA]]+Ventas_Wellpro[[#This Row],[IVA]]</f>
        <v>299.99920000000003</v>
      </c>
      <c r="J6785">
        <f>YEAR(Ventas_Wellpro[[#This Row],[Fecha]])</f>
        <v>2026</v>
      </c>
      <c r="K6785" t="str">
        <f>TEXT(Ventas_Wellpro[[#This Row],[Fecha]],"MMMM")</f>
        <v>septiembre</v>
      </c>
      <c r="L6785">
        <f>DAY(Ventas_Wellpro[[#This Row],[Fecha]])</f>
        <v>8</v>
      </c>
    </row>
    <row r="6786" spans="2:12" x14ac:dyDescent="0.25">
      <c r="B6786" s="70">
        <v>46273</v>
      </c>
      <c r="C6786" s="244" t="s">
        <v>12</v>
      </c>
      <c r="D6786" t="s">
        <v>144</v>
      </c>
      <c r="E6786" s="17">
        <v>258.62</v>
      </c>
      <c r="F6786">
        <v>1</v>
      </c>
      <c r="G6786" s="48">
        <f>+(Ventas_Wellpro[[#This Row],[Precio de Venta]]*0.16)*Ventas_Wellpro[[#This Row],[Cantidad Vendida]]</f>
        <v>41.379200000000004</v>
      </c>
      <c r="H6786" s="15">
        <v>258.62</v>
      </c>
      <c r="I6786" s="17">
        <f>+Ventas_Wellpro[[#This Row],[Total de Venta sin IVA]]+Ventas_Wellpro[[#This Row],[IVA]]</f>
        <v>299.99920000000003</v>
      </c>
      <c r="J6786">
        <f>YEAR(Ventas_Wellpro[[#This Row],[Fecha]])</f>
        <v>2026</v>
      </c>
      <c r="K6786" t="str">
        <f>TEXT(Ventas_Wellpro[[#This Row],[Fecha]],"MMMM")</f>
        <v>septiembre</v>
      </c>
      <c r="L6786">
        <f>DAY(Ventas_Wellpro[[#This Row],[Fecha]])</f>
        <v>8</v>
      </c>
    </row>
    <row r="6787" spans="2:12" x14ac:dyDescent="0.25">
      <c r="B6787" s="70">
        <v>46273</v>
      </c>
      <c r="C6787" s="244" t="s">
        <v>12</v>
      </c>
      <c r="D6787" t="s">
        <v>144</v>
      </c>
      <c r="E6787" s="17">
        <v>258.62</v>
      </c>
      <c r="F6787">
        <v>1</v>
      </c>
      <c r="G6787" s="48">
        <f>+(Ventas_Wellpro[[#This Row],[Precio de Venta]]*0.16)*Ventas_Wellpro[[#This Row],[Cantidad Vendida]]</f>
        <v>41.379200000000004</v>
      </c>
      <c r="H6787" s="15">
        <v>258.62</v>
      </c>
      <c r="I6787" s="17">
        <f>+Ventas_Wellpro[[#This Row],[Total de Venta sin IVA]]+Ventas_Wellpro[[#This Row],[IVA]]</f>
        <v>299.99920000000003</v>
      </c>
      <c r="J6787">
        <f>YEAR(Ventas_Wellpro[[#This Row],[Fecha]])</f>
        <v>2026</v>
      </c>
      <c r="K6787" t="str">
        <f>TEXT(Ventas_Wellpro[[#This Row],[Fecha]],"MMMM")</f>
        <v>septiembre</v>
      </c>
      <c r="L6787">
        <f>DAY(Ventas_Wellpro[[#This Row],[Fecha]])</f>
        <v>8</v>
      </c>
    </row>
    <row r="6788" spans="2:12" x14ac:dyDescent="0.25">
      <c r="B6788" s="70">
        <v>46273</v>
      </c>
      <c r="C6788" s="244" t="s">
        <v>12</v>
      </c>
      <c r="D6788" t="s">
        <v>144</v>
      </c>
      <c r="E6788" s="17">
        <v>258.62</v>
      </c>
      <c r="F6788">
        <v>1</v>
      </c>
      <c r="G6788" s="48">
        <f>+(Ventas_Wellpro[[#This Row],[Precio de Venta]]*0.16)*Ventas_Wellpro[[#This Row],[Cantidad Vendida]]</f>
        <v>41.379200000000004</v>
      </c>
      <c r="H6788" s="15">
        <v>258.62</v>
      </c>
      <c r="I6788" s="17">
        <f>+Ventas_Wellpro[[#This Row],[Total de Venta sin IVA]]+Ventas_Wellpro[[#This Row],[IVA]]</f>
        <v>299.99920000000003</v>
      </c>
      <c r="J6788">
        <f>YEAR(Ventas_Wellpro[[#This Row],[Fecha]])</f>
        <v>2026</v>
      </c>
      <c r="K6788" t="str">
        <f>TEXT(Ventas_Wellpro[[#This Row],[Fecha]],"MMMM")</f>
        <v>septiembre</v>
      </c>
      <c r="L6788">
        <f>DAY(Ventas_Wellpro[[#This Row],[Fecha]])</f>
        <v>8</v>
      </c>
    </row>
    <row r="6789" spans="2:12" x14ac:dyDescent="0.25">
      <c r="B6789" s="70">
        <v>46272</v>
      </c>
      <c r="C6789" s="244" t="s">
        <v>11</v>
      </c>
      <c r="D6789" t="s">
        <v>144</v>
      </c>
      <c r="E6789" s="17">
        <v>258.62</v>
      </c>
      <c r="F6789">
        <v>1</v>
      </c>
      <c r="G6789" s="48">
        <f>+(Ventas_Wellpro[[#This Row],[Precio de Venta]]*0.16)*Ventas_Wellpro[[#This Row],[Cantidad Vendida]]</f>
        <v>41.379200000000004</v>
      </c>
      <c r="H6789" s="15">
        <v>258.62</v>
      </c>
      <c r="I6789" s="17">
        <f>+Ventas_Wellpro[[#This Row],[Total de Venta sin IVA]]+Ventas_Wellpro[[#This Row],[IVA]]</f>
        <v>299.99920000000003</v>
      </c>
      <c r="J6789">
        <f>YEAR(Ventas_Wellpro[[#This Row],[Fecha]])</f>
        <v>2026</v>
      </c>
      <c r="K6789" t="str">
        <f>TEXT(Ventas_Wellpro[[#This Row],[Fecha]],"MMMM")</f>
        <v>septiembre</v>
      </c>
      <c r="L6789">
        <f>DAY(Ventas_Wellpro[[#This Row],[Fecha]])</f>
        <v>7</v>
      </c>
    </row>
    <row r="6790" spans="2:12" x14ac:dyDescent="0.25">
      <c r="B6790" s="70">
        <v>46272</v>
      </c>
      <c r="C6790" s="244" t="s">
        <v>11</v>
      </c>
      <c r="D6790" t="s">
        <v>144</v>
      </c>
      <c r="E6790" s="17">
        <v>258.62</v>
      </c>
      <c r="F6790">
        <v>1</v>
      </c>
      <c r="G6790" s="48">
        <f>+(Ventas_Wellpro[[#This Row],[Precio de Venta]]*0.16)*Ventas_Wellpro[[#This Row],[Cantidad Vendida]]</f>
        <v>41.379200000000004</v>
      </c>
      <c r="H6790" s="15">
        <v>258.62</v>
      </c>
      <c r="I6790" s="17">
        <f>+Ventas_Wellpro[[#This Row],[Total de Venta sin IVA]]+Ventas_Wellpro[[#This Row],[IVA]]</f>
        <v>299.99920000000003</v>
      </c>
      <c r="J6790">
        <f>YEAR(Ventas_Wellpro[[#This Row],[Fecha]])</f>
        <v>2026</v>
      </c>
      <c r="K6790" t="str">
        <f>TEXT(Ventas_Wellpro[[#This Row],[Fecha]],"MMMM")</f>
        <v>septiembre</v>
      </c>
      <c r="L6790">
        <f>DAY(Ventas_Wellpro[[#This Row],[Fecha]])</f>
        <v>7</v>
      </c>
    </row>
    <row r="6791" spans="2:12" x14ac:dyDescent="0.25">
      <c r="B6791" s="70">
        <v>46272</v>
      </c>
      <c r="C6791" s="244" t="s">
        <v>11</v>
      </c>
      <c r="D6791" t="s">
        <v>144</v>
      </c>
      <c r="E6791" s="17">
        <v>258.62</v>
      </c>
      <c r="F6791">
        <v>1</v>
      </c>
      <c r="G6791" s="48">
        <f>+(Ventas_Wellpro[[#This Row],[Precio de Venta]]*0.16)*Ventas_Wellpro[[#This Row],[Cantidad Vendida]]</f>
        <v>41.379200000000004</v>
      </c>
      <c r="H6791" s="15">
        <v>258.62</v>
      </c>
      <c r="I6791" s="17">
        <f>+Ventas_Wellpro[[#This Row],[Total de Venta sin IVA]]+Ventas_Wellpro[[#This Row],[IVA]]</f>
        <v>299.99920000000003</v>
      </c>
      <c r="J6791">
        <f>YEAR(Ventas_Wellpro[[#This Row],[Fecha]])</f>
        <v>2026</v>
      </c>
      <c r="K6791" t="str">
        <f>TEXT(Ventas_Wellpro[[#This Row],[Fecha]],"MMMM")</f>
        <v>septiembre</v>
      </c>
      <c r="L6791">
        <f>DAY(Ventas_Wellpro[[#This Row],[Fecha]])</f>
        <v>7</v>
      </c>
    </row>
    <row r="6792" spans="2:12" x14ac:dyDescent="0.25">
      <c r="B6792" s="70">
        <v>46272</v>
      </c>
      <c r="C6792" s="244" t="s">
        <v>11</v>
      </c>
      <c r="D6792" t="s">
        <v>144</v>
      </c>
      <c r="E6792" s="17">
        <v>258.62</v>
      </c>
      <c r="F6792">
        <v>1</v>
      </c>
      <c r="G6792" s="48">
        <f>+(Ventas_Wellpro[[#This Row],[Precio de Venta]]*0.16)*Ventas_Wellpro[[#This Row],[Cantidad Vendida]]</f>
        <v>41.379200000000004</v>
      </c>
      <c r="H6792" s="15">
        <v>258.62</v>
      </c>
      <c r="I6792" s="17">
        <f>+Ventas_Wellpro[[#This Row],[Total de Venta sin IVA]]+Ventas_Wellpro[[#This Row],[IVA]]</f>
        <v>299.99920000000003</v>
      </c>
      <c r="J6792">
        <f>YEAR(Ventas_Wellpro[[#This Row],[Fecha]])</f>
        <v>2026</v>
      </c>
      <c r="K6792" t="str">
        <f>TEXT(Ventas_Wellpro[[#This Row],[Fecha]],"MMMM")</f>
        <v>septiembre</v>
      </c>
      <c r="L6792">
        <f>DAY(Ventas_Wellpro[[#This Row],[Fecha]])</f>
        <v>7</v>
      </c>
    </row>
    <row r="6793" spans="2:12" x14ac:dyDescent="0.25">
      <c r="B6793" s="70">
        <v>46272</v>
      </c>
      <c r="C6793" s="244" t="s">
        <v>11</v>
      </c>
      <c r="D6793" t="s">
        <v>144</v>
      </c>
      <c r="E6793" s="17">
        <v>258.62</v>
      </c>
      <c r="F6793">
        <v>1</v>
      </c>
      <c r="G6793" s="48">
        <f>+(Ventas_Wellpro[[#This Row],[Precio de Venta]]*0.16)*Ventas_Wellpro[[#This Row],[Cantidad Vendida]]</f>
        <v>41.379200000000004</v>
      </c>
      <c r="H6793" s="15">
        <v>258.62</v>
      </c>
      <c r="I6793" s="17">
        <f>+Ventas_Wellpro[[#This Row],[Total de Venta sin IVA]]+Ventas_Wellpro[[#This Row],[IVA]]</f>
        <v>299.99920000000003</v>
      </c>
      <c r="J6793">
        <f>YEAR(Ventas_Wellpro[[#This Row],[Fecha]])</f>
        <v>2026</v>
      </c>
      <c r="K6793" t="str">
        <f>TEXT(Ventas_Wellpro[[#This Row],[Fecha]],"MMMM")</f>
        <v>septiembre</v>
      </c>
      <c r="L6793">
        <f>DAY(Ventas_Wellpro[[#This Row],[Fecha]])</f>
        <v>7</v>
      </c>
    </row>
    <row r="6794" spans="2:12" x14ac:dyDescent="0.25">
      <c r="B6794" s="70">
        <v>46272</v>
      </c>
      <c r="C6794" s="244" t="s">
        <v>11</v>
      </c>
      <c r="D6794" t="s">
        <v>144</v>
      </c>
      <c r="E6794" s="17">
        <v>258.62</v>
      </c>
      <c r="F6794">
        <v>1</v>
      </c>
      <c r="G6794" s="48">
        <f>+(Ventas_Wellpro[[#This Row],[Precio de Venta]]*0.16)*Ventas_Wellpro[[#This Row],[Cantidad Vendida]]</f>
        <v>41.379200000000004</v>
      </c>
      <c r="H6794" s="15">
        <v>258.62</v>
      </c>
      <c r="I6794" s="17">
        <f>+Ventas_Wellpro[[#This Row],[Total de Venta sin IVA]]+Ventas_Wellpro[[#This Row],[IVA]]</f>
        <v>299.99920000000003</v>
      </c>
      <c r="J6794">
        <f>YEAR(Ventas_Wellpro[[#This Row],[Fecha]])</f>
        <v>2026</v>
      </c>
      <c r="K6794" t="str">
        <f>TEXT(Ventas_Wellpro[[#This Row],[Fecha]],"MMMM")</f>
        <v>septiembre</v>
      </c>
      <c r="L6794">
        <f>DAY(Ventas_Wellpro[[#This Row],[Fecha]])</f>
        <v>7</v>
      </c>
    </row>
    <row r="6795" spans="2:12" x14ac:dyDescent="0.25">
      <c r="B6795" s="70">
        <v>46273</v>
      </c>
      <c r="C6795" s="244" t="s">
        <v>11</v>
      </c>
      <c r="D6795" t="s">
        <v>144</v>
      </c>
      <c r="E6795" s="17">
        <v>258.625</v>
      </c>
      <c r="F6795">
        <v>2</v>
      </c>
      <c r="G6795" s="48">
        <f>+(Ventas_Wellpro[[#This Row],[Precio de Venta]]*0.16)*Ventas_Wellpro[[#This Row],[Cantidad Vendida]]</f>
        <v>82.76</v>
      </c>
      <c r="H6795" s="15">
        <v>517.25</v>
      </c>
      <c r="I6795" s="17">
        <f>+Ventas_Wellpro[[#This Row],[Total de Venta sin IVA]]+Ventas_Wellpro[[#This Row],[IVA]]</f>
        <v>600.01</v>
      </c>
      <c r="J6795">
        <f>YEAR(Ventas_Wellpro[[#This Row],[Fecha]])</f>
        <v>2026</v>
      </c>
      <c r="K6795" t="str">
        <f>TEXT(Ventas_Wellpro[[#This Row],[Fecha]],"MMMM")</f>
        <v>septiembre</v>
      </c>
      <c r="L6795">
        <f>DAY(Ventas_Wellpro[[#This Row],[Fecha]])</f>
        <v>8</v>
      </c>
    </row>
    <row r="6796" spans="2:12" x14ac:dyDescent="0.25">
      <c r="B6796" s="70">
        <v>46273</v>
      </c>
      <c r="C6796" s="244" t="s">
        <v>11</v>
      </c>
      <c r="D6796" t="s">
        <v>144</v>
      </c>
      <c r="E6796" s="17">
        <v>258.62</v>
      </c>
      <c r="F6796">
        <v>1</v>
      </c>
      <c r="G6796" s="48">
        <f>+(Ventas_Wellpro[[#This Row],[Precio de Venta]]*0.16)*Ventas_Wellpro[[#This Row],[Cantidad Vendida]]</f>
        <v>41.379200000000004</v>
      </c>
      <c r="H6796" s="15">
        <v>258.62</v>
      </c>
      <c r="I6796" s="17">
        <f>+Ventas_Wellpro[[#This Row],[Total de Venta sin IVA]]+Ventas_Wellpro[[#This Row],[IVA]]</f>
        <v>299.99920000000003</v>
      </c>
      <c r="J6796">
        <f>YEAR(Ventas_Wellpro[[#This Row],[Fecha]])</f>
        <v>2026</v>
      </c>
      <c r="K6796" t="str">
        <f>TEXT(Ventas_Wellpro[[#This Row],[Fecha]],"MMMM")</f>
        <v>septiembre</v>
      </c>
      <c r="L6796">
        <f>DAY(Ventas_Wellpro[[#This Row],[Fecha]])</f>
        <v>8</v>
      </c>
    </row>
    <row r="6797" spans="2:12" x14ac:dyDescent="0.25">
      <c r="B6797" s="70">
        <v>46272</v>
      </c>
      <c r="C6797" s="244" t="s">
        <v>10</v>
      </c>
      <c r="D6797" t="s">
        <v>144</v>
      </c>
      <c r="E6797" s="17">
        <v>258.62</v>
      </c>
      <c r="F6797">
        <v>1</v>
      </c>
      <c r="G6797" s="48">
        <f>+(Ventas_Wellpro[[#This Row],[Precio de Venta]]*0.16)*Ventas_Wellpro[[#This Row],[Cantidad Vendida]]</f>
        <v>41.379200000000004</v>
      </c>
      <c r="H6797" s="15">
        <v>258.62</v>
      </c>
      <c r="I6797" s="17">
        <f>+Ventas_Wellpro[[#This Row],[Total de Venta sin IVA]]+Ventas_Wellpro[[#This Row],[IVA]]</f>
        <v>299.99920000000003</v>
      </c>
      <c r="J6797">
        <f>YEAR(Ventas_Wellpro[[#This Row],[Fecha]])</f>
        <v>2026</v>
      </c>
      <c r="K6797" t="str">
        <f>TEXT(Ventas_Wellpro[[#This Row],[Fecha]],"MMMM")</f>
        <v>septiembre</v>
      </c>
      <c r="L6797">
        <f>DAY(Ventas_Wellpro[[#This Row],[Fecha]])</f>
        <v>7</v>
      </c>
    </row>
    <row r="6798" spans="2:12" x14ac:dyDescent="0.25">
      <c r="B6798" s="70">
        <v>46272</v>
      </c>
      <c r="C6798" s="244" t="s">
        <v>10</v>
      </c>
      <c r="D6798" t="s">
        <v>144</v>
      </c>
      <c r="E6798" s="17">
        <v>258.62</v>
      </c>
      <c r="F6798">
        <v>1</v>
      </c>
      <c r="G6798" s="48">
        <f>+(Ventas_Wellpro[[#This Row],[Precio de Venta]]*0.16)*Ventas_Wellpro[[#This Row],[Cantidad Vendida]]</f>
        <v>41.379200000000004</v>
      </c>
      <c r="H6798" s="15">
        <v>258.62</v>
      </c>
      <c r="I6798" s="17">
        <f>+Ventas_Wellpro[[#This Row],[Total de Venta sin IVA]]+Ventas_Wellpro[[#This Row],[IVA]]</f>
        <v>299.99920000000003</v>
      </c>
      <c r="J6798">
        <f>YEAR(Ventas_Wellpro[[#This Row],[Fecha]])</f>
        <v>2026</v>
      </c>
      <c r="K6798" t="str">
        <f>TEXT(Ventas_Wellpro[[#This Row],[Fecha]],"MMMM")</f>
        <v>septiembre</v>
      </c>
      <c r="L6798">
        <f>DAY(Ventas_Wellpro[[#This Row],[Fecha]])</f>
        <v>7</v>
      </c>
    </row>
    <row r="6799" spans="2:12" x14ac:dyDescent="0.25">
      <c r="B6799" s="70">
        <v>46272</v>
      </c>
      <c r="C6799" s="244" t="s">
        <v>10</v>
      </c>
      <c r="D6799" t="s">
        <v>144</v>
      </c>
      <c r="E6799" s="17">
        <v>258.62</v>
      </c>
      <c r="F6799">
        <v>1</v>
      </c>
      <c r="G6799" s="48">
        <f>+(Ventas_Wellpro[[#This Row],[Precio de Venta]]*0.16)*Ventas_Wellpro[[#This Row],[Cantidad Vendida]]</f>
        <v>41.379200000000004</v>
      </c>
      <c r="H6799" s="15">
        <v>258.62</v>
      </c>
      <c r="I6799" s="17">
        <f>+Ventas_Wellpro[[#This Row],[Total de Venta sin IVA]]+Ventas_Wellpro[[#This Row],[IVA]]</f>
        <v>299.99920000000003</v>
      </c>
      <c r="J6799">
        <f>YEAR(Ventas_Wellpro[[#This Row],[Fecha]])</f>
        <v>2026</v>
      </c>
      <c r="K6799" t="str">
        <f>TEXT(Ventas_Wellpro[[#This Row],[Fecha]],"MMMM")</f>
        <v>septiembre</v>
      </c>
      <c r="L6799">
        <f>DAY(Ventas_Wellpro[[#This Row],[Fecha]])</f>
        <v>7</v>
      </c>
    </row>
    <row r="6800" spans="2:12" x14ac:dyDescent="0.25">
      <c r="B6800" s="70">
        <v>46272</v>
      </c>
      <c r="C6800" s="244" t="s">
        <v>10</v>
      </c>
      <c r="D6800" t="s">
        <v>144</v>
      </c>
      <c r="E6800" s="17">
        <v>258.62</v>
      </c>
      <c r="F6800">
        <v>1</v>
      </c>
      <c r="G6800" s="48">
        <f>+(Ventas_Wellpro[[#This Row],[Precio de Venta]]*0.16)*Ventas_Wellpro[[#This Row],[Cantidad Vendida]]</f>
        <v>41.379200000000004</v>
      </c>
      <c r="H6800" s="15">
        <v>258.62</v>
      </c>
      <c r="I6800" s="17">
        <f>+Ventas_Wellpro[[#This Row],[Total de Venta sin IVA]]+Ventas_Wellpro[[#This Row],[IVA]]</f>
        <v>299.99920000000003</v>
      </c>
      <c r="J6800">
        <f>YEAR(Ventas_Wellpro[[#This Row],[Fecha]])</f>
        <v>2026</v>
      </c>
      <c r="K6800" t="str">
        <f>TEXT(Ventas_Wellpro[[#This Row],[Fecha]],"MMMM")</f>
        <v>septiembre</v>
      </c>
      <c r="L6800">
        <f>DAY(Ventas_Wellpro[[#This Row],[Fecha]])</f>
        <v>7</v>
      </c>
    </row>
    <row r="6801" spans="2:12" x14ac:dyDescent="0.25">
      <c r="B6801" s="70">
        <v>46272</v>
      </c>
      <c r="C6801" s="244" t="s">
        <v>10</v>
      </c>
      <c r="D6801" t="s">
        <v>144</v>
      </c>
      <c r="E6801" s="17">
        <v>258.62</v>
      </c>
      <c r="F6801">
        <v>1</v>
      </c>
      <c r="G6801" s="48">
        <f>+(Ventas_Wellpro[[#This Row],[Precio de Venta]]*0.16)*Ventas_Wellpro[[#This Row],[Cantidad Vendida]]</f>
        <v>41.379200000000004</v>
      </c>
      <c r="H6801" s="15">
        <v>258.62</v>
      </c>
      <c r="I6801" s="17">
        <f>+Ventas_Wellpro[[#This Row],[Total de Venta sin IVA]]+Ventas_Wellpro[[#This Row],[IVA]]</f>
        <v>299.99920000000003</v>
      </c>
      <c r="J6801">
        <f>YEAR(Ventas_Wellpro[[#This Row],[Fecha]])</f>
        <v>2026</v>
      </c>
      <c r="K6801" t="str">
        <f>TEXT(Ventas_Wellpro[[#This Row],[Fecha]],"MMMM")</f>
        <v>septiembre</v>
      </c>
      <c r="L6801">
        <f>DAY(Ventas_Wellpro[[#This Row],[Fecha]])</f>
        <v>7</v>
      </c>
    </row>
    <row r="6802" spans="2:12" x14ac:dyDescent="0.25">
      <c r="B6802" s="70">
        <v>46272</v>
      </c>
      <c r="C6802" s="244" t="s">
        <v>10</v>
      </c>
      <c r="D6802" t="s">
        <v>144</v>
      </c>
      <c r="E6802" s="17">
        <v>258.62</v>
      </c>
      <c r="F6802">
        <v>1</v>
      </c>
      <c r="G6802" s="48">
        <f>+(Ventas_Wellpro[[#This Row],[Precio de Venta]]*0.16)*Ventas_Wellpro[[#This Row],[Cantidad Vendida]]</f>
        <v>41.379200000000004</v>
      </c>
      <c r="H6802" s="15">
        <v>258.62</v>
      </c>
      <c r="I6802" s="17">
        <f>+Ventas_Wellpro[[#This Row],[Total de Venta sin IVA]]+Ventas_Wellpro[[#This Row],[IVA]]</f>
        <v>299.99920000000003</v>
      </c>
      <c r="J6802">
        <f>YEAR(Ventas_Wellpro[[#This Row],[Fecha]])</f>
        <v>2026</v>
      </c>
      <c r="K6802" t="str">
        <f>TEXT(Ventas_Wellpro[[#This Row],[Fecha]],"MMMM")</f>
        <v>septiembre</v>
      </c>
      <c r="L6802">
        <f>DAY(Ventas_Wellpro[[#This Row],[Fecha]])</f>
        <v>7</v>
      </c>
    </row>
    <row r="6803" spans="2:12" x14ac:dyDescent="0.25">
      <c r="B6803" s="70">
        <v>46272</v>
      </c>
      <c r="C6803" s="244" t="s">
        <v>10</v>
      </c>
      <c r="D6803" t="s">
        <v>144</v>
      </c>
      <c r="E6803" s="17">
        <v>258.62</v>
      </c>
      <c r="F6803">
        <v>1</v>
      </c>
      <c r="G6803" s="48">
        <f>+(Ventas_Wellpro[[#This Row],[Precio de Venta]]*0.16)*Ventas_Wellpro[[#This Row],[Cantidad Vendida]]</f>
        <v>41.379200000000004</v>
      </c>
      <c r="H6803" s="15">
        <v>258.62</v>
      </c>
      <c r="I6803" s="17">
        <f>+Ventas_Wellpro[[#This Row],[Total de Venta sin IVA]]+Ventas_Wellpro[[#This Row],[IVA]]</f>
        <v>299.99920000000003</v>
      </c>
      <c r="J6803">
        <f>YEAR(Ventas_Wellpro[[#This Row],[Fecha]])</f>
        <v>2026</v>
      </c>
      <c r="K6803" t="str">
        <f>TEXT(Ventas_Wellpro[[#This Row],[Fecha]],"MMMM")</f>
        <v>septiembre</v>
      </c>
      <c r="L6803">
        <f>DAY(Ventas_Wellpro[[#This Row],[Fecha]])</f>
        <v>7</v>
      </c>
    </row>
    <row r="6804" spans="2:12" x14ac:dyDescent="0.25">
      <c r="B6804" s="70">
        <v>46272</v>
      </c>
      <c r="C6804" s="244" t="s">
        <v>10</v>
      </c>
      <c r="D6804" t="s">
        <v>144</v>
      </c>
      <c r="E6804" s="17">
        <v>258.62</v>
      </c>
      <c r="F6804">
        <v>1</v>
      </c>
      <c r="G6804" s="48">
        <f>+(Ventas_Wellpro[[#This Row],[Precio de Venta]]*0.16)*Ventas_Wellpro[[#This Row],[Cantidad Vendida]]</f>
        <v>41.379200000000004</v>
      </c>
      <c r="H6804" s="15">
        <v>258.62</v>
      </c>
      <c r="I6804" s="17">
        <f>+Ventas_Wellpro[[#This Row],[Total de Venta sin IVA]]+Ventas_Wellpro[[#This Row],[IVA]]</f>
        <v>299.99920000000003</v>
      </c>
      <c r="J6804">
        <f>YEAR(Ventas_Wellpro[[#This Row],[Fecha]])</f>
        <v>2026</v>
      </c>
      <c r="K6804" t="str">
        <f>TEXT(Ventas_Wellpro[[#This Row],[Fecha]],"MMMM")</f>
        <v>septiembre</v>
      </c>
      <c r="L6804">
        <f>DAY(Ventas_Wellpro[[#This Row],[Fecha]])</f>
        <v>7</v>
      </c>
    </row>
    <row r="6805" spans="2:12" x14ac:dyDescent="0.25">
      <c r="B6805" s="70">
        <v>46272</v>
      </c>
      <c r="C6805" s="244" t="s">
        <v>10</v>
      </c>
      <c r="D6805" t="s">
        <v>144</v>
      </c>
      <c r="E6805" s="17">
        <v>258.62</v>
      </c>
      <c r="F6805">
        <v>1</v>
      </c>
      <c r="G6805" s="48">
        <f>+(Ventas_Wellpro[[#This Row],[Precio de Venta]]*0.16)*Ventas_Wellpro[[#This Row],[Cantidad Vendida]]</f>
        <v>41.379200000000004</v>
      </c>
      <c r="H6805" s="15">
        <v>258.62</v>
      </c>
      <c r="I6805" s="17">
        <f>+Ventas_Wellpro[[#This Row],[Total de Venta sin IVA]]+Ventas_Wellpro[[#This Row],[IVA]]</f>
        <v>299.99920000000003</v>
      </c>
      <c r="J6805">
        <f>YEAR(Ventas_Wellpro[[#This Row],[Fecha]])</f>
        <v>2026</v>
      </c>
      <c r="K6805" t="str">
        <f>TEXT(Ventas_Wellpro[[#This Row],[Fecha]],"MMMM")</f>
        <v>septiembre</v>
      </c>
      <c r="L6805">
        <f>DAY(Ventas_Wellpro[[#This Row],[Fecha]])</f>
        <v>7</v>
      </c>
    </row>
    <row r="6806" spans="2:12" x14ac:dyDescent="0.25">
      <c r="B6806" s="70">
        <v>46272</v>
      </c>
      <c r="C6806" s="244" t="s">
        <v>10</v>
      </c>
      <c r="D6806" t="s">
        <v>144</v>
      </c>
      <c r="E6806" s="17">
        <v>258.62</v>
      </c>
      <c r="F6806">
        <v>1</v>
      </c>
      <c r="G6806" s="48">
        <f>+(Ventas_Wellpro[[#This Row],[Precio de Venta]]*0.16)*Ventas_Wellpro[[#This Row],[Cantidad Vendida]]</f>
        <v>41.379200000000004</v>
      </c>
      <c r="H6806" s="15">
        <v>258.62</v>
      </c>
      <c r="I6806" s="17">
        <f>+Ventas_Wellpro[[#This Row],[Total de Venta sin IVA]]+Ventas_Wellpro[[#This Row],[IVA]]</f>
        <v>299.99920000000003</v>
      </c>
      <c r="J6806">
        <f>YEAR(Ventas_Wellpro[[#This Row],[Fecha]])</f>
        <v>2026</v>
      </c>
      <c r="K6806" t="str">
        <f>TEXT(Ventas_Wellpro[[#This Row],[Fecha]],"MMMM")</f>
        <v>septiembre</v>
      </c>
      <c r="L6806">
        <f>DAY(Ventas_Wellpro[[#This Row],[Fecha]])</f>
        <v>7</v>
      </c>
    </row>
    <row r="6807" spans="2:12" x14ac:dyDescent="0.25">
      <c r="B6807" s="70">
        <v>46272</v>
      </c>
      <c r="C6807" s="244" t="s">
        <v>10</v>
      </c>
      <c r="D6807" t="s">
        <v>144</v>
      </c>
      <c r="E6807" s="17">
        <v>258.62</v>
      </c>
      <c r="F6807">
        <v>1</v>
      </c>
      <c r="G6807" s="48">
        <f>+(Ventas_Wellpro[[#This Row],[Precio de Venta]]*0.16)*Ventas_Wellpro[[#This Row],[Cantidad Vendida]]</f>
        <v>41.379200000000004</v>
      </c>
      <c r="H6807" s="15">
        <v>258.62</v>
      </c>
      <c r="I6807" s="17">
        <f>+Ventas_Wellpro[[#This Row],[Total de Venta sin IVA]]+Ventas_Wellpro[[#This Row],[IVA]]</f>
        <v>299.99920000000003</v>
      </c>
      <c r="J6807">
        <f>YEAR(Ventas_Wellpro[[#This Row],[Fecha]])</f>
        <v>2026</v>
      </c>
      <c r="K6807" t="str">
        <f>TEXT(Ventas_Wellpro[[#This Row],[Fecha]],"MMMM")</f>
        <v>septiembre</v>
      </c>
      <c r="L6807">
        <f>DAY(Ventas_Wellpro[[#This Row],[Fecha]])</f>
        <v>7</v>
      </c>
    </row>
    <row r="6808" spans="2:12" x14ac:dyDescent="0.25">
      <c r="B6808" s="70">
        <v>46272</v>
      </c>
      <c r="C6808" s="244" t="s">
        <v>10</v>
      </c>
      <c r="D6808" t="s">
        <v>144</v>
      </c>
      <c r="E6808" s="17">
        <v>258.62</v>
      </c>
      <c r="F6808">
        <v>1</v>
      </c>
      <c r="G6808" s="48">
        <f>+(Ventas_Wellpro[[#This Row],[Precio de Venta]]*0.16)*Ventas_Wellpro[[#This Row],[Cantidad Vendida]]</f>
        <v>41.379200000000004</v>
      </c>
      <c r="H6808" s="15">
        <v>258.62</v>
      </c>
      <c r="I6808" s="17">
        <f>+Ventas_Wellpro[[#This Row],[Total de Venta sin IVA]]+Ventas_Wellpro[[#This Row],[IVA]]</f>
        <v>299.99920000000003</v>
      </c>
      <c r="J6808">
        <f>YEAR(Ventas_Wellpro[[#This Row],[Fecha]])</f>
        <v>2026</v>
      </c>
      <c r="K6808" t="str">
        <f>TEXT(Ventas_Wellpro[[#This Row],[Fecha]],"MMMM")</f>
        <v>septiembre</v>
      </c>
      <c r="L6808">
        <f>DAY(Ventas_Wellpro[[#This Row],[Fecha]])</f>
        <v>7</v>
      </c>
    </row>
    <row r="6809" spans="2:12" x14ac:dyDescent="0.25">
      <c r="B6809" s="70">
        <v>46272</v>
      </c>
      <c r="C6809" s="244" t="s">
        <v>10</v>
      </c>
      <c r="D6809" t="s">
        <v>144</v>
      </c>
      <c r="E6809" s="17">
        <v>258.62</v>
      </c>
      <c r="F6809">
        <v>1</v>
      </c>
      <c r="G6809" s="48">
        <f>+(Ventas_Wellpro[[#This Row],[Precio de Venta]]*0.16)*Ventas_Wellpro[[#This Row],[Cantidad Vendida]]</f>
        <v>41.379200000000004</v>
      </c>
      <c r="H6809" s="15">
        <v>258.62</v>
      </c>
      <c r="I6809" s="17">
        <f>+Ventas_Wellpro[[#This Row],[Total de Venta sin IVA]]+Ventas_Wellpro[[#This Row],[IVA]]</f>
        <v>299.99920000000003</v>
      </c>
      <c r="J6809">
        <f>YEAR(Ventas_Wellpro[[#This Row],[Fecha]])</f>
        <v>2026</v>
      </c>
      <c r="K6809" t="str">
        <f>TEXT(Ventas_Wellpro[[#This Row],[Fecha]],"MMMM")</f>
        <v>septiembre</v>
      </c>
      <c r="L6809">
        <f>DAY(Ventas_Wellpro[[#This Row],[Fecha]])</f>
        <v>7</v>
      </c>
    </row>
    <row r="6810" spans="2:12" x14ac:dyDescent="0.25">
      <c r="B6810" s="70">
        <v>46272</v>
      </c>
      <c r="C6810" s="244" t="s">
        <v>10</v>
      </c>
      <c r="D6810" t="s">
        <v>144</v>
      </c>
      <c r="E6810" s="17">
        <v>258.62</v>
      </c>
      <c r="F6810">
        <v>1</v>
      </c>
      <c r="G6810" s="48">
        <f>+(Ventas_Wellpro[[#This Row],[Precio de Venta]]*0.16)*Ventas_Wellpro[[#This Row],[Cantidad Vendida]]</f>
        <v>41.379200000000004</v>
      </c>
      <c r="H6810" s="15">
        <v>258.62</v>
      </c>
      <c r="I6810" s="17">
        <f>+Ventas_Wellpro[[#This Row],[Total de Venta sin IVA]]+Ventas_Wellpro[[#This Row],[IVA]]</f>
        <v>299.99920000000003</v>
      </c>
      <c r="J6810">
        <f>YEAR(Ventas_Wellpro[[#This Row],[Fecha]])</f>
        <v>2026</v>
      </c>
      <c r="K6810" t="str">
        <f>TEXT(Ventas_Wellpro[[#This Row],[Fecha]],"MMMM")</f>
        <v>septiembre</v>
      </c>
      <c r="L6810">
        <f>DAY(Ventas_Wellpro[[#This Row],[Fecha]])</f>
        <v>7</v>
      </c>
    </row>
    <row r="6811" spans="2:12" x14ac:dyDescent="0.25">
      <c r="B6811" s="70">
        <v>46272</v>
      </c>
      <c r="C6811" s="244" t="s">
        <v>10</v>
      </c>
      <c r="D6811" t="s">
        <v>144</v>
      </c>
      <c r="E6811" s="17">
        <v>258.62</v>
      </c>
      <c r="F6811">
        <v>1</v>
      </c>
      <c r="G6811" s="48">
        <f>+(Ventas_Wellpro[[#This Row],[Precio de Venta]]*0.16)*Ventas_Wellpro[[#This Row],[Cantidad Vendida]]</f>
        <v>41.379200000000004</v>
      </c>
      <c r="H6811" s="15">
        <v>258.62</v>
      </c>
      <c r="I6811" s="17">
        <f>+Ventas_Wellpro[[#This Row],[Total de Venta sin IVA]]+Ventas_Wellpro[[#This Row],[IVA]]</f>
        <v>299.99920000000003</v>
      </c>
      <c r="J6811">
        <f>YEAR(Ventas_Wellpro[[#This Row],[Fecha]])</f>
        <v>2026</v>
      </c>
      <c r="K6811" t="str">
        <f>TEXT(Ventas_Wellpro[[#This Row],[Fecha]],"MMMM")</f>
        <v>septiembre</v>
      </c>
      <c r="L6811">
        <f>DAY(Ventas_Wellpro[[#This Row],[Fecha]])</f>
        <v>7</v>
      </c>
    </row>
    <row r="6812" spans="2:12" x14ac:dyDescent="0.25">
      <c r="B6812" s="70">
        <v>46272</v>
      </c>
      <c r="C6812" s="244" t="s">
        <v>10</v>
      </c>
      <c r="D6812" t="s">
        <v>144</v>
      </c>
      <c r="E6812" s="17">
        <v>258.62</v>
      </c>
      <c r="F6812">
        <v>1</v>
      </c>
      <c r="G6812" s="48">
        <f>+(Ventas_Wellpro[[#This Row],[Precio de Venta]]*0.16)*Ventas_Wellpro[[#This Row],[Cantidad Vendida]]</f>
        <v>41.379200000000004</v>
      </c>
      <c r="H6812" s="15">
        <v>258.62</v>
      </c>
      <c r="I6812" s="17">
        <f>+Ventas_Wellpro[[#This Row],[Total de Venta sin IVA]]+Ventas_Wellpro[[#This Row],[IVA]]</f>
        <v>299.99920000000003</v>
      </c>
      <c r="J6812">
        <f>YEAR(Ventas_Wellpro[[#This Row],[Fecha]])</f>
        <v>2026</v>
      </c>
      <c r="K6812" t="str">
        <f>TEXT(Ventas_Wellpro[[#This Row],[Fecha]],"MMMM")</f>
        <v>septiembre</v>
      </c>
      <c r="L6812">
        <f>DAY(Ventas_Wellpro[[#This Row],[Fecha]])</f>
        <v>7</v>
      </c>
    </row>
    <row r="6813" spans="2:12" x14ac:dyDescent="0.25">
      <c r="B6813" s="70">
        <v>46272</v>
      </c>
      <c r="C6813" s="244" t="s">
        <v>10</v>
      </c>
      <c r="D6813" t="s">
        <v>144</v>
      </c>
      <c r="E6813" s="17">
        <v>258.62</v>
      </c>
      <c r="F6813">
        <v>1</v>
      </c>
      <c r="G6813" s="48">
        <f>+(Ventas_Wellpro[[#This Row],[Precio de Venta]]*0.16)*Ventas_Wellpro[[#This Row],[Cantidad Vendida]]</f>
        <v>41.379200000000004</v>
      </c>
      <c r="H6813" s="15">
        <v>258.62</v>
      </c>
      <c r="I6813" s="17">
        <f>+Ventas_Wellpro[[#This Row],[Total de Venta sin IVA]]+Ventas_Wellpro[[#This Row],[IVA]]</f>
        <v>299.99920000000003</v>
      </c>
      <c r="J6813">
        <f>YEAR(Ventas_Wellpro[[#This Row],[Fecha]])</f>
        <v>2026</v>
      </c>
      <c r="K6813" t="str">
        <f>TEXT(Ventas_Wellpro[[#This Row],[Fecha]],"MMMM")</f>
        <v>septiembre</v>
      </c>
      <c r="L6813">
        <f>DAY(Ventas_Wellpro[[#This Row],[Fecha]])</f>
        <v>7</v>
      </c>
    </row>
    <row r="6814" spans="2:12" x14ac:dyDescent="0.25">
      <c r="B6814" s="70">
        <v>46272</v>
      </c>
      <c r="C6814" s="244" t="s">
        <v>10</v>
      </c>
      <c r="D6814" t="s">
        <v>144</v>
      </c>
      <c r="E6814" s="17">
        <v>258.62</v>
      </c>
      <c r="F6814">
        <v>1</v>
      </c>
      <c r="G6814" s="48">
        <f>+(Ventas_Wellpro[[#This Row],[Precio de Venta]]*0.16)*Ventas_Wellpro[[#This Row],[Cantidad Vendida]]</f>
        <v>41.379200000000004</v>
      </c>
      <c r="H6814" s="15">
        <v>258.62</v>
      </c>
      <c r="I6814" s="17">
        <f>+Ventas_Wellpro[[#This Row],[Total de Venta sin IVA]]+Ventas_Wellpro[[#This Row],[IVA]]</f>
        <v>299.99920000000003</v>
      </c>
      <c r="J6814">
        <f>YEAR(Ventas_Wellpro[[#This Row],[Fecha]])</f>
        <v>2026</v>
      </c>
      <c r="K6814" t="str">
        <f>TEXT(Ventas_Wellpro[[#This Row],[Fecha]],"MMMM")</f>
        <v>septiembre</v>
      </c>
      <c r="L6814">
        <f>DAY(Ventas_Wellpro[[#This Row],[Fecha]])</f>
        <v>7</v>
      </c>
    </row>
    <row r="6815" spans="2:12" x14ac:dyDescent="0.25">
      <c r="B6815" s="70">
        <v>46272</v>
      </c>
      <c r="C6815" s="244" t="s">
        <v>10</v>
      </c>
      <c r="D6815" t="s">
        <v>144</v>
      </c>
      <c r="E6815" s="17">
        <v>258.62</v>
      </c>
      <c r="F6815">
        <v>1</v>
      </c>
      <c r="G6815" s="48">
        <f>+(Ventas_Wellpro[[#This Row],[Precio de Venta]]*0.16)*Ventas_Wellpro[[#This Row],[Cantidad Vendida]]</f>
        <v>41.379200000000004</v>
      </c>
      <c r="H6815" s="15">
        <v>258.62</v>
      </c>
      <c r="I6815" s="17">
        <f>+Ventas_Wellpro[[#This Row],[Total de Venta sin IVA]]+Ventas_Wellpro[[#This Row],[IVA]]</f>
        <v>299.99920000000003</v>
      </c>
      <c r="J6815">
        <f>YEAR(Ventas_Wellpro[[#This Row],[Fecha]])</f>
        <v>2026</v>
      </c>
      <c r="K6815" t="str">
        <f>TEXT(Ventas_Wellpro[[#This Row],[Fecha]],"MMMM")</f>
        <v>septiembre</v>
      </c>
      <c r="L6815">
        <f>DAY(Ventas_Wellpro[[#This Row],[Fecha]])</f>
        <v>7</v>
      </c>
    </row>
    <row r="6816" spans="2:12" x14ac:dyDescent="0.25">
      <c r="B6816" s="70">
        <v>46273</v>
      </c>
      <c r="C6816" s="244" t="s">
        <v>10</v>
      </c>
      <c r="D6816" t="s">
        <v>144</v>
      </c>
      <c r="E6816" s="17">
        <v>258.62</v>
      </c>
      <c r="F6816">
        <v>1</v>
      </c>
      <c r="G6816" s="48">
        <f>+(Ventas_Wellpro[[#This Row],[Precio de Venta]]*0.16)*Ventas_Wellpro[[#This Row],[Cantidad Vendida]]</f>
        <v>41.379200000000004</v>
      </c>
      <c r="H6816" s="15">
        <v>258.62</v>
      </c>
      <c r="I6816" s="17">
        <f>+Ventas_Wellpro[[#This Row],[Total de Venta sin IVA]]+Ventas_Wellpro[[#This Row],[IVA]]</f>
        <v>299.99920000000003</v>
      </c>
      <c r="J6816">
        <f>YEAR(Ventas_Wellpro[[#This Row],[Fecha]])</f>
        <v>2026</v>
      </c>
      <c r="K6816" t="str">
        <f>TEXT(Ventas_Wellpro[[#This Row],[Fecha]],"MMMM")</f>
        <v>septiembre</v>
      </c>
      <c r="L6816">
        <f>DAY(Ventas_Wellpro[[#This Row],[Fecha]])</f>
        <v>8</v>
      </c>
    </row>
    <row r="6817" spans="2:12" x14ac:dyDescent="0.25">
      <c r="B6817" s="70">
        <v>46273</v>
      </c>
      <c r="C6817" s="244" t="s">
        <v>10</v>
      </c>
      <c r="D6817" t="s">
        <v>144</v>
      </c>
      <c r="E6817" s="17">
        <v>258.62</v>
      </c>
      <c r="F6817">
        <v>1</v>
      </c>
      <c r="G6817" s="48">
        <f>+(Ventas_Wellpro[[#This Row],[Precio de Venta]]*0.16)*Ventas_Wellpro[[#This Row],[Cantidad Vendida]]</f>
        <v>41.379200000000004</v>
      </c>
      <c r="H6817" s="15">
        <v>258.62</v>
      </c>
      <c r="I6817" s="17">
        <f>+Ventas_Wellpro[[#This Row],[Total de Venta sin IVA]]+Ventas_Wellpro[[#This Row],[IVA]]</f>
        <v>299.99920000000003</v>
      </c>
      <c r="J6817">
        <f>YEAR(Ventas_Wellpro[[#This Row],[Fecha]])</f>
        <v>2026</v>
      </c>
      <c r="K6817" t="str">
        <f>TEXT(Ventas_Wellpro[[#This Row],[Fecha]],"MMMM")</f>
        <v>septiembre</v>
      </c>
      <c r="L6817">
        <f>DAY(Ventas_Wellpro[[#This Row],[Fecha]])</f>
        <v>8</v>
      </c>
    </row>
    <row r="6818" spans="2:12" x14ac:dyDescent="0.25">
      <c r="B6818" s="70">
        <v>46273</v>
      </c>
      <c r="C6818" s="244" t="s">
        <v>17</v>
      </c>
      <c r="D6818" t="s">
        <v>196</v>
      </c>
      <c r="E6818" s="17">
        <v>498.66</v>
      </c>
      <c r="F6818">
        <v>6</v>
      </c>
      <c r="G6818" s="48">
        <f>+(Ventas_Wellpro[[#This Row],[Precio de Venta]]*0.16)*Ventas_Wellpro[[#This Row],[Cantidad Vendida]]</f>
        <v>478.71360000000004</v>
      </c>
      <c r="H6818" s="15">
        <v>2991.96</v>
      </c>
      <c r="I6818" s="17">
        <f>+Ventas_Wellpro[[#This Row],[Total de Venta sin IVA]]+Ventas_Wellpro[[#This Row],[IVA]]</f>
        <v>3470.6736000000001</v>
      </c>
      <c r="J6818">
        <f>YEAR(Ventas_Wellpro[[#This Row],[Fecha]])</f>
        <v>2026</v>
      </c>
      <c r="K6818" t="str">
        <f>TEXT(Ventas_Wellpro[[#This Row],[Fecha]],"MMMM")</f>
        <v>septiembre</v>
      </c>
      <c r="L6818">
        <f>DAY(Ventas_Wellpro[[#This Row],[Fecha]])</f>
        <v>8</v>
      </c>
    </row>
    <row r="6819" spans="2:12" x14ac:dyDescent="0.25">
      <c r="B6819" s="70">
        <v>46273</v>
      </c>
      <c r="C6819" s="244" t="s">
        <v>17</v>
      </c>
      <c r="D6819" t="s">
        <v>196</v>
      </c>
      <c r="E6819" s="17">
        <v>498.66</v>
      </c>
      <c r="F6819">
        <v>6</v>
      </c>
      <c r="G6819" s="48">
        <f>+(Ventas_Wellpro[[#This Row],[Precio de Venta]]*0.16)*Ventas_Wellpro[[#This Row],[Cantidad Vendida]]</f>
        <v>478.71360000000004</v>
      </c>
      <c r="H6819" s="15">
        <v>2991.96</v>
      </c>
      <c r="I6819" s="17">
        <f>+Ventas_Wellpro[[#This Row],[Total de Venta sin IVA]]+Ventas_Wellpro[[#This Row],[IVA]]</f>
        <v>3470.6736000000001</v>
      </c>
      <c r="J6819">
        <f>YEAR(Ventas_Wellpro[[#This Row],[Fecha]])</f>
        <v>2026</v>
      </c>
      <c r="K6819" t="str">
        <f>TEXT(Ventas_Wellpro[[#This Row],[Fecha]],"MMMM")</f>
        <v>septiembre</v>
      </c>
      <c r="L6819">
        <f>DAY(Ventas_Wellpro[[#This Row],[Fecha]])</f>
        <v>8</v>
      </c>
    </row>
    <row r="6820" spans="2:12" x14ac:dyDescent="0.25">
      <c r="B6820" s="70">
        <v>46273</v>
      </c>
      <c r="C6820" s="244" t="s">
        <v>17</v>
      </c>
      <c r="D6820" t="s">
        <v>196</v>
      </c>
      <c r="E6820" s="17">
        <v>498.66</v>
      </c>
      <c r="F6820">
        <v>6</v>
      </c>
      <c r="G6820" s="48">
        <f>+(Ventas_Wellpro[[#This Row],[Precio de Venta]]*0.16)*Ventas_Wellpro[[#This Row],[Cantidad Vendida]]</f>
        <v>478.71360000000004</v>
      </c>
      <c r="H6820" s="15">
        <v>2991.96</v>
      </c>
      <c r="I6820" s="17">
        <f>+Ventas_Wellpro[[#This Row],[Total de Venta sin IVA]]+Ventas_Wellpro[[#This Row],[IVA]]</f>
        <v>3470.6736000000001</v>
      </c>
      <c r="J6820">
        <f>YEAR(Ventas_Wellpro[[#This Row],[Fecha]])</f>
        <v>2026</v>
      </c>
      <c r="K6820" t="str">
        <f>TEXT(Ventas_Wellpro[[#This Row],[Fecha]],"MMMM")</f>
        <v>septiembre</v>
      </c>
      <c r="L6820">
        <f>DAY(Ventas_Wellpro[[#This Row],[Fecha]])</f>
        <v>8</v>
      </c>
    </row>
    <row r="6821" spans="2:12" x14ac:dyDescent="0.25">
      <c r="B6821" s="70">
        <v>46273</v>
      </c>
      <c r="C6821" s="244" t="s">
        <v>15</v>
      </c>
      <c r="D6821" t="s">
        <v>265</v>
      </c>
      <c r="E6821" s="17">
        <v>506.4</v>
      </c>
      <c r="F6821">
        <v>520</v>
      </c>
      <c r="G6821" s="48">
        <f>+(Ventas_Wellpro[[#This Row],[Precio de Venta]]*0.16)*Ventas_Wellpro[[#This Row],[Cantidad Vendida]]</f>
        <v>42132.480000000003</v>
      </c>
      <c r="H6821" s="15">
        <v>263328</v>
      </c>
      <c r="I6821" s="17">
        <f>+Ventas_Wellpro[[#This Row],[Total de Venta sin IVA]]+Ventas_Wellpro[[#This Row],[IVA]]</f>
        <v>305460.47999999998</v>
      </c>
      <c r="J6821">
        <f>YEAR(Ventas_Wellpro[[#This Row],[Fecha]])</f>
        <v>2026</v>
      </c>
      <c r="K6821" t="str">
        <f>TEXT(Ventas_Wellpro[[#This Row],[Fecha]],"MMMM")</f>
        <v>septiembre</v>
      </c>
      <c r="L6821">
        <f>DAY(Ventas_Wellpro[[#This Row],[Fecha]])</f>
        <v>8</v>
      </c>
    </row>
    <row r="6822" spans="2:12" x14ac:dyDescent="0.25">
      <c r="B6822" s="70">
        <v>46273</v>
      </c>
      <c r="C6822" s="244" t="s">
        <v>15</v>
      </c>
      <c r="D6822" t="s">
        <v>145</v>
      </c>
      <c r="E6822" s="17">
        <v>632.99</v>
      </c>
      <c r="F6822">
        <v>8</v>
      </c>
      <c r="G6822" s="48">
        <f>+(Ventas_Wellpro[[#This Row],[Precio de Venta]]*0.16)*Ventas_Wellpro[[#This Row],[Cantidad Vendida]]</f>
        <v>810.22720000000004</v>
      </c>
      <c r="H6822" s="15">
        <v>5063.92</v>
      </c>
      <c r="I6822" s="17">
        <f>+Ventas_Wellpro[[#This Row],[Total de Venta sin IVA]]+Ventas_Wellpro[[#This Row],[IVA]]</f>
        <v>5874.1472000000003</v>
      </c>
      <c r="J6822">
        <f>YEAR(Ventas_Wellpro[[#This Row],[Fecha]])</f>
        <v>2026</v>
      </c>
      <c r="K6822" t="str">
        <f>TEXT(Ventas_Wellpro[[#This Row],[Fecha]],"MMMM")</f>
        <v>septiembre</v>
      </c>
      <c r="L6822">
        <f>DAY(Ventas_Wellpro[[#This Row],[Fecha]])</f>
        <v>8</v>
      </c>
    </row>
    <row r="6823" spans="2:12" x14ac:dyDescent="0.25">
      <c r="B6823" s="70">
        <v>46273</v>
      </c>
      <c r="C6823" s="244" t="s">
        <v>15</v>
      </c>
      <c r="D6823" t="s">
        <v>215</v>
      </c>
      <c r="E6823" s="17">
        <v>505.86</v>
      </c>
      <c r="F6823">
        <v>63</v>
      </c>
      <c r="G6823" s="48">
        <f>+(Ventas_Wellpro[[#This Row],[Precio de Venta]]*0.16)*Ventas_Wellpro[[#This Row],[Cantidad Vendida]]</f>
        <v>5099.0688</v>
      </c>
      <c r="H6823" s="15">
        <v>31869.18</v>
      </c>
      <c r="I6823" s="17">
        <f>+Ventas_Wellpro[[#This Row],[Total de Venta sin IVA]]+Ventas_Wellpro[[#This Row],[IVA]]</f>
        <v>36968.248800000001</v>
      </c>
      <c r="J6823">
        <f>YEAR(Ventas_Wellpro[[#This Row],[Fecha]])</f>
        <v>2026</v>
      </c>
      <c r="K6823" t="str">
        <f>TEXT(Ventas_Wellpro[[#This Row],[Fecha]],"MMMM")</f>
        <v>septiembre</v>
      </c>
      <c r="L6823">
        <f>DAY(Ventas_Wellpro[[#This Row],[Fecha]])</f>
        <v>8</v>
      </c>
    </row>
    <row r="6824" spans="2:12" x14ac:dyDescent="0.25">
      <c r="B6824" s="70">
        <v>46273</v>
      </c>
      <c r="C6824" s="244" t="s">
        <v>278</v>
      </c>
      <c r="D6824" t="s">
        <v>265</v>
      </c>
      <c r="E6824" s="17">
        <v>656.37</v>
      </c>
      <c r="F6824">
        <v>516</v>
      </c>
      <c r="G6824" s="48">
        <f>+(Ventas_Wellpro[[#This Row],[Precio de Venta]]*0.16)*Ventas_Wellpro[[#This Row],[Cantidad Vendida]]</f>
        <v>54189.907200000001</v>
      </c>
      <c r="H6824" s="15">
        <v>338686.92</v>
      </c>
      <c r="I6824" s="17">
        <f>+Ventas_Wellpro[[#This Row],[Total de Venta sin IVA]]+Ventas_Wellpro[[#This Row],[IVA]]</f>
        <v>392876.8272</v>
      </c>
      <c r="J6824">
        <f>YEAR(Ventas_Wellpro[[#This Row],[Fecha]])</f>
        <v>2026</v>
      </c>
      <c r="K6824" t="str">
        <f>TEXT(Ventas_Wellpro[[#This Row],[Fecha]],"MMMM")</f>
        <v>septiembre</v>
      </c>
      <c r="L6824">
        <f>DAY(Ventas_Wellpro[[#This Row],[Fecha]])</f>
        <v>8</v>
      </c>
    </row>
    <row r="6825" spans="2:12" x14ac:dyDescent="0.25">
      <c r="B6825" s="70">
        <v>46272</v>
      </c>
      <c r="C6825" s="244" t="s">
        <v>147</v>
      </c>
      <c r="D6825" t="s">
        <v>144</v>
      </c>
      <c r="E6825" s="17">
        <v>68.97</v>
      </c>
      <c r="F6825">
        <v>1</v>
      </c>
      <c r="G6825" s="48">
        <f>+(Ventas_Wellpro[[#This Row],[Precio de Venta]]*0.16)*Ventas_Wellpro[[#This Row],[Cantidad Vendida]]</f>
        <v>11.0352</v>
      </c>
      <c r="H6825" s="15">
        <v>68.97</v>
      </c>
      <c r="I6825" s="17">
        <f>+Ventas_Wellpro[[#This Row],[Total de Venta sin IVA]]+Ventas_Wellpro[[#This Row],[IVA]]</f>
        <v>80.005200000000002</v>
      </c>
      <c r="J6825">
        <f>YEAR(Ventas_Wellpro[[#This Row],[Fecha]])</f>
        <v>2026</v>
      </c>
      <c r="K6825" t="str">
        <f>TEXT(Ventas_Wellpro[[#This Row],[Fecha]],"MMMM")</f>
        <v>septiembre</v>
      </c>
      <c r="L6825">
        <f>DAY(Ventas_Wellpro[[#This Row],[Fecha]])</f>
        <v>7</v>
      </c>
    </row>
    <row r="6826" spans="2:12" x14ac:dyDescent="0.25">
      <c r="B6826" s="70">
        <v>46272</v>
      </c>
      <c r="C6826" s="244" t="s">
        <v>147</v>
      </c>
      <c r="D6826" t="s">
        <v>144</v>
      </c>
      <c r="E6826" s="17">
        <v>68.97</v>
      </c>
      <c r="F6826">
        <v>1</v>
      </c>
      <c r="G6826" s="48">
        <f>+(Ventas_Wellpro[[#This Row],[Precio de Venta]]*0.16)*Ventas_Wellpro[[#This Row],[Cantidad Vendida]]</f>
        <v>11.0352</v>
      </c>
      <c r="H6826" s="15">
        <v>68.97</v>
      </c>
      <c r="I6826" s="17">
        <f>+Ventas_Wellpro[[#This Row],[Total de Venta sin IVA]]+Ventas_Wellpro[[#This Row],[IVA]]</f>
        <v>80.005200000000002</v>
      </c>
      <c r="J6826">
        <f>YEAR(Ventas_Wellpro[[#This Row],[Fecha]])</f>
        <v>2026</v>
      </c>
      <c r="K6826" t="str">
        <f>TEXT(Ventas_Wellpro[[#This Row],[Fecha]],"MMMM")</f>
        <v>septiembre</v>
      </c>
      <c r="L6826">
        <f>DAY(Ventas_Wellpro[[#This Row],[Fecha]])</f>
        <v>7</v>
      </c>
    </row>
    <row r="6827" spans="2:12" x14ac:dyDescent="0.25">
      <c r="B6827" s="70">
        <v>46272</v>
      </c>
      <c r="C6827" s="244" t="s">
        <v>147</v>
      </c>
      <c r="D6827" t="s">
        <v>144</v>
      </c>
      <c r="E6827" s="17">
        <v>68.97</v>
      </c>
      <c r="F6827">
        <v>1</v>
      </c>
      <c r="G6827" s="48">
        <f>+(Ventas_Wellpro[[#This Row],[Precio de Venta]]*0.16)*Ventas_Wellpro[[#This Row],[Cantidad Vendida]]</f>
        <v>11.0352</v>
      </c>
      <c r="H6827" s="15">
        <v>68.97</v>
      </c>
      <c r="I6827" s="17">
        <f>+Ventas_Wellpro[[#This Row],[Total de Venta sin IVA]]+Ventas_Wellpro[[#This Row],[IVA]]</f>
        <v>80.005200000000002</v>
      </c>
      <c r="J6827">
        <f>YEAR(Ventas_Wellpro[[#This Row],[Fecha]])</f>
        <v>2026</v>
      </c>
      <c r="K6827" t="str">
        <f>TEXT(Ventas_Wellpro[[#This Row],[Fecha]],"MMMM")</f>
        <v>septiembre</v>
      </c>
      <c r="L6827">
        <f>DAY(Ventas_Wellpro[[#This Row],[Fecha]])</f>
        <v>7</v>
      </c>
    </row>
    <row r="6828" spans="2:12" x14ac:dyDescent="0.25">
      <c r="B6828" s="70">
        <v>46272</v>
      </c>
      <c r="C6828" s="244" t="s">
        <v>147</v>
      </c>
      <c r="D6828" t="s">
        <v>144</v>
      </c>
      <c r="E6828" s="17">
        <v>68.97</v>
      </c>
      <c r="F6828">
        <v>1</v>
      </c>
      <c r="G6828" s="48">
        <f>+(Ventas_Wellpro[[#This Row],[Precio de Venta]]*0.16)*Ventas_Wellpro[[#This Row],[Cantidad Vendida]]</f>
        <v>11.0352</v>
      </c>
      <c r="H6828" s="15">
        <v>68.97</v>
      </c>
      <c r="I6828" s="17">
        <f>+Ventas_Wellpro[[#This Row],[Total de Venta sin IVA]]+Ventas_Wellpro[[#This Row],[IVA]]</f>
        <v>80.005200000000002</v>
      </c>
      <c r="J6828">
        <f>YEAR(Ventas_Wellpro[[#This Row],[Fecha]])</f>
        <v>2026</v>
      </c>
      <c r="K6828" t="str">
        <f>TEXT(Ventas_Wellpro[[#This Row],[Fecha]],"MMMM")</f>
        <v>septiembre</v>
      </c>
      <c r="L6828">
        <f>DAY(Ventas_Wellpro[[#This Row],[Fecha]])</f>
        <v>7</v>
      </c>
    </row>
    <row r="6829" spans="2:12" x14ac:dyDescent="0.25">
      <c r="B6829" s="70">
        <v>46273</v>
      </c>
      <c r="C6829" s="244" t="s">
        <v>147</v>
      </c>
      <c r="D6829" t="s">
        <v>144</v>
      </c>
      <c r="E6829" s="17">
        <v>68.97</v>
      </c>
      <c r="F6829">
        <v>1</v>
      </c>
      <c r="G6829" s="48">
        <f>+(Ventas_Wellpro[[#This Row],[Precio de Venta]]*0.16)*Ventas_Wellpro[[#This Row],[Cantidad Vendida]]</f>
        <v>11.0352</v>
      </c>
      <c r="H6829" s="15">
        <v>68.97</v>
      </c>
      <c r="I6829" s="17">
        <f>+Ventas_Wellpro[[#This Row],[Total de Venta sin IVA]]+Ventas_Wellpro[[#This Row],[IVA]]</f>
        <v>80.005200000000002</v>
      </c>
      <c r="J6829">
        <f>YEAR(Ventas_Wellpro[[#This Row],[Fecha]])</f>
        <v>2026</v>
      </c>
      <c r="K6829" t="str">
        <f>TEXT(Ventas_Wellpro[[#This Row],[Fecha]],"MMMM")</f>
        <v>septiembre</v>
      </c>
      <c r="L6829">
        <f>DAY(Ventas_Wellpro[[#This Row],[Fecha]])</f>
        <v>8</v>
      </c>
    </row>
    <row r="6830" spans="2:12" x14ac:dyDescent="0.25">
      <c r="B6830" s="70">
        <v>46273</v>
      </c>
      <c r="C6830" s="244" t="s">
        <v>147</v>
      </c>
      <c r="D6830" t="s">
        <v>144</v>
      </c>
      <c r="E6830" s="17">
        <v>68.97</v>
      </c>
      <c r="F6830">
        <v>1</v>
      </c>
      <c r="G6830" s="48">
        <f>+(Ventas_Wellpro[[#This Row],[Precio de Venta]]*0.16)*Ventas_Wellpro[[#This Row],[Cantidad Vendida]]</f>
        <v>11.0352</v>
      </c>
      <c r="H6830" s="15">
        <v>68.97</v>
      </c>
      <c r="I6830" s="17">
        <f>+Ventas_Wellpro[[#This Row],[Total de Venta sin IVA]]+Ventas_Wellpro[[#This Row],[IVA]]</f>
        <v>80.005200000000002</v>
      </c>
      <c r="J6830">
        <f>YEAR(Ventas_Wellpro[[#This Row],[Fecha]])</f>
        <v>2026</v>
      </c>
      <c r="K6830" t="str">
        <f>TEXT(Ventas_Wellpro[[#This Row],[Fecha]],"MMMM")</f>
        <v>septiembre</v>
      </c>
      <c r="L6830">
        <f>DAY(Ventas_Wellpro[[#This Row],[Fecha]])</f>
        <v>8</v>
      </c>
    </row>
    <row r="6831" spans="2:12" x14ac:dyDescent="0.25">
      <c r="B6831" s="70">
        <v>46273</v>
      </c>
      <c r="C6831" s="244" t="s">
        <v>147</v>
      </c>
      <c r="D6831" t="s">
        <v>144</v>
      </c>
      <c r="E6831" s="17">
        <v>68.97</v>
      </c>
      <c r="F6831">
        <v>1</v>
      </c>
      <c r="G6831" s="48">
        <f>+(Ventas_Wellpro[[#This Row],[Precio de Venta]]*0.16)*Ventas_Wellpro[[#This Row],[Cantidad Vendida]]</f>
        <v>11.0352</v>
      </c>
      <c r="H6831" s="15">
        <v>68.97</v>
      </c>
      <c r="I6831" s="17">
        <f>+Ventas_Wellpro[[#This Row],[Total de Venta sin IVA]]+Ventas_Wellpro[[#This Row],[IVA]]</f>
        <v>80.005200000000002</v>
      </c>
      <c r="J6831">
        <f>YEAR(Ventas_Wellpro[[#This Row],[Fecha]])</f>
        <v>2026</v>
      </c>
      <c r="K6831" t="str">
        <f>TEXT(Ventas_Wellpro[[#This Row],[Fecha]],"MMMM")</f>
        <v>septiembre</v>
      </c>
      <c r="L6831">
        <f>DAY(Ventas_Wellpro[[#This Row],[Fecha]])</f>
        <v>8</v>
      </c>
    </row>
    <row r="6832" spans="2:12" x14ac:dyDescent="0.25">
      <c r="B6832" s="70">
        <v>46273</v>
      </c>
      <c r="C6832" s="244" t="s">
        <v>147</v>
      </c>
      <c r="D6832" t="s">
        <v>144</v>
      </c>
      <c r="E6832" s="17">
        <v>68.97</v>
      </c>
      <c r="F6832">
        <v>1</v>
      </c>
      <c r="G6832" s="48">
        <f>+(Ventas_Wellpro[[#This Row],[Precio de Venta]]*0.16)*Ventas_Wellpro[[#This Row],[Cantidad Vendida]]</f>
        <v>11.0352</v>
      </c>
      <c r="H6832" s="15">
        <v>68.97</v>
      </c>
      <c r="I6832" s="17">
        <f>+Ventas_Wellpro[[#This Row],[Total de Venta sin IVA]]+Ventas_Wellpro[[#This Row],[IVA]]</f>
        <v>80.005200000000002</v>
      </c>
      <c r="J6832">
        <f>YEAR(Ventas_Wellpro[[#This Row],[Fecha]])</f>
        <v>2026</v>
      </c>
      <c r="K6832" t="str">
        <f>TEXT(Ventas_Wellpro[[#This Row],[Fecha]],"MMMM")</f>
        <v>septiembre</v>
      </c>
      <c r="L6832">
        <f>DAY(Ventas_Wellpro[[#This Row],[Fecha]])</f>
        <v>8</v>
      </c>
    </row>
    <row r="6833" spans="2:12" x14ac:dyDescent="0.25">
      <c r="B6833" s="70">
        <v>46273</v>
      </c>
      <c r="C6833" s="244" t="s">
        <v>147</v>
      </c>
      <c r="D6833" t="s">
        <v>144</v>
      </c>
      <c r="E6833" s="17">
        <v>68.97</v>
      </c>
      <c r="F6833">
        <v>1</v>
      </c>
      <c r="G6833" s="48">
        <f>+(Ventas_Wellpro[[#This Row],[Precio de Venta]]*0.16)*Ventas_Wellpro[[#This Row],[Cantidad Vendida]]</f>
        <v>11.0352</v>
      </c>
      <c r="H6833" s="15">
        <v>68.97</v>
      </c>
      <c r="I6833" s="17">
        <f>+Ventas_Wellpro[[#This Row],[Total de Venta sin IVA]]+Ventas_Wellpro[[#This Row],[IVA]]</f>
        <v>80.005200000000002</v>
      </c>
      <c r="J6833">
        <f>YEAR(Ventas_Wellpro[[#This Row],[Fecha]])</f>
        <v>2026</v>
      </c>
      <c r="K6833" t="str">
        <f>TEXT(Ventas_Wellpro[[#This Row],[Fecha]],"MMMM")</f>
        <v>septiembre</v>
      </c>
      <c r="L6833">
        <f>DAY(Ventas_Wellpro[[#This Row],[Fecha]])</f>
        <v>8</v>
      </c>
    </row>
    <row r="6834" spans="2:12" x14ac:dyDescent="0.25">
      <c r="B6834" s="70">
        <v>46273</v>
      </c>
      <c r="C6834" s="244" t="s">
        <v>147</v>
      </c>
      <c r="D6834" t="s">
        <v>144</v>
      </c>
      <c r="E6834" s="17">
        <v>68.97</v>
      </c>
      <c r="F6834">
        <v>1</v>
      </c>
      <c r="G6834" s="48">
        <f>+(Ventas_Wellpro[[#This Row],[Precio de Venta]]*0.16)*Ventas_Wellpro[[#This Row],[Cantidad Vendida]]</f>
        <v>11.0352</v>
      </c>
      <c r="H6834" s="15">
        <v>68.97</v>
      </c>
      <c r="I6834" s="17">
        <f>+Ventas_Wellpro[[#This Row],[Total de Venta sin IVA]]+Ventas_Wellpro[[#This Row],[IVA]]</f>
        <v>80.005200000000002</v>
      </c>
      <c r="J6834">
        <f>YEAR(Ventas_Wellpro[[#This Row],[Fecha]])</f>
        <v>2026</v>
      </c>
      <c r="K6834" t="str">
        <f>TEXT(Ventas_Wellpro[[#This Row],[Fecha]],"MMMM")</f>
        <v>septiembre</v>
      </c>
      <c r="L6834">
        <f>DAY(Ventas_Wellpro[[#This Row],[Fecha]])</f>
        <v>8</v>
      </c>
    </row>
    <row r="6835" spans="2:12" x14ac:dyDescent="0.25">
      <c r="B6835" s="70">
        <v>46272</v>
      </c>
      <c r="C6835" s="244" t="s">
        <v>123</v>
      </c>
      <c r="D6835" t="s">
        <v>144</v>
      </c>
      <c r="E6835" s="17">
        <v>107.76</v>
      </c>
      <c r="F6835">
        <v>1</v>
      </c>
      <c r="G6835" s="48">
        <f>+(Ventas_Wellpro[[#This Row],[Precio de Venta]]*0.16)*Ventas_Wellpro[[#This Row],[Cantidad Vendida]]</f>
        <v>17.241600000000002</v>
      </c>
      <c r="H6835" s="15">
        <v>107.76</v>
      </c>
      <c r="I6835" s="17">
        <f>+Ventas_Wellpro[[#This Row],[Total de Venta sin IVA]]+Ventas_Wellpro[[#This Row],[IVA]]</f>
        <v>125.00160000000001</v>
      </c>
      <c r="J6835">
        <f>YEAR(Ventas_Wellpro[[#This Row],[Fecha]])</f>
        <v>2026</v>
      </c>
      <c r="K6835" t="str">
        <f>TEXT(Ventas_Wellpro[[#This Row],[Fecha]],"MMMM")</f>
        <v>septiembre</v>
      </c>
      <c r="L6835">
        <f>DAY(Ventas_Wellpro[[#This Row],[Fecha]])</f>
        <v>7</v>
      </c>
    </row>
    <row r="6836" spans="2:12" x14ac:dyDescent="0.25">
      <c r="B6836" s="70">
        <v>46272</v>
      </c>
      <c r="C6836" s="244" t="s">
        <v>123</v>
      </c>
      <c r="D6836" t="s">
        <v>144</v>
      </c>
      <c r="E6836" s="17">
        <v>107.76</v>
      </c>
      <c r="F6836">
        <v>1</v>
      </c>
      <c r="G6836" s="48">
        <f>+(Ventas_Wellpro[[#This Row],[Precio de Venta]]*0.16)*Ventas_Wellpro[[#This Row],[Cantidad Vendida]]</f>
        <v>17.241600000000002</v>
      </c>
      <c r="H6836" s="15">
        <v>107.76</v>
      </c>
      <c r="I6836" s="17">
        <f>+Ventas_Wellpro[[#This Row],[Total de Venta sin IVA]]+Ventas_Wellpro[[#This Row],[IVA]]</f>
        <v>125.00160000000001</v>
      </c>
      <c r="J6836">
        <f>YEAR(Ventas_Wellpro[[#This Row],[Fecha]])</f>
        <v>2026</v>
      </c>
      <c r="K6836" t="str">
        <f>TEXT(Ventas_Wellpro[[#This Row],[Fecha]],"MMMM")</f>
        <v>septiembre</v>
      </c>
      <c r="L6836">
        <f>DAY(Ventas_Wellpro[[#This Row],[Fecha]])</f>
        <v>7</v>
      </c>
    </row>
    <row r="6837" spans="2:12" x14ac:dyDescent="0.25">
      <c r="B6837" s="70">
        <v>46272</v>
      </c>
      <c r="C6837" s="244" t="s">
        <v>123</v>
      </c>
      <c r="D6837" t="s">
        <v>144</v>
      </c>
      <c r="E6837" s="17">
        <v>107.76</v>
      </c>
      <c r="F6837">
        <v>1</v>
      </c>
      <c r="G6837" s="48">
        <f>+(Ventas_Wellpro[[#This Row],[Precio de Venta]]*0.16)*Ventas_Wellpro[[#This Row],[Cantidad Vendida]]</f>
        <v>17.241600000000002</v>
      </c>
      <c r="H6837" s="15">
        <v>107.76</v>
      </c>
      <c r="I6837" s="17">
        <f>+Ventas_Wellpro[[#This Row],[Total de Venta sin IVA]]+Ventas_Wellpro[[#This Row],[IVA]]</f>
        <v>125.00160000000001</v>
      </c>
      <c r="J6837">
        <f>YEAR(Ventas_Wellpro[[#This Row],[Fecha]])</f>
        <v>2026</v>
      </c>
      <c r="K6837" t="str">
        <f>TEXT(Ventas_Wellpro[[#This Row],[Fecha]],"MMMM")</f>
        <v>septiembre</v>
      </c>
      <c r="L6837">
        <f>DAY(Ventas_Wellpro[[#This Row],[Fecha]])</f>
        <v>7</v>
      </c>
    </row>
    <row r="6838" spans="2:12" x14ac:dyDescent="0.25">
      <c r="B6838" s="70">
        <v>46272</v>
      </c>
      <c r="C6838" s="244" t="s">
        <v>123</v>
      </c>
      <c r="D6838" t="s">
        <v>144</v>
      </c>
      <c r="E6838" s="17">
        <v>107.76</v>
      </c>
      <c r="F6838">
        <v>1</v>
      </c>
      <c r="G6838" s="48">
        <f>+(Ventas_Wellpro[[#This Row],[Precio de Venta]]*0.16)*Ventas_Wellpro[[#This Row],[Cantidad Vendida]]</f>
        <v>17.241600000000002</v>
      </c>
      <c r="H6838" s="15">
        <v>107.76</v>
      </c>
      <c r="I6838" s="17">
        <f>+Ventas_Wellpro[[#This Row],[Total de Venta sin IVA]]+Ventas_Wellpro[[#This Row],[IVA]]</f>
        <v>125.00160000000001</v>
      </c>
      <c r="J6838">
        <f>YEAR(Ventas_Wellpro[[#This Row],[Fecha]])</f>
        <v>2026</v>
      </c>
      <c r="K6838" t="str">
        <f>TEXT(Ventas_Wellpro[[#This Row],[Fecha]],"MMMM")</f>
        <v>septiembre</v>
      </c>
      <c r="L6838">
        <f>DAY(Ventas_Wellpro[[#This Row],[Fecha]])</f>
        <v>7</v>
      </c>
    </row>
    <row r="6839" spans="2:12" x14ac:dyDescent="0.25">
      <c r="B6839" s="70">
        <v>46272</v>
      </c>
      <c r="C6839" s="244" t="s">
        <v>123</v>
      </c>
      <c r="D6839" t="s">
        <v>144</v>
      </c>
      <c r="E6839" s="17">
        <v>107.76</v>
      </c>
      <c r="F6839">
        <v>1</v>
      </c>
      <c r="G6839" s="48">
        <f>+(Ventas_Wellpro[[#This Row],[Precio de Venta]]*0.16)*Ventas_Wellpro[[#This Row],[Cantidad Vendida]]</f>
        <v>17.241600000000002</v>
      </c>
      <c r="H6839" s="15">
        <v>107.76</v>
      </c>
      <c r="I6839" s="17">
        <f>+Ventas_Wellpro[[#This Row],[Total de Venta sin IVA]]+Ventas_Wellpro[[#This Row],[IVA]]</f>
        <v>125.00160000000001</v>
      </c>
      <c r="J6839">
        <f>YEAR(Ventas_Wellpro[[#This Row],[Fecha]])</f>
        <v>2026</v>
      </c>
      <c r="K6839" t="str">
        <f>TEXT(Ventas_Wellpro[[#This Row],[Fecha]],"MMMM")</f>
        <v>septiembre</v>
      </c>
      <c r="L6839">
        <f>DAY(Ventas_Wellpro[[#This Row],[Fecha]])</f>
        <v>7</v>
      </c>
    </row>
    <row r="6840" spans="2:12" x14ac:dyDescent="0.25">
      <c r="B6840" s="70">
        <v>46272</v>
      </c>
      <c r="C6840" s="244" t="s">
        <v>123</v>
      </c>
      <c r="D6840" t="s">
        <v>144</v>
      </c>
      <c r="E6840" s="17">
        <v>107.76</v>
      </c>
      <c r="F6840">
        <v>1</v>
      </c>
      <c r="G6840" s="48">
        <f>+(Ventas_Wellpro[[#This Row],[Precio de Venta]]*0.16)*Ventas_Wellpro[[#This Row],[Cantidad Vendida]]</f>
        <v>17.241600000000002</v>
      </c>
      <c r="H6840" s="15">
        <v>107.76</v>
      </c>
      <c r="I6840" s="17">
        <f>+Ventas_Wellpro[[#This Row],[Total de Venta sin IVA]]+Ventas_Wellpro[[#This Row],[IVA]]</f>
        <v>125.00160000000001</v>
      </c>
      <c r="J6840">
        <f>YEAR(Ventas_Wellpro[[#This Row],[Fecha]])</f>
        <v>2026</v>
      </c>
      <c r="K6840" t="str">
        <f>TEXT(Ventas_Wellpro[[#This Row],[Fecha]],"MMMM")</f>
        <v>septiembre</v>
      </c>
      <c r="L6840">
        <f>DAY(Ventas_Wellpro[[#This Row],[Fecha]])</f>
        <v>7</v>
      </c>
    </row>
    <row r="6841" spans="2:12" x14ac:dyDescent="0.25">
      <c r="B6841" s="70">
        <v>46272</v>
      </c>
      <c r="C6841" s="244" t="s">
        <v>123</v>
      </c>
      <c r="D6841" t="s">
        <v>144</v>
      </c>
      <c r="E6841" s="17">
        <v>107.76</v>
      </c>
      <c r="F6841">
        <v>1</v>
      </c>
      <c r="G6841" s="48">
        <f>+(Ventas_Wellpro[[#This Row],[Precio de Venta]]*0.16)*Ventas_Wellpro[[#This Row],[Cantidad Vendida]]</f>
        <v>17.241600000000002</v>
      </c>
      <c r="H6841" s="15">
        <v>107.76</v>
      </c>
      <c r="I6841" s="17">
        <f>+Ventas_Wellpro[[#This Row],[Total de Venta sin IVA]]+Ventas_Wellpro[[#This Row],[IVA]]</f>
        <v>125.00160000000001</v>
      </c>
      <c r="J6841">
        <f>YEAR(Ventas_Wellpro[[#This Row],[Fecha]])</f>
        <v>2026</v>
      </c>
      <c r="K6841" t="str">
        <f>TEXT(Ventas_Wellpro[[#This Row],[Fecha]],"MMMM")</f>
        <v>septiembre</v>
      </c>
      <c r="L6841">
        <f>DAY(Ventas_Wellpro[[#This Row],[Fecha]])</f>
        <v>7</v>
      </c>
    </row>
    <row r="6842" spans="2:12" x14ac:dyDescent="0.25">
      <c r="B6842" s="70">
        <v>46272</v>
      </c>
      <c r="C6842" s="244" t="s">
        <v>123</v>
      </c>
      <c r="D6842" t="s">
        <v>144</v>
      </c>
      <c r="E6842" s="17">
        <v>107.76</v>
      </c>
      <c r="F6842">
        <v>1</v>
      </c>
      <c r="G6842" s="48">
        <f>+(Ventas_Wellpro[[#This Row],[Precio de Venta]]*0.16)*Ventas_Wellpro[[#This Row],[Cantidad Vendida]]</f>
        <v>17.241600000000002</v>
      </c>
      <c r="H6842" s="15">
        <v>107.76</v>
      </c>
      <c r="I6842" s="17">
        <f>+Ventas_Wellpro[[#This Row],[Total de Venta sin IVA]]+Ventas_Wellpro[[#This Row],[IVA]]</f>
        <v>125.00160000000001</v>
      </c>
      <c r="J6842">
        <f>YEAR(Ventas_Wellpro[[#This Row],[Fecha]])</f>
        <v>2026</v>
      </c>
      <c r="K6842" t="str">
        <f>TEXT(Ventas_Wellpro[[#This Row],[Fecha]],"MMMM")</f>
        <v>septiembre</v>
      </c>
      <c r="L6842">
        <f>DAY(Ventas_Wellpro[[#This Row],[Fecha]])</f>
        <v>7</v>
      </c>
    </row>
    <row r="6843" spans="2:12" x14ac:dyDescent="0.25">
      <c r="B6843" s="70">
        <v>46272</v>
      </c>
      <c r="C6843" s="244" t="s">
        <v>123</v>
      </c>
      <c r="D6843" t="s">
        <v>144</v>
      </c>
      <c r="E6843" s="17">
        <v>107.76</v>
      </c>
      <c r="F6843">
        <v>1</v>
      </c>
      <c r="G6843" s="48">
        <f>+(Ventas_Wellpro[[#This Row],[Precio de Venta]]*0.16)*Ventas_Wellpro[[#This Row],[Cantidad Vendida]]</f>
        <v>17.241600000000002</v>
      </c>
      <c r="H6843" s="15">
        <v>107.76</v>
      </c>
      <c r="I6843" s="17">
        <f>+Ventas_Wellpro[[#This Row],[Total de Venta sin IVA]]+Ventas_Wellpro[[#This Row],[IVA]]</f>
        <v>125.00160000000001</v>
      </c>
      <c r="J6843">
        <f>YEAR(Ventas_Wellpro[[#This Row],[Fecha]])</f>
        <v>2026</v>
      </c>
      <c r="K6843" t="str">
        <f>TEXT(Ventas_Wellpro[[#This Row],[Fecha]],"MMMM")</f>
        <v>septiembre</v>
      </c>
      <c r="L6843">
        <f>DAY(Ventas_Wellpro[[#This Row],[Fecha]])</f>
        <v>7</v>
      </c>
    </row>
    <row r="6844" spans="2:12" x14ac:dyDescent="0.25">
      <c r="B6844" s="70">
        <v>46272</v>
      </c>
      <c r="C6844" s="244" t="s">
        <v>123</v>
      </c>
      <c r="D6844" t="s">
        <v>144</v>
      </c>
      <c r="E6844" s="17">
        <v>107.76</v>
      </c>
      <c r="F6844">
        <v>1</v>
      </c>
      <c r="G6844" s="48">
        <f>+(Ventas_Wellpro[[#This Row],[Precio de Venta]]*0.16)*Ventas_Wellpro[[#This Row],[Cantidad Vendida]]</f>
        <v>17.241600000000002</v>
      </c>
      <c r="H6844" s="15">
        <v>107.76</v>
      </c>
      <c r="I6844" s="17">
        <f>+Ventas_Wellpro[[#This Row],[Total de Venta sin IVA]]+Ventas_Wellpro[[#This Row],[IVA]]</f>
        <v>125.00160000000001</v>
      </c>
      <c r="J6844">
        <f>YEAR(Ventas_Wellpro[[#This Row],[Fecha]])</f>
        <v>2026</v>
      </c>
      <c r="K6844" t="str">
        <f>TEXT(Ventas_Wellpro[[#This Row],[Fecha]],"MMMM")</f>
        <v>septiembre</v>
      </c>
      <c r="L6844">
        <f>DAY(Ventas_Wellpro[[#This Row],[Fecha]])</f>
        <v>7</v>
      </c>
    </row>
    <row r="6845" spans="2:12" x14ac:dyDescent="0.25">
      <c r="B6845" s="70">
        <v>46273</v>
      </c>
      <c r="C6845" s="244" t="s">
        <v>123</v>
      </c>
      <c r="D6845" t="s">
        <v>144</v>
      </c>
      <c r="E6845" s="17">
        <v>107.76</v>
      </c>
      <c r="F6845">
        <v>1</v>
      </c>
      <c r="G6845" s="48">
        <f>+(Ventas_Wellpro[[#This Row],[Precio de Venta]]*0.16)*Ventas_Wellpro[[#This Row],[Cantidad Vendida]]</f>
        <v>17.241600000000002</v>
      </c>
      <c r="H6845" s="15">
        <v>107.76</v>
      </c>
      <c r="I6845" s="17">
        <f>+Ventas_Wellpro[[#This Row],[Total de Venta sin IVA]]+Ventas_Wellpro[[#This Row],[IVA]]</f>
        <v>125.00160000000001</v>
      </c>
      <c r="J6845">
        <f>YEAR(Ventas_Wellpro[[#This Row],[Fecha]])</f>
        <v>2026</v>
      </c>
      <c r="K6845" t="str">
        <f>TEXT(Ventas_Wellpro[[#This Row],[Fecha]],"MMMM")</f>
        <v>septiembre</v>
      </c>
      <c r="L6845">
        <f>DAY(Ventas_Wellpro[[#This Row],[Fecha]])</f>
        <v>8</v>
      </c>
    </row>
    <row r="6846" spans="2:12" x14ac:dyDescent="0.25">
      <c r="B6846" s="70">
        <v>46274</v>
      </c>
      <c r="C6846" s="244" t="s">
        <v>18</v>
      </c>
      <c r="D6846" t="s">
        <v>217</v>
      </c>
      <c r="E6846" s="17">
        <v>576.5</v>
      </c>
      <c r="F6846">
        <v>6</v>
      </c>
      <c r="G6846" s="48">
        <f>+(Ventas_Wellpro[[#This Row],[Precio de Venta]]*0.16)*Ventas_Wellpro[[#This Row],[Cantidad Vendida]]</f>
        <v>553.43999999999994</v>
      </c>
      <c r="H6846" s="15">
        <v>3459</v>
      </c>
      <c r="I6846" s="17">
        <f>+Ventas_Wellpro[[#This Row],[Total de Venta sin IVA]]+Ventas_Wellpro[[#This Row],[IVA]]</f>
        <v>4012.44</v>
      </c>
      <c r="J6846">
        <f>YEAR(Ventas_Wellpro[[#This Row],[Fecha]])</f>
        <v>2026</v>
      </c>
      <c r="K6846" t="str">
        <f>TEXT(Ventas_Wellpro[[#This Row],[Fecha]],"MMMM")</f>
        <v>septiembre</v>
      </c>
      <c r="L6846">
        <f>DAY(Ventas_Wellpro[[#This Row],[Fecha]])</f>
        <v>9</v>
      </c>
    </row>
    <row r="6847" spans="2:12" x14ac:dyDescent="0.25">
      <c r="B6847" s="70">
        <v>46274</v>
      </c>
      <c r="C6847" s="244" t="s">
        <v>18</v>
      </c>
      <c r="D6847" t="s">
        <v>196</v>
      </c>
      <c r="E6847" s="17">
        <v>525.59</v>
      </c>
      <c r="F6847">
        <v>6</v>
      </c>
      <c r="G6847" s="48">
        <f>+(Ventas_Wellpro[[#This Row],[Precio de Venta]]*0.16)*Ventas_Wellpro[[#This Row],[Cantidad Vendida]]</f>
        <v>504.56640000000004</v>
      </c>
      <c r="H6847" s="15">
        <v>3153.54</v>
      </c>
      <c r="I6847" s="17">
        <f>+Ventas_Wellpro[[#This Row],[Total de Venta sin IVA]]+Ventas_Wellpro[[#This Row],[IVA]]</f>
        <v>3658.1064000000001</v>
      </c>
      <c r="J6847">
        <f>YEAR(Ventas_Wellpro[[#This Row],[Fecha]])</f>
        <v>2026</v>
      </c>
      <c r="K6847" t="str">
        <f>TEXT(Ventas_Wellpro[[#This Row],[Fecha]],"MMMM")</f>
        <v>septiembre</v>
      </c>
      <c r="L6847">
        <f>DAY(Ventas_Wellpro[[#This Row],[Fecha]])</f>
        <v>9</v>
      </c>
    </row>
    <row r="6848" spans="2:12" x14ac:dyDescent="0.25">
      <c r="B6848" s="70">
        <v>46274</v>
      </c>
      <c r="C6848" s="244" t="s">
        <v>18</v>
      </c>
      <c r="D6848" t="s">
        <v>196</v>
      </c>
      <c r="E6848" s="17">
        <v>525.59</v>
      </c>
      <c r="F6848">
        <v>6</v>
      </c>
      <c r="G6848" s="48">
        <f>+(Ventas_Wellpro[[#This Row],[Precio de Venta]]*0.16)*Ventas_Wellpro[[#This Row],[Cantidad Vendida]]</f>
        <v>504.56640000000004</v>
      </c>
      <c r="H6848" s="15">
        <v>3153.54</v>
      </c>
      <c r="I6848" s="17">
        <f>+Ventas_Wellpro[[#This Row],[Total de Venta sin IVA]]+Ventas_Wellpro[[#This Row],[IVA]]</f>
        <v>3658.1064000000001</v>
      </c>
      <c r="J6848">
        <f>YEAR(Ventas_Wellpro[[#This Row],[Fecha]])</f>
        <v>2026</v>
      </c>
      <c r="K6848" t="str">
        <f>TEXT(Ventas_Wellpro[[#This Row],[Fecha]],"MMMM")</f>
        <v>septiembre</v>
      </c>
      <c r="L6848">
        <f>DAY(Ventas_Wellpro[[#This Row],[Fecha]])</f>
        <v>9</v>
      </c>
    </row>
    <row r="6849" spans="2:12" x14ac:dyDescent="0.25">
      <c r="B6849" s="70">
        <v>46274</v>
      </c>
      <c r="C6849" s="244" t="s">
        <v>18</v>
      </c>
      <c r="D6849" t="s">
        <v>196</v>
      </c>
      <c r="E6849" s="17">
        <v>525.59</v>
      </c>
      <c r="F6849">
        <v>6</v>
      </c>
      <c r="G6849" s="48">
        <f>+(Ventas_Wellpro[[#This Row],[Precio de Venta]]*0.16)*Ventas_Wellpro[[#This Row],[Cantidad Vendida]]</f>
        <v>504.56640000000004</v>
      </c>
      <c r="H6849" s="15">
        <v>3153.54</v>
      </c>
      <c r="I6849" s="17">
        <f>+Ventas_Wellpro[[#This Row],[Total de Venta sin IVA]]+Ventas_Wellpro[[#This Row],[IVA]]</f>
        <v>3658.1064000000001</v>
      </c>
      <c r="J6849">
        <f>YEAR(Ventas_Wellpro[[#This Row],[Fecha]])</f>
        <v>2026</v>
      </c>
      <c r="K6849" t="str">
        <f>TEXT(Ventas_Wellpro[[#This Row],[Fecha]],"MMMM")</f>
        <v>septiembre</v>
      </c>
      <c r="L6849">
        <f>DAY(Ventas_Wellpro[[#This Row],[Fecha]])</f>
        <v>9</v>
      </c>
    </row>
    <row r="6850" spans="2:12" x14ac:dyDescent="0.25">
      <c r="B6850" s="70">
        <v>46274</v>
      </c>
      <c r="C6850" s="244" t="s">
        <v>22</v>
      </c>
      <c r="D6850" t="s">
        <v>144</v>
      </c>
      <c r="E6850" s="17">
        <v>107.76</v>
      </c>
      <c r="F6850">
        <v>1</v>
      </c>
      <c r="G6850" s="48">
        <f>+(Ventas_Wellpro[[#This Row],[Precio de Venta]]*0.16)*Ventas_Wellpro[[#This Row],[Cantidad Vendida]]</f>
        <v>17.241600000000002</v>
      </c>
      <c r="H6850" s="15">
        <v>107.76</v>
      </c>
      <c r="I6850" s="17">
        <f>+Ventas_Wellpro[[#This Row],[Total de Venta sin IVA]]+Ventas_Wellpro[[#This Row],[IVA]]</f>
        <v>125.00160000000001</v>
      </c>
      <c r="J6850">
        <f>YEAR(Ventas_Wellpro[[#This Row],[Fecha]])</f>
        <v>2026</v>
      </c>
      <c r="K6850" t="str">
        <f>TEXT(Ventas_Wellpro[[#This Row],[Fecha]],"MMMM")</f>
        <v>septiembre</v>
      </c>
      <c r="L6850">
        <f>DAY(Ventas_Wellpro[[#This Row],[Fecha]])</f>
        <v>9</v>
      </c>
    </row>
    <row r="6851" spans="2:12" x14ac:dyDescent="0.25">
      <c r="B6851" s="70">
        <v>46274</v>
      </c>
      <c r="C6851" s="244" t="s">
        <v>22</v>
      </c>
      <c r="D6851" t="s">
        <v>144</v>
      </c>
      <c r="E6851" s="17">
        <v>107.76</v>
      </c>
      <c r="F6851">
        <v>2</v>
      </c>
      <c r="G6851" s="48">
        <f>+(Ventas_Wellpro[[#This Row],[Precio de Venta]]*0.16)*Ventas_Wellpro[[#This Row],[Cantidad Vendida]]</f>
        <v>34.483200000000004</v>
      </c>
      <c r="H6851" s="15">
        <v>215.52</v>
      </c>
      <c r="I6851" s="17">
        <f>+Ventas_Wellpro[[#This Row],[Total de Venta sin IVA]]+Ventas_Wellpro[[#This Row],[IVA]]</f>
        <v>250.00320000000002</v>
      </c>
      <c r="J6851">
        <f>YEAR(Ventas_Wellpro[[#This Row],[Fecha]])</f>
        <v>2026</v>
      </c>
      <c r="K6851" t="str">
        <f>TEXT(Ventas_Wellpro[[#This Row],[Fecha]],"MMMM")</f>
        <v>septiembre</v>
      </c>
      <c r="L6851">
        <f>DAY(Ventas_Wellpro[[#This Row],[Fecha]])</f>
        <v>9</v>
      </c>
    </row>
    <row r="6852" spans="2:12" x14ac:dyDescent="0.25">
      <c r="B6852" s="70">
        <v>46274</v>
      </c>
      <c r="C6852" s="244" t="s">
        <v>22</v>
      </c>
      <c r="D6852" t="s">
        <v>144</v>
      </c>
      <c r="E6852" s="17">
        <v>107.76</v>
      </c>
      <c r="F6852">
        <v>1</v>
      </c>
      <c r="G6852" s="48">
        <f>+(Ventas_Wellpro[[#This Row],[Precio de Venta]]*0.16)*Ventas_Wellpro[[#This Row],[Cantidad Vendida]]</f>
        <v>17.241600000000002</v>
      </c>
      <c r="H6852" s="15">
        <v>107.76</v>
      </c>
      <c r="I6852" s="17">
        <f>+Ventas_Wellpro[[#This Row],[Total de Venta sin IVA]]+Ventas_Wellpro[[#This Row],[IVA]]</f>
        <v>125.00160000000001</v>
      </c>
      <c r="J6852">
        <f>YEAR(Ventas_Wellpro[[#This Row],[Fecha]])</f>
        <v>2026</v>
      </c>
      <c r="K6852" t="str">
        <f>TEXT(Ventas_Wellpro[[#This Row],[Fecha]],"MMMM")</f>
        <v>septiembre</v>
      </c>
      <c r="L6852">
        <f>DAY(Ventas_Wellpro[[#This Row],[Fecha]])</f>
        <v>9</v>
      </c>
    </row>
    <row r="6853" spans="2:12" x14ac:dyDescent="0.25">
      <c r="B6853" s="70">
        <v>46274</v>
      </c>
      <c r="C6853" s="244" t="s">
        <v>21</v>
      </c>
      <c r="D6853" t="s">
        <v>144</v>
      </c>
      <c r="E6853" s="17">
        <v>107.76</v>
      </c>
      <c r="F6853">
        <v>1</v>
      </c>
      <c r="G6853" s="48">
        <f>+(Ventas_Wellpro[[#This Row],[Precio de Venta]]*0.16)*Ventas_Wellpro[[#This Row],[Cantidad Vendida]]</f>
        <v>17.241600000000002</v>
      </c>
      <c r="H6853" s="15">
        <v>107.76</v>
      </c>
      <c r="I6853" s="17">
        <f>+Ventas_Wellpro[[#This Row],[Total de Venta sin IVA]]+Ventas_Wellpro[[#This Row],[IVA]]</f>
        <v>125.00160000000001</v>
      </c>
      <c r="J6853">
        <f>YEAR(Ventas_Wellpro[[#This Row],[Fecha]])</f>
        <v>2026</v>
      </c>
      <c r="K6853" t="str">
        <f>TEXT(Ventas_Wellpro[[#This Row],[Fecha]],"MMMM")</f>
        <v>septiembre</v>
      </c>
      <c r="L6853">
        <f>DAY(Ventas_Wellpro[[#This Row],[Fecha]])</f>
        <v>9</v>
      </c>
    </row>
    <row r="6854" spans="2:12" x14ac:dyDescent="0.25">
      <c r="B6854" s="70">
        <v>46274</v>
      </c>
      <c r="C6854" s="244" t="s">
        <v>21</v>
      </c>
      <c r="D6854" t="s">
        <v>144</v>
      </c>
      <c r="E6854" s="17">
        <v>107.76</v>
      </c>
      <c r="F6854">
        <v>1</v>
      </c>
      <c r="G6854" s="48">
        <f>+(Ventas_Wellpro[[#This Row],[Precio de Venta]]*0.16)*Ventas_Wellpro[[#This Row],[Cantidad Vendida]]</f>
        <v>17.241600000000002</v>
      </c>
      <c r="H6854" s="15">
        <v>107.76</v>
      </c>
      <c r="I6854" s="17">
        <f>+Ventas_Wellpro[[#This Row],[Total de Venta sin IVA]]+Ventas_Wellpro[[#This Row],[IVA]]</f>
        <v>125.00160000000001</v>
      </c>
      <c r="J6854">
        <f>YEAR(Ventas_Wellpro[[#This Row],[Fecha]])</f>
        <v>2026</v>
      </c>
      <c r="K6854" t="str">
        <f>TEXT(Ventas_Wellpro[[#This Row],[Fecha]],"MMMM")</f>
        <v>septiembre</v>
      </c>
      <c r="L6854">
        <f>DAY(Ventas_Wellpro[[#This Row],[Fecha]])</f>
        <v>9</v>
      </c>
    </row>
    <row r="6855" spans="2:12" x14ac:dyDescent="0.25">
      <c r="B6855" s="70">
        <v>46274</v>
      </c>
      <c r="C6855" s="244" t="s">
        <v>23</v>
      </c>
      <c r="D6855" t="s">
        <v>144</v>
      </c>
      <c r="E6855" s="17">
        <v>107.76</v>
      </c>
      <c r="F6855">
        <v>1</v>
      </c>
      <c r="G6855" s="48">
        <f>+(Ventas_Wellpro[[#This Row],[Precio de Venta]]*0.16)*Ventas_Wellpro[[#This Row],[Cantidad Vendida]]</f>
        <v>17.241600000000002</v>
      </c>
      <c r="H6855" s="15">
        <v>107.76</v>
      </c>
      <c r="I6855" s="17">
        <f>+Ventas_Wellpro[[#This Row],[Total de Venta sin IVA]]+Ventas_Wellpro[[#This Row],[IVA]]</f>
        <v>125.00160000000001</v>
      </c>
      <c r="J6855">
        <f>YEAR(Ventas_Wellpro[[#This Row],[Fecha]])</f>
        <v>2026</v>
      </c>
      <c r="K6855" t="str">
        <f>TEXT(Ventas_Wellpro[[#This Row],[Fecha]],"MMMM")</f>
        <v>septiembre</v>
      </c>
      <c r="L6855">
        <f>DAY(Ventas_Wellpro[[#This Row],[Fecha]])</f>
        <v>9</v>
      </c>
    </row>
    <row r="6856" spans="2:12" x14ac:dyDescent="0.25">
      <c r="B6856" s="70">
        <v>46274</v>
      </c>
      <c r="C6856" s="244" t="s">
        <v>23</v>
      </c>
      <c r="D6856" t="s">
        <v>196</v>
      </c>
      <c r="E6856" s="17">
        <v>70.05</v>
      </c>
      <c r="F6856">
        <v>240</v>
      </c>
      <c r="G6856" s="48">
        <f>+(Ventas_Wellpro[[#This Row],[Precio de Venta]]*0.16)*Ventas_Wellpro[[#This Row],[Cantidad Vendida]]</f>
        <v>2689.92</v>
      </c>
      <c r="H6856" s="15">
        <v>16812</v>
      </c>
      <c r="I6856" s="17">
        <f>+Ventas_Wellpro[[#This Row],[Total de Venta sin IVA]]+Ventas_Wellpro[[#This Row],[IVA]]</f>
        <v>19501.919999999998</v>
      </c>
      <c r="J6856">
        <f>YEAR(Ventas_Wellpro[[#This Row],[Fecha]])</f>
        <v>2026</v>
      </c>
      <c r="K6856" t="str">
        <f>TEXT(Ventas_Wellpro[[#This Row],[Fecha]],"MMMM")</f>
        <v>septiembre</v>
      </c>
      <c r="L6856">
        <f>DAY(Ventas_Wellpro[[#This Row],[Fecha]])</f>
        <v>9</v>
      </c>
    </row>
    <row r="6857" spans="2:12" x14ac:dyDescent="0.25">
      <c r="B6857" s="70">
        <v>46274</v>
      </c>
      <c r="C6857" s="244" t="s">
        <v>23</v>
      </c>
      <c r="D6857" t="s">
        <v>196</v>
      </c>
      <c r="E6857" s="17">
        <v>70.05</v>
      </c>
      <c r="F6857">
        <v>240</v>
      </c>
      <c r="G6857" s="48">
        <f>+(Ventas_Wellpro[[#This Row],[Precio de Venta]]*0.16)*Ventas_Wellpro[[#This Row],[Cantidad Vendida]]</f>
        <v>2689.92</v>
      </c>
      <c r="H6857" s="15">
        <v>16812</v>
      </c>
      <c r="I6857" s="17">
        <f>+Ventas_Wellpro[[#This Row],[Total de Venta sin IVA]]+Ventas_Wellpro[[#This Row],[IVA]]</f>
        <v>19501.919999999998</v>
      </c>
      <c r="J6857">
        <f>YEAR(Ventas_Wellpro[[#This Row],[Fecha]])</f>
        <v>2026</v>
      </c>
      <c r="K6857" t="str">
        <f>TEXT(Ventas_Wellpro[[#This Row],[Fecha]],"MMMM")</f>
        <v>septiembre</v>
      </c>
      <c r="L6857">
        <f>DAY(Ventas_Wellpro[[#This Row],[Fecha]])</f>
        <v>9</v>
      </c>
    </row>
    <row r="6858" spans="2:12" x14ac:dyDescent="0.25">
      <c r="B6858" s="70">
        <v>46274</v>
      </c>
      <c r="C6858" s="244" t="s">
        <v>24</v>
      </c>
      <c r="D6858" t="s">
        <v>144</v>
      </c>
      <c r="E6858" s="17">
        <v>107.76</v>
      </c>
      <c r="F6858">
        <v>1</v>
      </c>
      <c r="G6858" s="48">
        <f>+(Ventas_Wellpro[[#This Row],[Precio de Venta]]*0.16)*Ventas_Wellpro[[#This Row],[Cantidad Vendida]]</f>
        <v>17.241600000000002</v>
      </c>
      <c r="H6858" s="15">
        <v>107.76</v>
      </c>
      <c r="I6858" s="17">
        <f>+Ventas_Wellpro[[#This Row],[Total de Venta sin IVA]]+Ventas_Wellpro[[#This Row],[IVA]]</f>
        <v>125.00160000000001</v>
      </c>
      <c r="J6858">
        <f>YEAR(Ventas_Wellpro[[#This Row],[Fecha]])</f>
        <v>2026</v>
      </c>
      <c r="K6858" t="str">
        <f>TEXT(Ventas_Wellpro[[#This Row],[Fecha]],"MMMM")</f>
        <v>septiembre</v>
      </c>
      <c r="L6858">
        <f>DAY(Ventas_Wellpro[[#This Row],[Fecha]])</f>
        <v>9</v>
      </c>
    </row>
    <row r="6859" spans="2:12" x14ac:dyDescent="0.25">
      <c r="B6859" s="70">
        <v>46274</v>
      </c>
      <c r="C6859" s="244" t="s">
        <v>16</v>
      </c>
      <c r="D6859" t="s">
        <v>217</v>
      </c>
      <c r="E6859" s="17">
        <v>549.02</v>
      </c>
      <c r="F6859">
        <v>1</v>
      </c>
      <c r="G6859" s="48">
        <f>+(Ventas_Wellpro[[#This Row],[Precio de Venta]]*0.16)*Ventas_Wellpro[[#This Row],[Cantidad Vendida]]</f>
        <v>87.843199999999996</v>
      </c>
      <c r="H6859" s="15">
        <v>549.02</v>
      </c>
      <c r="I6859" s="17">
        <f>+Ventas_Wellpro[[#This Row],[Total de Venta sin IVA]]+Ventas_Wellpro[[#This Row],[IVA]]</f>
        <v>636.86320000000001</v>
      </c>
      <c r="J6859">
        <f>YEAR(Ventas_Wellpro[[#This Row],[Fecha]])</f>
        <v>2026</v>
      </c>
      <c r="K6859" t="str">
        <f>TEXT(Ventas_Wellpro[[#This Row],[Fecha]],"MMMM")</f>
        <v>septiembre</v>
      </c>
      <c r="L6859">
        <f>DAY(Ventas_Wellpro[[#This Row],[Fecha]])</f>
        <v>9</v>
      </c>
    </row>
    <row r="6860" spans="2:12" x14ac:dyDescent="0.25">
      <c r="B6860" s="70">
        <v>46274</v>
      </c>
      <c r="C6860" s="244" t="s">
        <v>12</v>
      </c>
      <c r="D6860" t="s">
        <v>144</v>
      </c>
      <c r="E6860" s="17">
        <v>258.62</v>
      </c>
      <c r="F6860">
        <v>1</v>
      </c>
      <c r="G6860" s="48">
        <f>+(Ventas_Wellpro[[#This Row],[Precio de Venta]]*0.16)*Ventas_Wellpro[[#This Row],[Cantidad Vendida]]</f>
        <v>41.379200000000004</v>
      </c>
      <c r="H6860" s="15">
        <v>258.62</v>
      </c>
      <c r="I6860" s="17">
        <f>+Ventas_Wellpro[[#This Row],[Total de Venta sin IVA]]+Ventas_Wellpro[[#This Row],[IVA]]</f>
        <v>299.99920000000003</v>
      </c>
      <c r="J6860">
        <f>YEAR(Ventas_Wellpro[[#This Row],[Fecha]])</f>
        <v>2026</v>
      </c>
      <c r="K6860" t="str">
        <f>TEXT(Ventas_Wellpro[[#This Row],[Fecha]],"MMMM")</f>
        <v>septiembre</v>
      </c>
      <c r="L6860">
        <f>DAY(Ventas_Wellpro[[#This Row],[Fecha]])</f>
        <v>9</v>
      </c>
    </row>
    <row r="6861" spans="2:12" x14ac:dyDescent="0.25">
      <c r="B6861" s="70">
        <v>46274</v>
      </c>
      <c r="C6861" s="244" t="s">
        <v>12</v>
      </c>
      <c r="D6861" t="s">
        <v>144</v>
      </c>
      <c r="E6861" s="17">
        <v>258.62</v>
      </c>
      <c r="F6861">
        <v>1</v>
      </c>
      <c r="G6861" s="48">
        <f>+(Ventas_Wellpro[[#This Row],[Precio de Venta]]*0.16)*Ventas_Wellpro[[#This Row],[Cantidad Vendida]]</f>
        <v>41.379200000000004</v>
      </c>
      <c r="H6861" s="15">
        <v>258.62</v>
      </c>
      <c r="I6861" s="17">
        <f>+Ventas_Wellpro[[#This Row],[Total de Venta sin IVA]]+Ventas_Wellpro[[#This Row],[IVA]]</f>
        <v>299.99920000000003</v>
      </c>
      <c r="J6861">
        <f>YEAR(Ventas_Wellpro[[#This Row],[Fecha]])</f>
        <v>2026</v>
      </c>
      <c r="K6861" t="str">
        <f>TEXT(Ventas_Wellpro[[#This Row],[Fecha]],"MMMM")</f>
        <v>septiembre</v>
      </c>
      <c r="L6861">
        <f>DAY(Ventas_Wellpro[[#This Row],[Fecha]])</f>
        <v>9</v>
      </c>
    </row>
    <row r="6862" spans="2:12" x14ac:dyDescent="0.25">
      <c r="B6862" s="70">
        <v>46274</v>
      </c>
      <c r="C6862" s="244" t="s">
        <v>12</v>
      </c>
      <c r="D6862" t="s">
        <v>144</v>
      </c>
      <c r="E6862" s="17">
        <v>258.62</v>
      </c>
      <c r="F6862">
        <v>1</v>
      </c>
      <c r="G6862" s="48">
        <f>+(Ventas_Wellpro[[#This Row],[Precio de Venta]]*0.16)*Ventas_Wellpro[[#This Row],[Cantidad Vendida]]</f>
        <v>41.379200000000004</v>
      </c>
      <c r="H6862" s="15">
        <v>258.62</v>
      </c>
      <c r="I6862" s="17">
        <f>+Ventas_Wellpro[[#This Row],[Total de Venta sin IVA]]+Ventas_Wellpro[[#This Row],[IVA]]</f>
        <v>299.99920000000003</v>
      </c>
      <c r="J6862">
        <f>YEAR(Ventas_Wellpro[[#This Row],[Fecha]])</f>
        <v>2026</v>
      </c>
      <c r="K6862" t="str">
        <f>TEXT(Ventas_Wellpro[[#This Row],[Fecha]],"MMMM")</f>
        <v>septiembre</v>
      </c>
      <c r="L6862">
        <f>DAY(Ventas_Wellpro[[#This Row],[Fecha]])</f>
        <v>9</v>
      </c>
    </row>
    <row r="6863" spans="2:12" x14ac:dyDescent="0.25">
      <c r="B6863" s="70">
        <v>46274</v>
      </c>
      <c r="C6863" s="244" t="s">
        <v>12</v>
      </c>
      <c r="D6863" t="s">
        <v>144</v>
      </c>
      <c r="E6863" s="17">
        <v>258.62</v>
      </c>
      <c r="F6863">
        <v>1</v>
      </c>
      <c r="G6863" s="48">
        <f>+(Ventas_Wellpro[[#This Row],[Precio de Venta]]*0.16)*Ventas_Wellpro[[#This Row],[Cantidad Vendida]]</f>
        <v>41.379200000000004</v>
      </c>
      <c r="H6863" s="15">
        <v>258.62</v>
      </c>
      <c r="I6863" s="17">
        <f>+Ventas_Wellpro[[#This Row],[Total de Venta sin IVA]]+Ventas_Wellpro[[#This Row],[IVA]]</f>
        <v>299.99920000000003</v>
      </c>
      <c r="J6863">
        <f>YEAR(Ventas_Wellpro[[#This Row],[Fecha]])</f>
        <v>2026</v>
      </c>
      <c r="K6863" t="str">
        <f>TEXT(Ventas_Wellpro[[#This Row],[Fecha]],"MMMM")</f>
        <v>septiembre</v>
      </c>
      <c r="L6863">
        <f>DAY(Ventas_Wellpro[[#This Row],[Fecha]])</f>
        <v>9</v>
      </c>
    </row>
    <row r="6864" spans="2:12" x14ac:dyDescent="0.25">
      <c r="B6864" s="70">
        <v>46274</v>
      </c>
      <c r="C6864" s="244" t="s">
        <v>12</v>
      </c>
      <c r="D6864" t="s">
        <v>144</v>
      </c>
      <c r="E6864" s="17">
        <v>258.62</v>
      </c>
      <c r="F6864">
        <v>1</v>
      </c>
      <c r="G6864" s="48">
        <f>+(Ventas_Wellpro[[#This Row],[Precio de Venta]]*0.16)*Ventas_Wellpro[[#This Row],[Cantidad Vendida]]</f>
        <v>41.379200000000004</v>
      </c>
      <c r="H6864" s="15">
        <v>258.62</v>
      </c>
      <c r="I6864" s="17">
        <f>+Ventas_Wellpro[[#This Row],[Total de Venta sin IVA]]+Ventas_Wellpro[[#This Row],[IVA]]</f>
        <v>299.99920000000003</v>
      </c>
      <c r="J6864">
        <f>YEAR(Ventas_Wellpro[[#This Row],[Fecha]])</f>
        <v>2026</v>
      </c>
      <c r="K6864" t="str">
        <f>TEXT(Ventas_Wellpro[[#This Row],[Fecha]],"MMMM")</f>
        <v>septiembre</v>
      </c>
      <c r="L6864">
        <f>DAY(Ventas_Wellpro[[#This Row],[Fecha]])</f>
        <v>9</v>
      </c>
    </row>
    <row r="6865" spans="2:12" x14ac:dyDescent="0.25">
      <c r="B6865" s="70">
        <v>46274</v>
      </c>
      <c r="C6865" s="244" t="s">
        <v>11</v>
      </c>
      <c r="D6865" t="s">
        <v>144</v>
      </c>
      <c r="E6865" s="17">
        <v>258.62</v>
      </c>
      <c r="F6865">
        <v>1</v>
      </c>
      <c r="G6865" s="48">
        <f>+(Ventas_Wellpro[[#This Row],[Precio de Venta]]*0.16)*Ventas_Wellpro[[#This Row],[Cantidad Vendida]]</f>
        <v>41.379200000000004</v>
      </c>
      <c r="H6865" s="15">
        <v>258.62</v>
      </c>
      <c r="I6865" s="17">
        <f>+Ventas_Wellpro[[#This Row],[Total de Venta sin IVA]]+Ventas_Wellpro[[#This Row],[IVA]]</f>
        <v>299.99920000000003</v>
      </c>
      <c r="J6865">
        <f>YEAR(Ventas_Wellpro[[#This Row],[Fecha]])</f>
        <v>2026</v>
      </c>
      <c r="K6865" t="str">
        <f>TEXT(Ventas_Wellpro[[#This Row],[Fecha]],"MMMM")</f>
        <v>septiembre</v>
      </c>
      <c r="L6865">
        <f>DAY(Ventas_Wellpro[[#This Row],[Fecha]])</f>
        <v>9</v>
      </c>
    </row>
    <row r="6866" spans="2:12" x14ac:dyDescent="0.25">
      <c r="B6866" s="70">
        <v>46274</v>
      </c>
      <c r="C6866" s="244" t="s">
        <v>11</v>
      </c>
      <c r="D6866" t="s">
        <v>144</v>
      </c>
      <c r="E6866" s="17">
        <v>258.62</v>
      </c>
      <c r="F6866">
        <v>1</v>
      </c>
      <c r="G6866" s="48">
        <f>+(Ventas_Wellpro[[#This Row],[Precio de Venta]]*0.16)*Ventas_Wellpro[[#This Row],[Cantidad Vendida]]</f>
        <v>41.379200000000004</v>
      </c>
      <c r="H6866" s="15">
        <v>258.62</v>
      </c>
      <c r="I6866" s="17">
        <f>+Ventas_Wellpro[[#This Row],[Total de Venta sin IVA]]+Ventas_Wellpro[[#This Row],[IVA]]</f>
        <v>299.99920000000003</v>
      </c>
      <c r="J6866">
        <f>YEAR(Ventas_Wellpro[[#This Row],[Fecha]])</f>
        <v>2026</v>
      </c>
      <c r="K6866" t="str">
        <f>TEXT(Ventas_Wellpro[[#This Row],[Fecha]],"MMMM")</f>
        <v>septiembre</v>
      </c>
      <c r="L6866">
        <f>DAY(Ventas_Wellpro[[#This Row],[Fecha]])</f>
        <v>9</v>
      </c>
    </row>
    <row r="6867" spans="2:12" x14ac:dyDescent="0.25">
      <c r="B6867" s="70">
        <v>46274</v>
      </c>
      <c r="C6867" s="244" t="s">
        <v>10</v>
      </c>
      <c r="D6867" t="s">
        <v>144</v>
      </c>
      <c r="E6867" s="17">
        <v>258.62</v>
      </c>
      <c r="F6867">
        <v>1</v>
      </c>
      <c r="G6867" s="48">
        <f>+(Ventas_Wellpro[[#This Row],[Precio de Venta]]*0.16)*Ventas_Wellpro[[#This Row],[Cantidad Vendida]]</f>
        <v>41.379200000000004</v>
      </c>
      <c r="H6867" s="15">
        <v>258.62</v>
      </c>
      <c r="I6867" s="17">
        <f>+Ventas_Wellpro[[#This Row],[Total de Venta sin IVA]]+Ventas_Wellpro[[#This Row],[IVA]]</f>
        <v>299.99920000000003</v>
      </c>
      <c r="J6867">
        <f>YEAR(Ventas_Wellpro[[#This Row],[Fecha]])</f>
        <v>2026</v>
      </c>
      <c r="K6867" t="str">
        <f>TEXT(Ventas_Wellpro[[#This Row],[Fecha]],"MMMM")</f>
        <v>septiembre</v>
      </c>
      <c r="L6867">
        <f>DAY(Ventas_Wellpro[[#This Row],[Fecha]])</f>
        <v>9</v>
      </c>
    </row>
    <row r="6868" spans="2:12" x14ac:dyDescent="0.25">
      <c r="B6868" s="70">
        <v>46274</v>
      </c>
      <c r="C6868" s="244" t="s">
        <v>10</v>
      </c>
      <c r="D6868" t="s">
        <v>144</v>
      </c>
      <c r="E6868" s="17">
        <v>258.62</v>
      </c>
      <c r="F6868">
        <v>1</v>
      </c>
      <c r="G6868" s="48">
        <f>+(Ventas_Wellpro[[#This Row],[Precio de Venta]]*0.16)*Ventas_Wellpro[[#This Row],[Cantidad Vendida]]</f>
        <v>41.379200000000004</v>
      </c>
      <c r="H6868" s="15">
        <v>258.62</v>
      </c>
      <c r="I6868" s="17">
        <f>+Ventas_Wellpro[[#This Row],[Total de Venta sin IVA]]+Ventas_Wellpro[[#This Row],[IVA]]</f>
        <v>299.99920000000003</v>
      </c>
      <c r="J6868">
        <f>YEAR(Ventas_Wellpro[[#This Row],[Fecha]])</f>
        <v>2026</v>
      </c>
      <c r="K6868" t="str">
        <f>TEXT(Ventas_Wellpro[[#This Row],[Fecha]],"MMMM")</f>
        <v>septiembre</v>
      </c>
      <c r="L6868">
        <f>DAY(Ventas_Wellpro[[#This Row],[Fecha]])</f>
        <v>9</v>
      </c>
    </row>
    <row r="6869" spans="2:12" x14ac:dyDescent="0.25">
      <c r="B6869" s="70">
        <v>46274</v>
      </c>
      <c r="C6869" s="244" t="s">
        <v>10</v>
      </c>
      <c r="D6869" t="s">
        <v>144</v>
      </c>
      <c r="E6869" s="17">
        <v>258.62</v>
      </c>
      <c r="F6869">
        <v>1</v>
      </c>
      <c r="G6869" s="48">
        <f>+(Ventas_Wellpro[[#This Row],[Precio de Venta]]*0.16)*Ventas_Wellpro[[#This Row],[Cantidad Vendida]]</f>
        <v>41.379200000000004</v>
      </c>
      <c r="H6869" s="15">
        <v>258.62</v>
      </c>
      <c r="I6869" s="17">
        <f>+Ventas_Wellpro[[#This Row],[Total de Venta sin IVA]]+Ventas_Wellpro[[#This Row],[IVA]]</f>
        <v>299.99920000000003</v>
      </c>
      <c r="J6869">
        <f>YEAR(Ventas_Wellpro[[#This Row],[Fecha]])</f>
        <v>2026</v>
      </c>
      <c r="K6869" t="str">
        <f>TEXT(Ventas_Wellpro[[#This Row],[Fecha]],"MMMM")</f>
        <v>septiembre</v>
      </c>
      <c r="L6869">
        <f>DAY(Ventas_Wellpro[[#This Row],[Fecha]])</f>
        <v>9</v>
      </c>
    </row>
    <row r="6870" spans="2:12" x14ac:dyDescent="0.25">
      <c r="B6870" s="70">
        <v>46274</v>
      </c>
      <c r="C6870" s="244" t="s">
        <v>10</v>
      </c>
      <c r="D6870" t="s">
        <v>144</v>
      </c>
      <c r="E6870" s="17">
        <v>258.62</v>
      </c>
      <c r="F6870">
        <v>1</v>
      </c>
      <c r="G6870" s="48">
        <f>+(Ventas_Wellpro[[#This Row],[Precio de Venta]]*0.16)*Ventas_Wellpro[[#This Row],[Cantidad Vendida]]</f>
        <v>41.379200000000004</v>
      </c>
      <c r="H6870" s="15">
        <v>258.62</v>
      </c>
      <c r="I6870" s="17">
        <f>+Ventas_Wellpro[[#This Row],[Total de Venta sin IVA]]+Ventas_Wellpro[[#This Row],[IVA]]</f>
        <v>299.99920000000003</v>
      </c>
      <c r="J6870">
        <f>YEAR(Ventas_Wellpro[[#This Row],[Fecha]])</f>
        <v>2026</v>
      </c>
      <c r="K6870" t="str">
        <f>TEXT(Ventas_Wellpro[[#This Row],[Fecha]],"MMMM")</f>
        <v>septiembre</v>
      </c>
      <c r="L6870">
        <f>DAY(Ventas_Wellpro[[#This Row],[Fecha]])</f>
        <v>9</v>
      </c>
    </row>
    <row r="6871" spans="2:12" x14ac:dyDescent="0.25">
      <c r="B6871" s="70">
        <v>46274</v>
      </c>
      <c r="C6871" s="244" t="s">
        <v>10</v>
      </c>
      <c r="D6871" t="s">
        <v>144</v>
      </c>
      <c r="E6871" s="17">
        <v>258.62</v>
      </c>
      <c r="F6871">
        <v>1</v>
      </c>
      <c r="G6871" s="48">
        <f>+(Ventas_Wellpro[[#This Row],[Precio de Venta]]*0.16)*Ventas_Wellpro[[#This Row],[Cantidad Vendida]]</f>
        <v>41.379200000000004</v>
      </c>
      <c r="H6871" s="15">
        <v>258.62</v>
      </c>
      <c r="I6871" s="17">
        <f>+Ventas_Wellpro[[#This Row],[Total de Venta sin IVA]]+Ventas_Wellpro[[#This Row],[IVA]]</f>
        <v>299.99920000000003</v>
      </c>
      <c r="J6871">
        <f>YEAR(Ventas_Wellpro[[#This Row],[Fecha]])</f>
        <v>2026</v>
      </c>
      <c r="K6871" t="str">
        <f>TEXT(Ventas_Wellpro[[#This Row],[Fecha]],"MMMM")</f>
        <v>septiembre</v>
      </c>
      <c r="L6871">
        <f>DAY(Ventas_Wellpro[[#This Row],[Fecha]])</f>
        <v>9</v>
      </c>
    </row>
    <row r="6872" spans="2:12" x14ac:dyDescent="0.25">
      <c r="B6872" s="70">
        <v>46274</v>
      </c>
      <c r="C6872" s="244" t="s">
        <v>10</v>
      </c>
      <c r="D6872" t="s">
        <v>144</v>
      </c>
      <c r="E6872" s="17">
        <v>258.62</v>
      </c>
      <c r="F6872">
        <v>1</v>
      </c>
      <c r="G6872" s="48">
        <f>+(Ventas_Wellpro[[#This Row],[Precio de Venta]]*0.16)*Ventas_Wellpro[[#This Row],[Cantidad Vendida]]</f>
        <v>41.379200000000004</v>
      </c>
      <c r="H6872" s="15">
        <v>258.62</v>
      </c>
      <c r="I6872" s="17">
        <f>+Ventas_Wellpro[[#This Row],[Total de Venta sin IVA]]+Ventas_Wellpro[[#This Row],[IVA]]</f>
        <v>299.99920000000003</v>
      </c>
      <c r="J6872">
        <f>YEAR(Ventas_Wellpro[[#This Row],[Fecha]])</f>
        <v>2026</v>
      </c>
      <c r="K6872" t="str">
        <f>TEXT(Ventas_Wellpro[[#This Row],[Fecha]],"MMMM")</f>
        <v>septiembre</v>
      </c>
      <c r="L6872">
        <f>DAY(Ventas_Wellpro[[#This Row],[Fecha]])</f>
        <v>9</v>
      </c>
    </row>
    <row r="6873" spans="2:12" x14ac:dyDescent="0.25">
      <c r="B6873" s="70">
        <v>46274</v>
      </c>
      <c r="C6873" s="244" t="s">
        <v>10</v>
      </c>
      <c r="D6873" t="s">
        <v>144</v>
      </c>
      <c r="E6873" s="17">
        <v>258.62</v>
      </c>
      <c r="F6873">
        <v>1</v>
      </c>
      <c r="G6873" s="48">
        <f>+(Ventas_Wellpro[[#This Row],[Precio de Venta]]*0.16)*Ventas_Wellpro[[#This Row],[Cantidad Vendida]]</f>
        <v>41.379200000000004</v>
      </c>
      <c r="H6873" s="15">
        <v>258.62</v>
      </c>
      <c r="I6873" s="17">
        <f>+Ventas_Wellpro[[#This Row],[Total de Venta sin IVA]]+Ventas_Wellpro[[#This Row],[IVA]]</f>
        <v>299.99920000000003</v>
      </c>
      <c r="J6873">
        <f>YEAR(Ventas_Wellpro[[#This Row],[Fecha]])</f>
        <v>2026</v>
      </c>
      <c r="K6873" t="str">
        <f>TEXT(Ventas_Wellpro[[#This Row],[Fecha]],"MMMM")</f>
        <v>septiembre</v>
      </c>
      <c r="L6873">
        <f>DAY(Ventas_Wellpro[[#This Row],[Fecha]])</f>
        <v>9</v>
      </c>
    </row>
    <row r="6874" spans="2:12" x14ac:dyDescent="0.25">
      <c r="B6874" s="70">
        <v>46274</v>
      </c>
      <c r="C6874" s="244" t="s">
        <v>17</v>
      </c>
      <c r="D6874" t="s">
        <v>196</v>
      </c>
      <c r="E6874" s="17">
        <v>498.66</v>
      </c>
      <c r="F6874">
        <v>6</v>
      </c>
      <c r="G6874" s="48">
        <f>+(Ventas_Wellpro[[#This Row],[Precio de Venta]]*0.16)*Ventas_Wellpro[[#This Row],[Cantidad Vendida]]</f>
        <v>478.71360000000004</v>
      </c>
      <c r="H6874" s="15">
        <v>2991.96</v>
      </c>
      <c r="I6874" s="17">
        <f>+Ventas_Wellpro[[#This Row],[Total de Venta sin IVA]]+Ventas_Wellpro[[#This Row],[IVA]]</f>
        <v>3470.6736000000001</v>
      </c>
      <c r="J6874">
        <f>YEAR(Ventas_Wellpro[[#This Row],[Fecha]])</f>
        <v>2026</v>
      </c>
      <c r="K6874" t="str">
        <f>TEXT(Ventas_Wellpro[[#This Row],[Fecha]],"MMMM")</f>
        <v>septiembre</v>
      </c>
      <c r="L6874">
        <f>DAY(Ventas_Wellpro[[#This Row],[Fecha]])</f>
        <v>9</v>
      </c>
    </row>
    <row r="6875" spans="2:12" x14ac:dyDescent="0.25">
      <c r="B6875" s="70">
        <v>46274</v>
      </c>
      <c r="C6875" s="244" t="s">
        <v>17</v>
      </c>
      <c r="D6875" t="s">
        <v>196</v>
      </c>
      <c r="E6875" s="17">
        <v>498.66</v>
      </c>
      <c r="F6875">
        <v>6</v>
      </c>
      <c r="G6875" s="48">
        <f>+(Ventas_Wellpro[[#This Row],[Precio de Venta]]*0.16)*Ventas_Wellpro[[#This Row],[Cantidad Vendida]]</f>
        <v>478.71360000000004</v>
      </c>
      <c r="H6875" s="15">
        <v>2991.96</v>
      </c>
      <c r="I6875" s="17">
        <f>+Ventas_Wellpro[[#This Row],[Total de Venta sin IVA]]+Ventas_Wellpro[[#This Row],[IVA]]</f>
        <v>3470.6736000000001</v>
      </c>
      <c r="J6875">
        <f>YEAR(Ventas_Wellpro[[#This Row],[Fecha]])</f>
        <v>2026</v>
      </c>
      <c r="K6875" t="str">
        <f>TEXT(Ventas_Wellpro[[#This Row],[Fecha]],"MMMM")</f>
        <v>septiembre</v>
      </c>
      <c r="L6875">
        <f>DAY(Ventas_Wellpro[[#This Row],[Fecha]])</f>
        <v>9</v>
      </c>
    </row>
    <row r="6876" spans="2:12" x14ac:dyDescent="0.25">
      <c r="B6876" s="70">
        <v>46274</v>
      </c>
      <c r="C6876" s="244" t="s">
        <v>17</v>
      </c>
      <c r="D6876" t="s">
        <v>196</v>
      </c>
      <c r="E6876" s="17">
        <v>498.66</v>
      </c>
      <c r="F6876">
        <v>6</v>
      </c>
      <c r="G6876" s="48">
        <f>+(Ventas_Wellpro[[#This Row],[Precio de Venta]]*0.16)*Ventas_Wellpro[[#This Row],[Cantidad Vendida]]</f>
        <v>478.71360000000004</v>
      </c>
      <c r="H6876" s="15">
        <v>2991.96</v>
      </c>
      <c r="I6876" s="17">
        <f>+Ventas_Wellpro[[#This Row],[Total de Venta sin IVA]]+Ventas_Wellpro[[#This Row],[IVA]]</f>
        <v>3470.6736000000001</v>
      </c>
      <c r="J6876">
        <f>YEAR(Ventas_Wellpro[[#This Row],[Fecha]])</f>
        <v>2026</v>
      </c>
      <c r="K6876" t="str">
        <f>TEXT(Ventas_Wellpro[[#This Row],[Fecha]],"MMMM")</f>
        <v>septiembre</v>
      </c>
      <c r="L6876">
        <f>DAY(Ventas_Wellpro[[#This Row],[Fecha]])</f>
        <v>9</v>
      </c>
    </row>
    <row r="6877" spans="2:12" x14ac:dyDescent="0.25">
      <c r="B6877" s="70">
        <v>46274</v>
      </c>
      <c r="C6877" s="244" t="s">
        <v>147</v>
      </c>
      <c r="D6877" t="s">
        <v>144</v>
      </c>
      <c r="E6877" s="17">
        <v>68.97</v>
      </c>
      <c r="F6877">
        <v>1</v>
      </c>
      <c r="G6877" s="48">
        <f>+(Ventas_Wellpro[[#This Row],[Precio de Venta]]*0.16)*Ventas_Wellpro[[#This Row],[Cantidad Vendida]]</f>
        <v>11.0352</v>
      </c>
      <c r="H6877" s="15">
        <v>68.97</v>
      </c>
      <c r="I6877" s="17">
        <f>+Ventas_Wellpro[[#This Row],[Total de Venta sin IVA]]+Ventas_Wellpro[[#This Row],[IVA]]</f>
        <v>80.005200000000002</v>
      </c>
      <c r="J6877">
        <f>YEAR(Ventas_Wellpro[[#This Row],[Fecha]])</f>
        <v>2026</v>
      </c>
      <c r="K6877" t="str">
        <f>TEXT(Ventas_Wellpro[[#This Row],[Fecha]],"MMMM")</f>
        <v>septiembre</v>
      </c>
      <c r="L6877">
        <f>DAY(Ventas_Wellpro[[#This Row],[Fecha]])</f>
        <v>9</v>
      </c>
    </row>
    <row r="6878" spans="2:12" x14ac:dyDescent="0.25">
      <c r="B6878" s="70">
        <v>46274</v>
      </c>
      <c r="C6878" s="244" t="s">
        <v>147</v>
      </c>
      <c r="D6878" t="s">
        <v>144</v>
      </c>
      <c r="E6878" s="17">
        <v>68.97</v>
      </c>
      <c r="F6878">
        <v>1</v>
      </c>
      <c r="G6878" s="48">
        <f>+(Ventas_Wellpro[[#This Row],[Precio de Venta]]*0.16)*Ventas_Wellpro[[#This Row],[Cantidad Vendida]]</f>
        <v>11.0352</v>
      </c>
      <c r="H6878" s="15">
        <v>68.97</v>
      </c>
      <c r="I6878" s="17">
        <f>+Ventas_Wellpro[[#This Row],[Total de Venta sin IVA]]+Ventas_Wellpro[[#This Row],[IVA]]</f>
        <v>80.005200000000002</v>
      </c>
      <c r="J6878">
        <f>YEAR(Ventas_Wellpro[[#This Row],[Fecha]])</f>
        <v>2026</v>
      </c>
      <c r="K6878" t="str">
        <f>TEXT(Ventas_Wellpro[[#This Row],[Fecha]],"MMMM")</f>
        <v>septiembre</v>
      </c>
      <c r="L6878">
        <f>DAY(Ventas_Wellpro[[#This Row],[Fecha]])</f>
        <v>9</v>
      </c>
    </row>
    <row r="6879" spans="2:12" x14ac:dyDescent="0.25">
      <c r="B6879" s="70">
        <v>46274</v>
      </c>
      <c r="C6879" s="244" t="s">
        <v>147</v>
      </c>
      <c r="D6879" t="s">
        <v>144</v>
      </c>
      <c r="E6879" s="17">
        <v>68.97</v>
      </c>
      <c r="F6879">
        <v>1</v>
      </c>
      <c r="G6879" s="48">
        <f>+(Ventas_Wellpro[[#This Row],[Precio de Venta]]*0.16)*Ventas_Wellpro[[#This Row],[Cantidad Vendida]]</f>
        <v>11.0352</v>
      </c>
      <c r="H6879" s="15">
        <v>68.97</v>
      </c>
      <c r="I6879" s="17">
        <f>+Ventas_Wellpro[[#This Row],[Total de Venta sin IVA]]+Ventas_Wellpro[[#This Row],[IVA]]</f>
        <v>80.005200000000002</v>
      </c>
      <c r="J6879">
        <f>YEAR(Ventas_Wellpro[[#This Row],[Fecha]])</f>
        <v>2026</v>
      </c>
      <c r="K6879" t="str">
        <f>TEXT(Ventas_Wellpro[[#This Row],[Fecha]],"MMMM")</f>
        <v>septiembre</v>
      </c>
      <c r="L6879">
        <f>DAY(Ventas_Wellpro[[#This Row],[Fecha]])</f>
        <v>9</v>
      </c>
    </row>
    <row r="6880" spans="2:12" x14ac:dyDescent="0.25">
      <c r="B6880" s="70">
        <v>46274</v>
      </c>
      <c r="C6880" s="244" t="s">
        <v>147</v>
      </c>
      <c r="D6880" t="s">
        <v>217</v>
      </c>
      <c r="E6880" s="17">
        <v>54.51</v>
      </c>
      <c r="F6880">
        <v>194</v>
      </c>
      <c r="G6880" s="48">
        <f>+(Ventas_Wellpro[[#This Row],[Precio de Venta]]*0.16)*Ventas_Wellpro[[#This Row],[Cantidad Vendida]]</f>
        <v>1691.9904000000001</v>
      </c>
      <c r="H6880" s="15">
        <v>10574.94</v>
      </c>
      <c r="I6880" s="17">
        <f>+Ventas_Wellpro[[#This Row],[Total de Venta sin IVA]]+Ventas_Wellpro[[#This Row],[IVA]]</f>
        <v>12266.930400000001</v>
      </c>
      <c r="J6880">
        <f>YEAR(Ventas_Wellpro[[#This Row],[Fecha]])</f>
        <v>2026</v>
      </c>
      <c r="K6880" t="str">
        <f>TEXT(Ventas_Wellpro[[#This Row],[Fecha]],"MMMM")</f>
        <v>septiembre</v>
      </c>
      <c r="L6880">
        <f>DAY(Ventas_Wellpro[[#This Row],[Fecha]])</f>
        <v>9</v>
      </c>
    </row>
    <row r="6881" spans="2:12" x14ac:dyDescent="0.25">
      <c r="B6881" s="70">
        <v>46274</v>
      </c>
      <c r="C6881" s="244" t="s">
        <v>123</v>
      </c>
      <c r="D6881" t="s">
        <v>144</v>
      </c>
      <c r="E6881" s="17">
        <v>107.76</v>
      </c>
      <c r="F6881">
        <v>1</v>
      </c>
      <c r="G6881" s="48">
        <f>+(Ventas_Wellpro[[#This Row],[Precio de Venta]]*0.16)*Ventas_Wellpro[[#This Row],[Cantidad Vendida]]</f>
        <v>17.241600000000002</v>
      </c>
      <c r="H6881" s="15">
        <v>107.76</v>
      </c>
      <c r="I6881" s="17">
        <f>+Ventas_Wellpro[[#This Row],[Total de Venta sin IVA]]+Ventas_Wellpro[[#This Row],[IVA]]</f>
        <v>125.00160000000001</v>
      </c>
      <c r="J6881">
        <f>YEAR(Ventas_Wellpro[[#This Row],[Fecha]])</f>
        <v>2026</v>
      </c>
      <c r="K6881" t="str">
        <f>TEXT(Ventas_Wellpro[[#This Row],[Fecha]],"MMMM")</f>
        <v>septiembre</v>
      </c>
      <c r="L6881">
        <f>DAY(Ventas_Wellpro[[#This Row],[Fecha]])</f>
        <v>9</v>
      </c>
    </row>
    <row r="6882" spans="2:12" x14ac:dyDescent="0.25">
      <c r="B6882" s="70">
        <v>46274</v>
      </c>
      <c r="C6882" s="244" t="s">
        <v>123</v>
      </c>
      <c r="D6882" t="s">
        <v>144</v>
      </c>
      <c r="E6882" s="17">
        <v>107.76</v>
      </c>
      <c r="F6882">
        <v>1</v>
      </c>
      <c r="G6882" s="48">
        <f>+(Ventas_Wellpro[[#This Row],[Precio de Venta]]*0.16)*Ventas_Wellpro[[#This Row],[Cantidad Vendida]]</f>
        <v>17.241600000000002</v>
      </c>
      <c r="H6882" s="15">
        <v>107.76</v>
      </c>
      <c r="I6882" s="17">
        <f>+Ventas_Wellpro[[#This Row],[Total de Venta sin IVA]]+Ventas_Wellpro[[#This Row],[IVA]]</f>
        <v>125.00160000000001</v>
      </c>
      <c r="J6882">
        <f>YEAR(Ventas_Wellpro[[#This Row],[Fecha]])</f>
        <v>2026</v>
      </c>
      <c r="K6882" t="str">
        <f>TEXT(Ventas_Wellpro[[#This Row],[Fecha]],"MMMM")</f>
        <v>septiembre</v>
      </c>
      <c r="L6882">
        <f>DAY(Ventas_Wellpro[[#This Row],[Fecha]])</f>
        <v>9</v>
      </c>
    </row>
    <row r="6883" spans="2:12" x14ac:dyDescent="0.25">
      <c r="B6883" s="245">
        <v>46279</v>
      </c>
      <c r="C6883" s="221" t="s">
        <v>259</v>
      </c>
      <c r="D6883" s="238" t="s">
        <v>144</v>
      </c>
      <c r="E6883" s="240">
        <v>103.45</v>
      </c>
      <c r="F6883" s="240">
        <v>1</v>
      </c>
      <c r="G6883" s="48">
        <f>+(Ventas_Wellpro[[#This Row],[Precio de Venta]]*0.16)*Ventas_Wellpro[[#This Row],[Cantidad Vendida]]</f>
        <v>16.552</v>
      </c>
      <c r="H6883" s="242">
        <v>103.45</v>
      </c>
      <c r="I6883" s="17">
        <f>+Ventas_Wellpro[[#This Row],[Total de Venta sin IVA]]+Ventas_Wellpro[[#This Row],[IVA]]</f>
        <v>120.00200000000001</v>
      </c>
      <c r="J6883">
        <f>YEAR(Ventas_Wellpro[[#This Row],[Fecha]])</f>
        <v>2026</v>
      </c>
      <c r="K6883" t="str">
        <f>TEXT(Ventas_Wellpro[[#This Row],[Fecha]],"MMMM")</f>
        <v>septiembre</v>
      </c>
      <c r="L6883">
        <f>DAY(Ventas_Wellpro[[#This Row],[Fecha]])</f>
        <v>14</v>
      </c>
    </row>
    <row r="6884" spans="2:12" x14ac:dyDescent="0.25">
      <c r="B6884" s="246">
        <v>46275</v>
      </c>
      <c r="C6884" s="248" t="s">
        <v>260</v>
      </c>
      <c r="D6884" s="239" t="s">
        <v>144</v>
      </c>
      <c r="E6884" s="241">
        <v>103.45</v>
      </c>
      <c r="F6884" s="241">
        <v>1</v>
      </c>
      <c r="G6884" s="48">
        <f>+(Ventas_Wellpro[[#This Row],[Precio de Venta]]*0.16)*Ventas_Wellpro[[#This Row],[Cantidad Vendida]]</f>
        <v>16.552</v>
      </c>
      <c r="H6884" s="243">
        <v>103.45</v>
      </c>
      <c r="I6884" s="17">
        <f>+Ventas_Wellpro[[#This Row],[Total de Venta sin IVA]]+Ventas_Wellpro[[#This Row],[IVA]]</f>
        <v>120.00200000000001</v>
      </c>
      <c r="J6884">
        <f>YEAR(Ventas_Wellpro[[#This Row],[Fecha]])</f>
        <v>2026</v>
      </c>
      <c r="K6884" t="str">
        <f>TEXT(Ventas_Wellpro[[#This Row],[Fecha]],"MMMM")</f>
        <v>septiembre</v>
      </c>
      <c r="L6884">
        <f>DAY(Ventas_Wellpro[[#This Row],[Fecha]])</f>
        <v>10</v>
      </c>
    </row>
    <row r="6885" spans="2:12" x14ac:dyDescent="0.25">
      <c r="B6885" s="245">
        <v>46282</v>
      </c>
      <c r="C6885" s="88" t="s">
        <v>25</v>
      </c>
      <c r="D6885" s="238" t="s">
        <v>145</v>
      </c>
      <c r="E6885" s="240">
        <v>697</v>
      </c>
      <c r="F6885" s="240">
        <v>6</v>
      </c>
      <c r="G6885" s="48">
        <f>+(Ventas_Wellpro[[#This Row],[Precio de Venta]]*0.16)*Ventas_Wellpro[[#This Row],[Cantidad Vendida]]</f>
        <v>669.12</v>
      </c>
      <c r="H6885" s="242">
        <v>4182</v>
      </c>
      <c r="I6885" s="17">
        <f>+Ventas_Wellpro[[#This Row],[Total de Venta sin IVA]]+Ventas_Wellpro[[#This Row],[IVA]]</f>
        <v>4851.12</v>
      </c>
      <c r="J6885">
        <f>YEAR(Ventas_Wellpro[[#This Row],[Fecha]])</f>
        <v>2026</v>
      </c>
      <c r="K6885" t="str">
        <f>TEXT(Ventas_Wellpro[[#This Row],[Fecha]],"MMMM")</f>
        <v>septiembre</v>
      </c>
      <c r="L6885">
        <f>DAY(Ventas_Wellpro[[#This Row],[Fecha]])</f>
        <v>17</v>
      </c>
    </row>
    <row r="6886" spans="2:12" x14ac:dyDescent="0.25">
      <c r="B6886" s="246">
        <v>46283</v>
      </c>
      <c r="C6886" s="88" t="s">
        <v>25</v>
      </c>
      <c r="D6886" s="239" t="s">
        <v>144</v>
      </c>
      <c r="E6886" s="241">
        <v>932.32</v>
      </c>
      <c r="F6886" s="241">
        <v>1</v>
      </c>
      <c r="G6886" s="48">
        <f>+(Ventas_Wellpro[[#This Row],[Precio de Venta]]*0.16)*Ventas_Wellpro[[#This Row],[Cantidad Vendida]]</f>
        <v>149.1712</v>
      </c>
      <c r="H6886" s="243">
        <v>932.32</v>
      </c>
      <c r="I6886" s="17">
        <f>+Ventas_Wellpro[[#This Row],[Total de Venta sin IVA]]+Ventas_Wellpro[[#This Row],[IVA]]</f>
        <v>1081.4911999999999</v>
      </c>
      <c r="J6886">
        <f>YEAR(Ventas_Wellpro[[#This Row],[Fecha]])</f>
        <v>2026</v>
      </c>
      <c r="K6886" t="str">
        <f>TEXT(Ventas_Wellpro[[#This Row],[Fecha]],"MMMM")</f>
        <v>septiembre</v>
      </c>
      <c r="L6886">
        <f>DAY(Ventas_Wellpro[[#This Row],[Fecha]])</f>
        <v>18</v>
      </c>
    </row>
    <row r="6887" spans="2:12" x14ac:dyDescent="0.25">
      <c r="B6887" s="245">
        <v>46282</v>
      </c>
      <c r="C6887" s="88" t="s">
        <v>18</v>
      </c>
      <c r="D6887" s="238" t="s">
        <v>145</v>
      </c>
      <c r="E6887" s="240">
        <v>697</v>
      </c>
      <c r="F6887" s="240">
        <v>6</v>
      </c>
      <c r="G6887" s="48">
        <f>+(Ventas_Wellpro[[#This Row],[Precio de Venta]]*0.16)*Ventas_Wellpro[[#This Row],[Cantidad Vendida]]</f>
        <v>669.12</v>
      </c>
      <c r="H6887" s="242">
        <v>4182</v>
      </c>
      <c r="I6887" s="17">
        <f>+Ventas_Wellpro[[#This Row],[Total de Venta sin IVA]]+Ventas_Wellpro[[#This Row],[IVA]]</f>
        <v>4851.12</v>
      </c>
      <c r="J6887">
        <f>YEAR(Ventas_Wellpro[[#This Row],[Fecha]])</f>
        <v>2026</v>
      </c>
      <c r="K6887" t="str">
        <f>TEXT(Ventas_Wellpro[[#This Row],[Fecha]],"MMMM")</f>
        <v>septiembre</v>
      </c>
      <c r="L6887">
        <f>DAY(Ventas_Wellpro[[#This Row],[Fecha]])</f>
        <v>17</v>
      </c>
    </row>
    <row r="6888" spans="2:12" x14ac:dyDescent="0.25">
      <c r="B6888" s="246">
        <v>46283</v>
      </c>
      <c r="C6888" s="88" t="s">
        <v>18</v>
      </c>
      <c r="D6888" s="238" t="s">
        <v>196</v>
      </c>
      <c r="E6888" s="241">
        <v>525.59</v>
      </c>
      <c r="F6888" s="241">
        <v>6</v>
      </c>
      <c r="G6888" s="48">
        <f>+(Ventas_Wellpro[[#This Row],[Precio de Venta]]*0.16)*Ventas_Wellpro[[#This Row],[Cantidad Vendida]]</f>
        <v>504.56640000000004</v>
      </c>
      <c r="H6888" s="243">
        <v>3153.54</v>
      </c>
      <c r="I6888" s="17">
        <f>+Ventas_Wellpro[[#This Row],[Total de Venta sin IVA]]+Ventas_Wellpro[[#This Row],[IVA]]</f>
        <v>3658.1064000000001</v>
      </c>
      <c r="J6888">
        <f>YEAR(Ventas_Wellpro[[#This Row],[Fecha]])</f>
        <v>2026</v>
      </c>
      <c r="K6888" t="str">
        <f>TEXT(Ventas_Wellpro[[#This Row],[Fecha]],"MMMM")</f>
        <v>septiembre</v>
      </c>
      <c r="L6888">
        <f>DAY(Ventas_Wellpro[[#This Row],[Fecha]])</f>
        <v>18</v>
      </c>
    </row>
    <row r="6889" spans="2:12" x14ac:dyDescent="0.25">
      <c r="B6889" s="245">
        <v>46283</v>
      </c>
      <c r="C6889" s="88" t="s">
        <v>18</v>
      </c>
      <c r="D6889" s="238" t="s">
        <v>196</v>
      </c>
      <c r="E6889" s="240">
        <v>525.59</v>
      </c>
      <c r="F6889" s="240">
        <v>6</v>
      </c>
      <c r="G6889" s="48">
        <f>+(Ventas_Wellpro[[#This Row],[Precio de Venta]]*0.16)*Ventas_Wellpro[[#This Row],[Cantidad Vendida]]</f>
        <v>504.56640000000004</v>
      </c>
      <c r="H6889" s="242">
        <v>3153.54</v>
      </c>
      <c r="I6889" s="17">
        <f>+Ventas_Wellpro[[#This Row],[Total de Venta sin IVA]]+Ventas_Wellpro[[#This Row],[IVA]]</f>
        <v>3658.1064000000001</v>
      </c>
      <c r="J6889">
        <f>YEAR(Ventas_Wellpro[[#This Row],[Fecha]])</f>
        <v>2026</v>
      </c>
      <c r="K6889" t="str">
        <f>TEXT(Ventas_Wellpro[[#This Row],[Fecha]],"MMMM")</f>
        <v>septiembre</v>
      </c>
      <c r="L6889">
        <f>DAY(Ventas_Wellpro[[#This Row],[Fecha]])</f>
        <v>18</v>
      </c>
    </row>
    <row r="6890" spans="2:12" x14ac:dyDescent="0.25">
      <c r="B6890" s="246">
        <v>46283</v>
      </c>
      <c r="C6890" s="88" t="s">
        <v>18</v>
      </c>
      <c r="D6890" s="238" t="s">
        <v>196</v>
      </c>
      <c r="E6890" s="241">
        <v>525.59</v>
      </c>
      <c r="F6890" s="241">
        <v>6</v>
      </c>
      <c r="G6890" s="48">
        <f>+(Ventas_Wellpro[[#This Row],[Precio de Venta]]*0.16)*Ventas_Wellpro[[#This Row],[Cantidad Vendida]]</f>
        <v>504.56640000000004</v>
      </c>
      <c r="H6890" s="243">
        <v>3153.54</v>
      </c>
      <c r="I6890" s="17">
        <f>+Ventas_Wellpro[[#This Row],[Total de Venta sin IVA]]+Ventas_Wellpro[[#This Row],[IVA]]</f>
        <v>3658.1064000000001</v>
      </c>
      <c r="J6890">
        <f>YEAR(Ventas_Wellpro[[#This Row],[Fecha]])</f>
        <v>2026</v>
      </c>
      <c r="K6890" t="str">
        <f>TEXT(Ventas_Wellpro[[#This Row],[Fecha]],"MMMM")</f>
        <v>septiembre</v>
      </c>
      <c r="L6890">
        <f>DAY(Ventas_Wellpro[[#This Row],[Fecha]])</f>
        <v>18</v>
      </c>
    </row>
    <row r="6891" spans="2:12" x14ac:dyDescent="0.25">
      <c r="B6891" s="245">
        <v>46283</v>
      </c>
      <c r="C6891" s="88" t="s">
        <v>18</v>
      </c>
      <c r="D6891" s="238" t="s">
        <v>196</v>
      </c>
      <c r="E6891" s="240">
        <v>525.59</v>
      </c>
      <c r="F6891" s="240">
        <v>12</v>
      </c>
      <c r="G6891" s="48">
        <f>+(Ventas_Wellpro[[#This Row],[Precio de Venta]]*0.16)*Ventas_Wellpro[[#This Row],[Cantidad Vendida]]</f>
        <v>1009.1328000000001</v>
      </c>
      <c r="H6891" s="242">
        <v>6307.08</v>
      </c>
      <c r="I6891" s="17">
        <f>+Ventas_Wellpro[[#This Row],[Total de Venta sin IVA]]+Ventas_Wellpro[[#This Row],[IVA]]</f>
        <v>7316.2128000000002</v>
      </c>
      <c r="J6891">
        <f>YEAR(Ventas_Wellpro[[#This Row],[Fecha]])</f>
        <v>2026</v>
      </c>
      <c r="K6891" t="str">
        <f>TEXT(Ventas_Wellpro[[#This Row],[Fecha]],"MMMM")</f>
        <v>septiembre</v>
      </c>
      <c r="L6891">
        <f>DAY(Ventas_Wellpro[[#This Row],[Fecha]])</f>
        <v>18</v>
      </c>
    </row>
    <row r="6892" spans="2:12" x14ac:dyDescent="0.25">
      <c r="B6892" s="246">
        <v>46275</v>
      </c>
      <c r="C6892" s="74" t="s">
        <v>22</v>
      </c>
      <c r="D6892" s="239" t="s">
        <v>144</v>
      </c>
      <c r="E6892" s="241">
        <v>107.7567</v>
      </c>
      <c r="F6892" s="241">
        <v>3</v>
      </c>
      <c r="G6892" s="48">
        <f>+(Ventas_Wellpro[[#This Row],[Precio de Venta]]*0.16)*Ventas_Wellpro[[#This Row],[Cantidad Vendida]]</f>
        <v>51.723215999999994</v>
      </c>
      <c r="H6892" s="243">
        <v>323.27</v>
      </c>
      <c r="I6892" s="17">
        <f>+Ventas_Wellpro[[#This Row],[Total de Venta sin IVA]]+Ventas_Wellpro[[#This Row],[IVA]]</f>
        <v>374.99321599999996</v>
      </c>
      <c r="J6892">
        <f>YEAR(Ventas_Wellpro[[#This Row],[Fecha]])</f>
        <v>2026</v>
      </c>
      <c r="K6892" t="str">
        <f>TEXT(Ventas_Wellpro[[#This Row],[Fecha]],"MMMM")</f>
        <v>septiembre</v>
      </c>
      <c r="L6892">
        <f>DAY(Ventas_Wellpro[[#This Row],[Fecha]])</f>
        <v>10</v>
      </c>
    </row>
    <row r="6893" spans="2:12" x14ac:dyDescent="0.25">
      <c r="B6893" s="245">
        <v>46275</v>
      </c>
      <c r="C6893" s="74" t="s">
        <v>22</v>
      </c>
      <c r="D6893" s="238" t="s">
        <v>144</v>
      </c>
      <c r="E6893" s="240">
        <v>107.76</v>
      </c>
      <c r="F6893" s="240">
        <v>1</v>
      </c>
      <c r="G6893" s="48">
        <f>+(Ventas_Wellpro[[#This Row],[Precio de Venta]]*0.16)*Ventas_Wellpro[[#This Row],[Cantidad Vendida]]</f>
        <v>17.241600000000002</v>
      </c>
      <c r="H6893" s="242">
        <v>107.76</v>
      </c>
      <c r="I6893" s="17">
        <f>+Ventas_Wellpro[[#This Row],[Total de Venta sin IVA]]+Ventas_Wellpro[[#This Row],[IVA]]</f>
        <v>125.00160000000001</v>
      </c>
      <c r="J6893">
        <f>YEAR(Ventas_Wellpro[[#This Row],[Fecha]])</f>
        <v>2026</v>
      </c>
      <c r="K6893" t="str">
        <f>TEXT(Ventas_Wellpro[[#This Row],[Fecha]],"MMMM")</f>
        <v>septiembre</v>
      </c>
      <c r="L6893">
        <f>DAY(Ventas_Wellpro[[#This Row],[Fecha]])</f>
        <v>10</v>
      </c>
    </row>
    <row r="6894" spans="2:12" x14ac:dyDescent="0.25">
      <c r="B6894" s="246">
        <v>46275</v>
      </c>
      <c r="C6894" s="74" t="s">
        <v>22</v>
      </c>
      <c r="D6894" s="239" t="s">
        <v>144</v>
      </c>
      <c r="E6894" s="241">
        <v>107.76</v>
      </c>
      <c r="F6894" s="241">
        <v>1</v>
      </c>
      <c r="G6894" s="48">
        <f>+(Ventas_Wellpro[[#This Row],[Precio de Venta]]*0.16)*Ventas_Wellpro[[#This Row],[Cantidad Vendida]]</f>
        <v>17.241600000000002</v>
      </c>
      <c r="H6894" s="243">
        <v>107.76</v>
      </c>
      <c r="I6894" s="17">
        <f>+Ventas_Wellpro[[#This Row],[Total de Venta sin IVA]]+Ventas_Wellpro[[#This Row],[IVA]]</f>
        <v>125.00160000000001</v>
      </c>
      <c r="J6894">
        <f>YEAR(Ventas_Wellpro[[#This Row],[Fecha]])</f>
        <v>2026</v>
      </c>
      <c r="K6894" t="str">
        <f>TEXT(Ventas_Wellpro[[#This Row],[Fecha]],"MMMM")</f>
        <v>septiembre</v>
      </c>
      <c r="L6894">
        <f>DAY(Ventas_Wellpro[[#This Row],[Fecha]])</f>
        <v>10</v>
      </c>
    </row>
    <row r="6895" spans="2:12" x14ac:dyDescent="0.25">
      <c r="B6895" s="245">
        <v>46275</v>
      </c>
      <c r="C6895" s="74" t="s">
        <v>22</v>
      </c>
      <c r="D6895" s="238" t="s">
        <v>144</v>
      </c>
      <c r="E6895" s="240">
        <v>107.76</v>
      </c>
      <c r="F6895" s="240">
        <v>1</v>
      </c>
      <c r="G6895" s="48">
        <f>+(Ventas_Wellpro[[#This Row],[Precio de Venta]]*0.16)*Ventas_Wellpro[[#This Row],[Cantidad Vendida]]</f>
        <v>17.241600000000002</v>
      </c>
      <c r="H6895" s="242">
        <v>107.76</v>
      </c>
      <c r="I6895" s="17">
        <f>+Ventas_Wellpro[[#This Row],[Total de Venta sin IVA]]+Ventas_Wellpro[[#This Row],[IVA]]</f>
        <v>125.00160000000001</v>
      </c>
      <c r="J6895">
        <f>YEAR(Ventas_Wellpro[[#This Row],[Fecha]])</f>
        <v>2026</v>
      </c>
      <c r="K6895" t="str">
        <f>TEXT(Ventas_Wellpro[[#This Row],[Fecha]],"MMMM")</f>
        <v>septiembre</v>
      </c>
      <c r="L6895">
        <f>DAY(Ventas_Wellpro[[#This Row],[Fecha]])</f>
        <v>10</v>
      </c>
    </row>
    <row r="6896" spans="2:12" x14ac:dyDescent="0.25">
      <c r="B6896" s="246">
        <v>46275</v>
      </c>
      <c r="C6896" s="74" t="s">
        <v>22</v>
      </c>
      <c r="D6896" s="239" t="s">
        <v>144</v>
      </c>
      <c r="E6896" s="241">
        <v>107.76</v>
      </c>
      <c r="F6896" s="241">
        <v>1</v>
      </c>
      <c r="G6896" s="48">
        <f>+(Ventas_Wellpro[[#This Row],[Precio de Venta]]*0.16)*Ventas_Wellpro[[#This Row],[Cantidad Vendida]]</f>
        <v>17.241600000000002</v>
      </c>
      <c r="H6896" s="243">
        <v>107.76</v>
      </c>
      <c r="I6896" s="17">
        <f>+Ventas_Wellpro[[#This Row],[Total de Venta sin IVA]]+Ventas_Wellpro[[#This Row],[IVA]]</f>
        <v>125.00160000000001</v>
      </c>
      <c r="J6896">
        <f>YEAR(Ventas_Wellpro[[#This Row],[Fecha]])</f>
        <v>2026</v>
      </c>
      <c r="K6896" t="str">
        <f>TEXT(Ventas_Wellpro[[#This Row],[Fecha]],"MMMM")</f>
        <v>septiembre</v>
      </c>
      <c r="L6896">
        <f>DAY(Ventas_Wellpro[[#This Row],[Fecha]])</f>
        <v>10</v>
      </c>
    </row>
    <row r="6897" spans="2:12" x14ac:dyDescent="0.25">
      <c r="B6897" s="245">
        <v>46276</v>
      </c>
      <c r="C6897" s="74" t="s">
        <v>22</v>
      </c>
      <c r="D6897" s="238" t="s">
        <v>144</v>
      </c>
      <c r="E6897" s="240">
        <v>107.76</v>
      </c>
      <c r="F6897" s="240">
        <v>1</v>
      </c>
      <c r="G6897" s="48">
        <f>+(Ventas_Wellpro[[#This Row],[Precio de Venta]]*0.16)*Ventas_Wellpro[[#This Row],[Cantidad Vendida]]</f>
        <v>17.241600000000002</v>
      </c>
      <c r="H6897" s="242">
        <v>107.76</v>
      </c>
      <c r="I6897" s="17">
        <f>+Ventas_Wellpro[[#This Row],[Total de Venta sin IVA]]+Ventas_Wellpro[[#This Row],[IVA]]</f>
        <v>125.00160000000001</v>
      </c>
      <c r="J6897">
        <f>YEAR(Ventas_Wellpro[[#This Row],[Fecha]])</f>
        <v>2026</v>
      </c>
      <c r="K6897" t="str">
        <f>TEXT(Ventas_Wellpro[[#This Row],[Fecha]],"MMMM")</f>
        <v>septiembre</v>
      </c>
      <c r="L6897">
        <f>DAY(Ventas_Wellpro[[#This Row],[Fecha]])</f>
        <v>11</v>
      </c>
    </row>
    <row r="6898" spans="2:12" x14ac:dyDescent="0.25">
      <c r="B6898" s="246">
        <v>46276</v>
      </c>
      <c r="C6898" s="74" t="s">
        <v>22</v>
      </c>
      <c r="D6898" s="239" t="s">
        <v>144</v>
      </c>
      <c r="E6898" s="241">
        <v>107.76</v>
      </c>
      <c r="F6898" s="241">
        <v>1</v>
      </c>
      <c r="G6898" s="48">
        <f>+(Ventas_Wellpro[[#This Row],[Precio de Venta]]*0.16)*Ventas_Wellpro[[#This Row],[Cantidad Vendida]]</f>
        <v>17.241600000000002</v>
      </c>
      <c r="H6898" s="243">
        <v>107.76</v>
      </c>
      <c r="I6898" s="17">
        <f>+Ventas_Wellpro[[#This Row],[Total de Venta sin IVA]]+Ventas_Wellpro[[#This Row],[IVA]]</f>
        <v>125.00160000000001</v>
      </c>
      <c r="J6898">
        <f>YEAR(Ventas_Wellpro[[#This Row],[Fecha]])</f>
        <v>2026</v>
      </c>
      <c r="K6898" t="str">
        <f>TEXT(Ventas_Wellpro[[#This Row],[Fecha]],"MMMM")</f>
        <v>septiembre</v>
      </c>
      <c r="L6898">
        <f>DAY(Ventas_Wellpro[[#This Row],[Fecha]])</f>
        <v>11</v>
      </c>
    </row>
    <row r="6899" spans="2:12" x14ac:dyDescent="0.25">
      <c r="B6899" s="245">
        <v>46276</v>
      </c>
      <c r="C6899" s="74" t="s">
        <v>22</v>
      </c>
      <c r="D6899" s="238" t="s">
        <v>144</v>
      </c>
      <c r="E6899" s="240">
        <v>107.76</v>
      </c>
      <c r="F6899" s="240">
        <v>1</v>
      </c>
      <c r="G6899" s="48">
        <f>+(Ventas_Wellpro[[#This Row],[Precio de Venta]]*0.16)*Ventas_Wellpro[[#This Row],[Cantidad Vendida]]</f>
        <v>17.241600000000002</v>
      </c>
      <c r="H6899" s="242">
        <v>107.76</v>
      </c>
      <c r="I6899" s="17">
        <f>+Ventas_Wellpro[[#This Row],[Total de Venta sin IVA]]+Ventas_Wellpro[[#This Row],[IVA]]</f>
        <v>125.00160000000001</v>
      </c>
      <c r="J6899">
        <f>YEAR(Ventas_Wellpro[[#This Row],[Fecha]])</f>
        <v>2026</v>
      </c>
      <c r="K6899" t="str">
        <f>TEXT(Ventas_Wellpro[[#This Row],[Fecha]],"MMMM")</f>
        <v>septiembre</v>
      </c>
      <c r="L6899">
        <f>DAY(Ventas_Wellpro[[#This Row],[Fecha]])</f>
        <v>11</v>
      </c>
    </row>
    <row r="6900" spans="2:12" x14ac:dyDescent="0.25">
      <c r="B6900" s="246">
        <v>46279</v>
      </c>
      <c r="C6900" s="74" t="s">
        <v>22</v>
      </c>
      <c r="D6900" s="239" t="s">
        <v>144</v>
      </c>
      <c r="E6900" s="241">
        <v>107.76</v>
      </c>
      <c r="F6900" s="241">
        <v>1</v>
      </c>
      <c r="G6900" s="48">
        <f>+(Ventas_Wellpro[[#This Row],[Precio de Venta]]*0.16)*Ventas_Wellpro[[#This Row],[Cantidad Vendida]]</f>
        <v>17.241600000000002</v>
      </c>
      <c r="H6900" s="243">
        <v>107.76</v>
      </c>
      <c r="I6900" s="17">
        <f>+Ventas_Wellpro[[#This Row],[Total de Venta sin IVA]]+Ventas_Wellpro[[#This Row],[IVA]]</f>
        <v>125.00160000000001</v>
      </c>
      <c r="J6900">
        <f>YEAR(Ventas_Wellpro[[#This Row],[Fecha]])</f>
        <v>2026</v>
      </c>
      <c r="K6900" t="str">
        <f>TEXT(Ventas_Wellpro[[#This Row],[Fecha]],"MMMM")</f>
        <v>septiembre</v>
      </c>
      <c r="L6900">
        <f>DAY(Ventas_Wellpro[[#This Row],[Fecha]])</f>
        <v>14</v>
      </c>
    </row>
    <row r="6901" spans="2:12" x14ac:dyDescent="0.25">
      <c r="B6901" s="245">
        <v>46279</v>
      </c>
      <c r="C6901" s="74" t="s">
        <v>22</v>
      </c>
      <c r="D6901" s="238" t="s">
        <v>144</v>
      </c>
      <c r="E6901" s="240">
        <v>107.76</v>
      </c>
      <c r="F6901" s="240">
        <v>1</v>
      </c>
      <c r="G6901" s="48">
        <f>+(Ventas_Wellpro[[#This Row],[Precio de Venta]]*0.16)*Ventas_Wellpro[[#This Row],[Cantidad Vendida]]</f>
        <v>17.241600000000002</v>
      </c>
      <c r="H6901" s="242">
        <v>107.76</v>
      </c>
      <c r="I6901" s="17">
        <f>+Ventas_Wellpro[[#This Row],[Total de Venta sin IVA]]+Ventas_Wellpro[[#This Row],[IVA]]</f>
        <v>125.00160000000001</v>
      </c>
      <c r="J6901">
        <f>YEAR(Ventas_Wellpro[[#This Row],[Fecha]])</f>
        <v>2026</v>
      </c>
      <c r="K6901" t="str">
        <f>TEXT(Ventas_Wellpro[[#This Row],[Fecha]],"MMMM")</f>
        <v>septiembre</v>
      </c>
      <c r="L6901">
        <f>DAY(Ventas_Wellpro[[#This Row],[Fecha]])</f>
        <v>14</v>
      </c>
    </row>
    <row r="6902" spans="2:12" x14ac:dyDescent="0.25">
      <c r="B6902" s="246">
        <v>46279</v>
      </c>
      <c r="C6902" s="74" t="s">
        <v>22</v>
      </c>
      <c r="D6902" s="239" t="s">
        <v>144</v>
      </c>
      <c r="E6902" s="241">
        <v>107.76</v>
      </c>
      <c r="F6902" s="241">
        <v>1</v>
      </c>
      <c r="G6902" s="48">
        <f>+(Ventas_Wellpro[[#This Row],[Precio de Venta]]*0.16)*Ventas_Wellpro[[#This Row],[Cantidad Vendida]]</f>
        <v>17.241600000000002</v>
      </c>
      <c r="H6902" s="243">
        <v>107.76</v>
      </c>
      <c r="I6902" s="17">
        <f>+Ventas_Wellpro[[#This Row],[Total de Venta sin IVA]]+Ventas_Wellpro[[#This Row],[IVA]]</f>
        <v>125.00160000000001</v>
      </c>
      <c r="J6902">
        <f>YEAR(Ventas_Wellpro[[#This Row],[Fecha]])</f>
        <v>2026</v>
      </c>
      <c r="K6902" t="str">
        <f>TEXT(Ventas_Wellpro[[#This Row],[Fecha]],"MMMM")</f>
        <v>septiembre</v>
      </c>
      <c r="L6902">
        <f>DAY(Ventas_Wellpro[[#This Row],[Fecha]])</f>
        <v>14</v>
      </c>
    </row>
    <row r="6903" spans="2:12" x14ac:dyDescent="0.25">
      <c r="B6903" s="245">
        <v>46279</v>
      </c>
      <c r="C6903" s="74" t="s">
        <v>22</v>
      </c>
      <c r="D6903" s="238" t="s">
        <v>144</v>
      </c>
      <c r="E6903" s="240">
        <v>107.76</v>
      </c>
      <c r="F6903" s="240">
        <v>1</v>
      </c>
      <c r="G6903" s="48">
        <f>+(Ventas_Wellpro[[#This Row],[Precio de Venta]]*0.16)*Ventas_Wellpro[[#This Row],[Cantidad Vendida]]</f>
        <v>17.241600000000002</v>
      </c>
      <c r="H6903" s="242">
        <v>107.76</v>
      </c>
      <c r="I6903" s="17">
        <f>+Ventas_Wellpro[[#This Row],[Total de Venta sin IVA]]+Ventas_Wellpro[[#This Row],[IVA]]</f>
        <v>125.00160000000001</v>
      </c>
      <c r="J6903">
        <f>YEAR(Ventas_Wellpro[[#This Row],[Fecha]])</f>
        <v>2026</v>
      </c>
      <c r="K6903" t="str">
        <f>TEXT(Ventas_Wellpro[[#This Row],[Fecha]],"MMMM")</f>
        <v>septiembre</v>
      </c>
      <c r="L6903">
        <f>DAY(Ventas_Wellpro[[#This Row],[Fecha]])</f>
        <v>14</v>
      </c>
    </row>
    <row r="6904" spans="2:12" x14ac:dyDescent="0.25">
      <c r="B6904" s="246">
        <v>46279</v>
      </c>
      <c r="C6904" s="74" t="s">
        <v>22</v>
      </c>
      <c r="D6904" s="239" t="s">
        <v>144</v>
      </c>
      <c r="E6904" s="241">
        <v>107.76</v>
      </c>
      <c r="F6904" s="241">
        <v>1</v>
      </c>
      <c r="G6904" s="48">
        <f>+(Ventas_Wellpro[[#This Row],[Precio de Venta]]*0.16)*Ventas_Wellpro[[#This Row],[Cantidad Vendida]]</f>
        <v>17.241600000000002</v>
      </c>
      <c r="H6904" s="243">
        <v>107.76</v>
      </c>
      <c r="I6904" s="17">
        <f>+Ventas_Wellpro[[#This Row],[Total de Venta sin IVA]]+Ventas_Wellpro[[#This Row],[IVA]]</f>
        <v>125.00160000000001</v>
      </c>
      <c r="J6904">
        <f>YEAR(Ventas_Wellpro[[#This Row],[Fecha]])</f>
        <v>2026</v>
      </c>
      <c r="K6904" t="str">
        <f>TEXT(Ventas_Wellpro[[#This Row],[Fecha]],"MMMM")</f>
        <v>septiembre</v>
      </c>
      <c r="L6904">
        <f>DAY(Ventas_Wellpro[[#This Row],[Fecha]])</f>
        <v>14</v>
      </c>
    </row>
    <row r="6905" spans="2:12" x14ac:dyDescent="0.25">
      <c r="B6905" s="245">
        <v>46279</v>
      </c>
      <c r="C6905" s="74" t="s">
        <v>22</v>
      </c>
      <c r="D6905" s="238" t="s">
        <v>144</v>
      </c>
      <c r="E6905" s="240">
        <v>107.76</v>
      </c>
      <c r="F6905" s="240">
        <v>1</v>
      </c>
      <c r="G6905" s="48">
        <f>+(Ventas_Wellpro[[#This Row],[Precio de Venta]]*0.16)*Ventas_Wellpro[[#This Row],[Cantidad Vendida]]</f>
        <v>17.241600000000002</v>
      </c>
      <c r="H6905" s="242">
        <v>107.76</v>
      </c>
      <c r="I6905" s="17">
        <f>+Ventas_Wellpro[[#This Row],[Total de Venta sin IVA]]+Ventas_Wellpro[[#This Row],[IVA]]</f>
        <v>125.00160000000001</v>
      </c>
      <c r="J6905">
        <f>YEAR(Ventas_Wellpro[[#This Row],[Fecha]])</f>
        <v>2026</v>
      </c>
      <c r="K6905" t="str">
        <f>TEXT(Ventas_Wellpro[[#This Row],[Fecha]],"MMMM")</f>
        <v>septiembre</v>
      </c>
      <c r="L6905">
        <f>DAY(Ventas_Wellpro[[#This Row],[Fecha]])</f>
        <v>14</v>
      </c>
    </row>
    <row r="6906" spans="2:12" x14ac:dyDescent="0.25">
      <c r="B6906" s="246">
        <v>46279</v>
      </c>
      <c r="C6906" s="74" t="s">
        <v>22</v>
      </c>
      <c r="D6906" s="239" t="s">
        <v>144</v>
      </c>
      <c r="E6906" s="241">
        <v>107.76</v>
      </c>
      <c r="F6906" s="241">
        <v>1</v>
      </c>
      <c r="G6906" s="48">
        <f>+(Ventas_Wellpro[[#This Row],[Precio de Venta]]*0.16)*Ventas_Wellpro[[#This Row],[Cantidad Vendida]]</f>
        <v>17.241600000000002</v>
      </c>
      <c r="H6906" s="243">
        <v>107.76</v>
      </c>
      <c r="I6906" s="17">
        <f>+Ventas_Wellpro[[#This Row],[Total de Venta sin IVA]]+Ventas_Wellpro[[#This Row],[IVA]]</f>
        <v>125.00160000000001</v>
      </c>
      <c r="J6906">
        <f>YEAR(Ventas_Wellpro[[#This Row],[Fecha]])</f>
        <v>2026</v>
      </c>
      <c r="K6906" t="str">
        <f>TEXT(Ventas_Wellpro[[#This Row],[Fecha]],"MMMM")</f>
        <v>septiembre</v>
      </c>
      <c r="L6906">
        <f>DAY(Ventas_Wellpro[[#This Row],[Fecha]])</f>
        <v>14</v>
      </c>
    </row>
    <row r="6907" spans="2:12" x14ac:dyDescent="0.25">
      <c r="B6907" s="245">
        <v>46279</v>
      </c>
      <c r="C6907" s="74" t="s">
        <v>22</v>
      </c>
      <c r="D6907" s="238" t="s">
        <v>144</v>
      </c>
      <c r="E6907" s="240">
        <v>107.76</v>
      </c>
      <c r="F6907" s="240">
        <v>1</v>
      </c>
      <c r="G6907" s="48">
        <f>+(Ventas_Wellpro[[#This Row],[Precio de Venta]]*0.16)*Ventas_Wellpro[[#This Row],[Cantidad Vendida]]</f>
        <v>17.241600000000002</v>
      </c>
      <c r="H6907" s="242">
        <v>107.76</v>
      </c>
      <c r="I6907" s="17">
        <f>+Ventas_Wellpro[[#This Row],[Total de Venta sin IVA]]+Ventas_Wellpro[[#This Row],[IVA]]</f>
        <v>125.00160000000001</v>
      </c>
      <c r="J6907">
        <f>YEAR(Ventas_Wellpro[[#This Row],[Fecha]])</f>
        <v>2026</v>
      </c>
      <c r="K6907" t="str">
        <f>TEXT(Ventas_Wellpro[[#This Row],[Fecha]],"MMMM")</f>
        <v>septiembre</v>
      </c>
      <c r="L6907">
        <f>DAY(Ventas_Wellpro[[#This Row],[Fecha]])</f>
        <v>14</v>
      </c>
    </row>
    <row r="6908" spans="2:12" x14ac:dyDescent="0.25">
      <c r="B6908" s="246">
        <v>46279</v>
      </c>
      <c r="C6908" s="74" t="s">
        <v>22</v>
      </c>
      <c r="D6908" s="239" t="s">
        <v>144</v>
      </c>
      <c r="E6908" s="241">
        <v>107.76</v>
      </c>
      <c r="F6908" s="241">
        <v>1</v>
      </c>
      <c r="G6908" s="48">
        <f>+(Ventas_Wellpro[[#This Row],[Precio de Venta]]*0.16)*Ventas_Wellpro[[#This Row],[Cantidad Vendida]]</f>
        <v>17.241600000000002</v>
      </c>
      <c r="H6908" s="243">
        <v>107.76</v>
      </c>
      <c r="I6908" s="17">
        <f>+Ventas_Wellpro[[#This Row],[Total de Venta sin IVA]]+Ventas_Wellpro[[#This Row],[IVA]]</f>
        <v>125.00160000000001</v>
      </c>
      <c r="J6908">
        <f>YEAR(Ventas_Wellpro[[#This Row],[Fecha]])</f>
        <v>2026</v>
      </c>
      <c r="K6908" t="str">
        <f>TEXT(Ventas_Wellpro[[#This Row],[Fecha]],"MMMM")</f>
        <v>septiembre</v>
      </c>
      <c r="L6908">
        <f>DAY(Ventas_Wellpro[[#This Row],[Fecha]])</f>
        <v>14</v>
      </c>
    </row>
    <row r="6909" spans="2:12" x14ac:dyDescent="0.25">
      <c r="B6909" s="245">
        <v>46279</v>
      </c>
      <c r="C6909" s="74" t="s">
        <v>22</v>
      </c>
      <c r="D6909" s="238" t="s">
        <v>144</v>
      </c>
      <c r="E6909" s="240">
        <v>107.76</v>
      </c>
      <c r="F6909" s="240">
        <v>1</v>
      </c>
      <c r="G6909" s="48">
        <f>+(Ventas_Wellpro[[#This Row],[Precio de Venta]]*0.16)*Ventas_Wellpro[[#This Row],[Cantidad Vendida]]</f>
        <v>17.241600000000002</v>
      </c>
      <c r="H6909" s="242">
        <v>107.76</v>
      </c>
      <c r="I6909" s="17">
        <f>+Ventas_Wellpro[[#This Row],[Total de Venta sin IVA]]+Ventas_Wellpro[[#This Row],[IVA]]</f>
        <v>125.00160000000001</v>
      </c>
      <c r="J6909">
        <f>YEAR(Ventas_Wellpro[[#This Row],[Fecha]])</f>
        <v>2026</v>
      </c>
      <c r="K6909" t="str">
        <f>TEXT(Ventas_Wellpro[[#This Row],[Fecha]],"MMMM")</f>
        <v>septiembre</v>
      </c>
      <c r="L6909">
        <f>DAY(Ventas_Wellpro[[#This Row],[Fecha]])</f>
        <v>14</v>
      </c>
    </row>
    <row r="6910" spans="2:12" x14ac:dyDescent="0.25">
      <c r="B6910" s="246">
        <v>46279</v>
      </c>
      <c r="C6910" s="74" t="s">
        <v>22</v>
      </c>
      <c r="D6910" s="239" t="s">
        <v>144</v>
      </c>
      <c r="E6910" s="241">
        <v>107.76</v>
      </c>
      <c r="F6910" s="241">
        <v>1</v>
      </c>
      <c r="G6910" s="48">
        <f>+(Ventas_Wellpro[[#This Row],[Precio de Venta]]*0.16)*Ventas_Wellpro[[#This Row],[Cantidad Vendida]]</f>
        <v>17.241600000000002</v>
      </c>
      <c r="H6910" s="243">
        <v>107.76</v>
      </c>
      <c r="I6910" s="17">
        <f>+Ventas_Wellpro[[#This Row],[Total de Venta sin IVA]]+Ventas_Wellpro[[#This Row],[IVA]]</f>
        <v>125.00160000000001</v>
      </c>
      <c r="J6910">
        <f>YEAR(Ventas_Wellpro[[#This Row],[Fecha]])</f>
        <v>2026</v>
      </c>
      <c r="K6910" t="str">
        <f>TEXT(Ventas_Wellpro[[#This Row],[Fecha]],"MMMM")</f>
        <v>septiembre</v>
      </c>
      <c r="L6910">
        <f>DAY(Ventas_Wellpro[[#This Row],[Fecha]])</f>
        <v>14</v>
      </c>
    </row>
    <row r="6911" spans="2:12" x14ac:dyDescent="0.25">
      <c r="B6911" s="245">
        <v>46280</v>
      </c>
      <c r="C6911" s="74" t="s">
        <v>22</v>
      </c>
      <c r="D6911" s="238" t="s">
        <v>144</v>
      </c>
      <c r="E6911" s="240">
        <v>107.76</v>
      </c>
      <c r="F6911" s="240">
        <v>1</v>
      </c>
      <c r="G6911" s="48">
        <f>+(Ventas_Wellpro[[#This Row],[Precio de Venta]]*0.16)*Ventas_Wellpro[[#This Row],[Cantidad Vendida]]</f>
        <v>17.241600000000002</v>
      </c>
      <c r="H6911" s="242">
        <v>107.76</v>
      </c>
      <c r="I6911" s="17">
        <f>+Ventas_Wellpro[[#This Row],[Total de Venta sin IVA]]+Ventas_Wellpro[[#This Row],[IVA]]</f>
        <v>125.00160000000001</v>
      </c>
      <c r="J6911">
        <f>YEAR(Ventas_Wellpro[[#This Row],[Fecha]])</f>
        <v>2026</v>
      </c>
      <c r="K6911" t="str">
        <f>TEXT(Ventas_Wellpro[[#This Row],[Fecha]],"MMMM")</f>
        <v>septiembre</v>
      </c>
      <c r="L6911">
        <f>DAY(Ventas_Wellpro[[#This Row],[Fecha]])</f>
        <v>15</v>
      </c>
    </row>
    <row r="6912" spans="2:12" x14ac:dyDescent="0.25">
      <c r="B6912" s="246">
        <v>46280</v>
      </c>
      <c r="C6912" s="74" t="s">
        <v>22</v>
      </c>
      <c r="D6912" s="239" t="s">
        <v>144</v>
      </c>
      <c r="E6912" s="241">
        <v>107.76</v>
      </c>
      <c r="F6912" s="241">
        <v>1</v>
      </c>
      <c r="G6912" s="48">
        <f>+(Ventas_Wellpro[[#This Row],[Precio de Venta]]*0.16)*Ventas_Wellpro[[#This Row],[Cantidad Vendida]]</f>
        <v>17.241600000000002</v>
      </c>
      <c r="H6912" s="243">
        <v>107.76</v>
      </c>
      <c r="I6912" s="17">
        <f>+Ventas_Wellpro[[#This Row],[Total de Venta sin IVA]]+Ventas_Wellpro[[#This Row],[IVA]]</f>
        <v>125.00160000000001</v>
      </c>
      <c r="J6912">
        <f>YEAR(Ventas_Wellpro[[#This Row],[Fecha]])</f>
        <v>2026</v>
      </c>
      <c r="K6912" t="str">
        <f>TEXT(Ventas_Wellpro[[#This Row],[Fecha]],"MMMM")</f>
        <v>septiembre</v>
      </c>
      <c r="L6912">
        <f>DAY(Ventas_Wellpro[[#This Row],[Fecha]])</f>
        <v>15</v>
      </c>
    </row>
    <row r="6913" spans="2:12" x14ac:dyDescent="0.25">
      <c r="B6913" s="245">
        <v>46280</v>
      </c>
      <c r="C6913" s="74" t="s">
        <v>22</v>
      </c>
      <c r="D6913" s="238" t="s">
        <v>144</v>
      </c>
      <c r="E6913" s="240">
        <v>107.76</v>
      </c>
      <c r="F6913" s="240">
        <v>1</v>
      </c>
      <c r="G6913" s="48">
        <f>+(Ventas_Wellpro[[#This Row],[Precio de Venta]]*0.16)*Ventas_Wellpro[[#This Row],[Cantidad Vendida]]</f>
        <v>17.241600000000002</v>
      </c>
      <c r="H6913" s="242">
        <v>107.76</v>
      </c>
      <c r="I6913" s="17">
        <f>+Ventas_Wellpro[[#This Row],[Total de Venta sin IVA]]+Ventas_Wellpro[[#This Row],[IVA]]</f>
        <v>125.00160000000001</v>
      </c>
      <c r="J6913">
        <f>YEAR(Ventas_Wellpro[[#This Row],[Fecha]])</f>
        <v>2026</v>
      </c>
      <c r="K6913" t="str">
        <f>TEXT(Ventas_Wellpro[[#This Row],[Fecha]],"MMMM")</f>
        <v>septiembre</v>
      </c>
      <c r="L6913">
        <f>DAY(Ventas_Wellpro[[#This Row],[Fecha]])</f>
        <v>15</v>
      </c>
    </row>
    <row r="6914" spans="2:12" x14ac:dyDescent="0.25">
      <c r="B6914" s="246">
        <v>46280</v>
      </c>
      <c r="C6914" s="74" t="s">
        <v>22</v>
      </c>
      <c r="D6914" s="239" t="s">
        <v>144</v>
      </c>
      <c r="E6914" s="241">
        <v>107.76</v>
      </c>
      <c r="F6914" s="241">
        <v>1</v>
      </c>
      <c r="G6914" s="48">
        <f>+(Ventas_Wellpro[[#This Row],[Precio de Venta]]*0.16)*Ventas_Wellpro[[#This Row],[Cantidad Vendida]]</f>
        <v>17.241600000000002</v>
      </c>
      <c r="H6914" s="243">
        <v>107.76</v>
      </c>
      <c r="I6914" s="17">
        <f>+Ventas_Wellpro[[#This Row],[Total de Venta sin IVA]]+Ventas_Wellpro[[#This Row],[IVA]]</f>
        <v>125.00160000000001</v>
      </c>
      <c r="J6914">
        <f>YEAR(Ventas_Wellpro[[#This Row],[Fecha]])</f>
        <v>2026</v>
      </c>
      <c r="K6914" t="str">
        <f>TEXT(Ventas_Wellpro[[#This Row],[Fecha]],"MMMM")</f>
        <v>septiembre</v>
      </c>
      <c r="L6914">
        <f>DAY(Ventas_Wellpro[[#This Row],[Fecha]])</f>
        <v>15</v>
      </c>
    </row>
    <row r="6915" spans="2:12" x14ac:dyDescent="0.25">
      <c r="B6915" s="245">
        <v>46280</v>
      </c>
      <c r="C6915" s="74" t="s">
        <v>22</v>
      </c>
      <c r="D6915" s="238" t="s">
        <v>144</v>
      </c>
      <c r="E6915" s="240">
        <v>107.76</v>
      </c>
      <c r="F6915" s="240">
        <v>1</v>
      </c>
      <c r="G6915" s="48">
        <f>+(Ventas_Wellpro[[#This Row],[Precio de Venta]]*0.16)*Ventas_Wellpro[[#This Row],[Cantidad Vendida]]</f>
        <v>17.241600000000002</v>
      </c>
      <c r="H6915" s="242">
        <v>107.76</v>
      </c>
      <c r="I6915" s="17">
        <f>+Ventas_Wellpro[[#This Row],[Total de Venta sin IVA]]+Ventas_Wellpro[[#This Row],[IVA]]</f>
        <v>125.00160000000001</v>
      </c>
      <c r="J6915">
        <f>YEAR(Ventas_Wellpro[[#This Row],[Fecha]])</f>
        <v>2026</v>
      </c>
      <c r="K6915" t="str">
        <f>TEXT(Ventas_Wellpro[[#This Row],[Fecha]],"MMMM")</f>
        <v>septiembre</v>
      </c>
      <c r="L6915">
        <f>DAY(Ventas_Wellpro[[#This Row],[Fecha]])</f>
        <v>15</v>
      </c>
    </row>
    <row r="6916" spans="2:12" x14ac:dyDescent="0.25">
      <c r="B6916" s="246">
        <v>46280</v>
      </c>
      <c r="C6916" s="74" t="s">
        <v>22</v>
      </c>
      <c r="D6916" s="239" t="s">
        <v>145</v>
      </c>
      <c r="E6916" s="241">
        <v>90.54</v>
      </c>
      <c r="F6916" s="241">
        <v>40</v>
      </c>
      <c r="G6916" s="48">
        <f>+(Ventas_Wellpro[[#This Row],[Precio de Venta]]*0.16)*Ventas_Wellpro[[#This Row],[Cantidad Vendida]]</f>
        <v>579.45600000000002</v>
      </c>
      <c r="H6916" s="243">
        <v>3621.6</v>
      </c>
      <c r="I6916" s="17">
        <f>+Ventas_Wellpro[[#This Row],[Total de Venta sin IVA]]+Ventas_Wellpro[[#This Row],[IVA]]</f>
        <v>4201.0559999999996</v>
      </c>
      <c r="J6916">
        <f>YEAR(Ventas_Wellpro[[#This Row],[Fecha]])</f>
        <v>2026</v>
      </c>
      <c r="K6916" t="str">
        <f>TEXT(Ventas_Wellpro[[#This Row],[Fecha]],"MMMM")</f>
        <v>septiembre</v>
      </c>
      <c r="L6916">
        <f>DAY(Ventas_Wellpro[[#This Row],[Fecha]])</f>
        <v>15</v>
      </c>
    </row>
    <row r="6917" spans="2:12" x14ac:dyDescent="0.25">
      <c r="B6917" s="245">
        <v>46282</v>
      </c>
      <c r="C6917" s="74" t="s">
        <v>22</v>
      </c>
      <c r="D6917" s="238" t="s">
        <v>145</v>
      </c>
      <c r="E6917" s="240">
        <v>90.54</v>
      </c>
      <c r="F6917" s="240">
        <v>40</v>
      </c>
      <c r="G6917" s="48">
        <f>+(Ventas_Wellpro[[#This Row],[Precio de Venta]]*0.16)*Ventas_Wellpro[[#This Row],[Cantidad Vendida]]</f>
        <v>579.45600000000002</v>
      </c>
      <c r="H6917" s="242">
        <v>3621.6</v>
      </c>
      <c r="I6917" s="17">
        <f>+Ventas_Wellpro[[#This Row],[Total de Venta sin IVA]]+Ventas_Wellpro[[#This Row],[IVA]]</f>
        <v>4201.0559999999996</v>
      </c>
      <c r="J6917">
        <f>YEAR(Ventas_Wellpro[[#This Row],[Fecha]])</f>
        <v>2026</v>
      </c>
      <c r="K6917" t="str">
        <f>TEXT(Ventas_Wellpro[[#This Row],[Fecha]],"MMMM")</f>
        <v>septiembre</v>
      </c>
      <c r="L6917">
        <f>DAY(Ventas_Wellpro[[#This Row],[Fecha]])</f>
        <v>17</v>
      </c>
    </row>
    <row r="6918" spans="2:12" x14ac:dyDescent="0.25">
      <c r="B6918" s="246">
        <v>46282</v>
      </c>
      <c r="C6918" s="74" t="s">
        <v>22</v>
      </c>
      <c r="D6918" s="239" t="s">
        <v>145</v>
      </c>
      <c r="E6918" s="241">
        <v>90.54</v>
      </c>
      <c r="F6918" s="241">
        <v>80</v>
      </c>
      <c r="G6918" s="48">
        <f>+(Ventas_Wellpro[[#This Row],[Precio de Venta]]*0.16)*Ventas_Wellpro[[#This Row],[Cantidad Vendida]]</f>
        <v>1158.912</v>
      </c>
      <c r="H6918" s="243">
        <v>7243.2</v>
      </c>
      <c r="I6918" s="17">
        <f>+Ventas_Wellpro[[#This Row],[Total de Venta sin IVA]]+Ventas_Wellpro[[#This Row],[IVA]]</f>
        <v>8402.1119999999992</v>
      </c>
      <c r="J6918">
        <f>YEAR(Ventas_Wellpro[[#This Row],[Fecha]])</f>
        <v>2026</v>
      </c>
      <c r="K6918" t="str">
        <f>TEXT(Ventas_Wellpro[[#This Row],[Fecha]],"MMMM")</f>
        <v>septiembre</v>
      </c>
      <c r="L6918">
        <f>DAY(Ventas_Wellpro[[#This Row],[Fecha]])</f>
        <v>17</v>
      </c>
    </row>
    <row r="6919" spans="2:12" x14ac:dyDescent="0.25">
      <c r="B6919" s="245">
        <v>46282</v>
      </c>
      <c r="C6919" s="74" t="s">
        <v>22</v>
      </c>
      <c r="D6919" s="238" t="s">
        <v>144</v>
      </c>
      <c r="E6919" s="240">
        <v>107.76</v>
      </c>
      <c r="F6919" s="240">
        <v>1</v>
      </c>
      <c r="G6919" s="48">
        <f>+(Ventas_Wellpro[[#This Row],[Precio de Venta]]*0.16)*Ventas_Wellpro[[#This Row],[Cantidad Vendida]]</f>
        <v>17.241600000000002</v>
      </c>
      <c r="H6919" s="242">
        <v>107.76</v>
      </c>
      <c r="I6919" s="17">
        <f>+Ventas_Wellpro[[#This Row],[Total de Venta sin IVA]]+Ventas_Wellpro[[#This Row],[IVA]]</f>
        <v>125.00160000000001</v>
      </c>
      <c r="J6919">
        <f>YEAR(Ventas_Wellpro[[#This Row],[Fecha]])</f>
        <v>2026</v>
      </c>
      <c r="K6919" t="str">
        <f>TEXT(Ventas_Wellpro[[#This Row],[Fecha]],"MMMM")</f>
        <v>septiembre</v>
      </c>
      <c r="L6919">
        <f>DAY(Ventas_Wellpro[[#This Row],[Fecha]])</f>
        <v>17</v>
      </c>
    </row>
    <row r="6920" spans="2:12" x14ac:dyDescent="0.25">
      <c r="B6920" s="246">
        <v>46282</v>
      </c>
      <c r="C6920" s="74" t="s">
        <v>22</v>
      </c>
      <c r="D6920" s="239" t="s">
        <v>144</v>
      </c>
      <c r="E6920" s="241">
        <v>107.76</v>
      </c>
      <c r="F6920" s="241">
        <v>1</v>
      </c>
      <c r="G6920" s="48">
        <f>+(Ventas_Wellpro[[#This Row],[Precio de Venta]]*0.16)*Ventas_Wellpro[[#This Row],[Cantidad Vendida]]</f>
        <v>17.241600000000002</v>
      </c>
      <c r="H6920" s="243">
        <v>107.76</v>
      </c>
      <c r="I6920" s="17">
        <f>+Ventas_Wellpro[[#This Row],[Total de Venta sin IVA]]+Ventas_Wellpro[[#This Row],[IVA]]</f>
        <v>125.00160000000001</v>
      </c>
      <c r="J6920">
        <f>YEAR(Ventas_Wellpro[[#This Row],[Fecha]])</f>
        <v>2026</v>
      </c>
      <c r="K6920" t="str">
        <f>TEXT(Ventas_Wellpro[[#This Row],[Fecha]],"MMMM")</f>
        <v>septiembre</v>
      </c>
      <c r="L6920">
        <f>DAY(Ventas_Wellpro[[#This Row],[Fecha]])</f>
        <v>17</v>
      </c>
    </row>
    <row r="6921" spans="2:12" x14ac:dyDescent="0.25">
      <c r="B6921" s="245">
        <v>46282</v>
      </c>
      <c r="C6921" s="74" t="s">
        <v>22</v>
      </c>
      <c r="D6921" s="238" t="s">
        <v>144</v>
      </c>
      <c r="E6921" s="240">
        <v>107.76</v>
      </c>
      <c r="F6921" s="240">
        <v>1</v>
      </c>
      <c r="G6921" s="48">
        <f>+(Ventas_Wellpro[[#This Row],[Precio de Venta]]*0.16)*Ventas_Wellpro[[#This Row],[Cantidad Vendida]]</f>
        <v>17.241600000000002</v>
      </c>
      <c r="H6921" s="242">
        <v>107.76</v>
      </c>
      <c r="I6921" s="17">
        <f>+Ventas_Wellpro[[#This Row],[Total de Venta sin IVA]]+Ventas_Wellpro[[#This Row],[IVA]]</f>
        <v>125.00160000000001</v>
      </c>
      <c r="J6921">
        <f>YEAR(Ventas_Wellpro[[#This Row],[Fecha]])</f>
        <v>2026</v>
      </c>
      <c r="K6921" t="str">
        <f>TEXT(Ventas_Wellpro[[#This Row],[Fecha]],"MMMM")</f>
        <v>septiembre</v>
      </c>
      <c r="L6921">
        <f>DAY(Ventas_Wellpro[[#This Row],[Fecha]])</f>
        <v>17</v>
      </c>
    </row>
    <row r="6922" spans="2:12" x14ac:dyDescent="0.25">
      <c r="B6922" s="246">
        <v>46282</v>
      </c>
      <c r="C6922" s="74" t="s">
        <v>22</v>
      </c>
      <c r="D6922" s="239" t="s">
        <v>144</v>
      </c>
      <c r="E6922" s="241">
        <v>107.76</v>
      </c>
      <c r="F6922" s="241">
        <v>1</v>
      </c>
      <c r="G6922" s="48">
        <f>+(Ventas_Wellpro[[#This Row],[Precio de Venta]]*0.16)*Ventas_Wellpro[[#This Row],[Cantidad Vendida]]</f>
        <v>17.241600000000002</v>
      </c>
      <c r="H6922" s="243">
        <v>107.76</v>
      </c>
      <c r="I6922" s="17">
        <f>+Ventas_Wellpro[[#This Row],[Total de Venta sin IVA]]+Ventas_Wellpro[[#This Row],[IVA]]</f>
        <v>125.00160000000001</v>
      </c>
      <c r="J6922">
        <f>YEAR(Ventas_Wellpro[[#This Row],[Fecha]])</f>
        <v>2026</v>
      </c>
      <c r="K6922" t="str">
        <f>TEXT(Ventas_Wellpro[[#This Row],[Fecha]],"MMMM")</f>
        <v>septiembre</v>
      </c>
      <c r="L6922">
        <f>DAY(Ventas_Wellpro[[#This Row],[Fecha]])</f>
        <v>17</v>
      </c>
    </row>
    <row r="6923" spans="2:12" x14ac:dyDescent="0.25">
      <c r="B6923" s="245">
        <v>46282</v>
      </c>
      <c r="C6923" s="74" t="s">
        <v>22</v>
      </c>
      <c r="D6923" s="238" t="s">
        <v>144</v>
      </c>
      <c r="E6923" s="240">
        <v>107.76</v>
      </c>
      <c r="F6923" s="240">
        <v>1</v>
      </c>
      <c r="G6923" s="48">
        <f>+(Ventas_Wellpro[[#This Row],[Precio de Venta]]*0.16)*Ventas_Wellpro[[#This Row],[Cantidad Vendida]]</f>
        <v>17.241600000000002</v>
      </c>
      <c r="H6923" s="242">
        <v>107.76</v>
      </c>
      <c r="I6923" s="17">
        <f>+Ventas_Wellpro[[#This Row],[Total de Venta sin IVA]]+Ventas_Wellpro[[#This Row],[IVA]]</f>
        <v>125.00160000000001</v>
      </c>
      <c r="J6923">
        <f>YEAR(Ventas_Wellpro[[#This Row],[Fecha]])</f>
        <v>2026</v>
      </c>
      <c r="K6923" t="str">
        <f>TEXT(Ventas_Wellpro[[#This Row],[Fecha]],"MMMM")</f>
        <v>septiembre</v>
      </c>
      <c r="L6923">
        <f>DAY(Ventas_Wellpro[[#This Row],[Fecha]])</f>
        <v>17</v>
      </c>
    </row>
    <row r="6924" spans="2:12" x14ac:dyDescent="0.25">
      <c r="B6924" s="246">
        <v>46282</v>
      </c>
      <c r="C6924" s="74" t="s">
        <v>22</v>
      </c>
      <c r="D6924" s="239" t="s">
        <v>144</v>
      </c>
      <c r="E6924" s="241">
        <v>107.76</v>
      </c>
      <c r="F6924" s="241">
        <v>1</v>
      </c>
      <c r="G6924" s="48">
        <f>+(Ventas_Wellpro[[#This Row],[Precio de Venta]]*0.16)*Ventas_Wellpro[[#This Row],[Cantidad Vendida]]</f>
        <v>17.241600000000002</v>
      </c>
      <c r="H6924" s="243">
        <v>107.76</v>
      </c>
      <c r="I6924" s="17">
        <f>+Ventas_Wellpro[[#This Row],[Total de Venta sin IVA]]+Ventas_Wellpro[[#This Row],[IVA]]</f>
        <v>125.00160000000001</v>
      </c>
      <c r="J6924">
        <f>YEAR(Ventas_Wellpro[[#This Row],[Fecha]])</f>
        <v>2026</v>
      </c>
      <c r="K6924" t="str">
        <f>TEXT(Ventas_Wellpro[[#This Row],[Fecha]],"MMMM")</f>
        <v>septiembre</v>
      </c>
      <c r="L6924">
        <f>DAY(Ventas_Wellpro[[#This Row],[Fecha]])</f>
        <v>17</v>
      </c>
    </row>
    <row r="6925" spans="2:12" x14ac:dyDescent="0.25">
      <c r="B6925" s="245">
        <v>46282</v>
      </c>
      <c r="C6925" s="74" t="s">
        <v>22</v>
      </c>
      <c r="D6925" s="238" t="s">
        <v>144</v>
      </c>
      <c r="E6925" s="240">
        <v>107.76</v>
      </c>
      <c r="F6925" s="240">
        <v>1</v>
      </c>
      <c r="G6925" s="48">
        <f>+(Ventas_Wellpro[[#This Row],[Precio de Venta]]*0.16)*Ventas_Wellpro[[#This Row],[Cantidad Vendida]]</f>
        <v>17.241600000000002</v>
      </c>
      <c r="H6925" s="242">
        <v>107.76</v>
      </c>
      <c r="I6925" s="17">
        <f>+Ventas_Wellpro[[#This Row],[Total de Venta sin IVA]]+Ventas_Wellpro[[#This Row],[IVA]]</f>
        <v>125.00160000000001</v>
      </c>
      <c r="J6925">
        <f>YEAR(Ventas_Wellpro[[#This Row],[Fecha]])</f>
        <v>2026</v>
      </c>
      <c r="K6925" t="str">
        <f>TEXT(Ventas_Wellpro[[#This Row],[Fecha]],"MMMM")</f>
        <v>septiembre</v>
      </c>
      <c r="L6925">
        <f>DAY(Ventas_Wellpro[[#This Row],[Fecha]])</f>
        <v>17</v>
      </c>
    </row>
    <row r="6926" spans="2:12" x14ac:dyDescent="0.25">
      <c r="B6926" s="246">
        <v>46282</v>
      </c>
      <c r="C6926" s="74" t="s">
        <v>22</v>
      </c>
      <c r="D6926" s="239" t="s">
        <v>144</v>
      </c>
      <c r="E6926" s="241">
        <v>107.76</v>
      </c>
      <c r="F6926" s="241">
        <v>1</v>
      </c>
      <c r="G6926" s="48">
        <f>+(Ventas_Wellpro[[#This Row],[Precio de Venta]]*0.16)*Ventas_Wellpro[[#This Row],[Cantidad Vendida]]</f>
        <v>17.241600000000002</v>
      </c>
      <c r="H6926" s="243">
        <v>107.76</v>
      </c>
      <c r="I6926" s="17">
        <f>+Ventas_Wellpro[[#This Row],[Total de Venta sin IVA]]+Ventas_Wellpro[[#This Row],[IVA]]</f>
        <v>125.00160000000001</v>
      </c>
      <c r="J6926">
        <f>YEAR(Ventas_Wellpro[[#This Row],[Fecha]])</f>
        <v>2026</v>
      </c>
      <c r="K6926" t="str">
        <f>TEXT(Ventas_Wellpro[[#This Row],[Fecha]],"MMMM")</f>
        <v>septiembre</v>
      </c>
      <c r="L6926">
        <f>DAY(Ventas_Wellpro[[#This Row],[Fecha]])</f>
        <v>17</v>
      </c>
    </row>
    <row r="6927" spans="2:12" x14ac:dyDescent="0.25">
      <c r="B6927" s="245">
        <v>46282</v>
      </c>
      <c r="C6927" s="74" t="s">
        <v>22</v>
      </c>
      <c r="D6927" s="238" t="s">
        <v>144</v>
      </c>
      <c r="E6927" s="240">
        <v>107.76</v>
      </c>
      <c r="F6927" s="240">
        <v>1</v>
      </c>
      <c r="G6927" s="48">
        <f>+(Ventas_Wellpro[[#This Row],[Precio de Venta]]*0.16)*Ventas_Wellpro[[#This Row],[Cantidad Vendida]]</f>
        <v>17.241600000000002</v>
      </c>
      <c r="H6927" s="242">
        <v>107.76</v>
      </c>
      <c r="I6927" s="17">
        <f>+Ventas_Wellpro[[#This Row],[Total de Venta sin IVA]]+Ventas_Wellpro[[#This Row],[IVA]]</f>
        <v>125.00160000000001</v>
      </c>
      <c r="J6927">
        <f>YEAR(Ventas_Wellpro[[#This Row],[Fecha]])</f>
        <v>2026</v>
      </c>
      <c r="K6927" t="str">
        <f>TEXT(Ventas_Wellpro[[#This Row],[Fecha]],"MMMM")</f>
        <v>septiembre</v>
      </c>
      <c r="L6927">
        <f>DAY(Ventas_Wellpro[[#This Row],[Fecha]])</f>
        <v>17</v>
      </c>
    </row>
    <row r="6928" spans="2:12" x14ac:dyDescent="0.25">
      <c r="B6928" s="246">
        <v>46282</v>
      </c>
      <c r="C6928" s="74" t="s">
        <v>22</v>
      </c>
      <c r="D6928" s="239" t="s">
        <v>144</v>
      </c>
      <c r="E6928" s="241">
        <v>107.76</v>
      </c>
      <c r="F6928" s="241">
        <v>1</v>
      </c>
      <c r="G6928" s="48">
        <f>+(Ventas_Wellpro[[#This Row],[Precio de Venta]]*0.16)*Ventas_Wellpro[[#This Row],[Cantidad Vendida]]</f>
        <v>17.241600000000002</v>
      </c>
      <c r="H6928" s="243">
        <v>107.76</v>
      </c>
      <c r="I6928" s="17">
        <f>+Ventas_Wellpro[[#This Row],[Total de Venta sin IVA]]+Ventas_Wellpro[[#This Row],[IVA]]</f>
        <v>125.00160000000001</v>
      </c>
      <c r="J6928">
        <f>YEAR(Ventas_Wellpro[[#This Row],[Fecha]])</f>
        <v>2026</v>
      </c>
      <c r="K6928" t="str">
        <f>TEXT(Ventas_Wellpro[[#This Row],[Fecha]],"MMMM")</f>
        <v>septiembre</v>
      </c>
      <c r="L6928">
        <f>DAY(Ventas_Wellpro[[#This Row],[Fecha]])</f>
        <v>17</v>
      </c>
    </row>
    <row r="6929" spans="2:12" x14ac:dyDescent="0.25">
      <c r="B6929" s="245">
        <v>46282</v>
      </c>
      <c r="C6929" s="74" t="s">
        <v>22</v>
      </c>
      <c r="D6929" s="238" t="s">
        <v>144</v>
      </c>
      <c r="E6929" s="240">
        <v>107.76</v>
      </c>
      <c r="F6929" s="240">
        <v>1</v>
      </c>
      <c r="G6929" s="48">
        <f>+(Ventas_Wellpro[[#This Row],[Precio de Venta]]*0.16)*Ventas_Wellpro[[#This Row],[Cantidad Vendida]]</f>
        <v>17.241600000000002</v>
      </c>
      <c r="H6929" s="242">
        <v>107.76</v>
      </c>
      <c r="I6929" s="17">
        <f>+Ventas_Wellpro[[#This Row],[Total de Venta sin IVA]]+Ventas_Wellpro[[#This Row],[IVA]]</f>
        <v>125.00160000000001</v>
      </c>
      <c r="J6929">
        <f>YEAR(Ventas_Wellpro[[#This Row],[Fecha]])</f>
        <v>2026</v>
      </c>
      <c r="K6929" t="str">
        <f>TEXT(Ventas_Wellpro[[#This Row],[Fecha]],"MMMM")</f>
        <v>septiembre</v>
      </c>
      <c r="L6929">
        <f>DAY(Ventas_Wellpro[[#This Row],[Fecha]])</f>
        <v>17</v>
      </c>
    </row>
    <row r="6930" spans="2:12" x14ac:dyDescent="0.25">
      <c r="B6930" s="246">
        <v>46282</v>
      </c>
      <c r="C6930" s="74" t="s">
        <v>22</v>
      </c>
      <c r="D6930" s="239" t="s">
        <v>144</v>
      </c>
      <c r="E6930" s="241">
        <v>107.76</v>
      </c>
      <c r="F6930" s="241">
        <v>1</v>
      </c>
      <c r="G6930" s="48">
        <f>+(Ventas_Wellpro[[#This Row],[Precio de Venta]]*0.16)*Ventas_Wellpro[[#This Row],[Cantidad Vendida]]</f>
        <v>17.241600000000002</v>
      </c>
      <c r="H6930" s="243">
        <v>107.76</v>
      </c>
      <c r="I6930" s="17">
        <f>+Ventas_Wellpro[[#This Row],[Total de Venta sin IVA]]+Ventas_Wellpro[[#This Row],[IVA]]</f>
        <v>125.00160000000001</v>
      </c>
      <c r="J6930">
        <f>YEAR(Ventas_Wellpro[[#This Row],[Fecha]])</f>
        <v>2026</v>
      </c>
      <c r="K6930" t="str">
        <f>TEXT(Ventas_Wellpro[[#This Row],[Fecha]],"MMMM")</f>
        <v>septiembre</v>
      </c>
      <c r="L6930">
        <f>DAY(Ventas_Wellpro[[#This Row],[Fecha]])</f>
        <v>17</v>
      </c>
    </row>
    <row r="6931" spans="2:12" x14ac:dyDescent="0.25">
      <c r="B6931" s="245">
        <v>46282</v>
      </c>
      <c r="C6931" s="74" t="s">
        <v>22</v>
      </c>
      <c r="D6931" s="238" t="s">
        <v>144</v>
      </c>
      <c r="E6931" s="240">
        <v>107.76</v>
      </c>
      <c r="F6931" s="240">
        <v>1</v>
      </c>
      <c r="G6931" s="48">
        <f>+(Ventas_Wellpro[[#This Row],[Precio de Venta]]*0.16)*Ventas_Wellpro[[#This Row],[Cantidad Vendida]]</f>
        <v>17.241600000000002</v>
      </c>
      <c r="H6931" s="242">
        <v>107.76</v>
      </c>
      <c r="I6931" s="17">
        <f>+Ventas_Wellpro[[#This Row],[Total de Venta sin IVA]]+Ventas_Wellpro[[#This Row],[IVA]]</f>
        <v>125.00160000000001</v>
      </c>
      <c r="J6931">
        <f>YEAR(Ventas_Wellpro[[#This Row],[Fecha]])</f>
        <v>2026</v>
      </c>
      <c r="K6931" t="str">
        <f>TEXT(Ventas_Wellpro[[#This Row],[Fecha]],"MMMM")</f>
        <v>septiembre</v>
      </c>
      <c r="L6931">
        <f>DAY(Ventas_Wellpro[[#This Row],[Fecha]])</f>
        <v>17</v>
      </c>
    </row>
    <row r="6932" spans="2:12" x14ac:dyDescent="0.25">
      <c r="B6932" s="246">
        <v>46282</v>
      </c>
      <c r="C6932" s="74" t="s">
        <v>22</v>
      </c>
      <c r="D6932" s="239" t="s">
        <v>144</v>
      </c>
      <c r="E6932" s="241">
        <v>107.76</v>
      </c>
      <c r="F6932" s="241">
        <v>1</v>
      </c>
      <c r="G6932" s="48">
        <f>+(Ventas_Wellpro[[#This Row],[Precio de Venta]]*0.16)*Ventas_Wellpro[[#This Row],[Cantidad Vendida]]</f>
        <v>17.241600000000002</v>
      </c>
      <c r="H6932" s="243">
        <v>107.76</v>
      </c>
      <c r="I6932" s="17">
        <f>+Ventas_Wellpro[[#This Row],[Total de Venta sin IVA]]+Ventas_Wellpro[[#This Row],[IVA]]</f>
        <v>125.00160000000001</v>
      </c>
      <c r="J6932">
        <f>YEAR(Ventas_Wellpro[[#This Row],[Fecha]])</f>
        <v>2026</v>
      </c>
      <c r="K6932" t="str">
        <f>TEXT(Ventas_Wellpro[[#This Row],[Fecha]],"MMMM")</f>
        <v>septiembre</v>
      </c>
      <c r="L6932">
        <f>DAY(Ventas_Wellpro[[#This Row],[Fecha]])</f>
        <v>17</v>
      </c>
    </row>
    <row r="6933" spans="2:12" x14ac:dyDescent="0.25">
      <c r="B6933" s="245">
        <v>46282</v>
      </c>
      <c r="C6933" s="74" t="s">
        <v>22</v>
      </c>
      <c r="D6933" s="238" t="s">
        <v>144</v>
      </c>
      <c r="E6933" s="240">
        <v>107.76</v>
      </c>
      <c r="F6933" s="240">
        <v>1</v>
      </c>
      <c r="G6933" s="48">
        <f>+(Ventas_Wellpro[[#This Row],[Precio de Venta]]*0.16)*Ventas_Wellpro[[#This Row],[Cantidad Vendida]]</f>
        <v>17.241600000000002</v>
      </c>
      <c r="H6933" s="242">
        <v>107.76</v>
      </c>
      <c r="I6933" s="17">
        <f>+Ventas_Wellpro[[#This Row],[Total de Venta sin IVA]]+Ventas_Wellpro[[#This Row],[IVA]]</f>
        <v>125.00160000000001</v>
      </c>
      <c r="J6933">
        <f>YEAR(Ventas_Wellpro[[#This Row],[Fecha]])</f>
        <v>2026</v>
      </c>
      <c r="K6933" t="str">
        <f>TEXT(Ventas_Wellpro[[#This Row],[Fecha]],"MMMM")</f>
        <v>septiembre</v>
      </c>
      <c r="L6933">
        <f>DAY(Ventas_Wellpro[[#This Row],[Fecha]])</f>
        <v>17</v>
      </c>
    </row>
    <row r="6934" spans="2:12" x14ac:dyDescent="0.25">
      <c r="B6934" s="246">
        <v>46283</v>
      </c>
      <c r="C6934" s="74" t="s">
        <v>22</v>
      </c>
      <c r="D6934" s="239" t="s">
        <v>144</v>
      </c>
      <c r="E6934" s="241">
        <v>107.76</v>
      </c>
      <c r="F6934" s="241">
        <v>1</v>
      </c>
      <c r="G6934" s="48">
        <f>+(Ventas_Wellpro[[#This Row],[Precio de Venta]]*0.16)*Ventas_Wellpro[[#This Row],[Cantidad Vendida]]</f>
        <v>17.241600000000002</v>
      </c>
      <c r="H6934" s="243">
        <v>107.76</v>
      </c>
      <c r="I6934" s="17">
        <f>+Ventas_Wellpro[[#This Row],[Total de Venta sin IVA]]+Ventas_Wellpro[[#This Row],[IVA]]</f>
        <v>125.00160000000001</v>
      </c>
      <c r="J6934">
        <f>YEAR(Ventas_Wellpro[[#This Row],[Fecha]])</f>
        <v>2026</v>
      </c>
      <c r="K6934" t="str">
        <f>TEXT(Ventas_Wellpro[[#This Row],[Fecha]],"MMMM")</f>
        <v>septiembre</v>
      </c>
      <c r="L6934">
        <f>DAY(Ventas_Wellpro[[#This Row],[Fecha]])</f>
        <v>18</v>
      </c>
    </row>
    <row r="6935" spans="2:12" x14ac:dyDescent="0.25">
      <c r="B6935" s="245">
        <v>46283</v>
      </c>
      <c r="C6935" s="74" t="s">
        <v>22</v>
      </c>
      <c r="D6935" s="238" t="s">
        <v>144</v>
      </c>
      <c r="E6935" s="240">
        <v>107.76</v>
      </c>
      <c r="F6935" s="240">
        <v>1</v>
      </c>
      <c r="G6935" s="48">
        <f>+(Ventas_Wellpro[[#This Row],[Precio de Venta]]*0.16)*Ventas_Wellpro[[#This Row],[Cantidad Vendida]]</f>
        <v>17.241600000000002</v>
      </c>
      <c r="H6935" s="242">
        <v>107.76</v>
      </c>
      <c r="I6935" s="17">
        <f>+Ventas_Wellpro[[#This Row],[Total de Venta sin IVA]]+Ventas_Wellpro[[#This Row],[IVA]]</f>
        <v>125.00160000000001</v>
      </c>
      <c r="J6935">
        <f>YEAR(Ventas_Wellpro[[#This Row],[Fecha]])</f>
        <v>2026</v>
      </c>
      <c r="K6935" t="str">
        <f>TEXT(Ventas_Wellpro[[#This Row],[Fecha]],"MMMM")</f>
        <v>septiembre</v>
      </c>
      <c r="L6935">
        <f>DAY(Ventas_Wellpro[[#This Row],[Fecha]])</f>
        <v>18</v>
      </c>
    </row>
    <row r="6936" spans="2:12" x14ac:dyDescent="0.25">
      <c r="B6936" s="246">
        <v>46283</v>
      </c>
      <c r="C6936" s="74" t="s">
        <v>22</v>
      </c>
      <c r="D6936" s="239" t="s">
        <v>144</v>
      </c>
      <c r="E6936" s="241">
        <v>107.76</v>
      </c>
      <c r="F6936" s="241">
        <v>1</v>
      </c>
      <c r="G6936" s="48">
        <f>+(Ventas_Wellpro[[#This Row],[Precio de Venta]]*0.16)*Ventas_Wellpro[[#This Row],[Cantidad Vendida]]</f>
        <v>17.241600000000002</v>
      </c>
      <c r="H6936" s="243">
        <v>107.76</v>
      </c>
      <c r="I6936" s="17">
        <f>+Ventas_Wellpro[[#This Row],[Total de Venta sin IVA]]+Ventas_Wellpro[[#This Row],[IVA]]</f>
        <v>125.00160000000001</v>
      </c>
      <c r="J6936">
        <f>YEAR(Ventas_Wellpro[[#This Row],[Fecha]])</f>
        <v>2026</v>
      </c>
      <c r="K6936" t="str">
        <f>TEXT(Ventas_Wellpro[[#This Row],[Fecha]],"MMMM")</f>
        <v>septiembre</v>
      </c>
      <c r="L6936">
        <f>DAY(Ventas_Wellpro[[#This Row],[Fecha]])</f>
        <v>18</v>
      </c>
    </row>
    <row r="6937" spans="2:12" x14ac:dyDescent="0.25">
      <c r="B6937" s="245">
        <v>46283</v>
      </c>
      <c r="C6937" s="74" t="s">
        <v>22</v>
      </c>
      <c r="D6937" s="238" t="s">
        <v>144</v>
      </c>
      <c r="E6937" s="240">
        <v>137.79</v>
      </c>
      <c r="F6937" s="240">
        <v>1</v>
      </c>
      <c r="G6937" s="48">
        <f>+(Ventas_Wellpro[[#This Row],[Precio de Venta]]*0.16)*Ventas_Wellpro[[#This Row],[Cantidad Vendida]]</f>
        <v>22.046399999999998</v>
      </c>
      <c r="H6937" s="242">
        <v>137.79</v>
      </c>
      <c r="I6937" s="17">
        <f>+Ventas_Wellpro[[#This Row],[Total de Venta sin IVA]]+Ventas_Wellpro[[#This Row],[IVA]]</f>
        <v>159.8364</v>
      </c>
      <c r="J6937">
        <f>YEAR(Ventas_Wellpro[[#This Row],[Fecha]])</f>
        <v>2026</v>
      </c>
      <c r="K6937" t="str">
        <f>TEXT(Ventas_Wellpro[[#This Row],[Fecha]],"MMMM")</f>
        <v>septiembre</v>
      </c>
      <c r="L6937">
        <f>DAY(Ventas_Wellpro[[#This Row],[Fecha]])</f>
        <v>18</v>
      </c>
    </row>
    <row r="6938" spans="2:12" x14ac:dyDescent="0.25">
      <c r="B6938" s="246">
        <v>46283</v>
      </c>
      <c r="C6938" s="74" t="s">
        <v>22</v>
      </c>
      <c r="D6938" s="239" t="s">
        <v>144</v>
      </c>
      <c r="E6938" s="241">
        <v>107.76</v>
      </c>
      <c r="F6938" s="241">
        <v>1</v>
      </c>
      <c r="G6938" s="48">
        <f>+(Ventas_Wellpro[[#This Row],[Precio de Venta]]*0.16)*Ventas_Wellpro[[#This Row],[Cantidad Vendida]]</f>
        <v>17.241600000000002</v>
      </c>
      <c r="H6938" s="243">
        <v>107.76</v>
      </c>
      <c r="I6938" s="17">
        <f>+Ventas_Wellpro[[#This Row],[Total de Venta sin IVA]]+Ventas_Wellpro[[#This Row],[IVA]]</f>
        <v>125.00160000000001</v>
      </c>
      <c r="J6938">
        <f>YEAR(Ventas_Wellpro[[#This Row],[Fecha]])</f>
        <v>2026</v>
      </c>
      <c r="K6938" t="str">
        <f>TEXT(Ventas_Wellpro[[#This Row],[Fecha]],"MMMM")</f>
        <v>septiembre</v>
      </c>
      <c r="L6938">
        <f>DAY(Ventas_Wellpro[[#This Row],[Fecha]])</f>
        <v>18</v>
      </c>
    </row>
    <row r="6939" spans="2:12" x14ac:dyDescent="0.25">
      <c r="B6939" s="245">
        <v>46283</v>
      </c>
      <c r="C6939" s="74" t="s">
        <v>22</v>
      </c>
      <c r="D6939" s="238" t="s">
        <v>144</v>
      </c>
      <c r="E6939" s="240">
        <v>107.76</v>
      </c>
      <c r="F6939" s="240">
        <v>1</v>
      </c>
      <c r="G6939" s="48">
        <f>+(Ventas_Wellpro[[#This Row],[Precio de Venta]]*0.16)*Ventas_Wellpro[[#This Row],[Cantidad Vendida]]</f>
        <v>17.241600000000002</v>
      </c>
      <c r="H6939" s="242">
        <v>107.76</v>
      </c>
      <c r="I6939" s="17">
        <f>+Ventas_Wellpro[[#This Row],[Total de Venta sin IVA]]+Ventas_Wellpro[[#This Row],[IVA]]</f>
        <v>125.00160000000001</v>
      </c>
      <c r="J6939">
        <f>YEAR(Ventas_Wellpro[[#This Row],[Fecha]])</f>
        <v>2026</v>
      </c>
      <c r="K6939" t="str">
        <f>TEXT(Ventas_Wellpro[[#This Row],[Fecha]],"MMMM")</f>
        <v>septiembre</v>
      </c>
      <c r="L6939">
        <f>DAY(Ventas_Wellpro[[#This Row],[Fecha]])</f>
        <v>18</v>
      </c>
    </row>
    <row r="6940" spans="2:12" x14ac:dyDescent="0.25">
      <c r="B6940" s="246">
        <v>46283</v>
      </c>
      <c r="C6940" s="74" t="s">
        <v>22</v>
      </c>
      <c r="D6940" s="239" t="s">
        <v>144</v>
      </c>
      <c r="E6940" s="241">
        <v>107.76</v>
      </c>
      <c r="F6940" s="241">
        <v>1</v>
      </c>
      <c r="G6940" s="48">
        <f>+(Ventas_Wellpro[[#This Row],[Precio de Venta]]*0.16)*Ventas_Wellpro[[#This Row],[Cantidad Vendida]]</f>
        <v>17.241600000000002</v>
      </c>
      <c r="H6940" s="243">
        <v>107.76</v>
      </c>
      <c r="I6940" s="17">
        <f>+Ventas_Wellpro[[#This Row],[Total de Venta sin IVA]]+Ventas_Wellpro[[#This Row],[IVA]]</f>
        <v>125.00160000000001</v>
      </c>
      <c r="J6940">
        <f>YEAR(Ventas_Wellpro[[#This Row],[Fecha]])</f>
        <v>2026</v>
      </c>
      <c r="K6940" t="str">
        <f>TEXT(Ventas_Wellpro[[#This Row],[Fecha]],"MMMM")</f>
        <v>septiembre</v>
      </c>
      <c r="L6940">
        <f>DAY(Ventas_Wellpro[[#This Row],[Fecha]])</f>
        <v>18</v>
      </c>
    </row>
    <row r="6941" spans="2:12" x14ac:dyDescent="0.25">
      <c r="B6941" s="245">
        <v>46283</v>
      </c>
      <c r="C6941" s="74" t="s">
        <v>22</v>
      </c>
      <c r="D6941" s="238" t="s">
        <v>144</v>
      </c>
      <c r="E6941" s="240">
        <v>107.76</v>
      </c>
      <c r="F6941" s="240">
        <v>1</v>
      </c>
      <c r="G6941" s="48">
        <f>+(Ventas_Wellpro[[#This Row],[Precio de Venta]]*0.16)*Ventas_Wellpro[[#This Row],[Cantidad Vendida]]</f>
        <v>17.241600000000002</v>
      </c>
      <c r="H6941" s="242">
        <v>107.76</v>
      </c>
      <c r="I6941" s="17">
        <f>+Ventas_Wellpro[[#This Row],[Total de Venta sin IVA]]+Ventas_Wellpro[[#This Row],[IVA]]</f>
        <v>125.00160000000001</v>
      </c>
      <c r="J6941">
        <f>YEAR(Ventas_Wellpro[[#This Row],[Fecha]])</f>
        <v>2026</v>
      </c>
      <c r="K6941" t="str">
        <f>TEXT(Ventas_Wellpro[[#This Row],[Fecha]],"MMMM")</f>
        <v>septiembre</v>
      </c>
      <c r="L6941">
        <f>DAY(Ventas_Wellpro[[#This Row],[Fecha]])</f>
        <v>18</v>
      </c>
    </row>
    <row r="6942" spans="2:12" x14ac:dyDescent="0.25">
      <c r="B6942" s="246">
        <v>46283</v>
      </c>
      <c r="C6942" s="74" t="s">
        <v>22</v>
      </c>
      <c r="D6942" s="239" t="s">
        <v>144</v>
      </c>
      <c r="E6942" s="241">
        <v>107.76</v>
      </c>
      <c r="F6942" s="241">
        <v>1</v>
      </c>
      <c r="G6942" s="48">
        <f>+(Ventas_Wellpro[[#This Row],[Precio de Venta]]*0.16)*Ventas_Wellpro[[#This Row],[Cantidad Vendida]]</f>
        <v>17.241600000000002</v>
      </c>
      <c r="H6942" s="243">
        <v>107.76</v>
      </c>
      <c r="I6942" s="17">
        <f>+Ventas_Wellpro[[#This Row],[Total de Venta sin IVA]]+Ventas_Wellpro[[#This Row],[IVA]]</f>
        <v>125.00160000000001</v>
      </c>
      <c r="J6942">
        <f>YEAR(Ventas_Wellpro[[#This Row],[Fecha]])</f>
        <v>2026</v>
      </c>
      <c r="K6942" t="str">
        <f>TEXT(Ventas_Wellpro[[#This Row],[Fecha]],"MMMM")</f>
        <v>septiembre</v>
      </c>
      <c r="L6942">
        <f>DAY(Ventas_Wellpro[[#This Row],[Fecha]])</f>
        <v>18</v>
      </c>
    </row>
    <row r="6943" spans="2:12" x14ac:dyDescent="0.25">
      <c r="B6943" s="245">
        <v>46283</v>
      </c>
      <c r="C6943" s="74" t="s">
        <v>22</v>
      </c>
      <c r="D6943" s="238" t="s">
        <v>144</v>
      </c>
      <c r="E6943" s="240">
        <v>107.76</v>
      </c>
      <c r="F6943" s="240">
        <v>1</v>
      </c>
      <c r="G6943" s="48">
        <f>+(Ventas_Wellpro[[#This Row],[Precio de Venta]]*0.16)*Ventas_Wellpro[[#This Row],[Cantidad Vendida]]</f>
        <v>17.241600000000002</v>
      </c>
      <c r="H6943" s="242">
        <v>107.76</v>
      </c>
      <c r="I6943" s="17">
        <f>+Ventas_Wellpro[[#This Row],[Total de Venta sin IVA]]+Ventas_Wellpro[[#This Row],[IVA]]</f>
        <v>125.00160000000001</v>
      </c>
      <c r="J6943">
        <f>YEAR(Ventas_Wellpro[[#This Row],[Fecha]])</f>
        <v>2026</v>
      </c>
      <c r="K6943" t="str">
        <f>TEXT(Ventas_Wellpro[[#This Row],[Fecha]],"MMMM")</f>
        <v>septiembre</v>
      </c>
      <c r="L6943">
        <f>DAY(Ventas_Wellpro[[#This Row],[Fecha]])</f>
        <v>18</v>
      </c>
    </row>
    <row r="6944" spans="2:12" x14ac:dyDescent="0.25">
      <c r="B6944" s="246">
        <v>46283</v>
      </c>
      <c r="C6944" s="74" t="s">
        <v>22</v>
      </c>
      <c r="D6944" s="239" t="s">
        <v>144</v>
      </c>
      <c r="E6944" s="241">
        <v>107.76</v>
      </c>
      <c r="F6944" s="241">
        <v>1</v>
      </c>
      <c r="G6944" s="48">
        <f>+(Ventas_Wellpro[[#This Row],[Precio de Venta]]*0.16)*Ventas_Wellpro[[#This Row],[Cantidad Vendida]]</f>
        <v>17.241600000000002</v>
      </c>
      <c r="H6944" s="243">
        <v>107.76</v>
      </c>
      <c r="I6944" s="17">
        <f>+Ventas_Wellpro[[#This Row],[Total de Venta sin IVA]]+Ventas_Wellpro[[#This Row],[IVA]]</f>
        <v>125.00160000000001</v>
      </c>
      <c r="J6944">
        <f>YEAR(Ventas_Wellpro[[#This Row],[Fecha]])</f>
        <v>2026</v>
      </c>
      <c r="K6944" t="str">
        <f>TEXT(Ventas_Wellpro[[#This Row],[Fecha]],"MMMM")</f>
        <v>septiembre</v>
      </c>
      <c r="L6944">
        <f>DAY(Ventas_Wellpro[[#This Row],[Fecha]])</f>
        <v>18</v>
      </c>
    </row>
    <row r="6945" spans="2:12" x14ac:dyDescent="0.25">
      <c r="B6945" s="245">
        <v>46283</v>
      </c>
      <c r="C6945" s="74" t="s">
        <v>22</v>
      </c>
      <c r="D6945" s="238" t="s">
        <v>144</v>
      </c>
      <c r="E6945" s="240">
        <v>107.76</v>
      </c>
      <c r="F6945" s="240">
        <v>1</v>
      </c>
      <c r="G6945" s="48">
        <f>+(Ventas_Wellpro[[#This Row],[Precio de Venta]]*0.16)*Ventas_Wellpro[[#This Row],[Cantidad Vendida]]</f>
        <v>17.241600000000002</v>
      </c>
      <c r="H6945" s="242">
        <v>107.76</v>
      </c>
      <c r="I6945" s="17">
        <f>+Ventas_Wellpro[[#This Row],[Total de Venta sin IVA]]+Ventas_Wellpro[[#This Row],[IVA]]</f>
        <v>125.00160000000001</v>
      </c>
      <c r="J6945">
        <f>YEAR(Ventas_Wellpro[[#This Row],[Fecha]])</f>
        <v>2026</v>
      </c>
      <c r="K6945" t="str">
        <f>TEXT(Ventas_Wellpro[[#This Row],[Fecha]],"MMMM")</f>
        <v>septiembre</v>
      </c>
      <c r="L6945">
        <f>DAY(Ventas_Wellpro[[#This Row],[Fecha]])</f>
        <v>18</v>
      </c>
    </row>
    <row r="6946" spans="2:12" x14ac:dyDescent="0.25">
      <c r="B6946" s="246">
        <v>46283</v>
      </c>
      <c r="C6946" s="74" t="s">
        <v>22</v>
      </c>
      <c r="D6946" s="239" t="s">
        <v>144</v>
      </c>
      <c r="E6946" s="241">
        <v>107.76</v>
      </c>
      <c r="F6946" s="241">
        <v>1</v>
      </c>
      <c r="G6946" s="48">
        <f>+(Ventas_Wellpro[[#This Row],[Precio de Venta]]*0.16)*Ventas_Wellpro[[#This Row],[Cantidad Vendida]]</f>
        <v>17.241600000000002</v>
      </c>
      <c r="H6946" s="243">
        <v>107.76</v>
      </c>
      <c r="I6946" s="17">
        <f>+Ventas_Wellpro[[#This Row],[Total de Venta sin IVA]]+Ventas_Wellpro[[#This Row],[IVA]]</f>
        <v>125.00160000000001</v>
      </c>
      <c r="J6946">
        <f>YEAR(Ventas_Wellpro[[#This Row],[Fecha]])</f>
        <v>2026</v>
      </c>
      <c r="K6946" t="str">
        <f>TEXT(Ventas_Wellpro[[#This Row],[Fecha]],"MMMM")</f>
        <v>septiembre</v>
      </c>
      <c r="L6946">
        <f>DAY(Ventas_Wellpro[[#This Row],[Fecha]])</f>
        <v>18</v>
      </c>
    </row>
    <row r="6947" spans="2:12" x14ac:dyDescent="0.25">
      <c r="B6947" s="245">
        <v>46283</v>
      </c>
      <c r="C6947" s="74" t="s">
        <v>22</v>
      </c>
      <c r="D6947" s="238" t="s">
        <v>144</v>
      </c>
      <c r="E6947" s="240">
        <v>107.76</v>
      </c>
      <c r="F6947" s="240">
        <v>1</v>
      </c>
      <c r="G6947" s="48">
        <f>+(Ventas_Wellpro[[#This Row],[Precio de Venta]]*0.16)*Ventas_Wellpro[[#This Row],[Cantidad Vendida]]</f>
        <v>17.241600000000002</v>
      </c>
      <c r="H6947" s="242">
        <v>107.76</v>
      </c>
      <c r="I6947" s="17">
        <f>+Ventas_Wellpro[[#This Row],[Total de Venta sin IVA]]+Ventas_Wellpro[[#This Row],[IVA]]</f>
        <v>125.00160000000001</v>
      </c>
      <c r="J6947">
        <f>YEAR(Ventas_Wellpro[[#This Row],[Fecha]])</f>
        <v>2026</v>
      </c>
      <c r="K6947" t="str">
        <f>TEXT(Ventas_Wellpro[[#This Row],[Fecha]],"MMMM")</f>
        <v>septiembre</v>
      </c>
      <c r="L6947">
        <f>DAY(Ventas_Wellpro[[#This Row],[Fecha]])</f>
        <v>18</v>
      </c>
    </row>
    <row r="6948" spans="2:12" x14ac:dyDescent="0.25">
      <c r="B6948" s="246">
        <v>46283</v>
      </c>
      <c r="C6948" s="74" t="s">
        <v>22</v>
      </c>
      <c r="D6948" s="239" t="s">
        <v>144</v>
      </c>
      <c r="E6948" s="241">
        <v>107.76</v>
      </c>
      <c r="F6948" s="241">
        <v>1</v>
      </c>
      <c r="G6948" s="48">
        <f>+(Ventas_Wellpro[[#This Row],[Precio de Venta]]*0.16)*Ventas_Wellpro[[#This Row],[Cantidad Vendida]]</f>
        <v>17.241600000000002</v>
      </c>
      <c r="H6948" s="243">
        <v>107.76</v>
      </c>
      <c r="I6948" s="17">
        <f>+Ventas_Wellpro[[#This Row],[Total de Venta sin IVA]]+Ventas_Wellpro[[#This Row],[IVA]]</f>
        <v>125.00160000000001</v>
      </c>
      <c r="J6948">
        <f>YEAR(Ventas_Wellpro[[#This Row],[Fecha]])</f>
        <v>2026</v>
      </c>
      <c r="K6948" t="str">
        <f>TEXT(Ventas_Wellpro[[#This Row],[Fecha]],"MMMM")</f>
        <v>septiembre</v>
      </c>
      <c r="L6948">
        <f>DAY(Ventas_Wellpro[[#This Row],[Fecha]])</f>
        <v>18</v>
      </c>
    </row>
    <row r="6949" spans="2:12" x14ac:dyDescent="0.25">
      <c r="B6949" s="245">
        <v>46283</v>
      </c>
      <c r="C6949" s="74" t="s">
        <v>22</v>
      </c>
      <c r="D6949" s="238" t="s">
        <v>196</v>
      </c>
      <c r="E6949" s="240">
        <v>70.05</v>
      </c>
      <c r="F6949" s="240">
        <v>240</v>
      </c>
      <c r="G6949" s="48">
        <f>+(Ventas_Wellpro[[#This Row],[Precio de Venta]]*0.16)*Ventas_Wellpro[[#This Row],[Cantidad Vendida]]</f>
        <v>2689.92</v>
      </c>
      <c r="H6949" s="242">
        <v>16812</v>
      </c>
      <c r="I6949" s="17">
        <f>+Ventas_Wellpro[[#This Row],[Total de Venta sin IVA]]+Ventas_Wellpro[[#This Row],[IVA]]</f>
        <v>19501.919999999998</v>
      </c>
      <c r="J6949">
        <f>YEAR(Ventas_Wellpro[[#This Row],[Fecha]])</f>
        <v>2026</v>
      </c>
      <c r="K6949" t="str">
        <f>TEXT(Ventas_Wellpro[[#This Row],[Fecha]],"MMMM")</f>
        <v>septiembre</v>
      </c>
      <c r="L6949">
        <f>DAY(Ventas_Wellpro[[#This Row],[Fecha]])</f>
        <v>18</v>
      </c>
    </row>
    <row r="6950" spans="2:12" x14ac:dyDescent="0.25">
      <c r="B6950" s="246">
        <v>46275</v>
      </c>
      <c r="C6950" s="74" t="s">
        <v>21</v>
      </c>
      <c r="D6950" s="239" t="s">
        <v>144</v>
      </c>
      <c r="E6950" s="241">
        <v>107.76</v>
      </c>
      <c r="F6950" s="241">
        <v>2</v>
      </c>
      <c r="G6950" s="48">
        <f>+(Ventas_Wellpro[[#This Row],[Precio de Venta]]*0.16)*Ventas_Wellpro[[#This Row],[Cantidad Vendida]]</f>
        <v>34.483200000000004</v>
      </c>
      <c r="H6950" s="243">
        <v>215.52</v>
      </c>
      <c r="I6950" s="17">
        <f>+Ventas_Wellpro[[#This Row],[Total de Venta sin IVA]]+Ventas_Wellpro[[#This Row],[IVA]]</f>
        <v>250.00320000000002</v>
      </c>
      <c r="J6950">
        <f>YEAR(Ventas_Wellpro[[#This Row],[Fecha]])</f>
        <v>2026</v>
      </c>
      <c r="K6950" t="str">
        <f>TEXT(Ventas_Wellpro[[#This Row],[Fecha]],"MMMM")</f>
        <v>septiembre</v>
      </c>
      <c r="L6950">
        <f>DAY(Ventas_Wellpro[[#This Row],[Fecha]])</f>
        <v>10</v>
      </c>
    </row>
    <row r="6951" spans="2:12" x14ac:dyDescent="0.25">
      <c r="B6951" s="245">
        <v>46275</v>
      </c>
      <c r="C6951" s="74" t="s">
        <v>21</v>
      </c>
      <c r="D6951" s="238" t="s">
        <v>144</v>
      </c>
      <c r="E6951" s="240">
        <v>107.7567</v>
      </c>
      <c r="F6951" s="240">
        <v>3</v>
      </c>
      <c r="G6951" s="48">
        <f>+(Ventas_Wellpro[[#This Row],[Precio de Venta]]*0.16)*Ventas_Wellpro[[#This Row],[Cantidad Vendida]]</f>
        <v>51.723215999999994</v>
      </c>
      <c r="H6951" s="242">
        <v>323.27</v>
      </c>
      <c r="I6951" s="17">
        <f>+Ventas_Wellpro[[#This Row],[Total de Venta sin IVA]]+Ventas_Wellpro[[#This Row],[IVA]]</f>
        <v>374.99321599999996</v>
      </c>
      <c r="J6951">
        <f>YEAR(Ventas_Wellpro[[#This Row],[Fecha]])</f>
        <v>2026</v>
      </c>
      <c r="K6951" t="str">
        <f>TEXT(Ventas_Wellpro[[#This Row],[Fecha]],"MMMM")</f>
        <v>septiembre</v>
      </c>
      <c r="L6951">
        <f>DAY(Ventas_Wellpro[[#This Row],[Fecha]])</f>
        <v>10</v>
      </c>
    </row>
    <row r="6952" spans="2:12" x14ac:dyDescent="0.25">
      <c r="B6952" s="246">
        <v>46275</v>
      </c>
      <c r="C6952" s="74" t="s">
        <v>21</v>
      </c>
      <c r="D6952" s="239" t="s">
        <v>144</v>
      </c>
      <c r="E6952" s="241">
        <v>107.76</v>
      </c>
      <c r="F6952" s="241">
        <v>1</v>
      </c>
      <c r="G6952" s="48">
        <f>+(Ventas_Wellpro[[#This Row],[Precio de Venta]]*0.16)*Ventas_Wellpro[[#This Row],[Cantidad Vendida]]</f>
        <v>17.241600000000002</v>
      </c>
      <c r="H6952" s="243">
        <v>107.76</v>
      </c>
      <c r="I6952" s="17">
        <f>+Ventas_Wellpro[[#This Row],[Total de Venta sin IVA]]+Ventas_Wellpro[[#This Row],[IVA]]</f>
        <v>125.00160000000001</v>
      </c>
      <c r="J6952">
        <f>YEAR(Ventas_Wellpro[[#This Row],[Fecha]])</f>
        <v>2026</v>
      </c>
      <c r="K6952" t="str">
        <f>TEXT(Ventas_Wellpro[[#This Row],[Fecha]],"MMMM")</f>
        <v>septiembre</v>
      </c>
      <c r="L6952">
        <f>DAY(Ventas_Wellpro[[#This Row],[Fecha]])</f>
        <v>10</v>
      </c>
    </row>
    <row r="6953" spans="2:12" x14ac:dyDescent="0.25">
      <c r="B6953" s="245">
        <v>46275</v>
      </c>
      <c r="C6953" s="74" t="s">
        <v>21</v>
      </c>
      <c r="D6953" s="238" t="s">
        <v>144</v>
      </c>
      <c r="E6953" s="240">
        <v>107.76</v>
      </c>
      <c r="F6953" s="240">
        <v>1</v>
      </c>
      <c r="G6953" s="48">
        <f>+(Ventas_Wellpro[[#This Row],[Precio de Venta]]*0.16)*Ventas_Wellpro[[#This Row],[Cantidad Vendida]]</f>
        <v>17.241600000000002</v>
      </c>
      <c r="H6953" s="242">
        <v>107.76</v>
      </c>
      <c r="I6953" s="17">
        <f>+Ventas_Wellpro[[#This Row],[Total de Venta sin IVA]]+Ventas_Wellpro[[#This Row],[IVA]]</f>
        <v>125.00160000000001</v>
      </c>
      <c r="J6953">
        <f>YEAR(Ventas_Wellpro[[#This Row],[Fecha]])</f>
        <v>2026</v>
      </c>
      <c r="K6953" t="str">
        <f>TEXT(Ventas_Wellpro[[#This Row],[Fecha]],"MMMM")</f>
        <v>septiembre</v>
      </c>
      <c r="L6953">
        <f>DAY(Ventas_Wellpro[[#This Row],[Fecha]])</f>
        <v>10</v>
      </c>
    </row>
    <row r="6954" spans="2:12" x14ac:dyDescent="0.25">
      <c r="B6954" s="246">
        <v>46275</v>
      </c>
      <c r="C6954" s="74" t="s">
        <v>21</v>
      </c>
      <c r="D6954" s="239" t="s">
        <v>144</v>
      </c>
      <c r="E6954" s="241">
        <v>107.76</v>
      </c>
      <c r="F6954" s="241">
        <v>1</v>
      </c>
      <c r="G6954" s="48">
        <f>+(Ventas_Wellpro[[#This Row],[Precio de Venta]]*0.16)*Ventas_Wellpro[[#This Row],[Cantidad Vendida]]</f>
        <v>17.241600000000002</v>
      </c>
      <c r="H6954" s="243">
        <v>107.76</v>
      </c>
      <c r="I6954" s="17">
        <f>+Ventas_Wellpro[[#This Row],[Total de Venta sin IVA]]+Ventas_Wellpro[[#This Row],[IVA]]</f>
        <v>125.00160000000001</v>
      </c>
      <c r="J6954">
        <f>YEAR(Ventas_Wellpro[[#This Row],[Fecha]])</f>
        <v>2026</v>
      </c>
      <c r="K6954" t="str">
        <f>TEXT(Ventas_Wellpro[[#This Row],[Fecha]],"MMMM")</f>
        <v>septiembre</v>
      </c>
      <c r="L6954">
        <f>DAY(Ventas_Wellpro[[#This Row],[Fecha]])</f>
        <v>10</v>
      </c>
    </row>
    <row r="6955" spans="2:12" x14ac:dyDescent="0.25">
      <c r="B6955" s="245">
        <v>46275</v>
      </c>
      <c r="C6955" s="74" t="s">
        <v>21</v>
      </c>
      <c r="D6955" s="238" t="s">
        <v>144</v>
      </c>
      <c r="E6955" s="240">
        <v>107.76</v>
      </c>
      <c r="F6955" s="240">
        <v>1</v>
      </c>
      <c r="G6955" s="48">
        <f>+(Ventas_Wellpro[[#This Row],[Precio de Venta]]*0.16)*Ventas_Wellpro[[#This Row],[Cantidad Vendida]]</f>
        <v>17.241600000000002</v>
      </c>
      <c r="H6955" s="242">
        <v>107.76</v>
      </c>
      <c r="I6955" s="17">
        <f>+Ventas_Wellpro[[#This Row],[Total de Venta sin IVA]]+Ventas_Wellpro[[#This Row],[IVA]]</f>
        <v>125.00160000000001</v>
      </c>
      <c r="J6955">
        <f>YEAR(Ventas_Wellpro[[#This Row],[Fecha]])</f>
        <v>2026</v>
      </c>
      <c r="K6955" t="str">
        <f>TEXT(Ventas_Wellpro[[#This Row],[Fecha]],"MMMM")</f>
        <v>septiembre</v>
      </c>
      <c r="L6955">
        <f>DAY(Ventas_Wellpro[[#This Row],[Fecha]])</f>
        <v>10</v>
      </c>
    </row>
    <row r="6956" spans="2:12" x14ac:dyDescent="0.25">
      <c r="B6956" s="246">
        <v>46276</v>
      </c>
      <c r="C6956" s="74" t="s">
        <v>21</v>
      </c>
      <c r="D6956" s="239" t="s">
        <v>144</v>
      </c>
      <c r="E6956" s="241">
        <v>107.76</v>
      </c>
      <c r="F6956" s="241">
        <v>1</v>
      </c>
      <c r="G6956" s="48">
        <f>+(Ventas_Wellpro[[#This Row],[Precio de Venta]]*0.16)*Ventas_Wellpro[[#This Row],[Cantidad Vendida]]</f>
        <v>17.241600000000002</v>
      </c>
      <c r="H6956" s="243">
        <v>107.76</v>
      </c>
      <c r="I6956" s="17">
        <f>+Ventas_Wellpro[[#This Row],[Total de Venta sin IVA]]+Ventas_Wellpro[[#This Row],[IVA]]</f>
        <v>125.00160000000001</v>
      </c>
      <c r="J6956">
        <f>YEAR(Ventas_Wellpro[[#This Row],[Fecha]])</f>
        <v>2026</v>
      </c>
      <c r="K6956" t="str">
        <f>TEXT(Ventas_Wellpro[[#This Row],[Fecha]],"MMMM")</f>
        <v>septiembre</v>
      </c>
      <c r="L6956">
        <f>DAY(Ventas_Wellpro[[#This Row],[Fecha]])</f>
        <v>11</v>
      </c>
    </row>
    <row r="6957" spans="2:12" x14ac:dyDescent="0.25">
      <c r="B6957" s="245">
        <v>46276</v>
      </c>
      <c r="C6957" s="74" t="s">
        <v>21</v>
      </c>
      <c r="D6957" s="238" t="s">
        <v>144</v>
      </c>
      <c r="E6957" s="240">
        <v>107.76</v>
      </c>
      <c r="F6957" s="240">
        <v>1</v>
      </c>
      <c r="G6957" s="48">
        <f>+(Ventas_Wellpro[[#This Row],[Precio de Venta]]*0.16)*Ventas_Wellpro[[#This Row],[Cantidad Vendida]]</f>
        <v>17.241600000000002</v>
      </c>
      <c r="H6957" s="242">
        <v>107.76</v>
      </c>
      <c r="I6957" s="17">
        <f>+Ventas_Wellpro[[#This Row],[Total de Venta sin IVA]]+Ventas_Wellpro[[#This Row],[IVA]]</f>
        <v>125.00160000000001</v>
      </c>
      <c r="J6957">
        <f>YEAR(Ventas_Wellpro[[#This Row],[Fecha]])</f>
        <v>2026</v>
      </c>
      <c r="K6957" t="str">
        <f>TEXT(Ventas_Wellpro[[#This Row],[Fecha]],"MMMM")</f>
        <v>septiembre</v>
      </c>
      <c r="L6957">
        <f>DAY(Ventas_Wellpro[[#This Row],[Fecha]])</f>
        <v>11</v>
      </c>
    </row>
    <row r="6958" spans="2:12" x14ac:dyDescent="0.25">
      <c r="B6958" s="246">
        <v>46276</v>
      </c>
      <c r="C6958" s="74" t="s">
        <v>21</v>
      </c>
      <c r="D6958" s="239" t="s">
        <v>144</v>
      </c>
      <c r="E6958" s="241">
        <v>107.76</v>
      </c>
      <c r="F6958" s="241">
        <v>1</v>
      </c>
      <c r="G6958" s="48">
        <f>+(Ventas_Wellpro[[#This Row],[Precio de Venta]]*0.16)*Ventas_Wellpro[[#This Row],[Cantidad Vendida]]</f>
        <v>17.241600000000002</v>
      </c>
      <c r="H6958" s="243">
        <v>107.76</v>
      </c>
      <c r="I6958" s="17">
        <f>+Ventas_Wellpro[[#This Row],[Total de Venta sin IVA]]+Ventas_Wellpro[[#This Row],[IVA]]</f>
        <v>125.00160000000001</v>
      </c>
      <c r="J6958">
        <f>YEAR(Ventas_Wellpro[[#This Row],[Fecha]])</f>
        <v>2026</v>
      </c>
      <c r="K6958" t="str">
        <f>TEXT(Ventas_Wellpro[[#This Row],[Fecha]],"MMMM")</f>
        <v>septiembre</v>
      </c>
      <c r="L6958">
        <f>DAY(Ventas_Wellpro[[#This Row],[Fecha]])</f>
        <v>11</v>
      </c>
    </row>
    <row r="6959" spans="2:12" x14ac:dyDescent="0.25">
      <c r="B6959" s="245">
        <v>46276</v>
      </c>
      <c r="C6959" s="74" t="s">
        <v>21</v>
      </c>
      <c r="D6959" s="238" t="s">
        <v>144</v>
      </c>
      <c r="E6959" s="240">
        <v>107.76</v>
      </c>
      <c r="F6959" s="240">
        <v>1</v>
      </c>
      <c r="G6959" s="48">
        <f>+(Ventas_Wellpro[[#This Row],[Precio de Venta]]*0.16)*Ventas_Wellpro[[#This Row],[Cantidad Vendida]]</f>
        <v>17.241600000000002</v>
      </c>
      <c r="H6959" s="242">
        <v>107.76</v>
      </c>
      <c r="I6959" s="17">
        <f>+Ventas_Wellpro[[#This Row],[Total de Venta sin IVA]]+Ventas_Wellpro[[#This Row],[IVA]]</f>
        <v>125.00160000000001</v>
      </c>
      <c r="J6959">
        <f>YEAR(Ventas_Wellpro[[#This Row],[Fecha]])</f>
        <v>2026</v>
      </c>
      <c r="K6959" t="str">
        <f>TEXT(Ventas_Wellpro[[#This Row],[Fecha]],"MMMM")</f>
        <v>septiembre</v>
      </c>
      <c r="L6959">
        <f>DAY(Ventas_Wellpro[[#This Row],[Fecha]])</f>
        <v>11</v>
      </c>
    </row>
    <row r="6960" spans="2:12" x14ac:dyDescent="0.25">
      <c r="B6960" s="246">
        <v>46276</v>
      </c>
      <c r="C6960" s="74" t="s">
        <v>21</v>
      </c>
      <c r="D6960" s="239" t="s">
        <v>144</v>
      </c>
      <c r="E6960" s="241">
        <v>107.76</v>
      </c>
      <c r="F6960" s="241">
        <v>1</v>
      </c>
      <c r="G6960" s="48">
        <f>+(Ventas_Wellpro[[#This Row],[Precio de Venta]]*0.16)*Ventas_Wellpro[[#This Row],[Cantidad Vendida]]</f>
        <v>17.241600000000002</v>
      </c>
      <c r="H6960" s="243">
        <v>107.76</v>
      </c>
      <c r="I6960" s="17">
        <f>+Ventas_Wellpro[[#This Row],[Total de Venta sin IVA]]+Ventas_Wellpro[[#This Row],[IVA]]</f>
        <v>125.00160000000001</v>
      </c>
      <c r="J6960">
        <f>YEAR(Ventas_Wellpro[[#This Row],[Fecha]])</f>
        <v>2026</v>
      </c>
      <c r="K6960" t="str">
        <f>TEXT(Ventas_Wellpro[[#This Row],[Fecha]],"MMMM")</f>
        <v>septiembre</v>
      </c>
      <c r="L6960">
        <f>DAY(Ventas_Wellpro[[#This Row],[Fecha]])</f>
        <v>11</v>
      </c>
    </row>
    <row r="6961" spans="2:12" x14ac:dyDescent="0.25">
      <c r="B6961" s="245">
        <v>46279</v>
      </c>
      <c r="C6961" s="74" t="s">
        <v>21</v>
      </c>
      <c r="D6961" s="238" t="s">
        <v>144</v>
      </c>
      <c r="E6961" s="240">
        <v>107.76</v>
      </c>
      <c r="F6961" s="240">
        <v>1</v>
      </c>
      <c r="G6961" s="48">
        <f>+(Ventas_Wellpro[[#This Row],[Precio de Venta]]*0.16)*Ventas_Wellpro[[#This Row],[Cantidad Vendida]]</f>
        <v>17.241600000000002</v>
      </c>
      <c r="H6961" s="242">
        <v>107.76</v>
      </c>
      <c r="I6961" s="17">
        <f>+Ventas_Wellpro[[#This Row],[Total de Venta sin IVA]]+Ventas_Wellpro[[#This Row],[IVA]]</f>
        <v>125.00160000000001</v>
      </c>
      <c r="J6961">
        <f>YEAR(Ventas_Wellpro[[#This Row],[Fecha]])</f>
        <v>2026</v>
      </c>
      <c r="K6961" t="str">
        <f>TEXT(Ventas_Wellpro[[#This Row],[Fecha]],"MMMM")</f>
        <v>septiembre</v>
      </c>
      <c r="L6961">
        <f>DAY(Ventas_Wellpro[[#This Row],[Fecha]])</f>
        <v>14</v>
      </c>
    </row>
    <row r="6962" spans="2:12" x14ac:dyDescent="0.25">
      <c r="B6962" s="246">
        <v>46279</v>
      </c>
      <c r="C6962" s="74" t="s">
        <v>21</v>
      </c>
      <c r="D6962" s="239" t="s">
        <v>144</v>
      </c>
      <c r="E6962" s="241">
        <v>107.76</v>
      </c>
      <c r="F6962" s="241">
        <v>1</v>
      </c>
      <c r="G6962" s="48">
        <f>+(Ventas_Wellpro[[#This Row],[Precio de Venta]]*0.16)*Ventas_Wellpro[[#This Row],[Cantidad Vendida]]</f>
        <v>17.241600000000002</v>
      </c>
      <c r="H6962" s="243">
        <v>107.76</v>
      </c>
      <c r="I6962" s="17">
        <f>+Ventas_Wellpro[[#This Row],[Total de Venta sin IVA]]+Ventas_Wellpro[[#This Row],[IVA]]</f>
        <v>125.00160000000001</v>
      </c>
      <c r="J6962">
        <f>YEAR(Ventas_Wellpro[[#This Row],[Fecha]])</f>
        <v>2026</v>
      </c>
      <c r="K6962" t="str">
        <f>TEXT(Ventas_Wellpro[[#This Row],[Fecha]],"MMMM")</f>
        <v>septiembre</v>
      </c>
      <c r="L6962">
        <f>DAY(Ventas_Wellpro[[#This Row],[Fecha]])</f>
        <v>14</v>
      </c>
    </row>
    <row r="6963" spans="2:12" x14ac:dyDescent="0.25">
      <c r="B6963" s="245">
        <v>46279</v>
      </c>
      <c r="C6963" s="74" t="s">
        <v>21</v>
      </c>
      <c r="D6963" s="238" t="s">
        <v>144</v>
      </c>
      <c r="E6963" s="240">
        <v>107.76</v>
      </c>
      <c r="F6963" s="240">
        <v>1</v>
      </c>
      <c r="G6963" s="48">
        <f>+(Ventas_Wellpro[[#This Row],[Precio de Venta]]*0.16)*Ventas_Wellpro[[#This Row],[Cantidad Vendida]]</f>
        <v>17.241600000000002</v>
      </c>
      <c r="H6963" s="242">
        <v>107.76</v>
      </c>
      <c r="I6963" s="17">
        <f>+Ventas_Wellpro[[#This Row],[Total de Venta sin IVA]]+Ventas_Wellpro[[#This Row],[IVA]]</f>
        <v>125.00160000000001</v>
      </c>
      <c r="J6963">
        <f>YEAR(Ventas_Wellpro[[#This Row],[Fecha]])</f>
        <v>2026</v>
      </c>
      <c r="K6963" t="str">
        <f>TEXT(Ventas_Wellpro[[#This Row],[Fecha]],"MMMM")</f>
        <v>septiembre</v>
      </c>
      <c r="L6963">
        <f>DAY(Ventas_Wellpro[[#This Row],[Fecha]])</f>
        <v>14</v>
      </c>
    </row>
    <row r="6964" spans="2:12" x14ac:dyDescent="0.25">
      <c r="B6964" s="246">
        <v>46279</v>
      </c>
      <c r="C6964" s="74" t="s">
        <v>21</v>
      </c>
      <c r="D6964" s="239" t="s">
        <v>144</v>
      </c>
      <c r="E6964" s="241">
        <v>107.76</v>
      </c>
      <c r="F6964" s="241">
        <v>1</v>
      </c>
      <c r="G6964" s="48">
        <f>+(Ventas_Wellpro[[#This Row],[Precio de Venta]]*0.16)*Ventas_Wellpro[[#This Row],[Cantidad Vendida]]</f>
        <v>17.241600000000002</v>
      </c>
      <c r="H6964" s="243">
        <v>107.76</v>
      </c>
      <c r="I6964" s="17">
        <f>+Ventas_Wellpro[[#This Row],[Total de Venta sin IVA]]+Ventas_Wellpro[[#This Row],[IVA]]</f>
        <v>125.00160000000001</v>
      </c>
      <c r="J6964">
        <f>YEAR(Ventas_Wellpro[[#This Row],[Fecha]])</f>
        <v>2026</v>
      </c>
      <c r="K6964" t="str">
        <f>TEXT(Ventas_Wellpro[[#This Row],[Fecha]],"MMMM")</f>
        <v>septiembre</v>
      </c>
      <c r="L6964">
        <f>DAY(Ventas_Wellpro[[#This Row],[Fecha]])</f>
        <v>14</v>
      </c>
    </row>
    <row r="6965" spans="2:12" x14ac:dyDescent="0.25">
      <c r="B6965" s="245">
        <v>46279</v>
      </c>
      <c r="C6965" s="74" t="s">
        <v>21</v>
      </c>
      <c r="D6965" s="238" t="s">
        <v>144</v>
      </c>
      <c r="E6965" s="240">
        <v>107.76</v>
      </c>
      <c r="F6965" s="240">
        <v>1</v>
      </c>
      <c r="G6965" s="48">
        <f>+(Ventas_Wellpro[[#This Row],[Precio de Venta]]*0.16)*Ventas_Wellpro[[#This Row],[Cantidad Vendida]]</f>
        <v>17.241600000000002</v>
      </c>
      <c r="H6965" s="242">
        <v>107.76</v>
      </c>
      <c r="I6965" s="17">
        <f>+Ventas_Wellpro[[#This Row],[Total de Venta sin IVA]]+Ventas_Wellpro[[#This Row],[IVA]]</f>
        <v>125.00160000000001</v>
      </c>
      <c r="J6965">
        <f>YEAR(Ventas_Wellpro[[#This Row],[Fecha]])</f>
        <v>2026</v>
      </c>
      <c r="K6965" t="str">
        <f>TEXT(Ventas_Wellpro[[#This Row],[Fecha]],"MMMM")</f>
        <v>septiembre</v>
      </c>
      <c r="L6965">
        <f>DAY(Ventas_Wellpro[[#This Row],[Fecha]])</f>
        <v>14</v>
      </c>
    </row>
    <row r="6966" spans="2:12" x14ac:dyDescent="0.25">
      <c r="B6966" s="246">
        <v>46279</v>
      </c>
      <c r="C6966" s="74" t="s">
        <v>21</v>
      </c>
      <c r="D6966" s="239" t="s">
        <v>144</v>
      </c>
      <c r="E6966" s="241">
        <v>107.76</v>
      </c>
      <c r="F6966" s="241">
        <v>1</v>
      </c>
      <c r="G6966" s="48">
        <f>+(Ventas_Wellpro[[#This Row],[Precio de Venta]]*0.16)*Ventas_Wellpro[[#This Row],[Cantidad Vendida]]</f>
        <v>17.241600000000002</v>
      </c>
      <c r="H6966" s="243">
        <v>107.76</v>
      </c>
      <c r="I6966" s="17">
        <f>+Ventas_Wellpro[[#This Row],[Total de Venta sin IVA]]+Ventas_Wellpro[[#This Row],[IVA]]</f>
        <v>125.00160000000001</v>
      </c>
      <c r="J6966">
        <f>YEAR(Ventas_Wellpro[[#This Row],[Fecha]])</f>
        <v>2026</v>
      </c>
      <c r="K6966" t="str">
        <f>TEXT(Ventas_Wellpro[[#This Row],[Fecha]],"MMMM")</f>
        <v>septiembre</v>
      </c>
      <c r="L6966">
        <f>DAY(Ventas_Wellpro[[#This Row],[Fecha]])</f>
        <v>14</v>
      </c>
    </row>
    <row r="6967" spans="2:12" x14ac:dyDescent="0.25">
      <c r="B6967" s="245">
        <v>46279</v>
      </c>
      <c r="C6967" s="74" t="s">
        <v>21</v>
      </c>
      <c r="D6967" s="238" t="s">
        <v>144</v>
      </c>
      <c r="E6967" s="240">
        <v>107.76</v>
      </c>
      <c r="F6967" s="240">
        <v>1</v>
      </c>
      <c r="G6967" s="48">
        <f>+(Ventas_Wellpro[[#This Row],[Precio de Venta]]*0.16)*Ventas_Wellpro[[#This Row],[Cantidad Vendida]]</f>
        <v>17.241600000000002</v>
      </c>
      <c r="H6967" s="242">
        <v>107.76</v>
      </c>
      <c r="I6967" s="17">
        <f>+Ventas_Wellpro[[#This Row],[Total de Venta sin IVA]]+Ventas_Wellpro[[#This Row],[IVA]]</f>
        <v>125.00160000000001</v>
      </c>
      <c r="J6967">
        <f>YEAR(Ventas_Wellpro[[#This Row],[Fecha]])</f>
        <v>2026</v>
      </c>
      <c r="K6967" t="str">
        <f>TEXT(Ventas_Wellpro[[#This Row],[Fecha]],"MMMM")</f>
        <v>septiembre</v>
      </c>
      <c r="L6967">
        <f>DAY(Ventas_Wellpro[[#This Row],[Fecha]])</f>
        <v>14</v>
      </c>
    </row>
    <row r="6968" spans="2:12" x14ac:dyDescent="0.25">
      <c r="B6968" s="246">
        <v>46279</v>
      </c>
      <c r="C6968" s="74" t="s">
        <v>21</v>
      </c>
      <c r="D6968" s="239" t="s">
        <v>144</v>
      </c>
      <c r="E6968" s="241">
        <v>107.76</v>
      </c>
      <c r="F6968" s="241">
        <v>1</v>
      </c>
      <c r="G6968" s="48">
        <f>+(Ventas_Wellpro[[#This Row],[Precio de Venta]]*0.16)*Ventas_Wellpro[[#This Row],[Cantidad Vendida]]</f>
        <v>17.241600000000002</v>
      </c>
      <c r="H6968" s="243">
        <v>107.76</v>
      </c>
      <c r="I6968" s="17">
        <f>+Ventas_Wellpro[[#This Row],[Total de Venta sin IVA]]+Ventas_Wellpro[[#This Row],[IVA]]</f>
        <v>125.00160000000001</v>
      </c>
      <c r="J6968">
        <f>YEAR(Ventas_Wellpro[[#This Row],[Fecha]])</f>
        <v>2026</v>
      </c>
      <c r="K6968" t="str">
        <f>TEXT(Ventas_Wellpro[[#This Row],[Fecha]],"MMMM")</f>
        <v>septiembre</v>
      </c>
      <c r="L6968">
        <f>DAY(Ventas_Wellpro[[#This Row],[Fecha]])</f>
        <v>14</v>
      </c>
    </row>
    <row r="6969" spans="2:12" x14ac:dyDescent="0.25">
      <c r="B6969" s="245">
        <v>46279</v>
      </c>
      <c r="C6969" s="74" t="s">
        <v>21</v>
      </c>
      <c r="D6969" s="238" t="s">
        <v>144</v>
      </c>
      <c r="E6969" s="240">
        <v>107.76</v>
      </c>
      <c r="F6969" s="240">
        <v>1</v>
      </c>
      <c r="G6969" s="48">
        <f>+(Ventas_Wellpro[[#This Row],[Precio de Venta]]*0.16)*Ventas_Wellpro[[#This Row],[Cantidad Vendida]]</f>
        <v>17.241600000000002</v>
      </c>
      <c r="H6969" s="242">
        <v>107.76</v>
      </c>
      <c r="I6969" s="17">
        <f>+Ventas_Wellpro[[#This Row],[Total de Venta sin IVA]]+Ventas_Wellpro[[#This Row],[IVA]]</f>
        <v>125.00160000000001</v>
      </c>
      <c r="J6969">
        <f>YEAR(Ventas_Wellpro[[#This Row],[Fecha]])</f>
        <v>2026</v>
      </c>
      <c r="K6969" t="str">
        <f>TEXT(Ventas_Wellpro[[#This Row],[Fecha]],"MMMM")</f>
        <v>septiembre</v>
      </c>
      <c r="L6969">
        <f>DAY(Ventas_Wellpro[[#This Row],[Fecha]])</f>
        <v>14</v>
      </c>
    </row>
    <row r="6970" spans="2:12" x14ac:dyDescent="0.25">
      <c r="B6970" s="246">
        <v>46279</v>
      </c>
      <c r="C6970" s="74" t="s">
        <v>21</v>
      </c>
      <c r="D6970" s="239" t="s">
        <v>144</v>
      </c>
      <c r="E6970" s="241">
        <v>107.76</v>
      </c>
      <c r="F6970" s="241">
        <v>1</v>
      </c>
      <c r="G6970" s="48">
        <f>+(Ventas_Wellpro[[#This Row],[Precio de Venta]]*0.16)*Ventas_Wellpro[[#This Row],[Cantidad Vendida]]</f>
        <v>17.241600000000002</v>
      </c>
      <c r="H6970" s="243">
        <v>107.76</v>
      </c>
      <c r="I6970" s="17">
        <f>+Ventas_Wellpro[[#This Row],[Total de Venta sin IVA]]+Ventas_Wellpro[[#This Row],[IVA]]</f>
        <v>125.00160000000001</v>
      </c>
      <c r="J6970">
        <f>YEAR(Ventas_Wellpro[[#This Row],[Fecha]])</f>
        <v>2026</v>
      </c>
      <c r="K6970" t="str">
        <f>TEXT(Ventas_Wellpro[[#This Row],[Fecha]],"MMMM")</f>
        <v>septiembre</v>
      </c>
      <c r="L6970">
        <f>DAY(Ventas_Wellpro[[#This Row],[Fecha]])</f>
        <v>14</v>
      </c>
    </row>
    <row r="6971" spans="2:12" x14ac:dyDescent="0.25">
      <c r="B6971" s="245">
        <v>46280</v>
      </c>
      <c r="C6971" s="74" t="s">
        <v>21</v>
      </c>
      <c r="D6971" s="238" t="s">
        <v>144</v>
      </c>
      <c r="E6971" s="240">
        <v>107.76</v>
      </c>
      <c r="F6971" s="240">
        <v>1</v>
      </c>
      <c r="G6971" s="48">
        <f>+(Ventas_Wellpro[[#This Row],[Precio de Venta]]*0.16)*Ventas_Wellpro[[#This Row],[Cantidad Vendida]]</f>
        <v>17.241600000000002</v>
      </c>
      <c r="H6971" s="242">
        <v>107.76</v>
      </c>
      <c r="I6971" s="17">
        <f>+Ventas_Wellpro[[#This Row],[Total de Venta sin IVA]]+Ventas_Wellpro[[#This Row],[IVA]]</f>
        <v>125.00160000000001</v>
      </c>
      <c r="J6971">
        <f>YEAR(Ventas_Wellpro[[#This Row],[Fecha]])</f>
        <v>2026</v>
      </c>
      <c r="K6971" t="str">
        <f>TEXT(Ventas_Wellpro[[#This Row],[Fecha]],"MMMM")</f>
        <v>septiembre</v>
      </c>
      <c r="L6971">
        <f>DAY(Ventas_Wellpro[[#This Row],[Fecha]])</f>
        <v>15</v>
      </c>
    </row>
    <row r="6972" spans="2:12" x14ac:dyDescent="0.25">
      <c r="B6972" s="246">
        <v>46280</v>
      </c>
      <c r="C6972" s="74" t="s">
        <v>21</v>
      </c>
      <c r="D6972" s="239" t="s">
        <v>144</v>
      </c>
      <c r="E6972" s="241">
        <v>107.76</v>
      </c>
      <c r="F6972" s="241">
        <v>1</v>
      </c>
      <c r="G6972" s="48">
        <f>+(Ventas_Wellpro[[#This Row],[Precio de Venta]]*0.16)*Ventas_Wellpro[[#This Row],[Cantidad Vendida]]</f>
        <v>17.241600000000002</v>
      </c>
      <c r="H6972" s="243">
        <v>107.76</v>
      </c>
      <c r="I6972" s="17">
        <f>+Ventas_Wellpro[[#This Row],[Total de Venta sin IVA]]+Ventas_Wellpro[[#This Row],[IVA]]</f>
        <v>125.00160000000001</v>
      </c>
      <c r="J6972">
        <f>YEAR(Ventas_Wellpro[[#This Row],[Fecha]])</f>
        <v>2026</v>
      </c>
      <c r="K6972" t="str">
        <f>TEXT(Ventas_Wellpro[[#This Row],[Fecha]],"MMMM")</f>
        <v>septiembre</v>
      </c>
      <c r="L6972">
        <f>DAY(Ventas_Wellpro[[#This Row],[Fecha]])</f>
        <v>15</v>
      </c>
    </row>
    <row r="6973" spans="2:12" x14ac:dyDescent="0.25">
      <c r="B6973" s="245">
        <v>46280</v>
      </c>
      <c r="C6973" s="74" t="s">
        <v>21</v>
      </c>
      <c r="D6973" s="238" t="s">
        <v>144</v>
      </c>
      <c r="E6973" s="240">
        <v>107.76</v>
      </c>
      <c r="F6973" s="240">
        <v>1</v>
      </c>
      <c r="G6973" s="48">
        <f>+(Ventas_Wellpro[[#This Row],[Precio de Venta]]*0.16)*Ventas_Wellpro[[#This Row],[Cantidad Vendida]]</f>
        <v>17.241600000000002</v>
      </c>
      <c r="H6973" s="242">
        <v>107.76</v>
      </c>
      <c r="I6973" s="17">
        <f>+Ventas_Wellpro[[#This Row],[Total de Venta sin IVA]]+Ventas_Wellpro[[#This Row],[IVA]]</f>
        <v>125.00160000000001</v>
      </c>
      <c r="J6973">
        <f>YEAR(Ventas_Wellpro[[#This Row],[Fecha]])</f>
        <v>2026</v>
      </c>
      <c r="K6973" t="str">
        <f>TEXT(Ventas_Wellpro[[#This Row],[Fecha]],"MMMM")</f>
        <v>septiembre</v>
      </c>
      <c r="L6973">
        <f>DAY(Ventas_Wellpro[[#This Row],[Fecha]])</f>
        <v>15</v>
      </c>
    </row>
    <row r="6974" spans="2:12" x14ac:dyDescent="0.25">
      <c r="B6974" s="246">
        <v>46280</v>
      </c>
      <c r="C6974" s="74" t="s">
        <v>21</v>
      </c>
      <c r="D6974" s="239" t="s">
        <v>145</v>
      </c>
      <c r="E6974" s="241">
        <v>90.54</v>
      </c>
      <c r="F6974" s="241">
        <v>20</v>
      </c>
      <c r="G6974" s="48">
        <f>+(Ventas_Wellpro[[#This Row],[Precio de Venta]]*0.16)*Ventas_Wellpro[[#This Row],[Cantidad Vendida]]</f>
        <v>289.72800000000001</v>
      </c>
      <c r="H6974" s="243">
        <v>1810.8</v>
      </c>
      <c r="I6974" s="17">
        <f>+Ventas_Wellpro[[#This Row],[Total de Venta sin IVA]]+Ventas_Wellpro[[#This Row],[IVA]]</f>
        <v>2100.5279999999998</v>
      </c>
      <c r="J6974">
        <f>YEAR(Ventas_Wellpro[[#This Row],[Fecha]])</f>
        <v>2026</v>
      </c>
      <c r="K6974" t="str">
        <f>TEXT(Ventas_Wellpro[[#This Row],[Fecha]],"MMMM")</f>
        <v>septiembre</v>
      </c>
      <c r="L6974">
        <f>DAY(Ventas_Wellpro[[#This Row],[Fecha]])</f>
        <v>15</v>
      </c>
    </row>
    <row r="6975" spans="2:12" x14ac:dyDescent="0.25">
      <c r="B6975" s="245">
        <v>46282</v>
      </c>
      <c r="C6975" s="74" t="s">
        <v>21</v>
      </c>
      <c r="D6975" s="238" t="s">
        <v>145</v>
      </c>
      <c r="E6975" s="240">
        <v>90.54</v>
      </c>
      <c r="F6975" s="240">
        <v>20</v>
      </c>
      <c r="G6975" s="48">
        <f>+(Ventas_Wellpro[[#This Row],[Precio de Venta]]*0.16)*Ventas_Wellpro[[#This Row],[Cantidad Vendida]]</f>
        <v>289.72800000000001</v>
      </c>
      <c r="H6975" s="242">
        <v>1810.8</v>
      </c>
      <c r="I6975" s="17">
        <f>+Ventas_Wellpro[[#This Row],[Total de Venta sin IVA]]+Ventas_Wellpro[[#This Row],[IVA]]</f>
        <v>2100.5279999999998</v>
      </c>
      <c r="J6975">
        <f>YEAR(Ventas_Wellpro[[#This Row],[Fecha]])</f>
        <v>2026</v>
      </c>
      <c r="K6975" t="str">
        <f>TEXT(Ventas_Wellpro[[#This Row],[Fecha]],"MMMM")</f>
        <v>septiembre</v>
      </c>
      <c r="L6975">
        <f>DAY(Ventas_Wellpro[[#This Row],[Fecha]])</f>
        <v>17</v>
      </c>
    </row>
    <row r="6976" spans="2:12" x14ac:dyDescent="0.25">
      <c r="B6976" s="246">
        <v>46282</v>
      </c>
      <c r="C6976" s="74" t="s">
        <v>21</v>
      </c>
      <c r="D6976" s="239" t="s">
        <v>145</v>
      </c>
      <c r="E6976" s="241">
        <v>90.54</v>
      </c>
      <c r="F6976" s="241">
        <v>80</v>
      </c>
      <c r="G6976" s="48">
        <f>+(Ventas_Wellpro[[#This Row],[Precio de Venta]]*0.16)*Ventas_Wellpro[[#This Row],[Cantidad Vendida]]</f>
        <v>1158.912</v>
      </c>
      <c r="H6976" s="243">
        <v>7243.2</v>
      </c>
      <c r="I6976" s="17">
        <f>+Ventas_Wellpro[[#This Row],[Total de Venta sin IVA]]+Ventas_Wellpro[[#This Row],[IVA]]</f>
        <v>8402.1119999999992</v>
      </c>
      <c r="J6976">
        <f>YEAR(Ventas_Wellpro[[#This Row],[Fecha]])</f>
        <v>2026</v>
      </c>
      <c r="K6976" t="str">
        <f>TEXT(Ventas_Wellpro[[#This Row],[Fecha]],"MMMM")</f>
        <v>septiembre</v>
      </c>
      <c r="L6976">
        <f>DAY(Ventas_Wellpro[[#This Row],[Fecha]])</f>
        <v>17</v>
      </c>
    </row>
    <row r="6977" spans="2:12" x14ac:dyDescent="0.25">
      <c r="B6977" s="245">
        <v>46282</v>
      </c>
      <c r="C6977" s="74" t="s">
        <v>21</v>
      </c>
      <c r="D6977" s="238" t="s">
        <v>145</v>
      </c>
      <c r="E6977" s="240">
        <v>90.54</v>
      </c>
      <c r="F6977" s="240">
        <v>20</v>
      </c>
      <c r="G6977" s="48">
        <f>+(Ventas_Wellpro[[#This Row],[Precio de Venta]]*0.16)*Ventas_Wellpro[[#This Row],[Cantidad Vendida]]</f>
        <v>289.72800000000001</v>
      </c>
      <c r="H6977" s="242">
        <v>1810.8</v>
      </c>
      <c r="I6977" s="17">
        <f>+Ventas_Wellpro[[#This Row],[Total de Venta sin IVA]]+Ventas_Wellpro[[#This Row],[IVA]]</f>
        <v>2100.5279999999998</v>
      </c>
      <c r="J6977">
        <f>YEAR(Ventas_Wellpro[[#This Row],[Fecha]])</f>
        <v>2026</v>
      </c>
      <c r="K6977" t="str">
        <f>TEXT(Ventas_Wellpro[[#This Row],[Fecha]],"MMMM")</f>
        <v>septiembre</v>
      </c>
      <c r="L6977">
        <f>DAY(Ventas_Wellpro[[#This Row],[Fecha]])</f>
        <v>17</v>
      </c>
    </row>
    <row r="6978" spans="2:12" x14ac:dyDescent="0.25">
      <c r="B6978" s="246">
        <v>46282</v>
      </c>
      <c r="C6978" s="74" t="s">
        <v>21</v>
      </c>
      <c r="D6978" s="239" t="s">
        <v>144</v>
      </c>
      <c r="E6978" s="241">
        <v>107.76</v>
      </c>
      <c r="F6978" s="241">
        <v>1</v>
      </c>
      <c r="G6978" s="48">
        <f>+(Ventas_Wellpro[[#This Row],[Precio de Venta]]*0.16)*Ventas_Wellpro[[#This Row],[Cantidad Vendida]]</f>
        <v>17.241600000000002</v>
      </c>
      <c r="H6978" s="243">
        <v>107.76</v>
      </c>
      <c r="I6978" s="17">
        <f>+Ventas_Wellpro[[#This Row],[Total de Venta sin IVA]]+Ventas_Wellpro[[#This Row],[IVA]]</f>
        <v>125.00160000000001</v>
      </c>
      <c r="J6978">
        <f>YEAR(Ventas_Wellpro[[#This Row],[Fecha]])</f>
        <v>2026</v>
      </c>
      <c r="K6978" t="str">
        <f>TEXT(Ventas_Wellpro[[#This Row],[Fecha]],"MMMM")</f>
        <v>septiembre</v>
      </c>
      <c r="L6978">
        <f>DAY(Ventas_Wellpro[[#This Row],[Fecha]])</f>
        <v>17</v>
      </c>
    </row>
    <row r="6979" spans="2:12" x14ac:dyDescent="0.25">
      <c r="B6979" s="245">
        <v>46282</v>
      </c>
      <c r="C6979" s="74" t="s">
        <v>21</v>
      </c>
      <c r="D6979" s="238" t="s">
        <v>144</v>
      </c>
      <c r="E6979" s="240">
        <v>107.76</v>
      </c>
      <c r="F6979" s="240">
        <v>1</v>
      </c>
      <c r="G6979" s="48">
        <f>+(Ventas_Wellpro[[#This Row],[Precio de Venta]]*0.16)*Ventas_Wellpro[[#This Row],[Cantidad Vendida]]</f>
        <v>17.241600000000002</v>
      </c>
      <c r="H6979" s="242">
        <v>107.76</v>
      </c>
      <c r="I6979" s="17">
        <f>+Ventas_Wellpro[[#This Row],[Total de Venta sin IVA]]+Ventas_Wellpro[[#This Row],[IVA]]</f>
        <v>125.00160000000001</v>
      </c>
      <c r="J6979">
        <f>YEAR(Ventas_Wellpro[[#This Row],[Fecha]])</f>
        <v>2026</v>
      </c>
      <c r="K6979" t="str">
        <f>TEXT(Ventas_Wellpro[[#This Row],[Fecha]],"MMMM")</f>
        <v>septiembre</v>
      </c>
      <c r="L6979">
        <f>DAY(Ventas_Wellpro[[#This Row],[Fecha]])</f>
        <v>17</v>
      </c>
    </row>
    <row r="6980" spans="2:12" x14ac:dyDescent="0.25">
      <c r="B6980" s="246">
        <v>46282</v>
      </c>
      <c r="C6980" s="74" t="s">
        <v>21</v>
      </c>
      <c r="D6980" s="239" t="s">
        <v>144</v>
      </c>
      <c r="E6980" s="241">
        <v>107.76</v>
      </c>
      <c r="F6980" s="241">
        <v>1</v>
      </c>
      <c r="G6980" s="48">
        <f>+(Ventas_Wellpro[[#This Row],[Precio de Venta]]*0.16)*Ventas_Wellpro[[#This Row],[Cantidad Vendida]]</f>
        <v>17.241600000000002</v>
      </c>
      <c r="H6980" s="243">
        <v>107.76</v>
      </c>
      <c r="I6980" s="17">
        <f>+Ventas_Wellpro[[#This Row],[Total de Venta sin IVA]]+Ventas_Wellpro[[#This Row],[IVA]]</f>
        <v>125.00160000000001</v>
      </c>
      <c r="J6980">
        <f>YEAR(Ventas_Wellpro[[#This Row],[Fecha]])</f>
        <v>2026</v>
      </c>
      <c r="K6980" t="str">
        <f>TEXT(Ventas_Wellpro[[#This Row],[Fecha]],"MMMM")</f>
        <v>septiembre</v>
      </c>
      <c r="L6980">
        <f>DAY(Ventas_Wellpro[[#This Row],[Fecha]])</f>
        <v>17</v>
      </c>
    </row>
    <row r="6981" spans="2:12" x14ac:dyDescent="0.25">
      <c r="B6981" s="245">
        <v>46282</v>
      </c>
      <c r="C6981" s="74" t="s">
        <v>21</v>
      </c>
      <c r="D6981" s="238" t="s">
        <v>144</v>
      </c>
      <c r="E6981" s="240">
        <v>107.76</v>
      </c>
      <c r="F6981" s="240">
        <v>1</v>
      </c>
      <c r="G6981" s="48">
        <f>+(Ventas_Wellpro[[#This Row],[Precio de Venta]]*0.16)*Ventas_Wellpro[[#This Row],[Cantidad Vendida]]</f>
        <v>17.241600000000002</v>
      </c>
      <c r="H6981" s="242">
        <v>107.76</v>
      </c>
      <c r="I6981" s="17">
        <f>+Ventas_Wellpro[[#This Row],[Total de Venta sin IVA]]+Ventas_Wellpro[[#This Row],[IVA]]</f>
        <v>125.00160000000001</v>
      </c>
      <c r="J6981">
        <f>YEAR(Ventas_Wellpro[[#This Row],[Fecha]])</f>
        <v>2026</v>
      </c>
      <c r="K6981" t="str">
        <f>TEXT(Ventas_Wellpro[[#This Row],[Fecha]],"MMMM")</f>
        <v>septiembre</v>
      </c>
      <c r="L6981">
        <f>DAY(Ventas_Wellpro[[#This Row],[Fecha]])</f>
        <v>17</v>
      </c>
    </row>
    <row r="6982" spans="2:12" x14ac:dyDescent="0.25">
      <c r="B6982" s="246">
        <v>46282</v>
      </c>
      <c r="C6982" s="74" t="s">
        <v>21</v>
      </c>
      <c r="D6982" s="239" t="s">
        <v>144</v>
      </c>
      <c r="E6982" s="241">
        <v>107.76</v>
      </c>
      <c r="F6982" s="241">
        <v>1</v>
      </c>
      <c r="G6982" s="48">
        <f>+(Ventas_Wellpro[[#This Row],[Precio de Venta]]*0.16)*Ventas_Wellpro[[#This Row],[Cantidad Vendida]]</f>
        <v>17.241600000000002</v>
      </c>
      <c r="H6982" s="243">
        <v>107.76</v>
      </c>
      <c r="I6982" s="17">
        <f>+Ventas_Wellpro[[#This Row],[Total de Venta sin IVA]]+Ventas_Wellpro[[#This Row],[IVA]]</f>
        <v>125.00160000000001</v>
      </c>
      <c r="J6982">
        <f>YEAR(Ventas_Wellpro[[#This Row],[Fecha]])</f>
        <v>2026</v>
      </c>
      <c r="K6982" t="str">
        <f>TEXT(Ventas_Wellpro[[#This Row],[Fecha]],"MMMM")</f>
        <v>septiembre</v>
      </c>
      <c r="L6982">
        <f>DAY(Ventas_Wellpro[[#This Row],[Fecha]])</f>
        <v>17</v>
      </c>
    </row>
    <row r="6983" spans="2:12" x14ac:dyDescent="0.25">
      <c r="B6983" s="245">
        <v>46282</v>
      </c>
      <c r="C6983" s="74" t="s">
        <v>21</v>
      </c>
      <c r="D6983" s="238" t="s">
        <v>144</v>
      </c>
      <c r="E6983" s="240">
        <v>107.76</v>
      </c>
      <c r="F6983" s="240">
        <v>1</v>
      </c>
      <c r="G6983" s="48">
        <f>+(Ventas_Wellpro[[#This Row],[Precio de Venta]]*0.16)*Ventas_Wellpro[[#This Row],[Cantidad Vendida]]</f>
        <v>17.241600000000002</v>
      </c>
      <c r="H6983" s="242">
        <v>107.76</v>
      </c>
      <c r="I6983" s="17">
        <f>+Ventas_Wellpro[[#This Row],[Total de Venta sin IVA]]+Ventas_Wellpro[[#This Row],[IVA]]</f>
        <v>125.00160000000001</v>
      </c>
      <c r="J6983">
        <f>YEAR(Ventas_Wellpro[[#This Row],[Fecha]])</f>
        <v>2026</v>
      </c>
      <c r="K6983" t="str">
        <f>TEXT(Ventas_Wellpro[[#This Row],[Fecha]],"MMMM")</f>
        <v>septiembre</v>
      </c>
      <c r="L6983">
        <f>DAY(Ventas_Wellpro[[#This Row],[Fecha]])</f>
        <v>17</v>
      </c>
    </row>
    <row r="6984" spans="2:12" x14ac:dyDescent="0.25">
      <c r="B6984" s="246">
        <v>46282</v>
      </c>
      <c r="C6984" s="74" t="s">
        <v>21</v>
      </c>
      <c r="D6984" s="239" t="s">
        <v>144</v>
      </c>
      <c r="E6984" s="241">
        <v>107.76</v>
      </c>
      <c r="F6984" s="241">
        <v>1</v>
      </c>
      <c r="G6984" s="48">
        <f>+(Ventas_Wellpro[[#This Row],[Precio de Venta]]*0.16)*Ventas_Wellpro[[#This Row],[Cantidad Vendida]]</f>
        <v>17.241600000000002</v>
      </c>
      <c r="H6984" s="243">
        <v>107.76</v>
      </c>
      <c r="I6984" s="17">
        <f>+Ventas_Wellpro[[#This Row],[Total de Venta sin IVA]]+Ventas_Wellpro[[#This Row],[IVA]]</f>
        <v>125.00160000000001</v>
      </c>
      <c r="J6984">
        <f>YEAR(Ventas_Wellpro[[#This Row],[Fecha]])</f>
        <v>2026</v>
      </c>
      <c r="K6984" t="str">
        <f>TEXT(Ventas_Wellpro[[#This Row],[Fecha]],"MMMM")</f>
        <v>septiembre</v>
      </c>
      <c r="L6984">
        <f>DAY(Ventas_Wellpro[[#This Row],[Fecha]])</f>
        <v>17</v>
      </c>
    </row>
    <row r="6985" spans="2:12" x14ac:dyDescent="0.25">
      <c r="B6985" s="245">
        <v>46282</v>
      </c>
      <c r="C6985" s="74" t="s">
        <v>21</v>
      </c>
      <c r="D6985" s="238" t="s">
        <v>144</v>
      </c>
      <c r="E6985" s="240">
        <v>107.76</v>
      </c>
      <c r="F6985" s="240">
        <v>1</v>
      </c>
      <c r="G6985" s="48">
        <f>+(Ventas_Wellpro[[#This Row],[Precio de Venta]]*0.16)*Ventas_Wellpro[[#This Row],[Cantidad Vendida]]</f>
        <v>17.241600000000002</v>
      </c>
      <c r="H6985" s="242">
        <v>107.76</v>
      </c>
      <c r="I6985" s="17">
        <f>+Ventas_Wellpro[[#This Row],[Total de Venta sin IVA]]+Ventas_Wellpro[[#This Row],[IVA]]</f>
        <v>125.00160000000001</v>
      </c>
      <c r="J6985">
        <f>YEAR(Ventas_Wellpro[[#This Row],[Fecha]])</f>
        <v>2026</v>
      </c>
      <c r="K6985" t="str">
        <f>TEXT(Ventas_Wellpro[[#This Row],[Fecha]],"MMMM")</f>
        <v>septiembre</v>
      </c>
      <c r="L6985">
        <f>DAY(Ventas_Wellpro[[#This Row],[Fecha]])</f>
        <v>17</v>
      </c>
    </row>
    <row r="6986" spans="2:12" x14ac:dyDescent="0.25">
      <c r="B6986" s="246">
        <v>46282</v>
      </c>
      <c r="C6986" s="74" t="s">
        <v>21</v>
      </c>
      <c r="D6986" s="239" t="s">
        <v>144</v>
      </c>
      <c r="E6986" s="241">
        <v>107.76</v>
      </c>
      <c r="F6986" s="241">
        <v>1</v>
      </c>
      <c r="G6986" s="48">
        <f>+(Ventas_Wellpro[[#This Row],[Precio de Venta]]*0.16)*Ventas_Wellpro[[#This Row],[Cantidad Vendida]]</f>
        <v>17.241600000000002</v>
      </c>
      <c r="H6986" s="243">
        <v>107.76</v>
      </c>
      <c r="I6986" s="17">
        <f>+Ventas_Wellpro[[#This Row],[Total de Venta sin IVA]]+Ventas_Wellpro[[#This Row],[IVA]]</f>
        <v>125.00160000000001</v>
      </c>
      <c r="J6986">
        <f>YEAR(Ventas_Wellpro[[#This Row],[Fecha]])</f>
        <v>2026</v>
      </c>
      <c r="K6986" t="str">
        <f>TEXT(Ventas_Wellpro[[#This Row],[Fecha]],"MMMM")</f>
        <v>septiembre</v>
      </c>
      <c r="L6986">
        <f>DAY(Ventas_Wellpro[[#This Row],[Fecha]])</f>
        <v>17</v>
      </c>
    </row>
    <row r="6987" spans="2:12" x14ac:dyDescent="0.25">
      <c r="B6987" s="245">
        <v>46282</v>
      </c>
      <c r="C6987" s="74" t="s">
        <v>21</v>
      </c>
      <c r="D6987" s="238" t="s">
        <v>144</v>
      </c>
      <c r="E6987" s="240">
        <v>107.76</v>
      </c>
      <c r="F6987" s="240">
        <v>1</v>
      </c>
      <c r="G6987" s="48">
        <f>+(Ventas_Wellpro[[#This Row],[Precio de Venta]]*0.16)*Ventas_Wellpro[[#This Row],[Cantidad Vendida]]</f>
        <v>17.241600000000002</v>
      </c>
      <c r="H6987" s="242">
        <v>107.76</v>
      </c>
      <c r="I6987" s="17">
        <f>+Ventas_Wellpro[[#This Row],[Total de Venta sin IVA]]+Ventas_Wellpro[[#This Row],[IVA]]</f>
        <v>125.00160000000001</v>
      </c>
      <c r="J6987">
        <f>YEAR(Ventas_Wellpro[[#This Row],[Fecha]])</f>
        <v>2026</v>
      </c>
      <c r="K6987" t="str">
        <f>TEXT(Ventas_Wellpro[[#This Row],[Fecha]],"MMMM")</f>
        <v>septiembre</v>
      </c>
      <c r="L6987">
        <f>DAY(Ventas_Wellpro[[#This Row],[Fecha]])</f>
        <v>17</v>
      </c>
    </row>
    <row r="6988" spans="2:12" x14ac:dyDescent="0.25">
      <c r="B6988" s="246">
        <v>46282</v>
      </c>
      <c r="C6988" s="74" t="s">
        <v>21</v>
      </c>
      <c r="D6988" s="239" t="s">
        <v>144</v>
      </c>
      <c r="E6988" s="241">
        <v>107.76</v>
      </c>
      <c r="F6988" s="241">
        <v>1</v>
      </c>
      <c r="G6988" s="48">
        <f>+(Ventas_Wellpro[[#This Row],[Precio de Venta]]*0.16)*Ventas_Wellpro[[#This Row],[Cantidad Vendida]]</f>
        <v>17.241600000000002</v>
      </c>
      <c r="H6988" s="243">
        <v>107.76</v>
      </c>
      <c r="I6988" s="17">
        <f>+Ventas_Wellpro[[#This Row],[Total de Venta sin IVA]]+Ventas_Wellpro[[#This Row],[IVA]]</f>
        <v>125.00160000000001</v>
      </c>
      <c r="J6988">
        <f>YEAR(Ventas_Wellpro[[#This Row],[Fecha]])</f>
        <v>2026</v>
      </c>
      <c r="K6988" t="str">
        <f>TEXT(Ventas_Wellpro[[#This Row],[Fecha]],"MMMM")</f>
        <v>septiembre</v>
      </c>
      <c r="L6988">
        <f>DAY(Ventas_Wellpro[[#This Row],[Fecha]])</f>
        <v>17</v>
      </c>
    </row>
    <row r="6989" spans="2:12" x14ac:dyDescent="0.25">
      <c r="B6989" s="245">
        <v>46282</v>
      </c>
      <c r="C6989" s="74" t="s">
        <v>21</v>
      </c>
      <c r="D6989" s="238" t="s">
        <v>144</v>
      </c>
      <c r="E6989" s="240">
        <v>107.76</v>
      </c>
      <c r="F6989" s="240">
        <v>1</v>
      </c>
      <c r="G6989" s="48">
        <f>+(Ventas_Wellpro[[#This Row],[Precio de Venta]]*0.16)*Ventas_Wellpro[[#This Row],[Cantidad Vendida]]</f>
        <v>17.241600000000002</v>
      </c>
      <c r="H6989" s="242">
        <v>107.76</v>
      </c>
      <c r="I6989" s="17">
        <f>+Ventas_Wellpro[[#This Row],[Total de Venta sin IVA]]+Ventas_Wellpro[[#This Row],[IVA]]</f>
        <v>125.00160000000001</v>
      </c>
      <c r="J6989">
        <f>YEAR(Ventas_Wellpro[[#This Row],[Fecha]])</f>
        <v>2026</v>
      </c>
      <c r="K6989" t="str">
        <f>TEXT(Ventas_Wellpro[[#This Row],[Fecha]],"MMMM")</f>
        <v>septiembre</v>
      </c>
      <c r="L6989">
        <f>DAY(Ventas_Wellpro[[#This Row],[Fecha]])</f>
        <v>17</v>
      </c>
    </row>
    <row r="6990" spans="2:12" x14ac:dyDescent="0.25">
      <c r="B6990" s="246">
        <v>46282</v>
      </c>
      <c r="C6990" s="74" t="s">
        <v>21</v>
      </c>
      <c r="D6990" s="239" t="s">
        <v>144</v>
      </c>
      <c r="E6990" s="241">
        <v>107.76</v>
      </c>
      <c r="F6990" s="241">
        <v>1</v>
      </c>
      <c r="G6990" s="48">
        <f>+(Ventas_Wellpro[[#This Row],[Precio de Venta]]*0.16)*Ventas_Wellpro[[#This Row],[Cantidad Vendida]]</f>
        <v>17.241600000000002</v>
      </c>
      <c r="H6990" s="243">
        <v>107.76</v>
      </c>
      <c r="I6990" s="17">
        <f>+Ventas_Wellpro[[#This Row],[Total de Venta sin IVA]]+Ventas_Wellpro[[#This Row],[IVA]]</f>
        <v>125.00160000000001</v>
      </c>
      <c r="J6990">
        <f>YEAR(Ventas_Wellpro[[#This Row],[Fecha]])</f>
        <v>2026</v>
      </c>
      <c r="K6990" t="str">
        <f>TEXT(Ventas_Wellpro[[#This Row],[Fecha]],"MMMM")</f>
        <v>septiembre</v>
      </c>
      <c r="L6990">
        <f>DAY(Ventas_Wellpro[[#This Row],[Fecha]])</f>
        <v>17</v>
      </c>
    </row>
    <row r="6991" spans="2:12" x14ac:dyDescent="0.25">
      <c r="B6991" s="245">
        <v>46282</v>
      </c>
      <c r="C6991" s="74" t="s">
        <v>21</v>
      </c>
      <c r="D6991" s="238" t="s">
        <v>144</v>
      </c>
      <c r="E6991" s="240">
        <v>107.76</v>
      </c>
      <c r="F6991" s="240">
        <v>1</v>
      </c>
      <c r="G6991" s="48">
        <f>+(Ventas_Wellpro[[#This Row],[Precio de Venta]]*0.16)*Ventas_Wellpro[[#This Row],[Cantidad Vendida]]</f>
        <v>17.241600000000002</v>
      </c>
      <c r="H6991" s="242">
        <v>107.76</v>
      </c>
      <c r="I6991" s="17">
        <f>+Ventas_Wellpro[[#This Row],[Total de Venta sin IVA]]+Ventas_Wellpro[[#This Row],[IVA]]</f>
        <v>125.00160000000001</v>
      </c>
      <c r="J6991">
        <f>YEAR(Ventas_Wellpro[[#This Row],[Fecha]])</f>
        <v>2026</v>
      </c>
      <c r="K6991" t="str">
        <f>TEXT(Ventas_Wellpro[[#This Row],[Fecha]],"MMMM")</f>
        <v>septiembre</v>
      </c>
      <c r="L6991">
        <f>DAY(Ventas_Wellpro[[#This Row],[Fecha]])</f>
        <v>17</v>
      </c>
    </row>
    <row r="6992" spans="2:12" x14ac:dyDescent="0.25">
      <c r="B6992" s="246">
        <v>46283</v>
      </c>
      <c r="C6992" s="74" t="s">
        <v>21</v>
      </c>
      <c r="D6992" s="239" t="s">
        <v>144</v>
      </c>
      <c r="E6992" s="241">
        <v>107.76</v>
      </c>
      <c r="F6992" s="241">
        <v>1</v>
      </c>
      <c r="G6992" s="48">
        <f>+(Ventas_Wellpro[[#This Row],[Precio de Venta]]*0.16)*Ventas_Wellpro[[#This Row],[Cantidad Vendida]]</f>
        <v>17.241600000000002</v>
      </c>
      <c r="H6992" s="243">
        <v>107.76</v>
      </c>
      <c r="I6992" s="17">
        <f>+Ventas_Wellpro[[#This Row],[Total de Venta sin IVA]]+Ventas_Wellpro[[#This Row],[IVA]]</f>
        <v>125.00160000000001</v>
      </c>
      <c r="J6992">
        <f>YEAR(Ventas_Wellpro[[#This Row],[Fecha]])</f>
        <v>2026</v>
      </c>
      <c r="K6992" t="str">
        <f>TEXT(Ventas_Wellpro[[#This Row],[Fecha]],"MMMM")</f>
        <v>septiembre</v>
      </c>
      <c r="L6992">
        <f>DAY(Ventas_Wellpro[[#This Row],[Fecha]])</f>
        <v>18</v>
      </c>
    </row>
    <row r="6993" spans="2:12" x14ac:dyDescent="0.25">
      <c r="B6993" s="245">
        <v>46283</v>
      </c>
      <c r="C6993" s="74" t="s">
        <v>21</v>
      </c>
      <c r="D6993" s="238" t="s">
        <v>144</v>
      </c>
      <c r="E6993" s="240">
        <v>107.76</v>
      </c>
      <c r="F6993" s="240">
        <v>1</v>
      </c>
      <c r="G6993" s="48">
        <f>+(Ventas_Wellpro[[#This Row],[Precio de Venta]]*0.16)*Ventas_Wellpro[[#This Row],[Cantidad Vendida]]</f>
        <v>17.241600000000002</v>
      </c>
      <c r="H6993" s="242">
        <v>107.76</v>
      </c>
      <c r="I6993" s="17">
        <f>+Ventas_Wellpro[[#This Row],[Total de Venta sin IVA]]+Ventas_Wellpro[[#This Row],[IVA]]</f>
        <v>125.00160000000001</v>
      </c>
      <c r="J6993">
        <f>YEAR(Ventas_Wellpro[[#This Row],[Fecha]])</f>
        <v>2026</v>
      </c>
      <c r="K6993" t="str">
        <f>TEXT(Ventas_Wellpro[[#This Row],[Fecha]],"MMMM")</f>
        <v>septiembre</v>
      </c>
      <c r="L6993">
        <f>DAY(Ventas_Wellpro[[#This Row],[Fecha]])</f>
        <v>18</v>
      </c>
    </row>
    <row r="6994" spans="2:12" x14ac:dyDescent="0.25">
      <c r="B6994" s="246">
        <v>46283</v>
      </c>
      <c r="C6994" s="74" t="s">
        <v>21</v>
      </c>
      <c r="D6994" s="239" t="s">
        <v>144</v>
      </c>
      <c r="E6994" s="241">
        <v>107.76</v>
      </c>
      <c r="F6994" s="241">
        <v>1</v>
      </c>
      <c r="G6994" s="48">
        <f>+(Ventas_Wellpro[[#This Row],[Precio de Venta]]*0.16)*Ventas_Wellpro[[#This Row],[Cantidad Vendida]]</f>
        <v>17.241600000000002</v>
      </c>
      <c r="H6994" s="243">
        <v>107.76</v>
      </c>
      <c r="I6994" s="17">
        <f>+Ventas_Wellpro[[#This Row],[Total de Venta sin IVA]]+Ventas_Wellpro[[#This Row],[IVA]]</f>
        <v>125.00160000000001</v>
      </c>
      <c r="J6994">
        <f>YEAR(Ventas_Wellpro[[#This Row],[Fecha]])</f>
        <v>2026</v>
      </c>
      <c r="K6994" t="str">
        <f>TEXT(Ventas_Wellpro[[#This Row],[Fecha]],"MMMM")</f>
        <v>septiembre</v>
      </c>
      <c r="L6994">
        <f>DAY(Ventas_Wellpro[[#This Row],[Fecha]])</f>
        <v>18</v>
      </c>
    </row>
    <row r="6995" spans="2:12" x14ac:dyDescent="0.25">
      <c r="B6995" s="245">
        <v>46283</v>
      </c>
      <c r="C6995" s="74" t="s">
        <v>21</v>
      </c>
      <c r="D6995" s="238" t="s">
        <v>144</v>
      </c>
      <c r="E6995" s="240">
        <v>107.76</v>
      </c>
      <c r="F6995" s="240">
        <v>1</v>
      </c>
      <c r="G6995" s="48">
        <f>+(Ventas_Wellpro[[#This Row],[Precio de Venta]]*0.16)*Ventas_Wellpro[[#This Row],[Cantidad Vendida]]</f>
        <v>17.241600000000002</v>
      </c>
      <c r="H6995" s="242">
        <v>107.76</v>
      </c>
      <c r="I6995" s="17">
        <f>+Ventas_Wellpro[[#This Row],[Total de Venta sin IVA]]+Ventas_Wellpro[[#This Row],[IVA]]</f>
        <v>125.00160000000001</v>
      </c>
      <c r="J6995">
        <f>YEAR(Ventas_Wellpro[[#This Row],[Fecha]])</f>
        <v>2026</v>
      </c>
      <c r="K6995" t="str">
        <f>TEXT(Ventas_Wellpro[[#This Row],[Fecha]],"MMMM")</f>
        <v>septiembre</v>
      </c>
      <c r="L6995">
        <f>DAY(Ventas_Wellpro[[#This Row],[Fecha]])</f>
        <v>18</v>
      </c>
    </row>
    <row r="6996" spans="2:12" x14ac:dyDescent="0.25">
      <c r="B6996" s="246">
        <v>46283</v>
      </c>
      <c r="C6996" s="74" t="s">
        <v>21</v>
      </c>
      <c r="D6996" s="239" t="s">
        <v>144</v>
      </c>
      <c r="E6996" s="241">
        <v>107.76</v>
      </c>
      <c r="F6996" s="241">
        <v>1</v>
      </c>
      <c r="G6996" s="48">
        <f>+(Ventas_Wellpro[[#This Row],[Precio de Venta]]*0.16)*Ventas_Wellpro[[#This Row],[Cantidad Vendida]]</f>
        <v>17.241600000000002</v>
      </c>
      <c r="H6996" s="243">
        <v>107.76</v>
      </c>
      <c r="I6996" s="17">
        <f>+Ventas_Wellpro[[#This Row],[Total de Venta sin IVA]]+Ventas_Wellpro[[#This Row],[IVA]]</f>
        <v>125.00160000000001</v>
      </c>
      <c r="J6996">
        <f>YEAR(Ventas_Wellpro[[#This Row],[Fecha]])</f>
        <v>2026</v>
      </c>
      <c r="K6996" t="str">
        <f>TEXT(Ventas_Wellpro[[#This Row],[Fecha]],"MMMM")</f>
        <v>septiembre</v>
      </c>
      <c r="L6996">
        <f>DAY(Ventas_Wellpro[[#This Row],[Fecha]])</f>
        <v>18</v>
      </c>
    </row>
    <row r="6997" spans="2:12" x14ac:dyDescent="0.25">
      <c r="B6997" s="245">
        <v>46283</v>
      </c>
      <c r="C6997" s="74" t="s">
        <v>21</v>
      </c>
      <c r="D6997" s="238" t="s">
        <v>144</v>
      </c>
      <c r="E6997" s="240">
        <v>107.76</v>
      </c>
      <c r="F6997" s="240">
        <v>1</v>
      </c>
      <c r="G6997" s="48">
        <f>+(Ventas_Wellpro[[#This Row],[Precio de Venta]]*0.16)*Ventas_Wellpro[[#This Row],[Cantidad Vendida]]</f>
        <v>17.241600000000002</v>
      </c>
      <c r="H6997" s="242">
        <v>107.76</v>
      </c>
      <c r="I6997" s="17">
        <f>+Ventas_Wellpro[[#This Row],[Total de Venta sin IVA]]+Ventas_Wellpro[[#This Row],[IVA]]</f>
        <v>125.00160000000001</v>
      </c>
      <c r="J6997">
        <f>YEAR(Ventas_Wellpro[[#This Row],[Fecha]])</f>
        <v>2026</v>
      </c>
      <c r="K6997" t="str">
        <f>TEXT(Ventas_Wellpro[[#This Row],[Fecha]],"MMMM")</f>
        <v>septiembre</v>
      </c>
      <c r="L6997">
        <f>DAY(Ventas_Wellpro[[#This Row],[Fecha]])</f>
        <v>18</v>
      </c>
    </row>
    <row r="6998" spans="2:12" x14ac:dyDescent="0.25">
      <c r="B6998" s="246">
        <v>46275</v>
      </c>
      <c r="C6998" s="74" t="s">
        <v>23</v>
      </c>
      <c r="D6998" s="239" t="s">
        <v>144</v>
      </c>
      <c r="E6998" s="241">
        <v>107.76</v>
      </c>
      <c r="F6998" s="241">
        <v>1</v>
      </c>
      <c r="G6998" s="48">
        <f>+(Ventas_Wellpro[[#This Row],[Precio de Venta]]*0.16)*Ventas_Wellpro[[#This Row],[Cantidad Vendida]]</f>
        <v>17.241600000000002</v>
      </c>
      <c r="H6998" s="243">
        <v>107.76</v>
      </c>
      <c r="I6998" s="17">
        <f>+Ventas_Wellpro[[#This Row],[Total de Venta sin IVA]]+Ventas_Wellpro[[#This Row],[IVA]]</f>
        <v>125.00160000000001</v>
      </c>
      <c r="J6998">
        <f>YEAR(Ventas_Wellpro[[#This Row],[Fecha]])</f>
        <v>2026</v>
      </c>
      <c r="K6998" t="str">
        <f>TEXT(Ventas_Wellpro[[#This Row],[Fecha]],"MMMM")</f>
        <v>septiembre</v>
      </c>
      <c r="L6998">
        <f>DAY(Ventas_Wellpro[[#This Row],[Fecha]])</f>
        <v>10</v>
      </c>
    </row>
    <row r="6999" spans="2:12" x14ac:dyDescent="0.25">
      <c r="B6999" s="245">
        <v>46275</v>
      </c>
      <c r="C6999" s="74" t="s">
        <v>23</v>
      </c>
      <c r="D6999" s="238" t="s">
        <v>144</v>
      </c>
      <c r="E6999" s="240">
        <v>107.76</v>
      </c>
      <c r="F6999" s="240">
        <v>1</v>
      </c>
      <c r="G6999" s="48">
        <f>+(Ventas_Wellpro[[#This Row],[Precio de Venta]]*0.16)*Ventas_Wellpro[[#This Row],[Cantidad Vendida]]</f>
        <v>17.241600000000002</v>
      </c>
      <c r="H6999" s="242">
        <v>107.76</v>
      </c>
      <c r="I6999" s="17">
        <f>+Ventas_Wellpro[[#This Row],[Total de Venta sin IVA]]+Ventas_Wellpro[[#This Row],[IVA]]</f>
        <v>125.00160000000001</v>
      </c>
      <c r="J6999">
        <f>YEAR(Ventas_Wellpro[[#This Row],[Fecha]])</f>
        <v>2026</v>
      </c>
      <c r="K6999" t="str">
        <f>TEXT(Ventas_Wellpro[[#This Row],[Fecha]],"MMMM")</f>
        <v>septiembre</v>
      </c>
      <c r="L6999">
        <f>DAY(Ventas_Wellpro[[#This Row],[Fecha]])</f>
        <v>10</v>
      </c>
    </row>
    <row r="7000" spans="2:12" x14ac:dyDescent="0.25">
      <c r="B7000" s="246">
        <v>46275</v>
      </c>
      <c r="C7000" s="74" t="s">
        <v>23</v>
      </c>
      <c r="D7000" s="239" t="s">
        <v>144</v>
      </c>
      <c r="E7000" s="241">
        <v>107.76</v>
      </c>
      <c r="F7000" s="241">
        <v>1</v>
      </c>
      <c r="G7000" s="48">
        <f>+(Ventas_Wellpro[[#This Row],[Precio de Venta]]*0.16)*Ventas_Wellpro[[#This Row],[Cantidad Vendida]]</f>
        <v>17.241600000000002</v>
      </c>
      <c r="H7000" s="243">
        <v>107.76</v>
      </c>
      <c r="I7000" s="17">
        <f>+Ventas_Wellpro[[#This Row],[Total de Venta sin IVA]]+Ventas_Wellpro[[#This Row],[IVA]]</f>
        <v>125.00160000000001</v>
      </c>
      <c r="J7000">
        <f>YEAR(Ventas_Wellpro[[#This Row],[Fecha]])</f>
        <v>2026</v>
      </c>
      <c r="K7000" t="str">
        <f>TEXT(Ventas_Wellpro[[#This Row],[Fecha]],"MMMM")</f>
        <v>septiembre</v>
      </c>
      <c r="L7000">
        <f>DAY(Ventas_Wellpro[[#This Row],[Fecha]])</f>
        <v>10</v>
      </c>
    </row>
    <row r="7001" spans="2:12" x14ac:dyDescent="0.25">
      <c r="B7001" s="245">
        <v>46275</v>
      </c>
      <c r="C7001" s="74" t="s">
        <v>23</v>
      </c>
      <c r="D7001" s="238" t="s">
        <v>144</v>
      </c>
      <c r="E7001" s="240">
        <v>107.76</v>
      </c>
      <c r="F7001" s="240">
        <v>1</v>
      </c>
      <c r="G7001" s="48">
        <f>+(Ventas_Wellpro[[#This Row],[Precio de Venta]]*0.16)*Ventas_Wellpro[[#This Row],[Cantidad Vendida]]</f>
        <v>17.241600000000002</v>
      </c>
      <c r="H7001" s="242">
        <v>107.76</v>
      </c>
      <c r="I7001" s="17">
        <f>+Ventas_Wellpro[[#This Row],[Total de Venta sin IVA]]+Ventas_Wellpro[[#This Row],[IVA]]</f>
        <v>125.00160000000001</v>
      </c>
      <c r="J7001">
        <f>YEAR(Ventas_Wellpro[[#This Row],[Fecha]])</f>
        <v>2026</v>
      </c>
      <c r="K7001" t="str">
        <f>TEXT(Ventas_Wellpro[[#This Row],[Fecha]],"MMMM")</f>
        <v>septiembre</v>
      </c>
      <c r="L7001">
        <f>DAY(Ventas_Wellpro[[#This Row],[Fecha]])</f>
        <v>10</v>
      </c>
    </row>
    <row r="7002" spans="2:12" x14ac:dyDescent="0.25">
      <c r="B7002" s="246">
        <v>46279</v>
      </c>
      <c r="C7002" s="74" t="s">
        <v>23</v>
      </c>
      <c r="D7002" s="239" t="s">
        <v>144</v>
      </c>
      <c r="E7002" s="241">
        <v>107.76</v>
      </c>
      <c r="F7002" s="241">
        <v>1</v>
      </c>
      <c r="G7002" s="48">
        <f>+(Ventas_Wellpro[[#This Row],[Precio de Venta]]*0.16)*Ventas_Wellpro[[#This Row],[Cantidad Vendida]]</f>
        <v>17.241600000000002</v>
      </c>
      <c r="H7002" s="243">
        <v>107.76</v>
      </c>
      <c r="I7002" s="17">
        <f>+Ventas_Wellpro[[#This Row],[Total de Venta sin IVA]]+Ventas_Wellpro[[#This Row],[IVA]]</f>
        <v>125.00160000000001</v>
      </c>
      <c r="J7002">
        <f>YEAR(Ventas_Wellpro[[#This Row],[Fecha]])</f>
        <v>2026</v>
      </c>
      <c r="K7002" t="str">
        <f>TEXT(Ventas_Wellpro[[#This Row],[Fecha]],"MMMM")</f>
        <v>septiembre</v>
      </c>
      <c r="L7002">
        <f>DAY(Ventas_Wellpro[[#This Row],[Fecha]])</f>
        <v>14</v>
      </c>
    </row>
    <row r="7003" spans="2:12" x14ac:dyDescent="0.25">
      <c r="B7003" s="245">
        <v>46282</v>
      </c>
      <c r="C7003" s="74" t="s">
        <v>23</v>
      </c>
      <c r="D7003" s="238" t="s">
        <v>144</v>
      </c>
      <c r="E7003" s="240">
        <v>107.76</v>
      </c>
      <c r="F7003" s="240">
        <v>1</v>
      </c>
      <c r="G7003" s="48">
        <f>+(Ventas_Wellpro[[#This Row],[Precio de Venta]]*0.16)*Ventas_Wellpro[[#This Row],[Cantidad Vendida]]</f>
        <v>17.241600000000002</v>
      </c>
      <c r="H7003" s="242">
        <v>107.76</v>
      </c>
      <c r="I7003" s="17">
        <f>+Ventas_Wellpro[[#This Row],[Total de Venta sin IVA]]+Ventas_Wellpro[[#This Row],[IVA]]</f>
        <v>125.00160000000001</v>
      </c>
      <c r="J7003">
        <f>YEAR(Ventas_Wellpro[[#This Row],[Fecha]])</f>
        <v>2026</v>
      </c>
      <c r="K7003" t="str">
        <f>TEXT(Ventas_Wellpro[[#This Row],[Fecha]],"MMMM")</f>
        <v>septiembre</v>
      </c>
      <c r="L7003">
        <f>DAY(Ventas_Wellpro[[#This Row],[Fecha]])</f>
        <v>17</v>
      </c>
    </row>
    <row r="7004" spans="2:12" x14ac:dyDescent="0.25">
      <c r="B7004" s="246">
        <v>46283</v>
      </c>
      <c r="C7004" s="74" t="s">
        <v>23</v>
      </c>
      <c r="D7004" s="239" t="s">
        <v>144</v>
      </c>
      <c r="E7004" s="241">
        <v>107.76</v>
      </c>
      <c r="F7004" s="241">
        <v>1</v>
      </c>
      <c r="G7004" s="48">
        <f>+(Ventas_Wellpro[[#This Row],[Precio de Venta]]*0.16)*Ventas_Wellpro[[#This Row],[Cantidad Vendida]]</f>
        <v>17.241600000000002</v>
      </c>
      <c r="H7004" s="243">
        <v>107.76</v>
      </c>
      <c r="I7004" s="17">
        <f>+Ventas_Wellpro[[#This Row],[Total de Venta sin IVA]]+Ventas_Wellpro[[#This Row],[IVA]]</f>
        <v>125.00160000000001</v>
      </c>
      <c r="J7004">
        <f>YEAR(Ventas_Wellpro[[#This Row],[Fecha]])</f>
        <v>2026</v>
      </c>
      <c r="K7004" t="str">
        <f>TEXT(Ventas_Wellpro[[#This Row],[Fecha]],"MMMM")</f>
        <v>septiembre</v>
      </c>
      <c r="L7004">
        <f>DAY(Ventas_Wellpro[[#This Row],[Fecha]])</f>
        <v>18</v>
      </c>
    </row>
    <row r="7005" spans="2:12" x14ac:dyDescent="0.25">
      <c r="B7005" s="245">
        <v>46283</v>
      </c>
      <c r="C7005" s="74" t="s">
        <v>23</v>
      </c>
      <c r="D7005" s="238" t="s">
        <v>144</v>
      </c>
      <c r="E7005" s="240">
        <v>107.76</v>
      </c>
      <c r="F7005" s="240">
        <v>1</v>
      </c>
      <c r="G7005" s="48">
        <f>+(Ventas_Wellpro[[#This Row],[Precio de Venta]]*0.16)*Ventas_Wellpro[[#This Row],[Cantidad Vendida]]</f>
        <v>17.241600000000002</v>
      </c>
      <c r="H7005" s="242">
        <v>107.76</v>
      </c>
      <c r="I7005" s="17">
        <f>+Ventas_Wellpro[[#This Row],[Total de Venta sin IVA]]+Ventas_Wellpro[[#This Row],[IVA]]</f>
        <v>125.00160000000001</v>
      </c>
      <c r="J7005">
        <f>YEAR(Ventas_Wellpro[[#This Row],[Fecha]])</f>
        <v>2026</v>
      </c>
      <c r="K7005" t="str">
        <f>TEXT(Ventas_Wellpro[[#This Row],[Fecha]],"MMMM")</f>
        <v>septiembre</v>
      </c>
      <c r="L7005">
        <f>DAY(Ventas_Wellpro[[#This Row],[Fecha]])</f>
        <v>18</v>
      </c>
    </row>
    <row r="7006" spans="2:12" x14ac:dyDescent="0.25">
      <c r="B7006" s="246">
        <v>46283</v>
      </c>
      <c r="C7006" s="74" t="s">
        <v>23</v>
      </c>
      <c r="D7006" s="238" t="s">
        <v>196</v>
      </c>
      <c r="E7006" s="241">
        <v>70.05</v>
      </c>
      <c r="F7006" s="241">
        <v>240</v>
      </c>
      <c r="G7006" s="48">
        <f>+(Ventas_Wellpro[[#This Row],[Precio de Venta]]*0.16)*Ventas_Wellpro[[#This Row],[Cantidad Vendida]]</f>
        <v>2689.92</v>
      </c>
      <c r="H7006" s="243">
        <v>16812</v>
      </c>
      <c r="I7006" s="17">
        <f>+Ventas_Wellpro[[#This Row],[Total de Venta sin IVA]]+Ventas_Wellpro[[#This Row],[IVA]]</f>
        <v>19501.919999999998</v>
      </c>
      <c r="J7006">
        <f>YEAR(Ventas_Wellpro[[#This Row],[Fecha]])</f>
        <v>2026</v>
      </c>
      <c r="K7006" t="str">
        <f>TEXT(Ventas_Wellpro[[#This Row],[Fecha]],"MMMM")</f>
        <v>septiembre</v>
      </c>
      <c r="L7006">
        <f>DAY(Ventas_Wellpro[[#This Row],[Fecha]])</f>
        <v>18</v>
      </c>
    </row>
    <row r="7007" spans="2:12" x14ac:dyDescent="0.25">
      <c r="B7007" s="245">
        <v>46283</v>
      </c>
      <c r="C7007" s="74" t="s">
        <v>23</v>
      </c>
      <c r="D7007" s="238" t="s">
        <v>196</v>
      </c>
      <c r="E7007" s="240">
        <v>70.05</v>
      </c>
      <c r="F7007" s="240">
        <v>240</v>
      </c>
      <c r="G7007" s="48">
        <f>+(Ventas_Wellpro[[#This Row],[Precio de Venta]]*0.16)*Ventas_Wellpro[[#This Row],[Cantidad Vendida]]</f>
        <v>2689.92</v>
      </c>
      <c r="H7007" s="242">
        <v>16812</v>
      </c>
      <c r="I7007" s="17">
        <f>+Ventas_Wellpro[[#This Row],[Total de Venta sin IVA]]+Ventas_Wellpro[[#This Row],[IVA]]</f>
        <v>19501.919999999998</v>
      </c>
      <c r="J7007">
        <f>YEAR(Ventas_Wellpro[[#This Row],[Fecha]])</f>
        <v>2026</v>
      </c>
      <c r="K7007" t="str">
        <f>TEXT(Ventas_Wellpro[[#This Row],[Fecha]],"MMMM")</f>
        <v>septiembre</v>
      </c>
      <c r="L7007">
        <f>DAY(Ventas_Wellpro[[#This Row],[Fecha]])</f>
        <v>18</v>
      </c>
    </row>
    <row r="7008" spans="2:12" x14ac:dyDescent="0.25">
      <c r="B7008" s="246">
        <v>46275</v>
      </c>
      <c r="C7008" s="74" t="s">
        <v>24</v>
      </c>
      <c r="D7008" s="239" t="s">
        <v>144</v>
      </c>
      <c r="E7008" s="241">
        <v>107.76</v>
      </c>
      <c r="F7008" s="241">
        <v>1</v>
      </c>
      <c r="G7008" s="48">
        <f>+(Ventas_Wellpro[[#This Row],[Precio de Venta]]*0.16)*Ventas_Wellpro[[#This Row],[Cantidad Vendida]]</f>
        <v>17.241600000000002</v>
      </c>
      <c r="H7008" s="243">
        <v>107.76</v>
      </c>
      <c r="I7008" s="17">
        <f>+Ventas_Wellpro[[#This Row],[Total de Venta sin IVA]]+Ventas_Wellpro[[#This Row],[IVA]]</f>
        <v>125.00160000000001</v>
      </c>
      <c r="J7008">
        <f>YEAR(Ventas_Wellpro[[#This Row],[Fecha]])</f>
        <v>2026</v>
      </c>
      <c r="K7008" t="str">
        <f>TEXT(Ventas_Wellpro[[#This Row],[Fecha]],"MMMM")</f>
        <v>septiembre</v>
      </c>
      <c r="L7008">
        <f>DAY(Ventas_Wellpro[[#This Row],[Fecha]])</f>
        <v>10</v>
      </c>
    </row>
    <row r="7009" spans="2:12" x14ac:dyDescent="0.25">
      <c r="B7009" s="245">
        <v>46275</v>
      </c>
      <c r="C7009" s="74" t="s">
        <v>24</v>
      </c>
      <c r="D7009" s="238" t="s">
        <v>144</v>
      </c>
      <c r="E7009" s="240">
        <v>107.76</v>
      </c>
      <c r="F7009" s="240">
        <v>1</v>
      </c>
      <c r="G7009" s="48">
        <f>+(Ventas_Wellpro[[#This Row],[Precio de Venta]]*0.16)*Ventas_Wellpro[[#This Row],[Cantidad Vendida]]</f>
        <v>17.241600000000002</v>
      </c>
      <c r="H7009" s="242">
        <v>107.76</v>
      </c>
      <c r="I7009" s="17">
        <f>+Ventas_Wellpro[[#This Row],[Total de Venta sin IVA]]+Ventas_Wellpro[[#This Row],[IVA]]</f>
        <v>125.00160000000001</v>
      </c>
      <c r="J7009">
        <f>YEAR(Ventas_Wellpro[[#This Row],[Fecha]])</f>
        <v>2026</v>
      </c>
      <c r="K7009" t="str">
        <f>TEXT(Ventas_Wellpro[[#This Row],[Fecha]],"MMMM")</f>
        <v>septiembre</v>
      </c>
      <c r="L7009">
        <f>DAY(Ventas_Wellpro[[#This Row],[Fecha]])</f>
        <v>10</v>
      </c>
    </row>
    <row r="7010" spans="2:12" x14ac:dyDescent="0.25">
      <c r="B7010" s="246">
        <v>46275</v>
      </c>
      <c r="C7010" s="74" t="s">
        <v>24</v>
      </c>
      <c r="D7010" s="239" t="s">
        <v>144</v>
      </c>
      <c r="E7010" s="241">
        <v>107.76</v>
      </c>
      <c r="F7010" s="241">
        <v>1</v>
      </c>
      <c r="G7010" s="48">
        <f>+(Ventas_Wellpro[[#This Row],[Precio de Venta]]*0.16)*Ventas_Wellpro[[#This Row],[Cantidad Vendida]]</f>
        <v>17.241600000000002</v>
      </c>
      <c r="H7010" s="243">
        <v>107.76</v>
      </c>
      <c r="I7010" s="17">
        <f>+Ventas_Wellpro[[#This Row],[Total de Venta sin IVA]]+Ventas_Wellpro[[#This Row],[IVA]]</f>
        <v>125.00160000000001</v>
      </c>
      <c r="J7010">
        <f>YEAR(Ventas_Wellpro[[#This Row],[Fecha]])</f>
        <v>2026</v>
      </c>
      <c r="K7010" t="str">
        <f>TEXT(Ventas_Wellpro[[#This Row],[Fecha]],"MMMM")</f>
        <v>septiembre</v>
      </c>
      <c r="L7010">
        <f>DAY(Ventas_Wellpro[[#This Row],[Fecha]])</f>
        <v>10</v>
      </c>
    </row>
    <row r="7011" spans="2:12" x14ac:dyDescent="0.25">
      <c r="B7011" s="245">
        <v>46279</v>
      </c>
      <c r="C7011" s="74" t="s">
        <v>24</v>
      </c>
      <c r="D7011" s="238" t="s">
        <v>144</v>
      </c>
      <c r="E7011" s="240">
        <v>107.76</v>
      </c>
      <c r="F7011" s="240">
        <v>1</v>
      </c>
      <c r="G7011" s="48">
        <f>+(Ventas_Wellpro[[#This Row],[Precio de Venta]]*0.16)*Ventas_Wellpro[[#This Row],[Cantidad Vendida]]</f>
        <v>17.241600000000002</v>
      </c>
      <c r="H7011" s="242">
        <v>107.76</v>
      </c>
      <c r="I7011" s="17">
        <f>+Ventas_Wellpro[[#This Row],[Total de Venta sin IVA]]+Ventas_Wellpro[[#This Row],[IVA]]</f>
        <v>125.00160000000001</v>
      </c>
      <c r="J7011">
        <f>YEAR(Ventas_Wellpro[[#This Row],[Fecha]])</f>
        <v>2026</v>
      </c>
      <c r="K7011" t="str">
        <f>TEXT(Ventas_Wellpro[[#This Row],[Fecha]],"MMMM")</f>
        <v>septiembre</v>
      </c>
      <c r="L7011">
        <f>DAY(Ventas_Wellpro[[#This Row],[Fecha]])</f>
        <v>14</v>
      </c>
    </row>
    <row r="7012" spans="2:12" x14ac:dyDescent="0.25">
      <c r="B7012" s="246">
        <v>46279</v>
      </c>
      <c r="C7012" s="74" t="s">
        <v>24</v>
      </c>
      <c r="D7012" s="239" t="s">
        <v>144</v>
      </c>
      <c r="E7012" s="241">
        <v>107.76</v>
      </c>
      <c r="F7012" s="241">
        <v>1</v>
      </c>
      <c r="G7012" s="48">
        <f>+(Ventas_Wellpro[[#This Row],[Precio de Venta]]*0.16)*Ventas_Wellpro[[#This Row],[Cantidad Vendida]]</f>
        <v>17.241600000000002</v>
      </c>
      <c r="H7012" s="243">
        <v>107.76</v>
      </c>
      <c r="I7012" s="17">
        <f>+Ventas_Wellpro[[#This Row],[Total de Venta sin IVA]]+Ventas_Wellpro[[#This Row],[IVA]]</f>
        <v>125.00160000000001</v>
      </c>
      <c r="J7012">
        <f>YEAR(Ventas_Wellpro[[#This Row],[Fecha]])</f>
        <v>2026</v>
      </c>
      <c r="K7012" t="str">
        <f>TEXT(Ventas_Wellpro[[#This Row],[Fecha]],"MMMM")</f>
        <v>septiembre</v>
      </c>
      <c r="L7012">
        <f>DAY(Ventas_Wellpro[[#This Row],[Fecha]])</f>
        <v>14</v>
      </c>
    </row>
    <row r="7013" spans="2:12" x14ac:dyDescent="0.25">
      <c r="B7013" s="245">
        <v>46279</v>
      </c>
      <c r="C7013" s="74" t="s">
        <v>24</v>
      </c>
      <c r="D7013" s="238" t="s">
        <v>144</v>
      </c>
      <c r="E7013" s="240">
        <v>107.76</v>
      </c>
      <c r="F7013" s="240">
        <v>1</v>
      </c>
      <c r="G7013" s="48">
        <f>+(Ventas_Wellpro[[#This Row],[Precio de Venta]]*0.16)*Ventas_Wellpro[[#This Row],[Cantidad Vendida]]</f>
        <v>17.241600000000002</v>
      </c>
      <c r="H7013" s="242">
        <v>107.76</v>
      </c>
      <c r="I7013" s="17">
        <f>+Ventas_Wellpro[[#This Row],[Total de Venta sin IVA]]+Ventas_Wellpro[[#This Row],[IVA]]</f>
        <v>125.00160000000001</v>
      </c>
      <c r="J7013">
        <f>YEAR(Ventas_Wellpro[[#This Row],[Fecha]])</f>
        <v>2026</v>
      </c>
      <c r="K7013" t="str">
        <f>TEXT(Ventas_Wellpro[[#This Row],[Fecha]],"MMMM")</f>
        <v>septiembre</v>
      </c>
      <c r="L7013">
        <f>DAY(Ventas_Wellpro[[#This Row],[Fecha]])</f>
        <v>14</v>
      </c>
    </row>
    <row r="7014" spans="2:12" x14ac:dyDescent="0.25">
      <c r="B7014" s="246">
        <v>46279</v>
      </c>
      <c r="C7014" s="74" t="s">
        <v>24</v>
      </c>
      <c r="D7014" s="239" t="s">
        <v>144</v>
      </c>
      <c r="E7014" s="241">
        <v>107.76</v>
      </c>
      <c r="F7014" s="241">
        <v>1</v>
      </c>
      <c r="G7014" s="48">
        <f>+(Ventas_Wellpro[[#This Row],[Precio de Venta]]*0.16)*Ventas_Wellpro[[#This Row],[Cantidad Vendida]]</f>
        <v>17.241600000000002</v>
      </c>
      <c r="H7014" s="243">
        <v>107.76</v>
      </c>
      <c r="I7014" s="17">
        <f>+Ventas_Wellpro[[#This Row],[Total de Venta sin IVA]]+Ventas_Wellpro[[#This Row],[IVA]]</f>
        <v>125.00160000000001</v>
      </c>
      <c r="J7014">
        <f>YEAR(Ventas_Wellpro[[#This Row],[Fecha]])</f>
        <v>2026</v>
      </c>
      <c r="K7014" t="str">
        <f>TEXT(Ventas_Wellpro[[#This Row],[Fecha]],"MMMM")</f>
        <v>septiembre</v>
      </c>
      <c r="L7014">
        <f>DAY(Ventas_Wellpro[[#This Row],[Fecha]])</f>
        <v>14</v>
      </c>
    </row>
    <row r="7015" spans="2:12" x14ac:dyDescent="0.25">
      <c r="B7015" s="245">
        <v>46280</v>
      </c>
      <c r="C7015" s="74" t="s">
        <v>24</v>
      </c>
      <c r="D7015" s="238" t="s">
        <v>144</v>
      </c>
      <c r="E7015" s="240">
        <v>107.76</v>
      </c>
      <c r="F7015" s="240">
        <v>1</v>
      </c>
      <c r="G7015" s="48">
        <f>+(Ventas_Wellpro[[#This Row],[Precio de Venta]]*0.16)*Ventas_Wellpro[[#This Row],[Cantidad Vendida]]</f>
        <v>17.241600000000002</v>
      </c>
      <c r="H7015" s="242">
        <v>107.76</v>
      </c>
      <c r="I7015" s="17">
        <f>+Ventas_Wellpro[[#This Row],[Total de Venta sin IVA]]+Ventas_Wellpro[[#This Row],[IVA]]</f>
        <v>125.00160000000001</v>
      </c>
      <c r="J7015">
        <f>YEAR(Ventas_Wellpro[[#This Row],[Fecha]])</f>
        <v>2026</v>
      </c>
      <c r="K7015" t="str">
        <f>TEXT(Ventas_Wellpro[[#This Row],[Fecha]],"MMMM")</f>
        <v>septiembre</v>
      </c>
      <c r="L7015">
        <f>DAY(Ventas_Wellpro[[#This Row],[Fecha]])</f>
        <v>15</v>
      </c>
    </row>
    <row r="7016" spans="2:12" x14ac:dyDescent="0.25">
      <c r="B7016" s="246">
        <v>46280</v>
      </c>
      <c r="C7016" s="74" t="s">
        <v>24</v>
      </c>
      <c r="D7016" s="239" t="s">
        <v>144</v>
      </c>
      <c r="E7016" s="241">
        <v>107.76</v>
      </c>
      <c r="F7016" s="241">
        <v>1</v>
      </c>
      <c r="G7016" s="48">
        <f>+(Ventas_Wellpro[[#This Row],[Precio de Venta]]*0.16)*Ventas_Wellpro[[#This Row],[Cantidad Vendida]]</f>
        <v>17.241600000000002</v>
      </c>
      <c r="H7016" s="243">
        <v>107.76</v>
      </c>
      <c r="I7016" s="17">
        <f>+Ventas_Wellpro[[#This Row],[Total de Venta sin IVA]]+Ventas_Wellpro[[#This Row],[IVA]]</f>
        <v>125.00160000000001</v>
      </c>
      <c r="J7016">
        <f>YEAR(Ventas_Wellpro[[#This Row],[Fecha]])</f>
        <v>2026</v>
      </c>
      <c r="K7016" t="str">
        <f>TEXT(Ventas_Wellpro[[#This Row],[Fecha]],"MMMM")</f>
        <v>septiembre</v>
      </c>
      <c r="L7016">
        <f>DAY(Ventas_Wellpro[[#This Row],[Fecha]])</f>
        <v>15</v>
      </c>
    </row>
    <row r="7017" spans="2:12" x14ac:dyDescent="0.25">
      <c r="B7017" s="245">
        <v>46282</v>
      </c>
      <c r="C7017" s="74" t="s">
        <v>24</v>
      </c>
      <c r="D7017" s="238" t="s">
        <v>144</v>
      </c>
      <c r="E7017" s="240">
        <v>107.76</v>
      </c>
      <c r="F7017" s="240">
        <v>1</v>
      </c>
      <c r="G7017" s="48">
        <f>+(Ventas_Wellpro[[#This Row],[Precio de Venta]]*0.16)*Ventas_Wellpro[[#This Row],[Cantidad Vendida]]</f>
        <v>17.241600000000002</v>
      </c>
      <c r="H7017" s="242">
        <v>107.76</v>
      </c>
      <c r="I7017" s="17">
        <f>+Ventas_Wellpro[[#This Row],[Total de Venta sin IVA]]+Ventas_Wellpro[[#This Row],[IVA]]</f>
        <v>125.00160000000001</v>
      </c>
      <c r="J7017">
        <f>YEAR(Ventas_Wellpro[[#This Row],[Fecha]])</f>
        <v>2026</v>
      </c>
      <c r="K7017" t="str">
        <f>TEXT(Ventas_Wellpro[[#This Row],[Fecha]],"MMMM")</f>
        <v>septiembre</v>
      </c>
      <c r="L7017">
        <f>DAY(Ventas_Wellpro[[#This Row],[Fecha]])</f>
        <v>17</v>
      </c>
    </row>
    <row r="7018" spans="2:12" x14ac:dyDescent="0.25">
      <c r="B7018" s="246">
        <v>46282</v>
      </c>
      <c r="C7018" s="74" t="s">
        <v>24</v>
      </c>
      <c r="D7018" s="239" t="s">
        <v>144</v>
      </c>
      <c r="E7018" s="241">
        <v>107.76</v>
      </c>
      <c r="F7018" s="241">
        <v>1</v>
      </c>
      <c r="G7018" s="48">
        <f>+(Ventas_Wellpro[[#This Row],[Precio de Venta]]*0.16)*Ventas_Wellpro[[#This Row],[Cantidad Vendida]]</f>
        <v>17.241600000000002</v>
      </c>
      <c r="H7018" s="243">
        <v>107.76</v>
      </c>
      <c r="I7018" s="17">
        <f>+Ventas_Wellpro[[#This Row],[Total de Venta sin IVA]]+Ventas_Wellpro[[#This Row],[IVA]]</f>
        <v>125.00160000000001</v>
      </c>
      <c r="J7018">
        <f>YEAR(Ventas_Wellpro[[#This Row],[Fecha]])</f>
        <v>2026</v>
      </c>
      <c r="K7018" t="str">
        <f>TEXT(Ventas_Wellpro[[#This Row],[Fecha]],"MMMM")</f>
        <v>septiembre</v>
      </c>
      <c r="L7018">
        <f>DAY(Ventas_Wellpro[[#This Row],[Fecha]])</f>
        <v>17</v>
      </c>
    </row>
    <row r="7019" spans="2:12" x14ac:dyDescent="0.25">
      <c r="B7019" s="245">
        <v>46282</v>
      </c>
      <c r="C7019" s="74" t="s">
        <v>24</v>
      </c>
      <c r="D7019" s="238" t="s">
        <v>144</v>
      </c>
      <c r="E7019" s="240">
        <v>107.76</v>
      </c>
      <c r="F7019" s="240">
        <v>1</v>
      </c>
      <c r="G7019" s="48">
        <f>+(Ventas_Wellpro[[#This Row],[Precio de Venta]]*0.16)*Ventas_Wellpro[[#This Row],[Cantidad Vendida]]</f>
        <v>17.241600000000002</v>
      </c>
      <c r="H7019" s="242">
        <v>107.76</v>
      </c>
      <c r="I7019" s="17">
        <f>+Ventas_Wellpro[[#This Row],[Total de Venta sin IVA]]+Ventas_Wellpro[[#This Row],[IVA]]</f>
        <v>125.00160000000001</v>
      </c>
      <c r="J7019">
        <f>YEAR(Ventas_Wellpro[[#This Row],[Fecha]])</f>
        <v>2026</v>
      </c>
      <c r="K7019" t="str">
        <f>TEXT(Ventas_Wellpro[[#This Row],[Fecha]],"MMMM")</f>
        <v>septiembre</v>
      </c>
      <c r="L7019">
        <f>DAY(Ventas_Wellpro[[#This Row],[Fecha]])</f>
        <v>17</v>
      </c>
    </row>
    <row r="7020" spans="2:12" x14ac:dyDescent="0.25">
      <c r="B7020" s="246">
        <v>46282</v>
      </c>
      <c r="C7020" s="74" t="s">
        <v>24</v>
      </c>
      <c r="D7020" s="239" t="s">
        <v>144</v>
      </c>
      <c r="E7020" s="241">
        <v>107.76</v>
      </c>
      <c r="F7020" s="241">
        <v>1</v>
      </c>
      <c r="G7020" s="48">
        <f>+(Ventas_Wellpro[[#This Row],[Precio de Venta]]*0.16)*Ventas_Wellpro[[#This Row],[Cantidad Vendida]]</f>
        <v>17.241600000000002</v>
      </c>
      <c r="H7020" s="243">
        <v>107.76</v>
      </c>
      <c r="I7020" s="17">
        <f>+Ventas_Wellpro[[#This Row],[Total de Venta sin IVA]]+Ventas_Wellpro[[#This Row],[IVA]]</f>
        <v>125.00160000000001</v>
      </c>
      <c r="J7020">
        <f>YEAR(Ventas_Wellpro[[#This Row],[Fecha]])</f>
        <v>2026</v>
      </c>
      <c r="K7020" t="str">
        <f>TEXT(Ventas_Wellpro[[#This Row],[Fecha]],"MMMM")</f>
        <v>septiembre</v>
      </c>
      <c r="L7020">
        <f>DAY(Ventas_Wellpro[[#This Row],[Fecha]])</f>
        <v>17</v>
      </c>
    </row>
    <row r="7021" spans="2:12" x14ac:dyDescent="0.25">
      <c r="B7021" s="245">
        <v>46282</v>
      </c>
      <c r="C7021" s="74" t="s">
        <v>24</v>
      </c>
      <c r="D7021" s="238" t="s">
        <v>144</v>
      </c>
      <c r="E7021" s="240">
        <v>107.76</v>
      </c>
      <c r="F7021" s="240">
        <v>1</v>
      </c>
      <c r="G7021" s="48">
        <f>+(Ventas_Wellpro[[#This Row],[Precio de Venta]]*0.16)*Ventas_Wellpro[[#This Row],[Cantidad Vendida]]</f>
        <v>17.241600000000002</v>
      </c>
      <c r="H7021" s="242">
        <v>107.76</v>
      </c>
      <c r="I7021" s="17">
        <f>+Ventas_Wellpro[[#This Row],[Total de Venta sin IVA]]+Ventas_Wellpro[[#This Row],[IVA]]</f>
        <v>125.00160000000001</v>
      </c>
      <c r="J7021">
        <f>YEAR(Ventas_Wellpro[[#This Row],[Fecha]])</f>
        <v>2026</v>
      </c>
      <c r="K7021" t="str">
        <f>TEXT(Ventas_Wellpro[[#This Row],[Fecha]],"MMMM")</f>
        <v>septiembre</v>
      </c>
      <c r="L7021">
        <f>DAY(Ventas_Wellpro[[#This Row],[Fecha]])</f>
        <v>17</v>
      </c>
    </row>
    <row r="7022" spans="2:12" x14ac:dyDescent="0.25">
      <c r="B7022" s="246">
        <v>46282</v>
      </c>
      <c r="C7022" s="74" t="s">
        <v>24</v>
      </c>
      <c r="D7022" s="239" t="s">
        <v>144</v>
      </c>
      <c r="E7022" s="241">
        <v>107.76</v>
      </c>
      <c r="F7022" s="241">
        <v>1</v>
      </c>
      <c r="G7022" s="48">
        <f>+(Ventas_Wellpro[[#This Row],[Precio de Venta]]*0.16)*Ventas_Wellpro[[#This Row],[Cantidad Vendida]]</f>
        <v>17.241600000000002</v>
      </c>
      <c r="H7022" s="243">
        <v>107.76</v>
      </c>
      <c r="I7022" s="17">
        <f>+Ventas_Wellpro[[#This Row],[Total de Venta sin IVA]]+Ventas_Wellpro[[#This Row],[IVA]]</f>
        <v>125.00160000000001</v>
      </c>
      <c r="J7022">
        <f>YEAR(Ventas_Wellpro[[#This Row],[Fecha]])</f>
        <v>2026</v>
      </c>
      <c r="K7022" t="str">
        <f>TEXT(Ventas_Wellpro[[#This Row],[Fecha]],"MMMM")</f>
        <v>septiembre</v>
      </c>
      <c r="L7022">
        <f>DAY(Ventas_Wellpro[[#This Row],[Fecha]])</f>
        <v>17</v>
      </c>
    </row>
    <row r="7023" spans="2:12" x14ac:dyDescent="0.25">
      <c r="B7023" s="245">
        <v>46282</v>
      </c>
      <c r="C7023" s="74" t="s">
        <v>24</v>
      </c>
      <c r="D7023" s="238" t="s">
        <v>144</v>
      </c>
      <c r="E7023" s="240">
        <v>107.76</v>
      </c>
      <c r="F7023" s="240">
        <v>1</v>
      </c>
      <c r="G7023" s="48">
        <f>+(Ventas_Wellpro[[#This Row],[Precio de Venta]]*0.16)*Ventas_Wellpro[[#This Row],[Cantidad Vendida]]</f>
        <v>17.241600000000002</v>
      </c>
      <c r="H7023" s="242">
        <v>107.76</v>
      </c>
      <c r="I7023" s="17">
        <f>+Ventas_Wellpro[[#This Row],[Total de Venta sin IVA]]+Ventas_Wellpro[[#This Row],[IVA]]</f>
        <v>125.00160000000001</v>
      </c>
      <c r="J7023">
        <f>YEAR(Ventas_Wellpro[[#This Row],[Fecha]])</f>
        <v>2026</v>
      </c>
      <c r="K7023" t="str">
        <f>TEXT(Ventas_Wellpro[[#This Row],[Fecha]],"MMMM")</f>
        <v>septiembre</v>
      </c>
      <c r="L7023">
        <f>DAY(Ventas_Wellpro[[#This Row],[Fecha]])</f>
        <v>17</v>
      </c>
    </row>
    <row r="7024" spans="2:12" x14ac:dyDescent="0.25">
      <c r="B7024" s="246">
        <v>46283</v>
      </c>
      <c r="C7024" s="74" t="s">
        <v>24</v>
      </c>
      <c r="D7024" s="239" t="s">
        <v>144</v>
      </c>
      <c r="E7024" s="241">
        <v>107.76</v>
      </c>
      <c r="F7024" s="241">
        <v>1</v>
      </c>
      <c r="G7024" s="48">
        <f>+(Ventas_Wellpro[[#This Row],[Precio de Venta]]*0.16)*Ventas_Wellpro[[#This Row],[Cantidad Vendida]]</f>
        <v>17.241600000000002</v>
      </c>
      <c r="H7024" s="243">
        <v>107.76</v>
      </c>
      <c r="I7024" s="17">
        <f>+Ventas_Wellpro[[#This Row],[Total de Venta sin IVA]]+Ventas_Wellpro[[#This Row],[IVA]]</f>
        <v>125.00160000000001</v>
      </c>
      <c r="J7024">
        <f>YEAR(Ventas_Wellpro[[#This Row],[Fecha]])</f>
        <v>2026</v>
      </c>
      <c r="K7024" t="str">
        <f>TEXT(Ventas_Wellpro[[#This Row],[Fecha]],"MMMM")</f>
        <v>septiembre</v>
      </c>
      <c r="L7024">
        <f>DAY(Ventas_Wellpro[[#This Row],[Fecha]])</f>
        <v>18</v>
      </c>
    </row>
    <row r="7025" spans="2:12" x14ac:dyDescent="0.25">
      <c r="B7025" s="245">
        <v>46283</v>
      </c>
      <c r="C7025" s="74" t="s">
        <v>24</v>
      </c>
      <c r="D7025" s="238" t="s">
        <v>144</v>
      </c>
      <c r="E7025" s="240">
        <v>107.76</v>
      </c>
      <c r="F7025" s="240">
        <v>1</v>
      </c>
      <c r="G7025" s="48">
        <f>+(Ventas_Wellpro[[#This Row],[Precio de Venta]]*0.16)*Ventas_Wellpro[[#This Row],[Cantidad Vendida]]</f>
        <v>17.241600000000002</v>
      </c>
      <c r="H7025" s="242">
        <v>107.76</v>
      </c>
      <c r="I7025" s="17">
        <f>+Ventas_Wellpro[[#This Row],[Total de Venta sin IVA]]+Ventas_Wellpro[[#This Row],[IVA]]</f>
        <v>125.00160000000001</v>
      </c>
      <c r="J7025">
        <f>YEAR(Ventas_Wellpro[[#This Row],[Fecha]])</f>
        <v>2026</v>
      </c>
      <c r="K7025" t="str">
        <f>TEXT(Ventas_Wellpro[[#This Row],[Fecha]],"MMMM")</f>
        <v>septiembre</v>
      </c>
      <c r="L7025">
        <f>DAY(Ventas_Wellpro[[#This Row],[Fecha]])</f>
        <v>18</v>
      </c>
    </row>
    <row r="7026" spans="2:12" x14ac:dyDescent="0.25">
      <c r="B7026" s="246">
        <v>46283</v>
      </c>
      <c r="C7026" s="74" t="s">
        <v>24</v>
      </c>
      <c r="D7026" s="239" t="s">
        <v>144</v>
      </c>
      <c r="E7026" s="241">
        <v>107.76</v>
      </c>
      <c r="F7026" s="241">
        <v>1</v>
      </c>
      <c r="G7026" s="48">
        <f>+(Ventas_Wellpro[[#This Row],[Precio de Venta]]*0.16)*Ventas_Wellpro[[#This Row],[Cantidad Vendida]]</f>
        <v>17.241600000000002</v>
      </c>
      <c r="H7026" s="243">
        <v>107.76</v>
      </c>
      <c r="I7026" s="17">
        <f>+Ventas_Wellpro[[#This Row],[Total de Venta sin IVA]]+Ventas_Wellpro[[#This Row],[IVA]]</f>
        <v>125.00160000000001</v>
      </c>
      <c r="J7026">
        <f>YEAR(Ventas_Wellpro[[#This Row],[Fecha]])</f>
        <v>2026</v>
      </c>
      <c r="K7026" t="str">
        <f>TEXT(Ventas_Wellpro[[#This Row],[Fecha]],"MMMM")</f>
        <v>septiembre</v>
      </c>
      <c r="L7026">
        <f>DAY(Ventas_Wellpro[[#This Row],[Fecha]])</f>
        <v>18</v>
      </c>
    </row>
    <row r="7027" spans="2:12" x14ac:dyDescent="0.25">
      <c r="B7027" s="245">
        <v>46283</v>
      </c>
      <c r="C7027" s="74" t="s">
        <v>24</v>
      </c>
      <c r="D7027" s="238" t="s">
        <v>144</v>
      </c>
      <c r="E7027" s="240">
        <v>107.76</v>
      </c>
      <c r="F7027" s="240">
        <v>1</v>
      </c>
      <c r="G7027" s="48">
        <f>+(Ventas_Wellpro[[#This Row],[Precio de Venta]]*0.16)*Ventas_Wellpro[[#This Row],[Cantidad Vendida]]</f>
        <v>17.241600000000002</v>
      </c>
      <c r="H7027" s="242">
        <v>107.76</v>
      </c>
      <c r="I7027" s="17">
        <f>+Ventas_Wellpro[[#This Row],[Total de Venta sin IVA]]+Ventas_Wellpro[[#This Row],[IVA]]</f>
        <v>125.00160000000001</v>
      </c>
      <c r="J7027">
        <f>YEAR(Ventas_Wellpro[[#This Row],[Fecha]])</f>
        <v>2026</v>
      </c>
      <c r="K7027" t="str">
        <f>TEXT(Ventas_Wellpro[[#This Row],[Fecha]],"MMMM")</f>
        <v>septiembre</v>
      </c>
      <c r="L7027">
        <f>DAY(Ventas_Wellpro[[#This Row],[Fecha]])</f>
        <v>18</v>
      </c>
    </row>
    <row r="7028" spans="2:12" x14ac:dyDescent="0.25">
      <c r="B7028" s="246">
        <v>46282</v>
      </c>
      <c r="C7028" s="74" t="s">
        <v>16</v>
      </c>
      <c r="D7028" s="239" t="s">
        <v>144</v>
      </c>
      <c r="E7028" s="241">
        <v>905.16</v>
      </c>
      <c r="F7028" s="241">
        <v>1</v>
      </c>
      <c r="G7028" s="48">
        <f>+(Ventas_Wellpro[[#This Row],[Precio de Venta]]*0.16)*Ventas_Wellpro[[#This Row],[Cantidad Vendida]]</f>
        <v>144.82560000000001</v>
      </c>
      <c r="H7028" s="243">
        <v>905.16</v>
      </c>
      <c r="I7028" s="17">
        <f>+Ventas_Wellpro[[#This Row],[Total de Venta sin IVA]]+Ventas_Wellpro[[#This Row],[IVA]]</f>
        <v>1049.9856</v>
      </c>
      <c r="J7028">
        <f>YEAR(Ventas_Wellpro[[#This Row],[Fecha]])</f>
        <v>2026</v>
      </c>
      <c r="K7028" t="str">
        <f>TEXT(Ventas_Wellpro[[#This Row],[Fecha]],"MMMM")</f>
        <v>septiembre</v>
      </c>
      <c r="L7028">
        <f>DAY(Ventas_Wellpro[[#This Row],[Fecha]])</f>
        <v>17</v>
      </c>
    </row>
    <row r="7029" spans="2:12" x14ac:dyDescent="0.25">
      <c r="B7029" s="245">
        <v>46275</v>
      </c>
      <c r="C7029" s="74" t="s">
        <v>12</v>
      </c>
      <c r="D7029" s="238" t="s">
        <v>144</v>
      </c>
      <c r="E7029" s="240">
        <v>258.62</v>
      </c>
      <c r="F7029" s="240">
        <v>1</v>
      </c>
      <c r="G7029" s="48">
        <f>+(Ventas_Wellpro[[#This Row],[Precio de Venta]]*0.16)*Ventas_Wellpro[[#This Row],[Cantidad Vendida]]</f>
        <v>41.379200000000004</v>
      </c>
      <c r="H7029" s="242">
        <v>258.62</v>
      </c>
      <c r="I7029" s="17">
        <f>+Ventas_Wellpro[[#This Row],[Total de Venta sin IVA]]+Ventas_Wellpro[[#This Row],[IVA]]</f>
        <v>299.99920000000003</v>
      </c>
      <c r="J7029">
        <f>YEAR(Ventas_Wellpro[[#This Row],[Fecha]])</f>
        <v>2026</v>
      </c>
      <c r="K7029" t="str">
        <f>TEXT(Ventas_Wellpro[[#This Row],[Fecha]],"MMMM")</f>
        <v>septiembre</v>
      </c>
      <c r="L7029">
        <f>DAY(Ventas_Wellpro[[#This Row],[Fecha]])</f>
        <v>10</v>
      </c>
    </row>
    <row r="7030" spans="2:12" x14ac:dyDescent="0.25">
      <c r="B7030" s="246">
        <v>46275</v>
      </c>
      <c r="C7030" s="74" t="s">
        <v>12</v>
      </c>
      <c r="D7030" s="239" t="s">
        <v>144</v>
      </c>
      <c r="E7030" s="241">
        <v>258.62</v>
      </c>
      <c r="F7030" s="241">
        <v>1</v>
      </c>
      <c r="G7030" s="48">
        <f>+(Ventas_Wellpro[[#This Row],[Precio de Venta]]*0.16)*Ventas_Wellpro[[#This Row],[Cantidad Vendida]]</f>
        <v>41.379200000000004</v>
      </c>
      <c r="H7030" s="243">
        <v>258.62</v>
      </c>
      <c r="I7030" s="17">
        <f>+Ventas_Wellpro[[#This Row],[Total de Venta sin IVA]]+Ventas_Wellpro[[#This Row],[IVA]]</f>
        <v>299.99920000000003</v>
      </c>
      <c r="J7030">
        <f>YEAR(Ventas_Wellpro[[#This Row],[Fecha]])</f>
        <v>2026</v>
      </c>
      <c r="K7030" t="str">
        <f>TEXT(Ventas_Wellpro[[#This Row],[Fecha]],"MMMM")</f>
        <v>septiembre</v>
      </c>
      <c r="L7030">
        <f>DAY(Ventas_Wellpro[[#This Row],[Fecha]])</f>
        <v>10</v>
      </c>
    </row>
    <row r="7031" spans="2:12" x14ac:dyDescent="0.25">
      <c r="B7031" s="245">
        <v>46275</v>
      </c>
      <c r="C7031" s="74" t="s">
        <v>12</v>
      </c>
      <c r="D7031" s="238" t="s">
        <v>144</v>
      </c>
      <c r="E7031" s="240">
        <v>258.62</v>
      </c>
      <c r="F7031" s="240">
        <v>1</v>
      </c>
      <c r="G7031" s="48">
        <f>+(Ventas_Wellpro[[#This Row],[Precio de Venta]]*0.16)*Ventas_Wellpro[[#This Row],[Cantidad Vendida]]</f>
        <v>41.379200000000004</v>
      </c>
      <c r="H7031" s="242">
        <v>258.62</v>
      </c>
      <c r="I7031" s="17">
        <f>+Ventas_Wellpro[[#This Row],[Total de Venta sin IVA]]+Ventas_Wellpro[[#This Row],[IVA]]</f>
        <v>299.99920000000003</v>
      </c>
      <c r="J7031">
        <f>YEAR(Ventas_Wellpro[[#This Row],[Fecha]])</f>
        <v>2026</v>
      </c>
      <c r="K7031" t="str">
        <f>TEXT(Ventas_Wellpro[[#This Row],[Fecha]],"MMMM")</f>
        <v>septiembre</v>
      </c>
      <c r="L7031">
        <f>DAY(Ventas_Wellpro[[#This Row],[Fecha]])</f>
        <v>10</v>
      </c>
    </row>
    <row r="7032" spans="2:12" x14ac:dyDescent="0.25">
      <c r="B7032" s="246">
        <v>46275</v>
      </c>
      <c r="C7032" s="74" t="s">
        <v>12</v>
      </c>
      <c r="D7032" s="239" t="s">
        <v>144</v>
      </c>
      <c r="E7032" s="241">
        <v>258.62</v>
      </c>
      <c r="F7032" s="241">
        <v>1</v>
      </c>
      <c r="G7032" s="48">
        <f>+(Ventas_Wellpro[[#This Row],[Precio de Venta]]*0.16)*Ventas_Wellpro[[#This Row],[Cantidad Vendida]]</f>
        <v>41.379200000000004</v>
      </c>
      <c r="H7032" s="243">
        <v>258.62</v>
      </c>
      <c r="I7032" s="17">
        <f>+Ventas_Wellpro[[#This Row],[Total de Venta sin IVA]]+Ventas_Wellpro[[#This Row],[IVA]]</f>
        <v>299.99920000000003</v>
      </c>
      <c r="J7032">
        <f>YEAR(Ventas_Wellpro[[#This Row],[Fecha]])</f>
        <v>2026</v>
      </c>
      <c r="K7032" t="str">
        <f>TEXT(Ventas_Wellpro[[#This Row],[Fecha]],"MMMM")</f>
        <v>septiembre</v>
      </c>
      <c r="L7032">
        <f>DAY(Ventas_Wellpro[[#This Row],[Fecha]])</f>
        <v>10</v>
      </c>
    </row>
    <row r="7033" spans="2:12" x14ac:dyDescent="0.25">
      <c r="B7033" s="245">
        <v>46275</v>
      </c>
      <c r="C7033" s="74" t="s">
        <v>12</v>
      </c>
      <c r="D7033" s="238" t="s">
        <v>144</v>
      </c>
      <c r="E7033" s="240">
        <v>258.62</v>
      </c>
      <c r="F7033" s="240">
        <v>1</v>
      </c>
      <c r="G7033" s="48">
        <f>+(Ventas_Wellpro[[#This Row],[Precio de Venta]]*0.16)*Ventas_Wellpro[[#This Row],[Cantidad Vendida]]</f>
        <v>41.379200000000004</v>
      </c>
      <c r="H7033" s="242">
        <v>258.62</v>
      </c>
      <c r="I7033" s="17">
        <f>+Ventas_Wellpro[[#This Row],[Total de Venta sin IVA]]+Ventas_Wellpro[[#This Row],[IVA]]</f>
        <v>299.99920000000003</v>
      </c>
      <c r="J7033">
        <f>YEAR(Ventas_Wellpro[[#This Row],[Fecha]])</f>
        <v>2026</v>
      </c>
      <c r="K7033" t="str">
        <f>TEXT(Ventas_Wellpro[[#This Row],[Fecha]],"MMMM")</f>
        <v>septiembre</v>
      </c>
      <c r="L7033">
        <f>DAY(Ventas_Wellpro[[#This Row],[Fecha]])</f>
        <v>10</v>
      </c>
    </row>
    <row r="7034" spans="2:12" x14ac:dyDescent="0.25">
      <c r="B7034" s="246">
        <v>46275</v>
      </c>
      <c r="C7034" s="74" t="s">
        <v>12</v>
      </c>
      <c r="D7034" s="239" t="s">
        <v>144</v>
      </c>
      <c r="E7034" s="241">
        <v>258.62</v>
      </c>
      <c r="F7034" s="241">
        <v>1</v>
      </c>
      <c r="G7034" s="48">
        <f>+(Ventas_Wellpro[[#This Row],[Precio de Venta]]*0.16)*Ventas_Wellpro[[#This Row],[Cantidad Vendida]]</f>
        <v>41.379200000000004</v>
      </c>
      <c r="H7034" s="243">
        <v>258.62</v>
      </c>
      <c r="I7034" s="17">
        <f>+Ventas_Wellpro[[#This Row],[Total de Venta sin IVA]]+Ventas_Wellpro[[#This Row],[IVA]]</f>
        <v>299.99920000000003</v>
      </c>
      <c r="J7034">
        <f>YEAR(Ventas_Wellpro[[#This Row],[Fecha]])</f>
        <v>2026</v>
      </c>
      <c r="K7034" t="str">
        <f>TEXT(Ventas_Wellpro[[#This Row],[Fecha]],"MMMM")</f>
        <v>septiembre</v>
      </c>
      <c r="L7034">
        <f>DAY(Ventas_Wellpro[[#This Row],[Fecha]])</f>
        <v>10</v>
      </c>
    </row>
    <row r="7035" spans="2:12" x14ac:dyDescent="0.25">
      <c r="B7035" s="245">
        <v>46276</v>
      </c>
      <c r="C7035" s="74" t="s">
        <v>12</v>
      </c>
      <c r="D7035" s="238" t="s">
        <v>144</v>
      </c>
      <c r="E7035" s="240">
        <v>258.62</v>
      </c>
      <c r="F7035" s="240">
        <v>1</v>
      </c>
      <c r="G7035" s="48">
        <f>+(Ventas_Wellpro[[#This Row],[Precio de Venta]]*0.16)*Ventas_Wellpro[[#This Row],[Cantidad Vendida]]</f>
        <v>41.379200000000004</v>
      </c>
      <c r="H7035" s="242">
        <v>258.62</v>
      </c>
      <c r="I7035" s="17">
        <f>+Ventas_Wellpro[[#This Row],[Total de Venta sin IVA]]+Ventas_Wellpro[[#This Row],[IVA]]</f>
        <v>299.99920000000003</v>
      </c>
      <c r="J7035">
        <f>YEAR(Ventas_Wellpro[[#This Row],[Fecha]])</f>
        <v>2026</v>
      </c>
      <c r="K7035" t="str">
        <f>TEXT(Ventas_Wellpro[[#This Row],[Fecha]],"MMMM")</f>
        <v>septiembre</v>
      </c>
      <c r="L7035">
        <f>DAY(Ventas_Wellpro[[#This Row],[Fecha]])</f>
        <v>11</v>
      </c>
    </row>
    <row r="7036" spans="2:12" x14ac:dyDescent="0.25">
      <c r="B7036" s="246">
        <v>46279</v>
      </c>
      <c r="C7036" s="74" t="s">
        <v>12</v>
      </c>
      <c r="D7036" s="239" t="s">
        <v>144</v>
      </c>
      <c r="E7036" s="241">
        <v>258.62</v>
      </c>
      <c r="F7036" s="241">
        <v>1</v>
      </c>
      <c r="G7036" s="48">
        <f>+(Ventas_Wellpro[[#This Row],[Precio de Venta]]*0.16)*Ventas_Wellpro[[#This Row],[Cantidad Vendida]]</f>
        <v>41.379200000000004</v>
      </c>
      <c r="H7036" s="243">
        <v>258.62</v>
      </c>
      <c r="I7036" s="17">
        <f>+Ventas_Wellpro[[#This Row],[Total de Venta sin IVA]]+Ventas_Wellpro[[#This Row],[IVA]]</f>
        <v>299.99920000000003</v>
      </c>
      <c r="J7036">
        <f>YEAR(Ventas_Wellpro[[#This Row],[Fecha]])</f>
        <v>2026</v>
      </c>
      <c r="K7036" t="str">
        <f>TEXT(Ventas_Wellpro[[#This Row],[Fecha]],"MMMM")</f>
        <v>septiembre</v>
      </c>
      <c r="L7036">
        <f>DAY(Ventas_Wellpro[[#This Row],[Fecha]])</f>
        <v>14</v>
      </c>
    </row>
    <row r="7037" spans="2:12" x14ac:dyDescent="0.25">
      <c r="B7037" s="245">
        <v>46279</v>
      </c>
      <c r="C7037" s="74" t="s">
        <v>12</v>
      </c>
      <c r="D7037" s="238" t="s">
        <v>144</v>
      </c>
      <c r="E7037" s="240">
        <v>107.76</v>
      </c>
      <c r="F7037" s="240">
        <v>1</v>
      </c>
      <c r="G7037" s="48">
        <f>+(Ventas_Wellpro[[#This Row],[Precio de Venta]]*0.16)*Ventas_Wellpro[[#This Row],[Cantidad Vendida]]</f>
        <v>17.241600000000002</v>
      </c>
      <c r="H7037" s="242">
        <v>107.76</v>
      </c>
      <c r="I7037" s="17">
        <f>+Ventas_Wellpro[[#This Row],[Total de Venta sin IVA]]+Ventas_Wellpro[[#This Row],[IVA]]</f>
        <v>125.00160000000001</v>
      </c>
      <c r="J7037">
        <f>YEAR(Ventas_Wellpro[[#This Row],[Fecha]])</f>
        <v>2026</v>
      </c>
      <c r="K7037" t="str">
        <f>TEXT(Ventas_Wellpro[[#This Row],[Fecha]],"MMMM")</f>
        <v>septiembre</v>
      </c>
      <c r="L7037">
        <f>DAY(Ventas_Wellpro[[#This Row],[Fecha]])</f>
        <v>14</v>
      </c>
    </row>
    <row r="7038" spans="2:12" x14ac:dyDescent="0.25">
      <c r="B7038" s="246">
        <v>46279</v>
      </c>
      <c r="C7038" s="74" t="s">
        <v>12</v>
      </c>
      <c r="D7038" s="239" t="s">
        <v>144</v>
      </c>
      <c r="E7038" s="241">
        <v>107.76</v>
      </c>
      <c r="F7038" s="241">
        <v>1</v>
      </c>
      <c r="G7038" s="48">
        <f>+(Ventas_Wellpro[[#This Row],[Precio de Venta]]*0.16)*Ventas_Wellpro[[#This Row],[Cantidad Vendida]]</f>
        <v>17.241600000000002</v>
      </c>
      <c r="H7038" s="243">
        <v>107.76</v>
      </c>
      <c r="I7038" s="17">
        <f>+Ventas_Wellpro[[#This Row],[Total de Venta sin IVA]]+Ventas_Wellpro[[#This Row],[IVA]]</f>
        <v>125.00160000000001</v>
      </c>
      <c r="J7038">
        <f>YEAR(Ventas_Wellpro[[#This Row],[Fecha]])</f>
        <v>2026</v>
      </c>
      <c r="K7038" t="str">
        <f>TEXT(Ventas_Wellpro[[#This Row],[Fecha]],"MMMM")</f>
        <v>septiembre</v>
      </c>
      <c r="L7038">
        <f>DAY(Ventas_Wellpro[[#This Row],[Fecha]])</f>
        <v>14</v>
      </c>
    </row>
    <row r="7039" spans="2:12" x14ac:dyDescent="0.25">
      <c r="B7039" s="245">
        <v>46279</v>
      </c>
      <c r="C7039" s="74" t="s">
        <v>12</v>
      </c>
      <c r="D7039" s="238" t="s">
        <v>144</v>
      </c>
      <c r="E7039" s="240">
        <v>258.62</v>
      </c>
      <c r="F7039" s="240">
        <v>1</v>
      </c>
      <c r="G7039" s="48">
        <f>+(Ventas_Wellpro[[#This Row],[Precio de Venta]]*0.16)*Ventas_Wellpro[[#This Row],[Cantidad Vendida]]</f>
        <v>41.379200000000004</v>
      </c>
      <c r="H7039" s="242">
        <v>258.62</v>
      </c>
      <c r="I7039" s="17">
        <f>+Ventas_Wellpro[[#This Row],[Total de Venta sin IVA]]+Ventas_Wellpro[[#This Row],[IVA]]</f>
        <v>299.99920000000003</v>
      </c>
      <c r="J7039">
        <f>YEAR(Ventas_Wellpro[[#This Row],[Fecha]])</f>
        <v>2026</v>
      </c>
      <c r="K7039" t="str">
        <f>TEXT(Ventas_Wellpro[[#This Row],[Fecha]],"MMMM")</f>
        <v>septiembre</v>
      </c>
      <c r="L7039">
        <f>DAY(Ventas_Wellpro[[#This Row],[Fecha]])</f>
        <v>14</v>
      </c>
    </row>
    <row r="7040" spans="2:12" x14ac:dyDescent="0.25">
      <c r="B7040" s="246">
        <v>46279</v>
      </c>
      <c r="C7040" s="74" t="s">
        <v>12</v>
      </c>
      <c r="D7040" s="239" t="s">
        <v>144</v>
      </c>
      <c r="E7040" s="241">
        <v>258.62</v>
      </c>
      <c r="F7040" s="241">
        <v>1</v>
      </c>
      <c r="G7040" s="48">
        <f>+(Ventas_Wellpro[[#This Row],[Precio de Venta]]*0.16)*Ventas_Wellpro[[#This Row],[Cantidad Vendida]]</f>
        <v>41.379200000000004</v>
      </c>
      <c r="H7040" s="243">
        <v>258.62</v>
      </c>
      <c r="I7040" s="17">
        <f>+Ventas_Wellpro[[#This Row],[Total de Venta sin IVA]]+Ventas_Wellpro[[#This Row],[IVA]]</f>
        <v>299.99920000000003</v>
      </c>
      <c r="J7040">
        <f>YEAR(Ventas_Wellpro[[#This Row],[Fecha]])</f>
        <v>2026</v>
      </c>
      <c r="K7040" t="str">
        <f>TEXT(Ventas_Wellpro[[#This Row],[Fecha]],"MMMM")</f>
        <v>septiembre</v>
      </c>
      <c r="L7040">
        <f>DAY(Ventas_Wellpro[[#This Row],[Fecha]])</f>
        <v>14</v>
      </c>
    </row>
    <row r="7041" spans="2:12" x14ac:dyDescent="0.25">
      <c r="B7041" s="245">
        <v>46279</v>
      </c>
      <c r="C7041" s="74" t="s">
        <v>12</v>
      </c>
      <c r="D7041" s="238" t="s">
        <v>144</v>
      </c>
      <c r="E7041" s="240">
        <v>258.62</v>
      </c>
      <c r="F7041" s="240">
        <v>1</v>
      </c>
      <c r="G7041" s="48">
        <f>+(Ventas_Wellpro[[#This Row],[Precio de Venta]]*0.16)*Ventas_Wellpro[[#This Row],[Cantidad Vendida]]</f>
        <v>41.379200000000004</v>
      </c>
      <c r="H7041" s="242">
        <v>258.62</v>
      </c>
      <c r="I7041" s="17">
        <f>+Ventas_Wellpro[[#This Row],[Total de Venta sin IVA]]+Ventas_Wellpro[[#This Row],[IVA]]</f>
        <v>299.99920000000003</v>
      </c>
      <c r="J7041">
        <f>YEAR(Ventas_Wellpro[[#This Row],[Fecha]])</f>
        <v>2026</v>
      </c>
      <c r="K7041" t="str">
        <f>TEXT(Ventas_Wellpro[[#This Row],[Fecha]],"MMMM")</f>
        <v>septiembre</v>
      </c>
      <c r="L7041">
        <f>DAY(Ventas_Wellpro[[#This Row],[Fecha]])</f>
        <v>14</v>
      </c>
    </row>
    <row r="7042" spans="2:12" x14ac:dyDescent="0.25">
      <c r="B7042" s="246">
        <v>46280</v>
      </c>
      <c r="C7042" s="74" t="s">
        <v>12</v>
      </c>
      <c r="D7042" s="239" t="s">
        <v>144</v>
      </c>
      <c r="E7042" s="241">
        <v>258.62</v>
      </c>
      <c r="F7042" s="241">
        <v>1</v>
      </c>
      <c r="G7042" s="48">
        <f>+(Ventas_Wellpro[[#This Row],[Precio de Venta]]*0.16)*Ventas_Wellpro[[#This Row],[Cantidad Vendida]]</f>
        <v>41.379200000000004</v>
      </c>
      <c r="H7042" s="243">
        <v>258.62</v>
      </c>
      <c r="I7042" s="17">
        <f>+Ventas_Wellpro[[#This Row],[Total de Venta sin IVA]]+Ventas_Wellpro[[#This Row],[IVA]]</f>
        <v>299.99920000000003</v>
      </c>
      <c r="J7042">
        <f>YEAR(Ventas_Wellpro[[#This Row],[Fecha]])</f>
        <v>2026</v>
      </c>
      <c r="K7042" t="str">
        <f>TEXT(Ventas_Wellpro[[#This Row],[Fecha]],"MMMM")</f>
        <v>septiembre</v>
      </c>
      <c r="L7042">
        <f>DAY(Ventas_Wellpro[[#This Row],[Fecha]])</f>
        <v>15</v>
      </c>
    </row>
    <row r="7043" spans="2:12" x14ac:dyDescent="0.25">
      <c r="B7043" s="245">
        <v>46280</v>
      </c>
      <c r="C7043" s="74" t="s">
        <v>12</v>
      </c>
      <c r="D7043" s="238" t="s">
        <v>144</v>
      </c>
      <c r="E7043" s="240">
        <v>258.62</v>
      </c>
      <c r="F7043" s="240">
        <v>1</v>
      </c>
      <c r="G7043" s="48">
        <f>+(Ventas_Wellpro[[#This Row],[Precio de Venta]]*0.16)*Ventas_Wellpro[[#This Row],[Cantidad Vendida]]</f>
        <v>41.379200000000004</v>
      </c>
      <c r="H7043" s="242">
        <v>258.62</v>
      </c>
      <c r="I7043" s="17">
        <f>+Ventas_Wellpro[[#This Row],[Total de Venta sin IVA]]+Ventas_Wellpro[[#This Row],[IVA]]</f>
        <v>299.99920000000003</v>
      </c>
      <c r="J7043">
        <f>YEAR(Ventas_Wellpro[[#This Row],[Fecha]])</f>
        <v>2026</v>
      </c>
      <c r="K7043" t="str">
        <f>TEXT(Ventas_Wellpro[[#This Row],[Fecha]],"MMMM")</f>
        <v>septiembre</v>
      </c>
      <c r="L7043">
        <f>DAY(Ventas_Wellpro[[#This Row],[Fecha]])</f>
        <v>15</v>
      </c>
    </row>
    <row r="7044" spans="2:12" x14ac:dyDescent="0.25">
      <c r="B7044" s="246">
        <v>46280</v>
      </c>
      <c r="C7044" s="74" t="s">
        <v>12</v>
      </c>
      <c r="D7044" s="239" t="s">
        <v>144</v>
      </c>
      <c r="E7044" s="241">
        <v>258.62</v>
      </c>
      <c r="F7044" s="241">
        <v>1</v>
      </c>
      <c r="G7044" s="48">
        <f>+(Ventas_Wellpro[[#This Row],[Precio de Venta]]*0.16)*Ventas_Wellpro[[#This Row],[Cantidad Vendida]]</f>
        <v>41.379200000000004</v>
      </c>
      <c r="H7044" s="243">
        <v>258.62</v>
      </c>
      <c r="I7044" s="17">
        <f>+Ventas_Wellpro[[#This Row],[Total de Venta sin IVA]]+Ventas_Wellpro[[#This Row],[IVA]]</f>
        <v>299.99920000000003</v>
      </c>
      <c r="J7044">
        <f>YEAR(Ventas_Wellpro[[#This Row],[Fecha]])</f>
        <v>2026</v>
      </c>
      <c r="K7044" t="str">
        <f>TEXT(Ventas_Wellpro[[#This Row],[Fecha]],"MMMM")</f>
        <v>septiembre</v>
      </c>
      <c r="L7044">
        <f>DAY(Ventas_Wellpro[[#This Row],[Fecha]])</f>
        <v>15</v>
      </c>
    </row>
    <row r="7045" spans="2:12" x14ac:dyDescent="0.25">
      <c r="B7045" s="245">
        <v>46282</v>
      </c>
      <c r="C7045" s="74" t="s">
        <v>12</v>
      </c>
      <c r="D7045" s="238" t="s">
        <v>144</v>
      </c>
      <c r="E7045" s="240">
        <v>258.62</v>
      </c>
      <c r="F7045" s="240">
        <v>1</v>
      </c>
      <c r="G7045" s="48">
        <f>+(Ventas_Wellpro[[#This Row],[Precio de Venta]]*0.16)*Ventas_Wellpro[[#This Row],[Cantidad Vendida]]</f>
        <v>41.379200000000004</v>
      </c>
      <c r="H7045" s="242">
        <v>258.62</v>
      </c>
      <c r="I7045" s="17">
        <f>+Ventas_Wellpro[[#This Row],[Total de Venta sin IVA]]+Ventas_Wellpro[[#This Row],[IVA]]</f>
        <v>299.99920000000003</v>
      </c>
      <c r="J7045">
        <f>YEAR(Ventas_Wellpro[[#This Row],[Fecha]])</f>
        <v>2026</v>
      </c>
      <c r="K7045" t="str">
        <f>TEXT(Ventas_Wellpro[[#This Row],[Fecha]],"MMMM")</f>
        <v>septiembre</v>
      </c>
      <c r="L7045">
        <f>DAY(Ventas_Wellpro[[#This Row],[Fecha]])</f>
        <v>17</v>
      </c>
    </row>
    <row r="7046" spans="2:12" x14ac:dyDescent="0.25">
      <c r="B7046" s="246">
        <v>46282</v>
      </c>
      <c r="C7046" s="74" t="s">
        <v>12</v>
      </c>
      <c r="D7046" s="239" t="s">
        <v>144</v>
      </c>
      <c r="E7046" s="241">
        <v>258.62</v>
      </c>
      <c r="F7046" s="241">
        <v>1</v>
      </c>
      <c r="G7046" s="48">
        <f>+(Ventas_Wellpro[[#This Row],[Precio de Venta]]*0.16)*Ventas_Wellpro[[#This Row],[Cantidad Vendida]]</f>
        <v>41.379200000000004</v>
      </c>
      <c r="H7046" s="243">
        <v>258.62</v>
      </c>
      <c r="I7046" s="17">
        <f>+Ventas_Wellpro[[#This Row],[Total de Venta sin IVA]]+Ventas_Wellpro[[#This Row],[IVA]]</f>
        <v>299.99920000000003</v>
      </c>
      <c r="J7046">
        <f>YEAR(Ventas_Wellpro[[#This Row],[Fecha]])</f>
        <v>2026</v>
      </c>
      <c r="K7046" t="str">
        <f>TEXT(Ventas_Wellpro[[#This Row],[Fecha]],"MMMM")</f>
        <v>septiembre</v>
      </c>
      <c r="L7046">
        <f>DAY(Ventas_Wellpro[[#This Row],[Fecha]])</f>
        <v>17</v>
      </c>
    </row>
    <row r="7047" spans="2:12" x14ac:dyDescent="0.25">
      <c r="B7047" s="245">
        <v>46282</v>
      </c>
      <c r="C7047" s="74" t="s">
        <v>12</v>
      </c>
      <c r="D7047" s="238" t="s">
        <v>144</v>
      </c>
      <c r="E7047" s="240">
        <v>258.62</v>
      </c>
      <c r="F7047" s="240">
        <v>1</v>
      </c>
      <c r="G7047" s="48">
        <f>+(Ventas_Wellpro[[#This Row],[Precio de Venta]]*0.16)*Ventas_Wellpro[[#This Row],[Cantidad Vendida]]</f>
        <v>41.379200000000004</v>
      </c>
      <c r="H7047" s="242">
        <v>258.62</v>
      </c>
      <c r="I7047" s="17">
        <f>+Ventas_Wellpro[[#This Row],[Total de Venta sin IVA]]+Ventas_Wellpro[[#This Row],[IVA]]</f>
        <v>299.99920000000003</v>
      </c>
      <c r="J7047">
        <f>YEAR(Ventas_Wellpro[[#This Row],[Fecha]])</f>
        <v>2026</v>
      </c>
      <c r="K7047" t="str">
        <f>TEXT(Ventas_Wellpro[[#This Row],[Fecha]],"MMMM")</f>
        <v>septiembre</v>
      </c>
      <c r="L7047">
        <f>DAY(Ventas_Wellpro[[#This Row],[Fecha]])</f>
        <v>17</v>
      </c>
    </row>
    <row r="7048" spans="2:12" x14ac:dyDescent="0.25">
      <c r="B7048" s="246">
        <v>46282</v>
      </c>
      <c r="C7048" s="74" t="s">
        <v>12</v>
      </c>
      <c r="D7048" s="239" t="s">
        <v>144</v>
      </c>
      <c r="E7048" s="241">
        <v>258.62</v>
      </c>
      <c r="F7048" s="241">
        <v>1</v>
      </c>
      <c r="G7048" s="48">
        <f>+(Ventas_Wellpro[[#This Row],[Precio de Venta]]*0.16)*Ventas_Wellpro[[#This Row],[Cantidad Vendida]]</f>
        <v>41.379200000000004</v>
      </c>
      <c r="H7048" s="243">
        <v>258.62</v>
      </c>
      <c r="I7048" s="17">
        <f>+Ventas_Wellpro[[#This Row],[Total de Venta sin IVA]]+Ventas_Wellpro[[#This Row],[IVA]]</f>
        <v>299.99920000000003</v>
      </c>
      <c r="J7048">
        <f>YEAR(Ventas_Wellpro[[#This Row],[Fecha]])</f>
        <v>2026</v>
      </c>
      <c r="K7048" t="str">
        <f>TEXT(Ventas_Wellpro[[#This Row],[Fecha]],"MMMM")</f>
        <v>septiembre</v>
      </c>
      <c r="L7048">
        <f>DAY(Ventas_Wellpro[[#This Row],[Fecha]])</f>
        <v>17</v>
      </c>
    </row>
    <row r="7049" spans="2:12" x14ac:dyDescent="0.25">
      <c r="B7049" s="245">
        <v>46282</v>
      </c>
      <c r="C7049" s="74" t="s">
        <v>12</v>
      </c>
      <c r="D7049" s="238" t="s">
        <v>144</v>
      </c>
      <c r="E7049" s="240">
        <v>258.62</v>
      </c>
      <c r="F7049" s="240">
        <v>1</v>
      </c>
      <c r="G7049" s="48">
        <f>+(Ventas_Wellpro[[#This Row],[Precio de Venta]]*0.16)*Ventas_Wellpro[[#This Row],[Cantidad Vendida]]</f>
        <v>41.379200000000004</v>
      </c>
      <c r="H7049" s="242">
        <v>258.62</v>
      </c>
      <c r="I7049" s="17">
        <f>+Ventas_Wellpro[[#This Row],[Total de Venta sin IVA]]+Ventas_Wellpro[[#This Row],[IVA]]</f>
        <v>299.99920000000003</v>
      </c>
      <c r="J7049">
        <f>YEAR(Ventas_Wellpro[[#This Row],[Fecha]])</f>
        <v>2026</v>
      </c>
      <c r="K7049" t="str">
        <f>TEXT(Ventas_Wellpro[[#This Row],[Fecha]],"MMMM")</f>
        <v>septiembre</v>
      </c>
      <c r="L7049">
        <f>DAY(Ventas_Wellpro[[#This Row],[Fecha]])</f>
        <v>17</v>
      </c>
    </row>
    <row r="7050" spans="2:12" x14ac:dyDescent="0.25">
      <c r="B7050" s="246">
        <v>46282</v>
      </c>
      <c r="C7050" s="74" t="s">
        <v>12</v>
      </c>
      <c r="D7050" s="239" t="s">
        <v>144</v>
      </c>
      <c r="E7050" s="241">
        <v>258.62</v>
      </c>
      <c r="F7050" s="241">
        <v>1</v>
      </c>
      <c r="G7050" s="48">
        <f>+(Ventas_Wellpro[[#This Row],[Precio de Venta]]*0.16)*Ventas_Wellpro[[#This Row],[Cantidad Vendida]]</f>
        <v>41.379200000000004</v>
      </c>
      <c r="H7050" s="243">
        <v>258.62</v>
      </c>
      <c r="I7050" s="17">
        <f>+Ventas_Wellpro[[#This Row],[Total de Venta sin IVA]]+Ventas_Wellpro[[#This Row],[IVA]]</f>
        <v>299.99920000000003</v>
      </c>
      <c r="J7050">
        <f>YEAR(Ventas_Wellpro[[#This Row],[Fecha]])</f>
        <v>2026</v>
      </c>
      <c r="K7050" t="str">
        <f>TEXT(Ventas_Wellpro[[#This Row],[Fecha]],"MMMM")</f>
        <v>septiembre</v>
      </c>
      <c r="L7050">
        <f>DAY(Ventas_Wellpro[[#This Row],[Fecha]])</f>
        <v>17</v>
      </c>
    </row>
    <row r="7051" spans="2:12" x14ac:dyDescent="0.25">
      <c r="B7051" s="245">
        <v>46282</v>
      </c>
      <c r="C7051" s="74" t="s">
        <v>12</v>
      </c>
      <c r="D7051" s="238" t="s">
        <v>144</v>
      </c>
      <c r="E7051" s="240">
        <v>258.62</v>
      </c>
      <c r="F7051" s="240">
        <v>1</v>
      </c>
      <c r="G7051" s="48">
        <f>+(Ventas_Wellpro[[#This Row],[Precio de Venta]]*0.16)*Ventas_Wellpro[[#This Row],[Cantidad Vendida]]</f>
        <v>41.379200000000004</v>
      </c>
      <c r="H7051" s="242">
        <v>258.62</v>
      </c>
      <c r="I7051" s="17">
        <f>+Ventas_Wellpro[[#This Row],[Total de Venta sin IVA]]+Ventas_Wellpro[[#This Row],[IVA]]</f>
        <v>299.99920000000003</v>
      </c>
      <c r="J7051">
        <f>YEAR(Ventas_Wellpro[[#This Row],[Fecha]])</f>
        <v>2026</v>
      </c>
      <c r="K7051" t="str">
        <f>TEXT(Ventas_Wellpro[[#This Row],[Fecha]],"MMMM")</f>
        <v>septiembre</v>
      </c>
      <c r="L7051">
        <f>DAY(Ventas_Wellpro[[#This Row],[Fecha]])</f>
        <v>17</v>
      </c>
    </row>
    <row r="7052" spans="2:12" x14ac:dyDescent="0.25">
      <c r="B7052" s="246">
        <v>46282</v>
      </c>
      <c r="C7052" s="74" t="s">
        <v>12</v>
      </c>
      <c r="D7052" s="239" t="s">
        <v>144</v>
      </c>
      <c r="E7052" s="241">
        <v>258.62</v>
      </c>
      <c r="F7052" s="241">
        <v>1</v>
      </c>
      <c r="G7052" s="48">
        <f>+(Ventas_Wellpro[[#This Row],[Precio de Venta]]*0.16)*Ventas_Wellpro[[#This Row],[Cantidad Vendida]]</f>
        <v>41.379200000000004</v>
      </c>
      <c r="H7052" s="243">
        <v>258.62</v>
      </c>
      <c r="I7052" s="17">
        <f>+Ventas_Wellpro[[#This Row],[Total de Venta sin IVA]]+Ventas_Wellpro[[#This Row],[IVA]]</f>
        <v>299.99920000000003</v>
      </c>
      <c r="J7052">
        <f>YEAR(Ventas_Wellpro[[#This Row],[Fecha]])</f>
        <v>2026</v>
      </c>
      <c r="K7052" t="str">
        <f>TEXT(Ventas_Wellpro[[#This Row],[Fecha]],"MMMM")</f>
        <v>septiembre</v>
      </c>
      <c r="L7052">
        <f>DAY(Ventas_Wellpro[[#This Row],[Fecha]])</f>
        <v>17</v>
      </c>
    </row>
    <row r="7053" spans="2:12" x14ac:dyDescent="0.25">
      <c r="B7053" s="245">
        <v>46283</v>
      </c>
      <c r="C7053" s="74" t="s">
        <v>12</v>
      </c>
      <c r="D7053" s="238" t="s">
        <v>144</v>
      </c>
      <c r="E7053" s="240">
        <v>258.62</v>
      </c>
      <c r="F7053" s="240">
        <v>1</v>
      </c>
      <c r="G7053" s="48">
        <f>+(Ventas_Wellpro[[#This Row],[Precio de Venta]]*0.16)*Ventas_Wellpro[[#This Row],[Cantidad Vendida]]</f>
        <v>41.379200000000004</v>
      </c>
      <c r="H7053" s="242">
        <v>258.62</v>
      </c>
      <c r="I7053" s="17">
        <f>+Ventas_Wellpro[[#This Row],[Total de Venta sin IVA]]+Ventas_Wellpro[[#This Row],[IVA]]</f>
        <v>299.99920000000003</v>
      </c>
      <c r="J7053">
        <f>YEAR(Ventas_Wellpro[[#This Row],[Fecha]])</f>
        <v>2026</v>
      </c>
      <c r="K7053" t="str">
        <f>TEXT(Ventas_Wellpro[[#This Row],[Fecha]],"MMMM")</f>
        <v>septiembre</v>
      </c>
      <c r="L7053">
        <f>DAY(Ventas_Wellpro[[#This Row],[Fecha]])</f>
        <v>18</v>
      </c>
    </row>
    <row r="7054" spans="2:12" x14ac:dyDescent="0.25">
      <c r="B7054" s="246">
        <v>46283</v>
      </c>
      <c r="C7054" s="74" t="s">
        <v>12</v>
      </c>
      <c r="D7054" s="239" t="s">
        <v>144</v>
      </c>
      <c r="E7054" s="241">
        <v>107.76</v>
      </c>
      <c r="F7054" s="241">
        <v>1</v>
      </c>
      <c r="G7054" s="48">
        <f>+(Ventas_Wellpro[[#This Row],[Precio de Venta]]*0.16)*Ventas_Wellpro[[#This Row],[Cantidad Vendida]]</f>
        <v>17.241600000000002</v>
      </c>
      <c r="H7054" s="243">
        <v>107.76</v>
      </c>
      <c r="I7054" s="17">
        <f>+Ventas_Wellpro[[#This Row],[Total de Venta sin IVA]]+Ventas_Wellpro[[#This Row],[IVA]]</f>
        <v>125.00160000000001</v>
      </c>
      <c r="J7054">
        <f>YEAR(Ventas_Wellpro[[#This Row],[Fecha]])</f>
        <v>2026</v>
      </c>
      <c r="K7054" t="str">
        <f>TEXT(Ventas_Wellpro[[#This Row],[Fecha]],"MMMM")</f>
        <v>septiembre</v>
      </c>
      <c r="L7054">
        <f>DAY(Ventas_Wellpro[[#This Row],[Fecha]])</f>
        <v>18</v>
      </c>
    </row>
    <row r="7055" spans="2:12" x14ac:dyDescent="0.25">
      <c r="B7055" s="245">
        <v>46283</v>
      </c>
      <c r="C7055" s="74" t="s">
        <v>12</v>
      </c>
      <c r="D7055" s="238" t="s">
        <v>144</v>
      </c>
      <c r="E7055" s="240">
        <v>258.62</v>
      </c>
      <c r="F7055" s="240">
        <v>1</v>
      </c>
      <c r="G7055" s="48">
        <f>+(Ventas_Wellpro[[#This Row],[Precio de Venta]]*0.16)*Ventas_Wellpro[[#This Row],[Cantidad Vendida]]</f>
        <v>41.379200000000004</v>
      </c>
      <c r="H7055" s="242">
        <v>258.62</v>
      </c>
      <c r="I7055" s="17">
        <f>+Ventas_Wellpro[[#This Row],[Total de Venta sin IVA]]+Ventas_Wellpro[[#This Row],[IVA]]</f>
        <v>299.99920000000003</v>
      </c>
      <c r="J7055">
        <f>YEAR(Ventas_Wellpro[[#This Row],[Fecha]])</f>
        <v>2026</v>
      </c>
      <c r="K7055" t="str">
        <f>TEXT(Ventas_Wellpro[[#This Row],[Fecha]],"MMMM")</f>
        <v>septiembre</v>
      </c>
      <c r="L7055">
        <f>DAY(Ventas_Wellpro[[#This Row],[Fecha]])</f>
        <v>18</v>
      </c>
    </row>
    <row r="7056" spans="2:12" x14ac:dyDescent="0.25">
      <c r="B7056" s="246">
        <v>46283</v>
      </c>
      <c r="C7056" s="74" t="s">
        <v>12</v>
      </c>
      <c r="D7056" s="239" t="s">
        <v>144</v>
      </c>
      <c r="E7056" s="241">
        <v>258.62</v>
      </c>
      <c r="F7056" s="241">
        <v>1</v>
      </c>
      <c r="G7056" s="48">
        <f>+(Ventas_Wellpro[[#This Row],[Precio de Venta]]*0.16)*Ventas_Wellpro[[#This Row],[Cantidad Vendida]]</f>
        <v>41.379200000000004</v>
      </c>
      <c r="H7056" s="243">
        <v>258.62</v>
      </c>
      <c r="I7056" s="17">
        <f>+Ventas_Wellpro[[#This Row],[Total de Venta sin IVA]]+Ventas_Wellpro[[#This Row],[IVA]]</f>
        <v>299.99920000000003</v>
      </c>
      <c r="J7056">
        <f>YEAR(Ventas_Wellpro[[#This Row],[Fecha]])</f>
        <v>2026</v>
      </c>
      <c r="K7056" t="str">
        <f>TEXT(Ventas_Wellpro[[#This Row],[Fecha]],"MMMM")</f>
        <v>septiembre</v>
      </c>
      <c r="L7056">
        <f>DAY(Ventas_Wellpro[[#This Row],[Fecha]])</f>
        <v>18</v>
      </c>
    </row>
    <row r="7057" spans="2:12" x14ac:dyDescent="0.25">
      <c r="B7057" s="245">
        <v>46283</v>
      </c>
      <c r="C7057" s="74" t="s">
        <v>12</v>
      </c>
      <c r="D7057" s="238" t="s">
        <v>144</v>
      </c>
      <c r="E7057" s="240">
        <v>258.62</v>
      </c>
      <c r="F7057" s="240">
        <v>1</v>
      </c>
      <c r="G7057" s="48">
        <f>+(Ventas_Wellpro[[#This Row],[Precio de Venta]]*0.16)*Ventas_Wellpro[[#This Row],[Cantidad Vendida]]</f>
        <v>41.379200000000004</v>
      </c>
      <c r="H7057" s="242">
        <v>258.62</v>
      </c>
      <c r="I7057" s="17">
        <f>+Ventas_Wellpro[[#This Row],[Total de Venta sin IVA]]+Ventas_Wellpro[[#This Row],[IVA]]</f>
        <v>299.99920000000003</v>
      </c>
      <c r="J7057">
        <f>YEAR(Ventas_Wellpro[[#This Row],[Fecha]])</f>
        <v>2026</v>
      </c>
      <c r="K7057" t="str">
        <f>TEXT(Ventas_Wellpro[[#This Row],[Fecha]],"MMMM")</f>
        <v>septiembre</v>
      </c>
      <c r="L7057">
        <f>DAY(Ventas_Wellpro[[#This Row],[Fecha]])</f>
        <v>18</v>
      </c>
    </row>
    <row r="7058" spans="2:12" x14ac:dyDescent="0.25">
      <c r="B7058" s="246">
        <v>46283</v>
      </c>
      <c r="C7058" s="74" t="s">
        <v>12</v>
      </c>
      <c r="D7058" s="239" t="s">
        <v>144</v>
      </c>
      <c r="E7058" s="241">
        <v>258.62</v>
      </c>
      <c r="F7058" s="241">
        <v>1</v>
      </c>
      <c r="G7058" s="48">
        <f>+(Ventas_Wellpro[[#This Row],[Precio de Venta]]*0.16)*Ventas_Wellpro[[#This Row],[Cantidad Vendida]]</f>
        <v>41.379200000000004</v>
      </c>
      <c r="H7058" s="243">
        <v>258.62</v>
      </c>
      <c r="I7058" s="17">
        <f>+Ventas_Wellpro[[#This Row],[Total de Venta sin IVA]]+Ventas_Wellpro[[#This Row],[IVA]]</f>
        <v>299.99920000000003</v>
      </c>
      <c r="J7058">
        <f>YEAR(Ventas_Wellpro[[#This Row],[Fecha]])</f>
        <v>2026</v>
      </c>
      <c r="K7058" t="str">
        <f>TEXT(Ventas_Wellpro[[#This Row],[Fecha]],"MMMM")</f>
        <v>septiembre</v>
      </c>
      <c r="L7058">
        <f>DAY(Ventas_Wellpro[[#This Row],[Fecha]])</f>
        <v>18</v>
      </c>
    </row>
    <row r="7059" spans="2:12" x14ac:dyDescent="0.25">
      <c r="B7059" s="245">
        <v>46283</v>
      </c>
      <c r="C7059" s="74" t="s">
        <v>12</v>
      </c>
      <c r="D7059" s="238" t="s">
        <v>144</v>
      </c>
      <c r="E7059" s="240">
        <v>258.62</v>
      </c>
      <c r="F7059" s="240">
        <v>1</v>
      </c>
      <c r="G7059" s="48">
        <f>+(Ventas_Wellpro[[#This Row],[Precio de Venta]]*0.16)*Ventas_Wellpro[[#This Row],[Cantidad Vendida]]</f>
        <v>41.379200000000004</v>
      </c>
      <c r="H7059" s="242">
        <v>258.62</v>
      </c>
      <c r="I7059" s="17">
        <f>+Ventas_Wellpro[[#This Row],[Total de Venta sin IVA]]+Ventas_Wellpro[[#This Row],[IVA]]</f>
        <v>299.99920000000003</v>
      </c>
      <c r="J7059">
        <f>YEAR(Ventas_Wellpro[[#This Row],[Fecha]])</f>
        <v>2026</v>
      </c>
      <c r="K7059" t="str">
        <f>TEXT(Ventas_Wellpro[[#This Row],[Fecha]],"MMMM")</f>
        <v>septiembre</v>
      </c>
      <c r="L7059">
        <f>DAY(Ventas_Wellpro[[#This Row],[Fecha]])</f>
        <v>18</v>
      </c>
    </row>
    <row r="7060" spans="2:12" x14ac:dyDescent="0.25">
      <c r="B7060" s="246">
        <v>46283</v>
      </c>
      <c r="C7060" s="74" t="s">
        <v>12</v>
      </c>
      <c r="D7060" s="239" t="s">
        <v>144</v>
      </c>
      <c r="E7060" s="241">
        <v>258.62</v>
      </c>
      <c r="F7060" s="241">
        <v>1</v>
      </c>
      <c r="G7060" s="48">
        <f>+(Ventas_Wellpro[[#This Row],[Precio de Venta]]*0.16)*Ventas_Wellpro[[#This Row],[Cantidad Vendida]]</f>
        <v>41.379200000000004</v>
      </c>
      <c r="H7060" s="243">
        <v>258.62</v>
      </c>
      <c r="I7060" s="17">
        <f>+Ventas_Wellpro[[#This Row],[Total de Venta sin IVA]]+Ventas_Wellpro[[#This Row],[IVA]]</f>
        <v>299.99920000000003</v>
      </c>
      <c r="J7060">
        <f>YEAR(Ventas_Wellpro[[#This Row],[Fecha]])</f>
        <v>2026</v>
      </c>
      <c r="K7060" t="str">
        <f>TEXT(Ventas_Wellpro[[#This Row],[Fecha]],"MMMM")</f>
        <v>septiembre</v>
      </c>
      <c r="L7060">
        <f>DAY(Ventas_Wellpro[[#This Row],[Fecha]])</f>
        <v>18</v>
      </c>
    </row>
    <row r="7061" spans="2:12" x14ac:dyDescent="0.25">
      <c r="B7061" s="245">
        <v>46275</v>
      </c>
      <c r="C7061" s="74" t="s">
        <v>11</v>
      </c>
      <c r="D7061" s="238" t="s">
        <v>144</v>
      </c>
      <c r="E7061" s="240">
        <v>258.62</v>
      </c>
      <c r="F7061" s="240">
        <v>1</v>
      </c>
      <c r="G7061" s="48">
        <f>+(Ventas_Wellpro[[#This Row],[Precio de Venta]]*0.16)*Ventas_Wellpro[[#This Row],[Cantidad Vendida]]</f>
        <v>41.379200000000004</v>
      </c>
      <c r="H7061" s="242">
        <v>258.62</v>
      </c>
      <c r="I7061" s="17">
        <f>+Ventas_Wellpro[[#This Row],[Total de Venta sin IVA]]+Ventas_Wellpro[[#This Row],[IVA]]</f>
        <v>299.99920000000003</v>
      </c>
      <c r="J7061">
        <f>YEAR(Ventas_Wellpro[[#This Row],[Fecha]])</f>
        <v>2026</v>
      </c>
      <c r="K7061" t="str">
        <f>TEXT(Ventas_Wellpro[[#This Row],[Fecha]],"MMMM")</f>
        <v>septiembre</v>
      </c>
      <c r="L7061">
        <f>DAY(Ventas_Wellpro[[#This Row],[Fecha]])</f>
        <v>10</v>
      </c>
    </row>
    <row r="7062" spans="2:12" x14ac:dyDescent="0.25">
      <c r="B7062" s="246">
        <v>46276</v>
      </c>
      <c r="C7062" s="74" t="s">
        <v>11</v>
      </c>
      <c r="D7062" s="239" t="s">
        <v>144</v>
      </c>
      <c r="E7062" s="241">
        <v>258.62</v>
      </c>
      <c r="F7062" s="241">
        <v>1</v>
      </c>
      <c r="G7062" s="48">
        <f>+(Ventas_Wellpro[[#This Row],[Precio de Venta]]*0.16)*Ventas_Wellpro[[#This Row],[Cantidad Vendida]]</f>
        <v>41.379200000000004</v>
      </c>
      <c r="H7062" s="243">
        <v>258.62</v>
      </c>
      <c r="I7062" s="17">
        <f>+Ventas_Wellpro[[#This Row],[Total de Venta sin IVA]]+Ventas_Wellpro[[#This Row],[IVA]]</f>
        <v>299.99920000000003</v>
      </c>
      <c r="J7062">
        <f>YEAR(Ventas_Wellpro[[#This Row],[Fecha]])</f>
        <v>2026</v>
      </c>
      <c r="K7062" t="str">
        <f>TEXT(Ventas_Wellpro[[#This Row],[Fecha]],"MMMM")</f>
        <v>septiembre</v>
      </c>
      <c r="L7062">
        <f>DAY(Ventas_Wellpro[[#This Row],[Fecha]])</f>
        <v>11</v>
      </c>
    </row>
    <row r="7063" spans="2:12" x14ac:dyDescent="0.25">
      <c r="B7063" s="245">
        <v>46279</v>
      </c>
      <c r="C7063" s="74" t="s">
        <v>11</v>
      </c>
      <c r="D7063" s="238" t="s">
        <v>144</v>
      </c>
      <c r="E7063" s="240">
        <v>258.62</v>
      </c>
      <c r="F7063" s="240">
        <v>1</v>
      </c>
      <c r="G7063" s="48">
        <f>+(Ventas_Wellpro[[#This Row],[Precio de Venta]]*0.16)*Ventas_Wellpro[[#This Row],[Cantidad Vendida]]</f>
        <v>41.379200000000004</v>
      </c>
      <c r="H7063" s="242">
        <v>258.62</v>
      </c>
      <c r="I7063" s="17">
        <f>+Ventas_Wellpro[[#This Row],[Total de Venta sin IVA]]+Ventas_Wellpro[[#This Row],[IVA]]</f>
        <v>299.99920000000003</v>
      </c>
      <c r="J7063">
        <f>YEAR(Ventas_Wellpro[[#This Row],[Fecha]])</f>
        <v>2026</v>
      </c>
      <c r="K7063" t="str">
        <f>TEXT(Ventas_Wellpro[[#This Row],[Fecha]],"MMMM")</f>
        <v>septiembre</v>
      </c>
      <c r="L7063">
        <f>DAY(Ventas_Wellpro[[#This Row],[Fecha]])</f>
        <v>14</v>
      </c>
    </row>
    <row r="7064" spans="2:12" x14ac:dyDescent="0.25">
      <c r="B7064" s="246">
        <v>46279</v>
      </c>
      <c r="C7064" s="74" t="s">
        <v>11</v>
      </c>
      <c r="D7064" s="239" t="s">
        <v>144</v>
      </c>
      <c r="E7064" s="241">
        <v>258.62</v>
      </c>
      <c r="F7064" s="241">
        <v>1</v>
      </c>
      <c r="G7064" s="48">
        <f>+(Ventas_Wellpro[[#This Row],[Precio de Venta]]*0.16)*Ventas_Wellpro[[#This Row],[Cantidad Vendida]]</f>
        <v>41.379200000000004</v>
      </c>
      <c r="H7064" s="243">
        <v>258.62</v>
      </c>
      <c r="I7064" s="17">
        <f>+Ventas_Wellpro[[#This Row],[Total de Venta sin IVA]]+Ventas_Wellpro[[#This Row],[IVA]]</f>
        <v>299.99920000000003</v>
      </c>
      <c r="J7064">
        <f>YEAR(Ventas_Wellpro[[#This Row],[Fecha]])</f>
        <v>2026</v>
      </c>
      <c r="K7064" t="str">
        <f>TEXT(Ventas_Wellpro[[#This Row],[Fecha]],"MMMM")</f>
        <v>septiembre</v>
      </c>
      <c r="L7064">
        <f>DAY(Ventas_Wellpro[[#This Row],[Fecha]])</f>
        <v>14</v>
      </c>
    </row>
    <row r="7065" spans="2:12" x14ac:dyDescent="0.25">
      <c r="B7065" s="245">
        <v>46279</v>
      </c>
      <c r="C7065" s="74" t="s">
        <v>11</v>
      </c>
      <c r="D7065" s="238" t="s">
        <v>144</v>
      </c>
      <c r="E7065" s="240">
        <v>258.62</v>
      </c>
      <c r="F7065" s="240">
        <v>1</v>
      </c>
      <c r="G7065" s="48">
        <f>+(Ventas_Wellpro[[#This Row],[Precio de Venta]]*0.16)*Ventas_Wellpro[[#This Row],[Cantidad Vendida]]</f>
        <v>41.379200000000004</v>
      </c>
      <c r="H7065" s="242">
        <v>258.62</v>
      </c>
      <c r="I7065" s="17">
        <f>+Ventas_Wellpro[[#This Row],[Total de Venta sin IVA]]+Ventas_Wellpro[[#This Row],[IVA]]</f>
        <v>299.99920000000003</v>
      </c>
      <c r="J7065">
        <f>YEAR(Ventas_Wellpro[[#This Row],[Fecha]])</f>
        <v>2026</v>
      </c>
      <c r="K7065" t="str">
        <f>TEXT(Ventas_Wellpro[[#This Row],[Fecha]],"MMMM")</f>
        <v>septiembre</v>
      </c>
      <c r="L7065">
        <f>DAY(Ventas_Wellpro[[#This Row],[Fecha]])</f>
        <v>14</v>
      </c>
    </row>
    <row r="7066" spans="2:12" x14ac:dyDescent="0.25">
      <c r="B7066" s="246">
        <v>46279</v>
      </c>
      <c r="C7066" s="74" t="s">
        <v>11</v>
      </c>
      <c r="D7066" s="239" t="s">
        <v>144</v>
      </c>
      <c r="E7066" s="241">
        <v>258.62</v>
      </c>
      <c r="F7066" s="241">
        <v>1</v>
      </c>
      <c r="G7066" s="48">
        <f>+(Ventas_Wellpro[[#This Row],[Precio de Venta]]*0.16)*Ventas_Wellpro[[#This Row],[Cantidad Vendida]]</f>
        <v>41.379200000000004</v>
      </c>
      <c r="H7066" s="243">
        <v>258.62</v>
      </c>
      <c r="I7066" s="17">
        <f>+Ventas_Wellpro[[#This Row],[Total de Venta sin IVA]]+Ventas_Wellpro[[#This Row],[IVA]]</f>
        <v>299.99920000000003</v>
      </c>
      <c r="J7066">
        <f>YEAR(Ventas_Wellpro[[#This Row],[Fecha]])</f>
        <v>2026</v>
      </c>
      <c r="K7066" t="str">
        <f>TEXT(Ventas_Wellpro[[#This Row],[Fecha]],"MMMM")</f>
        <v>septiembre</v>
      </c>
      <c r="L7066">
        <f>DAY(Ventas_Wellpro[[#This Row],[Fecha]])</f>
        <v>14</v>
      </c>
    </row>
    <row r="7067" spans="2:12" x14ac:dyDescent="0.25">
      <c r="B7067" s="245">
        <v>46280</v>
      </c>
      <c r="C7067" s="74" t="s">
        <v>11</v>
      </c>
      <c r="D7067" s="238" t="s">
        <v>144</v>
      </c>
      <c r="E7067" s="240">
        <v>258.62</v>
      </c>
      <c r="F7067" s="240">
        <v>1</v>
      </c>
      <c r="G7067" s="48">
        <f>+(Ventas_Wellpro[[#This Row],[Precio de Venta]]*0.16)*Ventas_Wellpro[[#This Row],[Cantidad Vendida]]</f>
        <v>41.379200000000004</v>
      </c>
      <c r="H7067" s="242">
        <v>258.62</v>
      </c>
      <c r="I7067" s="17">
        <f>+Ventas_Wellpro[[#This Row],[Total de Venta sin IVA]]+Ventas_Wellpro[[#This Row],[IVA]]</f>
        <v>299.99920000000003</v>
      </c>
      <c r="J7067">
        <f>YEAR(Ventas_Wellpro[[#This Row],[Fecha]])</f>
        <v>2026</v>
      </c>
      <c r="K7067" t="str">
        <f>TEXT(Ventas_Wellpro[[#This Row],[Fecha]],"MMMM")</f>
        <v>septiembre</v>
      </c>
      <c r="L7067">
        <f>DAY(Ventas_Wellpro[[#This Row],[Fecha]])</f>
        <v>15</v>
      </c>
    </row>
    <row r="7068" spans="2:12" x14ac:dyDescent="0.25">
      <c r="B7068" s="246">
        <v>46280</v>
      </c>
      <c r="C7068" s="74" t="s">
        <v>11</v>
      </c>
      <c r="D7068" s="239" t="s">
        <v>144</v>
      </c>
      <c r="E7068" s="241">
        <v>258.62</v>
      </c>
      <c r="F7068" s="241">
        <v>1</v>
      </c>
      <c r="G7068" s="48">
        <f>+(Ventas_Wellpro[[#This Row],[Precio de Venta]]*0.16)*Ventas_Wellpro[[#This Row],[Cantidad Vendida]]</f>
        <v>41.379200000000004</v>
      </c>
      <c r="H7068" s="243">
        <v>258.62</v>
      </c>
      <c r="I7068" s="17">
        <f>+Ventas_Wellpro[[#This Row],[Total de Venta sin IVA]]+Ventas_Wellpro[[#This Row],[IVA]]</f>
        <v>299.99920000000003</v>
      </c>
      <c r="J7068">
        <f>YEAR(Ventas_Wellpro[[#This Row],[Fecha]])</f>
        <v>2026</v>
      </c>
      <c r="K7068" t="str">
        <f>TEXT(Ventas_Wellpro[[#This Row],[Fecha]],"MMMM")</f>
        <v>septiembre</v>
      </c>
      <c r="L7068">
        <f>DAY(Ventas_Wellpro[[#This Row],[Fecha]])</f>
        <v>15</v>
      </c>
    </row>
    <row r="7069" spans="2:12" x14ac:dyDescent="0.25">
      <c r="B7069" s="245">
        <v>46280</v>
      </c>
      <c r="C7069" s="74" t="s">
        <v>11</v>
      </c>
      <c r="D7069" s="238" t="s">
        <v>144</v>
      </c>
      <c r="E7069" s="240">
        <v>258.62</v>
      </c>
      <c r="F7069" s="240">
        <v>1</v>
      </c>
      <c r="G7069" s="48">
        <f>+(Ventas_Wellpro[[#This Row],[Precio de Venta]]*0.16)*Ventas_Wellpro[[#This Row],[Cantidad Vendida]]</f>
        <v>41.379200000000004</v>
      </c>
      <c r="H7069" s="242">
        <v>258.62</v>
      </c>
      <c r="I7069" s="17">
        <f>+Ventas_Wellpro[[#This Row],[Total de Venta sin IVA]]+Ventas_Wellpro[[#This Row],[IVA]]</f>
        <v>299.99920000000003</v>
      </c>
      <c r="J7069">
        <f>YEAR(Ventas_Wellpro[[#This Row],[Fecha]])</f>
        <v>2026</v>
      </c>
      <c r="K7069" t="str">
        <f>TEXT(Ventas_Wellpro[[#This Row],[Fecha]],"MMMM")</f>
        <v>septiembre</v>
      </c>
      <c r="L7069">
        <f>DAY(Ventas_Wellpro[[#This Row],[Fecha]])</f>
        <v>15</v>
      </c>
    </row>
    <row r="7070" spans="2:12" x14ac:dyDescent="0.25">
      <c r="B7070" s="246">
        <v>46280</v>
      </c>
      <c r="C7070" s="74" t="s">
        <v>11</v>
      </c>
      <c r="D7070" s="239" t="s">
        <v>144</v>
      </c>
      <c r="E7070" s="241">
        <v>258.62</v>
      </c>
      <c r="F7070" s="241">
        <v>1</v>
      </c>
      <c r="G7070" s="48">
        <f>+(Ventas_Wellpro[[#This Row],[Precio de Venta]]*0.16)*Ventas_Wellpro[[#This Row],[Cantidad Vendida]]</f>
        <v>41.379200000000004</v>
      </c>
      <c r="H7070" s="243">
        <v>258.62</v>
      </c>
      <c r="I7070" s="17">
        <f>+Ventas_Wellpro[[#This Row],[Total de Venta sin IVA]]+Ventas_Wellpro[[#This Row],[IVA]]</f>
        <v>299.99920000000003</v>
      </c>
      <c r="J7070">
        <f>YEAR(Ventas_Wellpro[[#This Row],[Fecha]])</f>
        <v>2026</v>
      </c>
      <c r="K7070" t="str">
        <f>TEXT(Ventas_Wellpro[[#This Row],[Fecha]],"MMMM")</f>
        <v>septiembre</v>
      </c>
      <c r="L7070">
        <f>DAY(Ventas_Wellpro[[#This Row],[Fecha]])</f>
        <v>15</v>
      </c>
    </row>
    <row r="7071" spans="2:12" x14ac:dyDescent="0.25">
      <c r="B7071" s="245">
        <v>46282</v>
      </c>
      <c r="C7071" s="74" t="s">
        <v>11</v>
      </c>
      <c r="D7071" s="238" t="s">
        <v>144</v>
      </c>
      <c r="E7071" s="240">
        <v>258.62</v>
      </c>
      <c r="F7071" s="240">
        <v>1</v>
      </c>
      <c r="G7071" s="48">
        <f>+(Ventas_Wellpro[[#This Row],[Precio de Venta]]*0.16)*Ventas_Wellpro[[#This Row],[Cantidad Vendida]]</f>
        <v>41.379200000000004</v>
      </c>
      <c r="H7071" s="242">
        <v>258.62</v>
      </c>
      <c r="I7071" s="17">
        <f>+Ventas_Wellpro[[#This Row],[Total de Venta sin IVA]]+Ventas_Wellpro[[#This Row],[IVA]]</f>
        <v>299.99920000000003</v>
      </c>
      <c r="J7071">
        <f>YEAR(Ventas_Wellpro[[#This Row],[Fecha]])</f>
        <v>2026</v>
      </c>
      <c r="K7071" t="str">
        <f>TEXT(Ventas_Wellpro[[#This Row],[Fecha]],"MMMM")</f>
        <v>septiembre</v>
      </c>
      <c r="L7071">
        <f>DAY(Ventas_Wellpro[[#This Row],[Fecha]])</f>
        <v>17</v>
      </c>
    </row>
    <row r="7072" spans="2:12" x14ac:dyDescent="0.25">
      <c r="B7072" s="246">
        <v>46282</v>
      </c>
      <c r="C7072" s="74" t="s">
        <v>11</v>
      </c>
      <c r="D7072" s="239" t="s">
        <v>144</v>
      </c>
      <c r="E7072" s="241">
        <v>258.62</v>
      </c>
      <c r="F7072" s="241">
        <v>1</v>
      </c>
      <c r="G7072" s="48">
        <f>+(Ventas_Wellpro[[#This Row],[Precio de Venta]]*0.16)*Ventas_Wellpro[[#This Row],[Cantidad Vendida]]</f>
        <v>41.379200000000004</v>
      </c>
      <c r="H7072" s="243">
        <v>258.62</v>
      </c>
      <c r="I7072" s="17">
        <f>+Ventas_Wellpro[[#This Row],[Total de Venta sin IVA]]+Ventas_Wellpro[[#This Row],[IVA]]</f>
        <v>299.99920000000003</v>
      </c>
      <c r="J7072">
        <f>YEAR(Ventas_Wellpro[[#This Row],[Fecha]])</f>
        <v>2026</v>
      </c>
      <c r="K7072" t="str">
        <f>TEXT(Ventas_Wellpro[[#This Row],[Fecha]],"MMMM")</f>
        <v>septiembre</v>
      </c>
      <c r="L7072">
        <f>DAY(Ventas_Wellpro[[#This Row],[Fecha]])</f>
        <v>17</v>
      </c>
    </row>
    <row r="7073" spans="2:12" x14ac:dyDescent="0.25">
      <c r="B7073" s="245">
        <v>46282</v>
      </c>
      <c r="C7073" s="74" t="s">
        <v>11</v>
      </c>
      <c r="D7073" s="238" t="s">
        <v>144</v>
      </c>
      <c r="E7073" s="240">
        <v>258.62</v>
      </c>
      <c r="F7073" s="240">
        <v>1</v>
      </c>
      <c r="G7073" s="48">
        <f>+(Ventas_Wellpro[[#This Row],[Precio de Venta]]*0.16)*Ventas_Wellpro[[#This Row],[Cantidad Vendida]]</f>
        <v>41.379200000000004</v>
      </c>
      <c r="H7073" s="242">
        <v>258.62</v>
      </c>
      <c r="I7073" s="17">
        <f>+Ventas_Wellpro[[#This Row],[Total de Venta sin IVA]]+Ventas_Wellpro[[#This Row],[IVA]]</f>
        <v>299.99920000000003</v>
      </c>
      <c r="J7073">
        <f>YEAR(Ventas_Wellpro[[#This Row],[Fecha]])</f>
        <v>2026</v>
      </c>
      <c r="K7073" t="str">
        <f>TEXT(Ventas_Wellpro[[#This Row],[Fecha]],"MMMM")</f>
        <v>septiembre</v>
      </c>
      <c r="L7073">
        <f>DAY(Ventas_Wellpro[[#This Row],[Fecha]])</f>
        <v>17</v>
      </c>
    </row>
    <row r="7074" spans="2:12" x14ac:dyDescent="0.25">
      <c r="B7074" s="246">
        <v>46282</v>
      </c>
      <c r="C7074" s="74" t="s">
        <v>11</v>
      </c>
      <c r="D7074" s="239" t="s">
        <v>144</v>
      </c>
      <c r="E7074" s="241">
        <v>258.62</v>
      </c>
      <c r="F7074" s="241">
        <v>1</v>
      </c>
      <c r="G7074" s="48">
        <f>+(Ventas_Wellpro[[#This Row],[Precio de Venta]]*0.16)*Ventas_Wellpro[[#This Row],[Cantidad Vendida]]</f>
        <v>41.379200000000004</v>
      </c>
      <c r="H7074" s="243">
        <v>258.62</v>
      </c>
      <c r="I7074" s="17">
        <f>+Ventas_Wellpro[[#This Row],[Total de Venta sin IVA]]+Ventas_Wellpro[[#This Row],[IVA]]</f>
        <v>299.99920000000003</v>
      </c>
      <c r="J7074">
        <f>YEAR(Ventas_Wellpro[[#This Row],[Fecha]])</f>
        <v>2026</v>
      </c>
      <c r="K7074" t="str">
        <f>TEXT(Ventas_Wellpro[[#This Row],[Fecha]],"MMMM")</f>
        <v>septiembre</v>
      </c>
      <c r="L7074">
        <f>DAY(Ventas_Wellpro[[#This Row],[Fecha]])</f>
        <v>17</v>
      </c>
    </row>
    <row r="7075" spans="2:12" x14ac:dyDescent="0.25">
      <c r="B7075" s="245">
        <v>46282</v>
      </c>
      <c r="C7075" s="74" t="s">
        <v>11</v>
      </c>
      <c r="D7075" s="238" t="s">
        <v>144</v>
      </c>
      <c r="E7075" s="240">
        <v>258.62</v>
      </c>
      <c r="F7075" s="240">
        <v>1</v>
      </c>
      <c r="G7075" s="48">
        <f>+(Ventas_Wellpro[[#This Row],[Precio de Venta]]*0.16)*Ventas_Wellpro[[#This Row],[Cantidad Vendida]]</f>
        <v>41.379200000000004</v>
      </c>
      <c r="H7075" s="242">
        <v>258.62</v>
      </c>
      <c r="I7075" s="17">
        <f>+Ventas_Wellpro[[#This Row],[Total de Venta sin IVA]]+Ventas_Wellpro[[#This Row],[IVA]]</f>
        <v>299.99920000000003</v>
      </c>
      <c r="J7075">
        <f>YEAR(Ventas_Wellpro[[#This Row],[Fecha]])</f>
        <v>2026</v>
      </c>
      <c r="K7075" t="str">
        <f>TEXT(Ventas_Wellpro[[#This Row],[Fecha]],"MMMM")</f>
        <v>septiembre</v>
      </c>
      <c r="L7075">
        <f>DAY(Ventas_Wellpro[[#This Row],[Fecha]])</f>
        <v>17</v>
      </c>
    </row>
    <row r="7076" spans="2:12" x14ac:dyDescent="0.25">
      <c r="B7076" s="246">
        <v>46282</v>
      </c>
      <c r="C7076" s="74" t="s">
        <v>11</v>
      </c>
      <c r="D7076" s="239" t="s">
        <v>144</v>
      </c>
      <c r="E7076" s="241">
        <v>258.62</v>
      </c>
      <c r="F7076" s="241">
        <v>1</v>
      </c>
      <c r="G7076" s="48">
        <f>+(Ventas_Wellpro[[#This Row],[Precio de Venta]]*0.16)*Ventas_Wellpro[[#This Row],[Cantidad Vendida]]</f>
        <v>41.379200000000004</v>
      </c>
      <c r="H7076" s="243">
        <v>258.62</v>
      </c>
      <c r="I7076" s="17">
        <f>+Ventas_Wellpro[[#This Row],[Total de Venta sin IVA]]+Ventas_Wellpro[[#This Row],[IVA]]</f>
        <v>299.99920000000003</v>
      </c>
      <c r="J7076">
        <f>YEAR(Ventas_Wellpro[[#This Row],[Fecha]])</f>
        <v>2026</v>
      </c>
      <c r="K7076" t="str">
        <f>TEXT(Ventas_Wellpro[[#This Row],[Fecha]],"MMMM")</f>
        <v>septiembre</v>
      </c>
      <c r="L7076">
        <f>DAY(Ventas_Wellpro[[#This Row],[Fecha]])</f>
        <v>17</v>
      </c>
    </row>
    <row r="7077" spans="2:12" x14ac:dyDescent="0.25">
      <c r="B7077" s="245">
        <v>46282</v>
      </c>
      <c r="C7077" s="74" t="s">
        <v>11</v>
      </c>
      <c r="D7077" s="238" t="s">
        <v>144</v>
      </c>
      <c r="E7077" s="240">
        <v>258.62</v>
      </c>
      <c r="F7077" s="240">
        <v>1</v>
      </c>
      <c r="G7077" s="48">
        <f>+(Ventas_Wellpro[[#This Row],[Precio de Venta]]*0.16)*Ventas_Wellpro[[#This Row],[Cantidad Vendida]]</f>
        <v>41.379200000000004</v>
      </c>
      <c r="H7077" s="242">
        <v>258.62</v>
      </c>
      <c r="I7077" s="17">
        <f>+Ventas_Wellpro[[#This Row],[Total de Venta sin IVA]]+Ventas_Wellpro[[#This Row],[IVA]]</f>
        <v>299.99920000000003</v>
      </c>
      <c r="J7077">
        <f>YEAR(Ventas_Wellpro[[#This Row],[Fecha]])</f>
        <v>2026</v>
      </c>
      <c r="K7077" t="str">
        <f>TEXT(Ventas_Wellpro[[#This Row],[Fecha]],"MMMM")</f>
        <v>septiembre</v>
      </c>
      <c r="L7077">
        <f>DAY(Ventas_Wellpro[[#This Row],[Fecha]])</f>
        <v>17</v>
      </c>
    </row>
    <row r="7078" spans="2:12" x14ac:dyDescent="0.25">
      <c r="B7078" s="246">
        <v>46283</v>
      </c>
      <c r="C7078" s="74" t="s">
        <v>11</v>
      </c>
      <c r="D7078" s="239" t="s">
        <v>144</v>
      </c>
      <c r="E7078" s="241">
        <v>258.62</v>
      </c>
      <c r="F7078" s="241">
        <v>1</v>
      </c>
      <c r="G7078" s="48">
        <f>+(Ventas_Wellpro[[#This Row],[Precio de Venta]]*0.16)*Ventas_Wellpro[[#This Row],[Cantidad Vendida]]</f>
        <v>41.379200000000004</v>
      </c>
      <c r="H7078" s="243">
        <v>258.62</v>
      </c>
      <c r="I7078" s="17">
        <f>+Ventas_Wellpro[[#This Row],[Total de Venta sin IVA]]+Ventas_Wellpro[[#This Row],[IVA]]</f>
        <v>299.99920000000003</v>
      </c>
      <c r="J7078">
        <f>YEAR(Ventas_Wellpro[[#This Row],[Fecha]])</f>
        <v>2026</v>
      </c>
      <c r="K7078" t="str">
        <f>TEXT(Ventas_Wellpro[[#This Row],[Fecha]],"MMMM")</f>
        <v>septiembre</v>
      </c>
      <c r="L7078">
        <f>DAY(Ventas_Wellpro[[#This Row],[Fecha]])</f>
        <v>18</v>
      </c>
    </row>
    <row r="7079" spans="2:12" x14ac:dyDescent="0.25">
      <c r="B7079" s="245">
        <v>46283</v>
      </c>
      <c r="C7079" s="74" t="s">
        <v>11</v>
      </c>
      <c r="D7079" s="238" t="s">
        <v>144</v>
      </c>
      <c r="E7079" s="240">
        <v>258.62</v>
      </c>
      <c r="F7079" s="240">
        <v>1</v>
      </c>
      <c r="G7079" s="48">
        <f>+(Ventas_Wellpro[[#This Row],[Precio de Venta]]*0.16)*Ventas_Wellpro[[#This Row],[Cantidad Vendida]]</f>
        <v>41.379200000000004</v>
      </c>
      <c r="H7079" s="242">
        <v>258.62</v>
      </c>
      <c r="I7079" s="17">
        <f>+Ventas_Wellpro[[#This Row],[Total de Venta sin IVA]]+Ventas_Wellpro[[#This Row],[IVA]]</f>
        <v>299.99920000000003</v>
      </c>
      <c r="J7079">
        <f>YEAR(Ventas_Wellpro[[#This Row],[Fecha]])</f>
        <v>2026</v>
      </c>
      <c r="K7079" t="str">
        <f>TEXT(Ventas_Wellpro[[#This Row],[Fecha]],"MMMM")</f>
        <v>septiembre</v>
      </c>
      <c r="L7079">
        <f>DAY(Ventas_Wellpro[[#This Row],[Fecha]])</f>
        <v>18</v>
      </c>
    </row>
    <row r="7080" spans="2:12" x14ac:dyDescent="0.25">
      <c r="B7080" s="246">
        <v>46283</v>
      </c>
      <c r="C7080" s="74" t="s">
        <v>11</v>
      </c>
      <c r="D7080" s="239" t="s">
        <v>144</v>
      </c>
      <c r="E7080" s="241">
        <v>258.62</v>
      </c>
      <c r="F7080" s="241">
        <v>1</v>
      </c>
      <c r="G7080" s="48">
        <f>+(Ventas_Wellpro[[#This Row],[Precio de Venta]]*0.16)*Ventas_Wellpro[[#This Row],[Cantidad Vendida]]</f>
        <v>41.379200000000004</v>
      </c>
      <c r="H7080" s="243">
        <v>258.62</v>
      </c>
      <c r="I7080" s="17">
        <f>+Ventas_Wellpro[[#This Row],[Total de Venta sin IVA]]+Ventas_Wellpro[[#This Row],[IVA]]</f>
        <v>299.99920000000003</v>
      </c>
      <c r="J7080">
        <f>YEAR(Ventas_Wellpro[[#This Row],[Fecha]])</f>
        <v>2026</v>
      </c>
      <c r="K7080" t="str">
        <f>TEXT(Ventas_Wellpro[[#This Row],[Fecha]],"MMMM")</f>
        <v>septiembre</v>
      </c>
      <c r="L7080">
        <f>DAY(Ventas_Wellpro[[#This Row],[Fecha]])</f>
        <v>18</v>
      </c>
    </row>
    <row r="7081" spans="2:12" x14ac:dyDescent="0.25">
      <c r="B7081" s="245">
        <v>46283</v>
      </c>
      <c r="C7081" s="74" t="s">
        <v>11</v>
      </c>
      <c r="D7081" s="238" t="s">
        <v>144</v>
      </c>
      <c r="E7081" s="240">
        <v>258.62</v>
      </c>
      <c r="F7081" s="240">
        <v>1</v>
      </c>
      <c r="G7081" s="48">
        <f>+(Ventas_Wellpro[[#This Row],[Precio de Venta]]*0.16)*Ventas_Wellpro[[#This Row],[Cantidad Vendida]]</f>
        <v>41.379200000000004</v>
      </c>
      <c r="H7081" s="242">
        <v>258.62</v>
      </c>
      <c r="I7081" s="17">
        <f>+Ventas_Wellpro[[#This Row],[Total de Venta sin IVA]]+Ventas_Wellpro[[#This Row],[IVA]]</f>
        <v>299.99920000000003</v>
      </c>
      <c r="J7081">
        <f>YEAR(Ventas_Wellpro[[#This Row],[Fecha]])</f>
        <v>2026</v>
      </c>
      <c r="K7081" t="str">
        <f>TEXT(Ventas_Wellpro[[#This Row],[Fecha]],"MMMM")</f>
        <v>septiembre</v>
      </c>
      <c r="L7081">
        <f>DAY(Ventas_Wellpro[[#This Row],[Fecha]])</f>
        <v>18</v>
      </c>
    </row>
    <row r="7082" spans="2:12" x14ac:dyDescent="0.25">
      <c r="B7082" s="246">
        <v>46275</v>
      </c>
      <c r="C7082" s="74" t="s">
        <v>10</v>
      </c>
      <c r="D7082" s="239" t="s">
        <v>144</v>
      </c>
      <c r="E7082" s="241">
        <v>258.62</v>
      </c>
      <c r="F7082" s="241">
        <v>1</v>
      </c>
      <c r="G7082" s="48">
        <f>+(Ventas_Wellpro[[#This Row],[Precio de Venta]]*0.16)*Ventas_Wellpro[[#This Row],[Cantidad Vendida]]</f>
        <v>41.379200000000004</v>
      </c>
      <c r="H7082" s="243">
        <v>258.62</v>
      </c>
      <c r="I7082" s="17">
        <f>+Ventas_Wellpro[[#This Row],[Total de Venta sin IVA]]+Ventas_Wellpro[[#This Row],[IVA]]</f>
        <v>299.99920000000003</v>
      </c>
      <c r="J7082">
        <f>YEAR(Ventas_Wellpro[[#This Row],[Fecha]])</f>
        <v>2026</v>
      </c>
      <c r="K7082" t="str">
        <f>TEXT(Ventas_Wellpro[[#This Row],[Fecha]],"MMMM")</f>
        <v>septiembre</v>
      </c>
      <c r="L7082">
        <f>DAY(Ventas_Wellpro[[#This Row],[Fecha]])</f>
        <v>10</v>
      </c>
    </row>
    <row r="7083" spans="2:12" x14ac:dyDescent="0.25">
      <c r="B7083" s="245">
        <v>46275</v>
      </c>
      <c r="C7083" s="74" t="s">
        <v>10</v>
      </c>
      <c r="D7083" s="238" t="s">
        <v>144</v>
      </c>
      <c r="E7083" s="240">
        <v>258.62</v>
      </c>
      <c r="F7083" s="240">
        <v>1</v>
      </c>
      <c r="G7083" s="48">
        <f>+(Ventas_Wellpro[[#This Row],[Precio de Venta]]*0.16)*Ventas_Wellpro[[#This Row],[Cantidad Vendida]]</f>
        <v>41.379200000000004</v>
      </c>
      <c r="H7083" s="242">
        <v>258.62</v>
      </c>
      <c r="I7083" s="17">
        <f>+Ventas_Wellpro[[#This Row],[Total de Venta sin IVA]]+Ventas_Wellpro[[#This Row],[IVA]]</f>
        <v>299.99920000000003</v>
      </c>
      <c r="J7083">
        <f>YEAR(Ventas_Wellpro[[#This Row],[Fecha]])</f>
        <v>2026</v>
      </c>
      <c r="K7083" t="str">
        <f>TEXT(Ventas_Wellpro[[#This Row],[Fecha]],"MMMM")</f>
        <v>septiembre</v>
      </c>
      <c r="L7083">
        <f>DAY(Ventas_Wellpro[[#This Row],[Fecha]])</f>
        <v>10</v>
      </c>
    </row>
    <row r="7084" spans="2:12" x14ac:dyDescent="0.25">
      <c r="B7084" s="246">
        <v>46275</v>
      </c>
      <c r="C7084" s="74" t="s">
        <v>10</v>
      </c>
      <c r="D7084" s="239" t="s">
        <v>144</v>
      </c>
      <c r="E7084" s="241">
        <v>258.62</v>
      </c>
      <c r="F7084" s="241">
        <v>1</v>
      </c>
      <c r="G7084" s="48">
        <f>+(Ventas_Wellpro[[#This Row],[Precio de Venta]]*0.16)*Ventas_Wellpro[[#This Row],[Cantidad Vendida]]</f>
        <v>41.379200000000004</v>
      </c>
      <c r="H7084" s="243">
        <v>258.62</v>
      </c>
      <c r="I7084" s="17">
        <f>+Ventas_Wellpro[[#This Row],[Total de Venta sin IVA]]+Ventas_Wellpro[[#This Row],[IVA]]</f>
        <v>299.99920000000003</v>
      </c>
      <c r="J7084">
        <f>YEAR(Ventas_Wellpro[[#This Row],[Fecha]])</f>
        <v>2026</v>
      </c>
      <c r="K7084" t="str">
        <f>TEXT(Ventas_Wellpro[[#This Row],[Fecha]],"MMMM")</f>
        <v>septiembre</v>
      </c>
      <c r="L7084">
        <f>DAY(Ventas_Wellpro[[#This Row],[Fecha]])</f>
        <v>10</v>
      </c>
    </row>
    <row r="7085" spans="2:12" x14ac:dyDescent="0.25">
      <c r="B7085" s="245">
        <v>46275</v>
      </c>
      <c r="C7085" s="74" t="s">
        <v>10</v>
      </c>
      <c r="D7085" s="238" t="s">
        <v>144</v>
      </c>
      <c r="E7085" s="240">
        <v>258.62</v>
      </c>
      <c r="F7085" s="240">
        <v>1</v>
      </c>
      <c r="G7085" s="48">
        <f>+(Ventas_Wellpro[[#This Row],[Precio de Venta]]*0.16)*Ventas_Wellpro[[#This Row],[Cantidad Vendida]]</f>
        <v>41.379200000000004</v>
      </c>
      <c r="H7085" s="242">
        <v>258.62</v>
      </c>
      <c r="I7085" s="17">
        <f>+Ventas_Wellpro[[#This Row],[Total de Venta sin IVA]]+Ventas_Wellpro[[#This Row],[IVA]]</f>
        <v>299.99920000000003</v>
      </c>
      <c r="J7085">
        <f>YEAR(Ventas_Wellpro[[#This Row],[Fecha]])</f>
        <v>2026</v>
      </c>
      <c r="K7085" t="str">
        <f>TEXT(Ventas_Wellpro[[#This Row],[Fecha]],"MMMM")</f>
        <v>septiembre</v>
      </c>
      <c r="L7085">
        <f>DAY(Ventas_Wellpro[[#This Row],[Fecha]])</f>
        <v>10</v>
      </c>
    </row>
    <row r="7086" spans="2:12" x14ac:dyDescent="0.25">
      <c r="B7086" s="246">
        <v>46275</v>
      </c>
      <c r="C7086" s="74" t="s">
        <v>10</v>
      </c>
      <c r="D7086" s="239" t="s">
        <v>144</v>
      </c>
      <c r="E7086" s="241">
        <v>258.62</v>
      </c>
      <c r="F7086" s="241">
        <v>1</v>
      </c>
      <c r="G7086" s="48">
        <f>+(Ventas_Wellpro[[#This Row],[Precio de Venta]]*0.16)*Ventas_Wellpro[[#This Row],[Cantidad Vendida]]</f>
        <v>41.379200000000004</v>
      </c>
      <c r="H7086" s="243">
        <v>258.62</v>
      </c>
      <c r="I7086" s="17">
        <f>+Ventas_Wellpro[[#This Row],[Total de Venta sin IVA]]+Ventas_Wellpro[[#This Row],[IVA]]</f>
        <v>299.99920000000003</v>
      </c>
      <c r="J7086">
        <f>YEAR(Ventas_Wellpro[[#This Row],[Fecha]])</f>
        <v>2026</v>
      </c>
      <c r="K7086" t="str">
        <f>TEXT(Ventas_Wellpro[[#This Row],[Fecha]],"MMMM")</f>
        <v>septiembre</v>
      </c>
      <c r="L7086">
        <f>DAY(Ventas_Wellpro[[#This Row],[Fecha]])</f>
        <v>10</v>
      </c>
    </row>
    <row r="7087" spans="2:12" x14ac:dyDescent="0.25">
      <c r="B7087" s="245">
        <v>46275</v>
      </c>
      <c r="C7087" s="74" t="s">
        <v>10</v>
      </c>
      <c r="D7087" s="238" t="s">
        <v>144</v>
      </c>
      <c r="E7087" s="240">
        <v>258.62</v>
      </c>
      <c r="F7087" s="240">
        <v>1</v>
      </c>
      <c r="G7087" s="48">
        <f>+(Ventas_Wellpro[[#This Row],[Precio de Venta]]*0.16)*Ventas_Wellpro[[#This Row],[Cantidad Vendida]]</f>
        <v>41.379200000000004</v>
      </c>
      <c r="H7087" s="242">
        <v>258.62</v>
      </c>
      <c r="I7087" s="17">
        <f>+Ventas_Wellpro[[#This Row],[Total de Venta sin IVA]]+Ventas_Wellpro[[#This Row],[IVA]]</f>
        <v>299.99920000000003</v>
      </c>
      <c r="J7087">
        <f>YEAR(Ventas_Wellpro[[#This Row],[Fecha]])</f>
        <v>2026</v>
      </c>
      <c r="K7087" t="str">
        <f>TEXT(Ventas_Wellpro[[#This Row],[Fecha]],"MMMM")</f>
        <v>septiembre</v>
      </c>
      <c r="L7087">
        <f>DAY(Ventas_Wellpro[[#This Row],[Fecha]])</f>
        <v>10</v>
      </c>
    </row>
    <row r="7088" spans="2:12" x14ac:dyDescent="0.25">
      <c r="B7088" s="246">
        <v>46275</v>
      </c>
      <c r="C7088" s="74" t="s">
        <v>10</v>
      </c>
      <c r="D7088" s="239" t="s">
        <v>144</v>
      </c>
      <c r="E7088" s="241">
        <v>258.62</v>
      </c>
      <c r="F7088" s="241">
        <v>1</v>
      </c>
      <c r="G7088" s="48">
        <f>+(Ventas_Wellpro[[#This Row],[Precio de Venta]]*0.16)*Ventas_Wellpro[[#This Row],[Cantidad Vendida]]</f>
        <v>41.379200000000004</v>
      </c>
      <c r="H7088" s="243">
        <v>258.62</v>
      </c>
      <c r="I7088" s="17">
        <f>+Ventas_Wellpro[[#This Row],[Total de Venta sin IVA]]+Ventas_Wellpro[[#This Row],[IVA]]</f>
        <v>299.99920000000003</v>
      </c>
      <c r="J7088">
        <f>YEAR(Ventas_Wellpro[[#This Row],[Fecha]])</f>
        <v>2026</v>
      </c>
      <c r="K7088" t="str">
        <f>TEXT(Ventas_Wellpro[[#This Row],[Fecha]],"MMMM")</f>
        <v>septiembre</v>
      </c>
      <c r="L7088">
        <f>DAY(Ventas_Wellpro[[#This Row],[Fecha]])</f>
        <v>10</v>
      </c>
    </row>
    <row r="7089" spans="2:12" x14ac:dyDescent="0.25">
      <c r="B7089" s="245">
        <v>46275</v>
      </c>
      <c r="C7089" s="74" t="s">
        <v>10</v>
      </c>
      <c r="D7089" s="238" t="s">
        <v>144</v>
      </c>
      <c r="E7089" s="240">
        <v>258.62</v>
      </c>
      <c r="F7089" s="240">
        <v>1</v>
      </c>
      <c r="G7089" s="48">
        <f>+(Ventas_Wellpro[[#This Row],[Precio de Venta]]*0.16)*Ventas_Wellpro[[#This Row],[Cantidad Vendida]]</f>
        <v>41.379200000000004</v>
      </c>
      <c r="H7089" s="242">
        <v>258.62</v>
      </c>
      <c r="I7089" s="17">
        <f>+Ventas_Wellpro[[#This Row],[Total de Venta sin IVA]]+Ventas_Wellpro[[#This Row],[IVA]]</f>
        <v>299.99920000000003</v>
      </c>
      <c r="J7089">
        <f>YEAR(Ventas_Wellpro[[#This Row],[Fecha]])</f>
        <v>2026</v>
      </c>
      <c r="K7089" t="str">
        <f>TEXT(Ventas_Wellpro[[#This Row],[Fecha]],"MMMM")</f>
        <v>septiembre</v>
      </c>
      <c r="L7089">
        <f>DAY(Ventas_Wellpro[[#This Row],[Fecha]])</f>
        <v>10</v>
      </c>
    </row>
    <row r="7090" spans="2:12" x14ac:dyDescent="0.25">
      <c r="B7090" s="246">
        <v>46276</v>
      </c>
      <c r="C7090" s="74" t="s">
        <v>10</v>
      </c>
      <c r="D7090" s="239" t="s">
        <v>144</v>
      </c>
      <c r="E7090" s="241">
        <v>258.62</v>
      </c>
      <c r="F7090" s="241">
        <v>1</v>
      </c>
      <c r="G7090" s="48">
        <f>+(Ventas_Wellpro[[#This Row],[Precio de Venta]]*0.16)*Ventas_Wellpro[[#This Row],[Cantidad Vendida]]</f>
        <v>41.379200000000004</v>
      </c>
      <c r="H7090" s="243">
        <v>258.62</v>
      </c>
      <c r="I7090" s="17">
        <f>+Ventas_Wellpro[[#This Row],[Total de Venta sin IVA]]+Ventas_Wellpro[[#This Row],[IVA]]</f>
        <v>299.99920000000003</v>
      </c>
      <c r="J7090">
        <f>YEAR(Ventas_Wellpro[[#This Row],[Fecha]])</f>
        <v>2026</v>
      </c>
      <c r="K7090" t="str">
        <f>TEXT(Ventas_Wellpro[[#This Row],[Fecha]],"MMMM")</f>
        <v>septiembre</v>
      </c>
      <c r="L7090">
        <f>DAY(Ventas_Wellpro[[#This Row],[Fecha]])</f>
        <v>11</v>
      </c>
    </row>
    <row r="7091" spans="2:12" x14ac:dyDescent="0.25">
      <c r="B7091" s="245">
        <v>46276</v>
      </c>
      <c r="C7091" s="74" t="s">
        <v>10</v>
      </c>
      <c r="D7091" s="238" t="s">
        <v>144</v>
      </c>
      <c r="E7091" s="240">
        <v>258.62</v>
      </c>
      <c r="F7091" s="240">
        <v>1</v>
      </c>
      <c r="G7091" s="48">
        <f>+(Ventas_Wellpro[[#This Row],[Precio de Venta]]*0.16)*Ventas_Wellpro[[#This Row],[Cantidad Vendida]]</f>
        <v>41.379200000000004</v>
      </c>
      <c r="H7091" s="242">
        <v>258.62</v>
      </c>
      <c r="I7091" s="17">
        <f>+Ventas_Wellpro[[#This Row],[Total de Venta sin IVA]]+Ventas_Wellpro[[#This Row],[IVA]]</f>
        <v>299.99920000000003</v>
      </c>
      <c r="J7091">
        <f>YEAR(Ventas_Wellpro[[#This Row],[Fecha]])</f>
        <v>2026</v>
      </c>
      <c r="K7091" t="str">
        <f>TEXT(Ventas_Wellpro[[#This Row],[Fecha]],"MMMM")</f>
        <v>septiembre</v>
      </c>
      <c r="L7091">
        <f>DAY(Ventas_Wellpro[[#This Row],[Fecha]])</f>
        <v>11</v>
      </c>
    </row>
    <row r="7092" spans="2:12" x14ac:dyDescent="0.25">
      <c r="B7092" s="246">
        <v>46276</v>
      </c>
      <c r="C7092" s="74" t="s">
        <v>10</v>
      </c>
      <c r="D7092" s="239" t="s">
        <v>144</v>
      </c>
      <c r="E7092" s="241">
        <v>258.62</v>
      </c>
      <c r="F7092" s="241">
        <v>1</v>
      </c>
      <c r="G7092" s="48">
        <f>+(Ventas_Wellpro[[#This Row],[Precio de Venta]]*0.16)*Ventas_Wellpro[[#This Row],[Cantidad Vendida]]</f>
        <v>41.379200000000004</v>
      </c>
      <c r="H7092" s="243">
        <v>258.62</v>
      </c>
      <c r="I7092" s="17">
        <f>+Ventas_Wellpro[[#This Row],[Total de Venta sin IVA]]+Ventas_Wellpro[[#This Row],[IVA]]</f>
        <v>299.99920000000003</v>
      </c>
      <c r="J7092">
        <f>YEAR(Ventas_Wellpro[[#This Row],[Fecha]])</f>
        <v>2026</v>
      </c>
      <c r="K7092" t="str">
        <f>TEXT(Ventas_Wellpro[[#This Row],[Fecha]],"MMMM")</f>
        <v>septiembre</v>
      </c>
      <c r="L7092">
        <f>DAY(Ventas_Wellpro[[#This Row],[Fecha]])</f>
        <v>11</v>
      </c>
    </row>
    <row r="7093" spans="2:12" x14ac:dyDescent="0.25">
      <c r="B7093" s="245">
        <v>46276</v>
      </c>
      <c r="C7093" s="74" t="s">
        <v>10</v>
      </c>
      <c r="D7093" s="238" t="s">
        <v>144</v>
      </c>
      <c r="E7093" s="240">
        <v>258.62</v>
      </c>
      <c r="F7093" s="240">
        <v>1</v>
      </c>
      <c r="G7093" s="48">
        <f>+(Ventas_Wellpro[[#This Row],[Precio de Venta]]*0.16)*Ventas_Wellpro[[#This Row],[Cantidad Vendida]]</f>
        <v>41.379200000000004</v>
      </c>
      <c r="H7093" s="242">
        <v>258.62</v>
      </c>
      <c r="I7093" s="17">
        <f>+Ventas_Wellpro[[#This Row],[Total de Venta sin IVA]]+Ventas_Wellpro[[#This Row],[IVA]]</f>
        <v>299.99920000000003</v>
      </c>
      <c r="J7093">
        <f>YEAR(Ventas_Wellpro[[#This Row],[Fecha]])</f>
        <v>2026</v>
      </c>
      <c r="K7093" t="str">
        <f>TEXT(Ventas_Wellpro[[#This Row],[Fecha]],"MMMM")</f>
        <v>septiembre</v>
      </c>
      <c r="L7093">
        <f>DAY(Ventas_Wellpro[[#This Row],[Fecha]])</f>
        <v>11</v>
      </c>
    </row>
    <row r="7094" spans="2:12" x14ac:dyDescent="0.25">
      <c r="B7094" s="246">
        <v>46276</v>
      </c>
      <c r="C7094" s="74" t="s">
        <v>10</v>
      </c>
      <c r="D7094" s="239" t="s">
        <v>144</v>
      </c>
      <c r="E7094" s="241">
        <v>258.62</v>
      </c>
      <c r="F7094" s="241">
        <v>1</v>
      </c>
      <c r="G7094" s="48">
        <f>+(Ventas_Wellpro[[#This Row],[Precio de Venta]]*0.16)*Ventas_Wellpro[[#This Row],[Cantidad Vendida]]</f>
        <v>41.379200000000004</v>
      </c>
      <c r="H7094" s="243">
        <v>258.62</v>
      </c>
      <c r="I7094" s="17">
        <f>+Ventas_Wellpro[[#This Row],[Total de Venta sin IVA]]+Ventas_Wellpro[[#This Row],[IVA]]</f>
        <v>299.99920000000003</v>
      </c>
      <c r="J7094">
        <f>YEAR(Ventas_Wellpro[[#This Row],[Fecha]])</f>
        <v>2026</v>
      </c>
      <c r="K7094" t="str">
        <f>TEXT(Ventas_Wellpro[[#This Row],[Fecha]],"MMMM")</f>
        <v>septiembre</v>
      </c>
      <c r="L7094">
        <f>DAY(Ventas_Wellpro[[#This Row],[Fecha]])</f>
        <v>11</v>
      </c>
    </row>
    <row r="7095" spans="2:12" x14ac:dyDescent="0.25">
      <c r="B7095" s="245">
        <v>46276</v>
      </c>
      <c r="C7095" s="74" t="s">
        <v>10</v>
      </c>
      <c r="D7095" s="238" t="s">
        <v>144</v>
      </c>
      <c r="E7095" s="240">
        <v>258.62</v>
      </c>
      <c r="F7095" s="240">
        <v>1</v>
      </c>
      <c r="G7095" s="48">
        <f>+(Ventas_Wellpro[[#This Row],[Precio de Venta]]*0.16)*Ventas_Wellpro[[#This Row],[Cantidad Vendida]]</f>
        <v>41.379200000000004</v>
      </c>
      <c r="H7095" s="242">
        <v>258.62</v>
      </c>
      <c r="I7095" s="17">
        <f>+Ventas_Wellpro[[#This Row],[Total de Venta sin IVA]]+Ventas_Wellpro[[#This Row],[IVA]]</f>
        <v>299.99920000000003</v>
      </c>
      <c r="J7095">
        <f>YEAR(Ventas_Wellpro[[#This Row],[Fecha]])</f>
        <v>2026</v>
      </c>
      <c r="K7095" t="str">
        <f>TEXT(Ventas_Wellpro[[#This Row],[Fecha]],"MMMM")</f>
        <v>septiembre</v>
      </c>
      <c r="L7095">
        <f>DAY(Ventas_Wellpro[[#This Row],[Fecha]])</f>
        <v>11</v>
      </c>
    </row>
    <row r="7096" spans="2:12" x14ac:dyDescent="0.25">
      <c r="B7096" s="246">
        <v>46276</v>
      </c>
      <c r="C7096" s="74" t="s">
        <v>10</v>
      </c>
      <c r="D7096" s="239" t="s">
        <v>144</v>
      </c>
      <c r="E7096" s="241">
        <v>258.62</v>
      </c>
      <c r="F7096" s="241">
        <v>1</v>
      </c>
      <c r="G7096" s="48">
        <f>+(Ventas_Wellpro[[#This Row],[Precio de Venta]]*0.16)*Ventas_Wellpro[[#This Row],[Cantidad Vendida]]</f>
        <v>41.379200000000004</v>
      </c>
      <c r="H7096" s="243">
        <v>258.62</v>
      </c>
      <c r="I7096" s="17">
        <f>+Ventas_Wellpro[[#This Row],[Total de Venta sin IVA]]+Ventas_Wellpro[[#This Row],[IVA]]</f>
        <v>299.99920000000003</v>
      </c>
      <c r="J7096">
        <f>YEAR(Ventas_Wellpro[[#This Row],[Fecha]])</f>
        <v>2026</v>
      </c>
      <c r="K7096" t="str">
        <f>TEXT(Ventas_Wellpro[[#This Row],[Fecha]],"MMMM")</f>
        <v>septiembre</v>
      </c>
      <c r="L7096">
        <f>DAY(Ventas_Wellpro[[#This Row],[Fecha]])</f>
        <v>11</v>
      </c>
    </row>
    <row r="7097" spans="2:12" x14ac:dyDescent="0.25">
      <c r="B7097" s="245">
        <v>46279</v>
      </c>
      <c r="C7097" s="74" t="s">
        <v>10</v>
      </c>
      <c r="D7097" s="238" t="s">
        <v>144</v>
      </c>
      <c r="E7097" s="240">
        <v>258.62</v>
      </c>
      <c r="F7097" s="240">
        <v>1</v>
      </c>
      <c r="G7097" s="48">
        <f>+(Ventas_Wellpro[[#This Row],[Precio de Venta]]*0.16)*Ventas_Wellpro[[#This Row],[Cantidad Vendida]]</f>
        <v>41.379200000000004</v>
      </c>
      <c r="H7097" s="242">
        <v>258.62</v>
      </c>
      <c r="I7097" s="17">
        <f>+Ventas_Wellpro[[#This Row],[Total de Venta sin IVA]]+Ventas_Wellpro[[#This Row],[IVA]]</f>
        <v>299.99920000000003</v>
      </c>
      <c r="J7097">
        <f>YEAR(Ventas_Wellpro[[#This Row],[Fecha]])</f>
        <v>2026</v>
      </c>
      <c r="K7097" t="str">
        <f>TEXT(Ventas_Wellpro[[#This Row],[Fecha]],"MMMM")</f>
        <v>septiembre</v>
      </c>
      <c r="L7097">
        <f>DAY(Ventas_Wellpro[[#This Row],[Fecha]])</f>
        <v>14</v>
      </c>
    </row>
    <row r="7098" spans="2:12" x14ac:dyDescent="0.25">
      <c r="B7098" s="246">
        <v>46279</v>
      </c>
      <c r="C7098" s="74" t="s">
        <v>10</v>
      </c>
      <c r="D7098" s="239" t="s">
        <v>144</v>
      </c>
      <c r="E7098" s="241">
        <v>258.62</v>
      </c>
      <c r="F7098" s="241">
        <v>1</v>
      </c>
      <c r="G7098" s="48">
        <f>+(Ventas_Wellpro[[#This Row],[Precio de Venta]]*0.16)*Ventas_Wellpro[[#This Row],[Cantidad Vendida]]</f>
        <v>41.379200000000004</v>
      </c>
      <c r="H7098" s="243">
        <v>258.62</v>
      </c>
      <c r="I7098" s="17">
        <f>+Ventas_Wellpro[[#This Row],[Total de Venta sin IVA]]+Ventas_Wellpro[[#This Row],[IVA]]</f>
        <v>299.99920000000003</v>
      </c>
      <c r="J7098">
        <f>YEAR(Ventas_Wellpro[[#This Row],[Fecha]])</f>
        <v>2026</v>
      </c>
      <c r="K7098" t="str">
        <f>TEXT(Ventas_Wellpro[[#This Row],[Fecha]],"MMMM")</f>
        <v>septiembre</v>
      </c>
      <c r="L7098">
        <f>DAY(Ventas_Wellpro[[#This Row],[Fecha]])</f>
        <v>14</v>
      </c>
    </row>
    <row r="7099" spans="2:12" x14ac:dyDescent="0.25">
      <c r="B7099" s="245">
        <v>46279</v>
      </c>
      <c r="C7099" s="74" t="s">
        <v>10</v>
      </c>
      <c r="D7099" s="238" t="s">
        <v>144</v>
      </c>
      <c r="E7099" s="240">
        <v>258.62</v>
      </c>
      <c r="F7099" s="240">
        <v>1</v>
      </c>
      <c r="G7099" s="48">
        <f>+(Ventas_Wellpro[[#This Row],[Precio de Venta]]*0.16)*Ventas_Wellpro[[#This Row],[Cantidad Vendida]]</f>
        <v>41.379200000000004</v>
      </c>
      <c r="H7099" s="242">
        <v>258.62</v>
      </c>
      <c r="I7099" s="17">
        <f>+Ventas_Wellpro[[#This Row],[Total de Venta sin IVA]]+Ventas_Wellpro[[#This Row],[IVA]]</f>
        <v>299.99920000000003</v>
      </c>
      <c r="J7099">
        <f>YEAR(Ventas_Wellpro[[#This Row],[Fecha]])</f>
        <v>2026</v>
      </c>
      <c r="K7099" t="str">
        <f>TEXT(Ventas_Wellpro[[#This Row],[Fecha]],"MMMM")</f>
        <v>septiembre</v>
      </c>
      <c r="L7099">
        <f>DAY(Ventas_Wellpro[[#This Row],[Fecha]])</f>
        <v>14</v>
      </c>
    </row>
    <row r="7100" spans="2:12" x14ac:dyDescent="0.25">
      <c r="B7100" s="246">
        <v>46279</v>
      </c>
      <c r="C7100" s="74" t="s">
        <v>10</v>
      </c>
      <c r="D7100" s="239" t="s">
        <v>144</v>
      </c>
      <c r="E7100" s="241">
        <v>258.62</v>
      </c>
      <c r="F7100" s="241">
        <v>1</v>
      </c>
      <c r="G7100" s="48">
        <f>+(Ventas_Wellpro[[#This Row],[Precio de Venta]]*0.16)*Ventas_Wellpro[[#This Row],[Cantidad Vendida]]</f>
        <v>41.379200000000004</v>
      </c>
      <c r="H7100" s="243">
        <v>258.62</v>
      </c>
      <c r="I7100" s="17">
        <f>+Ventas_Wellpro[[#This Row],[Total de Venta sin IVA]]+Ventas_Wellpro[[#This Row],[IVA]]</f>
        <v>299.99920000000003</v>
      </c>
      <c r="J7100">
        <f>YEAR(Ventas_Wellpro[[#This Row],[Fecha]])</f>
        <v>2026</v>
      </c>
      <c r="K7100" t="str">
        <f>TEXT(Ventas_Wellpro[[#This Row],[Fecha]],"MMMM")</f>
        <v>septiembre</v>
      </c>
      <c r="L7100">
        <f>DAY(Ventas_Wellpro[[#This Row],[Fecha]])</f>
        <v>14</v>
      </c>
    </row>
    <row r="7101" spans="2:12" x14ac:dyDescent="0.25">
      <c r="B7101" s="245">
        <v>46279</v>
      </c>
      <c r="C7101" s="74" t="s">
        <v>10</v>
      </c>
      <c r="D7101" s="238" t="s">
        <v>144</v>
      </c>
      <c r="E7101" s="240">
        <v>258.62</v>
      </c>
      <c r="F7101" s="240">
        <v>1</v>
      </c>
      <c r="G7101" s="48">
        <f>+(Ventas_Wellpro[[#This Row],[Precio de Venta]]*0.16)*Ventas_Wellpro[[#This Row],[Cantidad Vendida]]</f>
        <v>41.379200000000004</v>
      </c>
      <c r="H7101" s="242">
        <v>258.62</v>
      </c>
      <c r="I7101" s="17">
        <f>+Ventas_Wellpro[[#This Row],[Total de Venta sin IVA]]+Ventas_Wellpro[[#This Row],[IVA]]</f>
        <v>299.99920000000003</v>
      </c>
      <c r="J7101">
        <f>YEAR(Ventas_Wellpro[[#This Row],[Fecha]])</f>
        <v>2026</v>
      </c>
      <c r="K7101" t="str">
        <f>TEXT(Ventas_Wellpro[[#This Row],[Fecha]],"MMMM")</f>
        <v>septiembre</v>
      </c>
      <c r="L7101">
        <f>DAY(Ventas_Wellpro[[#This Row],[Fecha]])</f>
        <v>14</v>
      </c>
    </row>
    <row r="7102" spans="2:12" x14ac:dyDescent="0.25">
      <c r="B7102" s="246">
        <v>46279</v>
      </c>
      <c r="C7102" s="74" t="s">
        <v>10</v>
      </c>
      <c r="D7102" s="239" t="s">
        <v>144</v>
      </c>
      <c r="E7102" s="241">
        <v>258.62</v>
      </c>
      <c r="F7102" s="241">
        <v>1</v>
      </c>
      <c r="G7102" s="48">
        <f>+(Ventas_Wellpro[[#This Row],[Precio de Venta]]*0.16)*Ventas_Wellpro[[#This Row],[Cantidad Vendida]]</f>
        <v>41.379200000000004</v>
      </c>
      <c r="H7102" s="243">
        <v>258.62</v>
      </c>
      <c r="I7102" s="17">
        <f>+Ventas_Wellpro[[#This Row],[Total de Venta sin IVA]]+Ventas_Wellpro[[#This Row],[IVA]]</f>
        <v>299.99920000000003</v>
      </c>
      <c r="J7102">
        <f>YEAR(Ventas_Wellpro[[#This Row],[Fecha]])</f>
        <v>2026</v>
      </c>
      <c r="K7102" t="str">
        <f>TEXT(Ventas_Wellpro[[#This Row],[Fecha]],"MMMM")</f>
        <v>septiembre</v>
      </c>
      <c r="L7102">
        <f>DAY(Ventas_Wellpro[[#This Row],[Fecha]])</f>
        <v>14</v>
      </c>
    </row>
    <row r="7103" spans="2:12" x14ac:dyDescent="0.25">
      <c r="B7103" s="245">
        <v>46279</v>
      </c>
      <c r="C7103" s="74" t="s">
        <v>10</v>
      </c>
      <c r="D7103" s="238" t="s">
        <v>144</v>
      </c>
      <c r="E7103" s="240">
        <v>258.62</v>
      </c>
      <c r="F7103" s="240">
        <v>1</v>
      </c>
      <c r="G7103" s="48">
        <f>+(Ventas_Wellpro[[#This Row],[Precio de Venta]]*0.16)*Ventas_Wellpro[[#This Row],[Cantidad Vendida]]</f>
        <v>41.379200000000004</v>
      </c>
      <c r="H7103" s="242">
        <v>258.62</v>
      </c>
      <c r="I7103" s="17">
        <f>+Ventas_Wellpro[[#This Row],[Total de Venta sin IVA]]+Ventas_Wellpro[[#This Row],[IVA]]</f>
        <v>299.99920000000003</v>
      </c>
      <c r="J7103">
        <f>YEAR(Ventas_Wellpro[[#This Row],[Fecha]])</f>
        <v>2026</v>
      </c>
      <c r="K7103" t="str">
        <f>TEXT(Ventas_Wellpro[[#This Row],[Fecha]],"MMMM")</f>
        <v>septiembre</v>
      </c>
      <c r="L7103">
        <f>DAY(Ventas_Wellpro[[#This Row],[Fecha]])</f>
        <v>14</v>
      </c>
    </row>
    <row r="7104" spans="2:12" x14ac:dyDescent="0.25">
      <c r="B7104" s="246">
        <v>46279</v>
      </c>
      <c r="C7104" s="74" t="s">
        <v>10</v>
      </c>
      <c r="D7104" s="239" t="s">
        <v>144</v>
      </c>
      <c r="E7104" s="241">
        <v>258.62</v>
      </c>
      <c r="F7104" s="241">
        <v>1</v>
      </c>
      <c r="G7104" s="48">
        <f>+(Ventas_Wellpro[[#This Row],[Precio de Venta]]*0.16)*Ventas_Wellpro[[#This Row],[Cantidad Vendida]]</f>
        <v>41.379200000000004</v>
      </c>
      <c r="H7104" s="243">
        <v>258.62</v>
      </c>
      <c r="I7104" s="17">
        <f>+Ventas_Wellpro[[#This Row],[Total de Venta sin IVA]]+Ventas_Wellpro[[#This Row],[IVA]]</f>
        <v>299.99920000000003</v>
      </c>
      <c r="J7104">
        <f>YEAR(Ventas_Wellpro[[#This Row],[Fecha]])</f>
        <v>2026</v>
      </c>
      <c r="K7104" t="str">
        <f>TEXT(Ventas_Wellpro[[#This Row],[Fecha]],"MMMM")</f>
        <v>septiembre</v>
      </c>
      <c r="L7104">
        <f>DAY(Ventas_Wellpro[[#This Row],[Fecha]])</f>
        <v>14</v>
      </c>
    </row>
    <row r="7105" spans="2:12" x14ac:dyDescent="0.25">
      <c r="B7105" s="245">
        <v>46279</v>
      </c>
      <c r="C7105" s="74" t="s">
        <v>10</v>
      </c>
      <c r="D7105" s="238" t="s">
        <v>144</v>
      </c>
      <c r="E7105" s="240">
        <v>258.62</v>
      </c>
      <c r="F7105" s="240">
        <v>1</v>
      </c>
      <c r="G7105" s="48">
        <f>+(Ventas_Wellpro[[#This Row],[Precio de Venta]]*0.16)*Ventas_Wellpro[[#This Row],[Cantidad Vendida]]</f>
        <v>41.379200000000004</v>
      </c>
      <c r="H7105" s="242">
        <v>258.62</v>
      </c>
      <c r="I7105" s="17">
        <f>+Ventas_Wellpro[[#This Row],[Total de Venta sin IVA]]+Ventas_Wellpro[[#This Row],[IVA]]</f>
        <v>299.99920000000003</v>
      </c>
      <c r="J7105">
        <f>YEAR(Ventas_Wellpro[[#This Row],[Fecha]])</f>
        <v>2026</v>
      </c>
      <c r="K7105" t="str">
        <f>TEXT(Ventas_Wellpro[[#This Row],[Fecha]],"MMMM")</f>
        <v>septiembre</v>
      </c>
      <c r="L7105">
        <f>DAY(Ventas_Wellpro[[#This Row],[Fecha]])</f>
        <v>14</v>
      </c>
    </row>
    <row r="7106" spans="2:12" x14ac:dyDescent="0.25">
      <c r="B7106" s="246">
        <v>46280</v>
      </c>
      <c r="C7106" s="74" t="s">
        <v>10</v>
      </c>
      <c r="D7106" s="239" t="s">
        <v>144</v>
      </c>
      <c r="E7106" s="241">
        <v>258.62</v>
      </c>
      <c r="F7106" s="241">
        <v>1</v>
      </c>
      <c r="G7106" s="48">
        <f>+(Ventas_Wellpro[[#This Row],[Precio de Venta]]*0.16)*Ventas_Wellpro[[#This Row],[Cantidad Vendida]]</f>
        <v>41.379200000000004</v>
      </c>
      <c r="H7106" s="243">
        <v>258.62</v>
      </c>
      <c r="I7106" s="17">
        <f>+Ventas_Wellpro[[#This Row],[Total de Venta sin IVA]]+Ventas_Wellpro[[#This Row],[IVA]]</f>
        <v>299.99920000000003</v>
      </c>
      <c r="J7106">
        <f>YEAR(Ventas_Wellpro[[#This Row],[Fecha]])</f>
        <v>2026</v>
      </c>
      <c r="K7106" t="str">
        <f>TEXT(Ventas_Wellpro[[#This Row],[Fecha]],"MMMM")</f>
        <v>septiembre</v>
      </c>
      <c r="L7106">
        <f>DAY(Ventas_Wellpro[[#This Row],[Fecha]])</f>
        <v>15</v>
      </c>
    </row>
    <row r="7107" spans="2:12" x14ac:dyDescent="0.25">
      <c r="B7107" s="245">
        <v>46280</v>
      </c>
      <c r="C7107" s="74" t="s">
        <v>10</v>
      </c>
      <c r="D7107" s="238" t="s">
        <v>144</v>
      </c>
      <c r="E7107" s="240">
        <v>258.62</v>
      </c>
      <c r="F7107" s="240">
        <v>1</v>
      </c>
      <c r="G7107" s="48">
        <f>+(Ventas_Wellpro[[#This Row],[Precio de Venta]]*0.16)*Ventas_Wellpro[[#This Row],[Cantidad Vendida]]</f>
        <v>41.379200000000004</v>
      </c>
      <c r="H7107" s="242">
        <v>258.62</v>
      </c>
      <c r="I7107" s="17">
        <f>+Ventas_Wellpro[[#This Row],[Total de Venta sin IVA]]+Ventas_Wellpro[[#This Row],[IVA]]</f>
        <v>299.99920000000003</v>
      </c>
      <c r="J7107">
        <f>YEAR(Ventas_Wellpro[[#This Row],[Fecha]])</f>
        <v>2026</v>
      </c>
      <c r="K7107" t="str">
        <f>TEXT(Ventas_Wellpro[[#This Row],[Fecha]],"MMMM")</f>
        <v>septiembre</v>
      </c>
      <c r="L7107">
        <f>DAY(Ventas_Wellpro[[#This Row],[Fecha]])</f>
        <v>15</v>
      </c>
    </row>
    <row r="7108" spans="2:12" x14ac:dyDescent="0.25">
      <c r="B7108" s="246">
        <v>46282</v>
      </c>
      <c r="C7108" s="74" t="s">
        <v>10</v>
      </c>
      <c r="D7108" s="239" t="s">
        <v>144</v>
      </c>
      <c r="E7108" s="241">
        <v>258.62</v>
      </c>
      <c r="F7108" s="241">
        <v>1</v>
      </c>
      <c r="G7108" s="48">
        <f>+(Ventas_Wellpro[[#This Row],[Precio de Venta]]*0.16)*Ventas_Wellpro[[#This Row],[Cantidad Vendida]]</f>
        <v>41.379200000000004</v>
      </c>
      <c r="H7108" s="243">
        <v>258.62</v>
      </c>
      <c r="I7108" s="17">
        <f>+Ventas_Wellpro[[#This Row],[Total de Venta sin IVA]]+Ventas_Wellpro[[#This Row],[IVA]]</f>
        <v>299.99920000000003</v>
      </c>
      <c r="J7108">
        <f>YEAR(Ventas_Wellpro[[#This Row],[Fecha]])</f>
        <v>2026</v>
      </c>
      <c r="K7108" t="str">
        <f>TEXT(Ventas_Wellpro[[#This Row],[Fecha]],"MMMM")</f>
        <v>septiembre</v>
      </c>
      <c r="L7108">
        <f>DAY(Ventas_Wellpro[[#This Row],[Fecha]])</f>
        <v>17</v>
      </c>
    </row>
    <row r="7109" spans="2:12" x14ac:dyDescent="0.25">
      <c r="B7109" s="245">
        <v>46282</v>
      </c>
      <c r="C7109" s="74" t="s">
        <v>10</v>
      </c>
      <c r="D7109" s="238" t="s">
        <v>144</v>
      </c>
      <c r="E7109" s="240">
        <v>258.62</v>
      </c>
      <c r="F7109" s="240">
        <v>1</v>
      </c>
      <c r="G7109" s="48">
        <f>+(Ventas_Wellpro[[#This Row],[Precio de Venta]]*0.16)*Ventas_Wellpro[[#This Row],[Cantidad Vendida]]</f>
        <v>41.379200000000004</v>
      </c>
      <c r="H7109" s="242">
        <v>258.62</v>
      </c>
      <c r="I7109" s="17">
        <f>+Ventas_Wellpro[[#This Row],[Total de Venta sin IVA]]+Ventas_Wellpro[[#This Row],[IVA]]</f>
        <v>299.99920000000003</v>
      </c>
      <c r="J7109">
        <f>YEAR(Ventas_Wellpro[[#This Row],[Fecha]])</f>
        <v>2026</v>
      </c>
      <c r="K7109" t="str">
        <f>TEXT(Ventas_Wellpro[[#This Row],[Fecha]],"MMMM")</f>
        <v>septiembre</v>
      </c>
      <c r="L7109">
        <f>DAY(Ventas_Wellpro[[#This Row],[Fecha]])</f>
        <v>17</v>
      </c>
    </row>
    <row r="7110" spans="2:12" x14ac:dyDescent="0.25">
      <c r="B7110" s="246">
        <v>46282</v>
      </c>
      <c r="C7110" s="74" t="s">
        <v>10</v>
      </c>
      <c r="D7110" s="239" t="s">
        <v>144</v>
      </c>
      <c r="E7110" s="241">
        <v>258.62</v>
      </c>
      <c r="F7110" s="241">
        <v>1</v>
      </c>
      <c r="G7110" s="48">
        <f>+(Ventas_Wellpro[[#This Row],[Precio de Venta]]*0.16)*Ventas_Wellpro[[#This Row],[Cantidad Vendida]]</f>
        <v>41.379200000000004</v>
      </c>
      <c r="H7110" s="243">
        <v>258.62</v>
      </c>
      <c r="I7110" s="17">
        <f>+Ventas_Wellpro[[#This Row],[Total de Venta sin IVA]]+Ventas_Wellpro[[#This Row],[IVA]]</f>
        <v>299.99920000000003</v>
      </c>
      <c r="J7110">
        <f>YEAR(Ventas_Wellpro[[#This Row],[Fecha]])</f>
        <v>2026</v>
      </c>
      <c r="K7110" t="str">
        <f>TEXT(Ventas_Wellpro[[#This Row],[Fecha]],"MMMM")</f>
        <v>septiembre</v>
      </c>
      <c r="L7110">
        <f>DAY(Ventas_Wellpro[[#This Row],[Fecha]])</f>
        <v>17</v>
      </c>
    </row>
    <row r="7111" spans="2:12" x14ac:dyDescent="0.25">
      <c r="B7111" s="245">
        <v>46282</v>
      </c>
      <c r="C7111" s="74" t="s">
        <v>10</v>
      </c>
      <c r="D7111" s="238" t="s">
        <v>144</v>
      </c>
      <c r="E7111" s="240">
        <v>258.62</v>
      </c>
      <c r="F7111" s="240">
        <v>1</v>
      </c>
      <c r="G7111" s="48">
        <f>+(Ventas_Wellpro[[#This Row],[Precio de Venta]]*0.16)*Ventas_Wellpro[[#This Row],[Cantidad Vendida]]</f>
        <v>41.379200000000004</v>
      </c>
      <c r="H7111" s="242">
        <v>258.62</v>
      </c>
      <c r="I7111" s="17">
        <f>+Ventas_Wellpro[[#This Row],[Total de Venta sin IVA]]+Ventas_Wellpro[[#This Row],[IVA]]</f>
        <v>299.99920000000003</v>
      </c>
      <c r="J7111">
        <f>YEAR(Ventas_Wellpro[[#This Row],[Fecha]])</f>
        <v>2026</v>
      </c>
      <c r="K7111" t="str">
        <f>TEXT(Ventas_Wellpro[[#This Row],[Fecha]],"MMMM")</f>
        <v>septiembre</v>
      </c>
      <c r="L7111">
        <f>DAY(Ventas_Wellpro[[#This Row],[Fecha]])</f>
        <v>17</v>
      </c>
    </row>
    <row r="7112" spans="2:12" x14ac:dyDescent="0.25">
      <c r="B7112" s="246">
        <v>46282</v>
      </c>
      <c r="C7112" s="74" t="s">
        <v>10</v>
      </c>
      <c r="D7112" s="239" t="s">
        <v>144</v>
      </c>
      <c r="E7112" s="241">
        <v>258.62</v>
      </c>
      <c r="F7112" s="241">
        <v>1</v>
      </c>
      <c r="G7112" s="48">
        <f>+(Ventas_Wellpro[[#This Row],[Precio de Venta]]*0.16)*Ventas_Wellpro[[#This Row],[Cantidad Vendida]]</f>
        <v>41.379200000000004</v>
      </c>
      <c r="H7112" s="243">
        <v>258.62</v>
      </c>
      <c r="I7112" s="17">
        <f>+Ventas_Wellpro[[#This Row],[Total de Venta sin IVA]]+Ventas_Wellpro[[#This Row],[IVA]]</f>
        <v>299.99920000000003</v>
      </c>
      <c r="J7112">
        <f>YEAR(Ventas_Wellpro[[#This Row],[Fecha]])</f>
        <v>2026</v>
      </c>
      <c r="K7112" t="str">
        <f>TEXT(Ventas_Wellpro[[#This Row],[Fecha]],"MMMM")</f>
        <v>septiembre</v>
      </c>
      <c r="L7112">
        <f>DAY(Ventas_Wellpro[[#This Row],[Fecha]])</f>
        <v>17</v>
      </c>
    </row>
    <row r="7113" spans="2:12" x14ac:dyDescent="0.25">
      <c r="B7113" s="245">
        <v>46282</v>
      </c>
      <c r="C7113" s="74" t="s">
        <v>10</v>
      </c>
      <c r="D7113" s="238" t="s">
        <v>144</v>
      </c>
      <c r="E7113" s="240">
        <v>258.62</v>
      </c>
      <c r="F7113" s="240">
        <v>1</v>
      </c>
      <c r="G7113" s="48">
        <f>+(Ventas_Wellpro[[#This Row],[Precio de Venta]]*0.16)*Ventas_Wellpro[[#This Row],[Cantidad Vendida]]</f>
        <v>41.379200000000004</v>
      </c>
      <c r="H7113" s="242">
        <v>258.62</v>
      </c>
      <c r="I7113" s="17">
        <f>+Ventas_Wellpro[[#This Row],[Total de Venta sin IVA]]+Ventas_Wellpro[[#This Row],[IVA]]</f>
        <v>299.99920000000003</v>
      </c>
      <c r="J7113">
        <f>YEAR(Ventas_Wellpro[[#This Row],[Fecha]])</f>
        <v>2026</v>
      </c>
      <c r="K7113" t="str">
        <f>TEXT(Ventas_Wellpro[[#This Row],[Fecha]],"MMMM")</f>
        <v>septiembre</v>
      </c>
      <c r="L7113">
        <f>DAY(Ventas_Wellpro[[#This Row],[Fecha]])</f>
        <v>17</v>
      </c>
    </row>
    <row r="7114" spans="2:12" x14ac:dyDescent="0.25">
      <c r="B7114" s="246">
        <v>46282</v>
      </c>
      <c r="C7114" s="74" t="s">
        <v>10</v>
      </c>
      <c r="D7114" s="239" t="s">
        <v>144</v>
      </c>
      <c r="E7114" s="241">
        <v>258.62</v>
      </c>
      <c r="F7114" s="241">
        <v>1</v>
      </c>
      <c r="G7114" s="48">
        <f>+(Ventas_Wellpro[[#This Row],[Precio de Venta]]*0.16)*Ventas_Wellpro[[#This Row],[Cantidad Vendida]]</f>
        <v>41.379200000000004</v>
      </c>
      <c r="H7114" s="243">
        <v>258.62</v>
      </c>
      <c r="I7114" s="17">
        <f>+Ventas_Wellpro[[#This Row],[Total de Venta sin IVA]]+Ventas_Wellpro[[#This Row],[IVA]]</f>
        <v>299.99920000000003</v>
      </c>
      <c r="J7114">
        <f>YEAR(Ventas_Wellpro[[#This Row],[Fecha]])</f>
        <v>2026</v>
      </c>
      <c r="K7114" t="str">
        <f>TEXT(Ventas_Wellpro[[#This Row],[Fecha]],"MMMM")</f>
        <v>septiembre</v>
      </c>
      <c r="L7114">
        <f>DAY(Ventas_Wellpro[[#This Row],[Fecha]])</f>
        <v>17</v>
      </c>
    </row>
    <row r="7115" spans="2:12" x14ac:dyDescent="0.25">
      <c r="B7115" s="245">
        <v>46282</v>
      </c>
      <c r="C7115" s="74" t="s">
        <v>10</v>
      </c>
      <c r="D7115" s="238" t="s">
        <v>144</v>
      </c>
      <c r="E7115" s="240">
        <v>258.62</v>
      </c>
      <c r="F7115" s="240">
        <v>1</v>
      </c>
      <c r="G7115" s="48">
        <f>+(Ventas_Wellpro[[#This Row],[Precio de Venta]]*0.16)*Ventas_Wellpro[[#This Row],[Cantidad Vendida]]</f>
        <v>41.379200000000004</v>
      </c>
      <c r="H7115" s="242">
        <v>258.62</v>
      </c>
      <c r="I7115" s="17">
        <f>+Ventas_Wellpro[[#This Row],[Total de Venta sin IVA]]+Ventas_Wellpro[[#This Row],[IVA]]</f>
        <v>299.99920000000003</v>
      </c>
      <c r="J7115">
        <f>YEAR(Ventas_Wellpro[[#This Row],[Fecha]])</f>
        <v>2026</v>
      </c>
      <c r="K7115" t="str">
        <f>TEXT(Ventas_Wellpro[[#This Row],[Fecha]],"MMMM")</f>
        <v>septiembre</v>
      </c>
      <c r="L7115">
        <f>DAY(Ventas_Wellpro[[#This Row],[Fecha]])</f>
        <v>17</v>
      </c>
    </row>
    <row r="7116" spans="2:12" x14ac:dyDescent="0.25">
      <c r="B7116" s="246">
        <v>46282</v>
      </c>
      <c r="C7116" s="74" t="s">
        <v>10</v>
      </c>
      <c r="D7116" s="239" t="s">
        <v>144</v>
      </c>
      <c r="E7116" s="241">
        <v>258.62</v>
      </c>
      <c r="F7116" s="241">
        <v>1</v>
      </c>
      <c r="G7116" s="48">
        <f>+(Ventas_Wellpro[[#This Row],[Precio de Venta]]*0.16)*Ventas_Wellpro[[#This Row],[Cantidad Vendida]]</f>
        <v>41.379200000000004</v>
      </c>
      <c r="H7116" s="243">
        <v>258.62</v>
      </c>
      <c r="I7116" s="17">
        <f>+Ventas_Wellpro[[#This Row],[Total de Venta sin IVA]]+Ventas_Wellpro[[#This Row],[IVA]]</f>
        <v>299.99920000000003</v>
      </c>
      <c r="J7116">
        <f>YEAR(Ventas_Wellpro[[#This Row],[Fecha]])</f>
        <v>2026</v>
      </c>
      <c r="K7116" t="str">
        <f>TEXT(Ventas_Wellpro[[#This Row],[Fecha]],"MMMM")</f>
        <v>septiembre</v>
      </c>
      <c r="L7116">
        <f>DAY(Ventas_Wellpro[[#This Row],[Fecha]])</f>
        <v>17</v>
      </c>
    </row>
    <row r="7117" spans="2:12" x14ac:dyDescent="0.25">
      <c r="B7117" s="245">
        <v>46283</v>
      </c>
      <c r="C7117" s="74" t="s">
        <v>10</v>
      </c>
      <c r="D7117" s="238" t="s">
        <v>144</v>
      </c>
      <c r="E7117" s="240">
        <v>258.62</v>
      </c>
      <c r="F7117" s="240">
        <v>1</v>
      </c>
      <c r="G7117" s="48">
        <f>+(Ventas_Wellpro[[#This Row],[Precio de Venta]]*0.16)*Ventas_Wellpro[[#This Row],[Cantidad Vendida]]</f>
        <v>41.379200000000004</v>
      </c>
      <c r="H7117" s="242">
        <v>258.62</v>
      </c>
      <c r="I7117" s="17">
        <f>+Ventas_Wellpro[[#This Row],[Total de Venta sin IVA]]+Ventas_Wellpro[[#This Row],[IVA]]</f>
        <v>299.99920000000003</v>
      </c>
      <c r="J7117">
        <f>YEAR(Ventas_Wellpro[[#This Row],[Fecha]])</f>
        <v>2026</v>
      </c>
      <c r="K7117" t="str">
        <f>TEXT(Ventas_Wellpro[[#This Row],[Fecha]],"MMMM")</f>
        <v>septiembre</v>
      </c>
      <c r="L7117">
        <f>DAY(Ventas_Wellpro[[#This Row],[Fecha]])</f>
        <v>18</v>
      </c>
    </row>
    <row r="7118" spans="2:12" x14ac:dyDescent="0.25">
      <c r="B7118" s="246">
        <v>46283</v>
      </c>
      <c r="C7118" s="74" t="s">
        <v>10</v>
      </c>
      <c r="D7118" s="239" t="s">
        <v>144</v>
      </c>
      <c r="E7118" s="241">
        <v>258.62</v>
      </c>
      <c r="F7118" s="241">
        <v>1</v>
      </c>
      <c r="G7118" s="48">
        <f>+(Ventas_Wellpro[[#This Row],[Precio de Venta]]*0.16)*Ventas_Wellpro[[#This Row],[Cantidad Vendida]]</f>
        <v>41.379200000000004</v>
      </c>
      <c r="H7118" s="243">
        <v>258.62</v>
      </c>
      <c r="I7118" s="17">
        <f>+Ventas_Wellpro[[#This Row],[Total de Venta sin IVA]]+Ventas_Wellpro[[#This Row],[IVA]]</f>
        <v>299.99920000000003</v>
      </c>
      <c r="J7118">
        <f>YEAR(Ventas_Wellpro[[#This Row],[Fecha]])</f>
        <v>2026</v>
      </c>
      <c r="K7118" t="str">
        <f>TEXT(Ventas_Wellpro[[#This Row],[Fecha]],"MMMM")</f>
        <v>septiembre</v>
      </c>
      <c r="L7118">
        <f>DAY(Ventas_Wellpro[[#This Row],[Fecha]])</f>
        <v>18</v>
      </c>
    </row>
    <row r="7119" spans="2:12" x14ac:dyDescent="0.25">
      <c r="B7119" s="245">
        <v>46283</v>
      </c>
      <c r="C7119" s="74" t="s">
        <v>10</v>
      </c>
      <c r="D7119" s="238" t="s">
        <v>144</v>
      </c>
      <c r="E7119" s="240">
        <v>258.62</v>
      </c>
      <c r="F7119" s="240">
        <v>1</v>
      </c>
      <c r="G7119" s="48">
        <f>+(Ventas_Wellpro[[#This Row],[Precio de Venta]]*0.16)*Ventas_Wellpro[[#This Row],[Cantidad Vendida]]</f>
        <v>41.379200000000004</v>
      </c>
      <c r="H7119" s="242">
        <v>258.62</v>
      </c>
      <c r="I7119" s="17">
        <f>+Ventas_Wellpro[[#This Row],[Total de Venta sin IVA]]+Ventas_Wellpro[[#This Row],[IVA]]</f>
        <v>299.99920000000003</v>
      </c>
      <c r="J7119">
        <f>YEAR(Ventas_Wellpro[[#This Row],[Fecha]])</f>
        <v>2026</v>
      </c>
      <c r="K7119" t="str">
        <f>TEXT(Ventas_Wellpro[[#This Row],[Fecha]],"MMMM")</f>
        <v>septiembre</v>
      </c>
      <c r="L7119">
        <f>DAY(Ventas_Wellpro[[#This Row],[Fecha]])</f>
        <v>18</v>
      </c>
    </row>
    <row r="7120" spans="2:12" x14ac:dyDescent="0.25">
      <c r="B7120" s="246">
        <v>46283</v>
      </c>
      <c r="C7120" s="74" t="s">
        <v>10</v>
      </c>
      <c r="D7120" s="239" t="s">
        <v>144</v>
      </c>
      <c r="E7120" s="241">
        <v>258.62</v>
      </c>
      <c r="F7120" s="241">
        <v>1</v>
      </c>
      <c r="G7120" s="48">
        <f>+(Ventas_Wellpro[[#This Row],[Precio de Venta]]*0.16)*Ventas_Wellpro[[#This Row],[Cantidad Vendida]]</f>
        <v>41.379200000000004</v>
      </c>
      <c r="H7120" s="243">
        <v>258.62</v>
      </c>
      <c r="I7120" s="17">
        <f>+Ventas_Wellpro[[#This Row],[Total de Venta sin IVA]]+Ventas_Wellpro[[#This Row],[IVA]]</f>
        <v>299.99920000000003</v>
      </c>
      <c r="J7120">
        <f>YEAR(Ventas_Wellpro[[#This Row],[Fecha]])</f>
        <v>2026</v>
      </c>
      <c r="K7120" t="str">
        <f>TEXT(Ventas_Wellpro[[#This Row],[Fecha]],"MMMM")</f>
        <v>septiembre</v>
      </c>
      <c r="L7120">
        <f>DAY(Ventas_Wellpro[[#This Row],[Fecha]])</f>
        <v>18</v>
      </c>
    </row>
    <row r="7121" spans="2:12" x14ac:dyDescent="0.25">
      <c r="B7121" s="245">
        <v>46283</v>
      </c>
      <c r="C7121" s="74" t="s">
        <v>10</v>
      </c>
      <c r="D7121" s="238" t="s">
        <v>144</v>
      </c>
      <c r="E7121" s="240">
        <v>258.62</v>
      </c>
      <c r="F7121" s="240">
        <v>1</v>
      </c>
      <c r="G7121" s="48">
        <f>+(Ventas_Wellpro[[#This Row],[Precio de Venta]]*0.16)*Ventas_Wellpro[[#This Row],[Cantidad Vendida]]</f>
        <v>41.379200000000004</v>
      </c>
      <c r="H7121" s="242">
        <v>258.62</v>
      </c>
      <c r="I7121" s="17">
        <f>+Ventas_Wellpro[[#This Row],[Total de Venta sin IVA]]+Ventas_Wellpro[[#This Row],[IVA]]</f>
        <v>299.99920000000003</v>
      </c>
      <c r="J7121">
        <f>YEAR(Ventas_Wellpro[[#This Row],[Fecha]])</f>
        <v>2026</v>
      </c>
      <c r="K7121" t="str">
        <f>TEXT(Ventas_Wellpro[[#This Row],[Fecha]],"MMMM")</f>
        <v>septiembre</v>
      </c>
      <c r="L7121">
        <f>DAY(Ventas_Wellpro[[#This Row],[Fecha]])</f>
        <v>18</v>
      </c>
    </row>
    <row r="7122" spans="2:12" x14ac:dyDescent="0.25">
      <c r="B7122" s="245">
        <v>46283</v>
      </c>
      <c r="C7122" s="74" t="s">
        <v>17</v>
      </c>
      <c r="D7122" s="238" t="s">
        <v>196</v>
      </c>
      <c r="E7122" s="240">
        <v>498.66</v>
      </c>
      <c r="F7122" s="240">
        <v>6</v>
      </c>
      <c r="G7122" s="48">
        <f>+(Ventas_Wellpro[[#This Row],[Precio de Venta]]*0.16)*Ventas_Wellpro[[#This Row],[Cantidad Vendida]]</f>
        <v>478.71360000000004</v>
      </c>
      <c r="H7122" s="242">
        <v>2991.96</v>
      </c>
      <c r="I7122" s="17">
        <f>+Ventas_Wellpro[[#This Row],[Total de Venta sin IVA]]+Ventas_Wellpro[[#This Row],[IVA]]</f>
        <v>3470.6736000000001</v>
      </c>
      <c r="J7122">
        <f>YEAR(Ventas_Wellpro[[#This Row],[Fecha]])</f>
        <v>2026</v>
      </c>
      <c r="K7122" t="str">
        <f>TEXT(Ventas_Wellpro[[#This Row],[Fecha]],"MMMM")</f>
        <v>septiembre</v>
      </c>
      <c r="L7122">
        <f>DAY(Ventas_Wellpro[[#This Row],[Fecha]])</f>
        <v>18</v>
      </c>
    </row>
    <row r="7123" spans="2:12" x14ac:dyDescent="0.25">
      <c r="B7123" s="246">
        <v>46283</v>
      </c>
      <c r="C7123" s="74" t="s">
        <v>17</v>
      </c>
      <c r="D7123" s="238" t="s">
        <v>196</v>
      </c>
      <c r="E7123" s="241">
        <v>498.66</v>
      </c>
      <c r="F7123" s="241">
        <v>6</v>
      </c>
      <c r="G7123" s="48">
        <f>+(Ventas_Wellpro[[#This Row],[Precio de Venta]]*0.16)*Ventas_Wellpro[[#This Row],[Cantidad Vendida]]</f>
        <v>478.71360000000004</v>
      </c>
      <c r="H7123" s="243">
        <v>2991.96</v>
      </c>
      <c r="I7123" s="17">
        <f>+Ventas_Wellpro[[#This Row],[Total de Venta sin IVA]]+Ventas_Wellpro[[#This Row],[IVA]]</f>
        <v>3470.6736000000001</v>
      </c>
      <c r="J7123">
        <f>YEAR(Ventas_Wellpro[[#This Row],[Fecha]])</f>
        <v>2026</v>
      </c>
      <c r="K7123" t="str">
        <f>TEXT(Ventas_Wellpro[[#This Row],[Fecha]],"MMMM")</f>
        <v>septiembre</v>
      </c>
      <c r="L7123">
        <f>DAY(Ventas_Wellpro[[#This Row],[Fecha]])</f>
        <v>18</v>
      </c>
    </row>
    <row r="7124" spans="2:12" x14ac:dyDescent="0.25">
      <c r="B7124" s="245">
        <v>46283</v>
      </c>
      <c r="C7124" s="74" t="s">
        <v>17</v>
      </c>
      <c r="D7124" s="238" t="s">
        <v>196</v>
      </c>
      <c r="E7124" s="240">
        <v>498.66</v>
      </c>
      <c r="F7124" s="240">
        <v>6</v>
      </c>
      <c r="G7124" s="48">
        <f>+(Ventas_Wellpro[[#This Row],[Precio de Venta]]*0.16)*Ventas_Wellpro[[#This Row],[Cantidad Vendida]]</f>
        <v>478.71360000000004</v>
      </c>
      <c r="H7124" s="242">
        <v>2991.96</v>
      </c>
      <c r="I7124" s="17">
        <f>+Ventas_Wellpro[[#This Row],[Total de Venta sin IVA]]+Ventas_Wellpro[[#This Row],[IVA]]</f>
        <v>3470.6736000000001</v>
      </c>
      <c r="J7124">
        <f>YEAR(Ventas_Wellpro[[#This Row],[Fecha]])</f>
        <v>2026</v>
      </c>
      <c r="K7124" t="str">
        <f>TEXT(Ventas_Wellpro[[#This Row],[Fecha]],"MMMM")</f>
        <v>septiembre</v>
      </c>
      <c r="L7124">
        <f>DAY(Ventas_Wellpro[[#This Row],[Fecha]])</f>
        <v>18</v>
      </c>
    </row>
    <row r="7125" spans="2:12" x14ac:dyDescent="0.25">
      <c r="B7125" s="246">
        <v>46283</v>
      </c>
      <c r="C7125" s="74" t="s">
        <v>17</v>
      </c>
      <c r="D7125" s="238" t="s">
        <v>196</v>
      </c>
      <c r="E7125" s="241">
        <v>498.66</v>
      </c>
      <c r="F7125" s="241">
        <v>6</v>
      </c>
      <c r="G7125" s="48">
        <f>+(Ventas_Wellpro[[#This Row],[Precio de Venta]]*0.16)*Ventas_Wellpro[[#This Row],[Cantidad Vendida]]</f>
        <v>478.71360000000004</v>
      </c>
      <c r="H7125" s="243">
        <v>2991.96</v>
      </c>
      <c r="I7125" s="17">
        <f>+Ventas_Wellpro[[#This Row],[Total de Venta sin IVA]]+Ventas_Wellpro[[#This Row],[IVA]]</f>
        <v>3470.6736000000001</v>
      </c>
      <c r="J7125">
        <f>YEAR(Ventas_Wellpro[[#This Row],[Fecha]])</f>
        <v>2026</v>
      </c>
      <c r="K7125" t="str">
        <f>TEXT(Ventas_Wellpro[[#This Row],[Fecha]],"MMMM")</f>
        <v>septiembre</v>
      </c>
      <c r="L7125">
        <f>DAY(Ventas_Wellpro[[#This Row],[Fecha]])</f>
        <v>18</v>
      </c>
    </row>
    <row r="7126" spans="2:12" x14ac:dyDescent="0.25">
      <c r="B7126" s="245">
        <v>46283</v>
      </c>
      <c r="C7126" s="74" t="s">
        <v>17</v>
      </c>
      <c r="D7126" s="238" t="s">
        <v>196</v>
      </c>
      <c r="E7126" s="240">
        <v>498.66</v>
      </c>
      <c r="F7126" s="240">
        <v>6</v>
      </c>
      <c r="G7126" s="48">
        <f>+(Ventas_Wellpro[[#This Row],[Precio de Venta]]*0.16)*Ventas_Wellpro[[#This Row],[Cantidad Vendida]]</f>
        <v>478.71360000000004</v>
      </c>
      <c r="H7126" s="242">
        <v>2991.96</v>
      </c>
      <c r="I7126" s="17">
        <f>+Ventas_Wellpro[[#This Row],[Total de Venta sin IVA]]+Ventas_Wellpro[[#This Row],[IVA]]</f>
        <v>3470.6736000000001</v>
      </c>
      <c r="J7126">
        <f>YEAR(Ventas_Wellpro[[#This Row],[Fecha]])</f>
        <v>2026</v>
      </c>
      <c r="K7126" t="str">
        <f>TEXT(Ventas_Wellpro[[#This Row],[Fecha]],"MMMM")</f>
        <v>septiembre</v>
      </c>
      <c r="L7126">
        <f>DAY(Ventas_Wellpro[[#This Row],[Fecha]])</f>
        <v>18</v>
      </c>
    </row>
    <row r="7127" spans="2:12" x14ac:dyDescent="0.25">
      <c r="B7127" s="246">
        <v>46283</v>
      </c>
      <c r="C7127" s="74" t="s">
        <v>17</v>
      </c>
      <c r="D7127" s="238" t="s">
        <v>196</v>
      </c>
      <c r="E7127" s="241">
        <v>498.66</v>
      </c>
      <c r="F7127" s="241">
        <v>6</v>
      </c>
      <c r="G7127" s="48">
        <f>+(Ventas_Wellpro[[#This Row],[Precio de Venta]]*0.16)*Ventas_Wellpro[[#This Row],[Cantidad Vendida]]</f>
        <v>478.71360000000004</v>
      </c>
      <c r="H7127" s="243">
        <v>2991.96</v>
      </c>
      <c r="I7127" s="17">
        <f>+Ventas_Wellpro[[#This Row],[Total de Venta sin IVA]]+Ventas_Wellpro[[#This Row],[IVA]]</f>
        <v>3470.6736000000001</v>
      </c>
      <c r="J7127">
        <f>YEAR(Ventas_Wellpro[[#This Row],[Fecha]])</f>
        <v>2026</v>
      </c>
      <c r="K7127" t="str">
        <f>TEXT(Ventas_Wellpro[[#This Row],[Fecha]],"MMMM")</f>
        <v>septiembre</v>
      </c>
      <c r="L7127">
        <f>DAY(Ventas_Wellpro[[#This Row],[Fecha]])</f>
        <v>18</v>
      </c>
    </row>
    <row r="7128" spans="2:12" x14ac:dyDescent="0.25">
      <c r="B7128" s="245">
        <v>46283</v>
      </c>
      <c r="C7128" s="74" t="s">
        <v>17</v>
      </c>
      <c r="D7128" s="238" t="s">
        <v>196</v>
      </c>
      <c r="E7128" s="240">
        <v>498.66</v>
      </c>
      <c r="F7128" s="240">
        <v>6</v>
      </c>
      <c r="G7128" s="48">
        <f>+(Ventas_Wellpro[[#This Row],[Precio de Venta]]*0.16)*Ventas_Wellpro[[#This Row],[Cantidad Vendida]]</f>
        <v>478.71360000000004</v>
      </c>
      <c r="H7128" s="242">
        <v>2991.96</v>
      </c>
      <c r="I7128" s="17">
        <f>+Ventas_Wellpro[[#This Row],[Total de Venta sin IVA]]+Ventas_Wellpro[[#This Row],[IVA]]</f>
        <v>3470.6736000000001</v>
      </c>
      <c r="J7128">
        <f>YEAR(Ventas_Wellpro[[#This Row],[Fecha]])</f>
        <v>2026</v>
      </c>
      <c r="K7128" t="str">
        <f>TEXT(Ventas_Wellpro[[#This Row],[Fecha]],"MMMM")</f>
        <v>septiembre</v>
      </c>
      <c r="L7128">
        <f>DAY(Ventas_Wellpro[[#This Row],[Fecha]])</f>
        <v>18</v>
      </c>
    </row>
    <row r="7129" spans="2:12" x14ac:dyDescent="0.25">
      <c r="B7129" s="246">
        <v>46283</v>
      </c>
      <c r="C7129" s="74" t="s">
        <v>17</v>
      </c>
      <c r="D7129" s="238" t="s">
        <v>196</v>
      </c>
      <c r="E7129" s="241">
        <v>498.66</v>
      </c>
      <c r="F7129" s="241">
        <v>12</v>
      </c>
      <c r="G7129" s="48">
        <f>+(Ventas_Wellpro[[#This Row],[Precio de Venta]]*0.16)*Ventas_Wellpro[[#This Row],[Cantidad Vendida]]</f>
        <v>957.42720000000008</v>
      </c>
      <c r="H7129" s="243">
        <v>5983.92</v>
      </c>
      <c r="I7129" s="17">
        <f>+Ventas_Wellpro[[#This Row],[Total de Venta sin IVA]]+Ventas_Wellpro[[#This Row],[IVA]]</f>
        <v>6941.3472000000002</v>
      </c>
      <c r="J7129">
        <f>YEAR(Ventas_Wellpro[[#This Row],[Fecha]])</f>
        <v>2026</v>
      </c>
      <c r="K7129" t="str">
        <f>TEXT(Ventas_Wellpro[[#This Row],[Fecha]],"MMMM")</f>
        <v>septiembre</v>
      </c>
      <c r="L7129">
        <f>DAY(Ventas_Wellpro[[#This Row],[Fecha]])</f>
        <v>18</v>
      </c>
    </row>
    <row r="7130" spans="2:12" x14ac:dyDescent="0.25">
      <c r="B7130" s="245">
        <v>46283</v>
      </c>
      <c r="C7130" s="74" t="s">
        <v>17</v>
      </c>
      <c r="D7130" s="238" t="s">
        <v>196</v>
      </c>
      <c r="E7130" s="240">
        <v>498.66</v>
      </c>
      <c r="F7130" s="240">
        <v>24</v>
      </c>
      <c r="G7130" s="48">
        <f>+(Ventas_Wellpro[[#This Row],[Precio de Venta]]*0.16)*Ventas_Wellpro[[#This Row],[Cantidad Vendida]]</f>
        <v>1914.8544000000002</v>
      </c>
      <c r="H7130" s="242">
        <v>11967.84</v>
      </c>
      <c r="I7130" s="17">
        <f>+Ventas_Wellpro[[#This Row],[Total de Venta sin IVA]]+Ventas_Wellpro[[#This Row],[IVA]]</f>
        <v>13882.6944</v>
      </c>
      <c r="J7130">
        <f>YEAR(Ventas_Wellpro[[#This Row],[Fecha]])</f>
        <v>2026</v>
      </c>
      <c r="K7130" t="str">
        <f>TEXT(Ventas_Wellpro[[#This Row],[Fecha]],"MMMM")</f>
        <v>septiembre</v>
      </c>
      <c r="L7130">
        <f>DAY(Ventas_Wellpro[[#This Row],[Fecha]])</f>
        <v>18</v>
      </c>
    </row>
    <row r="7131" spans="2:12" x14ac:dyDescent="0.25">
      <c r="B7131" s="246">
        <v>46283</v>
      </c>
      <c r="C7131" s="74" t="s">
        <v>17</v>
      </c>
      <c r="D7131" s="238" t="s">
        <v>196</v>
      </c>
      <c r="E7131" s="241">
        <v>498.66</v>
      </c>
      <c r="F7131" s="241">
        <v>6</v>
      </c>
      <c r="G7131" s="48">
        <f>+(Ventas_Wellpro[[#This Row],[Precio de Venta]]*0.16)*Ventas_Wellpro[[#This Row],[Cantidad Vendida]]</f>
        <v>478.71360000000004</v>
      </c>
      <c r="H7131" s="243">
        <v>2991.96</v>
      </c>
      <c r="I7131" s="17">
        <f>+Ventas_Wellpro[[#This Row],[Total de Venta sin IVA]]+Ventas_Wellpro[[#This Row],[IVA]]</f>
        <v>3470.6736000000001</v>
      </c>
      <c r="J7131">
        <f>YEAR(Ventas_Wellpro[[#This Row],[Fecha]])</f>
        <v>2026</v>
      </c>
      <c r="K7131" t="str">
        <f>TEXT(Ventas_Wellpro[[#This Row],[Fecha]],"MMMM")</f>
        <v>septiembre</v>
      </c>
      <c r="L7131">
        <f>DAY(Ventas_Wellpro[[#This Row],[Fecha]])</f>
        <v>18</v>
      </c>
    </row>
    <row r="7132" spans="2:12" x14ac:dyDescent="0.25">
      <c r="B7132" s="245">
        <v>46283</v>
      </c>
      <c r="C7132" s="74" t="s">
        <v>17</v>
      </c>
      <c r="D7132" s="238" t="s">
        <v>196</v>
      </c>
      <c r="E7132" s="240">
        <v>498.66</v>
      </c>
      <c r="F7132" s="240">
        <v>6</v>
      </c>
      <c r="G7132" s="48">
        <f>+(Ventas_Wellpro[[#This Row],[Precio de Venta]]*0.16)*Ventas_Wellpro[[#This Row],[Cantidad Vendida]]</f>
        <v>478.71360000000004</v>
      </c>
      <c r="H7132" s="242">
        <v>2991.96</v>
      </c>
      <c r="I7132" s="17">
        <f>+Ventas_Wellpro[[#This Row],[Total de Venta sin IVA]]+Ventas_Wellpro[[#This Row],[IVA]]</f>
        <v>3470.6736000000001</v>
      </c>
      <c r="J7132">
        <f>YEAR(Ventas_Wellpro[[#This Row],[Fecha]])</f>
        <v>2026</v>
      </c>
      <c r="K7132" t="str">
        <f>TEXT(Ventas_Wellpro[[#This Row],[Fecha]],"MMMM")</f>
        <v>septiembre</v>
      </c>
      <c r="L7132">
        <f>DAY(Ventas_Wellpro[[#This Row],[Fecha]])</f>
        <v>18</v>
      </c>
    </row>
    <row r="7133" spans="2:12" x14ac:dyDescent="0.25">
      <c r="B7133" s="246">
        <v>46283</v>
      </c>
      <c r="C7133" s="74" t="s">
        <v>17</v>
      </c>
      <c r="D7133" s="238" t="s">
        <v>196</v>
      </c>
      <c r="E7133" s="241">
        <v>498.66</v>
      </c>
      <c r="F7133" s="241">
        <v>6</v>
      </c>
      <c r="G7133" s="48">
        <f>+(Ventas_Wellpro[[#This Row],[Precio de Venta]]*0.16)*Ventas_Wellpro[[#This Row],[Cantidad Vendida]]</f>
        <v>478.71360000000004</v>
      </c>
      <c r="H7133" s="243">
        <v>2991.96</v>
      </c>
      <c r="I7133" s="17">
        <f>+Ventas_Wellpro[[#This Row],[Total de Venta sin IVA]]+Ventas_Wellpro[[#This Row],[IVA]]</f>
        <v>3470.6736000000001</v>
      </c>
      <c r="J7133">
        <f>YEAR(Ventas_Wellpro[[#This Row],[Fecha]])</f>
        <v>2026</v>
      </c>
      <c r="K7133" t="str">
        <f>TEXT(Ventas_Wellpro[[#This Row],[Fecha]],"MMMM")</f>
        <v>septiembre</v>
      </c>
      <c r="L7133">
        <f>DAY(Ventas_Wellpro[[#This Row],[Fecha]])</f>
        <v>18</v>
      </c>
    </row>
    <row r="7134" spans="2:12" x14ac:dyDescent="0.25">
      <c r="B7134" s="245">
        <v>46275</v>
      </c>
      <c r="C7134" s="74" t="s">
        <v>15</v>
      </c>
      <c r="D7134" s="238" t="s">
        <v>215</v>
      </c>
      <c r="E7134" s="240">
        <v>505.86</v>
      </c>
      <c r="F7134" s="240">
        <v>58</v>
      </c>
      <c r="G7134" s="48">
        <f>+(Ventas_Wellpro[[#This Row],[Precio de Venta]]*0.16)*Ventas_Wellpro[[#This Row],[Cantidad Vendida]]</f>
        <v>4694.3807999999999</v>
      </c>
      <c r="H7134" s="242">
        <v>29339.88</v>
      </c>
      <c r="I7134" s="17">
        <f>+Ventas_Wellpro[[#This Row],[Total de Venta sin IVA]]+Ventas_Wellpro[[#This Row],[IVA]]</f>
        <v>34034.260800000004</v>
      </c>
      <c r="J7134">
        <f>YEAR(Ventas_Wellpro[[#This Row],[Fecha]])</f>
        <v>2026</v>
      </c>
      <c r="K7134" t="str">
        <f>TEXT(Ventas_Wellpro[[#This Row],[Fecha]],"MMMM")</f>
        <v>septiembre</v>
      </c>
      <c r="L7134">
        <f>DAY(Ventas_Wellpro[[#This Row],[Fecha]])</f>
        <v>10</v>
      </c>
    </row>
    <row r="7135" spans="2:12" x14ac:dyDescent="0.25">
      <c r="B7135" s="246">
        <v>46282</v>
      </c>
      <c r="C7135" s="74" t="s">
        <v>15</v>
      </c>
      <c r="D7135" s="239" t="s">
        <v>145</v>
      </c>
      <c r="E7135" s="241">
        <v>632.99</v>
      </c>
      <c r="F7135" s="241">
        <v>8</v>
      </c>
      <c r="G7135" s="48">
        <f>+(Ventas_Wellpro[[#This Row],[Precio de Venta]]*0.16)*Ventas_Wellpro[[#This Row],[Cantidad Vendida]]</f>
        <v>810.22720000000004</v>
      </c>
      <c r="H7135" s="243">
        <v>5063.92</v>
      </c>
      <c r="I7135" s="17">
        <f>+Ventas_Wellpro[[#This Row],[Total de Venta sin IVA]]+Ventas_Wellpro[[#This Row],[IVA]]</f>
        <v>5874.1472000000003</v>
      </c>
      <c r="J7135">
        <f>YEAR(Ventas_Wellpro[[#This Row],[Fecha]])</f>
        <v>2026</v>
      </c>
      <c r="K7135" t="str">
        <f>TEXT(Ventas_Wellpro[[#This Row],[Fecha]],"MMMM")</f>
        <v>septiembre</v>
      </c>
      <c r="L7135">
        <f>DAY(Ventas_Wellpro[[#This Row],[Fecha]])</f>
        <v>17</v>
      </c>
    </row>
    <row r="7136" spans="2:12" x14ac:dyDescent="0.25">
      <c r="B7136" s="246">
        <v>46275</v>
      </c>
      <c r="C7136" s="123" t="s">
        <v>147</v>
      </c>
      <c r="D7136" s="239" t="s">
        <v>144</v>
      </c>
      <c r="E7136" s="241">
        <v>68.965000000000003</v>
      </c>
      <c r="F7136" s="241">
        <v>2</v>
      </c>
      <c r="G7136" s="48">
        <f>+(Ventas_Wellpro[[#This Row],[Precio de Venta]]*0.16)*Ventas_Wellpro[[#This Row],[Cantidad Vendida]]</f>
        <v>22.068800000000003</v>
      </c>
      <c r="H7136" s="243">
        <v>137.93</v>
      </c>
      <c r="I7136" s="17">
        <f>+Ventas_Wellpro[[#This Row],[Total de Venta sin IVA]]+Ventas_Wellpro[[#This Row],[IVA]]</f>
        <v>159.99880000000002</v>
      </c>
      <c r="J7136">
        <f>YEAR(Ventas_Wellpro[[#This Row],[Fecha]])</f>
        <v>2026</v>
      </c>
      <c r="K7136" t="str">
        <f>TEXT(Ventas_Wellpro[[#This Row],[Fecha]],"MMMM")</f>
        <v>septiembre</v>
      </c>
      <c r="L7136">
        <f>DAY(Ventas_Wellpro[[#This Row],[Fecha]])</f>
        <v>10</v>
      </c>
    </row>
    <row r="7137" spans="2:12" x14ac:dyDescent="0.25">
      <c r="B7137" s="245">
        <v>46275</v>
      </c>
      <c r="C7137" s="123" t="s">
        <v>147</v>
      </c>
      <c r="D7137" s="238" t="s">
        <v>144</v>
      </c>
      <c r="E7137" s="240">
        <v>68.97</v>
      </c>
      <c r="F7137" s="240">
        <v>1</v>
      </c>
      <c r="G7137" s="48">
        <f>+(Ventas_Wellpro[[#This Row],[Precio de Venta]]*0.16)*Ventas_Wellpro[[#This Row],[Cantidad Vendida]]</f>
        <v>11.0352</v>
      </c>
      <c r="H7137" s="242">
        <v>68.97</v>
      </c>
      <c r="I7137" s="17">
        <f>+Ventas_Wellpro[[#This Row],[Total de Venta sin IVA]]+Ventas_Wellpro[[#This Row],[IVA]]</f>
        <v>80.005200000000002</v>
      </c>
      <c r="J7137">
        <f>YEAR(Ventas_Wellpro[[#This Row],[Fecha]])</f>
        <v>2026</v>
      </c>
      <c r="K7137" t="str">
        <f>TEXT(Ventas_Wellpro[[#This Row],[Fecha]],"MMMM")</f>
        <v>septiembre</v>
      </c>
      <c r="L7137">
        <f>DAY(Ventas_Wellpro[[#This Row],[Fecha]])</f>
        <v>10</v>
      </c>
    </row>
    <row r="7138" spans="2:12" x14ac:dyDescent="0.25">
      <c r="B7138" s="246">
        <v>46275</v>
      </c>
      <c r="C7138" s="123" t="s">
        <v>147</v>
      </c>
      <c r="D7138" s="239" t="s">
        <v>144</v>
      </c>
      <c r="E7138" s="241">
        <v>68.97</v>
      </c>
      <c r="F7138" s="241">
        <v>1</v>
      </c>
      <c r="G7138" s="48">
        <f>+(Ventas_Wellpro[[#This Row],[Precio de Venta]]*0.16)*Ventas_Wellpro[[#This Row],[Cantidad Vendida]]</f>
        <v>11.0352</v>
      </c>
      <c r="H7138" s="243">
        <v>68.97</v>
      </c>
      <c r="I7138" s="17">
        <f>+Ventas_Wellpro[[#This Row],[Total de Venta sin IVA]]+Ventas_Wellpro[[#This Row],[IVA]]</f>
        <v>80.005200000000002</v>
      </c>
      <c r="J7138">
        <f>YEAR(Ventas_Wellpro[[#This Row],[Fecha]])</f>
        <v>2026</v>
      </c>
      <c r="K7138" t="str">
        <f>TEXT(Ventas_Wellpro[[#This Row],[Fecha]],"MMMM")</f>
        <v>septiembre</v>
      </c>
      <c r="L7138">
        <f>DAY(Ventas_Wellpro[[#This Row],[Fecha]])</f>
        <v>10</v>
      </c>
    </row>
    <row r="7139" spans="2:12" x14ac:dyDescent="0.25">
      <c r="B7139" s="245">
        <v>46275</v>
      </c>
      <c r="C7139" s="123" t="s">
        <v>147</v>
      </c>
      <c r="D7139" s="238" t="s">
        <v>144</v>
      </c>
      <c r="E7139" s="240">
        <v>68.97</v>
      </c>
      <c r="F7139" s="240">
        <v>1</v>
      </c>
      <c r="G7139" s="48">
        <f>+(Ventas_Wellpro[[#This Row],[Precio de Venta]]*0.16)*Ventas_Wellpro[[#This Row],[Cantidad Vendida]]</f>
        <v>11.0352</v>
      </c>
      <c r="H7139" s="242">
        <v>68.97</v>
      </c>
      <c r="I7139" s="17">
        <f>+Ventas_Wellpro[[#This Row],[Total de Venta sin IVA]]+Ventas_Wellpro[[#This Row],[IVA]]</f>
        <v>80.005200000000002</v>
      </c>
      <c r="J7139">
        <f>YEAR(Ventas_Wellpro[[#This Row],[Fecha]])</f>
        <v>2026</v>
      </c>
      <c r="K7139" t="str">
        <f>TEXT(Ventas_Wellpro[[#This Row],[Fecha]],"MMMM")</f>
        <v>septiembre</v>
      </c>
      <c r="L7139">
        <f>DAY(Ventas_Wellpro[[#This Row],[Fecha]])</f>
        <v>10</v>
      </c>
    </row>
    <row r="7140" spans="2:12" x14ac:dyDescent="0.25">
      <c r="B7140" s="246">
        <v>46276</v>
      </c>
      <c r="C7140" s="123" t="s">
        <v>147</v>
      </c>
      <c r="D7140" s="239" t="s">
        <v>144</v>
      </c>
      <c r="E7140" s="241">
        <v>68.966700000000003</v>
      </c>
      <c r="F7140" s="241">
        <v>3</v>
      </c>
      <c r="G7140" s="48">
        <f>+(Ventas_Wellpro[[#This Row],[Precio de Venta]]*0.16)*Ventas_Wellpro[[#This Row],[Cantidad Vendida]]</f>
        <v>33.104016000000001</v>
      </c>
      <c r="H7140" s="243">
        <v>206.9</v>
      </c>
      <c r="I7140" s="17">
        <f>+Ventas_Wellpro[[#This Row],[Total de Venta sin IVA]]+Ventas_Wellpro[[#This Row],[IVA]]</f>
        <v>240.00401600000001</v>
      </c>
      <c r="J7140">
        <f>YEAR(Ventas_Wellpro[[#This Row],[Fecha]])</f>
        <v>2026</v>
      </c>
      <c r="K7140" t="str">
        <f>TEXT(Ventas_Wellpro[[#This Row],[Fecha]],"MMMM")</f>
        <v>septiembre</v>
      </c>
      <c r="L7140">
        <f>DAY(Ventas_Wellpro[[#This Row],[Fecha]])</f>
        <v>11</v>
      </c>
    </row>
    <row r="7141" spans="2:12" x14ac:dyDescent="0.25">
      <c r="B7141" s="245">
        <v>46276</v>
      </c>
      <c r="C7141" s="123" t="s">
        <v>147</v>
      </c>
      <c r="D7141" s="238" t="s">
        <v>144</v>
      </c>
      <c r="E7141" s="240">
        <v>68.97</v>
      </c>
      <c r="F7141" s="240">
        <v>1</v>
      </c>
      <c r="G7141" s="48">
        <f>+(Ventas_Wellpro[[#This Row],[Precio de Venta]]*0.16)*Ventas_Wellpro[[#This Row],[Cantidad Vendida]]</f>
        <v>11.0352</v>
      </c>
      <c r="H7141" s="242">
        <v>68.97</v>
      </c>
      <c r="I7141" s="17">
        <f>+Ventas_Wellpro[[#This Row],[Total de Venta sin IVA]]+Ventas_Wellpro[[#This Row],[IVA]]</f>
        <v>80.005200000000002</v>
      </c>
      <c r="J7141">
        <f>YEAR(Ventas_Wellpro[[#This Row],[Fecha]])</f>
        <v>2026</v>
      </c>
      <c r="K7141" t="str">
        <f>TEXT(Ventas_Wellpro[[#This Row],[Fecha]],"MMMM")</f>
        <v>septiembre</v>
      </c>
      <c r="L7141">
        <f>DAY(Ventas_Wellpro[[#This Row],[Fecha]])</f>
        <v>11</v>
      </c>
    </row>
    <row r="7142" spans="2:12" x14ac:dyDescent="0.25">
      <c r="B7142" s="246">
        <v>46276</v>
      </c>
      <c r="C7142" s="123" t="s">
        <v>147</v>
      </c>
      <c r="D7142" s="239" t="s">
        <v>144</v>
      </c>
      <c r="E7142" s="241">
        <v>68.97</v>
      </c>
      <c r="F7142" s="241">
        <v>1</v>
      </c>
      <c r="G7142" s="48">
        <f>+(Ventas_Wellpro[[#This Row],[Precio de Venta]]*0.16)*Ventas_Wellpro[[#This Row],[Cantidad Vendida]]</f>
        <v>11.0352</v>
      </c>
      <c r="H7142" s="243">
        <v>68.97</v>
      </c>
      <c r="I7142" s="17">
        <f>+Ventas_Wellpro[[#This Row],[Total de Venta sin IVA]]+Ventas_Wellpro[[#This Row],[IVA]]</f>
        <v>80.005200000000002</v>
      </c>
      <c r="J7142">
        <f>YEAR(Ventas_Wellpro[[#This Row],[Fecha]])</f>
        <v>2026</v>
      </c>
      <c r="K7142" t="str">
        <f>TEXT(Ventas_Wellpro[[#This Row],[Fecha]],"MMMM")</f>
        <v>septiembre</v>
      </c>
      <c r="L7142">
        <f>DAY(Ventas_Wellpro[[#This Row],[Fecha]])</f>
        <v>11</v>
      </c>
    </row>
    <row r="7143" spans="2:12" x14ac:dyDescent="0.25">
      <c r="B7143" s="245">
        <v>46276</v>
      </c>
      <c r="C7143" s="123" t="s">
        <v>147</v>
      </c>
      <c r="D7143" s="238" t="s">
        <v>144</v>
      </c>
      <c r="E7143" s="240">
        <v>68.97</v>
      </c>
      <c r="F7143" s="240">
        <v>1</v>
      </c>
      <c r="G7143" s="48">
        <f>+(Ventas_Wellpro[[#This Row],[Precio de Venta]]*0.16)*Ventas_Wellpro[[#This Row],[Cantidad Vendida]]</f>
        <v>11.0352</v>
      </c>
      <c r="H7143" s="242">
        <v>68.97</v>
      </c>
      <c r="I7143" s="17">
        <f>+Ventas_Wellpro[[#This Row],[Total de Venta sin IVA]]+Ventas_Wellpro[[#This Row],[IVA]]</f>
        <v>80.005200000000002</v>
      </c>
      <c r="J7143">
        <f>YEAR(Ventas_Wellpro[[#This Row],[Fecha]])</f>
        <v>2026</v>
      </c>
      <c r="K7143" t="str">
        <f>TEXT(Ventas_Wellpro[[#This Row],[Fecha]],"MMMM")</f>
        <v>septiembre</v>
      </c>
      <c r="L7143">
        <f>DAY(Ventas_Wellpro[[#This Row],[Fecha]])</f>
        <v>11</v>
      </c>
    </row>
    <row r="7144" spans="2:12" x14ac:dyDescent="0.25">
      <c r="B7144" s="246">
        <v>46276</v>
      </c>
      <c r="C7144" s="123" t="s">
        <v>147</v>
      </c>
      <c r="D7144" s="239" t="s">
        <v>144</v>
      </c>
      <c r="E7144" s="241">
        <v>68.965000000000003</v>
      </c>
      <c r="F7144" s="241">
        <v>2</v>
      </c>
      <c r="G7144" s="48">
        <f>+(Ventas_Wellpro[[#This Row],[Precio de Venta]]*0.16)*Ventas_Wellpro[[#This Row],[Cantidad Vendida]]</f>
        <v>22.068800000000003</v>
      </c>
      <c r="H7144" s="243">
        <v>137.93</v>
      </c>
      <c r="I7144" s="17">
        <f>+Ventas_Wellpro[[#This Row],[Total de Venta sin IVA]]+Ventas_Wellpro[[#This Row],[IVA]]</f>
        <v>159.99880000000002</v>
      </c>
      <c r="J7144">
        <f>YEAR(Ventas_Wellpro[[#This Row],[Fecha]])</f>
        <v>2026</v>
      </c>
      <c r="K7144" t="str">
        <f>TEXT(Ventas_Wellpro[[#This Row],[Fecha]],"MMMM")</f>
        <v>septiembre</v>
      </c>
      <c r="L7144">
        <f>DAY(Ventas_Wellpro[[#This Row],[Fecha]])</f>
        <v>11</v>
      </c>
    </row>
    <row r="7145" spans="2:12" x14ac:dyDescent="0.25">
      <c r="B7145" s="245">
        <v>46276</v>
      </c>
      <c r="C7145" s="123" t="s">
        <v>147</v>
      </c>
      <c r="D7145" s="238" t="s">
        <v>144</v>
      </c>
      <c r="E7145" s="240">
        <v>68.965000000000003</v>
      </c>
      <c r="F7145" s="240">
        <v>2</v>
      </c>
      <c r="G7145" s="48">
        <f>+(Ventas_Wellpro[[#This Row],[Precio de Venta]]*0.16)*Ventas_Wellpro[[#This Row],[Cantidad Vendida]]</f>
        <v>22.068800000000003</v>
      </c>
      <c r="H7145" s="242">
        <v>137.93</v>
      </c>
      <c r="I7145" s="17">
        <f>+Ventas_Wellpro[[#This Row],[Total de Venta sin IVA]]+Ventas_Wellpro[[#This Row],[IVA]]</f>
        <v>159.99880000000002</v>
      </c>
      <c r="J7145">
        <f>YEAR(Ventas_Wellpro[[#This Row],[Fecha]])</f>
        <v>2026</v>
      </c>
      <c r="K7145" t="str">
        <f>TEXT(Ventas_Wellpro[[#This Row],[Fecha]],"MMMM")</f>
        <v>septiembre</v>
      </c>
      <c r="L7145">
        <f>DAY(Ventas_Wellpro[[#This Row],[Fecha]])</f>
        <v>11</v>
      </c>
    </row>
    <row r="7146" spans="2:12" x14ac:dyDescent="0.25">
      <c r="B7146" s="246">
        <v>46276</v>
      </c>
      <c r="C7146" s="123" t="s">
        <v>147</v>
      </c>
      <c r="D7146" s="239" t="s">
        <v>144</v>
      </c>
      <c r="E7146" s="241">
        <v>68.97</v>
      </c>
      <c r="F7146" s="241">
        <v>1</v>
      </c>
      <c r="G7146" s="48">
        <f>+(Ventas_Wellpro[[#This Row],[Precio de Venta]]*0.16)*Ventas_Wellpro[[#This Row],[Cantidad Vendida]]</f>
        <v>11.0352</v>
      </c>
      <c r="H7146" s="243">
        <v>68.97</v>
      </c>
      <c r="I7146" s="17">
        <f>+Ventas_Wellpro[[#This Row],[Total de Venta sin IVA]]+Ventas_Wellpro[[#This Row],[IVA]]</f>
        <v>80.005200000000002</v>
      </c>
      <c r="J7146">
        <f>YEAR(Ventas_Wellpro[[#This Row],[Fecha]])</f>
        <v>2026</v>
      </c>
      <c r="K7146" t="str">
        <f>TEXT(Ventas_Wellpro[[#This Row],[Fecha]],"MMMM")</f>
        <v>septiembre</v>
      </c>
      <c r="L7146">
        <f>DAY(Ventas_Wellpro[[#This Row],[Fecha]])</f>
        <v>11</v>
      </c>
    </row>
    <row r="7147" spans="2:12" x14ac:dyDescent="0.25">
      <c r="B7147" s="245">
        <v>46279</v>
      </c>
      <c r="C7147" s="123" t="s">
        <v>147</v>
      </c>
      <c r="D7147" s="238" t="s">
        <v>144</v>
      </c>
      <c r="E7147" s="240">
        <v>68.97</v>
      </c>
      <c r="F7147" s="240">
        <v>1</v>
      </c>
      <c r="G7147" s="48">
        <f>+(Ventas_Wellpro[[#This Row],[Precio de Venta]]*0.16)*Ventas_Wellpro[[#This Row],[Cantidad Vendida]]</f>
        <v>11.0352</v>
      </c>
      <c r="H7147" s="242">
        <v>68.97</v>
      </c>
      <c r="I7147" s="17">
        <f>+Ventas_Wellpro[[#This Row],[Total de Venta sin IVA]]+Ventas_Wellpro[[#This Row],[IVA]]</f>
        <v>80.005200000000002</v>
      </c>
      <c r="J7147">
        <f>YEAR(Ventas_Wellpro[[#This Row],[Fecha]])</f>
        <v>2026</v>
      </c>
      <c r="K7147" t="str">
        <f>TEXT(Ventas_Wellpro[[#This Row],[Fecha]],"MMMM")</f>
        <v>septiembre</v>
      </c>
      <c r="L7147">
        <f>DAY(Ventas_Wellpro[[#This Row],[Fecha]])</f>
        <v>14</v>
      </c>
    </row>
    <row r="7148" spans="2:12" x14ac:dyDescent="0.25">
      <c r="B7148" s="246">
        <v>46279</v>
      </c>
      <c r="C7148" s="123" t="s">
        <v>147</v>
      </c>
      <c r="D7148" s="239" t="s">
        <v>144</v>
      </c>
      <c r="E7148" s="241">
        <v>68.97</v>
      </c>
      <c r="F7148" s="241">
        <v>1</v>
      </c>
      <c r="G7148" s="48">
        <f>+(Ventas_Wellpro[[#This Row],[Precio de Venta]]*0.16)*Ventas_Wellpro[[#This Row],[Cantidad Vendida]]</f>
        <v>11.0352</v>
      </c>
      <c r="H7148" s="243">
        <v>68.97</v>
      </c>
      <c r="I7148" s="17">
        <f>+Ventas_Wellpro[[#This Row],[Total de Venta sin IVA]]+Ventas_Wellpro[[#This Row],[IVA]]</f>
        <v>80.005200000000002</v>
      </c>
      <c r="J7148">
        <f>YEAR(Ventas_Wellpro[[#This Row],[Fecha]])</f>
        <v>2026</v>
      </c>
      <c r="K7148" t="str">
        <f>TEXT(Ventas_Wellpro[[#This Row],[Fecha]],"MMMM")</f>
        <v>septiembre</v>
      </c>
      <c r="L7148">
        <f>DAY(Ventas_Wellpro[[#This Row],[Fecha]])</f>
        <v>14</v>
      </c>
    </row>
    <row r="7149" spans="2:12" x14ac:dyDescent="0.25">
      <c r="B7149" s="245">
        <v>46279</v>
      </c>
      <c r="C7149" s="123" t="s">
        <v>147</v>
      </c>
      <c r="D7149" s="238" t="s">
        <v>144</v>
      </c>
      <c r="E7149" s="240">
        <v>68.965000000000003</v>
      </c>
      <c r="F7149" s="240">
        <v>2</v>
      </c>
      <c r="G7149" s="48">
        <f>+(Ventas_Wellpro[[#This Row],[Precio de Venta]]*0.16)*Ventas_Wellpro[[#This Row],[Cantidad Vendida]]</f>
        <v>22.068800000000003</v>
      </c>
      <c r="H7149" s="242">
        <v>137.93</v>
      </c>
      <c r="I7149" s="17">
        <f>+Ventas_Wellpro[[#This Row],[Total de Venta sin IVA]]+Ventas_Wellpro[[#This Row],[IVA]]</f>
        <v>159.99880000000002</v>
      </c>
      <c r="J7149">
        <f>YEAR(Ventas_Wellpro[[#This Row],[Fecha]])</f>
        <v>2026</v>
      </c>
      <c r="K7149" t="str">
        <f>TEXT(Ventas_Wellpro[[#This Row],[Fecha]],"MMMM")</f>
        <v>septiembre</v>
      </c>
      <c r="L7149">
        <f>DAY(Ventas_Wellpro[[#This Row],[Fecha]])</f>
        <v>14</v>
      </c>
    </row>
    <row r="7150" spans="2:12" x14ac:dyDescent="0.25">
      <c r="B7150" s="246">
        <v>46279</v>
      </c>
      <c r="C7150" s="123" t="s">
        <v>147</v>
      </c>
      <c r="D7150" s="239" t="s">
        <v>144</v>
      </c>
      <c r="E7150" s="241">
        <v>68.97</v>
      </c>
      <c r="F7150" s="241">
        <v>1</v>
      </c>
      <c r="G7150" s="48">
        <f>+(Ventas_Wellpro[[#This Row],[Precio de Venta]]*0.16)*Ventas_Wellpro[[#This Row],[Cantidad Vendida]]</f>
        <v>11.0352</v>
      </c>
      <c r="H7150" s="243">
        <v>68.97</v>
      </c>
      <c r="I7150" s="17">
        <f>+Ventas_Wellpro[[#This Row],[Total de Venta sin IVA]]+Ventas_Wellpro[[#This Row],[IVA]]</f>
        <v>80.005200000000002</v>
      </c>
      <c r="J7150">
        <f>YEAR(Ventas_Wellpro[[#This Row],[Fecha]])</f>
        <v>2026</v>
      </c>
      <c r="K7150" t="str">
        <f>TEXT(Ventas_Wellpro[[#This Row],[Fecha]],"MMMM")</f>
        <v>septiembre</v>
      </c>
      <c r="L7150">
        <f>DAY(Ventas_Wellpro[[#This Row],[Fecha]])</f>
        <v>14</v>
      </c>
    </row>
    <row r="7151" spans="2:12" x14ac:dyDescent="0.25">
      <c r="B7151" s="245">
        <v>46279</v>
      </c>
      <c r="C7151" s="123" t="s">
        <v>147</v>
      </c>
      <c r="D7151" s="238" t="s">
        <v>144</v>
      </c>
      <c r="E7151" s="240">
        <v>68.97</v>
      </c>
      <c r="F7151" s="240">
        <v>1</v>
      </c>
      <c r="G7151" s="48">
        <f>+(Ventas_Wellpro[[#This Row],[Precio de Venta]]*0.16)*Ventas_Wellpro[[#This Row],[Cantidad Vendida]]</f>
        <v>11.0352</v>
      </c>
      <c r="H7151" s="242">
        <v>68.97</v>
      </c>
      <c r="I7151" s="17">
        <f>+Ventas_Wellpro[[#This Row],[Total de Venta sin IVA]]+Ventas_Wellpro[[#This Row],[IVA]]</f>
        <v>80.005200000000002</v>
      </c>
      <c r="J7151">
        <f>YEAR(Ventas_Wellpro[[#This Row],[Fecha]])</f>
        <v>2026</v>
      </c>
      <c r="K7151" t="str">
        <f>TEXT(Ventas_Wellpro[[#This Row],[Fecha]],"MMMM")</f>
        <v>septiembre</v>
      </c>
      <c r="L7151">
        <f>DAY(Ventas_Wellpro[[#This Row],[Fecha]])</f>
        <v>14</v>
      </c>
    </row>
    <row r="7152" spans="2:12" x14ac:dyDescent="0.25">
      <c r="B7152" s="246">
        <v>46279</v>
      </c>
      <c r="C7152" s="123" t="s">
        <v>147</v>
      </c>
      <c r="D7152" s="239" t="s">
        <v>144</v>
      </c>
      <c r="E7152" s="241">
        <v>68.97</v>
      </c>
      <c r="F7152" s="241">
        <v>1</v>
      </c>
      <c r="G7152" s="48">
        <f>+(Ventas_Wellpro[[#This Row],[Precio de Venta]]*0.16)*Ventas_Wellpro[[#This Row],[Cantidad Vendida]]</f>
        <v>11.0352</v>
      </c>
      <c r="H7152" s="243">
        <v>68.97</v>
      </c>
      <c r="I7152" s="17">
        <f>+Ventas_Wellpro[[#This Row],[Total de Venta sin IVA]]+Ventas_Wellpro[[#This Row],[IVA]]</f>
        <v>80.005200000000002</v>
      </c>
      <c r="J7152">
        <f>YEAR(Ventas_Wellpro[[#This Row],[Fecha]])</f>
        <v>2026</v>
      </c>
      <c r="K7152" t="str">
        <f>TEXT(Ventas_Wellpro[[#This Row],[Fecha]],"MMMM")</f>
        <v>septiembre</v>
      </c>
      <c r="L7152">
        <f>DAY(Ventas_Wellpro[[#This Row],[Fecha]])</f>
        <v>14</v>
      </c>
    </row>
    <row r="7153" spans="2:12" x14ac:dyDescent="0.25">
      <c r="B7153" s="245">
        <v>46279</v>
      </c>
      <c r="C7153" s="123" t="s">
        <v>147</v>
      </c>
      <c r="D7153" s="238" t="s">
        <v>144</v>
      </c>
      <c r="E7153" s="240">
        <v>68.97</v>
      </c>
      <c r="F7153" s="240">
        <v>1</v>
      </c>
      <c r="G7153" s="48">
        <f>+(Ventas_Wellpro[[#This Row],[Precio de Venta]]*0.16)*Ventas_Wellpro[[#This Row],[Cantidad Vendida]]</f>
        <v>11.0352</v>
      </c>
      <c r="H7153" s="242">
        <v>68.97</v>
      </c>
      <c r="I7153" s="17">
        <f>+Ventas_Wellpro[[#This Row],[Total de Venta sin IVA]]+Ventas_Wellpro[[#This Row],[IVA]]</f>
        <v>80.005200000000002</v>
      </c>
      <c r="J7153">
        <f>YEAR(Ventas_Wellpro[[#This Row],[Fecha]])</f>
        <v>2026</v>
      </c>
      <c r="K7153" t="str">
        <f>TEXT(Ventas_Wellpro[[#This Row],[Fecha]],"MMMM")</f>
        <v>septiembre</v>
      </c>
      <c r="L7153">
        <f>DAY(Ventas_Wellpro[[#This Row],[Fecha]])</f>
        <v>14</v>
      </c>
    </row>
    <row r="7154" spans="2:12" x14ac:dyDescent="0.25">
      <c r="B7154" s="246">
        <v>46279</v>
      </c>
      <c r="C7154" s="123" t="s">
        <v>147</v>
      </c>
      <c r="D7154" s="239" t="s">
        <v>144</v>
      </c>
      <c r="E7154" s="241">
        <v>68.97</v>
      </c>
      <c r="F7154" s="241">
        <v>1</v>
      </c>
      <c r="G7154" s="48">
        <f>+(Ventas_Wellpro[[#This Row],[Precio de Venta]]*0.16)*Ventas_Wellpro[[#This Row],[Cantidad Vendida]]</f>
        <v>11.0352</v>
      </c>
      <c r="H7154" s="243">
        <v>68.97</v>
      </c>
      <c r="I7154" s="17">
        <f>+Ventas_Wellpro[[#This Row],[Total de Venta sin IVA]]+Ventas_Wellpro[[#This Row],[IVA]]</f>
        <v>80.005200000000002</v>
      </c>
      <c r="J7154">
        <f>YEAR(Ventas_Wellpro[[#This Row],[Fecha]])</f>
        <v>2026</v>
      </c>
      <c r="K7154" t="str">
        <f>TEXT(Ventas_Wellpro[[#This Row],[Fecha]],"MMMM")</f>
        <v>septiembre</v>
      </c>
      <c r="L7154">
        <f>DAY(Ventas_Wellpro[[#This Row],[Fecha]])</f>
        <v>14</v>
      </c>
    </row>
    <row r="7155" spans="2:12" x14ac:dyDescent="0.25">
      <c r="B7155" s="245">
        <v>46279</v>
      </c>
      <c r="C7155" s="123" t="s">
        <v>147</v>
      </c>
      <c r="D7155" s="238" t="s">
        <v>144</v>
      </c>
      <c r="E7155" s="240">
        <v>68.97</v>
      </c>
      <c r="F7155" s="240">
        <v>1</v>
      </c>
      <c r="G7155" s="48">
        <f>+(Ventas_Wellpro[[#This Row],[Precio de Venta]]*0.16)*Ventas_Wellpro[[#This Row],[Cantidad Vendida]]</f>
        <v>11.0352</v>
      </c>
      <c r="H7155" s="242">
        <v>68.97</v>
      </c>
      <c r="I7155" s="17">
        <f>+Ventas_Wellpro[[#This Row],[Total de Venta sin IVA]]+Ventas_Wellpro[[#This Row],[IVA]]</f>
        <v>80.005200000000002</v>
      </c>
      <c r="J7155">
        <f>YEAR(Ventas_Wellpro[[#This Row],[Fecha]])</f>
        <v>2026</v>
      </c>
      <c r="K7155" t="str">
        <f>TEXT(Ventas_Wellpro[[#This Row],[Fecha]],"MMMM")</f>
        <v>septiembre</v>
      </c>
      <c r="L7155">
        <f>DAY(Ventas_Wellpro[[#This Row],[Fecha]])</f>
        <v>14</v>
      </c>
    </row>
    <row r="7156" spans="2:12" x14ac:dyDescent="0.25">
      <c r="B7156" s="246">
        <v>46279</v>
      </c>
      <c r="C7156" s="123" t="s">
        <v>147</v>
      </c>
      <c r="D7156" s="239" t="s">
        <v>144</v>
      </c>
      <c r="E7156" s="241">
        <v>68.97</v>
      </c>
      <c r="F7156" s="241">
        <v>1</v>
      </c>
      <c r="G7156" s="48">
        <f>+(Ventas_Wellpro[[#This Row],[Precio de Venta]]*0.16)*Ventas_Wellpro[[#This Row],[Cantidad Vendida]]</f>
        <v>11.0352</v>
      </c>
      <c r="H7156" s="243">
        <v>68.97</v>
      </c>
      <c r="I7156" s="17">
        <f>+Ventas_Wellpro[[#This Row],[Total de Venta sin IVA]]+Ventas_Wellpro[[#This Row],[IVA]]</f>
        <v>80.005200000000002</v>
      </c>
      <c r="J7156">
        <f>YEAR(Ventas_Wellpro[[#This Row],[Fecha]])</f>
        <v>2026</v>
      </c>
      <c r="K7156" t="str">
        <f>TEXT(Ventas_Wellpro[[#This Row],[Fecha]],"MMMM")</f>
        <v>septiembre</v>
      </c>
      <c r="L7156">
        <f>DAY(Ventas_Wellpro[[#This Row],[Fecha]])</f>
        <v>14</v>
      </c>
    </row>
    <row r="7157" spans="2:12" x14ac:dyDescent="0.25">
      <c r="B7157" s="245">
        <v>46280</v>
      </c>
      <c r="C7157" s="123" t="s">
        <v>147</v>
      </c>
      <c r="D7157" s="238" t="s">
        <v>144</v>
      </c>
      <c r="E7157" s="240">
        <v>68.97</v>
      </c>
      <c r="F7157" s="240">
        <v>1</v>
      </c>
      <c r="G7157" s="48">
        <f>+(Ventas_Wellpro[[#This Row],[Precio de Venta]]*0.16)*Ventas_Wellpro[[#This Row],[Cantidad Vendida]]</f>
        <v>11.0352</v>
      </c>
      <c r="H7157" s="242">
        <v>68.97</v>
      </c>
      <c r="I7157" s="17">
        <f>+Ventas_Wellpro[[#This Row],[Total de Venta sin IVA]]+Ventas_Wellpro[[#This Row],[IVA]]</f>
        <v>80.005200000000002</v>
      </c>
      <c r="J7157">
        <f>YEAR(Ventas_Wellpro[[#This Row],[Fecha]])</f>
        <v>2026</v>
      </c>
      <c r="K7157" t="str">
        <f>TEXT(Ventas_Wellpro[[#This Row],[Fecha]],"MMMM")</f>
        <v>septiembre</v>
      </c>
      <c r="L7157">
        <f>DAY(Ventas_Wellpro[[#This Row],[Fecha]])</f>
        <v>15</v>
      </c>
    </row>
    <row r="7158" spans="2:12" x14ac:dyDescent="0.25">
      <c r="B7158" s="246">
        <v>46280</v>
      </c>
      <c r="C7158" s="123" t="s">
        <v>147</v>
      </c>
      <c r="D7158" s="239" t="s">
        <v>144</v>
      </c>
      <c r="E7158" s="241">
        <v>68.97</v>
      </c>
      <c r="F7158" s="241">
        <v>1</v>
      </c>
      <c r="G7158" s="48">
        <f>+(Ventas_Wellpro[[#This Row],[Precio de Venta]]*0.16)*Ventas_Wellpro[[#This Row],[Cantidad Vendida]]</f>
        <v>11.0352</v>
      </c>
      <c r="H7158" s="243">
        <v>68.97</v>
      </c>
      <c r="I7158" s="17">
        <f>+Ventas_Wellpro[[#This Row],[Total de Venta sin IVA]]+Ventas_Wellpro[[#This Row],[IVA]]</f>
        <v>80.005200000000002</v>
      </c>
      <c r="J7158">
        <f>YEAR(Ventas_Wellpro[[#This Row],[Fecha]])</f>
        <v>2026</v>
      </c>
      <c r="K7158" t="str">
        <f>TEXT(Ventas_Wellpro[[#This Row],[Fecha]],"MMMM")</f>
        <v>septiembre</v>
      </c>
      <c r="L7158">
        <f>DAY(Ventas_Wellpro[[#This Row],[Fecha]])</f>
        <v>15</v>
      </c>
    </row>
    <row r="7159" spans="2:12" x14ac:dyDescent="0.25">
      <c r="B7159" s="245">
        <v>46280</v>
      </c>
      <c r="C7159" s="123" t="s">
        <v>147</v>
      </c>
      <c r="D7159" s="238" t="s">
        <v>144</v>
      </c>
      <c r="E7159" s="240">
        <v>68.97</v>
      </c>
      <c r="F7159" s="240">
        <v>1</v>
      </c>
      <c r="G7159" s="48">
        <f>+(Ventas_Wellpro[[#This Row],[Precio de Venta]]*0.16)*Ventas_Wellpro[[#This Row],[Cantidad Vendida]]</f>
        <v>11.0352</v>
      </c>
      <c r="H7159" s="242">
        <v>68.97</v>
      </c>
      <c r="I7159" s="17">
        <f>+Ventas_Wellpro[[#This Row],[Total de Venta sin IVA]]+Ventas_Wellpro[[#This Row],[IVA]]</f>
        <v>80.005200000000002</v>
      </c>
      <c r="J7159">
        <f>YEAR(Ventas_Wellpro[[#This Row],[Fecha]])</f>
        <v>2026</v>
      </c>
      <c r="K7159" t="str">
        <f>TEXT(Ventas_Wellpro[[#This Row],[Fecha]],"MMMM")</f>
        <v>septiembre</v>
      </c>
      <c r="L7159">
        <f>DAY(Ventas_Wellpro[[#This Row],[Fecha]])</f>
        <v>15</v>
      </c>
    </row>
    <row r="7160" spans="2:12" x14ac:dyDescent="0.25">
      <c r="B7160" s="246">
        <v>46282</v>
      </c>
      <c r="C7160" s="123" t="s">
        <v>147</v>
      </c>
      <c r="D7160" s="239" t="s">
        <v>144</v>
      </c>
      <c r="E7160" s="241">
        <v>68.97</v>
      </c>
      <c r="F7160" s="241">
        <v>1</v>
      </c>
      <c r="G7160" s="48">
        <f>+(Ventas_Wellpro[[#This Row],[Precio de Venta]]*0.16)*Ventas_Wellpro[[#This Row],[Cantidad Vendida]]</f>
        <v>11.0352</v>
      </c>
      <c r="H7160" s="243">
        <v>68.97</v>
      </c>
      <c r="I7160" s="17">
        <f>+Ventas_Wellpro[[#This Row],[Total de Venta sin IVA]]+Ventas_Wellpro[[#This Row],[IVA]]</f>
        <v>80.005200000000002</v>
      </c>
      <c r="J7160">
        <f>YEAR(Ventas_Wellpro[[#This Row],[Fecha]])</f>
        <v>2026</v>
      </c>
      <c r="K7160" t="str">
        <f>TEXT(Ventas_Wellpro[[#This Row],[Fecha]],"MMMM")</f>
        <v>septiembre</v>
      </c>
      <c r="L7160">
        <f>DAY(Ventas_Wellpro[[#This Row],[Fecha]])</f>
        <v>17</v>
      </c>
    </row>
    <row r="7161" spans="2:12" x14ac:dyDescent="0.25">
      <c r="B7161" s="245">
        <v>46282</v>
      </c>
      <c r="C7161" s="123" t="s">
        <v>147</v>
      </c>
      <c r="D7161" s="238" t="s">
        <v>144</v>
      </c>
      <c r="E7161" s="240">
        <v>68.965000000000003</v>
      </c>
      <c r="F7161" s="240">
        <v>2</v>
      </c>
      <c r="G7161" s="48">
        <f>+(Ventas_Wellpro[[#This Row],[Precio de Venta]]*0.16)*Ventas_Wellpro[[#This Row],[Cantidad Vendida]]</f>
        <v>22.068800000000003</v>
      </c>
      <c r="H7161" s="242">
        <v>137.93</v>
      </c>
      <c r="I7161" s="17">
        <f>+Ventas_Wellpro[[#This Row],[Total de Venta sin IVA]]+Ventas_Wellpro[[#This Row],[IVA]]</f>
        <v>159.99880000000002</v>
      </c>
      <c r="J7161">
        <f>YEAR(Ventas_Wellpro[[#This Row],[Fecha]])</f>
        <v>2026</v>
      </c>
      <c r="K7161" t="str">
        <f>TEXT(Ventas_Wellpro[[#This Row],[Fecha]],"MMMM")</f>
        <v>septiembre</v>
      </c>
      <c r="L7161">
        <f>DAY(Ventas_Wellpro[[#This Row],[Fecha]])</f>
        <v>17</v>
      </c>
    </row>
    <row r="7162" spans="2:12" x14ac:dyDescent="0.25">
      <c r="B7162" s="246">
        <v>46282</v>
      </c>
      <c r="C7162" s="123" t="s">
        <v>147</v>
      </c>
      <c r="D7162" s="239" t="s">
        <v>144</v>
      </c>
      <c r="E7162" s="241">
        <v>68.97</v>
      </c>
      <c r="F7162" s="241">
        <v>1</v>
      </c>
      <c r="G7162" s="48">
        <f>+(Ventas_Wellpro[[#This Row],[Precio de Venta]]*0.16)*Ventas_Wellpro[[#This Row],[Cantidad Vendida]]</f>
        <v>11.0352</v>
      </c>
      <c r="H7162" s="243">
        <v>68.97</v>
      </c>
      <c r="I7162" s="17">
        <f>+Ventas_Wellpro[[#This Row],[Total de Venta sin IVA]]+Ventas_Wellpro[[#This Row],[IVA]]</f>
        <v>80.005200000000002</v>
      </c>
      <c r="J7162">
        <f>YEAR(Ventas_Wellpro[[#This Row],[Fecha]])</f>
        <v>2026</v>
      </c>
      <c r="K7162" t="str">
        <f>TEXT(Ventas_Wellpro[[#This Row],[Fecha]],"MMMM")</f>
        <v>septiembre</v>
      </c>
      <c r="L7162">
        <f>DAY(Ventas_Wellpro[[#This Row],[Fecha]])</f>
        <v>17</v>
      </c>
    </row>
    <row r="7163" spans="2:12" x14ac:dyDescent="0.25">
      <c r="B7163" s="245">
        <v>46282</v>
      </c>
      <c r="C7163" s="123" t="s">
        <v>147</v>
      </c>
      <c r="D7163" s="238" t="s">
        <v>144</v>
      </c>
      <c r="E7163" s="240">
        <v>68.97</v>
      </c>
      <c r="F7163" s="240">
        <v>1</v>
      </c>
      <c r="G7163" s="48">
        <f>+(Ventas_Wellpro[[#This Row],[Precio de Venta]]*0.16)*Ventas_Wellpro[[#This Row],[Cantidad Vendida]]</f>
        <v>11.0352</v>
      </c>
      <c r="H7163" s="242">
        <v>68.97</v>
      </c>
      <c r="I7163" s="17">
        <f>+Ventas_Wellpro[[#This Row],[Total de Venta sin IVA]]+Ventas_Wellpro[[#This Row],[IVA]]</f>
        <v>80.005200000000002</v>
      </c>
      <c r="J7163">
        <f>YEAR(Ventas_Wellpro[[#This Row],[Fecha]])</f>
        <v>2026</v>
      </c>
      <c r="K7163" t="str">
        <f>TEXT(Ventas_Wellpro[[#This Row],[Fecha]],"MMMM")</f>
        <v>septiembre</v>
      </c>
      <c r="L7163">
        <f>DAY(Ventas_Wellpro[[#This Row],[Fecha]])</f>
        <v>17</v>
      </c>
    </row>
    <row r="7164" spans="2:12" x14ac:dyDescent="0.25">
      <c r="B7164" s="246">
        <v>46282</v>
      </c>
      <c r="C7164" s="123" t="s">
        <v>147</v>
      </c>
      <c r="D7164" s="239" t="s">
        <v>144</v>
      </c>
      <c r="E7164" s="241">
        <v>68.97</v>
      </c>
      <c r="F7164" s="241">
        <v>1</v>
      </c>
      <c r="G7164" s="48">
        <f>+(Ventas_Wellpro[[#This Row],[Precio de Venta]]*0.16)*Ventas_Wellpro[[#This Row],[Cantidad Vendida]]</f>
        <v>11.0352</v>
      </c>
      <c r="H7164" s="243">
        <v>68.97</v>
      </c>
      <c r="I7164" s="17">
        <f>+Ventas_Wellpro[[#This Row],[Total de Venta sin IVA]]+Ventas_Wellpro[[#This Row],[IVA]]</f>
        <v>80.005200000000002</v>
      </c>
      <c r="J7164">
        <f>YEAR(Ventas_Wellpro[[#This Row],[Fecha]])</f>
        <v>2026</v>
      </c>
      <c r="K7164" t="str">
        <f>TEXT(Ventas_Wellpro[[#This Row],[Fecha]],"MMMM")</f>
        <v>septiembre</v>
      </c>
      <c r="L7164">
        <f>DAY(Ventas_Wellpro[[#This Row],[Fecha]])</f>
        <v>17</v>
      </c>
    </row>
    <row r="7165" spans="2:12" x14ac:dyDescent="0.25">
      <c r="B7165" s="245">
        <v>46282</v>
      </c>
      <c r="C7165" s="123" t="s">
        <v>147</v>
      </c>
      <c r="D7165" s="238" t="s">
        <v>144</v>
      </c>
      <c r="E7165" s="240">
        <v>68.97</v>
      </c>
      <c r="F7165" s="240">
        <v>1</v>
      </c>
      <c r="G7165" s="48">
        <f>+(Ventas_Wellpro[[#This Row],[Precio de Venta]]*0.16)*Ventas_Wellpro[[#This Row],[Cantidad Vendida]]</f>
        <v>11.0352</v>
      </c>
      <c r="H7165" s="242">
        <v>68.97</v>
      </c>
      <c r="I7165" s="17">
        <f>+Ventas_Wellpro[[#This Row],[Total de Venta sin IVA]]+Ventas_Wellpro[[#This Row],[IVA]]</f>
        <v>80.005200000000002</v>
      </c>
      <c r="J7165">
        <f>YEAR(Ventas_Wellpro[[#This Row],[Fecha]])</f>
        <v>2026</v>
      </c>
      <c r="K7165" t="str">
        <f>TEXT(Ventas_Wellpro[[#This Row],[Fecha]],"MMMM")</f>
        <v>septiembre</v>
      </c>
      <c r="L7165">
        <f>DAY(Ventas_Wellpro[[#This Row],[Fecha]])</f>
        <v>17</v>
      </c>
    </row>
    <row r="7166" spans="2:12" x14ac:dyDescent="0.25">
      <c r="B7166" s="246">
        <v>46282</v>
      </c>
      <c r="C7166" s="123" t="s">
        <v>147</v>
      </c>
      <c r="D7166" s="239" t="s">
        <v>144</v>
      </c>
      <c r="E7166" s="241">
        <v>68.97</v>
      </c>
      <c r="F7166" s="241">
        <v>1</v>
      </c>
      <c r="G7166" s="48">
        <f>+(Ventas_Wellpro[[#This Row],[Precio de Venta]]*0.16)*Ventas_Wellpro[[#This Row],[Cantidad Vendida]]</f>
        <v>11.0352</v>
      </c>
      <c r="H7166" s="243">
        <v>68.97</v>
      </c>
      <c r="I7166" s="17">
        <f>+Ventas_Wellpro[[#This Row],[Total de Venta sin IVA]]+Ventas_Wellpro[[#This Row],[IVA]]</f>
        <v>80.005200000000002</v>
      </c>
      <c r="J7166">
        <f>YEAR(Ventas_Wellpro[[#This Row],[Fecha]])</f>
        <v>2026</v>
      </c>
      <c r="K7166" t="str">
        <f>TEXT(Ventas_Wellpro[[#This Row],[Fecha]],"MMMM")</f>
        <v>septiembre</v>
      </c>
      <c r="L7166">
        <f>DAY(Ventas_Wellpro[[#This Row],[Fecha]])</f>
        <v>17</v>
      </c>
    </row>
    <row r="7167" spans="2:12" x14ac:dyDescent="0.25">
      <c r="B7167" s="245">
        <v>46283</v>
      </c>
      <c r="C7167" s="123" t="s">
        <v>147</v>
      </c>
      <c r="D7167" s="238" t="s">
        <v>144</v>
      </c>
      <c r="E7167" s="240">
        <v>68.97</v>
      </c>
      <c r="F7167" s="240">
        <v>1</v>
      </c>
      <c r="G7167" s="48">
        <f>+(Ventas_Wellpro[[#This Row],[Precio de Venta]]*0.16)*Ventas_Wellpro[[#This Row],[Cantidad Vendida]]</f>
        <v>11.0352</v>
      </c>
      <c r="H7167" s="242">
        <v>68.97</v>
      </c>
      <c r="I7167" s="17">
        <f>+Ventas_Wellpro[[#This Row],[Total de Venta sin IVA]]+Ventas_Wellpro[[#This Row],[IVA]]</f>
        <v>80.005200000000002</v>
      </c>
      <c r="J7167">
        <f>YEAR(Ventas_Wellpro[[#This Row],[Fecha]])</f>
        <v>2026</v>
      </c>
      <c r="K7167" t="str">
        <f>TEXT(Ventas_Wellpro[[#This Row],[Fecha]],"MMMM")</f>
        <v>septiembre</v>
      </c>
      <c r="L7167">
        <f>DAY(Ventas_Wellpro[[#This Row],[Fecha]])</f>
        <v>18</v>
      </c>
    </row>
    <row r="7168" spans="2:12" x14ac:dyDescent="0.25">
      <c r="B7168" s="246">
        <v>46283</v>
      </c>
      <c r="C7168" s="123" t="s">
        <v>147</v>
      </c>
      <c r="D7168" s="239" t="s">
        <v>144</v>
      </c>
      <c r="E7168" s="241">
        <v>68.97</v>
      </c>
      <c r="F7168" s="241">
        <v>1</v>
      </c>
      <c r="G7168" s="48">
        <f>+(Ventas_Wellpro[[#This Row],[Precio de Venta]]*0.16)*Ventas_Wellpro[[#This Row],[Cantidad Vendida]]</f>
        <v>11.0352</v>
      </c>
      <c r="H7168" s="243">
        <v>68.97</v>
      </c>
      <c r="I7168" s="17">
        <f>+Ventas_Wellpro[[#This Row],[Total de Venta sin IVA]]+Ventas_Wellpro[[#This Row],[IVA]]</f>
        <v>80.005200000000002</v>
      </c>
      <c r="J7168">
        <f>YEAR(Ventas_Wellpro[[#This Row],[Fecha]])</f>
        <v>2026</v>
      </c>
      <c r="K7168" t="str">
        <f>TEXT(Ventas_Wellpro[[#This Row],[Fecha]],"MMMM")</f>
        <v>septiembre</v>
      </c>
      <c r="L7168">
        <f>DAY(Ventas_Wellpro[[#This Row],[Fecha]])</f>
        <v>18</v>
      </c>
    </row>
    <row r="7169" spans="2:12" x14ac:dyDescent="0.25">
      <c r="B7169" s="245">
        <v>46283</v>
      </c>
      <c r="C7169" s="123" t="s">
        <v>147</v>
      </c>
      <c r="D7169" s="238" t="s">
        <v>144</v>
      </c>
      <c r="E7169" s="240">
        <v>68.97</v>
      </c>
      <c r="F7169" s="240">
        <v>1</v>
      </c>
      <c r="G7169" s="48">
        <f>+(Ventas_Wellpro[[#This Row],[Precio de Venta]]*0.16)*Ventas_Wellpro[[#This Row],[Cantidad Vendida]]</f>
        <v>11.0352</v>
      </c>
      <c r="H7169" s="242">
        <v>68.97</v>
      </c>
      <c r="I7169" s="17">
        <f>+Ventas_Wellpro[[#This Row],[Total de Venta sin IVA]]+Ventas_Wellpro[[#This Row],[IVA]]</f>
        <v>80.005200000000002</v>
      </c>
      <c r="J7169">
        <f>YEAR(Ventas_Wellpro[[#This Row],[Fecha]])</f>
        <v>2026</v>
      </c>
      <c r="K7169" t="str">
        <f>TEXT(Ventas_Wellpro[[#This Row],[Fecha]],"MMMM")</f>
        <v>septiembre</v>
      </c>
      <c r="L7169">
        <f>DAY(Ventas_Wellpro[[#This Row],[Fecha]])</f>
        <v>18</v>
      </c>
    </row>
    <row r="7170" spans="2:12" x14ac:dyDescent="0.25">
      <c r="B7170" s="246">
        <v>46283</v>
      </c>
      <c r="C7170" s="123" t="s">
        <v>147</v>
      </c>
      <c r="D7170" s="239" t="s">
        <v>144</v>
      </c>
      <c r="E7170" s="241">
        <v>68.97</v>
      </c>
      <c r="F7170" s="241">
        <v>1</v>
      </c>
      <c r="G7170" s="48">
        <f>+(Ventas_Wellpro[[#This Row],[Precio de Venta]]*0.16)*Ventas_Wellpro[[#This Row],[Cantidad Vendida]]</f>
        <v>11.0352</v>
      </c>
      <c r="H7170" s="243">
        <v>68.97</v>
      </c>
      <c r="I7170" s="17">
        <f>+Ventas_Wellpro[[#This Row],[Total de Venta sin IVA]]+Ventas_Wellpro[[#This Row],[IVA]]</f>
        <v>80.005200000000002</v>
      </c>
      <c r="J7170">
        <f>YEAR(Ventas_Wellpro[[#This Row],[Fecha]])</f>
        <v>2026</v>
      </c>
      <c r="K7170" t="str">
        <f>TEXT(Ventas_Wellpro[[#This Row],[Fecha]],"MMMM")</f>
        <v>septiembre</v>
      </c>
      <c r="L7170">
        <f>DAY(Ventas_Wellpro[[#This Row],[Fecha]])</f>
        <v>18</v>
      </c>
    </row>
    <row r="7171" spans="2:12" x14ac:dyDescent="0.25">
      <c r="B7171" s="245">
        <v>46283</v>
      </c>
      <c r="C7171" s="123" t="s">
        <v>147</v>
      </c>
      <c r="D7171" s="238" t="s">
        <v>144</v>
      </c>
      <c r="E7171" s="240">
        <v>68.97</v>
      </c>
      <c r="F7171" s="240">
        <v>1</v>
      </c>
      <c r="G7171" s="48">
        <f>+(Ventas_Wellpro[[#This Row],[Precio de Venta]]*0.16)*Ventas_Wellpro[[#This Row],[Cantidad Vendida]]</f>
        <v>11.0352</v>
      </c>
      <c r="H7171" s="242">
        <v>68.97</v>
      </c>
      <c r="I7171" s="17">
        <f>+Ventas_Wellpro[[#This Row],[Total de Venta sin IVA]]+Ventas_Wellpro[[#This Row],[IVA]]</f>
        <v>80.005200000000002</v>
      </c>
      <c r="J7171">
        <f>YEAR(Ventas_Wellpro[[#This Row],[Fecha]])</f>
        <v>2026</v>
      </c>
      <c r="K7171" t="str">
        <f>TEXT(Ventas_Wellpro[[#This Row],[Fecha]],"MMMM")</f>
        <v>septiembre</v>
      </c>
      <c r="L7171">
        <f>DAY(Ventas_Wellpro[[#This Row],[Fecha]])</f>
        <v>18</v>
      </c>
    </row>
    <row r="7172" spans="2:12" x14ac:dyDescent="0.25">
      <c r="B7172" s="246">
        <v>46283</v>
      </c>
      <c r="C7172" s="123" t="s">
        <v>147</v>
      </c>
      <c r="D7172" s="239" t="s">
        <v>144</v>
      </c>
      <c r="E7172" s="241">
        <v>68.97</v>
      </c>
      <c r="F7172" s="241">
        <v>1</v>
      </c>
      <c r="G7172" s="48">
        <f>+(Ventas_Wellpro[[#This Row],[Precio de Venta]]*0.16)*Ventas_Wellpro[[#This Row],[Cantidad Vendida]]</f>
        <v>11.0352</v>
      </c>
      <c r="H7172" s="243">
        <v>68.97</v>
      </c>
      <c r="I7172" s="17">
        <f>+Ventas_Wellpro[[#This Row],[Total de Venta sin IVA]]+Ventas_Wellpro[[#This Row],[IVA]]</f>
        <v>80.005200000000002</v>
      </c>
      <c r="J7172">
        <f>YEAR(Ventas_Wellpro[[#This Row],[Fecha]])</f>
        <v>2026</v>
      </c>
      <c r="K7172" t="str">
        <f>TEXT(Ventas_Wellpro[[#This Row],[Fecha]],"MMMM")</f>
        <v>septiembre</v>
      </c>
      <c r="L7172">
        <f>DAY(Ventas_Wellpro[[#This Row],[Fecha]])</f>
        <v>18</v>
      </c>
    </row>
    <row r="7173" spans="2:12" x14ac:dyDescent="0.25">
      <c r="B7173" s="245">
        <v>46283</v>
      </c>
      <c r="C7173" s="123" t="s">
        <v>147</v>
      </c>
      <c r="D7173" s="238" t="s">
        <v>144</v>
      </c>
      <c r="E7173" s="240">
        <v>68.97</v>
      </c>
      <c r="F7173" s="240">
        <v>1</v>
      </c>
      <c r="G7173" s="48">
        <f>+(Ventas_Wellpro[[#This Row],[Precio de Venta]]*0.16)*Ventas_Wellpro[[#This Row],[Cantidad Vendida]]</f>
        <v>11.0352</v>
      </c>
      <c r="H7173" s="242">
        <v>68.97</v>
      </c>
      <c r="I7173" s="17">
        <f>+Ventas_Wellpro[[#This Row],[Total de Venta sin IVA]]+Ventas_Wellpro[[#This Row],[IVA]]</f>
        <v>80.005200000000002</v>
      </c>
      <c r="J7173">
        <f>YEAR(Ventas_Wellpro[[#This Row],[Fecha]])</f>
        <v>2026</v>
      </c>
      <c r="K7173" t="str">
        <f>TEXT(Ventas_Wellpro[[#This Row],[Fecha]],"MMMM")</f>
        <v>septiembre</v>
      </c>
      <c r="L7173">
        <f>DAY(Ventas_Wellpro[[#This Row],[Fecha]])</f>
        <v>18</v>
      </c>
    </row>
    <row r="7174" spans="2:12" x14ac:dyDescent="0.25">
      <c r="B7174" s="246">
        <v>46275</v>
      </c>
      <c r="C7174" s="74" t="s">
        <v>123</v>
      </c>
      <c r="D7174" s="239" t="s">
        <v>144</v>
      </c>
      <c r="E7174" s="241">
        <v>107.76</v>
      </c>
      <c r="F7174" s="241">
        <v>1</v>
      </c>
      <c r="G7174" s="48">
        <f>+(Ventas_Wellpro[[#This Row],[Precio de Venta]]*0.16)*Ventas_Wellpro[[#This Row],[Cantidad Vendida]]</f>
        <v>17.241600000000002</v>
      </c>
      <c r="H7174" s="243">
        <v>107.76</v>
      </c>
      <c r="I7174" s="17">
        <f>+Ventas_Wellpro[[#This Row],[Total de Venta sin IVA]]+Ventas_Wellpro[[#This Row],[IVA]]</f>
        <v>125.00160000000001</v>
      </c>
      <c r="J7174">
        <f>YEAR(Ventas_Wellpro[[#This Row],[Fecha]])</f>
        <v>2026</v>
      </c>
      <c r="K7174" t="str">
        <f>TEXT(Ventas_Wellpro[[#This Row],[Fecha]],"MMMM")</f>
        <v>septiembre</v>
      </c>
      <c r="L7174">
        <f>DAY(Ventas_Wellpro[[#This Row],[Fecha]])</f>
        <v>10</v>
      </c>
    </row>
    <row r="7175" spans="2:12" x14ac:dyDescent="0.25">
      <c r="B7175" s="245">
        <v>46275</v>
      </c>
      <c r="C7175" s="74" t="s">
        <v>123</v>
      </c>
      <c r="D7175" s="238" t="s">
        <v>144</v>
      </c>
      <c r="E7175" s="240">
        <v>107.76</v>
      </c>
      <c r="F7175" s="240">
        <v>1</v>
      </c>
      <c r="G7175" s="48">
        <f>+(Ventas_Wellpro[[#This Row],[Precio de Venta]]*0.16)*Ventas_Wellpro[[#This Row],[Cantidad Vendida]]</f>
        <v>17.241600000000002</v>
      </c>
      <c r="H7175" s="242">
        <v>107.76</v>
      </c>
      <c r="I7175" s="17">
        <f>+Ventas_Wellpro[[#This Row],[Total de Venta sin IVA]]+Ventas_Wellpro[[#This Row],[IVA]]</f>
        <v>125.00160000000001</v>
      </c>
      <c r="J7175">
        <f>YEAR(Ventas_Wellpro[[#This Row],[Fecha]])</f>
        <v>2026</v>
      </c>
      <c r="K7175" t="str">
        <f>TEXT(Ventas_Wellpro[[#This Row],[Fecha]],"MMMM")</f>
        <v>septiembre</v>
      </c>
      <c r="L7175">
        <f>DAY(Ventas_Wellpro[[#This Row],[Fecha]])</f>
        <v>10</v>
      </c>
    </row>
    <row r="7176" spans="2:12" x14ac:dyDescent="0.25">
      <c r="B7176" s="246">
        <v>46275</v>
      </c>
      <c r="C7176" s="74" t="s">
        <v>123</v>
      </c>
      <c r="D7176" s="239" t="s">
        <v>144</v>
      </c>
      <c r="E7176" s="241">
        <v>107.76</v>
      </c>
      <c r="F7176" s="241">
        <v>1</v>
      </c>
      <c r="G7176" s="48">
        <f>+(Ventas_Wellpro[[#This Row],[Precio de Venta]]*0.16)*Ventas_Wellpro[[#This Row],[Cantidad Vendida]]</f>
        <v>17.241600000000002</v>
      </c>
      <c r="H7176" s="243">
        <v>107.76</v>
      </c>
      <c r="I7176" s="17">
        <f>+Ventas_Wellpro[[#This Row],[Total de Venta sin IVA]]+Ventas_Wellpro[[#This Row],[IVA]]</f>
        <v>125.00160000000001</v>
      </c>
      <c r="J7176">
        <f>YEAR(Ventas_Wellpro[[#This Row],[Fecha]])</f>
        <v>2026</v>
      </c>
      <c r="K7176" t="str">
        <f>TEXT(Ventas_Wellpro[[#This Row],[Fecha]],"MMMM")</f>
        <v>septiembre</v>
      </c>
      <c r="L7176">
        <f>DAY(Ventas_Wellpro[[#This Row],[Fecha]])</f>
        <v>10</v>
      </c>
    </row>
    <row r="7177" spans="2:12" x14ac:dyDescent="0.25">
      <c r="B7177" s="245">
        <v>46276</v>
      </c>
      <c r="C7177" s="74" t="s">
        <v>123</v>
      </c>
      <c r="D7177" s="238" t="s">
        <v>144</v>
      </c>
      <c r="E7177" s="240">
        <v>107.76</v>
      </c>
      <c r="F7177" s="240">
        <v>1</v>
      </c>
      <c r="G7177" s="48">
        <f>+(Ventas_Wellpro[[#This Row],[Precio de Venta]]*0.16)*Ventas_Wellpro[[#This Row],[Cantidad Vendida]]</f>
        <v>17.241600000000002</v>
      </c>
      <c r="H7177" s="242">
        <v>107.76</v>
      </c>
      <c r="I7177" s="17">
        <f>+Ventas_Wellpro[[#This Row],[Total de Venta sin IVA]]+Ventas_Wellpro[[#This Row],[IVA]]</f>
        <v>125.00160000000001</v>
      </c>
      <c r="J7177">
        <f>YEAR(Ventas_Wellpro[[#This Row],[Fecha]])</f>
        <v>2026</v>
      </c>
      <c r="K7177" t="str">
        <f>TEXT(Ventas_Wellpro[[#This Row],[Fecha]],"MMMM")</f>
        <v>septiembre</v>
      </c>
      <c r="L7177">
        <f>DAY(Ventas_Wellpro[[#This Row],[Fecha]])</f>
        <v>11</v>
      </c>
    </row>
    <row r="7178" spans="2:12" x14ac:dyDescent="0.25">
      <c r="B7178" s="246">
        <v>46279</v>
      </c>
      <c r="C7178" s="74" t="s">
        <v>123</v>
      </c>
      <c r="D7178" s="239" t="s">
        <v>144</v>
      </c>
      <c r="E7178" s="241">
        <v>107.76</v>
      </c>
      <c r="F7178" s="241">
        <v>1</v>
      </c>
      <c r="G7178" s="48">
        <f>+(Ventas_Wellpro[[#This Row],[Precio de Venta]]*0.16)*Ventas_Wellpro[[#This Row],[Cantidad Vendida]]</f>
        <v>17.241600000000002</v>
      </c>
      <c r="H7178" s="243">
        <v>107.76</v>
      </c>
      <c r="I7178" s="17">
        <f>+Ventas_Wellpro[[#This Row],[Total de Venta sin IVA]]+Ventas_Wellpro[[#This Row],[IVA]]</f>
        <v>125.00160000000001</v>
      </c>
      <c r="J7178">
        <f>YEAR(Ventas_Wellpro[[#This Row],[Fecha]])</f>
        <v>2026</v>
      </c>
      <c r="K7178" t="str">
        <f>TEXT(Ventas_Wellpro[[#This Row],[Fecha]],"MMMM")</f>
        <v>septiembre</v>
      </c>
      <c r="L7178">
        <f>DAY(Ventas_Wellpro[[#This Row],[Fecha]])</f>
        <v>14</v>
      </c>
    </row>
    <row r="7179" spans="2:12" x14ac:dyDescent="0.25">
      <c r="B7179" s="245">
        <v>46279</v>
      </c>
      <c r="C7179" s="74" t="s">
        <v>123</v>
      </c>
      <c r="D7179" s="238" t="s">
        <v>144</v>
      </c>
      <c r="E7179" s="240">
        <v>107.76</v>
      </c>
      <c r="F7179" s="240">
        <v>1</v>
      </c>
      <c r="G7179" s="48">
        <f>+(Ventas_Wellpro[[#This Row],[Precio de Venta]]*0.16)*Ventas_Wellpro[[#This Row],[Cantidad Vendida]]</f>
        <v>17.241600000000002</v>
      </c>
      <c r="H7179" s="242">
        <v>107.76</v>
      </c>
      <c r="I7179" s="17">
        <f>+Ventas_Wellpro[[#This Row],[Total de Venta sin IVA]]+Ventas_Wellpro[[#This Row],[IVA]]</f>
        <v>125.00160000000001</v>
      </c>
      <c r="J7179">
        <f>YEAR(Ventas_Wellpro[[#This Row],[Fecha]])</f>
        <v>2026</v>
      </c>
      <c r="K7179" t="str">
        <f>TEXT(Ventas_Wellpro[[#This Row],[Fecha]],"MMMM")</f>
        <v>septiembre</v>
      </c>
      <c r="L7179">
        <f>DAY(Ventas_Wellpro[[#This Row],[Fecha]])</f>
        <v>14</v>
      </c>
    </row>
    <row r="7180" spans="2:12" x14ac:dyDescent="0.25">
      <c r="B7180" s="246">
        <v>46279</v>
      </c>
      <c r="C7180" s="74" t="s">
        <v>123</v>
      </c>
      <c r="D7180" s="239" t="s">
        <v>144</v>
      </c>
      <c r="E7180" s="241">
        <v>107.76</v>
      </c>
      <c r="F7180" s="241">
        <v>1</v>
      </c>
      <c r="G7180" s="48">
        <f>+(Ventas_Wellpro[[#This Row],[Precio de Venta]]*0.16)*Ventas_Wellpro[[#This Row],[Cantidad Vendida]]</f>
        <v>17.241600000000002</v>
      </c>
      <c r="H7180" s="243">
        <v>107.76</v>
      </c>
      <c r="I7180" s="17">
        <f>+Ventas_Wellpro[[#This Row],[Total de Venta sin IVA]]+Ventas_Wellpro[[#This Row],[IVA]]</f>
        <v>125.00160000000001</v>
      </c>
      <c r="J7180">
        <f>YEAR(Ventas_Wellpro[[#This Row],[Fecha]])</f>
        <v>2026</v>
      </c>
      <c r="K7180" t="str">
        <f>TEXT(Ventas_Wellpro[[#This Row],[Fecha]],"MMMM")</f>
        <v>septiembre</v>
      </c>
      <c r="L7180">
        <f>DAY(Ventas_Wellpro[[#This Row],[Fecha]])</f>
        <v>14</v>
      </c>
    </row>
    <row r="7181" spans="2:12" x14ac:dyDescent="0.25">
      <c r="B7181" s="245">
        <v>46279</v>
      </c>
      <c r="C7181" s="74" t="s">
        <v>123</v>
      </c>
      <c r="D7181" s="238" t="s">
        <v>144</v>
      </c>
      <c r="E7181" s="240">
        <v>107.76</v>
      </c>
      <c r="F7181" s="240">
        <v>1</v>
      </c>
      <c r="G7181" s="48">
        <f>+(Ventas_Wellpro[[#This Row],[Precio de Venta]]*0.16)*Ventas_Wellpro[[#This Row],[Cantidad Vendida]]</f>
        <v>17.241600000000002</v>
      </c>
      <c r="H7181" s="242">
        <v>107.76</v>
      </c>
      <c r="I7181" s="17">
        <f>+Ventas_Wellpro[[#This Row],[Total de Venta sin IVA]]+Ventas_Wellpro[[#This Row],[IVA]]</f>
        <v>125.00160000000001</v>
      </c>
      <c r="J7181">
        <f>YEAR(Ventas_Wellpro[[#This Row],[Fecha]])</f>
        <v>2026</v>
      </c>
      <c r="K7181" t="str">
        <f>TEXT(Ventas_Wellpro[[#This Row],[Fecha]],"MMMM")</f>
        <v>septiembre</v>
      </c>
      <c r="L7181">
        <f>DAY(Ventas_Wellpro[[#This Row],[Fecha]])</f>
        <v>14</v>
      </c>
    </row>
    <row r="7182" spans="2:12" x14ac:dyDescent="0.25">
      <c r="B7182" s="246">
        <v>46279</v>
      </c>
      <c r="C7182" s="74" t="s">
        <v>123</v>
      </c>
      <c r="D7182" s="239" t="s">
        <v>144</v>
      </c>
      <c r="E7182" s="241">
        <v>107.76</v>
      </c>
      <c r="F7182" s="241">
        <v>1</v>
      </c>
      <c r="G7182" s="48">
        <f>+(Ventas_Wellpro[[#This Row],[Precio de Venta]]*0.16)*Ventas_Wellpro[[#This Row],[Cantidad Vendida]]</f>
        <v>17.241600000000002</v>
      </c>
      <c r="H7182" s="243">
        <v>107.76</v>
      </c>
      <c r="I7182" s="17">
        <f>+Ventas_Wellpro[[#This Row],[Total de Venta sin IVA]]+Ventas_Wellpro[[#This Row],[IVA]]</f>
        <v>125.00160000000001</v>
      </c>
      <c r="J7182">
        <f>YEAR(Ventas_Wellpro[[#This Row],[Fecha]])</f>
        <v>2026</v>
      </c>
      <c r="K7182" t="str">
        <f>TEXT(Ventas_Wellpro[[#This Row],[Fecha]],"MMMM")</f>
        <v>septiembre</v>
      </c>
      <c r="L7182">
        <f>DAY(Ventas_Wellpro[[#This Row],[Fecha]])</f>
        <v>14</v>
      </c>
    </row>
    <row r="7183" spans="2:12" x14ac:dyDescent="0.25">
      <c r="B7183" s="245">
        <v>46279</v>
      </c>
      <c r="C7183" s="74" t="s">
        <v>123</v>
      </c>
      <c r="D7183" s="238" t="s">
        <v>144</v>
      </c>
      <c r="E7183" s="240">
        <v>107.76</v>
      </c>
      <c r="F7183" s="240">
        <v>1</v>
      </c>
      <c r="G7183" s="48">
        <f>+(Ventas_Wellpro[[#This Row],[Precio de Venta]]*0.16)*Ventas_Wellpro[[#This Row],[Cantidad Vendida]]</f>
        <v>17.241600000000002</v>
      </c>
      <c r="H7183" s="242">
        <v>107.76</v>
      </c>
      <c r="I7183" s="17">
        <f>+Ventas_Wellpro[[#This Row],[Total de Venta sin IVA]]+Ventas_Wellpro[[#This Row],[IVA]]</f>
        <v>125.00160000000001</v>
      </c>
      <c r="J7183">
        <f>YEAR(Ventas_Wellpro[[#This Row],[Fecha]])</f>
        <v>2026</v>
      </c>
      <c r="K7183" t="str">
        <f>TEXT(Ventas_Wellpro[[#This Row],[Fecha]],"MMMM")</f>
        <v>septiembre</v>
      </c>
      <c r="L7183">
        <f>DAY(Ventas_Wellpro[[#This Row],[Fecha]])</f>
        <v>14</v>
      </c>
    </row>
    <row r="7184" spans="2:12" x14ac:dyDescent="0.25">
      <c r="B7184" s="246">
        <v>46279</v>
      </c>
      <c r="C7184" s="74" t="s">
        <v>123</v>
      </c>
      <c r="D7184" s="239" t="s">
        <v>144</v>
      </c>
      <c r="E7184" s="241">
        <v>107.76</v>
      </c>
      <c r="F7184" s="241">
        <v>1</v>
      </c>
      <c r="G7184" s="48">
        <f>+(Ventas_Wellpro[[#This Row],[Precio de Venta]]*0.16)*Ventas_Wellpro[[#This Row],[Cantidad Vendida]]</f>
        <v>17.241600000000002</v>
      </c>
      <c r="H7184" s="243">
        <v>107.76</v>
      </c>
      <c r="I7184" s="17">
        <f>+Ventas_Wellpro[[#This Row],[Total de Venta sin IVA]]+Ventas_Wellpro[[#This Row],[IVA]]</f>
        <v>125.00160000000001</v>
      </c>
      <c r="J7184">
        <f>YEAR(Ventas_Wellpro[[#This Row],[Fecha]])</f>
        <v>2026</v>
      </c>
      <c r="K7184" t="str">
        <f>TEXT(Ventas_Wellpro[[#This Row],[Fecha]],"MMMM")</f>
        <v>septiembre</v>
      </c>
      <c r="L7184">
        <f>DAY(Ventas_Wellpro[[#This Row],[Fecha]])</f>
        <v>14</v>
      </c>
    </row>
    <row r="7185" spans="2:12" x14ac:dyDescent="0.25">
      <c r="B7185" s="245">
        <v>46279</v>
      </c>
      <c r="C7185" s="74" t="s">
        <v>123</v>
      </c>
      <c r="D7185" s="238" t="s">
        <v>144</v>
      </c>
      <c r="E7185" s="240">
        <v>107.76</v>
      </c>
      <c r="F7185" s="240">
        <v>1</v>
      </c>
      <c r="G7185" s="48">
        <f>+(Ventas_Wellpro[[#This Row],[Precio de Venta]]*0.16)*Ventas_Wellpro[[#This Row],[Cantidad Vendida]]</f>
        <v>17.241600000000002</v>
      </c>
      <c r="H7185" s="242">
        <v>107.76</v>
      </c>
      <c r="I7185" s="17">
        <f>+Ventas_Wellpro[[#This Row],[Total de Venta sin IVA]]+Ventas_Wellpro[[#This Row],[IVA]]</f>
        <v>125.00160000000001</v>
      </c>
      <c r="J7185">
        <f>YEAR(Ventas_Wellpro[[#This Row],[Fecha]])</f>
        <v>2026</v>
      </c>
      <c r="K7185" t="str">
        <f>TEXT(Ventas_Wellpro[[#This Row],[Fecha]],"MMMM")</f>
        <v>septiembre</v>
      </c>
      <c r="L7185">
        <f>DAY(Ventas_Wellpro[[#This Row],[Fecha]])</f>
        <v>14</v>
      </c>
    </row>
    <row r="7186" spans="2:12" x14ac:dyDescent="0.25">
      <c r="B7186" s="246">
        <v>46279</v>
      </c>
      <c r="C7186" s="74" t="s">
        <v>123</v>
      </c>
      <c r="D7186" s="239" t="s">
        <v>144</v>
      </c>
      <c r="E7186" s="241">
        <v>107.76</v>
      </c>
      <c r="F7186" s="241">
        <v>1</v>
      </c>
      <c r="G7186" s="48">
        <f>+(Ventas_Wellpro[[#This Row],[Precio de Venta]]*0.16)*Ventas_Wellpro[[#This Row],[Cantidad Vendida]]</f>
        <v>17.241600000000002</v>
      </c>
      <c r="H7186" s="243">
        <v>107.76</v>
      </c>
      <c r="I7186" s="17">
        <f>+Ventas_Wellpro[[#This Row],[Total de Venta sin IVA]]+Ventas_Wellpro[[#This Row],[IVA]]</f>
        <v>125.00160000000001</v>
      </c>
      <c r="J7186">
        <f>YEAR(Ventas_Wellpro[[#This Row],[Fecha]])</f>
        <v>2026</v>
      </c>
      <c r="K7186" t="str">
        <f>TEXT(Ventas_Wellpro[[#This Row],[Fecha]],"MMMM")</f>
        <v>septiembre</v>
      </c>
      <c r="L7186">
        <f>DAY(Ventas_Wellpro[[#This Row],[Fecha]])</f>
        <v>14</v>
      </c>
    </row>
    <row r="7187" spans="2:12" x14ac:dyDescent="0.25">
      <c r="B7187" s="245">
        <v>46279</v>
      </c>
      <c r="C7187" s="74" t="s">
        <v>123</v>
      </c>
      <c r="D7187" s="238" t="s">
        <v>144</v>
      </c>
      <c r="E7187" s="240">
        <v>107.76</v>
      </c>
      <c r="F7187" s="240">
        <v>1</v>
      </c>
      <c r="G7187" s="48">
        <f>+(Ventas_Wellpro[[#This Row],[Precio de Venta]]*0.16)*Ventas_Wellpro[[#This Row],[Cantidad Vendida]]</f>
        <v>17.241600000000002</v>
      </c>
      <c r="H7187" s="242">
        <v>107.76</v>
      </c>
      <c r="I7187" s="17">
        <f>+Ventas_Wellpro[[#This Row],[Total de Venta sin IVA]]+Ventas_Wellpro[[#This Row],[IVA]]</f>
        <v>125.00160000000001</v>
      </c>
      <c r="J7187">
        <f>YEAR(Ventas_Wellpro[[#This Row],[Fecha]])</f>
        <v>2026</v>
      </c>
      <c r="K7187" t="str">
        <f>TEXT(Ventas_Wellpro[[#This Row],[Fecha]],"MMMM")</f>
        <v>septiembre</v>
      </c>
      <c r="L7187">
        <f>DAY(Ventas_Wellpro[[#This Row],[Fecha]])</f>
        <v>14</v>
      </c>
    </row>
    <row r="7188" spans="2:12" x14ac:dyDescent="0.25">
      <c r="B7188" s="246">
        <v>46280</v>
      </c>
      <c r="C7188" s="74" t="s">
        <v>123</v>
      </c>
      <c r="D7188" s="239" t="s">
        <v>144</v>
      </c>
      <c r="E7188" s="241">
        <v>107.76</v>
      </c>
      <c r="F7188" s="241">
        <v>1</v>
      </c>
      <c r="G7188" s="48">
        <f>+(Ventas_Wellpro[[#This Row],[Precio de Venta]]*0.16)*Ventas_Wellpro[[#This Row],[Cantidad Vendida]]</f>
        <v>17.241600000000002</v>
      </c>
      <c r="H7188" s="243">
        <v>107.76</v>
      </c>
      <c r="I7188" s="17">
        <f>+Ventas_Wellpro[[#This Row],[Total de Venta sin IVA]]+Ventas_Wellpro[[#This Row],[IVA]]</f>
        <v>125.00160000000001</v>
      </c>
      <c r="J7188">
        <f>YEAR(Ventas_Wellpro[[#This Row],[Fecha]])</f>
        <v>2026</v>
      </c>
      <c r="K7188" t="str">
        <f>TEXT(Ventas_Wellpro[[#This Row],[Fecha]],"MMMM")</f>
        <v>septiembre</v>
      </c>
      <c r="L7188">
        <f>DAY(Ventas_Wellpro[[#This Row],[Fecha]])</f>
        <v>15</v>
      </c>
    </row>
    <row r="7189" spans="2:12" x14ac:dyDescent="0.25">
      <c r="B7189" s="245">
        <v>46280</v>
      </c>
      <c r="C7189" s="74" t="s">
        <v>123</v>
      </c>
      <c r="D7189" s="238" t="s">
        <v>144</v>
      </c>
      <c r="E7189" s="240">
        <v>107.76</v>
      </c>
      <c r="F7189" s="240">
        <v>1</v>
      </c>
      <c r="G7189" s="48">
        <f>+(Ventas_Wellpro[[#This Row],[Precio de Venta]]*0.16)*Ventas_Wellpro[[#This Row],[Cantidad Vendida]]</f>
        <v>17.241600000000002</v>
      </c>
      <c r="H7189" s="242">
        <v>107.76</v>
      </c>
      <c r="I7189" s="17">
        <f>+Ventas_Wellpro[[#This Row],[Total de Venta sin IVA]]+Ventas_Wellpro[[#This Row],[IVA]]</f>
        <v>125.00160000000001</v>
      </c>
      <c r="J7189">
        <f>YEAR(Ventas_Wellpro[[#This Row],[Fecha]])</f>
        <v>2026</v>
      </c>
      <c r="K7189" t="str">
        <f>TEXT(Ventas_Wellpro[[#This Row],[Fecha]],"MMMM")</f>
        <v>septiembre</v>
      </c>
      <c r="L7189">
        <f>DAY(Ventas_Wellpro[[#This Row],[Fecha]])</f>
        <v>15</v>
      </c>
    </row>
    <row r="7190" spans="2:12" x14ac:dyDescent="0.25">
      <c r="B7190" s="246">
        <v>46280</v>
      </c>
      <c r="C7190" s="74" t="s">
        <v>123</v>
      </c>
      <c r="D7190" s="239" t="s">
        <v>144</v>
      </c>
      <c r="E7190" s="241">
        <v>107.76</v>
      </c>
      <c r="F7190" s="241">
        <v>1</v>
      </c>
      <c r="G7190" s="48">
        <f>+(Ventas_Wellpro[[#This Row],[Precio de Venta]]*0.16)*Ventas_Wellpro[[#This Row],[Cantidad Vendida]]</f>
        <v>17.241600000000002</v>
      </c>
      <c r="H7190" s="243">
        <v>107.76</v>
      </c>
      <c r="I7190" s="17">
        <f>+Ventas_Wellpro[[#This Row],[Total de Venta sin IVA]]+Ventas_Wellpro[[#This Row],[IVA]]</f>
        <v>125.00160000000001</v>
      </c>
      <c r="J7190">
        <f>YEAR(Ventas_Wellpro[[#This Row],[Fecha]])</f>
        <v>2026</v>
      </c>
      <c r="K7190" t="str">
        <f>TEXT(Ventas_Wellpro[[#This Row],[Fecha]],"MMMM")</f>
        <v>septiembre</v>
      </c>
      <c r="L7190">
        <f>DAY(Ventas_Wellpro[[#This Row],[Fecha]])</f>
        <v>15</v>
      </c>
    </row>
    <row r="7191" spans="2:12" x14ac:dyDescent="0.25">
      <c r="B7191" s="245">
        <v>46282</v>
      </c>
      <c r="C7191" s="74" t="s">
        <v>123</v>
      </c>
      <c r="D7191" s="238" t="s">
        <v>144</v>
      </c>
      <c r="E7191" s="240">
        <v>107.76</v>
      </c>
      <c r="F7191" s="240">
        <v>1</v>
      </c>
      <c r="G7191" s="48">
        <f>+(Ventas_Wellpro[[#This Row],[Precio de Venta]]*0.16)*Ventas_Wellpro[[#This Row],[Cantidad Vendida]]</f>
        <v>17.241600000000002</v>
      </c>
      <c r="H7191" s="242">
        <v>107.76</v>
      </c>
      <c r="I7191" s="17">
        <f>+Ventas_Wellpro[[#This Row],[Total de Venta sin IVA]]+Ventas_Wellpro[[#This Row],[IVA]]</f>
        <v>125.00160000000001</v>
      </c>
      <c r="J7191">
        <f>YEAR(Ventas_Wellpro[[#This Row],[Fecha]])</f>
        <v>2026</v>
      </c>
      <c r="K7191" t="str">
        <f>TEXT(Ventas_Wellpro[[#This Row],[Fecha]],"MMMM")</f>
        <v>septiembre</v>
      </c>
      <c r="L7191">
        <f>DAY(Ventas_Wellpro[[#This Row],[Fecha]])</f>
        <v>17</v>
      </c>
    </row>
    <row r="7192" spans="2:12" x14ac:dyDescent="0.25">
      <c r="B7192" s="246">
        <v>46282</v>
      </c>
      <c r="C7192" s="74" t="s">
        <v>123</v>
      </c>
      <c r="D7192" s="239" t="s">
        <v>144</v>
      </c>
      <c r="E7192" s="241">
        <v>107.76</v>
      </c>
      <c r="F7192" s="241">
        <v>1</v>
      </c>
      <c r="G7192" s="48">
        <f>+(Ventas_Wellpro[[#This Row],[Precio de Venta]]*0.16)*Ventas_Wellpro[[#This Row],[Cantidad Vendida]]</f>
        <v>17.241600000000002</v>
      </c>
      <c r="H7192" s="243">
        <v>107.76</v>
      </c>
      <c r="I7192" s="17">
        <f>+Ventas_Wellpro[[#This Row],[Total de Venta sin IVA]]+Ventas_Wellpro[[#This Row],[IVA]]</f>
        <v>125.00160000000001</v>
      </c>
      <c r="J7192">
        <f>YEAR(Ventas_Wellpro[[#This Row],[Fecha]])</f>
        <v>2026</v>
      </c>
      <c r="K7192" t="str">
        <f>TEXT(Ventas_Wellpro[[#This Row],[Fecha]],"MMMM")</f>
        <v>septiembre</v>
      </c>
      <c r="L7192">
        <f>DAY(Ventas_Wellpro[[#This Row],[Fecha]])</f>
        <v>17</v>
      </c>
    </row>
    <row r="7193" spans="2:12" x14ac:dyDescent="0.25">
      <c r="B7193" s="245">
        <v>46282</v>
      </c>
      <c r="C7193" s="74" t="s">
        <v>123</v>
      </c>
      <c r="D7193" s="238" t="s">
        <v>144</v>
      </c>
      <c r="E7193" s="240">
        <v>107.76</v>
      </c>
      <c r="F7193" s="240">
        <v>1</v>
      </c>
      <c r="G7193" s="48">
        <f>+(Ventas_Wellpro[[#This Row],[Precio de Venta]]*0.16)*Ventas_Wellpro[[#This Row],[Cantidad Vendida]]</f>
        <v>17.241600000000002</v>
      </c>
      <c r="H7193" s="242">
        <v>107.76</v>
      </c>
      <c r="I7193" s="17">
        <f>+Ventas_Wellpro[[#This Row],[Total de Venta sin IVA]]+Ventas_Wellpro[[#This Row],[IVA]]</f>
        <v>125.00160000000001</v>
      </c>
      <c r="J7193">
        <f>YEAR(Ventas_Wellpro[[#This Row],[Fecha]])</f>
        <v>2026</v>
      </c>
      <c r="K7193" t="str">
        <f>TEXT(Ventas_Wellpro[[#This Row],[Fecha]],"MMMM")</f>
        <v>septiembre</v>
      </c>
      <c r="L7193">
        <f>DAY(Ventas_Wellpro[[#This Row],[Fecha]])</f>
        <v>17</v>
      </c>
    </row>
    <row r="7194" spans="2:12" x14ac:dyDescent="0.25">
      <c r="B7194" s="246">
        <v>46282</v>
      </c>
      <c r="C7194" s="74" t="s">
        <v>123</v>
      </c>
      <c r="D7194" s="239" t="s">
        <v>144</v>
      </c>
      <c r="E7194" s="241">
        <v>107.76</v>
      </c>
      <c r="F7194" s="241">
        <v>1</v>
      </c>
      <c r="G7194" s="48">
        <f>+(Ventas_Wellpro[[#This Row],[Precio de Venta]]*0.16)*Ventas_Wellpro[[#This Row],[Cantidad Vendida]]</f>
        <v>17.241600000000002</v>
      </c>
      <c r="H7194" s="243">
        <v>107.76</v>
      </c>
      <c r="I7194" s="17">
        <f>+Ventas_Wellpro[[#This Row],[Total de Venta sin IVA]]+Ventas_Wellpro[[#This Row],[IVA]]</f>
        <v>125.00160000000001</v>
      </c>
      <c r="J7194">
        <f>YEAR(Ventas_Wellpro[[#This Row],[Fecha]])</f>
        <v>2026</v>
      </c>
      <c r="K7194" t="str">
        <f>TEXT(Ventas_Wellpro[[#This Row],[Fecha]],"MMMM")</f>
        <v>septiembre</v>
      </c>
      <c r="L7194">
        <f>DAY(Ventas_Wellpro[[#This Row],[Fecha]])</f>
        <v>17</v>
      </c>
    </row>
    <row r="7195" spans="2:12" x14ac:dyDescent="0.25">
      <c r="B7195" s="245">
        <v>46282</v>
      </c>
      <c r="C7195" s="74" t="s">
        <v>123</v>
      </c>
      <c r="D7195" s="238" t="s">
        <v>144</v>
      </c>
      <c r="E7195" s="240">
        <v>107.76</v>
      </c>
      <c r="F7195" s="240">
        <v>1</v>
      </c>
      <c r="G7195" s="48">
        <f>+(Ventas_Wellpro[[#This Row],[Precio de Venta]]*0.16)*Ventas_Wellpro[[#This Row],[Cantidad Vendida]]</f>
        <v>17.241600000000002</v>
      </c>
      <c r="H7195" s="242">
        <v>107.76</v>
      </c>
      <c r="I7195" s="17">
        <f>+Ventas_Wellpro[[#This Row],[Total de Venta sin IVA]]+Ventas_Wellpro[[#This Row],[IVA]]</f>
        <v>125.00160000000001</v>
      </c>
      <c r="J7195">
        <f>YEAR(Ventas_Wellpro[[#This Row],[Fecha]])</f>
        <v>2026</v>
      </c>
      <c r="K7195" t="str">
        <f>TEXT(Ventas_Wellpro[[#This Row],[Fecha]],"MMMM")</f>
        <v>septiembre</v>
      </c>
      <c r="L7195">
        <f>DAY(Ventas_Wellpro[[#This Row],[Fecha]])</f>
        <v>17</v>
      </c>
    </row>
    <row r="7196" spans="2:12" x14ac:dyDescent="0.25">
      <c r="B7196" s="246">
        <v>46282</v>
      </c>
      <c r="C7196" s="74" t="s">
        <v>123</v>
      </c>
      <c r="D7196" s="239" t="s">
        <v>144</v>
      </c>
      <c r="E7196" s="241">
        <v>107.76</v>
      </c>
      <c r="F7196" s="241">
        <v>1</v>
      </c>
      <c r="G7196" s="48">
        <f>+(Ventas_Wellpro[[#This Row],[Precio de Venta]]*0.16)*Ventas_Wellpro[[#This Row],[Cantidad Vendida]]</f>
        <v>17.241600000000002</v>
      </c>
      <c r="H7196" s="243">
        <v>107.76</v>
      </c>
      <c r="I7196" s="17">
        <f>+Ventas_Wellpro[[#This Row],[Total de Venta sin IVA]]+Ventas_Wellpro[[#This Row],[IVA]]</f>
        <v>125.00160000000001</v>
      </c>
      <c r="J7196">
        <f>YEAR(Ventas_Wellpro[[#This Row],[Fecha]])</f>
        <v>2026</v>
      </c>
      <c r="K7196" t="str">
        <f>TEXT(Ventas_Wellpro[[#This Row],[Fecha]],"MMMM")</f>
        <v>septiembre</v>
      </c>
      <c r="L7196">
        <f>DAY(Ventas_Wellpro[[#This Row],[Fecha]])</f>
        <v>17</v>
      </c>
    </row>
    <row r="7197" spans="2:12" x14ac:dyDescent="0.25">
      <c r="B7197" s="245">
        <v>46282</v>
      </c>
      <c r="C7197" s="74" t="s">
        <v>123</v>
      </c>
      <c r="D7197" s="238" t="s">
        <v>144</v>
      </c>
      <c r="E7197" s="240">
        <v>107.76</v>
      </c>
      <c r="F7197" s="240">
        <v>1</v>
      </c>
      <c r="G7197" s="48">
        <f>+(Ventas_Wellpro[[#This Row],[Precio de Venta]]*0.16)*Ventas_Wellpro[[#This Row],[Cantidad Vendida]]</f>
        <v>17.241600000000002</v>
      </c>
      <c r="H7197" s="242">
        <v>107.76</v>
      </c>
      <c r="I7197" s="17">
        <f>+Ventas_Wellpro[[#This Row],[Total de Venta sin IVA]]+Ventas_Wellpro[[#This Row],[IVA]]</f>
        <v>125.00160000000001</v>
      </c>
      <c r="J7197">
        <f>YEAR(Ventas_Wellpro[[#This Row],[Fecha]])</f>
        <v>2026</v>
      </c>
      <c r="K7197" t="str">
        <f>TEXT(Ventas_Wellpro[[#This Row],[Fecha]],"MMMM")</f>
        <v>septiembre</v>
      </c>
      <c r="L7197">
        <f>DAY(Ventas_Wellpro[[#This Row],[Fecha]])</f>
        <v>17</v>
      </c>
    </row>
    <row r="7198" spans="2:12" x14ac:dyDescent="0.25">
      <c r="B7198" s="246">
        <v>46282</v>
      </c>
      <c r="C7198" s="74" t="s">
        <v>123</v>
      </c>
      <c r="D7198" s="239" t="s">
        <v>144</v>
      </c>
      <c r="E7198" s="241">
        <v>107.76</v>
      </c>
      <c r="F7198" s="241">
        <v>1</v>
      </c>
      <c r="G7198" s="48">
        <f>+(Ventas_Wellpro[[#This Row],[Precio de Venta]]*0.16)*Ventas_Wellpro[[#This Row],[Cantidad Vendida]]</f>
        <v>17.241600000000002</v>
      </c>
      <c r="H7198" s="243">
        <v>107.76</v>
      </c>
      <c r="I7198" s="17">
        <f>+Ventas_Wellpro[[#This Row],[Total de Venta sin IVA]]+Ventas_Wellpro[[#This Row],[IVA]]</f>
        <v>125.00160000000001</v>
      </c>
      <c r="J7198">
        <f>YEAR(Ventas_Wellpro[[#This Row],[Fecha]])</f>
        <v>2026</v>
      </c>
      <c r="K7198" t="str">
        <f>TEXT(Ventas_Wellpro[[#This Row],[Fecha]],"MMMM")</f>
        <v>septiembre</v>
      </c>
      <c r="L7198">
        <f>DAY(Ventas_Wellpro[[#This Row],[Fecha]])</f>
        <v>17</v>
      </c>
    </row>
    <row r="7199" spans="2:12" x14ac:dyDescent="0.25">
      <c r="B7199" s="245">
        <v>46282</v>
      </c>
      <c r="C7199" s="74" t="s">
        <v>123</v>
      </c>
      <c r="D7199" s="238" t="s">
        <v>144</v>
      </c>
      <c r="E7199" s="240">
        <v>107.76</v>
      </c>
      <c r="F7199" s="240">
        <v>1</v>
      </c>
      <c r="G7199" s="48">
        <f>+(Ventas_Wellpro[[#This Row],[Precio de Venta]]*0.16)*Ventas_Wellpro[[#This Row],[Cantidad Vendida]]</f>
        <v>17.241600000000002</v>
      </c>
      <c r="H7199" s="242">
        <v>107.76</v>
      </c>
      <c r="I7199" s="17">
        <f>+Ventas_Wellpro[[#This Row],[Total de Venta sin IVA]]+Ventas_Wellpro[[#This Row],[IVA]]</f>
        <v>125.00160000000001</v>
      </c>
      <c r="J7199">
        <f>YEAR(Ventas_Wellpro[[#This Row],[Fecha]])</f>
        <v>2026</v>
      </c>
      <c r="K7199" t="str">
        <f>TEXT(Ventas_Wellpro[[#This Row],[Fecha]],"MMMM")</f>
        <v>septiembre</v>
      </c>
      <c r="L7199">
        <f>DAY(Ventas_Wellpro[[#This Row],[Fecha]])</f>
        <v>17</v>
      </c>
    </row>
    <row r="7200" spans="2:12" x14ac:dyDescent="0.25">
      <c r="B7200" s="246">
        <v>46283</v>
      </c>
      <c r="C7200" s="74" t="s">
        <v>123</v>
      </c>
      <c r="D7200" s="239" t="s">
        <v>144</v>
      </c>
      <c r="E7200" s="241">
        <v>107.76</v>
      </c>
      <c r="F7200" s="241">
        <v>1</v>
      </c>
      <c r="G7200" s="48">
        <f>+(Ventas_Wellpro[[#This Row],[Precio de Venta]]*0.16)*Ventas_Wellpro[[#This Row],[Cantidad Vendida]]</f>
        <v>17.241600000000002</v>
      </c>
      <c r="H7200" s="243">
        <v>107.76</v>
      </c>
      <c r="I7200" s="17">
        <f>+Ventas_Wellpro[[#This Row],[Total de Venta sin IVA]]+Ventas_Wellpro[[#This Row],[IVA]]</f>
        <v>125.00160000000001</v>
      </c>
      <c r="J7200">
        <f>YEAR(Ventas_Wellpro[[#This Row],[Fecha]])</f>
        <v>2026</v>
      </c>
      <c r="K7200" t="str">
        <f>TEXT(Ventas_Wellpro[[#This Row],[Fecha]],"MMMM")</f>
        <v>septiembre</v>
      </c>
      <c r="L7200">
        <f>DAY(Ventas_Wellpro[[#This Row],[Fecha]])</f>
        <v>18</v>
      </c>
    </row>
    <row r="7201" spans="2:12" x14ac:dyDescent="0.25">
      <c r="B7201" s="245">
        <v>46283</v>
      </c>
      <c r="C7201" s="74" t="s">
        <v>123</v>
      </c>
      <c r="D7201" s="238" t="s">
        <v>144</v>
      </c>
      <c r="E7201" s="240">
        <v>107.76</v>
      </c>
      <c r="F7201" s="240">
        <v>1</v>
      </c>
      <c r="G7201" s="48">
        <f>+(Ventas_Wellpro[[#This Row],[Precio de Venta]]*0.16)*Ventas_Wellpro[[#This Row],[Cantidad Vendida]]</f>
        <v>17.241600000000002</v>
      </c>
      <c r="H7201" s="242">
        <v>107.76</v>
      </c>
      <c r="I7201" s="17">
        <f>+Ventas_Wellpro[[#This Row],[Total de Venta sin IVA]]+Ventas_Wellpro[[#This Row],[IVA]]</f>
        <v>125.00160000000001</v>
      </c>
      <c r="J7201">
        <f>YEAR(Ventas_Wellpro[[#This Row],[Fecha]])</f>
        <v>2026</v>
      </c>
      <c r="K7201" t="str">
        <f>TEXT(Ventas_Wellpro[[#This Row],[Fecha]],"MMMM")</f>
        <v>septiembre</v>
      </c>
      <c r="L7201">
        <f>DAY(Ventas_Wellpro[[#This Row],[Fecha]])</f>
        <v>18</v>
      </c>
    </row>
    <row r="7202" spans="2:12" x14ac:dyDescent="0.25">
      <c r="B7202" s="246">
        <v>46283</v>
      </c>
      <c r="C7202" s="74" t="s">
        <v>123</v>
      </c>
      <c r="D7202" s="239" t="s">
        <v>144</v>
      </c>
      <c r="E7202" s="241">
        <v>107.76</v>
      </c>
      <c r="F7202" s="241">
        <v>1</v>
      </c>
      <c r="G7202" s="48">
        <f>+(Ventas_Wellpro[[#This Row],[Precio de Venta]]*0.16)*Ventas_Wellpro[[#This Row],[Cantidad Vendida]]</f>
        <v>17.241600000000002</v>
      </c>
      <c r="H7202" s="243">
        <v>107.76</v>
      </c>
      <c r="I7202" s="17">
        <f>+Ventas_Wellpro[[#This Row],[Total de Venta sin IVA]]+Ventas_Wellpro[[#This Row],[IVA]]</f>
        <v>125.00160000000001</v>
      </c>
      <c r="J7202">
        <f>YEAR(Ventas_Wellpro[[#This Row],[Fecha]])</f>
        <v>2026</v>
      </c>
      <c r="K7202" t="str">
        <f>TEXT(Ventas_Wellpro[[#This Row],[Fecha]],"MMMM")</f>
        <v>septiembre</v>
      </c>
      <c r="L7202">
        <f>DAY(Ventas_Wellpro[[#This Row],[Fecha]])</f>
        <v>18</v>
      </c>
    </row>
    <row r="7203" spans="2:12" x14ac:dyDescent="0.25">
      <c r="B7203" s="245">
        <v>46283</v>
      </c>
      <c r="C7203" s="74" t="s">
        <v>123</v>
      </c>
      <c r="D7203" s="238" t="s">
        <v>144</v>
      </c>
      <c r="E7203" s="240">
        <v>107.76</v>
      </c>
      <c r="F7203" s="240">
        <v>1</v>
      </c>
      <c r="G7203" s="48">
        <f>+(Ventas_Wellpro[[#This Row],[Precio de Venta]]*0.16)*Ventas_Wellpro[[#This Row],[Cantidad Vendida]]</f>
        <v>17.241600000000002</v>
      </c>
      <c r="H7203" s="242">
        <v>107.76</v>
      </c>
      <c r="I7203" s="17">
        <f>+Ventas_Wellpro[[#This Row],[Total de Venta sin IVA]]+Ventas_Wellpro[[#This Row],[IVA]]</f>
        <v>125.00160000000001</v>
      </c>
      <c r="J7203">
        <f>YEAR(Ventas_Wellpro[[#This Row],[Fecha]])</f>
        <v>2026</v>
      </c>
      <c r="K7203" t="str">
        <f>TEXT(Ventas_Wellpro[[#This Row],[Fecha]],"MMMM")</f>
        <v>septiembre</v>
      </c>
      <c r="L7203">
        <f>DAY(Ventas_Wellpro[[#This Row],[Fecha]])</f>
        <v>18</v>
      </c>
    </row>
    <row r="7204" spans="2:12" x14ac:dyDescent="0.25">
      <c r="B7204" s="246">
        <v>46283</v>
      </c>
      <c r="C7204" s="74" t="s">
        <v>123</v>
      </c>
      <c r="D7204" s="239" t="s">
        <v>144</v>
      </c>
      <c r="E7204" s="241">
        <v>107.76</v>
      </c>
      <c r="F7204" s="241">
        <v>1</v>
      </c>
      <c r="G7204" s="48">
        <f>+(Ventas_Wellpro[[#This Row],[Precio de Venta]]*0.16)*Ventas_Wellpro[[#This Row],[Cantidad Vendida]]</f>
        <v>17.241600000000002</v>
      </c>
      <c r="H7204" s="243">
        <v>107.76</v>
      </c>
      <c r="I7204" s="17">
        <f>+Ventas_Wellpro[[#This Row],[Total de Venta sin IVA]]+Ventas_Wellpro[[#This Row],[IVA]]</f>
        <v>125.00160000000001</v>
      </c>
      <c r="J7204">
        <f>YEAR(Ventas_Wellpro[[#This Row],[Fecha]])</f>
        <v>2026</v>
      </c>
      <c r="K7204" t="str">
        <f>TEXT(Ventas_Wellpro[[#This Row],[Fecha]],"MMMM")</f>
        <v>septiembre</v>
      </c>
      <c r="L7204">
        <f>DAY(Ventas_Wellpro[[#This Row],[Fecha]])</f>
        <v>18</v>
      </c>
    </row>
    <row r="7205" spans="2:12" x14ac:dyDescent="0.25">
      <c r="B7205" s="245">
        <v>46282</v>
      </c>
      <c r="C7205" s="88" t="s">
        <v>173</v>
      </c>
      <c r="D7205" s="238" t="s">
        <v>144</v>
      </c>
      <c r="E7205" s="240">
        <v>905.16</v>
      </c>
      <c r="F7205" s="240">
        <v>1</v>
      </c>
      <c r="G7205" s="48">
        <f>+(Ventas_Wellpro[[#This Row],[Precio de Venta]]*0.16)*Ventas_Wellpro[[#This Row],[Cantidad Vendida]]</f>
        <v>144.82560000000001</v>
      </c>
      <c r="H7205" s="242">
        <v>905.16</v>
      </c>
      <c r="I7205" s="17">
        <f>+Ventas_Wellpro[[#This Row],[Total de Venta sin IVA]]+Ventas_Wellpro[[#This Row],[IVA]]</f>
        <v>1049.9856</v>
      </c>
      <c r="J7205">
        <f>YEAR(Ventas_Wellpro[[#This Row],[Fecha]])</f>
        <v>2026</v>
      </c>
      <c r="K7205" t="str">
        <f>TEXT(Ventas_Wellpro[[#This Row],[Fecha]],"MMMM")</f>
        <v>septiembre</v>
      </c>
      <c r="L7205">
        <f>DAY(Ventas_Wellpro[[#This Row],[Fecha]])</f>
        <v>17</v>
      </c>
    </row>
  </sheetData>
  <phoneticPr fontId="5" type="noConversion"/>
  <conditionalFormatting sqref="C1566">
    <cfRule type="duplicateValues" dxfId="2410" priority="3426"/>
  </conditionalFormatting>
  <conditionalFormatting sqref="C2229">
    <cfRule type="duplicateValues" dxfId="2409" priority="3033"/>
  </conditionalFormatting>
  <conditionalFormatting sqref="C2230">
    <cfRule type="duplicateValues" dxfId="2408" priority="3031"/>
    <cfRule type="duplicateValues" dxfId="2407" priority="3032"/>
  </conditionalFormatting>
  <conditionalFormatting sqref="C2231">
    <cfRule type="duplicateValues" dxfId="2406" priority="3029"/>
    <cfRule type="duplicateValues" dxfId="2405" priority="3030"/>
  </conditionalFormatting>
  <conditionalFormatting sqref="C2232">
    <cfRule type="duplicateValues" dxfId="2404" priority="3027"/>
    <cfRule type="duplicateValues" dxfId="2403" priority="3028"/>
  </conditionalFormatting>
  <conditionalFormatting sqref="C2233">
    <cfRule type="duplicateValues" dxfId="2402" priority="3025"/>
    <cfRule type="duplicateValues" dxfId="2401" priority="3026"/>
  </conditionalFormatting>
  <conditionalFormatting sqref="C2234">
    <cfRule type="duplicateValues" dxfId="2400" priority="3023"/>
    <cfRule type="duplicateValues" dxfId="2399" priority="3024"/>
  </conditionalFormatting>
  <conditionalFormatting sqref="C2235">
    <cfRule type="duplicateValues" dxfId="2398" priority="3021"/>
    <cfRule type="duplicateValues" dxfId="2397" priority="3022"/>
  </conditionalFormatting>
  <conditionalFormatting sqref="C2236">
    <cfRule type="duplicateValues" dxfId="2396" priority="3019"/>
    <cfRule type="duplicateValues" dxfId="2395" priority="3020"/>
  </conditionalFormatting>
  <conditionalFormatting sqref="C2237">
    <cfRule type="duplicateValues" dxfId="2394" priority="3017"/>
    <cfRule type="duplicateValues" dxfId="2393" priority="3018"/>
  </conditionalFormatting>
  <conditionalFormatting sqref="C2238">
    <cfRule type="duplicateValues" dxfId="2392" priority="3015"/>
    <cfRule type="duplicateValues" dxfId="2391" priority="3016"/>
  </conditionalFormatting>
  <conditionalFormatting sqref="C2239">
    <cfRule type="duplicateValues" dxfId="2390" priority="3013"/>
    <cfRule type="duplicateValues" dxfId="2389" priority="3014"/>
  </conditionalFormatting>
  <conditionalFormatting sqref="C2240">
    <cfRule type="duplicateValues" dxfId="2388" priority="3011"/>
    <cfRule type="duplicateValues" dxfId="2387" priority="3012"/>
  </conditionalFormatting>
  <conditionalFormatting sqref="C2241">
    <cfRule type="duplicateValues" dxfId="2386" priority="3009"/>
    <cfRule type="duplicateValues" dxfId="2385" priority="3010"/>
  </conditionalFormatting>
  <conditionalFormatting sqref="C2242">
    <cfRule type="duplicateValues" dxfId="2384" priority="3007"/>
    <cfRule type="duplicateValues" dxfId="2383" priority="3008"/>
  </conditionalFormatting>
  <conditionalFormatting sqref="C2243">
    <cfRule type="duplicateValues" dxfId="2382" priority="3005"/>
    <cfRule type="duplicateValues" dxfId="2381" priority="3006"/>
  </conditionalFormatting>
  <conditionalFormatting sqref="C2244">
    <cfRule type="duplicateValues" dxfId="2380" priority="3003"/>
    <cfRule type="duplicateValues" dxfId="2379" priority="3004"/>
  </conditionalFormatting>
  <conditionalFormatting sqref="C2245">
    <cfRule type="duplicateValues" dxfId="2378" priority="3001"/>
    <cfRule type="duplicateValues" dxfId="2377" priority="3002"/>
  </conditionalFormatting>
  <conditionalFormatting sqref="C2246">
    <cfRule type="duplicateValues" dxfId="2376" priority="2999"/>
    <cfRule type="duplicateValues" dxfId="2375" priority="3000"/>
  </conditionalFormatting>
  <conditionalFormatting sqref="C2247">
    <cfRule type="duplicateValues" dxfId="2374" priority="2997"/>
    <cfRule type="duplicateValues" dxfId="2373" priority="2998"/>
  </conditionalFormatting>
  <conditionalFormatting sqref="C2248">
    <cfRule type="duplicateValues" dxfId="2372" priority="2995"/>
    <cfRule type="duplicateValues" dxfId="2371" priority="2996"/>
  </conditionalFormatting>
  <conditionalFormatting sqref="C2249">
    <cfRule type="duplicateValues" dxfId="2370" priority="2993"/>
    <cfRule type="duplicateValues" dxfId="2369" priority="2994"/>
  </conditionalFormatting>
  <conditionalFormatting sqref="C2250">
    <cfRule type="duplicateValues" dxfId="2368" priority="2991"/>
    <cfRule type="duplicateValues" dxfId="2367" priority="2992"/>
  </conditionalFormatting>
  <conditionalFormatting sqref="C2251">
    <cfRule type="duplicateValues" dxfId="2366" priority="2989"/>
    <cfRule type="duplicateValues" dxfId="2365" priority="2990"/>
  </conditionalFormatting>
  <conditionalFormatting sqref="C2252">
    <cfRule type="duplicateValues" dxfId="2364" priority="2987"/>
    <cfRule type="duplicateValues" dxfId="2363" priority="2988"/>
  </conditionalFormatting>
  <conditionalFormatting sqref="C2253">
    <cfRule type="duplicateValues" dxfId="2362" priority="2985"/>
    <cfRule type="duplicateValues" dxfId="2361" priority="2986"/>
  </conditionalFormatting>
  <conditionalFormatting sqref="C2254">
    <cfRule type="duplicateValues" dxfId="2360" priority="2983"/>
    <cfRule type="duplicateValues" dxfId="2359" priority="2984"/>
  </conditionalFormatting>
  <conditionalFormatting sqref="C2255">
    <cfRule type="duplicateValues" dxfId="2358" priority="2981"/>
    <cfRule type="duplicateValues" dxfId="2357" priority="2982"/>
  </conditionalFormatting>
  <conditionalFormatting sqref="C2256">
    <cfRule type="duplicateValues" dxfId="2356" priority="2979"/>
    <cfRule type="duplicateValues" dxfId="2355" priority="2980"/>
  </conditionalFormatting>
  <conditionalFormatting sqref="C2257">
    <cfRule type="duplicateValues" dxfId="2354" priority="2977"/>
    <cfRule type="duplicateValues" dxfId="2353" priority="2978"/>
  </conditionalFormatting>
  <conditionalFormatting sqref="C2258">
    <cfRule type="duplicateValues" dxfId="2352" priority="2975"/>
    <cfRule type="duplicateValues" dxfId="2351" priority="2976"/>
  </conditionalFormatting>
  <conditionalFormatting sqref="C2259">
    <cfRule type="duplicateValues" dxfId="2350" priority="2973"/>
    <cfRule type="duplicateValues" dxfId="2349" priority="2974"/>
  </conditionalFormatting>
  <conditionalFormatting sqref="C2260">
    <cfRule type="duplicateValues" dxfId="2348" priority="2971"/>
    <cfRule type="duplicateValues" dxfId="2347" priority="2972"/>
  </conditionalFormatting>
  <conditionalFormatting sqref="C2261">
    <cfRule type="duplicateValues" dxfId="2346" priority="2969"/>
    <cfRule type="duplicateValues" dxfId="2345" priority="2970"/>
  </conditionalFormatting>
  <conditionalFormatting sqref="C2262">
    <cfRule type="duplicateValues" dxfId="2344" priority="2213"/>
    <cfRule type="duplicateValues" dxfId="2343" priority="2214"/>
    <cfRule type="duplicateValues" dxfId="2342" priority="2967"/>
    <cfRule type="duplicateValues" dxfId="2341" priority="2968"/>
  </conditionalFormatting>
  <conditionalFormatting sqref="C2263">
    <cfRule type="duplicateValues" dxfId="2340" priority="2965"/>
    <cfRule type="duplicateValues" dxfId="2339" priority="2966"/>
  </conditionalFormatting>
  <conditionalFormatting sqref="C2264">
    <cfRule type="duplicateValues" dxfId="2338" priority="2963"/>
    <cfRule type="duplicateValues" dxfId="2337" priority="2964"/>
  </conditionalFormatting>
  <conditionalFormatting sqref="C2265">
    <cfRule type="duplicateValues" dxfId="2336" priority="2961"/>
    <cfRule type="duplicateValues" dxfId="2335" priority="2962"/>
  </conditionalFormatting>
  <conditionalFormatting sqref="C2266">
    <cfRule type="duplicateValues" dxfId="2334" priority="2959"/>
    <cfRule type="duplicateValues" dxfId="2333" priority="2960"/>
  </conditionalFormatting>
  <conditionalFormatting sqref="C2267">
    <cfRule type="duplicateValues" dxfId="2332" priority="2957"/>
    <cfRule type="duplicateValues" dxfId="2331" priority="2958"/>
  </conditionalFormatting>
  <conditionalFormatting sqref="C2268">
    <cfRule type="duplicateValues" dxfId="2330" priority="2955"/>
    <cfRule type="duplicateValues" dxfId="2329" priority="2956"/>
  </conditionalFormatting>
  <conditionalFormatting sqref="C2269">
    <cfRule type="duplicateValues" dxfId="2328" priority="2953"/>
    <cfRule type="duplicateValues" dxfId="2327" priority="2954"/>
  </conditionalFormatting>
  <conditionalFormatting sqref="C2270">
    <cfRule type="duplicateValues" dxfId="2326" priority="2951"/>
    <cfRule type="duplicateValues" dxfId="2325" priority="2952"/>
  </conditionalFormatting>
  <conditionalFormatting sqref="C2271">
    <cfRule type="duplicateValues" dxfId="2324" priority="2949"/>
    <cfRule type="duplicateValues" dxfId="2323" priority="2950"/>
  </conditionalFormatting>
  <conditionalFormatting sqref="C2272">
    <cfRule type="duplicateValues" dxfId="2322" priority="2947"/>
    <cfRule type="duplicateValues" dxfId="2321" priority="2948"/>
  </conditionalFormatting>
  <conditionalFormatting sqref="C2273">
    <cfRule type="duplicateValues" dxfId="2320" priority="2945"/>
    <cfRule type="duplicateValues" dxfId="2319" priority="2946"/>
  </conditionalFormatting>
  <conditionalFormatting sqref="C2274">
    <cfRule type="duplicateValues" dxfId="2318" priority="2943"/>
    <cfRule type="duplicateValues" dxfId="2317" priority="2944"/>
  </conditionalFormatting>
  <conditionalFormatting sqref="C2275">
    <cfRule type="duplicateValues" dxfId="2316" priority="2941"/>
    <cfRule type="duplicateValues" dxfId="2315" priority="2942"/>
  </conditionalFormatting>
  <conditionalFormatting sqref="C2276">
    <cfRule type="duplicateValues" dxfId="2314" priority="2939"/>
    <cfRule type="duplicateValues" dxfId="2313" priority="2940"/>
  </conditionalFormatting>
  <conditionalFormatting sqref="C2277">
    <cfRule type="duplicateValues" dxfId="2312" priority="2937"/>
    <cfRule type="duplicateValues" dxfId="2311" priority="2938"/>
  </conditionalFormatting>
  <conditionalFormatting sqref="C2278">
    <cfRule type="duplicateValues" dxfId="2310" priority="2935"/>
    <cfRule type="duplicateValues" dxfId="2309" priority="2936"/>
  </conditionalFormatting>
  <conditionalFormatting sqref="C2279">
    <cfRule type="duplicateValues" dxfId="2308" priority="2933"/>
    <cfRule type="duplicateValues" dxfId="2307" priority="2934"/>
  </conditionalFormatting>
  <conditionalFormatting sqref="C2280">
    <cfRule type="duplicateValues" dxfId="2306" priority="2931"/>
    <cfRule type="duplicateValues" dxfId="2305" priority="2932"/>
  </conditionalFormatting>
  <conditionalFormatting sqref="C2357">
    <cfRule type="duplicateValues" dxfId="2304" priority="2858"/>
  </conditionalFormatting>
  <conditionalFormatting sqref="C2358">
    <cfRule type="duplicateValues" dxfId="2303" priority="2857"/>
  </conditionalFormatting>
  <conditionalFormatting sqref="C2359">
    <cfRule type="duplicateValues" dxfId="2302" priority="2856"/>
  </conditionalFormatting>
  <conditionalFormatting sqref="C2360">
    <cfRule type="duplicateValues" dxfId="2301" priority="2855"/>
  </conditionalFormatting>
  <conditionalFormatting sqref="C2361">
    <cfRule type="duplicateValues" dxfId="2300" priority="2854"/>
  </conditionalFormatting>
  <conditionalFormatting sqref="C2362">
    <cfRule type="duplicateValues" dxfId="2299" priority="2853"/>
  </conditionalFormatting>
  <conditionalFormatting sqref="C2363">
    <cfRule type="duplicateValues" dxfId="2298" priority="2852"/>
  </conditionalFormatting>
  <conditionalFormatting sqref="C2364">
    <cfRule type="duplicateValues" dxfId="2297" priority="2836"/>
  </conditionalFormatting>
  <conditionalFormatting sqref="C2365">
    <cfRule type="duplicateValues" dxfId="2296" priority="2837"/>
  </conditionalFormatting>
  <conditionalFormatting sqref="C2366">
    <cfRule type="duplicateValues" dxfId="2295" priority="2838"/>
  </conditionalFormatting>
  <conditionalFormatting sqref="C2367">
    <cfRule type="duplicateValues" dxfId="2294" priority="2839"/>
  </conditionalFormatting>
  <conditionalFormatting sqref="C2368">
    <cfRule type="duplicateValues" dxfId="2293" priority="2840"/>
  </conditionalFormatting>
  <conditionalFormatting sqref="C2369">
    <cfRule type="duplicateValues" dxfId="2292" priority="2841"/>
  </conditionalFormatting>
  <conditionalFormatting sqref="C2370">
    <cfRule type="duplicateValues" dxfId="2291" priority="2842"/>
  </conditionalFormatting>
  <conditionalFormatting sqref="C2371">
    <cfRule type="duplicateValues" dxfId="2290" priority="2843"/>
  </conditionalFormatting>
  <conditionalFormatting sqref="C2372">
    <cfRule type="duplicateValues" dxfId="2289" priority="2844"/>
  </conditionalFormatting>
  <conditionalFormatting sqref="C2373">
    <cfRule type="duplicateValues" dxfId="2288" priority="2845"/>
  </conditionalFormatting>
  <conditionalFormatting sqref="C2374">
    <cfRule type="duplicateValues" dxfId="2287" priority="2846"/>
  </conditionalFormatting>
  <conditionalFormatting sqref="C2375">
    <cfRule type="duplicateValues" dxfId="2286" priority="2847"/>
  </conditionalFormatting>
  <conditionalFormatting sqref="C2376">
    <cfRule type="duplicateValues" dxfId="2285" priority="2848"/>
  </conditionalFormatting>
  <conditionalFormatting sqref="C2377">
    <cfRule type="duplicateValues" dxfId="2284" priority="2849"/>
  </conditionalFormatting>
  <conditionalFormatting sqref="C2378">
    <cfRule type="duplicateValues" dxfId="2283" priority="2850"/>
  </conditionalFormatting>
  <conditionalFormatting sqref="C2379">
    <cfRule type="duplicateValues" dxfId="2282" priority="2851"/>
  </conditionalFormatting>
  <conditionalFormatting sqref="C2400">
    <cfRule type="duplicateValues" dxfId="2281" priority="2815"/>
  </conditionalFormatting>
  <conditionalFormatting sqref="C2401">
    <cfRule type="duplicateValues" dxfId="2280" priority="2807"/>
  </conditionalFormatting>
  <conditionalFormatting sqref="C2402">
    <cfRule type="duplicateValues" dxfId="2279" priority="2806"/>
  </conditionalFormatting>
  <conditionalFormatting sqref="C2403">
    <cfRule type="duplicateValues" dxfId="2278" priority="2805"/>
  </conditionalFormatting>
  <conditionalFormatting sqref="C2404">
    <cfRule type="duplicateValues" dxfId="2277" priority="2804"/>
  </conditionalFormatting>
  <conditionalFormatting sqref="C2405">
    <cfRule type="duplicateValues" dxfId="2276" priority="2803"/>
  </conditionalFormatting>
  <conditionalFormatting sqref="C2406">
    <cfRule type="duplicateValues" dxfId="2275" priority="2802"/>
  </conditionalFormatting>
  <conditionalFormatting sqref="C2407">
    <cfRule type="duplicateValues" dxfId="2274" priority="2801"/>
  </conditionalFormatting>
  <conditionalFormatting sqref="C2408">
    <cfRule type="duplicateValues" dxfId="2273" priority="2800"/>
  </conditionalFormatting>
  <conditionalFormatting sqref="C2409">
    <cfRule type="duplicateValues" dxfId="2272" priority="2799"/>
  </conditionalFormatting>
  <conditionalFormatting sqref="C2410">
    <cfRule type="duplicateValues" dxfId="2271" priority="2798"/>
  </conditionalFormatting>
  <conditionalFormatting sqref="C2411">
    <cfRule type="duplicateValues" dxfId="2270" priority="2797"/>
  </conditionalFormatting>
  <conditionalFormatting sqref="C2412">
    <cfRule type="duplicateValues" dxfId="2269" priority="2796"/>
  </conditionalFormatting>
  <conditionalFormatting sqref="C2413">
    <cfRule type="duplicateValues" dxfId="2268" priority="2795"/>
  </conditionalFormatting>
  <conditionalFormatting sqref="C2414">
    <cfRule type="duplicateValues" dxfId="2267" priority="2794"/>
  </conditionalFormatting>
  <conditionalFormatting sqref="C2415">
    <cfRule type="duplicateValues" dxfId="2266" priority="2793"/>
  </conditionalFormatting>
  <conditionalFormatting sqref="C2416">
    <cfRule type="duplicateValues" dxfId="2265" priority="2792"/>
  </conditionalFormatting>
  <conditionalFormatting sqref="C2417">
    <cfRule type="duplicateValues" dxfId="2264" priority="2791"/>
  </conditionalFormatting>
  <conditionalFormatting sqref="C2418">
    <cfRule type="duplicateValues" dxfId="2263" priority="2790"/>
  </conditionalFormatting>
  <conditionalFormatting sqref="C2419">
    <cfRule type="duplicateValues" dxfId="2262" priority="2789"/>
  </conditionalFormatting>
  <conditionalFormatting sqref="C2420">
    <cfRule type="duplicateValues" dxfId="2261" priority="2788"/>
  </conditionalFormatting>
  <conditionalFormatting sqref="C2421">
    <cfRule type="duplicateValues" dxfId="2260" priority="2787"/>
  </conditionalFormatting>
  <conditionalFormatting sqref="C2422">
    <cfRule type="duplicateValues" dxfId="2259" priority="2786"/>
  </conditionalFormatting>
  <conditionalFormatting sqref="C2423">
    <cfRule type="duplicateValues" dxfId="2258" priority="2785"/>
  </conditionalFormatting>
  <conditionalFormatting sqref="C2424">
    <cfRule type="duplicateValues" dxfId="2257" priority="2784"/>
  </conditionalFormatting>
  <conditionalFormatting sqref="C2425">
    <cfRule type="duplicateValues" dxfId="2256" priority="2783"/>
  </conditionalFormatting>
  <conditionalFormatting sqref="C2426">
    <cfRule type="duplicateValues" dxfId="2255" priority="2782"/>
  </conditionalFormatting>
  <conditionalFormatting sqref="C2427:C2431">
    <cfRule type="duplicateValues" dxfId="2254" priority="2781"/>
  </conditionalFormatting>
  <conditionalFormatting sqref="C2432">
    <cfRule type="duplicateValues" dxfId="2253" priority="2808"/>
  </conditionalFormatting>
  <conditionalFormatting sqref="C2433">
    <cfRule type="duplicateValues" dxfId="2252" priority="2809"/>
  </conditionalFormatting>
  <conditionalFormatting sqref="C2434">
    <cfRule type="duplicateValues" dxfId="2251" priority="2810"/>
  </conditionalFormatting>
  <conditionalFormatting sqref="C2435">
    <cfRule type="duplicateValues" dxfId="2250" priority="2811"/>
  </conditionalFormatting>
  <conditionalFormatting sqref="C2436">
    <cfRule type="duplicateValues" dxfId="2249" priority="2812"/>
  </conditionalFormatting>
  <conditionalFormatting sqref="C2437">
    <cfRule type="duplicateValues" dxfId="2248" priority="2813"/>
  </conditionalFormatting>
  <conditionalFormatting sqref="C2438">
    <cfRule type="duplicateValues" dxfId="2247" priority="2814"/>
  </conditionalFormatting>
  <conditionalFormatting sqref="C2439">
    <cfRule type="duplicateValues" dxfId="2246" priority="2779"/>
  </conditionalFormatting>
  <conditionalFormatting sqref="C2440">
    <cfRule type="duplicateValues" dxfId="2245" priority="2778"/>
  </conditionalFormatting>
  <conditionalFormatting sqref="C2441">
    <cfRule type="duplicateValues" dxfId="2244" priority="2777"/>
  </conditionalFormatting>
  <conditionalFormatting sqref="C2442">
    <cfRule type="duplicateValues" dxfId="2243" priority="2776"/>
  </conditionalFormatting>
  <conditionalFormatting sqref="C2443">
    <cfRule type="duplicateValues" dxfId="2242" priority="2775"/>
  </conditionalFormatting>
  <conditionalFormatting sqref="C2444">
    <cfRule type="duplicateValues" dxfId="2241" priority="2774"/>
  </conditionalFormatting>
  <conditionalFormatting sqref="C2445:C2446">
    <cfRule type="duplicateValues" dxfId="2240" priority="2773"/>
  </conditionalFormatting>
  <conditionalFormatting sqref="C2447">
    <cfRule type="duplicateValues" dxfId="2239" priority="2780"/>
  </conditionalFormatting>
  <conditionalFormatting sqref="C2459">
    <cfRule type="duplicateValues" dxfId="2238" priority="2769"/>
  </conditionalFormatting>
  <conditionalFormatting sqref="C2460">
    <cfRule type="duplicateValues" dxfId="2237" priority="2768"/>
  </conditionalFormatting>
  <conditionalFormatting sqref="C2461">
    <cfRule type="duplicateValues" dxfId="2236" priority="2767"/>
  </conditionalFormatting>
  <conditionalFormatting sqref="C2462">
    <cfRule type="duplicateValues" dxfId="2235" priority="2765"/>
    <cfRule type="duplicateValues" dxfId="2234" priority="2766"/>
  </conditionalFormatting>
  <conditionalFormatting sqref="C2463">
    <cfRule type="duplicateValues" dxfId="2233" priority="2763"/>
    <cfRule type="duplicateValues" dxfId="2232" priority="2764"/>
  </conditionalFormatting>
  <conditionalFormatting sqref="C2464">
    <cfRule type="duplicateValues" dxfId="2231" priority="2762"/>
  </conditionalFormatting>
  <conditionalFormatting sqref="C2465">
    <cfRule type="duplicateValues" dxfId="2230" priority="2761"/>
  </conditionalFormatting>
  <conditionalFormatting sqref="C2466">
    <cfRule type="duplicateValues" dxfId="2229" priority="2759"/>
  </conditionalFormatting>
  <conditionalFormatting sqref="C2467">
    <cfRule type="duplicateValues" dxfId="2228" priority="2756"/>
  </conditionalFormatting>
  <conditionalFormatting sqref="C2468">
    <cfRule type="duplicateValues" dxfId="2227" priority="2755"/>
  </conditionalFormatting>
  <conditionalFormatting sqref="C2469">
    <cfRule type="duplicateValues" dxfId="2226" priority="2758"/>
  </conditionalFormatting>
  <conditionalFormatting sqref="C2470">
    <cfRule type="duplicateValues" dxfId="2225" priority="2760"/>
  </conditionalFormatting>
  <conditionalFormatting sqref="C2471">
    <cfRule type="duplicateValues" dxfId="2224" priority="2757"/>
  </conditionalFormatting>
  <conditionalFormatting sqref="C2472">
    <cfRule type="duplicateValues" dxfId="2223" priority="2754"/>
  </conditionalFormatting>
  <conditionalFormatting sqref="C2473">
    <cfRule type="duplicateValues" dxfId="2222" priority="2753"/>
  </conditionalFormatting>
  <conditionalFormatting sqref="C2474">
    <cfRule type="duplicateValues" dxfId="2221" priority="2752"/>
  </conditionalFormatting>
  <conditionalFormatting sqref="C2475">
    <cfRule type="duplicateValues" dxfId="2220" priority="2750"/>
    <cfRule type="duplicateValues" dxfId="2219" priority="2751"/>
  </conditionalFormatting>
  <conditionalFormatting sqref="C2476">
    <cfRule type="duplicateValues" dxfId="2218" priority="2748"/>
    <cfRule type="duplicateValues" dxfId="2217" priority="2749"/>
  </conditionalFormatting>
  <conditionalFormatting sqref="C2477">
    <cfRule type="duplicateValues" dxfId="2216" priority="2746"/>
    <cfRule type="duplicateValues" dxfId="2215" priority="2747"/>
  </conditionalFormatting>
  <conditionalFormatting sqref="C2478">
    <cfRule type="duplicateValues" dxfId="2214" priority="2742"/>
    <cfRule type="duplicateValues" dxfId="2213" priority="2743"/>
  </conditionalFormatting>
  <conditionalFormatting sqref="C2479">
    <cfRule type="duplicateValues" dxfId="2212" priority="2740"/>
    <cfRule type="duplicateValues" dxfId="2211" priority="2741"/>
  </conditionalFormatting>
  <conditionalFormatting sqref="C2480">
    <cfRule type="duplicateValues" dxfId="2210" priority="2738"/>
    <cfRule type="duplicateValues" dxfId="2209" priority="2739"/>
  </conditionalFormatting>
  <conditionalFormatting sqref="C2481">
    <cfRule type="duplicateValues" dxfId="2208" priority="2736"/>
    <cfRule type="duplicateValues" dxfId="2207" priority="2737"/>
  </conditionalFormatting>
  <conditionalFormatting sqref="C2482">
    <cfRule type="duplicateValues" dxfId="2206" priority="2734"/>
    <cfRule type="duplicateValues" dxfId="2205" priority="2735"/>
  </conditionalFormatting>
  <conditionalFormatting sqref="C2483">
    <cfRule type="duplicateValues" dxfId="2204" priority="2732"/>
    <cfRule type="duplicateValues" dxfId="2203" priority="2733"/>
  </conditionalFormatting>
  <conditionalFormatting sqref="C2484">
    <cfRule type="duplicateValues" dxfId="2202" priority="2730"/>
    <cfRule type="duplicateValues" dxfId="2201" priority="2731"/>
  </conditionalFormatting>
  <conditionalFormatting sqref="C2485">
    <cfRule type="duplicateValues" dxfId="2200" priority="2728"/>
    <cfRule type="duplicateValues" dxfId="2199" priority="2729"/>
  </conditionalFormatting>
  <conditionalFormatting sqref="C2486">
    <cfRule type="duplicateValues" dxfId="2198" priority="2726"/>
    <cfRule type="duplicateValues" dxfId="2197" priority="2727"/>
  </conditionalFormatting>
  <conditionalFormatting sqref="C2487">
    <cfRule type="duplicateValues" dxfId="2196" priority="2724"/>
    <cfRule type="duplicateValues" dxfId="2195" priority="2725"/>
  </conditionalFormatting>
  <conditionalFormatting sqref="C2488">
    <cfRule type="duplicateValues" dxfId="2194" priority="2722"/>
    <cfRule type="duplicateValues" dxfId="2193" priority="2723"/>
  </conditionalFormatting>
  <conditionalFormatting sqref="C2489">
    <cfRule type="duplicateValues" dxfId="2192" priority="2720"/>
    <cfRule type="duplicateValues" dxfId="2191" priority="2721"/>
  </conditionalFormatting>
  <conditionalFormatting sqref="C2490">
    <cfRule type="duplicateValues" dxfId="2190" priority="2718"/>
    <cfRule type="duplicateValues" dxfId="2189" priority="2719"/>
  </conditionalFormatting>
  <conditionalFormatting sqref="C2491">
    <cfRule type="duplicateValues" dxfId="2188" priority="2716"/>
    <cfRule type="duplicateValues" dxfId="2187" priority="2717"/>
  </conditionalFormatting>
  <conditionalFormatting sqref="C2492">
    <cfRule type="duplicateValues" dxfId="2186" priority="2714"/>
    <cfRule type="duplicateValues" dxfId="2185" priority="2715"/>
  </conditionalFormatting>
  <conditionalFormatting sqref="C2493">
    <cfRule type="duplicateValues" dxfId="2184" priority="2712"/>
    <cfRule type="duplicateValues" dxfId="2183" priority="2713"/>
  </conditionalFormatting>
  <conditionalFormatting sqref="C2494">
    <cfRule type="duplicateValues" dxfId="2182" priority="2710"/>
    <cfRule type="duplicateValues" dxfId="2181" priority="2711"/>
  </conditionalFormatting>
  <conditionalFormatting sqref="C2495">
    <cfRule type="duplicateValues" dxfId="2180" priority="2708"/>
    <cfRule type="duplicateValues" dxfId="2179" priority="2709"/>
  </conditionalFormatting>
  <conditionalFormatting sqref="C2496">
    <cfRule type="duplicateValues" dxfId="2178" priority="2706"/>
    <cfRule type="duplicateValues" dxfId="2177" priority="2707"/>
  </conditionalFormatting>
  <conditionalFormatting sqref="C2497">
    <cfRule type="duplicateValues" dxfId="2176" priority="2704"/>
    <cfRule type="duplicateValues" dxfId="2175" priority="2705"/>
  </conditionalFormatting>
  <conditionalFormatting sqref="C2498">
    <cfRule type="duplicateValues" dxfId="2174" priority="2702"/>
    <cfRule type="duplicateValues" dxfId="2173" priority="2703"/>
  </conditionalFormatting>
  <conditionalFormatting sqref="C2499">
    <cfRule type="duplicateValues" dxfId="2172" priority="2700"/>
    <cfRule type="duplicateValues" dxfId="2171" priority="2701"/>
  </conditionalFormatting>
  <conditionalFormatting sqref="C2500">
    <cfRule type="duplicateValues" dxfId="2170" priority="2698"/>
    <cfRule type="duplicateValues" dxfId="2169" priority="2699"/>
  </conditionalFormatting>
  <conditionalFormatting sqref="C2501">
    <cfRule type="duplicateValues" dxfId="2168" priority="2696"/>
    <cfRule type="duplicateValues" dxfId="2167" priority="2697"/>
  </conditionalFormatting>
  <conditionalFormatting sqref="C2502:C2519">
    <cfRule type="duplicateValues" dxfId="2166" priority="2694"/>
    <cfRule type="duplicateValues" dxfId="2165" priority="2695"/>
  </conditionalFormatting>
  <conditionalFormatting sqref="C2520">
    <cfRule type="duplicateValues" dxfId="2164" priority="2744"/>
    <cfRule type="duplicateValues" dxfId="2163" priority="2745"/>
  </conditionalFormatting>
  <conditionalFormatting sqref="C2558">
    <cfRule type="duplicateValues" dxfId="2162" priority="2656"/>
  </conditionalFormatting>
  <conditionalFormatting sqref="C2559">
    <cfRule type="duplicateValues" dxfId="2161" priority="2655"/>
  </conditionalFormatting>
  <conditionalFormatting sqref="C2560">
    <cfRule type="duplicateValues" dxfId="2160" priority="2654"/>
  </conditionalFormatting>
  <conditionalFormatting sqref="C2561">
    <cfRule type="duplicateValues" dxfId="2159" priority="2653"/>
  </conditionalFormatting>
  <conditionalFormatting sqref="C2562">
    <cfRule type="duplicateValues" dxfId="2158" priority="2652"/>
  </conditionalFormatting>
  <conditionalFormatting sqref="C2563">
    <cfRule type="duplicateValues" dxfId="2157" priority="2651"/>
  </conditionalFormatting>
  <conditionalFormatting sqref="C2564">
    <cfRule type="duplicateValues" dxfId="2156" priority="2650"/>
  </conditionalFormatting>
  <conditionalFormatting sqref="C2581">
    <cfRule type="duplicateValues" dxfId="2155" priority="2633"/>
  </conditionalFormatting>
  <conditionalFormatting sqref="C2582">
    <cfRule type="duplicateValues" dxfId="2154" priority="2632"/>
  </conditionalFormatting>
  <conditionalFormatting sqref="C2583">
    <cfRule type="duplicateValues" dxfId="2153" priority="2631"/>
  </conditionalFormatting>
  <conditionalFormatting sqref="C2584">
    <cfRule type="duplicateValues" dxfId="2152" priority="2593"/>
  </conditionalFormatting>
  <conditionalFormatting sqref="C2585">
    <cfRule type="duplicateValues" dxfId="2151" priority="2592"/>
  </conditionalFormatting>
  <conditionalFormatting sqref="C2586">
    <cfRule type="duplicateValues" dxfId="2150" priority="2591"/>
  </conditionalFormatting>
  <conditionalFormatting sqref="C2587">
    <cfRule type="duplicateValues" dxfId="2149" priority="2590"/>
  </conditionalFormatting>
  <conditionalFormatting sqref="C2588">
    <cfRule type="duplicateValues" dxfId="2148" priority="2605"/>
  </conditionalFormatting>
  <conditionalFormatting sqref="C2589">
    <cfRule type="duplicateValues" dxfId="2147" priority="2604"/>
  </conditionalFormatting>
  <conditionalFormatting sqref="C2590">
    <cfRule type="duplicateValues" dxfId="2146" priority="2603"/>
  </conditionalFormatting>
  <conditionalFormatting sqref="C2591">
    <cfRule type="duplicateValues" dxfId="2145" priority="2602"/>
  </conditionalFormatting>
  <conditionalFormatting sqref="C2592">
    <cfRule type="duplicateValues" dxfId="2144" priority="2601"/>
  </conditionalFormatting>
  <conditionalFormatting sqref="C2593">
    <cfRule type="duplicateValues" dxfId="2143" priority="2600"/>
  </conditionalFormatting>
  <conditionalFormatting sqref="C2594">
    <cfRule type="duplicateValues" dxfId="2142" priority="2598"/>
  </conditionalFormatting>
  <conditionalFormatting sqref="C2595">
    <cfRule type="duplicateValues" dxfId="2141" priority="2599"/>
  </conditionalFormatting>
  <conditionalFormatting sqref="C2596">
    <cfRule type="duplicateValues" dxfId="2140" priority="2597"/>
  </conditionalFormatting>
  <conditionalFormatting sqref="C2597">
    <cfRule type="duplicateValues" dxfId="2139" priority="2596"/>
  </conditionalFormatting>
  <conditionalFormatting sqref="C2598">
    <cfRule type="duplicateValues" dxfId="2138" priority="2595"/>
  </conditionalFormatting>
  <conditionalFormatting sqref="C2599">
    <cfRule type="duplicateValues" dxfId="2137" priority="2594"/>
  </conditionalFormatting>
  <conditionalFormatting sqref="C2600">
    <cfRule type="duplicateValues" dxfId="2136" priority="2606"/>
  </conditionalFormatting>
  <conditionalFormatting sqref="C2601">
    <cfRule type="duplicateValues" dxfId="2135" priority="2607"/>
  </conditionalFormatting>
  <conditionalFormatting sqref="C2602">
    <cfRule type="duplicateValues" dxfId="2134" priority="2608"/>
  </conditionalFormatting>
  <conditionalFormatting sqref="C2603">
    <cfRule type="duplicateValues" dxfId="2133" priority="2609"/>
  </conditionalFormatting>
  <conditionalFormatting sqref="C2604">
    <cfRule type="duplicateValues" dxfId="2132" priority="2610"/>
  </conditionalFormatting>
  <conditionalFormatting sqref="C2605:C2606">
    <cfRule type="duplicateValues" dxfId="2131" priority="2611"/>
  </conditionalFormatting>
  <conditionalFormatting sqref="C2607">
    <cfRule type="duplicateValues" dxfId="2130" priority="2612"/>
  </conditionalFormatting>
  <conditionalFormatting sqref="C2608">
    <cfRule type="duplicateValues" dxfId="2129" priority="2614"/>
  </conditionalFormatting>
  <conditionalFormatting sqref="C2609">
    <cfRule type="duplicateValues" dxfId="2128" priority="2615"/>
  </conditionalFormatting>
  <conditionalFormatting sqref="C2610">
    <cfRule type="duplicateValues" dxfId="2127" priority="2616"/>
  </conditionalFormatting>
  <conditionalFormatting sqref="C2611">
    <cfRule type="duplicateValues" dxfId="2126" priority="2613"/>
  </conditionalFormatting>
  <conditionalFormatting sqref="C2612">
    <cfRule type="duplicateValues" dxfId="2125" priority="2617"/>
  </conditionalFormatting>
  <conditionalFormatting sqref="C2613">
    <cfRule type="duplicateValues" dxfId="2124" priority="2618"/>
  </conditionalFormatting>
  <conditionalFormatting sqref="C2614">
    <cfRule type="duplicateValues" dxfId="2123" priority="2619"/>
  </conditionalFormatting>
  <conditionalFormatting sqref="C2615">
    <cfRule type="duplicateValues" dxfId="2122" priority="2620"/>
  </conditionalFormatting>
  <conditionalFormatting sqref="C2616">
    <cfRule type="duplicateValues" dxfId="2121" priority="2621"/>
  </conditionalFormatting>
  <conditionalFormatting sqref="C2617">
    <cfRule type="duplicateValues" dxfId="2120" priority="2622"/>
  </conditionalFormatting>
  <conditionalFormatting sqref="C2618">
    <cfRule type="duplicateValues" dxfId="2119" priority="2624"/>
  </conditionalFormatting>
  <conditionalFormatting sqref="C2619">
    <cfRule type="duplicateValues" dxfId="2118" priority="2623"/>
  </conditionalFormatting>
  <conditionalFormatting sqref="C2620">
    <cfRule type="duplicateValues" dxfId="2117" priority="2625"/>
  </conditionalFormatting>
  <conditionalFormatting sqref="C2621">
    <cfRule type="duplicateValues" dxfId="2116" priority="2626"/>
  </conditionalFormatting>
  <conditionalFormatting sqref="C2622">
    <cfRule type="duplicateValues" dxfId="2115" priority="2628"/>
  </conditionalFormatting>
  <conditionalFormatting sqref="C2623">
    <cfRule type="duplicateValues" dxfId="2114" priority="2629"/>
  </conditionalFormatting>
  <conditionalFormatting sqref="C2624">
    <cfRule type="duplicateValues" dxfId="2113" priority="2630"/>
  </conditionalFormatting>
  <conditionalFormatting sqref="C2625">
    <cfRule type="duplicateValues" dxfId="2112" priority="2627"/>
  </conditionalFormatting>
  <conditionalFormatting sqref="C2626">
    <cfRule type="duplicateValues" dxfId="2111" priority="2589"/>
  </conditionalFormatting>
  <conditionalFormatting sqref="C2627">
    <cfRule type="duplicateValues" dxfId="2110" priority="2588"/>
  </conditionalFormatting>
  <conditionalFormatting sqref="C2628">
    <cfRule type="duplicateValues" dxfId="2109" priority="2587"/>
  </conditionalFormatting>
  <conditionalFormatting sqref="C2629">
    <cfRule type="duplicateValues" dxfId="2108" priority="2586"/>
  </conditionalFormatting>
  <conditionalFormatting sqref="C2640">
    <cfRule type="duplicateValues" dxfId="2107" priority="2575"/>
  </conditionalFormatting>
  <conditionalFormatting sqref="C2641">
    <cfRule type="duplicateValues" dxfId="2106" priority="2574"/>
  </conditionalFormatting>
  <conditionalFormatting sqref="C2642">
    <cfRule type="duplicateValues" dxfId="2105" priority="2573"/>
  </conditionalFormatting>
  <conditionalFormatting sqref="C2643">
    <cfRule type="duplicateValues" dxfId="2104" priority="2572"/>
  </conditionalFormatting>
  <conditionalFormatting sqref="C2644">
    <cfRule type="duplicateValues" dxfId="2103" priority="2569"/>
  </conditionalFormatting>
  <conditionalFormatting sqref="C2645">
    <cfRule type="duplicateValues" dxfId="2102" priority="2570"/>
  </conditionalFormatting>
  <conditionalFormatting sqref="C2646">
    <cfRule type="duplicateValues" dxfId="2101" priority="2571"/>
  </conditionalFormatting>
  <conditionalFormatting sqref="C2647">
    <cfRule type="duplicateValues" dxfId="2100" priority="2567"/>
    <cfRule type="duplicateValues" dxfId="2099" priority="2568"/>
  </conditionalFormatting>
  <conditionalFormatting sqref="C2648">
    <cfRule type="duplicateValues" dxfId="2098" priority="2565"/>
    <cfRule type="duplicateValues" dxfId="2097" priority="2566"/>
  </conditionalFormatting>
  <conditionalFormatting sqref="C2649">
    <cfRule type="duplicateValues" dxfId="2096" priority="2563"/>
    <cfRule type="duplicateValues" dxfId="2095" priority="2564"/>
  </conditionalFormatting>
  <conditionalFormatting sqref="C2650">
    <cfRule type="duplicateValues" dxfId="2094" priority="2561"/>
    <cfRule type="duplicateValues" dxfId="2093" priority="2562"/>
  </conditionalFormatting>
  <conditionalFormatting sqref="C2651">
    <cfRule type="duplicateValues" dxfId="2092" priority="2560"/>
  </conditionalFormatting>
  <conditionalFormatting sqref="C2652">
    <cfRule type="duplicateValues" dxfId="2091" priority="2556"/>
  </conditionalFormatting>
  <conditionalFormatting sqref="C2653">
    <cfRule type="duplicateValues" dxfId="2090" priority="2557"/>
  </conditionalFormatting>
  <conditionalFormatting sqref="C2654">
    <cfRule type="duplicateValues" dxfId="2089" priority="2559"/>
  </conditionalFormatting>
  <conditionalFormatting sqref="C2655">
    <cfRule type="duplicateValues" dxfId="2088" priority="2558"/>
  </conditionalFormatting>
  <conditionalFormatting sqref="C2656">
    <cfRule type="duplicateValues" dxfId="2087" priority="2555"/>
  </conditionalFormatting>
  <conditionalFormatting sqref="C2657">
    <cfRule type="duplicateValues" dxfId="2086" priority="2553"/>
    <cfRule type="duplicateValues" dxfId="2085" priority="2554"/>
  </conditionalFormatting>
  <conditionalFormatting sqref="C2667">
    <cfRule type="duplicateValues" dxfId="2084" priority="2543"/>
  </conditionalFormatting>
  <conditionalFormatting sqref="C2669">
    <cfRule type="duplicateValues" dxfId="2083" priority="2540"/>
    <cfRule type="duplicateValues" dxfId="2082" priority="2541"/>
  </conditionalFormatting>
  <conditionalFormatting sqref="C2670">
    <cfRule type="duplicateValues" dxfId="2081" priority="2538"/>
    <cfRule type="duplicateValues" dxfId="2080" priority="2539"/>
  </conditionalFormatting>
  <conditionalFormatting sqref="C2671">
    <cfRule type="duplicateValues" dxfId="2079" priority="2536"/>
    <cfRule type="duplicateValues" dxfId="2078" priority="2537"/>
  </conditionalFormatting>
  <conditionalFormatting sqref="C2672">
    <cfRule type="duplicateValues" dxfId="2077" priority="2534"/>
    <cfRule type="duplicateValues" dxfId="2076" priority="2535"/>
  </conditionalFormatting>
  <conditionalFormatting sqref="C2673">
    <cfRule type="duplicateValues" dxfId="2075" priority="2532"/>
    <cfRule type="duplicateValues" dxfId="2074" priority="2533"/>
  </conditionalFormatting>
  <conditionalFormatting sqref="C2674">
    <cfRule type="duplicateValues" dxfId="2073" priority="2530"/>
    <cfRule type="duplicateValues" dxfId="2072" priority="2531"/>
  </conditionalFormatting>
  <conditionalFormatting sqref="C2678">
    <cfRule type="duplicateValues" dxfId="2071" priority="2526"/>
  </conditionalFormatting>
  <conditionalFormatting sqref="C2679">
    <cfRule type="duplicateValues" dxfId="2070" priority="2525"/>
  </conditionalFormatting>
  <conditionalFormatting sqref="C2680">
    <cfRule type="duplicateValues" dxfId="2069" priority="2524"/>
  </conditionalFormatting>
  <conditionalFormatting sqref="C2681">
    <cfRule type="duplicateValues" dxfId="2068" priority="2523"/>
  </conditionalFormatting>
  <conditionalFormatting sqref="C2682">
    <cfRule type="duplicateValues" dxfId="2067" priority="2522"/>
  </conditionalFormatting>
  <conditionalFormatting sqref="C2683">
    <cfRule type="duplicateValues" dxfId="2066" priority="2521"/>
  </conditionalFormatting>
  <conditionalFormatting sqref="C2684">
    <cfRule type="duplicateValues" dxfId="2065" priority="2520"/>
  </conditionalFormatting>
  <conditionalFormatting sqref="C2685">
    <cfRule type="duplicateValues" dxfId="2064" priority="2519"/>
  </conditionalFormatting>
  <conditionalFormatting sqref="C2686">
    <cfRule type="duplicateValues" dxfId="2063" priority="2518"/>
  </conditionalFormatting>
  <conditionalFormatting sqref="C2687">
    <cfRule type="duplicateValues" dxfId="2062" priority="2517"/>
  </conditionalFormatting>
  <conditionalFormatting sqref="C2688">
    <cfRule type="duplicateValues" dxfId="2061" priority="2516"/>
  </conditionalFormatting>
  <conditionalFormatting sqref="C2689">
    <cfRule type="duplicateValues" dxfId="2060" priority="2515"/>
  </conditionalFormatting>
  <conditionalFormatting sqref="C2690">
    <cfRule type="duplicateValues" dxfId="2059" priority="2514"/>
  </conditionalFormatting>
  <conditionalFormatting sqref="C2691">
    <cfRule type="duplicateValues" dxfId="2058" priority="2513"/>
  </conditionalFormatting>
  <conditionalFormatting sqref="C2692">
    <cfRule type="duplicateValues" dxfId="2057" priority="2511"/>
  </conditionalFormatting>
  <conditionalFormatting sqref="C2693">
    <cfRule type="duplicateValues" dxfId="2056" priority="2363"/>
  </conditionalFormatting>
  <conditionalFormatting sqref="C2694">
    <cfRule type="duplicateValues" dxfId="2055" priority="2362"/>
  </conditionalFormatting>
  <conditionalFormatting sqref="C2695">
    <cfRule type="duplicateValues" dxfId="2054" priority="2361"/>
  </conditionalFormatting>
  <conditionalFormatting sqref="C2702">
    <cfRule type="duplicateValues" dxfId="2053" priority="2502"/>
  </conditionalFormatting>
  <conditionalFormatting sqref="C2708">
    <cfRule type="duplicateValues" dxfId="2052" priority="2495"/>
    <cfRule type="duplicateValues" dxfId="2051" priority="2496"/>
  </conditionalFormatting>
  <conditionalFormatting sqref="C2709">
    <cfRule type="duplicateValues" dxfId="2050" priority="2493"/>
    <cfRule type="duplicateValues" dxfId="2049" priority="2494"/>
  </conditionalFormatting>
  <conditionalFormatting sqref="C2710">
    <cfRule type="duplicateValues" dxfId="2048" priority="2491"/>
    <cfRule type="duplicateValues" dxfId="2047" priority="2492"/>
  </conditionalFormatting>
  <conditionalFormatting sqref="C2713">
    <cfRule type="duplicateValues" dxfId="2046" priority="2488"/>
  </conditionalFormatting>
  <conditionalFormatting sqref="C2716">
    <cfRule type="duplicateValues" dxfId="2045" priority="2485"/>
  </conditionalFormatting>
  <conditionalFormatting sqref="C2717">
    <cfRule type="duplicateValues" dxfId="2044" priority="2484"/>
  </conditionalFormatting>
  <conditionalFormatting sqref="C2718">
    <cfRule type="duplicateValues" dxfId="2043" priority="2483"/>
  </conditionalFormatting>
  <conditionalFormatting sqref="C2719">
    <cfRule type="duplicateValues" dxfId="2042" priority="2482"/>
  </conditionalFormatting>
  <conditionalFormatting sqref="C2720">
    <cfRule type="duplicateValues" dxfId="2041" priority="2481"/>
  </conditionalFormatting>
  <conditionalFormatting sqref="C2721">
    <cfRule type="duplicateValues" dxfId="2040" priority="2479"/>
    <cfRule type="duplicateValues" dxfId="2039" priority="2480"/>
  </conditionalFormatting>
  <conditionalFormatting sqref="C2722">
    <cfRule type="duplicateValues" dxfId="2038" priority="2477"/>
    <cfRule type="duplicateValues" dxfId="2037" priority="2478"/>
  </conditionalFormatting>
  <conditionalFormatting sqref="C2723">
    <cfRule type="duplicateValues" dxfId="2036" priority="2475"/>
    <cfRule type="duplicateValues" dxfId="2035" priority="2476"/>
  </conditionalFormatting>
  <conditionalFormatting sqref="C2724">
    <cfRule type="duplicateValues" dxfId="2034" priority="2473"/>
    <cfRule type="duplicateValues" dxfId="2033" priority="2474"/>
  </conditionalFormatting>
  <conditionalFormatting sqref="C2725">
    <cfRule type="duplicateValues" dxfId="2032" priority="2471"/>
    <cfRule type="duplicateValues" dxfId="2031" priority="2472"/>
  </conditionalFormatting>
  <conditionalFormatting sqref="C2726">
    <cfRule type="duplicateValues" dxfId="2030" priority="2469"/>
    <cfRule type="duplicateValues" dxfId="2029" priority="2470"/>
  </conditionalFormatting>
  <conditionalFormatting sqref="C2727">
    <cfRule type="duplicateValues" dxfId="2028" priority="2467"/>
    <cfRule type="duplicateValues" dxfId="2027" priority="2468"/>
  </conditionalFormatting>
  <conditionalFormatting sqref="C2728">
    <cfRule type="duplicateValues" dxfId="2026" priority="2465"/>
    <cfRule type="duplicateValues" dxfId="2025" priority="2466"/>
  </conditionalFormatting>
  <conditionalFormatting sqref="C2729">
    <cfRule type="duplicateValues" dxfId="2024" priority="2463"/>
    <cfRule type="duplicateValues" dxfId="2023" priority="2464"/>
  </conditionalFormatting>
  <conditionalFormatting sqref="C2730">
    <cfRule type="duplicateValues" dxfId="2022" priority="2461"/>
    <cfRule type="duplicateValues" dxfId="2021" priority="2462"/>
  </conditionalFormatting>
  <conditionalFormatting sqref="C2740">
    <cfRule type="duplicateValues" dxfId="2020" priority="2451"/>
  </conditionalFormatting>
  <conditionalFormatting sqref="C2741">
    <cfRule type="duplicateValues" dxfId="2019" priority="2450"/>
  </conditionalFormatting>
  <conditionalFormatting sqref="C2744">
    <cfRule type="duplicateValues" dxfId="2018" priority="2447"/>
  </conditionalFormatting>
  <conditionalFormatting sqref="C2745">
    <cfRule type="duplicateValues" dxfId="2017" priority="2440"/>
  </conditionalFormatting>
  <conditionalFormatting sqref="C2746">
    <cfRule type="duplicateValues" dxfId="2016" priority="2441"/>
  </conditionalFormatting>
  <conditionalFormatting sqref="C2747">
    <cfRule type="duplicateValues" dxfId="2015" priority="2442"/>
  </conditionalFormatting>
  <conditionalFormatting sqref="C2748">
    <cfRule type="duplicateValues" dxfId="2014" priority="2443"/>
  </conditionalFormatting>
  <conditionalFormatting sqref="C2749">
    <cfRule type="duplicateValues" dxfId="2013" priority="2444"/>
  </conditionalFormatting>
  <conditionalFormatting sqref="C2750">
    <cfRule type="duplicateValues" dxfId="2012" priority="2445"/>
  </conditionalFormatting>
  <conditionalFormatting sqref="C2751">
    <cfRule type="duplicateValues" dxfId="2011" priority="2446"/>
  </conditionalFormatting>
  <conditionalFormatting sqref="C2752">
    <cfRule type="duplicateValues" dxfId="2010" priority="2439"/>
  </conditionalFormatting>
  <conditionalFormatting sqref="C2753">
    <cfRule type="duplicateValues" dxfId="2009" priority="2438"/>
  </conditionalFormatting>
  <conditionalFormatting sqref="C2755">
    <cfRule type="duplicateValues" dxfId="2008" priority="2436"/>
  </conditionalFormatting>
  <conditionalFormatting sqref="C2767">
    <cfRule type="duplicateValues" dxfId="2007" priority="2424"/>
  </conditionalFormatting>
  <conditionalFormatting sqref="C2768">
    <cfRule type="duplicateValues" dxfId="2006" priority="2422"/>
    <cfRule type="duplicateValues" dxfId="2005" priority="2423"/>
  </conditionalFormatting>
  <conditionalFormatting sqref="C2769">
    <cfRule type="duplicateValues" dxfId="2004" priority="2360"/>
  </conditionalFormatting>
  <conditionalFormatting sqref="C2770">
    <cfRule type="duplicateValues" dxfId="2003" priority="2419"/>
    <cfRule type="duplicateValues" dxfId="2002" priority="2420"/>
  </conditionalFormatting>
  <conditionalFormatting sqref="C2781">
    <cfRule type="duplicateValues" dxfId="2001" priority="2408"/>
  </conditionalFormatting>
  <conditionalFormatting sqref="C2782">
    <cfRule type="duplicateValues" dxfId="2000" priority="2407"/>
  </conditionalFormatting>
  <conditionalFormatting sqref="C2785">
    <cfRule type="duplicateValues" dxfId="1999" priority="2404"/>
  </conditionalFormatting>
  <conditionalFormatting sqref="C2786">
    <cfRule type="duplicateValues" dxfId="1998" priority="2403"/>
  </conditionalFormatting>
  <conditionalFormatting sqref="C2789">
    <cfRule type="duplicateValues" dxfId="1997" priority="2398"/>
  </conditionalFormatting>
  <conditionalFormatting sqref="C2790">
    <cfRule type="duplicateValues" dxfId="1996" priority="2399"/>
    <cfRule type="duplicateValues" dxfId="1995" priority="2400"/>
  </conditionalFormatting>
  <conditionalFormatting sqref="C2791">
    <cfRule type="duplicateValues" dxfId="1994" priority="2396"/>
    <cfRule type="duplicateValues" dxfId="1993" priority="2397"/>
  </conditionalFormatting>
  <conditionalFormatting sqref="C2792">
    <cfRule type="duplicateValues" dxfId="1992" priority="2394"/>
    <cfRule type="duplicateValues" dxfId="1991" priority="2395"/>
  </conditionalFormatting>
  <conditionalFormatting sqref="C2793">
    <cfRule type="duplicateValues" dxfId="1990" priority="2392"/>
    <cfRule type="duplicateValues" dxfId="1989" priority="2393"/>
  </conditionalFormatting>
  <conditionalFormatting sqref="C2794">
    <cfRule type="duplicateValues" dxfId="1988" priority="2390"/>
    <cfRule type="duplicateValues" dxfId="1987" priority="2391"/>
  </conditionalFormatting>
  <conditionalFormatting sqref="C2795">
    <cfRule type="duplicateValues" dxfId="1986" priority="2388"/>
    <cfRule type="duplicateValues" dxfId="1985" priority="2389"/>
  </conditionalFormatting>
  <conditionalFormatting sqref="C2796">
    <cfRule type="duplicateValues" dxfId="1984" priority="2386"/>
    <cfRule type="duplicateValues" dxfId="1983" priority="2387"/>
  </conditionalFormatting>
  <conditionalFormatting sqref="C2797">
    <cfRule type="duplicateValues" dxfId="1982" priority="2384"/>
    <cfRule type="duplicateValues" dxfId="1981" priority="2385"/>
  </conditionalFormatting>
  <conditionalFormatting sqref="C2798">
    <cfRule type="duplicateValues" dxfId="1980" priority="2382"/>
    <cfRule type="duplicateValues" dxfId="1979" priority="2383"/>
  </conditionalFormatting>
  <conditionalFormatting sqref="C2799:C2801">
    <cfRule type="duplicateValues" dxfId="1978" priority="2380"/>
    <cfRule type="duplicateValues" dxfId="1977" priority="2381"/>
  </conditionalFormatting>
  <conditionalFormatting sqref="C2806">
    <cfRule type="duplicateValues" dxfId="1976" priority="2375"/>
  </conditionalFormatting>
  <conditionalFormatting sqref="C2807">
    <cfRule type="duplicateValues" dxfId="1975" priority="2374"/>
  </conditionalFormatting>
  <conditionalFormatting sqref="C2808">
    <cfRule type="duplicateValues" dxfId="1974" priority="2373"/>
  </conditionalFormatting>
  <conditionalFormatting sqref="C2809">
    <cfRule type="duplicateValues" dxfId="1973" priority="2372"/>
  </conditionalFormatting>
  <conditionalFormatting sqref="C2810">
    <cfRule type="duplicateValues" dxfId="1972" priority="2371"/>
  </conditionalFormatting>
  <conditionalFormatting sqref="C2811">
    <cfRule type="duplicateValues" dxfId="1971" priority="2370"/>
  </conditionalFormatting>
  <conditionalFormatting sqref="C2812">
    <cfRule type="duplicateValues" dxfId="1970" priority="2369"/>
  </conditionalFormatting>
  <conditionalFormatting sqref="C2813">
    <cfRule type="duplicateValues" dxfId="1969" priority="2368"/>
  </conditionalFormatting>
  <conditionalFormatting sqref="C2814">
    <cfRule type="duplicateValues" dxfId="1968" priority="2367"/>
  </conditionalFormatting>
  <conditionalFormatting sqref="C2815">
    <cfRule type="duplicateValues" dxfId="1967" priority="2366"/>
  </conditionalFormatting>
  <conditionalFormatting sqref="C2816">
    <cfRule type="duplicateValues" dxfId="1966" priority="2365"/>
  </conditionalFormatting>
  <conditionalFormatting sqref="C2818">
    <cfRule type="duplicateValues" dxfId="1965" priority="2359"/>
  </conditionalFormatting>
  <conditionalFormatting sqref="C2819">
    <cfRule type="duplicateValues" dxfId="1964" priority="2358"/>
  </conditionalFormatting>
  <conditionalFormatting sqref="C2820">
    <cfRule type="duplicateValues" dxfId="1963" priority="2357"/>
  </conditionalFormatting>
  <conditionalFormatting sqref="C2821">
    <cfRule type="duplicateValues" dxfId="1962" priority="2356"/>
  </conditionalFormatting>
  <conditionalFormatting sqref="C2822">
    <cfRule type="duplicateValues" dxfId="1961" priority="2355"/>
  </conditionalFormatting>
  <conditionalFormatting sqref="C2823">
    <cfRule type="duplicateValues" dxfId="1960" priority="2354"/>
  </conditionalFormatting>
  <conditionalFormatting sqref="C2824">
    <cfRule type="duplicateValues" dxfId="1959" priority="2353"/>
  </conditionalFormatting>
  <conditionalFormatting sqref="C2825">
    <cfRule type="duplicateValues" dxfId="1958" priority="2352"/>
  </conditionalFormatting>
  <conditionalFormatting sqref="C2826">
    <cfRule type="duplicateValues" dxfId="1957" priority="2351"/>
  </conditionalFormatting>
  <conditionalFormatting sqref="C2827">
    <cfRule type="duplicateValues" dxfId="1956" priority="2350"/>
  </conditionalFormatting>
  <conditionalFormatting sqref="C2828">
    <cfRule type="duplicateValues" dxfId="1955" priority="2349"/>
  </conditionalFormatting>
  <conditionalFormatting sqref="C2829">
    <cfRule type="duplicateValues" dxfId="1954" priority="2348"/>
  </conditionalFormatting>
  <conditionalFormatting sqref="C2830">
    <cfRule type="duplicateValues" dxfId="1953" priority="2347"/>
  </conditionalFormatting>
  <conditionalFormatting sqref="C2831">
    <cfRule type="duplicateValues" dxfId="1952" priority="2346"/>
  </conditionalFormatting>
  <conditionalFormatting sqref="C2832">
    <cfRule type="duplicateValues" dxfId="1951" priority="2345"/>
  </conditionalFormatting>
  <conditionalFormatting sqref="C2833">
    <cfRule type="duplicateValues" dxfId="1950" priority="2344"/>
  </conditionalFormatting>
  <conditionalFormatting sqref="C2834">
    <cfRule type="duplicateValues" dxfId="1949" priority="2343"/>
  </conditionalFormatting>
  <conditionalFormatting sqref="C2835">
    <cfRule type="duplicateValues" dxfId="1948" priority="2342"/>
  </conditionalFormatting>
  <conditionalFormatting sqref="C2836">
    <cfRule type="duplicateValues" dxfId="1947" priority="2341"/>
  </conditionalFormatting>
  <conditionalFormatting sqref="C2837">
    <cfRule type="duplicateValues" dxfId="1946" priority="2340"/>
  </conditionalFormatting>
  <conditionalFormatting sqref="C2840">
    <cfRule type="duplicateValues" dxfId="1945" priority="2330"/>
  </conditionalFormatting>
  <conditionalFormatting sqref="C2841">
    <cfRule type="duplicateValues" dxfId="1944" priority="2331"/>
  </conditionalFormatting>
  <conditionalFormatting sqref="C2842">
    <cfRule type="duplicateValues" dxfId="1943" priority="2332"/>
  </conditionalFormatting>
  <conditionalFormatting sqref="C2843">
    <cfRule type="duplicateValues" dxfId="1942" priority="2333"/>
  </conditionalFormatting>
  <conditionalFormatting sqref="C2844">
    <cfRule type="duplicateValues" dxfId="1941" priority="2339"/>
  </conditionalFormatting>
  <conditionalFormatting sqref="C2845">
    <cfRule type="duplicateValues" dxfId="1940" priority="2338"/>
  </conditionalFormatting>
  <conditionalFormatting sqref="C2846">
    <cfRule type="duplicateValues" dxfId="1939" priority="2337"/>
  </conditionalFormatting>
  <conditionalFormatting sqref="C2847">
    <cfRule type="duplicateValues" dxfId="1938" priority="2336"/>
  </conditionalFormatting>
  <conditionalFormatting sqref="C2848">
    <cfRule type="duplicateValues" dxfId="1937" priority="2335"/>
  </conditionalFormatting>
  <conditionalFormatting sqref="C2849">
    <cfRule type="duplicateValues" dxfId="1936" priority="2334"/>
  </conditionalFormatting>
  <conditionalFormatting sqref="C2850">
    <cfRule type="duplicateValues" dxfId="1935" priority="2254"/>
    <cfRule type="duplicateValues" dxfId="1934" priority="2255"/>
  </conditionalFormatting>
  <conditionalFormatting sqref="C2851">
    <cfRule type="duplicateValues" dxfId="1933" priority="2322"/>
    <cfRule type="duplicateValues" dxfId="1932" priority="2323"/>
  </conditionalFormatting>
  <conditionalFormatting sqref="C2852">
    <cfRule type="duplicateValues" dxfId="1931" priority="2320"/>
    <cfRule type="duplicateValues" dxfId="1930" priority="2321"/>
  </conditionalFormatting>
  <conditionalFormatting sqref="C2853:C2856">
    <cfRule type="duplicateValues" dxfId="1929" priority="2318"/>
    <cfRule type="duplicateValues" dxfId="1928" priority="2319"/>
  </conditionalFormatting>
  <conditionalFormatting sqref="C2857">
    <cfRule type="duplicateValues" dxfId="1927" priority="2317"/>
  </conditionalFormatting>
  <conditionalFormatting sqref="C2858">
    <cfRule type="duplicateValues" dxfId="1926" priority="2316"/>
  </conditionalFormatting>
  <conditionalFormatting sqref="C2859">
    <cfRule type="duplicateValues" dxfId="1925" priority="2315"/>
  </conditionalFormatting>
  <conditionalFormatting sqref="C2860">
    <cfRule type="duplicateValues" dxfId="1924" priority="2314"/>
  </conditionalFormatting>
  <conditionalFormatting sqref="C2861">
    <cfRule type="duplicateValues" dxfId="1923" priority="2313"/>
  </conditionalFormatting>
  <conditionalFormatting sqref="C2862">
    <cfRule type="duplicateValues" dxfId="1922" priority="2312"/>
  </conditionalFormatting>
  <conditionalFormatting sqref="C2863">
    <cfRule type="duplicateValues" dxfId="1921" priority="2311"/>
  </conditionalFormatting>
  <conditionalFormatting sqref="C2864">
    <cfRule type="duplicateValues" dxfId="1920" priority="2310"/>
  </conditionalFormatting>
  <conditionalFormatting sqref="C2865">
    <cfRule type="duplicateValues" dxfId="1919" priority="2309"/>
  </conditionalFormatting>
  <conditionalFormatting sqref="C2866">
    <cfRule type="duplicateValues" dxfId="1918" priority="2307"/>
    <cfRule type="duplicateValues" dxfId="1917" priority="2308"/>
  </conditionalFormatting>
  <conditionalFormatting sqref="C2867">
    <cfRule type="duplicateValues" dxfId="1916" priority="2305"/>
    <cfRule type="duplicateValues" dxfId="1915" priority="2306"/>
  </conditionalFormatting>
  <conditionalFormatting sqref="C2868">
    <cfRule type="duplicateValues" dxfId="1914" priority="2303"/>
    <cfRule type="duplicateValues" dxfId="1913" priority="2304"/>
  </conditionalFormatting>
  <conditionalFormatting sqref="C2869:C2871">
    <cfRule type="duplicateValues" dxfId="1912" priority="2302"/>
  </conditionalFormatting>
  <conditionalFormatting sqref="C2878">
    <cfRule type="duplicateValues" dxfId="1911" priority="2301"/>
  </conditionalFormatting>
  <conditionalFormatting sqref="C2879">
    <cfRule type="duplicateValues" dxfId="1910" priority="2300"/>
  </conditionalFormatting>
  <conditionalFormatting sqref="C2880">
    <cfRule type="duplicateValues" dxfId="1909" priority="2298"/>
    <cfRule type="duplicateValues" dxfId="1908" priority="2299"/>
  </conditionalFormatting>
  <conditionalFormatting sqref="C2881">
    <cfRule type="duplicateValues" dxfId="1907" priority="2296"/>
    <cfRule type="duplicateValues" dxfId="1906" priority="2297"/>
  </conditionalFormatting>
  <conditionalFormatting sqref="C2882">
    <cfRule type="duplicateValues" dxfId="1905" priority="2294"/>
    <cfRule type="duplicateValues" dxfId="1904" priority="2295"/>
  </conditionalFormatting>
  <conditionalFormatting sqref="C2883">
    <cfRule type="duplicateValues" dxfId="1903" priority="2292"/>
    <cfRule type="duplicateValues" dxfId="1902" priority="2293"/>
  </conditionalFormatting>
  <conditionalFormatting sqref="C2884">
    <cfRule type="duplicateValues" dxfId="1901" priority="2290"/>
    <cfRule type="duplicateValues" dxfId="1900" priority="2291"/>
  </conditionalFormatting>
  <conditionalFormatting sqref="C2885">
    <cfRule type="duplicateValues" dxfId="1899" priority="2289"/>
  </conditionalFormatting>
  <conditionalFormatting sqref="C2886">
    <cfRule type="duplicateValues" dxfId="1898" priority="2288"/>
  </conditionalFormatting>
  <conditionalFormatting sqref="C2887">
    <cfRule type="duplicateValues" dxfId="1897" priority="2287"/>
  </conditionalFormatting>
  <conditionalFormatting sqref="C2888">
    <cfRule type="duplicateValues" dxfId="1896" priority="2286"/>
  </conditionalFormatting>
  <conditionalFormatting sqref="C2889">
    <cfRule type="duplicateValues" dxfId="1895" priority="2285"/>
  </conditionalFormatting>
  <conditionalFormatting sqref="C2890">
    <cfRule type="duplicateValues" dxfId="1894" priority="2284"/>
  </conditionalFormatting>
  <conditionalFormatting sqref="C2891">
    <cfRule type="duplicateValues" dxfId="1893" priority="2283"/>
  </conditionalFormatting>
  <conditionalFormatting sqref="C2892">
    <cfRule type="duplicateValues" dxfId="1892" priority="2282"/>
  </conditionalFormatting>
  <conditionalFormatting sqref="C2893">
    <cfRule type="duplicateValues" dxfId="1891" priority="2281"/>
  </conditionalFormatting>
  <conditionalFormatting sqref="C2894">
    <cfRule type="duplicateValues" dxfId="1890" priority="2280"/>
  </conditionalFormatting>
  <conditionalFormatting sqref="C2895">
    <cfRule type="duplicateValues" dxfId="1889" priority="2279"/>
  </conditionalFormatting>
  <conditionalFormatting sqref="C2896">
    <cfRule type="duplicateValues" dxfId="1888" priority="2270"/>
    <cfRule type="duplicateValues" dxfId="1887" priority="2271"/>
  </conditionalFormatting>
  <conditionalFormatting sqref="C2897">
    <cfRule type="duplicateValues" dxfId="1886" priority="2278"/>
  </conditionalFormatting>
  <conditionalFormatting sqref="C2898">
    <cfRule type="duplicateValues" dxfId="1885" priority="2277"/>
  </conditionalFormatting>
  <conditionalFormatting sqref="C2899">
    <cfRule type="duplicateValues" dxfId="1884" priority="2276"/>
  </conditionalFormatting>
  <conditionalFormatting sqref="C2900">
    <cfRule type="duplicateValues" dxfId="1883" priority="2275"/>
  </conditionalFormatting>
  <conditionalFormatting sqref="C2901">
    <cfRule type="duplicateValues" dxfId="1882" priority="2274"/>
  </conditionalFormatting>
  <conditionalFormatting sqref="C2902">
    <cfRule type="duplicateValues" dxfId="1881" priority="2273"/>
  </conditionalFormatting>
  <conditionalFormatting sqref="C2903">
    <cfRule type="duplicateValues" dxfId="1880" priority="2272"/>
  </conditionalFormatting>
  <conditionalFormatting sqref="C2904">
    <cfRule type="duplicateValues" dxfId="1879" priority="2269"/>
  </conditionalFormatting>
  <conditionalFormatting sqref="C2905">
    <cfRule type="duplicateValues" dxfId="1878" priority="2268"/>
  </conditionalFormatting>
  <conditionalFormatting sqref="C2906">
    <cfRule type="duplicateValues" dxfId="1877" priority="2266"/>
    <cfRule type="duplicateValues" dxfId="1876" priority="2267"/>
  </conditionalFormatting>
  <conditionalFormatting sqref="C2907">
    <cfRule type="duplicateValues" dxfId="1875" priority="2264"/>
    <cfRule type="duplicateValues" dxfId="1874" priority="2265"/>
  </conditionalFormatting>
  <conditionalFormatting sqref="C2909">
    <cfRule type="duplicateValues" dxfId="1873" priority="2262"/>
  </conditionalFormatting>
  <conditionalFormatting sqref="C2910">
    <cfRule type="duplicateValues" dxfId="1872" priority="2261"/>
  </conditionalFormatting>
  <conditionalFormatting sqref="C2915">
    <cfRule type="duplicateValues" dxfId="1871" priority="2260"/>
  </conditionalFormatting>
  <conditionalFormatting sqref="C2916">
    <cfRule type="duplicateValues" dxfId="1870" priority="2259"/>
  </conditionalFormatting>
  <conditionalFormatting sqref="C2917">
    <cfRule type="duplicateValues" dxfId="1869" priority="2252"/>
    <cfRule type="duplicateValues" dxfId="1868" priority="2253"/>
  </conditionalFormatting>
  <conditionalFormatting sqref="C2918">
    <cfRule type="duplicateValues" dxfId="1867" priority="2251"/>
  </conditionalFormatting>
  <conditionalFormatting sqref="C2919">
    <cfRule type="duplicateValues" dxfId="1866" priority="2250"/>
  </conditionalFormatting>
  <conditionalFormatting sqref="C2920">
    <cfRule type="duplicateValues" dxfId="1865" priority="2249"/>
  </conditionalFormatting>
  <conditionalFormatting sqref="C2921">
    <cfRule type="duplicateValues" dxfId="1864" priority="2248"/>
  </conditionalFormatting>
  <conditionalFormatting sqref="C2922">
    <cfRule type="duplicateValues" dxfId="1863" priority="2247"/>
  </conditionalFormatting>
  <conditionalFormatting sqref="C2923">
    <cfRule type="duplicateValues" dxfId="1862" priority="2246"/>
  </conditionalFormatting>
  <conditionalFormatting sqref="C2924">
    <cfRule type="duplicateValues" dxfId="1861" priority="2245"/>
  </conditionalFormatting>
  <conditionalFormatting sqref="C2925">
    <cfRule type="duplicateValues" dxfId="1860" priority="2244"/>
  </conditionalFormatting>
  <conditionalFormatting sqref="C2926">
    <cfRule type="duplicateValues" dxfId="1859" priority="2241"/>
  </conditionalFormatting>
  <conditionalFormatting sqref="C2927">
    <cfRule type="duplicateValues" dxfId="1858" priority="2243"/>
  </conditionalFormatting>
  <conditionalFormatting sqref="C2928">
    <cfRule type="duplicateValues" dxfId="1857" priority="2242"/>
  </conditionalFormatting>
  <conditionalFormatting sqref="C2929">
    <cfRule type="duplicateValues" dxfId="1856" priority="2240"/>
  </conditionalFormatting>
  <conditionalFormatting sqref="C2930">
    <cfRule type="duplicateValues" dxfId="1855" priority="2239"/>
  </conditionalFormatting>
  <conditionalFormatting sqref="C2931">
    <cfRule type="duplicateValues" dxfId="1854" priority="2238"/>
  </conditionalFormatting>
  <conditionalFormatting sqref="C2932">
    <cfRule type="duplicateValues" dxfId="1853" priority="2237"/>
  </conditionalFormatting>
  <conditionalFormatting sqref="C2933">
    <cfRule type="duplicateValues" dxfId="1852" priority="2236"/>
  </conditionalFormatting>
  <conditionalFormatting sqref="C2934">
    <cfRule type="duplicateValues" dxfId="1851" priority="2235"/>
  </conditionalFormatting>
  <conditionalFormatting sqref="C2935">
    <cfRule type="duplicateValues" dxfId="1850" priority="2234"/>
  </conditionalFormatting>
  <conditionalFormatting sqref="C2936">
    <cfRule type="duplicateValues" dxfId="1849" priority="2233"/>
  </conditionalFormatting>
  <conditionalFormatting sqref="C2937">
    <cfRule type="duplicateValues" dxfId="1848" priority="2232"/>
  </conditionalFormatting>
  <conditionalFormatting sqref="C2938">
    <cfRule type="duplicateValues" dxfId="1847" priority="2231"/>
  </conditionalFormatting>
  <conditionalFormatting sqref="C2939">
    <cfRule type="duplicateValues" dxfId="1846" priority="2230"/>
  </conditionalFormatting>
  <conditionalFormatting sqref="C2940">
    <cfRule type="duplicateValues" dxfId="1845" priority="2229"/>
  </conditionalFormatting>
  <conditionalFormatting sqref="C2941">
    <cfRule type="duplicateValues" dxfId="1844" priority="2228"/>
  </conditionalFormatting>
  <conditionalFormatting sqref="C2942">
    <cfRule type="duplicateValues" dxfId="1843" priority="2227"/>
  </conditionalFormatting>
  <conditionalFormatting sqref="C2943">
    <cfRule type="duplicateValues" dxfId="1842" priority="2226"/>
  </conditionalFormatting>
  <conditionalFormatting sqref="C2944">
    <cfRule type="duplicateValues" dxfId="1841" priority="2225"/>
  </conditionalFormatting>
  <conditionalFormatting sqref="C2945">
    <cfRule type="duplicateValues" dxfId="1840" priority="2224"/>
  </conditionalFormatting>
  <conditionalFormatting sqref="C2946">
    <cfRule type="duplicateValues" dxfId="1839" priority="2223"/>
  </conditionalFormatting>
  <conditionalFormatting sqref="C2947">
    <cfRule type="duplicateValues" dxfId="1838" priority="2222"/>
  </conditionalFormatting>
  <conditionalFormatting sqref="C2948">
    <cfRule type="duplicateValues" dxfId="1837" priority="2221"/>
  </conditionalFormatting>
  <conditionalFormatting sqref="C2949">
    <cfRule type="duplicateValues" dxfId="1836" priority="2220"/>
  </conditionalFormatting>
  <conditionalFormatting sqref="C2950">
    <cfRule type="duplicateValues" dxfId="1835" priority="2219"/>
  </conditionalFormatting>
  <conditionalFormatting sqref="C2951">
    <cfRule type="duplicateValues" dxfId="1834" priority="2218"/>
  </conditionalFormatting>
  <conditionalFormatting sqref="C2952">
    <cfRule type="duplicateValues" dxfId="1833" priority="2217"/>
  </conditionalFormatting>
  <conditionalFormatting sqref="C2953">
    <cfRule type="duplicateValues" dxfId="1832" priority="2216"/>
  </conditionalFormatting>
  <conditionalFormatting sqref="C2954">
    <cfRule type="duplicateValues" dxfId="1831" priority="2215"/>
  </conditionalFormatting>
  <conditionalFormatting sqref="C2955">
    <cfRule type="duplicateValues" dxfId="1830" priority="1717"/>
    <cfRule type="duplicateValues" dxfId="1829" priority="1718"/>
  </conditionalFormatting>
  <conditionalFormatting sqref="C2956">
    <cfRule type="duplicateValues" dxfId="1828" priority="2212"/>
  </conditionalFormatting>
  <conditionalFormatting sqref="C2957">
    <cfRule type="duplicateValues" dxfId="1827" priority="2211"/>
  </conditionalFormatting>
  <conditionalFormatting sqref="C2960">
    <cfRule type="duplicateValues" dxfId="1826" priority="2210"/>
  </conditionalFormatting>
  <conditionalFormatting sqref="C2961">
    <cfRule type="duplicateValues" dxfId="1825" priority="2209"/>
  </conditionalFormatting>
  <conditionalFormatting sqref="C2962">
    <cfRule type="duplicateValues" dxfId="1824" priority="2208"/>
  </conditionalFormatting>
  <conditionalFormatting sqref="C2963">
    <cfRule type="duplicateValues" dxfId="1823" priority="2207"/>
  </conditionalFormatting>
  <conditionalFormatting sqref="C2964">
    <cfRule type="duplicateValues" dxfId="1822" priority="2206"/>
  </conditionalFormatting>
  <conditionalFormatting sqref="C2965">
    <cfRule type="duplicateValues" dxfId="1821" priority="2205"/>
  </conditionalFormatting>
  <conditionalFormatting sqref="C2966">
    <cfRule type="duplicateValues" dxfId="1820" priority="2203"/>
    <cfRule type="duplicateValues" dxfId="1819" priority="2204"/>
  </conditionalFormatting>
  <conditionalFormatting sqref="C2967">
    <cfRule type="duplicateValues" dxfId="1818" priority="2201"/>
    <cfRule type="duplicateValues" dxfId="1817" priority="2202"/>
  </conditionalFormatting>
  <conditionalFormatting sqref="C2968">
    <cfRule type="duplicateValues" dxfId="1816" priority="2199"/>
    <cfRule type="duplicateValues" dxfId="1815" priority="2200"/>
  </conditionalFormatting>
  <conditionalFormatting sqref="C2969">
    <cfRule type="duplicateValues" dxfId="1814" priority="2197"/>
    <cfRule type="duplicateValues" dxfId="1813" priority="2198"/>
  </conditionalFormatting>
  <conditionalFormatting sqref="C2970">
    <cfRule type="duplicateValues" dxfId="1812" priority="2195"/>
    <cfRule type="duplicateValues" dxfId="1811" priority="2196"/>
  </conditionalFormatting>
  <conditionalFormatting sqref="C2971">
    <cfRule type="duplicateValues" dxfId="1810" priority="2194"/>
  </conditionalFormatting>
  <conditionalFormatting sqref="C2972">
    <cfRule type="duplicateValues" dxfId="1809" priority="2193"/>
  </conditionalFormatting>
  <conditionalFormatting sqref="C2973">
    <cfRule type="duplicateValues" dxfId="1808" priority="2192"/>
  </conditionalFormatting>
  <conditionalFormatting sqref="C2974:C3009">
    <cfRule type="duplicateValues" dxfId="1807" priority="2191"/>
  </conditionalFormatting>
  <conditionalFormatting sqref="C3010">
    <cfRule type="duplicateValues" dxfId="1806" priority="2190"/>
  </conditionalFormatting>
  <conditionalFormatting sqref="C3011">
    <cfRule type="duplicateValues" dxfId="1805" priority="2189"/>
  </conditionalFormatting>
  <conditionalFormatting sqref="C3012">
    <cfRule type="duplicateValues" dxfId="1804" priority="2188"/>
  </conditionalFormatting>
  <conditionalFormatting sqref="C3013">
    <cfRule type="duplicateValues" dxfId="1803" priority="2187"/>
  </conditionalFormatting>
  <conditionalFormatting sqref="C3014:C3015">
    <cfRule type="duplicateValues" dxfId="1802" priority="2186"/>
  </conditionalFormatting>
  <conditionalFormatting sqref="C3016">
    <cfRule type="duplicateValues" dxfId="1801" priority="2185"/>
  </conditionalFormatting>
  <conditionalFormatting sqref="C3017">
    <cfRule type="duplicateValues" dxfId="1800" priority="2184"/>
  </conditionalFormatting>
  <conditionalFormatting sqref="C3018">
    <cfRule type="duplicateValues" dxfId="1799" priority="2182"/>
    <cfRule type="duplicateValues" dxfId="1798" priority="2183"/>
  </conditionalFormatting>
  <conditionalFormatting sqref="C3019">
    <cfRule type="duplicateValues" dxfId="1797" priority="2180"/>
    <cfRule type="duplicateValues" dxfId="1796" priority="2181"/>
  </conditionalFormatting>
  <conditionalFormatting sqref="C3020">
    <cfRule type="duplicateValues" dxfId="1795" priority="2179"/>
  </conditionalFormatting>
  <conditionalFormatting sqref="C3021">
    <cfRule type="duplicateValues" dxfId="1794" priority="2172"/>
  </conditionalFormatting>
  <conditionalFormatting sqref="C3022">
    <cfRule type="duplicateValues" dxfId="1793" priority="2173"/>
  </conditionalFormatting>
  <conditionalFormatting sqref="C3023:C3024">
    <cfRule type="duplicateValues" dxfId="1792" priority="2174"/>
  </conditionalFormatting>
  <conditionalFormatting sqref="C3025">
    <cfRule type="duplicateValues" dxfId="1791" priority="2175"/>
  </conditionalFormatting>
  <conditionalFormatting sqref="C3026">
    <cfRule type="duplicateValues" dxfId="1790" priority="2176"/>
  </conditionalFormatting>
  <conditionalFormatting sqref="C3027">
    <cfRule type="duplicateValues" dxfId="1789" priority="2177"/>
  </conditionalFormatting>
  <conditionalFormatting sqref="C3028">
    <cfRule type="duplicateValues" dxfId="1788" priority="2178"/>
  </conditionalFormatting>
  <conditionalFormatting sqref="C3029">
    <cfRule type="duplicateValues" dxfId="1787" priority="2170"/>
  </conditionalFormatting>
  <conditionalFormatting sqref="C3030">
    <cfRule type="duplicateValues" dxfId="1786" priority="2169"/>
  </conditionalFormatting>
  <conditionalFormatting sqref="C3031">
    <cfRule type="duplicateValues" dxfId="1785" priority="2168"/>
  </conditionalFormatting>
  <conditionalFormatting sqref="C3032">
    <cfRule type="duplicateValues" dxfId="1784" priority="2167"/>
  </conditionalFormatting>
  <conditionalFormatting sqref="C3033">
    <cfRule type="duplicateValues" dxfId="1783" priority="2171"/>
  </conditionalFormatting>
  <conditionalFormatting sqref="C3034">
    <cfRule type="duplicateValues" dxfId="1782" priority="2166"/>
  </conditionalFormatting>
  <conditionalFormatting sqref="C3035">
    <cfRule type="duplicateValues" dxfId="1781" priority="2163"/>
  </conditionalFormatting>
  <conditionalFormatting sqref="C3036">
    <cfRule type="duplicateValues" dxfId="1780" priority="2164"/>
  </conditionalFormatting>
  <conditionalFormatting sqref="C3037">
    <cfRule type="duplicateValues" dxfId="1779" priority="2165"/>
  </conditionalFormatting>
  <conditionalFormatting sqref="C3038">
    <cfRule type="duplicateValues" dxfId="1778" priority="2162"/>
  </conditionalFormatting>
  <conditionalFormatting sqref="C3039">
    <cfRule type="duplicateValues" dxfId="1777" priority="2161"/>
  </conditionalFormatting>
  <conditionalFormatting sqref="C3040">
    <cfRule type="duplicateValues" dxfId="1776" priority="2160"/>
  </conditionalFormatting>
  <conditionalFormatting sqref="C3041">
    <cfRule type="duplicateValues" dxfId="1775" priority="2159"/>
  </conditionalFormatting>
  <conditionalFormatting sqref="C3042">
    <cfRule type="duplicateValues" dxfId="1774" priority="2158"/>
  </conditionalFormatting>
  <conditionalFormatting sqref="C3043">
    <cfRule type="duplicateValues" dxfId="1773" priority="2157"/>
  </conditionalFormatting>
  <conditionalFormatting sqref="C3044">
    <cfRule type="duplicateValues" dxfId="1772" priority="2156"/>
  </conditionalFormatting>
  <conditionalFormatting sqref="C3045">
    <cfRule type="duplicateValues" dxfId="1771" priority="2155"/>
  </conditionalFormatting>
  <conditionalFormatting sqref="C3046">
    <cfRule type="duplicateValues" dxfId="1770" priority="2154"/>
  </conditionalFormatting>
  <conditionalFormatting sqref="C3047">
    <cfRule type="duplicateValues" dxfId="1769" priority="2153"/>
  </conditionalFormatting>
  <conditionalFormatting sqref="C3048">
    <cfRule type="duplicateValues" dxfId="1768" priority="2152"/>
  </conditionalFormatting>
  <conditionalFormatting sqref="C3049">
    <cfRule type="duplicateValues" dxfId="1767" priority="2151"/>
  </conditionalFormatting>
  <conditionalFormatting sqref="C3050">
    <cfRule type="duplicateValues" dxfId="1766" priority="2150"/>
  </conditionalFormatting>
  <conditionalFormatting sqref="C3051">
    <cfRule type="duplicateValues" dxfId="1765" priority="2149"/>
  </conditionalFormatting>
  <conditionalFormatting sqref="C3052">
    <cfRule type="duplicateValues" dxfId="1764" priority="1820"/>
  </conditionalFormatting>
  <conditionalFormatting sqref="C3053">
    <cfRule type="duplicateValues" dxfId="1763" priority="1819"/>
  </conditionalFormatting>
  <conditionalFormatting sqref="C3054">
    <cfRule type="duplicateValues" dxfId="1762" priority="2145"/>
    <cfRule type="duplicateValues" dxfId="1761" priority="2146"/>
  </conditionalFormatting>
  <conditionalFormatting sqref="C3055">
    <cfRule type="duplicateValues" dxfId="1760" priority="2143"/>
    <cfRule type="duplicateValues" dxfId="1759" priority="2144"/>
  </conditionalFormatting>
  <conditionalFormatting sqref="C3056">
    <cfRule type="duplicateValues" dxfId="1758" priority="2141"/>
    <cfRule type="duplicateValues" dxfId="1757" priority="2142"/>
  </conditionalFormatting>
  <conditionalFormatting sqref="C3057">
    <cfRule type="duplicateValues" dxfId="1756" priority="2139"/>
    <cfRule type="duplicateValues" dxfId="1755" priority="2140"/>
  </conditionalFormatting>
  <conditionalFormatting sqref="C3058">
    <cfRule type="duplicateValues" dxfId="1754" priority="2137"/>
    <cfRule type="duplicateValues" dxfId="1753" priority="2138"/>
  </conditionalFormatting>
  <conditionalFormatting sqref="C3059">
    <cfRule type="duplicateValues" dxfId="1752" priority="2135"/>
    <cfRule type="duplicateValues" dxfId="1751" priority="2136"/>
  </conditionalFormatting>
  <conditionalFormatting sqref="C3060">
    <cfRule type="duplicateValues" dxfId="1750" priority="2133"/>
    <cfRule type="duplicateValues" dxfId="1749" priority="2134"/>
  </conditionalFormatting>
  <conditionalFormatting sqref="C3061">
    <cfRule type="duplicateValues" dxfId="1748" priority="2131"/>
    <cfRule type="duplicateValues" dxfId="1747" priority="2132"/>
  </conditionalFormatting>
  <conditionalFormatting sqref="C3062">
    <cfRule type="duplicateValues" dxfId="1746" priority="2129"/>
    <cfRule type="duplicateValues" dxfId="1745" priority="2130"/>
  </conditionalFormatting>
  <conditionalFormatting sqref="C3063">
    <cfRule type="duplicateValues" dxfId="1744" priority="2127"/>
    <cfRule type="duplicateValues" dxfId="1743" priority="2128"/>
  </conditionalFormatting>
  <conditionalFormatting sqref="C3064">
    <cfRule type="duplicateValues" dxfId="1742" priority="2126"/>
  </conditionalFormatting>
  <conditionalFormatting sqref="C3065">
    <cfRule type="duplicateValues" dxfId="1741" priority="2121"/>
  </conditionalFormatting>
  <conditionalFormatting sqref="C3066">
    <cfRule type="duplicateValues" dxfId="1740" priority="2122"/>
  </conditionalFormatting>
  <conditionalFormatting sqref="C3067">
    <cfRule type="duplicateValues" dxfId="1739" priority="2123"/>
  </conditionalFormatting>
  <conditionalFormatting sqref="C3068">
    <cfRule type="duplicateValues" dxfId="1738" priority="2124"/>
  </conditionalFormatting>
  <conditionalFormatting sqref="C3069">
    <cfRule type="duplicateValues" dxfId="1737" priority="2125"/>
  </conditionalFormatting>
  <conditionalFormatting sqref="C3070">
    <cfRule type="duplicateValues" dxfId="1736" priority="2120"/>
  </conditionalFormatting>
  <conditionalFormatting sqref="C3071">
    <cfRule type="duplicateValues" dxfId="1735" priority="2119"/>
  </conditionalFormatting>
  <conditionalFormatting sqref="C3072">
    <cfRule type="duplicateValues" dxfId="1734" priority="2118"/>
  </conditionalFormatting>
  <conditionalFormatting sqref="C3073">
    <cfRule type="duplicateValues" dxfId="1733" priority="2117"/>
  </conditionalFormatting>
  <conditionalFormatting sqref="C3074">
    <cfRule type="duplicateValues" dxfId="1732" priority="2116"/>
  </conditionalFormatting>
  <conditionalFormatting sqref="C3075">
    <cfRule type="duplicateValues" dxfId="1731" priority="2115"/>
  </conditionalFormatting>
  <conditionalFormatting sqref="C3076">
    <cfRule type="duplicateValues" dxfId="1730" priority="2114"/>
  </conditionalFormatting>
  <conditionalFormatting sqref="C3077">
    <cfRule type="duplicateValues" dxfId="1729" priority="2113"/>
  </conditionalFormatting>
  <conditionalFormatting sqref="C3078">
    <cfRule type="duplicateValues" dxfId="1728" priority="2112"/>
  </conditionalFormatting>
  <conditionalFormatting sqref="C3079">
    <cfRule type="duplicateValues" dxfId="1727" priority="2111"/>
  </conditionalFormatting>
  <conditionalFormatting sqref="C3080">
    <cfRule type="duplicateValues" dxfId="1726" priority="2107"/>
    <cfRule type="duplicateValues" dxfId="1725" priority="2108"/>
  </conditionalFormatting>
  <conditionalFormatting sqref="C3081">
    <cfRule type="duplicateValues" dxfId="1724" priority="2105"/>
    <cfRule type="duplicateValues" dxfId="1723" priority="2106"/>
  </conditionalFormatting>
  <conditionalFormatting sqref="C3082">
    <cfRule type="duplicateValues" dxfId="1722" priority="2103"/>
    <cfRule type="duplicateValues" dxfId="1721" priority="2104"/>
  </conditionalFormatting>
  <conditionalFormatting sqref="C3083">
    <cfRule type="duplicateValues" dxfId="1720" priority="2101"/>
    <cfRule type="duplicateValues" dxfId="1719" priority="2102"/>
  </conditionalFormatting>
  <conditionalFormatting sqref="C3084">
    <cfRule type="duplicateValues" dxfId="1718" priority="2099"/>
    <cfRule type="duplicateValues" dxfId="1717" priority="2100"/>
  </conditionalFormatting>
  <conditionalFormatting sqref="C3085">
    <cfRule type="duplicateValues" dxfId="1716" priority="2097"/>
    <cfRule type="duplicateValues" dxfId="1715" priority="2098"/>
  </conditionalFormatting>
  <conditionalFormatting sqref="C3086">
    <cfRule type="duplicateValues" dxfId="1714" priority="2095"/>
    <cfRule type="duplicateValues" dxfId="1713" priority="2096"/>
  </conditionalFormatting>
  <conditionalFormatting sqref="C3087">
    <cfRule type="duplicateValues" dxfId="1712" priority="2093"/>
    <cfRule type="duplicateValues" dxfId="1711" priority="2094"/>
  </conditionalFormatting>
  <conditionalFormatting sqref="C3088">
    <cfRule type="duplicateValues" dxfId="1710" priority="2091"/>
    <cfRule type="duplicateValues" dxfId="1709" priority="2092"/>
  </conditionalFormatting>
  <conditionalFormatting sqref="C3089">
    <cfRule type="duplicateValues" dxfId="1708" priority="2089"/>
    <cfRule type="duplicateValues" dxfId="1707" priority="2090"/>
  </conditionalFormatting>
  <conditionalFormatting sqref="C3090">
    <cfRule type="duplicateValues" dxfId="1706" priority="2087"/>
    <cfRule type="duplicateValues" dxfId="1705" priority="2088"/>
  </conditionalFormatting>
  <conditionalFormatting sqref="C3091">
    <cfRule type="duplicateValues" dxfId="1704" priority="2109"/>
    <cfRule type="duplicateValues" dxfId="1703" priority="2110"/>
  </conditionalFormatting>
  <conditionalFormatting sqref="C3092">
    <cfRule type="duplicateValues" dxfId="1702" priority="2086"/>
  </conditionalFormatting>
  <conditionalFormatting sqref="C3093">
    <cfRule type="duplicateValues" dxfId="1701" priority="2085"/>
  </conditionalFormatting>
  <conditionalFormatting sqref="C3094">
    <cfRule type="duplicateValues" dxfId="1700" priority="2084"/>
  </conditionalFormatting>
  <conditionalFormatting sqref="C3095">
    <cfRule type="duplicateValues" dxfId="1699" priority="2083"/>
  </conditionalFormatting>
  <conditionalFormatting sqref="C3096">
    <cfRule type="duplicateValues" dxfId="1698" priority="2082"/>
  </conditionalFormatting>
  <conditionalFormatting sqref="C3097">
    <cfRule type="duplicateValues" dxfId="1697" priority="2081"/>
  </conditionalFormatting>
  <conditionalFormatting sqref="C3098">
    <cfRule type="duplicateValues" dxfId="1696" priority="2080"/>
  </conditionalFormatting>
  <conditionalFormatting sqref="C3099">
    <cfRule type="duplicateValues" dxfId="1695" priority="2079"/>
  </conditionalFormatting>
  <conditionalFormatting sqref="C3100">
    <cfRule type="duplicateValues" dxfId="1694" priority="2078"/>
  </conditionalFormatting>
  <conditionalFormatting sqref="C3101">
    <cfRule type="duplicateValues" dxfId="1693" priority="2077"/>
  </conditionalFormatting>
  <conditionalFormatting sqref="C3102">
    <cfRule type="duplicateValues" dxfId="1692" priority="2076"/>
  </conditionalFormatting>
  <conditionalFormatting sqref="C3103">
    <cfRule type="duplicateValues" dxfId="1691" priority="2075"/>
  </conditionalFormatting>
  <conditionalFormatting sqref="C3104">
    <cfRule type="duplicateValues" dxfId="1690" priority="2074"/>
  </conditionalFormatting>
  <conditionalFormatting sqref="C3105">
    <cfRule type="duplicateValues" dxfId="1689" priority="2073"/>
  </conditionalFormatting>
  <conditionalFormatting sqref="C3106">
    <cfRule type="duplicateValues" dxfId="1688" priority="2072"/>
  </conditionalFormatting>
  <conditionalFormatting sqref="C3107">
    <cfRule type="duplicateValues" dxfId="1687" priority="1818"/>
  </conditionalFormatting>
  <conditionalFormatting sqref="C3108">
    <cfRule type="duplicateValues" dxfId="1686" priority="2070"/>
  </conditionalFormatting>
  <conditionalFormatting sqref="C3109">
    <cfRule type="duplicateValues" dxfId="1685" priority="2069"/>
  </conditionalFormatting>
  <conditionalFormatting sqref="C3110">
    <cfRule type="duplicateValues" dxfId="1684" priority="2068"/>
  </conditionalFormatting>
  <conditionalFormatting sqref="C3111">
    <cfRule type="duplicateValues" dxfId="1683" priority="2067"/>
  </conditionalFormatting>
  <conditionalFormatting sqref="C3112">
    <cfRule type="duplicateValues" dxfId="1682" priority="2066"/>
  </conditionalFormatting>
  <conditionalFormatting sqref="C3113">
    <cfRule type="duplicateValues" dxfId="1681" priority="2065"/>
  </conditionalFormatting>
  <conditionalFormatting sqref="C3115">
    <cfRule type="duplicateValues" dxfId="1680" priority="1817"/>
  </conditionalFormatting>
  <conditionalFormatting sqref="C3116">
    <cfRule type="duplicateValues" dxfId="1679" priority="1007"/>
    <cfRule type="duplicateValues" dxfId="1678" priority="1008"/>
  </conditionalFormatting>
  <conditionalFormatting sqref="C3117">
    <cfRule type="duplicateValues" dxfId="1677" priority="2064"/>
  </conditionalFormatting>
  <conditionalFormatting sqref="C3118">
    <cfRule type="duplicateValues" dxfId="1676" priority="2060"/>
  </conditionalFormatting>
  <conditionalFormatting sqref="C3119">
    <cfRule type="duplicateValues" dxfId="1675" priority="2059"/>
  </conditionalFormatting>
  <conditionalFormatting sqref="C3120">
    <cfRule type="duplicateValues" dxfId="1674" priority="2061"/>
  </conditionalFormatting>
  <conditionalFormatting sqref="C3121">
    <cfRule type="duplicateValues" dxfId="1673" priority="2062"/>
  </conditionalFormatting>
  <conditionalFormatting sqref="C3122">
    <cfRule type="duplicateValues" dxfId="1672" priority="2063"/>
  </conditionalFormatting>
  <conditionalFormatting sqref="C3123">
    <cfRule type="duplicateValues" dxfId="1671" priority="2056"/>
  </conditionalFormatting>
  <conditionalFormatting sqref="C3124">
    <cfRule type="duplicateValues" dxfId="1670" priority="2057"/>
  </conditionalFormatting>
  <conditionalFormatting sqref="C3125">
    <cfRule type="duplicateValues" dxfId="1669" priority="2058"/>
  </conditionalFormatting>
  <conditionalFormatting sqref="C3126">
    <cfRule type="duplicateValues" dxfId="1668" priority="2055"/>
  </conditionalFormatting>
  <conditionalFormatting sqref="C3127">
    <cfRule type="duplicateValues" dxfId="1667" priority="2054"/>
  </conditionalFormatting>
  <conditionalFormatting sqref="C3128">
    <cfRule type="duplicateValues" dxfId="1666" priority="2053"/>
  </conditionalFormatting>
  <conditionalFormatting sqref="C3129">
    <cfRule type="duplicateValues" dxfId="1665" priority="2052"/>
  </conditionalFormatting>
  <conditionalFormatting sqref="C3130">
    <cfRule type="duplicateValues" dxfId="1664" priority="2051"/>
  </conditionalFormatting>
  <conditionalFormatting sqref="C3131">
    <cfRule type="duplicateValues" dxfId="1663" priority="2050"/>
  </conditionalFormatting>
  <conditionalFormatting sqref="C3132">
    <cfRule type="duplicateValues" dxfId="1662" priority="2049"/>
  </conditionalFormatting>
  <conditionalFormatting sqref="C3133">
    <cfRule type="duplicateValues" dxfId="1661" priority="2048"/>
  </conditionalFormatting>
  <conditionalFormatting sqref="C3134">
    <cfRule type="duplicateValues" dxfId="1660" priority="2047"/>
  </conditionalFormatting>
  <conditionalFormatting sqref="C3135">
    <cfRule type="duplicateValues" dxfId="1659" priority="2046"/>
  </conditionalFormatting>
  <conditionalFormatting sqref="C3136">
    <cfRule type="duplicateValues" dxfId="1658" priority="2045"/>
  </conditionalFormatting>
  <conditionalFormatting sqref="C3137">
    <cfRule type="duplicateValues" dxfId="1657" priority="2044"/>
  </conditionalFormatting>
  <conditionalFormatting sqref="C3138">
    <cfRule type="duplicateValues" dxfId="1656" priority="2043"/>
  </conditionalFormatting>
  <conditionalFormatting sqref="C3139">
    <cfRule type="duplicateValues" dxfId="1655" priority="2042"/>
  </conditionalFormatting>
  <conditionalFormatting sqref="C3140">
    <cfRule type="duplicateValues" dxfId="1654" priority="2041"/>
  </conditionalFormatting>
  <conditionalFormatting sqref="C3141">
    <cfRule type="duplicateValues" dxfId="1653" priority="2040"/>
  </conditionalFormatting>
  <conditionalFormatting sqref="C3142">
    <cfRule type="duplicateValues" dxfId="1652" priority="2039"/>
  </conditionalFormatting>
  <conditionalFormatting sqref="C3143">
    <cfRule type="duplicateValues" dxfId="1651" priority="2038"/>
  </conditionalFormatting>
  <conditionalFormatting sqref="C3144">
    <cfRule type="duplicateValues" dxfId="1650" priority="2037"/>
  </conditionalFormatting>
  <conditionalFormatting sqref="C3145:C3146">
    <cfRule type="duplicateValues" dxfId="1649" priority="2035"/>
    <cfRule type="duplicateValues" dxfId="1648" priority="2036"/>
  </conditionalFormatting>
  <conditionalFormatting sqref="C3147">
    <cfRule type="duplicateValues" dxfId="1647" priority="2033"/>
    <cfRule type="duplicateValues" dxfId="1646" priority="2034"/>
  </conditionalFormatting>
  <conditionalFormatting sqref="C3148">
    <cfRule type="duplicateValues" dxfId="1645" priority="2031"/>
    <cfRule type="duplicateValues" dxfId="1644" priority="2032"/>
  </conditionalFormatting>
  <conditionalFormatting sqref="C3149">
    <cfRule type="duplicateValues" dxfId="1643" priority="2029"/>
    <cfRule type="duplicateValues" dxfId="1642" priority="2030"/>
  </conditionalFormatting>
  <conditionalFormatting sqref="C3150">
    <cfRule type="duplicateValues" dxfId="1641" priority="2028"/>
  </conditionalFormatting>
  <conditionalFormatting sqref="C3151">
    <cfRule type="duplicateValues" dxfId="1640" priority="2027"/>
  </conditionalFormatting>
  <conditionalFormatting sqref="C3152">
    <cfRule type="duplicateValues" dxfId="1639" priority="2026"/>
  </conditionalFormatting>
  <conditionalFormatting sqref="C3153">
    <cfRule type="duplicateValues" dxfId="1638" priority="2025"/>
  </conditionalFormatting>
  <conditionalFormatting sqref="C3154">
    <cfRule type="duplicateValues" dxfId="1637" priority="2024"/>
  </conditionalFormatting>
  <conditionalFormatting sqref="C3155">
    <cfRule type="duplicateValues" dxfId="1636" priority="2023"/>
  </conditionalFormatting>
  <conditionalFormatting sqref="C3156">
    <cfRule type="duplicateValues" dxfId="1635" priority="2022"/>
  </conditionalFormatting>
  <conditionalFormatting sqref="C3157:C3158">
    <cfRule type="duplicateValues" dxfId="1634" priority="2021"/>
  </conditionalFormatting>
  <conditionalFormatting sqref="C3159">
    <cfRule type="duplicateValues" dxfId="1633" priority="2019"/>
    <cfRule type="duplicateValues" dxfId="1632" priority="2020"/>
  </conditionalFormatting>
  <conditionalFormatting sqref="C3160">
    <cfRule type="duplicateValues" dxfId="1631" priority="2017"/>
    <cfRule type="duplicateValues" dxfId="1630" priority="2018"/>
  </conditionalFormatting>
  <conditionalFormatting sqref="C3161">
    <cfRule type="duplicateValues" dxfId="1629" priority="2015"/>
    <cfRule type="duplicateValues" dxfId="1628" priority="2016"/>
  </conditionalFormatting>
  <conditionalFormatting sqref="C3162">
    <cfRule type="duplicateValues" dxfId="1627" priority="2013"/>
    <cfRule type="duplicateValues" dxfId="1626" priority="2014"/>
  </conditionalFormatting>
  <conditionalFormatting sqref="C3163">
    <cfRule type="duplicateValues" dxfId="1625" priority="2011"/>
    <cfRule type="duplicateValues" dxfId="1624" priority="2012"/>
  </conditionalFormatting>
  <conditionalFormatting sqref="C3164">
    <cfRule type="duplicateValues" dxfId="1623" priority="2010"/>
  </conditionalFormatting>
  <conditionalFormatting sqref="C3165">
    <cfRule type="duplicateValues" dxfId="1622" priority="2009"/>
  </conditionalFormatting>
  <conditionalFormatting sqref="C3166">
    <cfRule type="duplicateValues" dxfId="1621" priority="2007"/>
    <cfRule type="duplicateValues" dxfId="1620" priority="2008"/>
  </conditionalFormatting>
  <conditionalFormatting sqref="C3167">
    <cfRule type="duplicateValues" dxfId="1619" priority="1993"/>
    <cfRule type="duplicateValues" dxfId="1618" priority="1994"/>
  </conditionalFormatting>
  <conditionalFormatting sqref="C3168">
    <cfRule type="duplicateValues" dxfId="1617" priority="1995"/>
    <cfRule type="duplicateValues" dxfId="1616" priority="1996"/>
  </conditionalFormatting>
  <conditionalFormatting sqref="C3169">
    <cfRule type="duplicateValues" dxfId="1615" priority="1997"/>
    <cfRule type="duplicateValues" dxfId="1614" priority="1998"/>
  </conditionalFormatting>
  <conditionalFormatting sqref="C3170">
    <cfRule type="duplicateValues" dxfId="1613" priority="1999"/>
    <cfRule type="duplicateValues" dxfId="1612" priority="2000"/>
  </conditionalFormatting>
  <conditionalFormatting sqref="C3171">
    <cfRule type="duplicateValues" dxfId="1611" priority="2001"/>
    <cfRule type="duplicateValues" dxfId="1610" priority="2002"/>
  </conditionalFormatting>
  <conditionalFormatting sqref="C3172">
    <cfRule type="duplicateValues" dxfId="1609" priority="2003"/>
    <cfRule type="duplicateValues" dxfId="1608" priority="2004"/>
  </conditionalFormatting>
  <conditionalFormatting sqref="C3173">
    <cfRule type="duplicateValues" dxfId="1607" priority="2005"/>
    <cfRule type="duplicateValues" dxfId="1606" priority="2006"/>
  </conditionalFormatting>
  <conditionalFormatting sqref="C3174">
    <cfRule type="duplicateValues" dxfId="1605" priority="1992"/>
  </conditionalFormatting>
  <conditionalFormatting sqref="C3175">
    <cfRule type="duplicateValues" dxfId="1604" priority="1991"/>
  </conditionalFormatting>
  <conditionalFormatting sqref="C3176">
    <cfRule type="duplicateValues" dxfId="1603" priority="1990"/>
  </conditionalFormatting>
  <conditionalFormatting sqref="C3177">
    <cfRule type="duplicateValues" dxfId="1602" priority="1986"/>
  </conditionalFormatting>
  <conditionalFormatting sqref="C3178">
    <cfRule type="duplicateValues" dxfId="1601" priority="1987"/>
  </conditionalFormatting>
  <conditionalFormatting sqref="C3179">
    <cfRule type="duplicateValues" dxfId="1600" priority="1989"/>
  </conditionalFormatting>
  <conditionalFormatting sqref="C3180">
    <cfRule type="duplicateValues" dxfId="1599" priority="1988"/>
  </conditionalFormatting>
  <conditionalFormatting sqref="C3181">
    <cfRule type="duplicateValues" dxfId="1598" priority="1984"/>
    <cfRule type="duplicateValues" dxfId="1597" priority="1985"/>
  </conditionalFormatting>
  <conditionalFormatting sqref="C3182">
    <cfRule type="duplicateValues" dxfId="1596" priority="1970"/>
    <cfRule type="duplicateValues" dxfId="1595" priority="1971"/>
  </conditionalFormatting>
  <conditionalFormatting sqref="C3183">
    <cfRule type="duplicateValues" dxfId="1594" priority="1972"/>
    <cfRule type="duplicateValues" dxfId="1593" priority="1973"/>
  </conditionalFormatting>
  <conditionalFormatting sqref="C3184">
    <cfRule type="duplicateValues" dxfId="1592" priority="1974"/>
    <cfRule type="duplicateValues" dxfId="1591" priority="1975"/>
  </conditionalFormatting>
  <conditionalFormatting sqref="C3185">
    <cfRule type="duplicateValues" dxfId="1590" priority="1976"/>
    <cfRule type="duplicateValues" dxfId="1589" priority="1977"/>
  </conditionalFormatting>
  <conditionalFormatting sqref="C3186">
    <cfRule type="duplicateValues" dxfId="1588" priority="1978"/>
    <cfRule type="duplicateValues" dxfId="1587" priority="1979"/>
  </conditionalFormatting>
  <conditionalFormatting sqref="C3187">
    <cfRule type="duplicateValues" dxfId="1586" priority="1980"/>
    <cfRule type="duplicateValues" dxfId="1585" priority="1981"/>
  </conditionalFormatting>
  <conditionalFormatting sqref="C3188">
    <cfRule type="duplicateValues" dxfId="1584" priority="1982"/>
    <cfRule type="duplicateValues" dxfId="1583" priority="1983"/>
  </conditionalFormatting>
  <conditionalFormatting sqref="C3189">
    <cfRule type="duplicateValues" dxfId="1582" priority="1969"/>
  </conditionalFormatting>
  <conditionalFormatting sqref="C3190">
    <cfRule type="duplicateValues" dxfId="1581" priority="1968"/>
  </conditionalFormatting>
  <conditionalFormatting sqref="C3191">
    <cfRule type="duplicateValues" dxfId="1580" priority="1967"/>
  </conditionalFormatting>
  <conditionalFormatting sqref="C3192">
    <cfRule type="duplicateValues" dxfId="1579" priority="1966"/>
  </conditionalFormatting>
  <conditionalFormatting sqref="C3193">
    <cfRule type="duplicateValues" dxfId="1578" priority="1965"/>
  </conditionalFormatting>
  <conditionalFormatting sqref="C3194">
    <cfRule type="duplicateValues" dxfId="1577" priority="1964"/>
  </conditionalFormatting>
  <conditionalFormatting sqref="C3195">
    <cfRule type="duplicateValues" dxfId="1576" priority="1963"/>
  </conditionalFormatting>
  <conditionalFormatting sqref="C3196">
    <cfRule type="duplicateValues" dxfId="1575" priority="1962"/>
  </conditionalFormatting>
  <conditionalFormatting sqref="C3197">
    <cfRule type="duplicateValues" dxfId="1574" priority="1961"/>
  </conditionalFormatting>
  <conditionalFormatting sqref="C3198">
    <cfRule type="duplicateValues" dxfId="1573" priority="1959"/>
  </conditionalFormatting>
  <conditionalFormatting sqref="C3199">
    <cfRule type="duplicateValues" dxfId="1572" priority="1960"/>
  </conditionalFormatting>
  <conditionalFormatting sqref="C3200">
    <cfRule type="duplicateValues" dxfId="1571" priority="1958"/>
  </conditionalFormatting>
  <conditionalFormatting sqref="C3201">
    <cfRule type="duplicateValues" dxfId="1570" priority="1957"/>
  </conditionalFormatting>
  <conditionalFormatting sqref="C3202">
    <cfRule type="duplicateValues" dxfId="1569" priority="1956"/>
  </conditionalFormatting>
  <conditionalFormatting sqref="C3203">
    <cfRule type="duplicateValues" dxfId="1568" priority="1955"/>
  </conditionalFormatting>
  <conditionalFormatting sqref="C3204">
    <cfRule type="duplicateValues" dxfId="1567" priority="1952"/>
  </conditionalFormatting>
  <conditionalFormatting sqref="C3205">
    <cfRule type="duplicateValues" dxfId="1566" priority="1942"/>
  </conditionalFormatting>
  <conditionalFormatting sqref="C3206">
    <cfRule type="duplicateValues" dxfId="1565" priority="1943"/>
  </conditionalFormatting>
  <conditionalFormatting sqref="C3207">
    <cfRule type="duplicateValues" dxfId="1564" priority="1944"/>
  </conditionalFormatting>
  <conditionalFormatting sqref="C3208">
    <cfRule type="duplicateValues" dxfId="1563" priority="1945"/>
  </conditionalFormatting>
  <conditionalFormatting sqref="C3209">
    <cfRule type="duplicateValues" dxfId="1562" priority="1946"/>
  </conditionalFormatting>
  <conditionalFormatting sqref="C3210">
    <cfRule type="duplicateValues" dxfId="1561" priority="1947"/>
  </conditionalFormatting>
  <conditionalFormatting sqref="C3211">
    <cfRule type="duplicateValues" dxfId="1560" priority="1948"/>
  </conditionalFormatting>
  <conditionalFormatting sqref="C3212">
    <cfRule type="duplicateValues" dxfId="1559" priority="1949"/>
  </conditionalFormatting>
  <conditionalFormatting sqref="C3213">
    <cfRule type="duplicateValues" dxfId="1558" priority="1950"/>
  </conditionalFormatting>
  <conditionalFormatting sqref="C3214">
    <cfRule type="duplicateValues" dxfId="1557" priority="1951"/>
  </conditionalFormatting>
  <conditionalFormatting sqref="C3215">
    <cfRule type="duplicateValues" dxfId="1556" priority="1941"/>
  </conditionalFormatting>
  <conditionalFormatting sqref="C3216">
    <cfRule type="duplicateValues" dxfId="1555" priority="1940"/>
  </conditionalFormatting>
  <conditionalFormatting sqref="C3217">
    <cfRule type="duplicateValues" dxfId="1554" priority="1939"/>
  </conditionalFormatting>
  <conditionalFormatting sqref="C3218">
    <cfRule type="duplicateValues" dxfId="1553" priority="1933"/>
  </conditionalFormatting>
  <conditionalFormatting sqref="C3219">
    <cfRule type="duplicateValues" dxfId="1552" priority="1935"/>
  </conditionalFormatting>
  <conditionalFormatting sqref="C3220">
    <cfRule type="duplicateValues" dxfId="1551" priority="1934"/>
  </conditionalFormatting>
  <conditionalFormatting sqref="C3221">
    <cfRule type="duplicateValues" dxfId="1550" priority="1937"/>
  </conditionalFormatting>
  <conditionalFormatting sqref="C3222">
    <cfRule type="duplicateValues" dxfId="1549" priority="1936"/>
  </conditionalFormatting>
  <conditionalFormatting sqref="C3223">
    <cfRule type="duplicateValues" dxfId="1548" priority="1938"/>
  </conditionalFormatting>
  <conditionalFormatting sqref="C3224">
    <cfRule type="duplicateValues" dxfId="1547" priority="1932"/>
  </conditionalFormatting>
  <conditionalFormatting sqref="C3225">
    <cfRule type="duplicateValues" dxfId="1546" priority="1931"/>
  </conditionalFormatting>
  <conditionalFormatting sqref="C3226">
    <cfRule type="duplicateValues" dxfId="1545" priority="1930"/>
  </conditionalFormatting>
  <conditionalFormatting sqref="C3227">
    <cfRule type="duplicateValues" dxfId="1544" priority="1926"/>
  </conditionalFormatting>
  <conditionalFormatting sqref="C3228">
    <cfRule type="duplicateValues" dxfId="1543" priority="1927"/>
  </conditionalFormatting>
  <conditionalFormatting sqref="C3229">
    <cfRule type="duplicateValues" dxfId="1542" priority="1928"/>
  </conditionalFormatting>
  <conditionalFormatting sqref="C3230">
    <cfRule type="duplicateValues" dxfId="1541" priority="1929"/>
  </conditionalFormatting>
  <conditionalFormatting sqref="C3231">
    <cfRule type="duplicateValues" dxfId="1540" priority="1925"/>
  </conditionalFormatting>
  <conditionalFormatting sqref="C3232">
    <cfRule type="duplicateValues" dxfId="1539" priority="1922"/>
  </conditionalFormatting>
  <conditionalFormatting sqref="C3233">
    <cfRule type="duplicateValues" dxfId="1538" priority="1923"/>
  </conditionalFormatting>
  <conditionalFormatting sqref="C3234">
    <cfRule type="duplicateValues" dxfId="1537" priority="1924"/>
  </conditionalFormatting>
  <conditionalFormatting sqref="C3235:C3236">
    <cfRule type="duplicateValues" dxfId="1536" priority="1921"/>
  </conditionalFormatting>
  <conditionalFormatting sqref="C3237">
    <cfRule type="duplicateValues" dxfId="1535" priority="1920"/>
  </conditionalFormatting>
  <conditionalFormatting sqref="C3238">
    <cfRule type="duplicateValues" dxfId="1534" priority="1919"/>
  </conditionalFormatting>
  <conditionalFormatting sqref="C3239">
    <cfRule type="duplicateValues" dxfId="1533" priority="1917"/>
    <cfRule type="duplicateValues" dxfId="1532" priority="1918"/>
  </conditionalFormatting>
  <conditionalFormatting sqref="C3240">
    <cfRule type="duplicateValues" dxfId="1531" priority="1915"/>
    <cfRule type="duplicateValues" dxfId="1530" priority="1916"/>
  </conditionalFormatting>
  <conditionalFormatting sqref="C3241">
    <cfRule type="duplicateValues" dxfId="1529" priority="1897"/>
    <cfRule type="duplicateValues" dxfId="1528" priority="1898"/>
  </conditionalFormatting>
  <conditionalFormatting sqref="C3242">
    <cfRule type="duplicateValues" dxfId="1527" priority="1899"/>
    <cfRule type="duplicateValues" dxfId="1526" priority="1900"/>
  </conditionalFormatting>
  <conditionalFormatting sqref="C3243">
    <cfRule type="duplicateValues" dxfId="1525" priority="1901"/>
    <cfRule type="duplicateValues" dxfId="1524" priority="1902"/>
  </conditionalFormatting>
  <conditionalFormatting sqref="C3244">
    <cfRule type="duplicateValues" dxfId="1523" priority="1903"/>
    <cfRule type="duplicateValues" dxfId="1522" priority="1904"/>
  </conditionalFormatting>
  <conditionalFormatting sqref="C3245">
    <cfRule type="duplicateValues" dxfId="1521" priority="1905"/>
    <cfRule type="duplicateValues" dxfId="1520" priority="1906"/>
  </conditionalFormatting>
  <conditionalFormatting sqref="C3246">
    <cfRule type="duplicateValues" dxfId="1519" priority="1907"/>
    <cfRule type="duplicateValues" dxfId="1518" priority="1908"/>
  </conditionalFormatting>
  <conditionalFormatting sqref="C3247">
    <cfRule type="duplicateValues" dxfId="1517" priority="1909"/>
    <cfRule type="duplicateValues" dxfId="1516" priority="1910"/>
  </conditionalFormatting>
  <conditionalFormatting sqref="C3248">
    <cfRule type="duplicateValues" dxfId="1515" priority="1911"/>
    <cfRule type="duplicateValues" dxfId="1514" priority="1912"/>
  </conditionalFormatting>
  <conditionalFormatting sqref="C3249">
    <cfRule type="duplicateValues" dxfId="1513" priority="1913"/>
    <cfRule type="duplicateValues" dxfId="1512" priority="1914"/>
  </conditionalFormatting>
  <conditionalFormatting sqref="C3250">
    <cfRule type="duplicateValues" dxfId="1511" priority="1892"/>
  </conditionalFormatting>
  <conditionalFormatting sqref="C3251">
    <cfRule type="duplicateValues" dxfId="1510" priority="1893"/>
  </conditionalFormatting>
  <conditionalFormatting sqref="C3252">
    <cfRule type="duplicateValues" dxfId="1509" priority="1894"/>
  </conditionalFormatting>
  <conditionalFormatting sqref="C3253">
    <cfRule type="duplicateValues" dxfId="1508" priority="1895"/>
  </conditionalFormatting>
  <conditionalFormatting sqref="C3254">
    <cfRule type="duplicateValues" dxfId="1507" priority="1896"/>
  </conditionalFormatting>
  <conditionalFormatting sqref="C3255">
    <cfRule type="duplicateValues" dxfId="1506" priority="1891"/>
  </conditionalFormatting>
  <conditionalFormatting sqref="C3256">
    <cfRule type="duplicateValues" dxfId="1505" priority="1890"/>
  </conditionalFormatting>
  <conditionalFormatting sqref="C3257:C3258">
    <cfRule type="duplicateValues" dxfId="1504" priority="1889"/>
  </conditionalFormatting>
  <conditionalFormatting sqref="C3259">
    <cfRule type="duplicateValues" dxfId="1503" priority="1886"/>
  </conditionalFormatting>
  <conditionalFormatting sqref="C3260">
    <cfRule type="duplicateValues" dxfId="1502" priority="1887"/>
  </conditionalFormatting>
  <conditionalFormatting sqref="C3261">
    <cfRule type="duplicateValues" dxfId="1501" priority="1888"/>
  </conditionalFormatting>
  <conditionalFormatting sqref="C3262">
    <cfRule type="duplicateValues" dxfId="1500" priority="1882"/>
  </conditionalFormatting>
  <conditionalFormatting sqref="C3263">
    <cfRule type="duplicateValues" dxfId="1499" priority="1883"/>
  </conditionalFormatting>
  <conditionalFormatting sqref="C3264">
    <cfRule type="duplicateValues" dxfId="1498" priority="1884"/>
  </conditionalFormatting>
  <conditionalFormatting sqref="C3265">
    <cfRule type="duplicateValues" dxfId="1497" priority="1885"/>
  </conditionalFormatting>
  <conditionalFormatting sqref="C3266">
    <cfRule type="duplicateValues" dxfId="1496" priority="1881"/>
  </conditionalFormatting>
  <conditionalFormatting sqref="C3267">
    <cfRule type="duplicateValues" dxfId="1495" priority="1880"/>
  </conditionalFormatting>
  <conditionalFormatting sqref="C3268">
    <cfRule type="duplicateValues" dxfId="1494" priority="1879"/>
  </conditionalFormatting>
  <conditionalFormatting sqref="C3269">
    <cfRule type="duplicateValues" dxfId="1493" priority="1878"/>
  </conditionalFormatting>
  <conditionalFormatting sqref="C3270">
    <cfRule type="duplicateValues" dxfId="1492" priority="1877"/>
  </conditionalFormatting>
  <conditionalFormatting sqref="C3271">
    <cfRule type="duplicateValues" dxfId="1491" priority="1876"/>
  </conditionalFormatting>
  <conditionalFormatting sqref="C3272">
    <cfRule type="duplicateValues" dxfId="1490" priority="1874"/>
    <cfRule type="duplicateValues" dxfId="1489" priority="1875"/>
  </conditionalFormatting>
  <conditionalFormatting sqref="C3273">
    <cfRule type="duplicateValues" dxfId="1488" priority="1854"/>
    <cfRule type="duplicateValues" dxfId="1487" priority="1855"/>
  </conditionalFormatting>
  <conditionalFormatting sqref="C3274">
    <cfRule type="duplicateValues" dxfId="1486" priority="1856"/>
    <cfRule type="duplicateValues" dxfId="1485" priority="1857"/>
  </conditionalFormatting>
  <conditionalFormatting sqref="C3275">
    <cfRule type="duplicateValues" dxfId="1484" priority="1858"/>
    <cfRule type="duplicateValues" dxfId="1483" priority="1859"/>
  </conditionalFormatting>
  <conditionalFormatting sqref="C3276">
    <cfRule type="duplicateValues" dxfId="1482" priority="1860"/>
    <cfRule type="duplicateValues" dxfId="1481" priority="1861"/>
  </conditionalFormatting>
  <conditionalFormatting sqref="C3277">
    <cfRule type="duplicateValues" dxfId="1480" priority="1862"/>
    <cfRule type="duplicateValues" dxfId="1479" priority="1863"/>
  </conditionalFormatting>
  <conditionalFormatting sqref="C3278">
    <cfRule type="duplicateValues" dxfId="1478" priority="1864"/>
    <cfRule type="duplicateValues" dxfId="1477" priority="1865"/>
  </conditionalFormatting>
  <conditionalFormatting sqref="C3279">
    <cfRule type="duplicateValues" dxfId="1476" priority="1866"/>
    <cfRule type="duplicateValues" dxfId="1475" priority="1867"/>
  </conditionalFormatting>
  <conditionalFormatting sqref="C3280">
    <cfRule type="duplicateValues" dxfId="1474" priority="1868"/>
    <cfRule type="duplicateValues" dxfId="1473" priority="1869"/>
  </conditionalFormatting>
  <conditionalFormatting sqref="C3281">
    <cfRule type="duplicateValues" dxfId="1472" priority="1870"/>
    <cfRule type="duplicateValues" dxfId="1471" priority="1871"/>
  </conditionalFormatting>
  <conditionalFormatting sqref="C3282">
    <cfRule type="duplicateValues" dxfId="1470" priority="1872"/>
    <cfRule type="duplicateValues" dxfId="1469" priority="1873"/>
  </conditionalFormatting>
  <conditionalFormatting sqref="C3283">
    <cfRule type="duplicateValues" dxfId="1468" priority="1853"/>
  </conditionalFormatting>
  <conditionalFormatting sqref="C3284">
    <cfRule type="duplicateValues" dxfId="1467" priority="1852"/>
  </conditionalFormatting>
  <conditionalFormatting sqref="C3285">
    <cfRule type="duplicateValues" dxfId="1466" priority="1851"/>
  </conditionalFormatting>
  <conditionalFormatting sqref="C3286">
    <cfRule type="duplicateValues" dxfId="1465" priority="1850"/>
  </conditionalFormatting>
  <conditionalFormatting sqref="C3287:C3288">
    <cfRule type="duplicateValues" dxfId="1464" priority="1849"/>
  </conditionalFormatting>
  <conditionalFormatting sqref="C3289">
    <cfRule type="duplicateValues" dxfId="1463" priority="1848"/>
  </conditionalFormatting>
  <conditionalFormatting sqref="C3290">
    <cfRule type="duplicateValues" dxfId="1462" priority="1847"/>
  </conditionalFormatting>
  <conditionalFormatting sqref="C3291:C3292">
    <cfRule type="duplicateValues" dxfId="1461" priority="1846"/>
  </conditionalFormatting>
  <conditionalFormatting sqref="C3293">
    <cfRule type="duplicateValues" dxfId="1460" priority="1845"/>
  </conditionalFormatting>
  <conditionalFormatting sqref="C3294">
    <cfRule type="duplicateValues" dxfId="1459" priority="1844"/>
  </conditionalFormatting>
  <conditionalFormatting sqref="C3295">
    <cfRule type="duplicateValues" dxfId="1458" priority="1843"/>
  </conditionalFormatting>
  <conditionalFormatting sqref="C3296">
    <cfRule type="duplicateValues" dxfId="1457" priority="1842"/>
  </conditionalFormatting>
  <conditionalFormatting sqref="C3297">
    <cfRule type="duplicateValues" dxfId="1456" priority="1841"/>
  </conditionalFormatting>
  <conditionalFormatting sqref="C3298">
    <cfRule type="duplicateValues" dxfId="1455" priority="1840"/>
  </conditionalFormatting>
  <conditionalFormatting sqref="C3299">
    <cfRule type="duplicateValues" dxfId="1454" priority="1839"/>
  </conditionalFormatting>
  <conditionalFormatting sqref="C3300">
    <cfRule type="duplicateValues" dxfId="1453" priority="1838"/>
  </conditionalFormatting>
  <conditionalFormatting sqref="C3301">
    <cfRule type="duplicateValues" dxfId="1452" priority="1837"/>
  </conditionalFormatting>
  <conditionalFormatting sqref="C3302">
    <cfRule type="duplicateValues" dxfId="1451" priority="1836"/>
  </conditionalFormatting>
  <conditionalFormatting sqref="C3303">
    <cfRule type="duplicateValues" dxfId="1450" priority="1835"/>
  </conditionalFormatting>
  <conditionalFormatting sqref="C3304">
    <cfRule type="duplicateValues" dxfId="1449" priority="1830"/>
  </conditionalFormatting>
  <conditionalFormatting sqref="C3305">
    <cfRule type="duplicateValues" dxfId="1448" priority="1831"/>
  </conditionalFormatting>
  <conditionalFormatting sqref="C3306">
    <cfRule type="duplicateValues" dxfId="1447" priority="1832"/>
  </conditionalFormatting>
  <conditionalFormatting sqref="C3307">
    <cfRule type="duplicateValues" dxfId="1446" priority="1833"/>
  </conditionalFormatting>
  <conditionalFormatting sqref="C3308">
    <cfRule type="duplicateValues" dxfId="1445" priority="1834"/>
  </conditionalFormatting>
  <conditionalFormatting sqref="C3309">
    <cfRule type="duplicateValues" dxfId="1444" priority="1829"/>
  </conditionalFormatting>
  <conditionalFormatting sqref="C3310">
    <cfRule type="duplicateValues" dxfId="1443" priority="1828"/>
  </conditionalFormatting>
  <conditionalFormatting sqref="C3311">
    <cfRule type="duplicateValues" dxfId="1442" priority="1826"/>
  </conditionalFormatting>
  <conditionalFormatting sqref="C3312">
    <cfRule type="duplicateValues" dxfId="1441" priority="1827"/>
  </conditionalFormatting>
  <conditionalFormatting sqref="C3313">
    <cfRule type="duplicateValues" dxfId="1440" priority="1825"/>
  </conditionalFormatting>
  <conditionalFormatting sqref="C3314">
    <cfRule type="duplicateValues" dxfId="1439" priority="1824"/>
  </conditionalFormatting>
  <conditionalFormatting sqref="C3315">
    <cfRule type="duplicateValues" dxfId="1438" priority="1823"/>
  </conditionalFormatting>
  <conditionalFormatting sqref="C3316">
    <cfRule type="duplicateValues" dxfId="1437" priority="1822"/>
  </conditionalFormatting>
  <conditionalFormatting sqref="C3317">
    <cfRule type="duplicateValues" dxfId="1436" priority="1821"/>
  </conditionalFormatting>
  <conditionalFormatting sqref="C3318">
    <cfRule type="duplicateValues" dxfId="1435" priority="1810"/>
  </conditionalFormatting>
  <conditionalFormatting sqref="C3319">
    <cfRule type="duplicateValues" dxfId="1434" priority="1811"/>
  </conditionalFormatting>
  <conditionalFormatting sqref="C3320">
    <cfRule type="duplicateValues" dxfId="1433" priority="1812"/>
  </conditionalFormatting>
  <conditionalFormatting sqref="C3321">
    <cfRule type="duplicateValues" dxfId="1432" priority="1813"/>
  </conditionalFormatting>
  <conditionalFormatting sqref="C3322">
    <cfRule type="duplicateValues" dxfId="1431" priority="1814"/>
  </conditionalFormatting>
  <conditionalFormatting sqref="C3323">
    <cfRule type="duplicateValues" dxfId="1430" priority="1815"/>
  </conditionalFormatting>
  <conditionalFormatting sqref="C3324">
    <cfRule type="duplicateValues" dxfId="1429" priority="1816"/>
  </conditionalFormatting>
  <conditionalFormatting sqref="C3325">
    <cfRule type="duplicateValues" dxfId="1428" priority="1809"/>
  </conditionalFormatting>
  <conditionalFormatting sqref="C3326">
    <cfRule type="duplicateValues" dxfId="1427" priority="1808"/>
  </conditionalFormatting>
  <conditionalFormatting sqref="C3327">
    <cfRule type="duplicateValues" dxfId="1426" priority="1806"/>
  </conditionalFormatting>
  <conditionalFormatting sqref="C3328">
    <cfRule type="duplicateValues" dxfId="1425" priority="1807"/>
  </conditionalFormatting>
  <conditionalFormatting sqref="C3329">
    <cfRule type="duplicateValues" dxfId="1424" priority="1800"/>
  </conditionalFormatting>
  <conditionalFormatting sqref="C3330">
    <cfRule type="duplicateValues" dxfId="1423" priority="1799"/>
  </conditionalFormatting>
  <conditionalFormatting sqref="C3331">
    <cfRule type="duplicateValues" dxfId="1422" priority="1798"/>
  </conditionalFormatting>
  <conditionalFormatting sqref="C3332">
    <cfRule type="duplicateValues" dxfId="1421" priority="1797"/>
  </conditionalFormatting>
  <conditionalFormatting sqref="C3333">
    <cfRule type="duplicateValues" dxfId="1420" priority="1796"/>
  </conditionalFormatting>
  <conditionalFormatting sqref="C3334">
    <cfRule type="duplicateValues" dxfId="1419" priority="1795"/>
  </conditionalFormatting>
  <conditionalFormatting sqref="C3335">
    <cfRule type="duplicateValues" dxfId="1418" priority="1805"/>
  </conditionalFormatting>
  <conditionalFormatting sqref="C3336">
    <cfRule type="duplicateValues" dxfId="1417" priority="1804"/>
  </conditionalFormatting>
  <conditionalFormatting sqref="C3337">
    <cfRule type="duplicateValues" dxfId="1416" priority="1803"/>
  </conditionalFormatting>
  <conditionalFormatting sqref="C3338">
    <cfRule type="duplicateValues" dxfId="1415" priority="1802"/>
  </conditionalFormatting>
  <conditionalFormatting sqref="C3339">
    <cfRule type="duplicateValues" dxfId="1414" priority="1801"/>
  </conditionalFormatting>
  <conditionalFormatting sqref="C3340">
    <cfRule type="duplicateValues" dxfId="1413" priority="1781"/>
    <cfRule type="duplicateValues" dxfId="1412" priority="1782"/>
  </conditionalFormatting>
  <conditionalFormatting sqref="C3341">
    <cfRule type="duplicateValues" dxfId="1411" priority="1783"/>
    <cfRule type="duplicateValues" dxfId="1410" priority="1784"/>
  </conditionalFormatting>
  <conditionalFormatting sqref="C3342">
    <cfRule type="duplicateValues" dxfId="1409" priority="1785"/>
    <cfRule type="duplicateValues" dxfId="1408" priority="1786"/>
  </conditionalFormatting>
  <conditionalFormatting sqref="C3343">
    <cfRule type="duplicateValues" dxfId="1407" priority="1787"/>
    <cfRule type="duplicateValues" dxfId="1406" priority="1788"/>
  </conditionalFormatting>
  <conditionalFormatting sqref="C3344">
    <cfRule type="duplicateValues" dxfId="1405" priority="1789"/>
    <cfRule type="duplicateValues" dxfId="1404" priority="1790"/>
  </conditionalFormatting>
  <conditionalFormatting sqref="C3345">
    <cfRule type="duplicateValues" dxfId="1403" priority="1791"/>
    <cfRule type="duplicateValues" dxfId="1402" priority="1792"/>
  </conditionalFormatting>
  <conditionalFormatting sqref="C3346">
    <cfRule type="duplicateValues" dxfId="1401" priority="1793"/>
    <cfRule type="duplicateValues" dxfId="1400" priority="1794"/>
  </conditionalFormatting>
  <conditionalFormatting sqref="C3347">
    <cfRule type="duplicateValues" dxfId="1399" priority="1777"/>
  </conditionalFormatting>
  <conditionalFormatting sqref="C3348">
    <cfRule type="duplicateValues" dxfId="1398" priority="1778"/>
  </conditionalFormatting>
  <conditionalFormatting sqref="C3349">
    <cfRule type="duplicateValues" dxfId="1397" priority="1779"/>
  </conditionalFormatting>
  <conditionalFormatting sqref="C3350">
    <cfRule type="duplicateValues" dxfId="1396" priority="1780"/>
  </conditionalFormatting>
  <conditionalFormatting sqref="C3351">
    <cfRule type="duplicateValues" dxfId="1395" priority="1775"/>
  </conditionalFormatting>
  <conditionalFormatting sqref="C3352">
    <cfRule type="duplicateValues" dxfId="1394" priority="1776"/>
  </conditionalFormatting>
  <conditionalFormatting sqref="C3353">
    <cfRule type="duplicateValues" dxfId="1393" priority="1772"/>
  </conditionalFormatting>
  <conditionalFormatting sqref="C3354">
    <cfRule type="duplicateValues" dxfId="1392" priority="1773"/>
  </conditionalFormatting>
  <conditionalFormatting sqref="C3355">
    <cfRule type="duplicateValues" dxfId="1391" priority="1774"/>
  </conditionalFormatting>
  <conditionalFormatting sqref="C3356">
    <cfRule type="duplicateValues" dxfId="1390" priority="1771"/>
  </conditionalFormatting>
  <conditionalFormatting sqref="C3357">
    <cfRule type="duplicateValues" dxfId="1389" priority="1770"/>
  </conditionalFormatting>
  <conditionalFormatting sqref="C3358">
    <cfRule type="duplicateValues" dxfId="1388" priority="1768"/>
    <cfRule type="duplicateValues" dxfId="1387" priority="1769"/>
  </conditionalFormatting>
  <conditionalFormatting sqref="C3359">
    <cfRule type="duplicateValues" dxfId="1386" priority="1752"/>
    <cfRule type="duplicateValues" dxfId="1385" priority="1753"/>
  </conditionalFormatting>
  <conditionalFormatting sqref="C3360">
    <cfRule type="duplicateValues" dxfId="1384" priority="1754"/>
    <cfRule type="duplicateValues" dxfId="1383" priority="1755"/>
  </conditionalFormatting>
  <conditionalFormatting sqref="C3361">
    <cfRule type="duplicateValues" dxfId="1382" priority="1756"/>
    <cfRule type="duplicateValues" dxfId="1381" priority="1757"/>
  </conditionalFormatting>
  <conditionalFormatting sqref="C3362">
    <cfRule type="duplicateValues" dxfId="1380" priority="1758"/>
    <cfRule type="duplicateValues" dxfId="1379" priority="1759"/>
  </conditionalFormatting>
  <conditionalFormatting sqref="C3363">
    <cfRule type="duplicateValues" dxfId="1378" priority="1760"/>
    <cfRule type="duplicateValues" dxfId="1377" priority="1761"/>
  </conditionalFormatting>
  <conditionalFormatting sqref="C3364">
    <cfRule type="duplicateValues" dxfId="1376" priority="1762"/>
    <cfRule type="duplicateValues" dxfId="1375" priority="1763"/>
  </conditionalFormatting>
  <conditionalFormatting sqref="C3365">
    <cfRule type="duplicateValues" dxfId="1374" priority="1764"/>
    <cfRule type="duplicateValues" dxfId="1373" priority="1765"/>
  </conditionalFormatting>
  <conditionalFormatting sqref="C3366">
    <cfRule type="duplicateValues" dxfId="1372" priority="1766"/>
    <cfRule type="duplicateValues" dxfId="1371" priority="1767"/>
  </conditionalFormatting>
  <conditionalFormatting sqref="C3367">
    <cfRule type="duplicateValues" dxfId="1370" priority="1751"/>
  </conditionalFormatting>
  <conditionalFormatting sqref="C3368">
    <cfRule type="duplicateValues" dxfId="1369" priority="1750"/>
  </conditionalFormatting>
  <conditionalFormatting sqref="C3369">
    <cfRule type="duplicateValues" dxfId="1368" priority="1749"/>
  </conditionalFormatting>
  <conditionalFormatting sqref="C3370">
    <cfRule type="duplicateValues" dxfId="1367" priority="1748"/>
  </conditionalFormatting>
  <conditionalFormatting sqref="C3371">
    <cfRule type="duplicateValues" dxfId="1366" priority="1746"/>
    <cfRule type="duplicateValues" dxfId="1365" priority="1747"/>
  </conditionalFormatting>
  <conditionalFormatting sqref="C3372">
    <cfRule type="duplicateValues" dxfId="1364" priority="1745"/>
  </conditionalFormatting>
  <conditionalFormatting sqref="C3373">
    <cfRule type="duplicateValues" dxfId="1363" priority="1744"/>
  </conditionalFormatting>
  <conditionalFormatting sqref="C3374">
    <cfRule type="duplicateValues" dxfId="1362" priority="1743"/>
  </conditionalFormatting>
  <conditionalFormatting sqref="C3375">
    <cfRule type="duplicateValues" dxfId="1361" priority="1742"/>
  </conditionalFormatting>
  <conditionalFormatting sqref="C3376">
    <cfRule type="duplicateValues" dxfId="1360" priority="1741"/>
  </conditionalFormatting>
  <conditionalFormatting sqref="C3377">
    <cfRule type="duplicateValues" dxfId="1359" priority="1740"/>
  </conditionalFormatting>
  <conditionalFormatting sqref="C3378">
    <cfRule type="duplicateValues" dxfId="1358" priority="1739"/>
  </conditionalFormatting>
  <conditionalFormatting sqref="C3379">
    <cfRule type="duplicateValues" dxfId="1357" priority="1738"/>
  </conditionalFormatting>
  <conditionalFormatting sqref="C3380">
    <cfRule type="duplicateValues" dxfId="1356" priority="1737"/>
  </conditionalFormatting>
  <conditionalFormatting sqref="C3381">
    <cfRule type="duplicateValues" dxfId="1355" priority="1736"/>
  </conditionalFormatting>
  <conditionalFormatting sqref="C3382">
    <cfRule type="duplicateValues" dxfId="1354" priority="1735"/>
  </conditionalFormatting>
  <conditionalFormatting sqref="C3383">
    <cfRule type="duplicateValues" dxfId="1353" priority="1734"/>
  </conditionalFormatting>
  <conditionalFormatting sqref="C3384">
    <cfRule type="duplicateValues" dxfId="1352" priority="1733"/>
  </conditionalFormatting>
  <conditionalFormatting sqref="C3385">
    <cfRule type="duplicateValues" dxfId="1351" priority="1732"/>
  </conditionalFormatting>
  <conditionalFormatting sqref="C3386">
    <cfRule type="duplicateValues" dxfId="1350" priority="1731"/>
  </conditionalFormatting>
  <conditionalFormatting sqref="C3387">
    <cfRule type="duplicateValues" dxfId="1349" priority="1730"/>
  </conditionalFormatting>
  <conditionalFormatting sqref="C3388">
    <cfRule type="duplicateValues" dxfId="1348" priority="1729"/>
  </conditionalFormatting>
  <conditionalFormatting sqref="C3389">
    <cfRule type="duplicateValues" dxfId="1347" priority="1728"/>
  </conditionalFormatting>
  <conditionalFormatting sqref="C3390">
    <cfRule type="duplicateValues" dxfId="1346" priority="1727"/>
  </conditionalFormatting>
  <conditionalFormatting sqref="C3391">
    <cfRule type="duplicateValues" dxfId="1345" priority="1726"/>
  </conditionalFormatting>
  <conditionalFormatting sqref="C3392">
    <cfRule type="duplicateValues" dxfId="1344" priority="1725"/>
  </conditionalFormatting>
  <conditionalFormatting sqref="C3393">
    <cfRule type="duplicateValues" dxfId="1343" priority="1724"/>
  </conditionalFormatting>
  <conditionalFormatting sqref="C3394">
    <cfRule type="duplicateValues" dxfId="1342" priority="1723"/>
  </conditionalFormatting>
  <conditionalFormatting sqref="C3395">
    <cfRule type="duplicateValues" dxfId="1341" priority="1721"/>
  </conditionalFormatting>
  <conditionalFormatting sqref="C3396">
    <cfRule type="duplicateValues" dxfId="1340" priority="1722"/>
  </conditionalFormatting>
  <conditionalFormatting sqref="C3397">
    <cfRule type="duplicateValues" dxfId="1339" priority="1720"/>
  </conditionalFormatting>
  <conditionalFormatting sqref="C3398">
    <cfRule type="duplicateValues" dxfId="1338" priority="1719"/>
  </conditionalFormatting>
  <conditionalFormatting sqref="C3399">
    <cfRule type="duplicateValues" dxfId="1337" priority="1715"/>
    <cfRule type="duplicateValues" dxfId="1336" priority="1716"/>
  </conditionalFormatting>
  <conditionalFormatting sqref="C3400">
    <cfRule type="duplicateValues" dxfId="1335" priority="1713"/>
    <cfRule type="duplicateValues" dxfId="1334" priority="1714"/>
  </conditionalFormatting>
  <conditionalFormatting sqref="C3401">
    <cfRule type="duplicateValues" dxfId="1333" priority="1712"/>
  </conditionalFormatting>
  <conditionalFormatting sqref="C3402">
    <cfRule type="duplicateValues" dxfId="1332" priority="1704"/>
  </conditionalFormatting>
  <conditionalFormatting sqref="C3403">
    <cfRule type="duplicateValues" dxfId="1331" priority="1705"/>
  </conditionalFormatting>
  <conditionalFormatting sqref="C3404">
    <cfRule type="duplicateValues" dxfId="1330" priority="1706"/>
  </conditionalFormatting>
  <conditionalFormatting sqref="C3405">
    <cfRule type="duplicateValues" dxfId="1329" priority="1707"/>
  </conditionalFormatting>
  <conditionalFormatting sqref="C3406">
    <cfRule type="duplicateValues" dxfId="1328" priority="1708"/>
  </conditionalFormatting>
  <conditionalFormatting sqref="C3407">
    <cfRule type="duplicateValues" dxfId="1327" priority="1709"/>
  </conditionalFormatting>
  <conditionalFormatting sqref="C3408">
    <cfRule type="duplicateValues" dxfId="1326" priority="1710"/>
  </conditionalFormatting>
  <conditionalFormatting sqref="C3409">
    <cfRule type="duplicateValues" dxfId="1325" priority="1711"/>
  </conditionalFormatting>
  <conditionalFormatting sqref="C3410">
    <cfRule type="duplicateValues" dxfId="1324" priority="1696"/>
  </conditionalFormatting>
  <conditionalFormatting sqref="C3411">
    <cfRule type="duplicateValues" dxfId="1323" priority="1697"/>
  </conditionalFormatting>
  <conditionalFormatting sqref="C3412">
    <cfRule type="duplicateValues" dxfId="1322" priority="1698"/>
  </conditionalFormatting>
  <conditionalFormatting sqref="C3413">
    <cfRule type="duplicateValues" dxfId="1321" priority="1699"/>
  </conditionalFormatting>
  <conditionalFormatting sqref="C3414">
    <cfRule type="duplicateValues" dxfId="1320" priority="1700"/>
  </conditionalFormatting>
  <conditionalFormatting sqref="C3415">
    <cfRule type="duplicateValues" dxfId="1319" priority="1701"/>
  </conditionalFormatting>
  <conditionalFormatting sqref="C3416">
    <cfRule type="duplicateValues" dxfId="1318" priority="1702"/>
  </conditionalFormatting>
  <conditionalFormatting sqref="C3417">
    <cfRule type="duplicateValues" dxfId="1317" priority="1703"/>
  </conditionalFormatting>
  <conditionalFormatting sqref="C3418">
    <cfRule type="duplicateValues" dxfId="1316" priority="1695"/>
  </conditionalFormatting>
  <conditionalFormatting sqref="C3419">
    <cfRule type="duplicateValues" dxfId="1315" priority="1691"/>
  </conditionalFormatting>
  <conditionalFormatting sqref="C3420">
    <cfRule type="duplicateValues" dxfId="1314" priority="1690"/>
  </conditionalFormatting>
  <conditionalFormatting sqref="C3421">
    <cfRule type="duplicateValues" dxfId="1313" priority="1692"/>
  </conditionalFormatting>
  <conditionalFormatting sqref="C3422">
    <cfRule type="duplicateValues" dxfId="1312" priority="1693"/>
  </conditionalFormatting>
  <conditionalFormatting sqref="C3423">
    <cfRule type="duplicateValues" dxfId="1311" priority="1694"/>
  </conditionalFormatting>
  <conditionalFormatting sqref="C3424">
    <cfRule type="duplicateValues" dxfId="1310" priority="1689"/>
  </conditionalFormatting>
  <conditionalFormatting sqref="C3425">
    <cfRule type="duplicateValues" dxfId="1309" priority="1687"/>
  </conditionalFormatting>
  <conditionalFormatting sqref="C3426">
    <cfRule type="duplicateValues" dxfId="1308" priority="1688"/>
  </conditionalFormatting>
  <conditionalFormatting sqref="C3427">
    <cfRule type="duplicateValues" dxfId="1307" priority="1686"/>
  </conditionalFormatting>
  <conditionalFormatting sqref="C3428">
    <cfRule type="duplicateValues" dxfId="1306" priority="1680"/>
  </conditionalFormatting>
  <conditionalFormatting sqref="C3429">
    <cfRule type="duplicateValues" dxfId="1305" priority="1681"/>
  </conditionalFormatting>
  <conditionalFormatting sqref="C3430">
    <cfRule type="duplicateValues" dxfId="1304" priority="1682"/>
  </conditionalFormatting>
  <conditionalFormatting sqref="C3431">
    <cfRule type="duplicateValues" dxfId="1303" priority="1683"/>
  </conditionalFormatting>
  <conditionalFormatting sqref="C3432">
    <cfRule type="duplicateValues" dxfId="1302" priority="1684"/>
  </conditionalFormatting>
  <conditionalFormatting sqref="C3433">
    <cfRule type="duplicateValues" dxfId="1301" priority="1685"/>
  </conditionalFormatting>
  <conditionalFormatting sqref="C3434">
    <cfRule type="duplicateValues" dxfId="1300" priority="1678"/>
    <cfRule type="duplicateValues" dxfId="1299" priority="1679"/>
  </conditionalFormatting>
  <conditionalFormatting sqref="C3435">
    <cfRule type="duplicateValues" dxfId="1298" priority="1676"/>
    <cfRule type="duplicateValues" dxfId="1297" priority="1677"/>
  </conditionalFormatting>
  <conditionalFormatting sqref="C3436">
    <cfRule type="duplicateValues" dxfId="1296" priority="1674"/>
    <cfRule type="duplicateValues" dxfId="1295" priority="1675"/>
  </conditionalFormatting>
  <conditionalFormatting sqref="C3437">
    <cfRule type="duplicateValues" dxfId="1294" priority="1672"/>
    <cfRule type="duplicateValues" dxfId="1293" priority="1673"/>
  </conditionalFormatting>
  <conditionalFormatting sqref="C3438">
    <cfRule type="duplicateValues" dxfId="1292" priority="1670"/>
    <cfRule type="duplicateValues" dxfId="1291" priority="1671"/>
  </conditionalFormatting>
  <conditionalFormatting sqref="C3439">
    <cfRule type="duplicateValues" dxfId="1290" priority="1669"/>
  </conditionalFormatting>
  <conditionalFormatting sqref="C3440">
    <cfRule type="duplicateValues" dxfId="1289" priority="1668"/>
  </conditionalFormatting>
  <conditionalFormatting sqref="C3441">
    <cfRule type="duplicateValues" dxfId="1288" priority="1667"/>
  </conditionalFormatting>
  <conditionalFormatting sqref="C3442">
    <cfRule type="duplicateValues" dxfId="1287" priority="1666"/>
  </conditionalFormatting>
  <conditionalFormatting sqref="C3443:C3444">
    <cfRule type="duplicateValues" dxfId="1286" priority="1665"/>
  </conditionalFormatting>
  <conditionalFormatting sqref="C3445">
    <cfRule type="duplicateValues" dxfId="1285" priority="1662"/>
  </conditionalFormatting>
  <conditionalFormatting sqref="C3446">
    <cfRule type="duplicateValues" dxfId="1284" priority="1663"/>
  </conditionalFormatting>
  <conditionalFormatting sqref="C3447">
    <cfRule type="duplicateValues" dxfId="1283" priority="1664"/>
  </conditionalFormatting>
  <conditionalFormatting sqref="C3448">
    <cfRule type="duplicateValues" dxfId="1282" priority="1661"/>
  </conditionalFormatting>
  <conditionalFormatting sqref="C3449">
    <cfRule type="duplicateValues" dxfId="1281" priority="1660"/>
  </conditionalFormatting>
  <conditionalFormatting sqref="C3450">
    <cfRule type="duplicateValues" dxfId="1280" priority="1659"/>
  </conditionalFormatting>
  <conditionalFormatting sqref="C3451">
    <cfRule type="duplicateValues" dxfId="1279" priority="1658"/>
  </conditionalFormatting>
  <conditionalFormatting sqref="C3452:C3453">
    <cfRule type="duplicateValues" dxfId="1278" priority="1657"/>
  </conditionalFormatting>
  <conditionalFormatting sqref="C3456">
    <cfRule type="duplicateValues" dxfId="1277" priority="1656"/>
  </conditionalFormatting>
  <conditionalFormatting sqref="C3457">
    <cfRule type="duplicateValues" dxfId="1276" priority="1655"/>
  </conditionalFormatting>
  <conditionalFormatting sqref="C3458">
    <cfRule type="duplicateValues" dxfId="1275" priority="1654"/>
  </conditionalFormatting>
  <conditionalFormatting sqref="C3459">
    <cfRule type="duplicateValues" dxfId="1274" priority="1652"/>
    <cfRule type="duplicateValues" dxfId="1273" priority="1653"/>
  </conditionalFormatting>
  <conditionalFormatting sqref="C3460">
    <cfRule type="duplicateValues" dxfId="1272" priority="1650"/>
    <cfRule type="duplicateValues" dxfId="1271" priority="1651"/>
  </conditionalFormatting>
  <conditionalFormatting sqref="C3461">
    <cfRule type="duplicateValues" dxfId="1270" priority="1648"/>
    <cfRule type="duplicateValues" dxfId="1269" priority="1649"/>
  </conditionalFormatting>
  <conditionalFormatting sqref="C3462">
    <cfRule type="duplicateValues" dxfId="1268" priority="1646"/>
    <cfRule type="duplicateValues" dxfId="1267" priority="1647"/>
  </conditionalFormatting>
  <conditionalFormatting sqref="C3463">
    <cfRule type="duplicateValues" dxfId="1266" priority="1644"/>
    <cfRule type="duplicateValues" dxfId="1265" priority="1645"/>
  </conditionalFormatting>
  <conditionalFormatting sqref="C3464">
    <cfRule type="duplicateValues" dxfId="1264" priority="1642"/>
    <cfRule type="duplicateValues" dxfId="1263" priority="1643"/>
  </conditionalFormatting>
  <conditionalFormatting sqref="C3465">
    <cfRule type="duplicateValues" dxfId="1262" priority="1640"/>
    <cfRule type="duplicateValues" dxfId="1261" priority="1641"/>
  </conditionalFormatting>
  <conditionalFormatting sqref="C3466">
    <cfRule type="duplicateValues" dxfId="1260" priority="1634"/>
  </conditionalFormatting>
  <conditionalFormatting sqref="C3467">
    <cfRule type="duplicateValues" dxfId="1259" priority="1635"/>
  </conditionalFormatting>
  <conditionalFormatting sqref="C3468">
    <cfRule type="duplicateValues" dxfId="1258" priority="1636"/>
  </conditionalFormatting>
  <conditionalFormatting sqref="C3469">
    <cfRule type="duplicateValues" dxfId="1257" priority="1637"/>
  </conditionalFormatting>
  <conditionalFormatting sqref="C3470">
    <cfRule type="duplicateValues" dxfId="1256" priority="1638"/>
  </conditionalFormatting>
  <conditionalFormatting sqref="C3471">
    <cfRule type="duplicateValues" dxfId="1255" priority="1639"/>
  </conditionalFormatting>
  <conditionalFormatting sqref="C3472">
    <cfRule type="duplicateValues" dxfId="1254" priority="1632"/>
  </conditionalFormatting>
  <conditionalFormatting sqref="C3473">
    <cfRule type="duplicateValues" dxfId="1253" priority="1633"/>
  </conditionalFormatting>
  <conditionalFormatting sqref="C3474">
    <cfRule type="duplicateValues" dxfId="1252" priority="1624"/>
  </conditionalFormatting>
  <conditionalFormatting sqref="C3475">
    <cfRule type="duplicateValues" dxfId="1251" priority="1625"/>
  </conditionalFormatting>
  <conditionalFormatting sqref="C3476">
    <cfRule type="duplicateValues" dxfId="1250" priority="1626"/>
  </conditionalFormatting>
  <conditionalFormatting sqref="C3477">
    <cfRule type="duplicateValues" dxfId="1249" priority="1627"/>
  </conditionalFormatting>
  <conditionalFormatting sqref="C3478">
    <cfRule type="duplicateValues" dxfId="1248" priority="1628"/>
  </conditionalFormatting>
  <conditionalFormatting sqref="C3479">
    <cfRule type="duplicateValues" dxfId="1247" priority="1629"/>
  </conditionalFormatting>
  <conditionalFormatting sqref="C3480">
    <cfRule type="duplicateValues" dxfId="1246" priority="1630"/>
  </conditionalFormatting>
  <conditionalFormatting sqref="C3481">
    <cfRule type="duplicateValues" dxfId="1245" priority="1631"/>
  </conditionalFormatting>
  <conditionalFormatting sqref="C3482">
    <cfRule type="duplicateValues" dxfId="1244" priority="1622"/>
  </conditionalFormatting>
  <conditionalFormatting sqref="C3483">
    <cfRule type="duplicateValues" dxfId="1243" priority="1621"/>
  </conditionalFormatting>
  <conditionalFormatting sqref="C3484">
    <cfRule type="duplicateValues" dxfId="1242" priority="1620"/>
  </conditionalFormatting>
  <conditionalFormatting sqref="C3485">
    <cfRule type="duplicateValues" dxfId="1241" priority="1623"/>
  </conditionalFormatting>
  <conditionalFormatting sqref="C3486">
    <cfRule type="duplicateValues" dxfId="1240" priority="1619"/>
  </conditionalFormatting>
  <conditionalFormatting sqref="C3487">
    <cfRule type="duplicateValues" dxfId="1239" priority="1618"/>
  </conditionalFormatting>
  <conditionalFormatting sqref="C3488">
    <cfRule type="duplicateValues" dxfId="1238" priority="1616"/>
    <cfRule type="duplicateValues" dxfId="1237" priority="1617"/>
  </conditionalFormatting>
  <conditionalFormatting sqref="C3489">
    <cfRule type="duplicateValues" dxfId="1236" priority="1604"/>
    <cfRule type="duplicateValues" dxfId="1235" priority="1605"/>
  </conditionalFormatting>
  <conditionalFormatting sqref="C3490">
    <cfRule type="duplicateValues" dxfId="1234" priority="1608"/>
    <cfRule type="duplicateValues" dxfId="1233" priority="1609"/>
  </conditionalFormatting>
  <conditionalFormatting sqref="C3491">
    <cfRule type="duplicateValues" dxfId="1232" priority="1606"/>
    <cfRule type="duplicateValues" dxfId="1231" priority="1607"/>
  </conditionalFormatting>
  <conditionalFormatting sqref="C3492">
    <cfRule type="duplicateValues" dxfId="1230" priority="1610"/>
    <cfRule type="duplicateValues" dxfId="1229" priority="1611"/>
  </conditionalFormatting>
  <conditionalFormatting sqref="C3493">
    <cfRule type="duplicateValues" dxfId="1228" priority="1612"/>
    <cfRule type="duplicateValues" dxfId="1227" priority="1613"/>
  </conditionalFormatting>
  <conditionalFormatting sqref="C3494">
    <cfRule type="duplicateValues" dxfId="1226" priority="1614"/>
    <cfRule type="duplicateValues" dxfId="1225" priority="1615"/>
  </conditionalFormatting>
  <conditionalFormatting sqref="C3495">
    <cfRule type="duplicateValues" dxfId="1224" priority="1603"/>
  </conditionalFormatting>
  <conditionalFormatting sqref="C3496">
    <cfRule type="duplicateValues" dxfId="1223" priority="1602"/>
  </conditionalFormatting>
  <conditionalFormatting sqref="C3497">
    <cfRule type="duplicateValues" dxfId="1222" priority="1601"/>
  </conditionalFormatting>
  <conditionalFormatting sqref="C3498">
    <cfRule type="duplicateValues" dxfId="1221" priority="1595"/>
  </conditionalFormatting>
  <conditionalFormatting sqref="C3499">
    <cfRule type="duplicateValues" dxfId="1220" priority="1596"/>
  </conditionalFormatting>
  <conditionalFormatting sqref="C3500">
    <cfRule type="duplicateValues" dxfId="1219" priority="1597"/>
  </conditionalFormatting>
  <conditionalFormatting sqref="C3501">
    <cfRule type="duplicateValues" dxfId="1218" priority="1598"/>
  </conditionalFormatting>
  <conditionalFormatting sqref="C3502">
    <cfRule type="duplicateValues" dxfId="1217" priority="1599"/>
  </conditionalFormatting>
  <conditionalFormatting sqref="C3503">
    <cfRule type="duplicateValues" dxfId="1216" priority="1600"/>
  </conditionalFormatting>
  <conditionalFormatting sqref="C3504">
    <cfRule type="duplicateValues" dxfId="1215" priority="1594"/>
  </conditionalFormatting>
  <conditionalFormatting sqref="C3505">
    <cfRule type="duplicateValues" dxfId="1214" priority="1593"/>
  </conditionalFormatting>
  <conditionalFormatting sqref="C3506">
    <cfRule type="duplicateValues" dxfId="1213" priority="1591"/>
    <cfRule type="duplicateValues" dxfId="1212" priority="1592"/>
  </conditionalFormatting>
  <conditionalFormatting sqref="C3507">
    <cfRule type="duplicateValues" dxfId="1211" priority="1577"/>
    <cfRule type="duplicateValues" dxfId="1210" priority="1578"/>
  </conditionalFormatting>
  <conditionalFormatting sqref="C3508">
    <cfRule type="duplicateValues" dxfId="1209" priority="1579"/>
    <cfRule type="duplicateValues" dxfId="1208" priority="1580"/>
  </conditionalFormatting>
  <conditionalFormatting sqref="C3509">
    <cfRule type="duplicateValues" dxfId="1207" priority="1581"/>
    <cfRule type="duplicateValues" dxfId="1206" priority="1582"/>
  </conditionalFormatting>
  <conditionalFormatting sqref="C3510">
    <cfRule type="duplicateValues" dxfId="1205" priority="1583"/>
    <cfRule type="duplicateValues" dxfId="1204" priority="1584"/>
  </conditionalFormatting>
  <conditionalFormatting sqref="C3511">
    <cfRule type="duplicateValues" dxfId="1203" priority="1585"/>
    <cfRule type="duplicateValues" dxfId="1202" priority="1586"/>
  </conditionalFormatting>
  <conditionalFormatting sqref="C3512">
    <cfRule type="duplicateValues" dxfId="1201" priority="1587"/>
    <cfRule type="duplicateValues" dxfId="1200" priority="1588"/>
  </conditionalFormatting>
  <conditionalFormatting sqref="C3513">
    <cfRule type="duplicateValues" dxfId="1199" priority="1589"/>
    <cfRule type="duplicateValues" dxfId="1198" priority="1590"/>
  </conditionalFormatting>
  <conditionalFormatting sqref="C3514">
    <cfRule type="duplicateValues" dxfId="1197" priority="1562"/>
  </conditionalFormatting>
  <conditionalFormatting sqref="C3515">
    <cfRule type="duplicateValues" dxfId="1196" priority="1563"/>
  </conditionalFormatting>
  <conditionalFormatting sqref="C3516">
    <cfRule type="duplicateValues" dxfId="1195" priority="1561"/>
  </conditionalFormatting>
  <conditionalFormatting sqref="C3517">
    <cfRule type="duplicateValues" dxfId="1194" priority="1560"/>
  </conditionalFormatting>
  <conditionalFormatting sqref="C3518">
    <cfRule type="duplicateValues" dxfId="1193" priority="1559"/>
  </conditionalFormatting>
  <conditionalFormatting sqref="C3519">
    <cfRule type="duplicateValues" dxfId="1192" priority="1558"/>
  </conditionalFormatting>
  <conditionalFormatting sqref="C3520">
    <cfRule type="duplicateValues" dxfId="1191" priority="1564"/>
  </conditionalFormatting>
  <conditionalFormatting sqref="C3521">
    <cfRule type="duplicateValues" dxfId="1190" priority="1565"/>
  </conditionalFormatting>
  <conditionalFormatting sqref="C3522">
    <cfRule type="duplicateValues" dxfId="1189" priority="1566"/>
  </conditionalFormatting>
  <conditionalFormatting sqref="C3523">
    <cfRule type="duplicateValues" dxfId="1188" priority="1567"/>
  </conditionalFormatting>
  <conditionalFormatting sqref="C3524">
    <cfRule type="duplicateValues" dxfId="1187" priority="1568"/>
  </conditionalFormatting>
  <conditionalFormatting sqref="C3525">
    <cfRule type="duplicateValues" dxfId="1186" priority="1569"/>
  </conditionalFormatting>
  <conditionalFormatting sqref="C3526">
    <cfRule type="duplicateValues" dxfId="1185" priority="1570"/>
  </conditionalFormatting>
  <conditionalFormatting sqref="C3527">
    <cfRule type="duplicateValues" dxfId="1184" priority="1571"/>
  </conditionalFormatting>
  <conditionalFormatting sqref="C3528">
    <cfRule type="duplicateValues" dxfId="1183" priority="1572"/>
  </conditionalFormatting>
  <conditionalFormatting sqref="C3529">
    <cfRule type="duplicateValues" dxfId="1182" priority="1573"/>
  </conditionalFormatting>
  <conditionalFormatting sqref="C3530">
    <cfRule type="duplicateValues" dxfId="1181" priority="1574"/>
  </conditionalFormatting>
  <conditionalFormatting sqref="C3531">
    <cfRule type="duplicateValues" dxfId="1180" priority="1575"/>
  </conditionalFormatting>
  <conditionalFormatting sqref="C3532">
    <cfRule type="duplicateValues" dxfId="1179" priority="1576"/>
  </conditionalFormatting>
  <conditionalFormatting sqref="C3533">
    <cfRule type="duplicateValues" dxfId="1178" priority="1557"/>
  </conditionalFormatting>
  <conditionalFormatting sqref="C3534">
    <cfRule type="duplicateValues" dxfId="1177" priority="1552"/>
  </conditionalFormatting>
  <conditionalFormatting sqref="C3535">
    <cfRule type="duplicateValues" dxfId="1176" priority="1551"/>
  </conditionalFormatting>
  <conditionalFormatting sqref="C3536">
    <cfRule type="duplicateValues" dxfId="1175" priority="1550"/>
  </conditionalFormatting>
  <conditionalFormatting sqref="C3537">
    <cfRule type="duplicateValues" dxfId="1174" priority="1553"/>
  </conditionalFormatting>
  <conditionalFormatting sqref="C3538">
    <cfRule type="duplicateValues" dxfId="1173" priority="1554"/>
  </conditionalFormatting>
  <conditionalFormatting sqref="C3539">
    <cfRule type="duplicateValues" dxfId="1172" priority="1555"/>
  </conditionalFormatting>
  <conditionalFormatting sqref="C3540">
    <cfRule type="duplicateValues" dxfId="1171" priority="1556"/>
  </conditionalFormatting>
  <conditionalFormatting sqref="C3541">
    <cfRule type="duplicateValues" dxfId="1170" priority="1549"/>
  </conditionalFormatting>
  <conditionalFormatting sqref="C3542">
    <cfRule type="duplicateValues" dxfId="1169" priority="1548"/>
  </conditionalFormatting>
  <conditionalFormatting sqref="C3543">
    <cfRule type="duplicateValues" dxfId="1168" priority="1546"/>
  </conditionalFormatting>
  <conditionalFormatting sqref="C3544">
    <cfRule type="duplicateValues" dxfId="1167" priority="1547"/>
  </conditionalFormatting>
  <conditionalFormatting sqref="C3545">
    <cfRule type="duplicateValues" dxfId="1166" priority="1545"/>
  </conditionalFormatting>
  <conditionalFormatting sqref="C3546">
    <cfRule type="duplicateValues" dxfId="1165" priority="1544"/>
  </conditionalFormatting>
  <conditionalFormatting sqref="C3547">
    <cfRule type="duplicateValues" dxfId="1164" priority="1543"/>
  </conditionalFormatting>
  <conditionalFormatting sqref="C3548">
    <cfRule type="duplicateValues" dxfId="1163" priority="1542"/>
  </conditionalFormatting>
  <conditionalFormatting sqref="C3549">
    <cfRule type="duplicateValues" dxfId="1162" priority="1541"/>
  </conditionalFormatting>
  <conditionalFormatting sqref="C3550">
    <cfRule type="duplicateValues" dxfId="1161" priority="1540"/>
  </conditionalFormatting>
  <conditionalFormatting sqref="C3551">
    <cfRule type="duplicateValues" dxfId="1160" priority="1539"/>
  </conditionalFormatting>
  <conditionalFormatting sqref="C3552">
    <cfRule type="duplicateValues" dxfId="1159" priority="1538"/>
  </conditionalFormatting>
  <conditionalFormatting sqref="C3553">
    <cfRule type="duplicateValues" dxfId="1158" priority="1537"/>
  </conditionalFormatting>
  <conditionalFormatting sqref="C3554">
    <cfRule type="duplicateValues" dxfId="1157" priority="1536"/>
  </conditionalFormatting>
  <conditionalFormatting sqref="C3555">
    <cfRule type="duplicateValues" dxfId="1156" priority="1535"/>
  </conditionalFormatting>
  <conditionalFormatting sqref="C3556">
    <cfRule type="duplicateValues" dxfId="1155" priority="1534"/>
  </conditionalFormatting>
  <conditionalFormatting sqref="C3557">
    <cfRule type="duplicateValues" dxfId="1154" priority="1533"/>
  </conditionalFormatting>
  <conditionalFormatting sqref="C3558">
    <cfRule type="duplicateValues" dxfId="1153" priority="1532"/>
  </conditionalFormatting>
  <conditionalFormatting sqref="C3559">
    <cfRule type="duplicateValues" dxfId="1152" priority="1531"/>
  </conditionalFormatting>
  <conditionalFormatting sqref="C3560">
    <cfRule type="duplicateValues" dxfId="1151" priority="1520"/>
  </conditionalFormatting>
  <conditionalFormatting sqref="C3561">
    <cfRule type="duplicateValues" dxfId="1150" priority="1521"/>
  </conditionalFormatting>
  <conditionalFormatting sqref="C3562">
    <cfRule type="duplicateValues" dxfId="1149" priority="1523"/>
  </conditionalFormatting>
  <conditionalFormatting sqref="C3563">
    <cfRule type="duplicateValues" dxfId="1148" priority="1522"/>
  </conditionalFormatting>
  <conditionalFormatting sqref="C3564">
    <cfRule type="duplicateValues" dxfId="1147" priority="1524"/>
  </conditionalFormatting>
  <conditionalFormatting sqref="C3565">
    <cfRule type="duplicateValues" dxfId="1146" priority="1525"/>
  </conditionalFormatting>
  <conditionalFormatting sqref="C3566">
    <cfRule type="duplicateValues" dxfId="1145" priority="1526"/>
  </conditionalFormatting>
  <conditionalFormatting sqref="C3567">
    <cfRule type="duplicateValues" dxfId="1144" priority="1527"/>
  </conditionalFormatting>
  <conditionalFormatting sqref="C3568">
    <cfRule type="duplicateValues" dxfId="1143" priority="1528"/>
  </conditionalFormatting>
  <conditionalFormatting sqref="C3569">
    <cfRule type="duplicateValues" dxfId="1142" priority="1529"/>
  </conditionalFormatting>
  <conditionalFormatting sqref="C3570">
    <cfRule type="duplicateValues" dxfId="1141" priority="1530"/>
  </conditionalFormatting>
  <conditionalFormatting sqref="C3571">
    <cfRule type="duplicateValues" dxfId="1140" priority="1519"/>
  </conditionalFormatting>
  <conditionalFormatting sqref="C3572">
    <cfRule type="duplicateValues" dxfId="1139" priority="1518"/>
  </conditionalFormatting>
  <conditionalFormatting sqref="C3573">
    <cfRule type="duplicateValues" dxfId="1138" priority="1517"/>
  </conditionalFormatting>
  <conditionalFormatting sqref="C3574">
    <cfRule type="duplicateValues" dxfId="1137" priority="1516"/>
  </conditionalFormatting>
  <conditionalFormatting sqref="C3575">
    <cfRule type="duplicateValues" dxfId="1136" priority="1515"/>
  </conditionalFormatting>
  <conditionalFormatting sqref="C3576">
    <cfRule type="duplicateValues" dxfId="1135" priority="1514"/>
  </conditionalFormatting>
  <conditionalFormatting sqref="C3577">
    <cfRule type="duplicateValues" dxfId="1134" priority="1513"/>
  </conditionalFormatting>
  <conditionalFormatting sqref="C3578:C3582">
    <cfRule type="duplicateValues" dxfId="1133" priority="1512"/>
  </conditionalFormatting>
  <conditionalFormatting sqref="C3583">
    <cfRule type="duplicateValues" dxfId="1132" priority="1511"/>
  </conditionalFormatting>
  <conditionalFormatting sqref="C3584">
    <cfRule type="duplicateValues" dxfId="1131" priority="1510"/>
  </conditionalFormatting>
  <conditionalFormatting sqref="C3585">
    <cfRule type="duplicateValues" dxfId="1130" priority="1509"/>
  </conditionalFormatting>
  <conditionalFormatting sqref="C3586">
    <cfRule type="duplicateValues" dxfId="1129" priority="1508"/>
  </conditionalFormatting>
  <conditionalFormatting sqref="C3587">
    <cfRule type="duplicateValues" dxfId="1128" priority="1507"/>
  </conditionalFormatting>
  <conditionalFormatting sqref="C3588">
    <cfRule type="duplicateValues" dxfId="1127" priority="1506"/>
  </conditionalFormatting>
  <conditionalFormatting sqref="C3589">
    <cfRule type="duplicateValues" dxfId="1126" priority="1505"/>
  </conditionalFormatting>
  <conditionalFormatting sqref="C3590">
    <cfRule type="duplicateValues" dxfId="1125" priority="1504"/>
  </conditionalFormatting>
  <conditionalFormatting sqref="C3591">
    <cfRule type="duplicateValues" dxfId="1124" priority="1502"/>
    <cfRule type="duplicateValues" dxfId="1123" priority="1503"/>
  </conditionalFormatting>
  <conditionalFormatting sqref="C3592">
    <cfRule type="duplicateValues" dxfId="1122" priority="1500"/>
    <cfRule type="duplicateValues" dxfId="1121" priority="1501"/>
  </conditionalFormatting>
  <conditionalFormatting sqref="C3593">
    <cfRule type="duplicateValues" dxfId="1120" priority="1498"/>
    <cfRule type="duplicateValues" dxfId="1119" priority="1499"/>
  </conditionalFormatting>
  <conditionalFormatting sqref="C3594">
    <cfRule type="duplicateValues" dxfId="1118" priority="1496"/>
    <cfRule type="duplicateValues" dxfId="1117" priority="1497"/>
  </conditionalFormatting>
  <conditionalFormatting sqref="C3595">
    <cfRule type="duplicateValues" dxfId="1116" priority="1494"/>
    <cfRule type="duplicateValues" dxfId="1115" priority="1495"/>
  </conditionalFormatting>
  <conditionalFormatting sqref="C3596">
    <cfRule type="duplicateValues" dxfId="1114" priority="1492"/>
    <cfRule type="duplicateValues" dxfId="1113" priority="1493"/>
  </conditionalFormatting>
  <conditionalFormatting sqref="C3597">
    <cfRule type="duplicateValues" dxfId="1112" priority="1490"/>
    <cfRule type="duplicateValues" dxfId="1111" priority="1491"/>
  </conditionalFormatting>
  <conditionalFormatting sqref="C3598">
    <cfRule type="duplicateValues" dxfId="1110" priority="1488"/>
    <cfRule type="duplicateValues" dxfId="1109" priority="1489"/>
  </conditionalFormatting>
  <conditionalFormatting sqref="C3599">
    <cfRule type="duplicateValues" dxfId="1108" priority="1486"/>
    <cfRule type="duplicateValues" dxfId="1107" priority="1487"/>
  </conditionalFormatting>
  <conditionalFormatting sqref="C3600">
    <cfRule type="duplicateValues" dxfId="1106" priority="1484"/>
    <cfRule type="duplicateValues" dxfId="1105" priority="1485"/>
  </conditionalFormatting>
  <conditionalFormatting sqref="C3601">
    <cfRule type="duplicateValues" dxfId="1104" priority="1482"/>
    <cfRule type="duplicateValues" dxfId="1103" priority="1483"/>
  </conditionalFormatting>
  <conditionalFormatting sqref="C3602">
    <cfRule type="duplicateValues" dxfId="1102" priority="1478"/>
    <cfRule type="duplicateValues" dxfId="1101" priority="1479"/>
  </conditionalFormatting>
  <conditionalFormatting sqref="C3603">
    <cfRule type="duplicateValues" dxfId="1100" priority="1480"/>
    <cfRule type="duplicateValues" dxfId="1099" priority="1481"/>
  </conditionalFormatting>
  <conditionalFormatting sqref="C3604">
    <cfRule type="duplicateValues" dxfId="1098" priority="1477"/>
  </conditionalFormatting>
  <conditionalFormatting sqref="C3605">
    <cfRule type="duplicateValues" dxfId="1097" priority="1476"/>
  </conditionalFormatting>
  <conditionalFormatting sqref="C3606">
    <cfRule type="duplicateValues" dxfId="1096" priority="1453"/>
  </conditionalFormatting>
  <conditionalFormatting sqref="C3607">
    <cfRule type="duplicateValues" dxfId="1095" priority="1454"/>
  </conditionalFormatting>
  <conditionalFormatting sqref="C3608">
    <cfRule type="duplicateValues" dxfId="1094" priority="1456"/>
  </conditionalFormatting>
  <conditionalFormatting sqref="C3609">
    <cfRule type="duplicateValues" dxfId="1093" priority="1455"/>
  </conditionalFormatting>
  <conditionalFormatting sqref="C3610">
    <cfRule type="duplicateValues" dxfId="1092" priority="1458"/>
  </conditionalFormatting>
  <conditionalFormatting sqref="C3611">
    <cfRule type="duplicateValues" dxfId="1091" priority="1457"/>
  </conditionalFormatting>
  <conditionalFormatting sqref="C3612">
    <cfRule type="duplicateValues" dxfId="1090" priority="1459"/>
  </conditionalFormatting>
  <conditionalFormatting sqref="C3613">
    <cfRule type="duplicateValues" dxfId="1089" priority="1460"/>
  </conditionalFormatting>
  <conditionalFormatting sqref="C3614">
    <cfRule type="duplicateValues" dxfId="1088" priority="1461"/>
  </conditionalFormatting>
  <conditionalFormatting sqref="C3615">
    <cfRule type="duplicateValues" dxfId="1087" priority="1462"/>
  </conditionalFormatting>
  <conditionalFormatting sqref="C3616">
    <cfRule type="duplicateValues" dxfId="1086" priority="1463"/>
  </conditionalFormatting>
  <conditionalFormatting sqref="C3617">
    <cfRule type="duplicateValues" dxfId="1085" priority="1464"/>
  </conditionalFormatting>
  <conditionalFormatting sqref="C3618:C3619">
    <cfRule type="duplicateValues" dxfId="1084" priority="1465"/>
  </conditionalFormatting>
  <conditionalFormatting sqref="C3620">
    <cfRule type="duplicateValues" dxfId="1083" priority="1466"/>
  </conditionalFormatting>
  <conditionalFormatting sqref="C3621">
    <cfRule type="duplicateValues" dxfId="1082" priority="1467"/>
  </conditionalFormatting>
  <conditionalFormatting sqref="C3622">
    <cfRule type="duplicateValues" dxfId="1081" priority="1468"/>
  </conditionalFormatting>
  <conditionalFormatting sqref="C3623">
    <cfRule type="duplicateValues" dxfId="1080" priority="1470"/>
  </conditionalFormatting>
  <conditionalFormatting sqref="C3624">
    <cfRule type="duplicateValues" dxfId="1079" priority="1469"/>
  </conditionalFormatting>
  <conditionalFormatting sqref="C3625">
    <cfRule type="duplicateValues" dxfId="1078" priority="1471"/>
  </conditionalFormatting>
  <conditionalFormatting sqref="C3626">
    <cfRule type="duplicateValues" dxfId="1077" priority="1472"/>
  </conditionalFormatting>
  <conditionalFormatting sqref="C3627">
    <cfRule type="duplicateValues" dxfId="1076" priority="1473"/>
  </conditionalFormatting>
  <conditionalFormatting sqref="C3628">
    <cfRule type="duplicateValues" dxfId="1075" priority="1474"/>
  </conditionalFormatting>
  <conditionalFormatting sqref="C3629">
    <cfRule type="duplicateValues" dxfId="1074" priority="1475"/>
  </conditionalFormatting>
  <conditionalFormatting sqref="C3630">
    <cfRule type="duplicateValues" dxfId="1073" priority="1451"/>
  </conditionalFormatting>
  <conditionalFormatting sqref="C3631">
    <cfRule type="duplicateValues" dxfId="1072" priority="1450"/>
  </conditionalFormatting>
  <conditionalFormatting sqref="C3632">
    <cfRule type="duplicateValues" dxfId="1071" priority="1449"/>
  </conditionalFormatting>
  <conditionalFormatting sqref="C3633">
    <cfRule type="duplicateValues" dxfId="1070" priority="1444"/>
  </conditionalFormatting>
  <conditionalFormatting sqref="C3634">
    <cfRule type="duplicateValues" dxfId="1069" priority="1445"/>
  </conditionalFormatting>
  <conditionalFormatting sqref="C3635">
    <cfRule type="duplicateValues" dxfId="1068" priority="1446"/>
  </conditionalFormatting>
  <conditionalFormatting sqref="C3636">
    <cfRule type="duplicateValues" dxfId="1067" priority="1447"/>
  </conditionalFormatting>
  <conditionalFormatting sqref="C3637">
    <cfRule type="duplicateValues" dxfId="1066" priority="1448"/>
  </conditionalFormatting>
  <conditionalFormatting sqref="C3638">
    <cfRule type="duplicateValues" dxfId="1065" priority="1452"/>
  </conditionalFormatting>
  <conditionalFormatting sqref="C3639">
    <cfRule type="duplicateValues" dxfId="1064" priority="1443"/>
  </conditionalFormatting>
  <conditionalFormatting sqref="C3640">
    <cfRule type="duplicateValues" dxfId="1063" priority="1442"/>
  </conditionalFormatting>
  <conditionalFormatting sqref="C3641:C3643">
    <cfRule type="duplicateValues" dxfId="1062" priority="1441"/>
  </conditionalFormatting>
  <conditionalFormatting sqref="C3644">
    <cfRule type="duplicateValues" dxfId="1061" priority="1440"/>
  </conditionalFormatting>
  <conditionalFormatting sqref="C3645">
    <cfRule type="duplicateValues" dxfId="1060" priority="1437"/>
  </conditionalFormatting>
  <conditionalFormatting sqref="C3646">
    <cfRule type="duplicateValues" dxfId="1059" priority="1436"/>
  </conditionalFormatting>
  <conditionalFormatting sqref="C3647">
    <cfRule type="duplicateValues" dxfId="1058" priority="1435"/>
  </conditionalFormatting>
  <conditionalFormatting sqref="C3648">
    <cfRule type="duplicateValues" dxfId="1057" priority="1434"/>
  </conditionalFormatting>
  <conditionalFormatting sqref="C3649">
    <cfRule type="duplicateValues" dxfId="1056" priority="1432"/>
  </conditionalFormatting>
  <conditionalFormatting sqref="C3650">
    <cfRule type="duplicateValues" dxfId="1055" priority="1433"/>
  </conditionalFormatting>
  <conditionalFormatting sqref="C3651">
    <cfRule type="duplicateValues" dxfId="1054" priority="1438"/>
  </conditionalFormatting>
  <conditionalFormatting sqref="C3652">
    <cfRule type="duplicateValues" dxfId="1053" priority="1439"/>
  </conditionalFormatting>
  <conditionalFormatting sqref="C3653">
    <cfRule type="duplicateValues" dxfId="1052" priority="1430"/>
  </conditionalFormatting>
  <conditionalFormatting sqref="C3654">
    <cfRule type="duplicateValues" dxfId="1051" priority="1429"/>
  </conditionalFormatting>
  <conditionalFormatting sqref="C3655">
    <cfRule type="duplicateValues" dxfId="1050" priority="1428"/>
  </conditionalFormatting>
  <conditionalFormatting sqref="C3656">
    <cfRule type="duplicateValues" dxfId="1049" priority="1427"/>
  </conditionalFormatting>
  <conditionalFormatting sqref="C3657">
    <cfRule type="duplicateValues" dxfId="1048" priority="1426"/>
  </conditionalFormatting>
  <conditionalFormatting sqref="C3658">
    <cfRule type="duplicateValues" dxfId="1047" priority="1425"/>
  </conditionalFormatting>
  <conditionalFormatting sqref="C3659">
    <cfRule type="duplicateValues" dxfId="1046" priority="1424"/>
  </conditionalFormatting>
  <conditionalFormatting sqref="C3660">
    <cfRule type="duplicateValues" dxfId="1045" priority="1423"/>
  </conditionalFormatting>
  <conditionalFormatting sqref="C3661">
    <cfRule type="duplicateValues" dxfId="1044" priority="1422"/>
  </conditionalFormatting>
  <conditionalFormatting sqref="C3662">
    <cfRule type="duplicateValues" dxfId="1043" priority="1421"/>
  </conditionalFormatting>
  <conditionalFormatting sqref="C3663">
    <cfRule type="duplicateValues" dxfId="1042" priority="1431"/>
  </conditionalFormatting>
  <conditionalFormatting sqref="C3664">
    <cfRule type="duplicateValues" dxfId="1041" priority="1420"/>
  </conditionalFormatting>
  <conditionalFormatting sqref="C3665">
    <cfRule type="duplicateValues" dxfId="1040" priority="1419"/>
  </conditionalFormatting>
  <conditionalFormatting sqref="C3666">
    <cfRule type="duplicateValues" dxfId="1039" priority="1417"/>
  </conditionalFormatting>
  <conditionalFormatting sqref="C3667">
    <cfRule type="duplicateValues" dxfId="1038" priority="1418"/>
  </conditionalFormatting>
  <conditionalFormatting sqref="C3668">
    <cfRule type="duplicateValues" dxfId="1037" priority="1415"/>
    <cfRule type="duplicateValues" dxfId="1036" priority="1416"/>
  </conditionalFormatting>
  <conditionalFormatting sqref="C3669">
    <cfRule type="duplicateValues" dxfId="1035" priority="1397"/>
    <cfRule type="duplicateValues" dxfId="1034" priority="1398"/>
  </conditionalFormatting>
  <conditionalFormatting sqref="C3670">
    <cfRule type="duplicateValues" dxfId="1033" priority="1399"/>
    <cfRule type="duplicateValues" dxfId="1032" priority="1400"/>
  </conditionalFormatting>
  <conditionalFormatting sqref="C3671">
    <cfRule type="duplicateValues" dxfId="1031" priority="1401"/>
    <cfRule type="duplicateValues" dxfId="1030" priority="1402"/>
  </conditionalFormatting>
  <conditionalFormatting sqref="C3672">
    <cfRule type="duplicateValues" dxfId="1029" priority="1403"/>
    <cfRule type="duplicateValues" dxfId="1028" priority="1404"/>
  </conditionalFormatting>
  <conditionalFormatting sqref="C3673">
    <cfRule type="duplicateValues" dxfId="1027" priority="1405"/>
    <cfRule type="duplicateValues" dxfId="1026" priority="1406"/>
  </conditionalFormatting>
  <conditionalFormatting sqref="C3674">
    <cfRule type="duplicateValues" dxfId="1025" priority="1407"/>
    <cfRule type="duplicateValues" dxfId="1024" priority="1408"/>
  </conditionalFormatting>
  <conditionalFormatting sqref="C3675">
    <cfRule type="duplicateValues" dxfId="1023" priority="1409"/>
    <cfRule type="duplicateValues" dxfId="1022" priority="1410"/>
  </conditionalFormatting>
  <conditionalFormatting sqref="C3676">
    <cfRule type="duplicateValues" dxfId="1021" priority="1411"/>
    <cfRule type="duplicateValues" dxfId="1020" priority="1412"/>
  </conditionalFormatting>
  <conditionalFormatting sqref="C3677">
    <cfRule type="duplicateValues" dxfId="1019" priority="1413"/>
    <cfRule type="duplicateValues" dxfId="1018" priority="1414"/>
  </conditionalFormatting>
  <conditionalFormatting sqref="C3678">
    <cfRule type="duplicateValues" dxfId="1017" priority="1396"/>
  </conditionalFormatting>
  <conditionalFormatting sqref="C3679">
    <cfRule type="duplicateValues" dxfId="1016" priority="1395"/>
  </conditionalFormatting>
  <conditionalFormatting sqref="C3680">
    <cfRule type="duplicateValues" dxfId="1015" priority="1394"/>
  </conditionalFormatting>
  <conditionalFormatting sqref="C3681">
    <cfRule type="duplicateValues" dxfId="1014" priority="1393"/>
  </conditionalFormatting>
  <conditionalFormatting sqref="C3682">
    <cfRule type="duplicateValues" dxfId="1013" priority="1392"/>
  </conditionalFormatting>
  <conditionalFormatting sqref="C3683">
    <cfRule type="duplicateValues" dxfId="1012" priority="1391"/>
  </conditionalFormatting>
  <conditionalFormatting sqref="C3684">
    <cfRule type="duplicateValues" dxfId="1011" priority="1390"/>
  </conditionalFormatting>
  <conditionalFormatting sqref="C3685">
    <cfRule type="duplicateValues" dxfId="1010" priority="1389"/>
  </conditionalFormatting>
  <conditionalFormatting sqref="C3686">
    <cfRule type="duplicateValues" dxfId="1009" priority="1388"/>
  </conditionalFormatting>
  <conditionalFormatting sqref="C3687">
    <cfRule type="duplicateValues" dxfId="1008" priority="1387"/>
  </conditionalFormatting>
  <conditionalFormatting sqref="C3688">
    <cfRule type="duplicateValues" dxfId="1007" priority="1380"/>
  </conditionalFormatting>
  <conditionalFormatting sqref="C3689">
    <cfRule type="duplicateValues" dxfId="1006" priority="1379"/>
  </conditionalFormatting>
  <conditionalFormatting sqref="C3690">
    <cfRule type="duplicateValues" dxfId="1005" priority="1378"/>
  </conditionalFormatting>
  <conditionalFormatting sqref="C3691">
    <cfRule type="duplicateValues" dxfId="1004" priority="1377"/>
  </conditionalFormatting>
  <conditionalFormatting sqref="C3692">
    <cfRule type="duplicateValues" dxfId="1003" priority="1382"/>
  </conditionalFormatting>
  <conditionalFormatting sqref="C3693">
    <cfRule type="duplicateValues" dxfId="1002" priority="1381"/>
  </conditionalFormatting>
  <conditionalFormatting sqref="C3694">
    <cfRule type="duplicateValues" dxfId="1001" priority="1383"/>
  </conditionalFormatting>
  <conditionalFormatting sqref="C3695">
    <cfRule type="duplicateValues" dxfId="1000" priority="1384"/>
  </conditionalFormatting>
  <conditionalFormatting sqref="C3696">
    <cfRule type="duplicateValues" dxfId="999" priority="1385"/>
  </conditionalFormatting>
  <conditionalFormatting sqref="C3697">
    <cfRule type="duplicateValues" dxfId="998" priority="1386"/>
  </conditionalFormatting>
  <conditionalFormatting sqref="C3698">
    <cfRule type="duplicateValues" dxfId="997" priority="1376"/>
  </conditionalFormatting>
  <conditionalFormatting sqref="C3699">
    <cfRule type="duplicateValues" dxfId="996" priority="1375"/>
  </conditionalFormatting>
  <conditionalFormatting sqref="C3700">
    <cfRule type="duplicateValues" dxfId="995" priority="1374"/>
  </conditionalFormatting>
  <conditionalFormatting sqref="C3701">
    <cfRule type="duplicateValues" dxfId="994" priority="1373"/>
  </conditionalFormatting>
  <conditionalFormatting sqref="C3702">
    <cfRule type="duplicateValues" dxfId="993" priority="1372"/>
  </conditionalFormatting>
  <conditionalFormatting sqref="C3703">
    <cfRule type="duplicateValues" dxfId="992" priority="1371"/>
  </conditionalFormatting>
  <conditionalFormatting sqref="C3704">
    <cfRule type="duplicateValues" dxfId="991" priority="1370"/>
  </conditionalFormatting>
  <conditionalFormatting sqref="C3705">
    <cfRule type="duplicateValues" dxfId="990" priority="1369"/>
  </conditionalFormatting>
  <conditionalFormatting sqref="C3706:C3714">
    <cfRule type="duplicateValues" dxfId="989" priority="1368"/>
  </conditionalFormatting>
  <conditionalFormatting sqref="C3715">
    <cfRule type="duplicateValues" dxfId="988" priority="1366"/>
  </conditionalFormatting>
  <conditionalFormatting sqref="C3716">
    <cfRule type="duplicateValues" dxfId="987" priority="1365"/>
  </conditionalFormatting>
  <conditionalFormatting sqref="C3717">
    <cfRule type="duplicateValues" dxfId="986" priority="1364"/>
  </conditionalFormatting>
  <conditionalFormatting sqref="C3718">
    <cfRule type="duplicateValues" dxfId="985" priority="1363"/>
  </conditionalFormatting>
  <conditionalFormatting sqref="C3719">
    <cfRule type="duplicateValues" dxfId="984" priority="1362"/>
  </conditionalFormatting>
  <conditionalFormatting sqref="C3720">
    <cfRule type="duplicateValues" dxfId="983" priority="1361"/>
  </conditionalFormatting>
  <conditionalFormatting sqref="C3721">
    <cfRule type="duplicateValues" dxfId="982" priority="1367"/>
  </conditionalFormatting>
  <conditionalFormatting sqref="C3722">
    <cfRule type="duplicateValues" dxfId="981" priority="1360"/>
  </conditionalFormatting>
  <conditionalFormatting sqref="C3723">
    <cfRule type="duplicateValues" dxfId="980" priority="1358"/>
  </conditionalFormatting>
  <conditionalFormatting sqref="C3724">
    <cfRule type="duplicateValues" dxfId="979" priority="1359"/>
  </conditionalFormatting>
  <conditionalFormatting sqref="C3725">
    <cfRule type="duplicateValues" dxfId="978" priority="1357"/>
  </conditionalFormatting>
  <conditionalFormatting sqref="C3726">
    <cfRule type="duplicateValues" dxfId="977" priority="1356"/>
  </conditionalFormatting>
  <conditionalFormatting sqref="C3727">
    <cfRule type="duplicateValues" dxfId="976" priority="1355"/>
  </conditionalFormatting>
  <conditionalFormatting sqref="C3728">
    <cfRule type="duplicateValues" dxfId="975" priority="1354"/>
  </conditionalFormatting>
  <conditionalFormatting sqref="C3729">
    <cfRule type="duplicateValues" dxfId="974" priority="1353"/>
  </conditionalFormatting>
  <conditionalFormatting sqref="C3730">
    <cfRule type="duplicateValues" dxfId="973" priority="1352"/>
  </conditionalFormatting>
  <conditionalFormatting sqref="C3731">
    <cfRule type="duplicateValues" dxfId="972" priority="1351"/>
  </conditionalFormatting>
  <conditionalFormatting sqref="C3732">
    <cfRule type="duplicateValues" dxfId="971" priority="1350"/>
  </conditionalFormatting>
  <conditionalFormatting sqref="C3733">
    <cfRule type="duplicateValues" dxfId="970" priority="1349"/>
  </conditionalFormatting>
  <conditionalFormatting sqref="C3734">
    <cfRule type="duplicateValues" dxfId="969" priority="1348"/>
  </conditionalFormatting>
  <conditionalFormatting sqref="C3735">
    <cfRule type="duplicateValues" dxfId="968" priority="1347"/>
  </conditionalFormatting>
  <conditionalFormatting sqref="C3736">
    <cfRule type="duplicateValues" dxfId="967" priority="1346"/>
  </conditionalFormatting>
  <conditionalFormatting sqref="C3737">
    <cfRule type="duplicateValues" dxfId="966" priority="1344"/>
    <cfRule type="duplicateValues" dxfId="965" priority="1345"/>
  </conditionalFormatting>
  <conditionalFormatting sqref="C3738">
    <cfRule type="duplicateValues" dxfId="964" priority="1342"/>
    <cfRule type="duplicateValues" dxfId="963" priority="1343"/>
  </conditionalFormatting>
  <conditionalFormatting sqref="C3739">
    <cfRule type="duplicateValues" dxfId="962" priority="1341"/>
  </conditionalFormatting>
  <conditionalFormatting sqref="C3740">
    <cfRule type="duplicateValues" dxfId="961" priority="1336"/>
  </conditionalFormatting>
  <conditionalFormatting sqref="C3741">
    <cfRule type="duplicateValues" dxfId="960" priority="1337"/>
  </conditionalFormatting>
  <conditionalFormatting sqref="C3742">
    <cfRule type="duplicateValues" dxfId="959" priority="1338"/>
  </conditionalFormatting>
  <conditionalFormatting sqref="C3743">
    <cfRule type="duplicateValues" dxfId="958" priority="1339"/>
  </conditionalFormatting>
  <conditionalFormatting sqref="C3744">
    <cfRule type="duplicateValues" dxfId="957" priority="1340"/>
  </conditionalFormatting>
  <conditionalFormatting sqref="C3745">
    <cfRule type="duplicateValues" dxfId="956" priority="1335"/>
  </conditionalFormatting>
  <conditionalFormatting sqref="C3746">
    <cfRule type="duplicateValues" dxfId="955" priority="1334"/>
  </conditionalFormatting>
  <conditionalFormatting sqref="C3747">
    <cfRule type="duplicateValues" dxfId="954" priority="1333"/>
  </conditionalFormatting>
  <conditionalFormatting sqref="C3748">
    <cfRule type="duplicateValues" dxfId="953" priority="1332"/>
  </conditionalFormatting>
  <conditionalFormatting sqref="C3749">
    <cfRule type="duplicateValues" dxfId="952" priority="1331"/>
  </conditionalFormatting>
  <conditionalFormatting sqref="C3750">
    <cfRule type="duplicateValues" dxfId="951" priority="1330"/>
  </conditionalFormatting>
  <conditionalFormatting sqref="C3751">
    <cfRule type="duplicateValues" dxfId="950" priority="1329"/>
  </conditionalFormatting>
  <conditionalFormatting sqref="C3752">
    <cfRule type="duplicateValues" dxfId="949" priority="1328"/>
  </conditionalFormatting>
  <conditionalFormatting sqref="C3753">
    <cfRule type="duplicateValues" dxfId="948" priority="1327"/>
  </conditionalFormatting>
  <conditionalFormatting sqref="C3754">
    <cfRule type="duplicateValues" dxfId="947" priority="1326"/>
  </conditionalFormatting>
  <conditionalFormatting sqref="C3755">
    <cfRule type="duplicateValues" dxfId="946" priority="1325"/>
  </conditionalFormatting>
  <conditionalFormatting sqref="C3756">
    <cfRule type="duplicateValues" dxfId="945" priority="1324"/>
  </conditionalFormatting>
  <conditionalFormatting sqref="C3757">
    <cfRule type="duplicateValues" dxfId="944" priority="1323"/>
  </conditionalFormatting>
  <conditionalFormatting sqref="C3758">
    <cfRule type="duplicateValues" dxfId="943" priority="1321"/>
    <cfRule type="duplicateValues" dxfId="942" priority="1322"/>
  </conditionalFormatting>
  <conditionalFormatting sqref="C3759">
    <cfRule type="duplicateValues" dxfId="941" priority="1320"/>
  </conditionalFormatting>
  <conditionalFormatting sqref="C3760">
    <cfRule type="duplicateValues" dxfId="940" priority="1319"/>
  </conditionalFormatting>
  <conditionalFormatting sqref="C3761">
    <cfRule type="duplicateValues" dxfId="939" priority="1318"/>
  </conditionalFormatting>
  <conditionalFormatting sqref="C3762">
    <cfRule type="duplicateValues" dxfId="938" priority="1317"/>
  </conditionalFormatting>
  <conditionalFormatting sqref="C3763">
    <cfRule type="duplicateValues" dxfId="937" priority="1316"/>
  </conditionalFormatting>
  <conditionalFormatting sqref="C3764">
    <cfRule type="duplicateValues" dxfId="936" priority="1315"/>
  </conditionalFormatting>
  <conditionalFormatting sqref="C3765">
    <cfRule type="duplicateValues" dxfId="935" priority="1314"/>
  </conditionalFormatting>
  <conditionalFormatting sqref="C3766">
    <cfRule type="duplicateValues" dxfId="934" priority="1313"/>
  </conditionalFormatting>
  <conditionalFormatting sqref="C3767">
    <cfRule type="duplicateValues" dxfId="933" priority="1312"/>
  </conditionalFormatting>
  <conditionalFormatting sqref="C3768">
    <cfRule type="duplicateValues" dxfId="932" priority="1310"/>
    <cfRule type="duplicateValues" dxfId="931" priority="1311"/>
  </conditionalFormatting>
  <conditionalFormatting sqref="C3769">
    <cfRule type="duplicateValues" dxfId="930" priority="1308"/>
    <cfRule type="duplicateValues" dxfId="929" priority="1309"/>
  </conditionalFormatting>
  <conditionalFormatting sqref="C3770">
    <cfRule type="duplicateValues" dxfId="928" priority="1306"/>
    <cfRule type="duplicateValues" dxfId="927" priority="1307"/>
  </conditionalFormatting>
  <conditionalFormatting sqref="C3771">
    <cfRule type="duplicateValues" dxfId="926" priority="1305"/>
  </conditionalFormatting>
  <conditionalFormatting sqref="C3772">
    <cfRule type="duplicateValues" dxfId="925" priority="1304"/>
  </conditionalFormatting>
  <conditionalFormatting sqref="C3773">
    <cfRule type="duplicateValues" dxfId="924" priority="1303"/>
  </conditionalFormatting>
  <conditionalFormatting sqref="C3774">
    <cfRule type="duplicateValues" dxfId="923" priority="1302"/>
  </conditionalFormatting>
  <conditionalFormatting sqref="C3775">
    <cfRule type="duplicateValues" dxfId="922" priority="1301"/>
  </conditionalFormatting>
  <conditionalFormatting sqref="C3776">
    <cfRule type="duplicateValues" dxfId="921" priority="1300"/>
  </conditionalFormatting>
  <conditionalFormatting sqref="C3777">
    <cfRule type="duplicateValues" dxfId="920" priority="1299"/>
  </conditionalFormatting>
  <conditionalFormatting sqref="C3778">
    <cfRule type="duplicateValues" dxfId="919" priority="1298"/>
  </conditionalFormatting>
  <conditionalFormatting sqref="C3779">
    <cfRule type="duplicateValues" dxfId="918" priority="1297"/>
  </conditionalFormatting>
  <conditionalFormatting sqref="C3780">
    <cfRule type="duplicateValues" dxfId="917" priority="1296"/>
  </conditionalFormatting>
  <conditionalFormatting sqref="C3781">
    <cfRule type="duplicateValues" dxfId="916" priority="1295"/>
  </conditionalFormatting>
  <conditionalFormatting sqref="C3782">
    <cfRule type="duplicateValues" dxfId="915" priority="1294"/>
  </conditionalFormatting>
  <conditionalFormatting sqref="C3783">
    <cfRule type="duplicateValues" dxfId="914" priority="1293"/>
  </conditionalFormatting>
  <conditionalFormatting sqref="C3784">
    <cfRule type="duplicateValues" dxfId="913" priority="1292"/>
  </conditionalFormatting>
  <conditionalFormatting sqref="C3785">
    <cfRule type="duplicateValues" dxfId="912" priority="1288"/>
  </conditionalFormatting>
  <conditionalFormatting sqref="C3786">
    <cfRule type="duplicateValues" dxfId="911" priority="1287"/>
  </conditionalFormatting>
  <conditionalFormatting sqref="C3787">
    <cfRule type="duplicateValues" dxfId="910" priority="1289"/>
  </conditionalFormatting>
  <conditionalFormatting sqref="C3788">
    <cfRule type="duplicateValues" dxfId="909" priority="1290"/>
  </conditionalFormatting>
  <conditionalFormatting sqref="C3789">
    <cfRule type="duplicateValues" dxfId="908" priority="1291"/>
  </conditionalFormatting>
  <conditionalFormatting sqref="C3790">
    <cfRule type="duplicateValues" dxfId="907" priority="1286"/>
  </conditionalFormatting>
  <conditionalFormatting sqref="C3791">
    <cfRule type="duplicateValues" dxfId="906" priority="1285"/>
  </conditionalFormatting>
  <conditionalFormatting sqref="C3792">
    <cfRule type="duplicateValues" dxfId="905" priority="1284"/>
  </conditionalFormatting>
  <conditionalFormatting sqref="C3793">
    <cfRule type="duplicateValues" dxfId="904" priority="1283"/>
  </conditionalFormatting>
  <conditionalFormatting sqref="C3794">
    <cfRule type="duplicateValues" dxfId="903" priority="1282"/>
  </conditionalFormatting>
  <conditionalFormatting sqref="C3795">
    <cfRule type="duplicateValues" dxfId="902" priority="1281"/>
  </conditionalFormatting>
  <conditionalFormatting sqref="C3796">
    <cfRule type="duplicateValues" dxfId="901" priority="1280"/>
  </conditionalFormatting>
  <conditionalFormatting sqref="C3797">
    <cfRule type="duplicateValues" dxfId="900" priority="1272"/>
  </conditionalFormatting>
  <conditionalFormatting sqref="C3798">
    <cfRule type="duplicateValues" dxfId="899" priority="1273"/>
  </conditionalFormatting>
  <conditionalFormatting sqref="C3799">
    <cfRule type="duplicateValues" dxfId="898" priority="1274"/>
  </conditionalFormatting>
  <conditionalFormatting sqref="C3800">
    <cfRule type="duplicateValues" dxfId="897" priority="1275"/>
  </conditionalFormatting>
  <conditionalFormatting sqref="C3801">
    <cfRule type="duplicateValues" dxfId="896" priority="1276"/>
  </conditionalFormatting>
  <conditionalFormatting sqref="C3802">
    <cfRule type="duplicateValues" dxfId="895" priority="1277"/>
  </conditionalFormatting>
  <conditionalFormatting sqref="C3803">
    <cfRule type="duplicateValues" dxfId="894" priority="1278"/>
  </conditionalFormatting>
  <conditionalFormatting sqref="C3804">
    <cfRule type="duplicateValues" dxfId="893" priority="1279"/>
  </conditionalFormatting>
  <conditionalFormatting sqref="C3805">
    <cfRule type="duplicateValues" dxfId="892" priority="1271"/>
  </conditionalFormatting>
  <conditionalFormatting sqref="C3806">
    <cfRule type="duplicateValues" dxfId="891" priority="1268"/>
  </conditionalFormatting>
  <conditionalFormatting sqref="C3807">
    <cfRule type="duplicateValues" dxfId="890" priority="1267"/>
  </conditionalFormatting>
  <conditionalFormatting sqref="C3808:C3809">
    <cfRule type="duplicateValues" dxfId="889" priority="1269"/>
  </conditionalFormatting>
  <conditionalFormatting sqref="C3810">
    <cfRule type="duplicateValues" dxfId="888" priority="1270"/>
  </conditionalFormatting>
  <conditionalFormatting sqref="C3811">
    <cfRule type="duplicateValues" dxfId="887" priority="1266"/>
  </conditionalFormatting>
  <conditionalFormatting sqref="C3812">
    <cfRule type="duplicateValues" dxfId="886" priority="1265"/>
  </conditionalFormatting>
  <conditionalFormatting sqref="C3813">
    <cfRule type="duplicateValues" dxfId="885" priority="1264"/>
  </conditionalFormatting>
  <conditionalFormatting sqref="C3814">
    <cfRule type="duplicateValues" dxfId="884" priority="1263"/>
  </conditionalFormatting>
  <conditionalFormatting sqref="C3815">
    <cfRule type="duplicateValues" dxfId="883" priority="1262"/>
  </conditionalFormatting>
  <conditionalFormatting sqref="C3816">
    <cfRule type="duplicateValues" dxfId="882" priority="1261"/>
  </conditionalFormatting>
  <conditionalFormatting sqref="C3817">
    <cfRule type="duplicateValues" dxfId="881" priority="1260"/>
  </conditionalFormatting>
  <conditionalFormatting sqref="C3818">
    <cfRule type="duplicateValues" dxfId="880" priority="1259"/>
  </conditionalFormatting>
  <conditionalFormatting sqref="C3819">
    <cfRule type="duplicateValues" dxfId="879" priority="1258"/>
  </conditionalFormatting>
  <conditionalFormatting sqref="C3820">
    <cfRule type="duplicateValues" dxfId="878" priority="1257"/>
  </conditionalFormatting>
  <conditionalFormatting sqref="C3821">
    <cfRule type="duplicateValues" dxfId="877" priority="1256"/>
  </conditionalFormatting>
  <conditionalFormatting sqref="C3822">
    <cfRule type="duplicateValues" dxfId="876" priority="1255"/>
  </conditionalFormatting>
  <conditionalFormatting sqref="C3823">
    <cfRule type="duplicateValues" dxfId="875" priority="1254"/>
  </conditionalFormatting>
  <conditionalFormatting sqref="C3824">
    <cfRule type="duplicateValues" dxfId="874" priority="1253"/>
  </conditionalFormatting>
  <conditionalFormatting sqref="C3825">
    <cfRule type="duplicateValues" dxfId="873" priority="1252"/>
  </conditionalFormatting>
  <conditionalFormatting sqref="C3826">
    <cfRule type="duplicateValues" dxfId="872" priority="1251"/>
  </conditionalFormatting>
  <conditionalFormatting sqref="C3827">
    <cfRule type="duplicateValues" dxfId="871" priority="1250"/>
  </conditionalFormatting>
  <conditionalFormatting sqref="C3828">
    <cfRule type="duplicateValues" dxfId="870" priority="1249"/>
  </conditionalFormatting>
  <conditionalFormatting sqref="C3829">
    <cfRule type="duplicateValues" dxfId="869" priority="1248"/>
  </conditionalFormatting>
  <conditionalFormatting sqref="C3830">
    <cfRule type="duplicateValues" dxfId="868" priority="1247"/>
  </conditionalFormatting>
  <conditionalFormatting sqref="C3831">
    <cfRule type="duplicateValues" dxfId="867" priority="1246"/>
  </conditionalFormatting>
  <conditionalFormatting sqref="C3832">
    <cfRule type="duplicateValues" dxfId="866" priority="1245"/>
  </conditionalFormatting>
  <conditionalFormatting sqref="C3833">
    <cfRule type="duplicateValues" dxfId="865" priority="1244"/>
  </conditionalFormatting>
  <conditionalFormatting sqref="C3834">
    <cfRule type="duplicateValues" dxfId="864" priority="1243"/>
  </conditionalFormatting>
  <conditionalFormatting sqref="C3835:C3841">
    <cfRule type="duplicateValues" dxfId="863" priority="1241"/>
    <cfRule type="duplicateValues" dxfId="862" priority="1242"/>
  </conditionalFormatting>
  <conditionalFormatting sqref="C3842:C3848">
    <cfRule type="duplicateValues" dxfId="861" priority="1240"/>
  </conditionalFormatting>
  <conditionalFormatting sqref="C3849">
    <cfRule type="duplicateValues" dxfId="860" priority="1239"/>
  </conditionalFormatting>
  <conditionalFormatting sqref="C3850:C3853">
    <cfRule type="duplicateValues" dxfId="859" priority="1238"/>
  </conditionalFormatting>
  <conditionalFormatting sqref="C3854:C3855">
    <cfRule type="duplicateValues" dxfId="858" priority="1237"/>
  </conditionalFormatting>
  <conditionalFormatting sqref="C3856:C3863">
    <cfRule type="duplicateValues" dxfId="857" priority="1235"/>
    <cfRule type="duplicateValues" dxfId="856" priority="1236"/>
  </conditionalFormatting>
  <conditionalFormatting sqref="C3864:C3867">
    <cfRule type="duplicateValues" dxfId="855" priority="1234"/>
  </conditionalFormatting>
  <conditionalFormatting sqref="C3868">
    <cfRule type="duplicateValues" dxfId="854" priority="1233"/>
  </conditionalFormatting>
  <conditionalFormatting sqref="C3869">
    <cfRule type="duplicateValues" dxfId="853" priority="1232"/>
  </conditionalFormatting>
  <conditionalFormatting sqref="C3870">
    <cfRule type="duplicateValues" dxfId="852" priority="1231"/>
  </conditionalFormatting>
  <conditionalFormatting sqref="C3871:C3884">
    <cfRule type="duplicateValues" dxfId="851" priority="1230"/>
  </conditionalFormatting>
  <conditionalFormatting sqref="C3885:C3893">
    <cfRule type="duplicateValues" dxfId="850" priority="1229"/>
  </conditionalFormatting>
  <conditionalFormatting sqref="C3894:C3895">
    <cfRule type="duplicateValues" dxfId="849" priority="1228"/>
  </conditionalFormatting>
  <conditionalFormatting sqref="C3896:C3899">
    <cfRule type="duplicateValues" dxfId="848" priority="1227"/>
  </conditionalFormatting>
  <conditionalFormatting sqref="C3900">
    <cfRule type="duplicateValues" dxfId="847" priority="1226"/>
  </conditionalFormatting>
  <conditionalFormatting sqref="C3901">
    <cfRule type="duplicateValues" dxfId="846" priority="1225"/>
  </conditionalFormatting>
  <conditionalFormatting sqref="C3902">
    <cfRule type="duplicateValues" dxfId="845" priority="1224"/>
  </conditionalFormatting>
  <conditionalFormatting sqref="C3903">
    <cfRule type="duplicateValues" dxfId="844" priority="1223"/>
  </conditionalFormatting>
  <conditionalFormatting sqref="C3904:C3906">
    <cfRule type="duplicateValues" dxfId="843" priority="1222"/>
  </conditionalFormatting>
  <conditionalFormatting sqref="C3907:C3913">
    <cfRule type="duplicateValues" dxfId="842" priority="1221"/>
  </conditionalFormatting>
  <conditionalFormatting sqref="C3914">
    <cfRule type="duplicateValues" dxfId="841" priority="1219"/>
    <cfRule type="duplicateValues" dxfId="840" priority="1220"/>
  </conditionalFormatting>
  <conditionalFormatting sqref="C3915">
    <cfRule type="duplicateValues" dxfId="839" priority="1217"/>
    <cfRule type="duplicateValues" dxfId="838" priority="1218"/>
  </conditionalFormatting>
  <conditionalFormatting sqref="C3916">
    <cfRule type="duplicateValues" dxfId="837" priority="1215"/>
    <cfRule type="duplicateValues" dxfId="836" priority="1216"/>
  </conditionalFormatting>
  <conditionalFormatting sqref="C3917:C3923">
    <cfRule type="duplicateValues" dxfId="835" priority="1214"/>
  </conditionalFormatting>
  <conditionalFormatting sqref="C3924:C3925">
    <cfRule type="duplicateValues" dxfId="834" priority="1213"/>
  </conditionalFormatting>
  <conditionalFormatting sqref="C3926">
    <cfRule type="duplicateValues" dxfId="833" priority="1212"/>
  </conditionalFormatting>
  <conditionalFormatting sqref="C3927:C3929">
    <cfRule type="duplicateValues" dxfId="832" priority="1211"/>
  </conditionalFormatting>
  <conditionalFormatting sqref="C3930">
    <cfRule type="duplicateValues" dxfId="831" priority="1180"/>
  </conditionalFormatting>
  <conditionalFormatting sqref="C3931:C3937">
    <cfRule type="duplicateValues" dxfId="830" priority="1208"/>
    <cfRule type="duplicateValues" dxfId="829" priority="1209"/>
  </conditionalFormatting>
  <conditionalFormatting sqref="C3938">
    <cfRule type="duplicateValues" dxfId="828" priority="1207"/>
  </conditionalFormatting>
  <conditionalFormatting sqref="C3939:C3941">
    <cfRule type="duplicateValues" dxfId="827" priority="1206"/>
  </conditionalFormatting>
  <conditionalFormatting sqref="C3942">
    <cfRule type="duplicateValues" dxfId="826" priority="1205"/>
  </conditionalFormatting>
  <conditionalFormatting sqref="C3943:C3945">
    <cfRule type="duplicateValues" dxfId="825" priority="1204"/>
  </conditionalFormatting>
  <conditionalFormatting sqref="C3946:C3947">
    <cfRule type="duplicateValues" dxfId="824" priority="1203"/>
  </conditionalFormatting>
  <conditionalFormatting sqref="C3948:C3952">
    <cfRule type="duplicateValues" dxfId="823" priority="1202"/>
  </conditionalFormatting>
  <conditionalFormatting sqref="C3953">
    <cfRule type="duplicateValues" dxfId="822" priority="1201"/>
  </conditionalFormatting>
  <conditionalFormatting sqref="C3954">
    <cfRule type="duplicateValues" dxfId="821" priority="1200"/>
  </conditionalFormatting>
  <conditionalFormatting sqref="C3955">
    <cfRule type="duplicateValues" dxfId="820" priority="1199"/>
  </conditionalFormatting>
  <conditionalFormatting sqref="C3956">
    <cfRule type="duplicateValues" dxfId="819" priority="1198"/>
  </conditionalFormatting>
  <conditionalFormatting sqref="C3957">
    <cfRule type="duplicateValues" dxfId="818" priority="1197"/>
  </conditionalFormatting>
  <conditionalFormatting sqref="C3958">
    <cfRule type="duplicateValues" dxfId="817" priority="1196"/>
  </conditionalFormatting>
  <conditionalFormatting sqref="C3959:C3967">
    <cfRule type="duplicateValues" dxfId="816" priority="1195"/>
  </conditionalFormatting>
  <conditionalFormatting sqref="C3968">
    <cfRule type="duplicateValues" dxfId="815" priority="1194"/>
  </conditionalFormatting>
  <conditionalFormatting sqref="C3969">
    <cfRule type="duplicateValues" dxfId="814" priority="1193"/>
  </conditionalFormatting>
  <conditionalFormatting sqref="C3970:C3980">
    <cfRule type="duplicateValues" dxfId="813" priority="1192"/>
  </conditionalFormatting>
  <conditionalFormatting sqref="C3981:C3987">
    <cfRule type="duplicateValues" dxfId="812" priority="1191"/>
  </conditionalFormatting>
  <conditionalFormatting sqref="C3988:C3992">
    <cfRule type="duplicateValues" dxfId="811" priority="1190"/>
  </conditionalFormatting>
  <conditionalFormatting sqref="C3993:C3994">
    <cfRule type="duplicateValues" dxfId="810" priority="1189"/>
  </conditionalFormatting>
  <conditionalFormatting sqref="C3995">
    <cfRule type="duplicateValues" dxfId="809" priority="1188"/>
  </conditionalFormatting>
  <conditionalFormatting sqref="C3996">
    <cfRule type="duplicateValues" dxfId="808" priority="1187"/>
  </conditionalFormatting>
  <conditionalFormatting sqref="C3997:C3999">
    <cfRule type="duplicateValues" dxfId="807" priority="1186"/>
  </conditionalFormatting>
  <conditionalFormatting sqref="C4000:C4001">
    <cfRule type="duplicateValues" dxfId="806" priority="1185"/>
  </conditionalFormatting>
  <conditionalFormatting sqref="C4002:C4004">
    <cfRule type="duplicateValues" dxfId="805" priority="1184"/>
  </conditionalFormatting>
  <conditionalFormatting sqref="C4005:C4009">
    <cfRule type="duplicateValues" dxfId="804" priority="1183"/>
  </conditionalFormatting>
  <conditionalFormatting sqref="C4010">
    <cfRule type="duplicateValues" dxfId="803" priority="1182"/>
  </conditionalFormatting>
  <conditionalFormatting sqref="C4011">
    <cfRule type="duplicateValues" dxfId="802" priority="1181"/>
  </conditionalFormatting>
  <conditionalFormatting sqref="C4012">
    <cfRule type="duplicateValues" dxfId="801" priority="1178"/>
    <cfRule type="duplicateValues" dxfId="800" priority="1179"/>
  </conditionalFormatting>
  <conditionalFormatting sqref="C4013:C4014">
    <cfRule type="duplicateValues" dxfId="799" priority="1176"/>
    <cfRule type="duplicateValues" dxfId="798" priority="1177"/>
  </conditionalFormatting>
  <conditionalFormatting sqref="C4015:C4020">
    <cfRule type="duplicateValues" dxfId="797" priority="1175"/>
  </conditionalFormatting>
  <conditionalFormatting sqref="C4021:C4022">
    <cfRule type="duplicateValues" dxfId="796" priority="1174"/>
  </conditionalFormatting>
  <conditionalFormatting sqref="C4023">
    <cfRule type="duplicateValues" dxfId="795" priority="1173"/>
  </conditionalFormatting>
  <conditionalFormatting sqref="C4024:C4025">
    <cfRule type="duplicateValues" dxfId="794" priority="1172"/>
  </conditionalFormatting>
  <conditionalFormatting sqref="C4026:C4029">
    <cfRule type="duplicateValues" dxfId="793" priority="1171"/>
  </conditionalFormatting>
  <conditionalFormatting sqref="C4030">
    <cfRule type="duplicateValues" dxfId="792" priority="1170"/>
  </conditionalFormatting>
  <conditionalFormatting sqref="C4031:C4033">
    <cfRule type="duplicateValues" dxfId="791" priority="1168"/>
    <cfRule type="duplicateValues" dxfId="790" priority="1169"/>
  </conditionalFormatting>
  <conditionalFormatting sqref="C4034">
    <cfRule type="duplicateValues" dxfId="789" priority="1167"/>
  </conditionalFormatting>
  <conditionalFormatting sqref="C4035:C4036">
    <cfRule type="duplicateValues" dxfId="788" priority="1166"/>
  </conditionalFormatting>
  <conditionalFormatting sqref="C4037:C4039">
    <cfRule type="duplicateValues" dxfId="787" priority="1164"/>
    <cfRule type="duplicateValues" dxfId="786" priority="1165"/>
  </conditionalFormatting>
  <conditionalFormatting sqref="C4040:C4050">
    <cfRule type="duplicateValues" dxfId="785" priority="1163"/>
  </conditionalFormatting>
  <conditionalFormatting sqref="C4051:C4054">
    <cfRule type="duplicateValues" dxfId="784" priority="1162"/>
  </conditionalFormatting>
  <conditionalFormatting sqref="C4055:C4058">
    <cfRule type="duplicateValues" dxfId="783" priority="1161"/>
  </conditionalFormatting>
  <conditionalFormatting sqref="C4059">
    <cfRule type="duplicateValues" dxfId="782" priority="1160"/>
  </conditionalFormatting>
  <conditionalFormatting sqref="C4060">
    <cfRule type="duplicateValues" dxfId="781" priority="1159"/>
  </conditionalFormatting>
  <conditionalFormatting sqref="C4061">
    <cfRule type="duplicateValues" dxfId="780" priority="1158"/>
  </conditionalFormatting>
  <conditionalFormatting sqref="C4062">
    <cfRule type="duplicateValues" dxfId="779" priority="1157"/>
  </conditionalFormatting>
  <conditionalFormatting sqref="C4063">
    <cfRule type="duplicateValues" dxfId="778" priority="1156"/>
  </conditionalFormatting>
  <conditionalFormatting sqref="C4064">
    <cfRule type="duplicateValues" dxfId="777" priority="1154"/>
    <cfRule type="duplicateValues" dxfId="776" priority="1155"/>
  </conditionalFormatting>
  <conditionalFormatting sqref="C4065">
    <cfRule type="duplicateValues" dxfId="775" priority="1152"/>
    <cfRule type="duplicateValues" dxfId="774" priority="1153"/>
  </conditionalFormatting>
  <conditionalFormatting sqref="C4066">
    <cfRule type="duplicateValues" dxfId="773" priority="1150"/>
    <cfRule type="duplicateValues" dxfId="772" priority="1151"/>
  </conditionalFormatting>
  <conditionalFormatting sqref="C4067">
    <cfRule type="duplicateValues" dxfId="771" priority="1149"/>
  </conditionalFormatting>
  <conditionalFormatting sqref="C4068">
    <cfRule type="duplicateValues" dxfId="770" priority="1148"/>
  </conditionalFormatting>
  <conditionalFormatting sqref="C4069">
    <cfRule type="duplicateValues" dxfId="769" priority="1147"/>
  </conditionalFormatting>
  <conditionalFormatting sqref="C4070">
    <cfRule type="duplicateValues" dxfId="768" priority="1146"/>
  </conditionalFormatting>
  <conditionalFormatting sqref="C4071">
    <cfRule type="duplicateValues" dxfId="767" priority="1145"/>
  </conditionalFormatting>
  <conditionalFormatting sqref="C4072">
    <cfRule type="duplicateValues" dxfId="766" priority="1144"/>
  </conditionalFormatting>
  <conditionalFormatting sqref="C4073">
    <cfRule type="duplicateValues" dxfId="765" priority="1143"/>
  </conditionalFormatting>
  <conditionalFormatting sqref="C4074">
    <cfRule type="duplicateValues" dxfId="764" priority="1141"/>
    <cfRule type="duplicateValues" dxfId="763" priority="1142"/>
  </conditionalFormatting>
  <conditionalFormatting sqref="C4075">
    <cfRule type="duplicateValues" dxfId="762" priority="1139"/>
    <cfRule type="duplicateValues" dxfId="761" priority="1140"/>
  </conditionalFormatting>
  <conditionalFormatting sqref="C4076:C4080">
    <cfRule type="duplicateValues" dxfId="760" priority="1138"/>
  </conditionalFormatting>
  <conditionalFormatting sqref="C4081:C4083">
    <cfRule type="duplicateValues" dxfId="759" priority="1137"/>
  </conditionalFormatting>
  <conditionalFormatting sqref="C4084">
    <cfRule type="duplicateValues" dxfId="758" priority="1136"/>
  </conditionalFormatting>
  <conditionalFormatting sqref="C4085:C4086">
    <cfRule type="duplicateValues" dxfId="757" priority="1135"/>
  </conditionalFormatting>
  <conditionalFormatting sqref="C4087">
    <cfRule type="duplicateValues" dxfId="756" priority="1134"/>
  </conditionalFormatting>
  <conditionalFormatting sqref="C4088">
    <cfRule type="duplicateValues" dxfId="755" priority="1133"/>
  </conditionalFormatting>
  <conditionalFormatting sqref="C4089:C4091">
    <cfRule type="duplicateValues" dxfId="754" priority="1132"/>
  </conditionalFormatting>
  <conditionalFormatting sqref="C4092">
    <cfRule type="duplicateValues" dxfId="753" priority="1131"/>
  </conditionalFormatting>
  <conditionalFormatting sqref="C4093:C4095">
    <cfRule type="duplicateValues" dxfId="752" priority="1130"/>
  </conditionalFormatting>
  <conditionalFormatting sqref="C4096:C4097">
    <cfRule type="duplicateValues" dxfId="751" priority="1129"/>
  </conditionalFormatting>
  <conditionalFormatting sqref="C4098:C4108">
    <cfRule type="duplicateValues" dxfId="750" priority="1128"/>
  </conditionalFormatting>
  <conditionalFormatting sqref="C4109:C4117">
    <cfRule type="duplicateValues" dxfId="749" priority="1127"/>
  </conditionalFormatting>
  <conditionalFormatting sqref="C4118:C4119">
    <cfRule type="duplicateValues" dxfId="748" priority="1126"/>
  </conditionalFormatting>
  <conditionalFormatting sqref="C4120:C4124">
    <cfRule type="duplicateValues" dxfId="747" priority="1125"/>
  </conditionalFormatting>
  <conditionalFormatting sqref="C4125:C4127">
    <cfRule type="duplicateValues" dxfId="746" priority="1124"/>
  </conditionalFormatting>
  <conditionalFormatting sqref="C4128">
    <cfRule type="duplicateValues" dxfId="745" priority="1123"/>
  </conditionalFormatting>
  <conditionalFormatting sqref="C4129">
    <cfRule type="duplicateValues" dxfId="744" priority="1122"/>
  </conditionalFormatting>
  <conditionalFormatting sqref="C4130">
    <cfRule type="duplicateValues" dxfId="743" priority="1121"/>
  </conditionalFormatting>
  <conditionalFormatting sqref="C4131:C4134">
    <cfRule type="duplicateValues" dxfId="742" priority="1120"/>
  </conditionalFormatting>
  <conditionalFormatting sqref="C4135:C4140">
    <cfRule type="duplicateValues" dxfId="741" priority="1119"/>
  </conditionalFormatting>
  <conditionalFormatting sqref="C4141">
    <cfRule type="duplicateValues" dxfId="740" priority="1118"/>
  </conditionalFormatting>
  <conditionalFormatting sqref="C4142">
    <cfRule type="duplicateValues" dxfId="739" priority="1117"/>
  </conditionalFormatting>
  <conditionalFormatting sqref="C4143">
    <cfRule type="duplicateValues" dxfId="738" priority="1116"/>
  </conditionalFormatting>
  <conditionalFormatting sqref="C4144">
    <cfRule type="duplicateValues" dxfId="737" priority="1115"/>
  </conditionalFormatting>
  <conditionalFormatting sqref="C4145">
    <cfRule type="duplicateValues" dxfId="736" priority="1114"/>
  </conditionalFormatting>
  <conditionalFormatting sqref="C4146">
    <cfRule type="duplicateValues" dxfId="735" priority="1113"/>
  </conditionalFormatting>
  <conditionalFormatting sqref="C4147">
    <cfRule type="duplicateValues" dxfId="734" priority="1111"/>
    <cfRule type="duplicateValues" dxfId="733" priority="1112"/>
  </conditionalFormatting>
  <conditionalFormatting sqref="C4148">
    <cfRule type="duplicateValues" dxfId="732" priority="1109"/>
    <cfRule type="duplicateValues" dxfId="731" priority="1110"/>
  </conditionalFormatting>
  <conditionalFormatting sqref="C4149">
    <cfRule type="duplicateValues" dxfId="730" priority="1107"/>
    <cfRule type="duplicateValues" dxfId="729" priority="1108"/>
  </conditionalFormatting>
  <conditionalFormatting sqref="C4150:C4153">
    <cfRule type="duplicateValues" dxfId="728" priority="1106"/>
  </conditionalFormatting>
  <conditionalFormatting sqref="C4154:C4156">
    <cfRule type="duplicateValues" dxfId="727" priority="1105"/>
  </conditionalFormatting>
  <conditionalFormatting sqref="C4157">
    <cfRule type="duplicateValues" dxfId="726" priority="1104"/>
  </conditionalFormatting>
  <conditionalFormatting sqref="C4158:C4160">
    <cfRule type="duplicateValues" dxfId="725" priority="1103"/>
  </conditionalFormatting>
  <conditionalFormatting sqref="C4161:C4165">
    <cfRule type="duplicateValues" dxfId="724" priority="1102"/>
  </conditionalFormatting>
  <conditionalFormatting sqref="C4166">
    <cfRule type="duplicateValues" dxfId="723" priority="1101"/>
  </conditionalFormatting>
  <conditionalFormatting sqref="C4167">
    <cfRule type="duplicateValues" dxfId="722" priority="1100"/>
  </conditionalFormatting>
  <conditionalFormatting sqref="C4168:C4174">
    <cfRule type="duplicateValues" dxfId="721" priority="1098"/>
    <cfRule type="duplicateValues" dxfId="720" priority="1099"/>
  </conditionalFormatting>
  <conditionalFormatting sqref="C4175:C4180">
    <cfRule type="duplicateValues" dxfId="719" priority="1097"/>
  </conditionalFormatting>
  <conditionalFormatting sqref="C4181">
    <cfRule type="duplicateValues" dxfId="718" priority="1096"/>
  </conditionalFormatting>
  <conditionalFormatting sqref="C4182">
    <cfRule type="duplicateValues" dxfId="717" priority="1095"/>
  </conditionalFormatting>
  <conditionalFormatting sqref="C4183">
    <cfRule type="duplicateValues" dxfId="716" priority="1094"/>
  </conditionalFormatting>
  <conditionalFormatting sqref="C4184">
    <cfRule type="duplicateValues" dxfId="715" priority="1093"/>
  </conditionalFormatting>
  <conditionalFormatting sqref="C4185">
    <cfRule type="duplicateValues" dxfId="714" priority="1092"/>
  </conditionalFormatting>
  <conditionalFormatting sqref="C4191">
    <cfRule type="duplicateValues" dxfId="713" priority="1091"/>
  </conditionalFormatting>
  <conditionalFormatting sqref="C4192">
    <cfRule type="duplicateValues" dxfId="712" priority="1090"/>
  </conditionalFormatting>
  <conditionalFormatting sqref="C4193">
    <cfRule type="duplicateValues" dxfId="711" priority="1089"/>
  </conditionalFormatting>
  <conditionalFormatting sqref="C4194">
    <cfRule type="duplicateValues" dxfId="710" priority="1088"/>
  </conditionalFormatting>
  <conditionalFormatting sqref="C4195">
    <cfRule type="duplicateValues" dxfId="709" priority="1087"/>
  </conditionalFormatting>
  <conditionalFormatting sqref="C4196">
    <cfRule type="duplicateValues" dxfId="708" priority="1086"/>
  </conditionalFormatting>
  <conditionalFormatting sqref="C4197">
    <cfRule type="duplicateValues" dxfId="707" priority="1085"/>
  </conditionalFormatting>
  <conditionalFormatting sqref="C4198">
    <cfRule type="duplicateValues" dxfId="706" priority="1084"/>
  </conditionalFormatting>
  <conditionalFormatting sqref="C4199">
    <cfRule type="duplicateValues" dxfId="705" priority="1082"/>
  </conditionalFormatting>
  <conditionalFormatting sqref="C4200">
    <cfRule type="duplicateValues" dxfId="704" priority="1083"/>
  </conditionalFormatting>
  <conditionalFormatting sqref="C4201:C4208">
    <cfRule type="duplicateValues" dxfId="703" priority="1081"/>
  </conditionalFormatting>
  <conditionalFormatting sqref="C4209:C4212">
    <cfRule type="duplicateValues" dxfId="702" priority="1080"/>
  </conditionalFormatting>
  <conditionalFormatting sqref="C4213:C4214">
    <cfRule type="duplicateValues" dxfId="701" priority="1079"/>
  </conditionalFormatting>
  <conditionalFormatting sqref="C4215:C4218">
    <cfRule type="duplicateValues" dxfId="700" priority="1078"/>
  </conditionalFormatting>
  <conditionalFormatting sqref="C4219">
    <cfRule type="duplicateValues" dxfId="699" priority="1077"/>
  </conditionalFormatting>
  <conditionalFormatting sqref="C4220">
    <cfRule type="duplicateValues" dxfId="698" priority="1076"/>
  </conditionalFormatting>
  <conditionalFormatting sqref="C4221">
    <cfRule type="duplicateValues" dxfId="697" priority="1075"/>
  </conditionalFormatting>
  <conditionalFormatting sqref="C4222">
    <cfRule type="duplicateValues" dxfId="696" priority="1074"/>
  </conditionalFormatting>
  <conditionalFormatting sqref="C4223:C4227">
    <cfRule type="duplicateValues" dxfId="695" priority="1073"/>
  </conditionalFormatting>
  <conditionalFormatting sqref="C4228:C4230">
    <cfRule type="duplicateValues" dxfId="694" priority="1072"/>
  </conditionalFormatting>
  <conditionalFormatting sqref="C4231:C4234">
    <cfRule type="duplicateValues" dxfId="693" priority="1071"/>
  </conditionalFormatting>
  <conditionalFormatting sqref="C4235:C4242">
    <cfRule type="duplicateValues" dxfId="692" priority="1070"/>
  </conditionalFormatting>
  <conditionalFormatting sqref="C4243">
    <cfRule type="duplicateValues" dxfId="691" priority="1069"/>
  </conditionalFormatting>
  <conditionalFormatting sqref="C4244">
    <cfRule type="duplicateValues" dxfId="690" priority="1068"/>
  </conditionalFormatting>
  <conditionalFormatting sqref="C4245">
    <cfRule type="duplicateValues" dxfId="689" priority="1067"/>
  </conditionalFormatting>
  <conditionalFormatting sqref="C4246:C4247">
    <cfRule type="duplicateValues" dxfId="688" priority="1066"/>
  </conditionalFormatting>
  <conditionalFormatting sqref="C4248:C4251">
    <cfRule type="duplicateValues" dxfId="687" priority="1065"/>
  </conditionalFormatting>
  <conditionalFormatting sqref="C4252:C4257">
    <cfRule type="duplicateValues" dxfId="686" priority="1063"/>
    <cfRule type="duplicateValues" dxfId="685" priority="1064"/>
  </conditionalFormatting>
  <conditionalFormatting sqref="C4258:C4267">
    <cfRule type="duplicateValues" dxfId="684" priority="1062"/>
  </conditionalFormatting>
  <conditionalFormatting sqref="C4268">
    <cfRule type="duplicateValues" dxfId="683" priority="1061"/>
  </conditionalFormatting>
  <conditionalFormatting sqref="C4269:C4271">
    <cfRule type="duplicateValues" dxfId="682" priority="1060"/>
  </conditionalFormatting>
  <conditionalFormatting sqref="C4272:C4281">
    <cfRule type="duplicateValues" dxfId="681" priority="1058"/>
    <cfRule type="duplicateValues" dxfId="680" priority="1059"/>
  </conditionalFormatting>
  <conditionalFormatting sqref="C4282:C4284">
    <cfRule type="duplicateValues" dxfId="679" priority="1057"/>
  </conditionalFormatting>
  <conditionalFormatting sqref="C4285:C4287">
    <cfRule type="duplicateValues" dxfId="678" priority="1056"/>
  </conditionalFormatting>
  <conditionalFormatting sqref="C4288:C4289">
    <cfRule type="duplicateValues" dxfId="677" priority="1055"/>
  </conditionalFormatting>
  <conditionalFormatting sqref="C4290:C4291">
    <cfRule type="duplicateValues" dxfId="676" priority="1054"/>
  </conditionalFormatting>
  <conditionalFormatting sqref="C4292">
    <cfRule type="duplicateValues" dxfId="675" priority="1053"/>
  </conditionalFormatting>
  <conditionalFormatting sqref="C4293">
    <cfRule type="duplicateValues" dxfId="674" priority="1052"/>
  </conditionalFormatting>
  <conditionalFormatting sqref="C4294">
    <cfRule type="duplicateValues" dxfId="673" priority="1051"/>
  </conditionalFormatting>
  <conditionalFormatting sqref="C4295">
    <cfRule type="duplicateValues" dxfId="672" priority="1050"/>
  </conditionalFormatting>
  <conditionalFormatting sqref="C4296">
    <cfRule type="duplicateValues" dxfId="671" priority="1049"/>
  </conditionalFormatting>
  <conditionalFormatting sqref="C4297">
    <cfRule type="duplicateValues" dxfId="670" priority="1048"/>
  </conditionalFormatting>
  <conditionalFormatting sqref="C4298">
    <cfRule type="duplicateValues" dxfId="669" priority="1046"/>
    <cfRule type="duplicateValues" dxfId="668" priority="1047"/>
  </conditionalFormatting>
  <conditionalFormatting sqref="C4299">
    <cfRule type="duplicateValues" dxfId="667" priority="1044"/>
    <cfRule type="duplicateValues" dxfId="666" priority="1045"/>
  </conditionalFormatting>
  <conditionalFormatting sqref="C4300">
    <cfRule type="duplicateValues" dxfId="665" priority="1042"/>
    <cfRule type="duplicateValues" dxfId="664" priority="1043"/>
  </conditionalFormatting>
  <conditionalFormatting sqref="C4301">
    <cfRule type="duplicateValues" dxfId="663" priority="1040"/>
    <cfRule type="duplicateValues" dxfId="662" priority="1041"/>
  </conditionalFormatting>
  <conditionalFormatting sqref="C4302:C4319">
    <cfRule type="duplicateValues" dxfId="661" priority="1039"/>
  </conditionalFormatting>
  <conditionalFormatting sqref="C4320:C4326">
    <cfRule type="duplicateValues" dxfId="660" priority="1038"/>
  </conditionalFormatting>
  <conditionalFormatting sqref="C4327:C4329">
    <cfRule type="duplicateValues" dxfId="659" priority="1037"/>
  </conditionalFormatting>
  <conditionalFormatting sqref="C4330:C4335">
    <cfRule type="duplicateValues" dxfId="658" priority="1036"/>
  </conditionalFormatting>
  <conditionalFormatting sqref="C4336:C4339">
    <cfRule type="duplicateValues" dxfId="657" priority="1035"/>
  </conditionalFormatting>
  <conditionalFormatting sqref="C4340:C4345">
    <cfRule type="duplicateValues" dxfId="656" priority="1034"/>
  </conditionalFormatting>
  <conditionalFormatting sqref="C4346:C4348">
    <cfRule type="duplicateValues" dxfId="655" priority="1033"/>
  </conditionalFormatting>
  <conditionalFormatting sqref="C4349">
    <cfRule type="duplicateValues" dxfId="654" priority="1032"/>
  </conditionalFormatting>
  <conditionalFormatting sqref="C4350:C4351">
    <cfRule type="duplicateValues" dxfId="653" priority="1031"/>
  </conditionalFormatting>
  <conditionalFormatting sqref="C4352">
    <cfRule type="duplicateValues" dxfId="652" priority="1030"/>
  </conditionalFormatting>
  <conditionalFormatting sqref="C4353">
    <cfRule type="duplicateValues" dxfId="651" priority="1029"/>
  </conditionalFormatting>
  <conditionalFormatting sqref="C4354:C4356">
    <cfRule type="duplicateValues" dxfId="650" priority="1028"/>
  </conditionalFormatting>
  <conditionalFormatting sqref="C4357:C4358">
    <cfRule type="duplicateValues" dxfId="649" priority="1027"/>
  </conditionalFormatting>
  <conditionalFormatting sqref="C4359">
    <cfRule type="duplicateValues" dxfId="648" priority="1026"/>
  </conditionalFormatting>
  <conditionalFormatting sqref="C4360">
    <cfRule type="duplicateValues" dxfId="647" priority="1025"/>
  </conditionalFormatting>
  <conditionalFormatting sqref="C4361">
    <cfRule type="duplicateValues" dxfId="646" priority="1023"/>
    <cfRule type="duplicateValues" dxfId="645" priority="1024"/>
  </conditionalFormatting>
  <conditionalFormatting sqref="C4362:C4367">
    <cfRule type="duplicateValues" dxfId="644" priority="1022"/>
  </conditionalFormatting>
  <conditionalFormatting sqref="C4368">
    <cfRule type="duplicateValues" dxfId="643" priority="1021"/>
  </conditionalFormatting>
  <conditionalFormatting sqref="C4369">
    <cfRule type="duplicateValues" dxfId="642" priority="1020"/>
  </conditionalFormatting>
  <conditionalFormatting sqref="C4370">
    <cfRule type="duplicateValues" dxfId="641" priority="1019"/>
  </conditionalFormatting>
  <conditionalFormatting sqref="C4371">
    <cfRule type="duplicateValues" dxfId="640" priority="1013"/>
    <cfRule type="duplicateValues" dxfId="639" priority="1014"/>
  </conditionalFormatting>
  <conditionalFormatting sqref="C4372">
    <cfRule type="duplicateValues" dxfId="638" priority="1011"/>
    <cfRule type="duplicateValues" dxfId="637" priority="1012"/>
  </conditionalFormatting>
  <conditionalFormatting sqref="C4373">
    <cfRule type="duplicateValues" dxfId="636" priority="1009"/>
    <cfRule type="duplicateValues" dxfId="635" priority="1010"/>
  </conditionalFormatting>
  <conditionalFormatting sqref="C4374:C4376">
    <cfRule type="duplicateValues" dxfId="634" priority="1017"/>
  </conditionalFormatting>
  <conditionalFormatting sqref="C4377">
    <cfRule type="duplicateValues" dxfId="633" priority="1016"/>
  </conditionalFormatting>
  <conditionalFormatting sqref="C4378">
    <cfRule type="duplicateValues" dxfId="632" priority="1015"/>
  </conditionalFormatting>
  <conditionalFormatting sqref="C4379">
    <cfRule type="duplicateValues" dxfId="631" priority="1003"/>
    <cfRule type="duplicateValues" dxfId="630" priority="1004"/>
  </conditionalFormatting>
  <conditionalFormatting sqref="C4380">
    <cfRule type="duplicateValues" dxfId="629" priority="1002"/>
  </conditionalFormatting>
  <conditionalFormatting sqref="C4381:C4382">
    <cfRule type="duplicateValues" dxfId="628" priority="996"/>
  </conditionalFormatting>
  <conditionalFormatting sqref="C4383">
    <cfRule type="duplicateValues" dxfId="627" priority="997"/>
  </conditionalFormatting>
  <conditionalFormatting sqref="C4384">
    <cfRule type="duplicateValues" dxfId="626" priority="998"/>
  </conditionalFormatting>
  <conditionalFormatting sqref="C4385">
    <cfRule type="duplicateValues" dxfId="625" priority="999"/>
  </conditionalFormatting>
  <conditionalFormatting sqref="C4386">
    <cfRule type="duplicateValues" dxfId="624" priority="1000"/>
  </conditionalFormatting>
  <conditionalFormatting sqref="C4387">
    <cfRule type="duplicateValues" dxfId="623" priority="1001"/>
  </conditionalFormatting>
  <conditionalFormatting sqref="C4388">
    <cfRule type="duplicateValues" dxfId="622" priority="995"/>
  </conditionalFormatting>
  <conditionalFormatting sqref="C4389">
    <cfRule type="duplicateValues" dxfId="621" priority="994"/>
  </conditionalFormatting>
  <conditionalFormatting sqref="C4390">
    <cfRule type="duplicateValues" dxfId="620" priority="993"/>
  </conditionalFormatting>
  <conditionalFormatting sqref="C4391">
    <cfRule type="duplicateValues" dxfId="619" priority="992"/>
  </conditionalFormatting>
  <conditionalFormatting sqref="C4392">
    <cfRule type="duplicateValues" dxfId="618" priority="991"/>
  </conditionalFormatting>
  <conditionalFormatting sqref="C4393">
    <cfRule type="duplicateValues" dxfId="617" priority="990"/>
  </conditionalFormatting>
  <conditionalFormatting sqref="C4394">
    <cfRule type="duplicateValues" dxfId="616" priority="989"/>
  </conditionalFormatting>
  <conditionalFormatting sqref="C4395">
    <cfRule type="duplicateValues" dxfId="615" priority="988"/>
  </conditionalFormatting>
  <conditionalFormatting sqref="C4396">
    <cfRule type="duplicateValues" dxfId="614" priority="987"/>
  </conditionalFormatting>
  <conditionalFormatting sqref="C4397">
    <cfRule type="duplicateValues" dxfId="613" priority="986"/>
  </conditionalFormatting>
  <conditionalFormatting sqref="C4398">
    <cfRule type="duplicateValues" dxfId="612" priority="985"/>
  </conditionalFormatting>
  <conditionalFormatting sqref="C4399">
    <cfRule type="duplicateValues" dxfId="611" priority="984"/>
  </conditionalFormatting>
  <conditionalFormatting sqref="C4400">
    <cfRule type="duplicateValues" dxfId="610" priority="983"/>
  </conditionalFormatting>
  <conditionalFormatting sqref="C4401">
    <cfRule type="duplicateValues" dxfId="609" priority="982"/>
  </conditionalFormatting>
  <conditionalFormatting sqref="C4402">
    <cfRule type="duplicateValues" dxfId="608" priority="981"/>
  </conditionalFormatting>
  <conditionalFormatting sqref="C4403">
    <cfRule type="duplicateValues" dxfId="607" priority="980"/>
  </conditionalFormatting>
  <conditionalFormatting sqref="C4404">
    <cfRule type="duplicateValues" dxfId="606" priority="978"/>
  </conditionalFormatting>
  <conditionalFormatting sqref="C4405">
    <cfRule type="duplicateValues" dxfId="605" priority="979"/>
  </conditionalFormatting>
  <conditionalFormatting sqref="C4406">
    <cfRule type="duplicateValues" dxfId="604" priority="977"/>
  </conditionalFormatting>
  <conditionalFormatting sqref="C4407">
    <cfRule type="duplicateValues" dxfId="603" priority="976"/>
  </conditionalFormatting>
  <conditionalFormatting sqref="C4408">
    <cfRule type="duplicateValues" dxfId="602" priority="975"/>
  </conditionalFormatting>
  <conditionalFormatting sqref="C4409">
    <cfRule type="duplicateValues" dxfId="601" priority="974"/>
  </conditionalFormatting>
  <conditionalFormatting sqref="C4441">
    <cfRule type="duplicateValues" dxfId="600" priority="972"/>
    <cfRule type="duplicateValues" dxfId="599" priority="973"/>
  </conditionalFormatting>
  <conditionalFormatting sqref="C4442">
    <cfRule type="duplicateValues" dxfId="598" priority="970"/>
    <cfRule type="duplicateValues" dxfId="597" priority="971"/>
  </conditionalFormatting>
  <conditionalFormatting sqref="C4443:C4444">
    <cfRule type="duplicateValues" dxfId="596" priority="968"/>
    <cfRule type="duplicateValues" dxfId="595" priority="969"/>
  </conditionalFormatting>
  <conditionalFormatting sqref="C4445">
    <cfRule type="duplicateValues" dxfId="594" priority="967"/>
  </conditionalFormatting>
  <conditionalFormatting sqref="C4446">
    <cfRule type="duplicateValues" dxfId="593" priority="960"/>
  </conditionalFormatting>
  <conditionalFormatting sqref="C4447">
    <cfRule type="duplicateValues" dxfId="592" priority="959"/>
  </conditionalFormatting>
  <conditionalFormatting sqref="C4448">
    <cfRule type="duplicateValues" dxfId="591" priority="961"/>
  </conditionalFormatting>
  <conditionalFormatting sqref="C4449">
    <cfRule type="duplicateValues" dxfId="590" priority="962"/>
  </conditionalFormatting>
  <conditionalFormatting sqref="C4450">
    <cfRule type="duplicateValues" dxfId="589" priority="963"/>
  </conditionalFormatting>
  <conditionalFormatting sqref="C4451">
    <cfRule type="duplicateValues" dxfId="588" priority="964"/>
  </conditionalFormatting>
  <conditionalFormatting sqref="C4452">
    <cfRule type="duplicateValues" dxfId="587" priority="965"/>
  </conditionalFormatting>
  <conditionalFormatting sqref="C4453">
    <cfRule type="duplicateValues" dxfId="586" priority="966"/>
  </conditionalFormatting>
  <conditionalFormatting sqref="C4454:C4458">
    <cfRule type="duplicateValues" dxfId="585" priority="958"/>
  </conditionalFormatting>
  <conditionalFormatting sqref="C4459:C4461">
    <cfRule type="duplicateValues" dxfId="584" priority="957"/>
  </conditionalFormatting>
  <conditionalFormatting sqref="C4462:C4464">
    <cfRule type="duplicateValues" dxfId="583" priority="956"/>
  </conditionalFormatting>
  <conditionalFormatting sqref="C4465:C4466">
    <cfRule type="duplicateValues" dxfId="582" priority="955"/>
  </conditionalFormatting>
  <conditionalFormatting sqref="C4467">
    <cfRule type="duplicateValues" dxfId="581" priority="954"/>
  </conditionalFormatting>
  <conditionalFormatting sqref="C4468">
    <cfRule type="duplicateValues" dxfId="580" priority="953"/>
  </conditionalFormatting>
  <conditionalFormatting sqref="C4469:C4474">
    <cfRule type="duplicateValues" dxfId="579" priority="951"/>
    <cfRule type="duplicateValues" dxfId="578" priority="952"/>
  </conditionalFormatting>
  <conditionalFormatting sqref="C4475">
    <cfRule type="duplicateValues" dxfId="577" priority="950"/>
  </conditionalFormatting>
  <conditionalFormatting sqref="C4476:C4478">
    <cfRule type="duplicateValues" dxfId="576" priority="949"/>
  </conditionalFormatting>
  <conditionalFormatting sqref="C4479:C4482">
    <cfRule type="duplicateValues" dxfId="575" priority="948"/>
  </conditionalFormatting>
  <conditionalFormatting sqref="C4483">
    <cfRule type="duplicateValues" dxfId="574" priority="947"/>
  </conditionalFormatting>
  <conditionalFormatting sqref="C4484:C4491">
    <cfRule type="duplicateValues" dxfId="573" priority="946"/>
  </conditionalFormatting>
  <conditionalFormatting sqref="C4492">
    <cfRule type="duplicateValues" dxfId="572" priority="945"/>
  </conditionalFormatting>
  <conditionalFormatting sqref="C4493">
    <cfRule type="duplicateValues" dxfId="571" priority="944"/>
  </conditionalFormatting>
  <conditionalFormatting sqref="C4494">
    <cfRule type="duplicateValues" dxfId="570" priority="943"/>
  </conditionalFormatting>
  <conditionalFormatting sqref="C4495">
    <cfRule type="duplicateValues" dxfId="569" priority="942"/>
  </conditionalFormatting>
  <conditionalFormatting sqref="C4496">
    <cfRule type="duplicateValues" dxfId="568" priority="941"/>
  </conditionalFormatting>
  <conditionalFormatting sqref="C4497">
    <cfRule type="duplicateValues" dxfId="567" priority="940"/>
  </conditionalFormatting>
  <conditionalFormatting sqref="C4498">
    <cfRule type="duplicateValues" dxfId="566" priority="934"/>
  </conditionalFormatting>
  <conditionalFormatting sqref="C4499">
    <cfRule type="duplicateValues" dxfId="565" priority="936"/>
  </conditionalFormatting>
  <conditionalFormatting sqref="C4500">
    <cfRule type="duplicateValues" dxfId="564" priority="935"/>
  </conditionalFormatting>
  <conditionalFormatting sqref="C4501">
    <cfRule type="duplicateValues" dxfId="563" priority="937"/>
  </conditionalFormatting>
  <conditionalFormatting sqref="C4502">
    <cfRule type="duplicateValues" dxfId="562" priority="938"/>
  </conditionalFormatting>
  <conditionalFormatting sqref="C4503">
    <cfRule type="duplicateValues" dxfId="561" priority="939"/>
  </conditionalFormatting>
  <conditionalFormatting sqref="C4504">
    <cfRule type="duplicateValues" dxfId="560" priority="933"/>
  </conditionalFormatting>
  <conditionalFormatting sqref="C4505">
    <cfRule type="duplicateValues" dxfId="559" priority="932"/>
  </conditionalFormatting>
  <conditionalFormatting sqref="C4506">
    <cfRule type="duplicateValues" dxfId="558" priority="931"/>
  </conditionalFormatting>
  <conditionalFormatting sqref="C4507">
    <cfRule type="duplicateValues" dxfId="557" priority="930"/>
  </conditionalFormatting>
  <conditionalFormatting sqref="C4508">
    <cfRule type="duplicateValues" dxfId="556" priority="929"/>
  </conditionalFormatting>
  <conditionalFormatting sqref="C4509">
    <cfRule type="duplicateValues" dxfId="555" priority="928"/>
  </conditionalFormatting>
  <conditionalFormatting sqref="C4510">
    <cfRule type="duplicateValues" dxfId="554" priority="927"/>
  </conditionalFormatting>
  <conditionalFormatting sqref="C4511">
    <cfRule type="duplicateValues" dxfId="553" priority="926"/>
  </conditionalFormatting>
  <conditionalFormatting sqref="C4512:C4517">
    <cfRule type="duplicateValues" dxfId="552" priority="925"/>
  </conditionalFormatting>
  <conditionalFormatting sqref="C4518:C4523">
    <cfRule type="duplicateValues" dxfId="551" priority="924"/>
  </conditionalFormatting>
  <conditionalFormatting sqref="C4524">
    <cfRule type="duplicateValues" dxfId="550" priority="923"/>
  </conditionalFormatting>
  <conditionalFormatting sqref="C4525">
    <cfRule type="duplicateValues" dxfId="549" priority="922"/>
  </conditionalFormatting>
  <conditionalFormatting sqref="C4526">
    <cfRule type="duplicateValues" dxfId="548" priority="921"/>
  </conditionalFormatting>
  <conditionalFormatting sqref="C4527">
    <cfRule type="duplicateValues" dxfId="547" priority="920"/>
  </conditionalFormatting>
  <conditionalFormatting sqref="C4528">
    <cfRule type="duplicateValues" dxfId="546" priority="918"/>
    <cfRule type="duplicateValues" dxfId="545" priority="919"/>
  </conditionalFormatting>
  <conditionalFormatting sqref="C4529">
    <cfRule type="duplicateValues" dxfId="544" priority="916"/>
    <cfRule type="duplicateValues" dxfId="543" priority="917"/>
  </conditionalFormatting>
  <conditionalFormatting sqref="C4530:C4533">
    <cfRule type="duplicateValues" dxfId="542" priority="915"/>
  </conditionalFormatting>
  <conditionalFormatting sqref="C4534:C4535">
    <cfRule type="duplicateValues" dxfId="541" priority="914"/>
  </conditionalFormatting>
  <conditionalFormatting sqref="C4536">
    <cfRule type="duplicateValues" dxfId="540" priority="913"/>
  </conditionalFormatting>
  <conditionalFormatting sqref="C4537">
    <cfRule type="duplicateValues" dxfId="539" priority="912"/>
  </conditionalFormatting>
  <conditionalFormatting sqref="C4538">
    <cfRule type="duplicateValues" dxfId="538" priority="911"/>
  </conditionalFormatting>
  <conditionalFormatting sqref="C4539">
    <cfRule type="duplicateValues" dxfId="537" priority="910"/>
  </conditionalFormatting>
  <conditionalFormatting sqref="C4540:C4543">
    <cfRule type="duplicateValues" dxfId="536" priority="909"/>
  </conditionalFormatting>
  <conditionalFormatting sqref="C4544:C4546">
    <cfRule type="duplicateValues" dxfId="535" priority="907"/>
    <cfRule type="duplicateValues" dxfId="534" priority="908"/>
  </conditionalFormatting>
  <conditionalFormatting sqref="C4547">
    <cfRule type="duplicateValues" dxfId="533" priority="906"/>
  </conditionalFormatting>
  <conditionalFormatting sqref="C4548">
    <cfRule type="duplicateValues" dxfId="532" priority="905"/>
  </conditionalFormatting>
  <conditionalFormatting sqref="C4549:C4550">
    <cfRule type="duplicateValues" dxfId="531" priority="904"/>
  </conditionalFormatting>
  <conditionalFormatting sqref="C4551">
    <cfRule type="duplicateValues" dxfId="530" priority="903"/>
  </conditionalFormatting>
  <conditionalFormatting sqref="C4552:C4555">
    <cfRule type="duplicateValues" dxfId="529" priority="901"/>
    <cfRule type="duplicateValues" dxfId="528" priority="902"/>
  </conditionalFormatting>
  <conditionalFormatting sqref="C4556">
    <cfRule type="duplicateValues" dxfId="527" priority="900"/>
  </conditionalFormatting>
  <conditionalFormatting sqref="C4557">
    <cfRule type="duplicateValues" dxfId="526" priority="899"/>
  </conditionalFormatting>
  <conditionalFormatting sqref="C4558">
    <cfRule type="duplicateValues" dxfId="525" priority="898"/>
  </conditionalFormatting>
  <conditionalFormatting sqref="C4559">
    <cfRule type="duplicateValues" dxfId="524" priority="897"/>
  </conditionalFormatting>
  <conditionalFormatting sqref="C4560">
    <cfRule type="duplicateValues" dxfId="523" priority="893"/>
  </conditionalFormatting>
  <conditionalFormatting sqref="C4561">
    <cfRule type="duplicateValues" dxfId="522" priority="894"/>
  </conditionalFormatting>
  <conditionalFormatting sqref="C4562">
    <cfRule type="duplicateValues" dxfId="521" priority="895"/>
  </conditionalFormatting>
  <conditionalFormatting sqref="C4563">
    <cfRule type="duplicateValues" dxfId="520" priority="896"/>
  </conditionalFormatting>
  <conditionalFormatting sqref="C4564">
    <cfRule type="duplicateValues" dxfId="519" priority="892"/>
  </conditionalFormatting>
  <conditionalFormatting sqref="C4565">
    <cfRule type="duplicateValues" dxfId="518" priority="891"/>
  </conditionalFormatting>
  <conditionalFormatting sqref="C4566">
    <cfRule type="duplicateValues" dxfId="517" priority="890"/>
  </conditionalFormatting>
  <conditionalFormatting sqref="C4567">
    <cfRule type="duplicateValues" dxfId="516" priority="889"/>
  </conditionalFormatting>
  <conditionalFormatting sqref="C4568">
    <cfRule type="duplicateValues" dxfId="515" priority="888"/>
  </conditionalFormatting>
  <conditionalFormatting sqref="C4569">
    <cfRule type="duplicateValues" dxfId="514" priority="887"/>
  </conditionalFormatting>
  <conditionalFormatting sqref="C4570">
    <cfRule type="duplicateValues" dxfId="513" priority="886"/>
  </conditionalFormatting>
  <conditionalFormatting sqref="C4571">
    <cfRule type="duplicateValues" dxfId="512" priority="885"/>
  </conditionalFormatting>
  <conditionalFormatting sqref="C4572">
    <cfRule type="duplicateValues" dxfId="511" priority="884"/>
  </conditionalFormatting>
  <conditionalFormatting sqref="C4573:C4574">
    <cfRule type="duplicateValues" dxfId="510" priority="883"/>
  </conditionalFormatting>
  <conditionalFormatting sqref="C4575:C4577">
    <cfRule type="duplicateValues" dxfId="509" priority="882"/>
  </conditionalFormatting>
  <conditionalFormatting sqref="C4578:C4580">
    <cfRule type="duplicateValues" dxfId="508" priority="881"/>
  </conditionalFormatting>
  <conditionalFormatting sqref="C4581">
    <cfRule type="duplicateValues" dxfId="507" priority="880"/>
  </conditionalFormatting>
  <conditionalFormatting sqref="C4582">
    <cfRule type="duplicateValues" dxfId="506" priority="879"/>
  </conditionalFormatting>
  <conditionalFormatting sqref="C4583">
    <cfRule type="duplicateValues" dxfId="505" priority="878"/>
  </conditionalFormatting>
  <conditionalFormatting sqref="C4584">
    <cfRule type="duplicateValues" dxfId="504" priority="877"/>
  </conditionalFormatting>
  <conditionalFormatting sqref="C4585">
    <cfRule type="duplicateValues" dxfId="503" priority="876"/>
  </conditionalFormatting>
  <conditionalFormatting sqref="C4586">
    <cfRule type="duplicateValues" dxfId="502" priority="874"/>
  </conditionalFormatting>
  <conditionalFormatting sqref="C4587">
    <cfRule type="duplicateValues" dxfId="501" priority="875"/>
  </conditionalFormatting>
  <conditionalFormatting sqref="C4588">
    <cfRule type="duplicateValues" dxfId="500" priority="873"/>
  </conditionalFormatting>
  <conditionalFormatting sqref="C4611">
    <cfRule type="duplicateValues" dxfId="499" priority="579"/>
  </conditionalFormatting>
  <conditionalFormatting sqref="C4625">
    <cfRule type="duplicateValues" dxfId="498" priority="578"/>
  </conditionalFormatting>
  <conditionalFormatting sqref="C4626">
    <cfRule type="duplicateValues" dxfId="497" priority="851"/>
    <cfRule type="duplicateValues" dxfId="496" priority="852"/>
  </conditionalFormatting>
  <conditionalFormatting sqref="C4627">
    <cfRule type="duplicateValues" dxfId="495" priority="850"/>
  </conditionalFormatting>
  <conditionalFormatting sqref="C4628">
    <cfRule type="duplicateValues" dxfId="494" priority="849"/>
  </conditionalFormatting>
  <conditionalFormatting sqref="C4629">
    <cfRule type="duplicateValues" dxfId="493" priority="848"/>
  </conditionalFormatting>
  <conditionalFormatting sqref="C4630">
    <cfRule type="duplicateValues" dxfId="492" priority="847"/>
  </conditionalFormatting>
  <conditionalFormatting sqref="C4631">
    <cfRule type="duplicateValues" dxfId="491" priority="846"/>
  </conditionalFormatting>
  <conditionalFormatting sqref="C4632">
    <cfRule type="duplicateValues" dxfId="490" priority="845"/>
  </conditionalFormatting>
  <conditionalFormatting sqref="C4633">
    <cfRule type="duplicateValues" dxfId="489" priority="844"/>
  </conditionalFormatting>
  <conditionalFormatting sqref="C4634">
    <cfRule type="duplicateValues" dxfId="488" priority="843"/>
  </conditionalFormatting>
  <conditionalFormatting sqref="C4635">
    <cfRule type="duplicateValues" dxfId="487" priority="842"/>
  </conditionalFormatting>
  <conditionalFormatting sqref="C4636">
    <cfRule type="duplicateValues" dxfId="486" priority="841"/>
  </conditionalFormatting>
  <conditionalFormatting sqref="C4637">
    <cfRule type="duplicateValues" dxfId="485" priority="840"/>
  </conditionalFormatting>
  <conditionalFormatting sqref="C4638:C4643">
    <cfRule type="duplicateValues" dxfId="484" priority="839"/>
  </conditionalFormatting>
  <conditionalFormatting sqref="C4644:C4647">
    <cfRule type="duplicateValues" dxfId="483" priority="838"/>
  </conditionalFormatting>
  <conditionalFormatting sqref="C4648">
    <cfRule type="duplicateValues" dxfId="482" priority="837"/>
  </conditionalFormatting>
  <conditionalFormatting sqref="C4649:C4653">
    <cfRule type="duplicateValues" dxfId="481" priority="836"/>
  </conditionalFormatting>
  <conditionalFormatting sqref="C4654:C4655">
    <cfRule type="duplicateValues" dxfId="480" priority="835"/>
  </conditionalFormatting>
  <conditionalFormatting sqref="C4656">
    <cfRule type="duplicateValues" dxfId="479" priority="834"/>
  </conditionalFormatting>
  <conditionalFormatting sqref="C4657">
    <cfRule type="duplicateValues" dxfId="478" priority="833"/>
  </conditionalFormatting>
  <conditionalFormatting sqref="C4658:C4662">
    <cfRule type="duplicateValues" dxfId="477" priority="832"/>
  </conditionalFormatting>
  <conditionalFormatting sqref="C4663">
    <cfRule type="duplicateValues" dxfId="476" priority="830"/>
    <cfRule type="duplicateValues" dxfId="475" priority="831"/>
  </conditionalFormatting>
  <conditionalFormatting sqref="C4664">
    <cfRule type="duplicateValues" dxfId="474" priority="828"/>
    <cfRule type="duplicateValues" dxfId="473" priority="829"/>
  </conditionalFormatting>
  <conditionalFormatting sqref="C4665:C4673">
    <cfRule type="duplicateValues" dxfId="472" priority="826"/>
    <cfRule type="duplicateValues" dxfId="471" priority="827"/>
  </conditionalFormatting>
  <conditionalFormatting sqref="C4674:C4679">
    <cfRule type="duplicateValues" dxfId="470" priority="825"/>
  </conditionalFormatting>
  <conditionalFormatting sqref="C4680:C4683">
    <cfRule type="duplicateValues" dxfId="469" priority="824"/>
  </conditionalFormatting>
  <conditionalFormatting sqref="C4684:C4687">
    <cfRule type="duplicateValues" dxfId="468" priority="823"/>
  </conditionalFormatting>
  <conditionalFormatting sqref="C4688:C4689">
    <cfRule type="duplicateValues" dxfId="467" priority="822"/>
  </conditionalFormatting>
  <conditionalFormatting sqref="C4690">
    <cfRule type="duplicateValues" dxfId="466" priority="821"/>
  </conditionalFormatting>
  <conditionalFormatting sqref="C4691:C4692">
    <cfRule type="duplicateValues" dxfId="465" priority="820"/>
  </conditionalFormatting>
  <conditionalFormatting sqref="C4693:C4694">
    <cfRule type="duplicateValues" dxfId="464" priority="819"/>
  </conditionalFormatting>
  <conditionalFormatting sqref="C4695:C4705">
    <cfRule type="duplicateValues" dxfId="463" priority="818"/>
  </conditionalFormatting>
  <conditionalFormatting sqref="C4706:C4708">
    <cfRule type="duplicateValues" dxfId="462" priority="817"/>
  </conditionalFormatting>
  <conditionalFormatting sqref="C4709:C4712">
    <cfRule type="duplicateValues" dxfId="461" priority="816"/>
  </conditionalFormatting>
  <conditionalFormatting sqref="C4713">
    <cfRule type="duplicateValues" dxfId="460" priority="814"/>
    <cfRule type="duplicateValues" dxfId="459" priority="815"/>
  </conditionalFormatting>
  <conditionalFormatting sqref="C4714">
    <cfRule type="duplicateValues" dxfId="458" priority="813"/>
  </conditionalFormatting>
  <conditionalFormatting sqref="C4715">
    <cfRule type="duplicateValues" dxfId="457" priority="812"/>
  </conditionalFormatting>
  <conditionalFormatting sqref="C4716">
    <cfRule type="duplicateValues" dxfId="456" priority="811"/>
  </conditionalFormatting>
  <conditionalFormatting sqref="C4717">
    <cfRule type="duplicateValues" dxfId="455" priority="809"/>
    <cfRule type="duplicateValues" dxfId="454" priority="810"/>
  </conditionalFormatting>
  <conditionalFormatting sqref="C4718:C4755">
    <cfRule type="duplicateValues" dxfId="453" priority="680"/>
  </conditionalFormatting>
  <conditionalFormatting sqref="C4756:C4780">
    <cfRule type="duplicateValues" dxfId="452" priority="679"/>
  </conditionalFormatting>
  <conditionalFormatting sqref="C4781:C4802">
    <cfRule type="duplicateValues" dxfId="451" priority="678"/>
  </conditionalFormatting>
  <conditionalFormatting sqref="C4807:C4821">
    <cfRule type="duplicateValues" dxfId="450" priority="677"/>
  </conditionalFormatting>
  <conditionalFormatting sqref="C4822">
    <cfRule type="duplicateValues" dxfId="449" priority="676"/>
  </conditionalFormatting>
  <conditionalFormatting sqref="C4823:C4831">
    <cfRule type="duplicateValues" dxfId="448" priority="675"/>
  </conditionalFormatting>
  <conditionalFormatting sqref="C4832:C4854">
    <cfRule type="duplicateValues" dxfId="447" priority="673"/>
    <cfRule type="duplicateValues" dxfId="446" priority="674"/>
  </conditionalFormatting>
  <conditionalFormatting sqref="C4855:C4857">
    <cfRule type="duplicateValues" dxfId="445" priority="672"/>
  </conditionalFormatting>
  <conditionalFormatting sqref="C4858:C4878">
    <cfRule type="duplicateValues" dxfId="444" priority="670"/>
    <cfRule type="duplicateValues" dxfId="443" priority="671"/>
  </conditionalFormatting>
  <conditionalFormatting sqref="C4879:C4880">
    <cfRule type="duplicateValues" dxfId="442" priority="668"/>
    <cfRule type="duplicateValues" dxfId="441" priority="669"/>
  </conditionalFormatting>
  <conditionalFormatting sqref="C4881:C4916">
    <cfRule type="duplicateValues" dxfId="440" priority="667"/>
  </conditionalFormatting>
  <conditionalFormatting sqref="C4917">
    <cfRule type="duplicateValues" dxfId="439" priority="665"/>
    <cfRule type="duplicateValues" dxfId="438" priority="666"/>
  </conditionalFormatting>
  <conditionalFormatting sqref="C4918:C4947">
    <cfRule type="duplicateValues" dxfId="437" priority="664"/>
  </conditionalFormatting>
  <conditionalFormatting sqref="C4948:C5002">
    <cfRule type="duplicateValues" dxfId="436" priority="663"/>
  </conditionalFormatting>
  <conditionalFormatting sqref="C5003:C5092">
    <cfRule type="duplicateValues" dxfId="435" priority="662"/>
  </conditionalFormatting>
  <conditionalFormatting sqref="C5093:C5109">
    <cfRule type="duplicateValues" dxfId="434" priority="661"/>
  </conditionalFormatting>
  <conditionalFormatting sqref="C5110:C5135">
    <cfRule type="duplicateValues" dxfId="433" priority="660"/>
  </conditionalFormatting>
  <conditionalFormatting sqref="C5136:C5142">
    <cfRule type="duplicateValues" dxfId="432" priority="659"/>
  </conditionalFormatting>
  <conditionalFormatting sqref="C5143:C5149">
    <cfRule type="duplicateValues" dxfId="431" priority="658"/>
  </conditionalFormatting>
  <conditionalFormatting sqref="C5150:C5152">
    <cfRule type="duplicateValues" dxfId="430" priority="657"/>
  </conditionalFormatting>
  <conditionalFormatting sqref="C5153">
    <cfRule type="duplicateValues" dxfId="429" priority="656"/>
  </conditionalFormatting>
  <conditionalFormatting sqref="C5154:C5155">
    <cfRule type="duplicateValues" dxfId="428" priority="655"/>
  </conditionalFormatting>
  <conditionalFormatting sqref="C5156">
    <cfRule type="duplicateValues" dxfId="427" priority="654"/>
  </conditionalFormatting>
  <conditionalFormatting sqref="C5157:C5160">
    <cfRule type="duplicateValues" dxfId="426" priority="653"/>
  </conditionalFormatting>
  <conditionalFormatting sqref="C5161:C5162">
    <cfRule type="duplicateValues" dxfId="425" priority="652"/>
  </conditionalFormatting>
  <conditionalFormatting sqref="C5163">
    <cfRule type="duplicateValues" dxfId="424" priority="651"/>
  </conditionalFormatting>
  <conditionalFormatting sqref="C5164">
    <cfRule type="duplicateValues" dxfId="423" priority="650"/>
  </conditionalFormatting>
  <conditionalFormatting sqref="C5165">
    <cfRule type="duplicateValues" dxfId="422" priority="649"/>
  </conditionalFormatting>
  <conditionalFormatting sqref="C5166">
    <cfRule type="duplicateValues" dxfId="421" priority="647"/>
    <cfRule type="duplicateValues" dxfId="420" priority="648"/>
  </conditionalFormatting>
  <conditionalFormatting sqref="C5167">
    <cfRule type="duplicateValues" dxfId="419" priority="645"/>
    <cfRule type="duplicateValues" dxfId="418" priority="646"/>
  </conditionalFormatting>
  <conditionalFormatting sqref="C5168">
    <cfRule type="duplicateValues" dxfId="417" priority="643"/>
    <cfRule type="duplicateValues" dxfId="416" priority="644"/>
  </conditionalFormatting>
  <conditionalFormatting sqref="C5169">
    <cfRule type="duplicateValues" dxfId="415" priority="642"/>
  </conditionalFormatting>
  <conditionalFormatting sqref="C5170">
    <cfRule type="duplicateValues" dxfId="414" priority="641"/>
  </conditionalFormatting>
  <conditionalFormatting sqref="C5171">
    <cfRule type="duplicateValues" dxfId="413" priority="640"/>
  </conditionalFormatting>
  <conditionalFormatting sqref="C5172">
    <cfRule type="duplicateValues" dxfId="412" priority="639"/>
  </conditionalFormatting>
  <conditionalFormatting sqref="C5173">
    <cfRule type="duplicateValues" dxfId="411" priority="638"/>
  </conditionalFormatting>
  <conditionalFormatting sqref="C5174">
    <cfRule type="duplicateValues" dxfId="410" priority="637"/>
  </conditionalFormatting>
  <conditionalFormatting sqref="C5175">
    <cfRule type="duplicateValues" dxfId="409" priority="636"/>
  </conditionalFormatting>
  <conditionalFormatting sqref="C5176">
    <cfRule type="duplicateValues" dxfId="408" priority="634"/>
    <cfRule type="duplicateValues" dxfId="407" priority="635"/>
  </conditionalFormatting>
  <conditionalFormatting sqref="C5177">
    <cfRule type="duplicateValues" dxfId="406" priority="632"/>
    <cfRule type="duplicateValues" dxfId="405" priority="633"/>
  </conditionalFormatting>
  <conditionalFormatting sqref="C5178">
    <cfRule type="duplicateValues" dxfId="404" priority="630"/>
    <cfRule type="duplicateValues" dxfId="403" priority="631"/>
  </conditionalFormatting>
  <conditionalFormatting sqref="C5179">
    <cfRule type="duplicateValues" dxfId="402" priority="629"/>
  </conditionalFormatting>
  <conditionalFormatting sqref="C5180">
    <cfRule type="duplicateValues" dxfId="401" priority="628"/>
  </conditionalFormatting>
  <conditionalFormatting sqref="C5181">
    <cfRule type="duplicateValues" dxfId="400" priority="627"/>
  </conditionalFormatting>
  <conditionalFormatting sqref="C5182">
    <cfRule type="duplicateValues" dxfId="399" priority="626"/>
  </conditionalFormatting>
  <conditionalFormatting sqref="C5183">
    <cfRule type="duplicateValues" dxfId="398" priority="625"/>
  </conditionalFormatting>
  <conditionalFormatting sqref="C5184:C5187">
    <cfRule type="duplicateValues" dxfId="397" priority="624"/>
  </conditionalFormatting>
  <conditionalFormatting sqref="C5188:C5192">
    <cfRule type="duplicateValues" dxfId="396" priority="623"/>
  </conditionalFormatting>
  <conditionalFormatting sqref="C5193:C5194">
    <cfRule type="duplicateValues" dxfId="395" priority="622"/>
  </conditionalFormatting>
  <conditionalFormatting sqref="C5195">
    <cfRule type="duplicateValues" dxfId="394" priority="621"/>
  </conditionalFormatting>
  <conditionalFormatting sqref="C5196">
    <cfRule type="duplicateValues" dxfId="393" priority="620"/>
  </conditionalFormatting>
  <conditionalFormatting sqref="C5197">
    <cfRule type="duplicateValues" dxfId="392" priority="619"/>
  </conditionalFormatting>
  <conditionalFormatting sqref="C5198:C5201">
    <cfRule type="duplicateValues" dxfId="391" priority="618"/>
  </conditionalFormatting>
  <conditionalFormatting sqref="C5202">
    <cfRule type="duplicateValues" dxfId="390" priority="617"/>
  </conditionalFormatting>
  <conditionalFormatting sqref="C5203:C5206">
    <cfRule type="duplicateValues" dxfId="389" priority="615"/>
    <cfRule type="duplicateValues" dxfId="388" priority="616"/>
  </conditionalFormatting>
  <conditionalFormatting sqref="C5207:C5211">
    <cfRule type="duplicateValues" dxfId="387" priority="614"/>
  </conditionalFormatting>
  <conditionalFormatting sqref="C5212:C5213">
    <cfRule type="duplicateValues" dxfId="386" priority="613"/>
  </conditionalFormatting>
  <conditionalFormatting sqref="C5214:C5215">
    <cfRule type="duplicateValues" dxfId="385" priority="612"/>
  </conditionalFormatting>
  <conditionalFormatting sqref="C5216:C5217">
    <cfRule type="duplicateValues" dxfId="384" priority="611"/>
  </conditionalFormatting>
  <conditionalFormatting sqref="C5218">
    <cfRule type="duplicateValues" dxfId="383" priority="610"/>
  </conditionalFormatting>
  <conditionalFormatting sqref="C5219">
    <cfRule type="duplicateValues" dxfId="382" priority="609"/>
  </conditionalFormatting>
  <conditionalFormatting sqref="C5220:C5224">
    <cfRule type="duplicateValues" dxfId="381" priority="607"/>
    <cfRule type="duplicateValues" dxfId="380" priority="608"/>
  </conditionalFormatting>
  <conditionalFormatting sqref="C5225">
    <cfRule type="duplicateValues" dxfId="379" priority="606"/>
  </conditionalFormatting>
  <conditionalFormatting sqref="C5226">
    <cfRule type="duplicateValues" dxfId="378" priority="605"/>
  </conditionalFormatting>
  <conditionalFormatting sqref="C5227:C5228">
    <cfRule type="duplicateValues" dxfId="377" priority="604"/>
  </conditionalFormatting>
  <conditionalFormatting sqref="C5229:C5232">
    <cfRule type="duplicateValues" dxfId="376" priority="603"/>
  </conditionalFormatting>
  <conditionalFormatting sqref="C5233:C5234">
    <cfRule type="duplicateValues" dxfId="375" priority="602"/>
  </conditionalFormatting>
  <conditionalFormatting sqref="C5235:C5236">
    <cfRule type="duplicateValues" dxfId="374" priority="601"/>
  </conditionalFormatting>
  <conditionalFormatting sqref="C5237">
    <cfRule type="duplicateValues" dxfId="373" priority="600"/>
  </conditionalFormatting>
  <conditionalFormatting sqref="C5238">
    <cfRule type="duplicateValues" dxfId="372" priority="599"/>
  </conditionalFormatting>
  <conditionalFormatting sqref="C5239">
    <cfRule type="duplicateValues" dxfId="371" priority="598"/>
  </conditionalFormatting>
  <conditionalFormatting sqref="C5240">
    <cfRule type="duplicateValues" dxfId="370" priority="597"/>
  </conditionalFormatting>
  <conditionalFormatting sqref="C5241">
    <cfRule type="duplicateValues" dxfId="369" priority="596"/>
  </conditionalFormatting>
  <conditionalFormatting sqref="C5242">
    <cfRule type="duplicateValues" dxfId="368" priority="595"/>
  </conditionalFormatting>
  <conditionalFormatting sqref="C5243">
    <cfRule type="duplicateValues" dxfId="367" priority="594"/>
  </conditionalFormatting>
  <conditionalFormatting sqref="C5244">
    <cfRule type="duplicateValues" dxfId="366" priority="593"/>
  </conditionalFormatting>
  <conditionalFormatting sqref="C5245:C5257">
    <cfRule type="duplicateValues" dxfId="365" priority="592"/>
  </conditionalFormatting>
  <conditionalFormatting sqref="C5258:C5263">
    <cfRule type="duplicateValues" dxfId="364" priority="591"/>
  </conditionalFormatting>
  <conditionalFormatting sqref="C5264:C5267">
    <cfRule type="duplicateValues" dxfId="363" priority="590"/>
  </conditionalFormatting>
  <conditionalFormatting sqref="C5268:C5269">
    <cfRule type="duplicateValues" dxfId="362" priority="589"/>
  </conditionalFormatting>
  <conditionalFormatting sqref="C5270:C5277">
    <cfRule type="duplicateValues" dxfId="361" priority="588"/>
  </conditionalFormatting>
  <conditionalFormatting sqref="C5278:C5281">
    <cfRule type="duplicateValues" dxfId="360" priority="587"/>
  </conditionalFormatting>
  <conditionalFormatting sqref="C5282:C5286">
    <cfRule type="duplicateValues" dxfId="359" priority="586"/>
  </conditionalFormatting>
  <conditionalFormatting sqref="C5287:C5291">
    <cfRule type="duplicateValues" dxfId="358" priority="585"/>
  </conditionalFormatting>
  <conditionalFormatting sqref="C5292:C5299">
    <cfRule type="duplicateValues" dxfId="357" priority="584"/>
  </conditionalFormatting>
  <conditionalFormatting sqref="C5300">
    <cfRule type="duplicateValues" dxfId="356" priority="580"/>
  </conditionalFormatting>
  <conditionalFormatting sqref="C5301">
    <cfRule type="duplicateValues" dxfId="355" priority="582"/>
  </conditionalFormatting>
  <conditionalFormatting sqref="C5302">
    <cfRule type="duplicateValues" dxfId="354" priority="581"/>
  </conditionalFormatting>
  <conditionalFormatting sqref="C5303">
    <cfRule type="duplicateValues" dxfId="353" priority="576"/>
    <cfRule type="duplicateValues" dxfId="352" priority="577"/>
  </conditionalFormatting>
  <conditionalFormatting sqref="C5304:C5312">
    <cfRule type="duplicateValues" dxfId="351" priority="575"/>
  </conditionalFormatting>
  <conditionalFormatting sqref="C5313:C5314">
    <cfRule type="duplicateValues" dxfId="350" priority="574"/>
  </conditionalFormatting>
  <conditionalFormatting sqref="C5315:C5316">
    <cfRule type="duplicateValues" dxfId="349" priority="573"/>
  </conditionalFormatting>
  <conditionalFormatting sqref="C5317:C5319">
    <cfRule type="duplicateValues" dxfId="348" priority="572"/>
  </conditionalFormatting>
  <conditionalFormatting sqref="C5320:C5324">
    <cfRule type="duplicateValues" dxfId="347" priority="571"/>
  </conditionalFormatting>
  <conditionalFormatting sqref="C5325:C5328">
    <cfRule type="duplicateValues" dxfId="346" priority="570"/>
  </conditionalFormatting>
  <conditionalFormatting sqref="C5329:C5330">
    <cfRule type="duplicateValues" dxfId="345" priority="569"/>
  </conditionalFormatting>
  <conditionalFormatting sqref="C5331:C5334">
    <cfRule type="duplicateValues" dxfId="344" priority="567"/>
    <cfRule type="duplicateValues" dxfId="343" priority="568"/>
  </conditionalFormatting>
  <conditionalFormatting sqref="C5335">
    <cfRule type="duplicateValues" dxfId="342" priority="566"/>
  </conditionalFormatting>
  <conditionalFormatting sqref="C5336:C5339">
    <cfRule type="duplicateValues" dxfId="341" priority="565"/>
  </conditionalFormatting>
  <conditionalFormatting sqref="C5340:C5341">
    <cfRule type="duplicateValues" dxfId="340" priority="564"/>
  </conditionalFormatting>
  <conditionalFormatting sqref="C5342:C5343">
    <cfRule type="duplicateValues" dxfId="339" priority="562"/>
    <cfRule type="duplicateValues" dxfId="338" priority="563"/>
  </conditionalFormatting>
  <conditionalFormatting sqref="C5344:C5356">
    <cfRule type="duplicateValues" dxfId="337" priority="561"/>
  </conditionalFormatting>
  <conditionalFormatting sqref="C5357:C5367">
    <cfRule type="duplicateValues" dxfId="336" priority="560"/>
  </conditionalFormatting>
  <conditionalFormatting sqref="C5368:C5369">
    <cfRule type="duplicateValues" dxfId="335" priority="559"/>
  </conditionalFormatting>
  <conditionalFormatting sqref="C5370:C5375">
    <cfRule type="duplicateValues" dxfId="334" priority="558"/>
  </conditionalFormatting>
  <conditionalFormatting sqref="C5376:C5377">
    <cfRule type="duplicateValues" dxfId="333" priority="557"/>
  </conditionalFormatting>
  <conditionalFormatting sqref="C5378:C5382">
    <cfRule type="duplicateValues" dxfId="332" priority="556"/>
  </conditionalFormatting>
  <conditionalFormatting sqref="C5383:C5386">
    <cfRule type="duplicateValues" dxfId="331" priority="555"/>
  </conditionalFormatting>
  <conditionalFormatting sqref="C5387:C5391">
    <cfRule type="duplicateValues" dxfId="330" priority="553"/>
    <cfRule type="duplicateValues" dxfId="329" priority="554"/>
  </conditionalFormatting>
  <conditionalFormatting sqref="C5392:C5393">
    <cfRule type="duplicateValues" dxfId="328" priority="552"/>
  </conditionalFormatting>
  <conditionalFormatting sqref="C5394:C5399">
    <cfRule type="duplicateValues" dxfId="327" priority="551"/>
  </conditionalFormatting>
  <conditionalFormatting sqref="C5400:C5406">
    <cfRule type="duplicateValues" dxfId="326" priority="550"/>
  </conditionalFormatting>
  <conditionalFormatting sqref="C5407">
    <cfRule type="duplicateValues" dxfId="325" priority="549"/>
  </conditionalFormatting>
  <conditionalFormatting sqref="C5408:C5414">
    <cfRule type="duplicateValues" dxfId="324" priority="548"/>
  </conditionalFormatting>
  <conditionalFormatting sqref="C5415">
    <cfRule type="duplicateValues" dxfId="323" priority="547"/>
  </conditionalFormatting>
  <conditionalFormatting sqref="C5416">
    <cfRule type="duplicateValues" dxfId="322" priority="546"/>
  </conditionalFormatting>
  <conditionalFormatting sqref="C5417">
    <cfRule type="duplicateValues" dxfId="321" priority="545"/>
  </conditionalFormatting>
  <conditionalFormatting sqref="C5418">
    <cfRule type="duplicateValues" dxfId="320" priority="544"/>
  </conditionalFormatting>
  <conditionalFormatting sqref="C5419">
    <cfRule type="duplicateValues" dxfId="319" priority="543"/>
  </conditionalFormatting>
  <conditionalFormatting sqref="C5420">
    <cfRule type="duplicateValues" dxfId="318" priority="542"/>
  </conditionalFormatting>
  <conditionalFormatting sqref="C5421">
    <cfRule type="duplicateValues" dxfId="317" priority="541"/>
  </conditionalFormatting>
  <conditionalFormatting sqref="C5422">
    <cfRule type="duplicateValues" dxfId="316" priority="540"/>
  </conditionalFormatting>
  <conditionalFormatting sqref="C5423">
    <cfRule type="duplicateValues" dxfId="315" priority="539"/>
  </conditionalFormatting>
  <conditionalFormatting sqref="C5424">
    <cfRule type="duplicateValues" dxfId="314" priority="538"/>
  </conditionalFormatting>
  <conditionalFormatting sqref="C5425">
    <cfRule type="duplicateValues" dxfId="313" priority="537"/>
  </conditionalFormatting>
  <conditionalFormatting sqref="C5426">
    <cfRule type="duplicateValues" dxfId="312" priority="536"/>
  </conditionalFormatting>
  <conditionalFormatting sqref="C5427:C5430">
    <cfRule type="duplicateValues" dxfId="311" priority="535"/>
  </conditionalFormatting>
  <conditionalFormatting sqref="C5431:C5435">
    <cfRule type="duplicateValues" dxfId="310" priority="534"/>
  </conditionalFormatting>
  <conditionalFormatting sqref="C5436:C5440">
    <cfRule type="duplicateValues" dxfId="309" priority="533"/>
  </conditionalFormatting>
  <conditionalFormatting sqref="C5441:C5446">
    <cfRule type="duplicateValues" dxfId="308" priority="532"/>
  </conditionalFormatting>
  <conditionalFormatting sqref="C5447:C5448">
    <cfRule type="duplicateValues" dxfId="307" priority="530"/>
    <cfRule type="duplicateValues" dxfId="306" priority="531"/>
  </conditionalFormatting>
  <conditionalFormatting sqref="C5449:C5455">
    <cfRule type="duplicateValues" dxfId="305" priority="529"/>
  </conditionalFormatting>
  <conditionalFormatting sqref="C5456:C5457">
    <cfRule type="duplicateValues" dxfId="304" priority="528"/>
  </conditionalFormatting>
  <conditionalFormatting sqref="C5458">
    <cfRule type="duplicateValues" dxfId="303" priority="527"/>
  </conditionalFormatting>
  <conditionalFormatting sqref="C5459:C5461">
    <cfRule type="duplicateValues" dxfId="302" priority="526"/>
  </conditionalFormatting>
  <conditionalFormatting sqref="C5462">
    <cfRule type="duplicateValues" dxfId="301" priority="525"/>
  </conditionalFormatting>
  <conditionalFormatting sqref="C5463">
    <cfRule type="duplicateValues" dxfId="300" priority="524"/>
  </conditionalFormatting>
  <conditionalFormatting sqref="C5464:C5465">
    <cfRule type="duplicateValues" dxfId="299" priority="522"/>
    <cfRule type="duplicateValues" dxfId="298" priority="523"/>
  </conditionalFormatting>
  <conditionalFormatting sqref="C5466:C5468">
    <cfRule type="duplicateValues" dxfId="297" priority="521"/>
  </conditionalFormatting>
  <conditionalFormatting sqref="C5469:C5470">
    <cfRule type="duplicateValues" dxfId="296" priority="520"/>
  </conditionalFormatting>
  <conditionalFormatting sqref="C5471">
    <cfRule type="duplicateValues" dxfId="295" priority="519"/>
  </conditionalFormatting>
  <conditionalFormatting sqref="C5472:C5486">
    <cfRule type="duplicateValues" dxfId="294" priority="518"/>
  </conditionalFormatting>
  <conditionalFormatting sqref="C5487:C5492">
    <cfRule type="duplicateValues" dxfId="293" priority="517"/>
  </conditionalFormatting>
  <conditionalFormatting sqref="C5493:C5494">
    <cfRule type="duplicateValues" dxfId="292" priority="516"/>
  </conditionalFormatting>
  <conditionalFormatting sqref="C5495:C5499">
    <cfRule type="duplicateValues" dxfId="291" priority="515"/>
  </conditionalFormatting>
  <conditionalFormatting sqref="C5500:C5501">
    <cfRule type="duplicateValues" dxfId="290" priority="514"/>
  </conditionalFormatting>
  <conditionalFormatting sqref="C5502:C5511">
    <cfRule type="duplicateValues" dxfId="289" priority="513"/>
  </conditionalFormatting>
  <conditionalFormatting sqref="C5512:C5513">
    <cfRule type="duplicateValues" dxfId="288" priority="512"/>
  </conditionalFormatting>
  <conditionalFormatting sqref="C5514:C5521">
    <cfRule type="duplicateValues" dxfId="287" priority="511"/>
  </conditionalFormatting>
  <conditionalFormatting sqref="C5522:C5524">
    <cfRule type="duplicateValues" dxfId="286" priority="509"/>
    <cfRule type="duplicateValues" dxfId="285" priority="510"/>
  </conditionalFormatting>
  <conditionalFormatting sqref="C5525">
    <cfRule type="duplicateValues" dxfId="284" priority="508"/>
  </conditionalFormatting>
  <conditionalFormatting sqref="C5526:C5528">
    <cfRule type="duplicateValues" dxfId="283" priority="507"/>
  </conditionalFormatting>
  <conditionalFormatting sqref="C5529:C5533">
    <cfRule type="duplicateValues" dxfId="282" priority="506"/>
  </conditionalFormatting>
  <conditionalFormatting sqref="C5534">
    <cfRule type="duplicateValues" dxfId="281" priority="504"/>
    <cfRule type="duplicateValues" dxfId="280" priority="505"/>
  </conditionalFormatting>
  <conditionalFormatting sqref="C5535">
    <cfRule type="duplicateValues" dxfId="279" priority="502"/>
    <cfRule type="duplicateValues" dxfId="278" priority="503"/>
  </conditionalFormatting>
  <conditionalFormatting sqref="C5536:C5540">
    <cfRule type="duplicateValues" dxfId="277" priority="501"/>
  </conditionalFormatting>
  <conditionalFormatting sqref="C5541:C5546">
    <cfRule type="duplicateValues" dxfId="276" priority="500"/>
  </conditionalFormatting>
  <conditionalFormatting sqref="C5547:C5548">
    <cfRule type="duplicateValues" dxfId="275" priority="499"/>
  </conditionalFormatting>
  <conditionalFormatting sqref="C5549:C5551">
    <cfRule type="duplicateValues" dxfId="274" priority="498"/>
  </conditionalFormatting>
  <conditionalFormatting sqref="C5552:C5553">
    <cfRule type="duplicateValues" dxfId="273" priority="497"/>
  </conditionalFormatting>
  <conditionalFormatting sqref="C5554:C5557">
    <cfRule type="duplicateValues" dxfId="272" priority="496"/>
  </conditionalFormatting>
  <conditionalFormatting sqref="C5558:C5563">
    <cfRule type="duplicateValues" dxfId="271" priority="495"/>
  </conditionalFormatting>
  <conditionalFormatting sqref="C5564:C5569">
    <cfRule type="duplicateValues" dxfId="270" priority="494"/>
  </conditionalFormatting>
  <conditionalFormatting sqref="C5570:C5572">
    <cfRule type="duplicateValues" dxfId="269" priority="493"/>
  </conditionalFormatting>
  <conditionalFormatting sqref="C5573">
    <cfRule type="duplicateValues" dxfId="268" priority="491"/>
    <cfRule type="duplicateValues" dxfId="267" priority="492"/>
  </conditionalFormatting>
  <conditionalFormatting sqref="C5574:C5575">
    <cfRule type="duplicateValues" dxfId="266" priority="489"/>
    <cfRule type="duplicateValues" dxfId="265" priority="490"/>
  </conditionalFormatting>
  <conditionalFormatting sqref="C5576:C5579">
    <cfRule type="duplicateValues" dxfId="264" priority="488"/>
  </conditionalFormatting>
  <conditionalFormatting sqref="C5580:C5581">
    <cfRule type="duplicateValues" dxfId="263" priority="487"/>
  </conditionalFormatting>
  <conditionalFormatting sqref="C5582">
    <cfRule type="duplicateValues" dxfId="262" priority="486"/>
  </conditionalFormatting>
  <conditionalFormatting sqref="C5583">
    <cfRule type="duplicateValues" dxfId="261" priority="485"/>
  </conditionalFormatting>
  <conditionalFormatting sqref="C5584">
    <cfRule type="duplicateValues" dxfId="260" priority="484"/>
  </conditionalFormatting>
  <conditionalFormatting sqref="C5585:C5587">
    <cfRule type="duplicateValues" dxfId="259" priority="483"/>
  </conditionalFormatting>
  <conditionalFormatting sqref="C5588">
    <cfRule type="duplicateValues" dxfId="258" priority="482"/>
  </conditionalFormatting>
  <conditionalFormatting sqref="C5589">
    <cfRule type="duplicateValues" dxfId="257" priority="480"/>
    <cfRule type="duplicateValues" dxfId="256" priority="481"/>
  </conditionalFormatting>
  <conditionalFormatting sqref="C5590">
    <cfRule type="duplicateValues" dxfId="255" priority="479"/>
  </conditionalFormatting>
  <conditionalFormatting sqref="C5591:C5592">
    <cfRule type="duplicateValues" dxfId="254" priority="478"/>
  </conditionalFormatting>
  <conditionalFormatting sqref="C5593:C5595">
    <cfRule type="duplicateValues" dxfId="253" priority="477"/>
  </conditionalFormatting>
  <conditionalFormatting sqref="C5596">
    <cfRule type="duplicateValues" dxfId="252" priority="476"/>
  </conditionalFormatting>
  <conditionalFormatting sqref="C5597:C5599">
    <cfRule type="duplicateValues" dxfId="251" priority="474"/>
    <cfRule type="duplicateValues" dxfId="250" priority="475"/>
  </conditionalFormatting>
  <conditionalFormatting sqref="C5600:C5602">
    <cfRule type="duplicateValues" dxfId="249" priority="473"/>
  </conditionalFormatting>
  <conditionalFormatting sqref="C5603:C5604">
    <cfRule type="duplicateValues" dxfId="248" priority="472"/>
  </conditionalFormatting>
  <conditionalFormatting sqref="C5605">
    <cfRule type="duplicateValues" dxfId="247" priority="471"/>
  </conditionalFormatting>
  <conditionalFormatting sqref="C5606:C5607">
    <cfRule type="duplicateValues" dxfId="246" priority="470"/>
  </conditionalFormatting>
  <conditionalFormatting sqref="C5608">
    <cfRule type="duplicateValues" dxfId="245" priority="469"/>
  </conditionalFormatting>
  <conditionalFormatting sqref="C5609">
    <cfRule type="duplicateValues" dxfId="244" priority="468"/>
  </conditionalFormatting>
  <conditionalFormatting sqref="C5610">
    <cfRule type="duplicateValues" dxfId="243" priority="467"/>
  </conditionalFormatting>
  <conditionalFormatting sqref="C5611:C5612">
    <cfRule type="duplicateValues" dxfId="242" priority="465"/>
    <cfRule type="duplicateValues" dxfId="241" priority="466"/>
  </conditionalFormatting>
  <conditionalFormatting sqref="C5613:C5614">
    <cfRule type="duplicateValues" dxfId="240" priority="464"/>
  </conditionalFormatting>
  <conditionalFormatting sqref="C5615:C5618">
    <cfRule type="duplicateValues" dxfId="239" priority="463"/>
  </conditionalFormatting>
  <conditionalFormatting sqref="C5619">
    <cfRule type="duplicateValues" dxfId="238" priority="3431"/>
  </conditionalFormatting>
  <conditionalFormatting sqref="C5620:C5624">
    <cfRule type="duplicateValues" dxfId="237" priority="461"/>
  </conditionalFormatting>
  <conditionalFormatting sqref="C5625:C5626">
    <cfRule type="duplicateValues" dxfId="236" priority="460"/>
  </conditionalFormatting>
  <conditionalFormatting sqref="C5627">
    <cfRule type="duplicateValues" dxfId="235" priority="459"/>
  </conditionalFormatting>
  <conditionalFormatting sqref="C5628:C5629">
    <cfRule type="duplicateValues" dxfId="234" priority="458"/>
  </conditionalFormatting>
  <conditionalFormatting sqref="C5630:C5631">
    <cfRule type="duplicateValues" dxfId="233" priority="457"/>
  </conditionalFormatting>
  <conditionalFormatting sqref="C5632:C5637">
    <cfRule type="duplicateValues" dxfId="232" priority="456"/>
  </conditionalFormatting>
  <conditionalFormatting sqref="C5638:C5639">
    <cfRule type="duplicateValues" dxfId="231" priority="455"/>
  </conditionalFormatting>
  <conditionalFormatting sqref="C5640:C5643">
    <cfRule type="duplicateValues" dxfId="230" priority="454"/>
  </conditionalFormatting>
  <conditionalFormatting sqref="C5644">
    <cfRule type="duplicateValues" dxfId="229" priority="453"/>
  </conditionalFormatting>
  <conditionalFormatting sqref="C5645:C5650">
    <cfRule type="duplicateValues" dxfId="228" priority="452"/>
  </conditionalFormatting>
  <conditionalFormatting sqref="C5651:C5653">
    <cfRule type="duplicateValues" dxfId="227" priority="451"/>
  </conditionalFormatting>
  <conditionalFormatting sqref="C5655:C5661">
    <cfRule type="duplicateValues" dxfId="226" priority="450"/>
  </conditionalFormatting>
  <conditionalFormatting sqref="C5662">
    <cfRule type="duplicateValues" dxfId="225" priority="449"/>
  </conditionalFormatting>
  <conditionalFormatting sqref="C5663">
    <cfRule type="duplicateValues" dxfId="224" priority="448"/>
  </conditionalFormatting>
  <conditionalFormatting sqref="C5664:C5666">
    <cfRule type="duplicateValues" dxfId="223" priority="447"/>
  </conditionalFormatting>
  <conditionalFormatting sqref="C5667:C5671">
    <cfRule type="duplicateValues" dxfId="222" priority="446"/>
  </conditionalFormatting>
  <conditionalFormatting sqref="C5672">
    <cfRule type="duplicateValues" dxfId="221" priority="445"/>
  </conditionalFormatting>
  <conditionalFormatting sqref="C5673:C5678">
    <cfRule type="duplicateValues" dxfId="220" priority="444"/>
  </conditionalFormatting>
  <conditionalFormatting sqref="C5679">
    <cfRule type="duplicateValues" dxfId="219" priority="443"/>
  </conditionalFormatting>
  <conditionalFormatting sqref="C5680:C5683">
    <cfRule type="duplicateValues" dxfId="218" priority="442"/>
  </conditionalFormatting>
  <conditionalFormatting sqref="C5684">
    <cfRule type="duplicateValues" dxfId="217" priority="441"/>
  </conditionalFormatting>
  <conditionalFormatting sqref="C5685">
    <cfRule type="duplicateValues" dxfId="216" priority="439"/>
    <cfRule type="duplicateValues" dxfId="215" priority="440"/>
  </conditionalFormatting>
  <conditionalFormatting sqref="C5686">
    <cfRule type="duplicateValues" dxfId="214" priority="437"/>
    <cfRule type="duplicateValues" dxfId="213" priority="438"/>
  </conditionalFormatting>
  <conditionalFormatting sqref="C5687">
    <cfRule type="duplicateValues" dxfId="212" priority="436"/>
  </conditionalFormatting>
  <conditionalFormatting sqref="C5688">
    <cfRule type="duplicateValues" dxfId="211" priority="435"/>
  </conditionalFormatting>
  <conditionalFormatting sqref="C5689">
    <cfRule type="duplicateValues" dxfId="210" priority="434"/>
  </conditionalFormatting>
  <conditionalFormatting sqref="C5690:C5694">
    <cfRule type="duplicateValues" dxfId="209" priority="433"/>
  </conditionalFormatting>
  <conditionalFormatting sqref="C5695:C5696">
    <cfRule type="duplicateValues" dxfId="208" priority="432"/>
  </conditionalFormatting>
  <conditionalFormatting sqref="C5697:C5698">
    <cfRule type="duplicateValues" dxfId="207" priority="431"/>
  </conditionalFormatting>
  <conditionalFormatting sqref="C5699">
    <cfRule type="duplicateValues" dxfId="206" priority="430"/>
  </conditionalFormatting>
  <conditionalFormatting sqref="C5700">
    <cfRule type="duplicateValues" dxfId="205" priority="429"/>
  </conditionalFormatting>
  <conditionalFormatting sqref="C5701">
    <cfRule type="duplicateValues" dxfId="204" priority="427"/>
    <cfRule type="duplicateValues" dxfId="203" priority="428"/>
  </conditionalFormatting>
  <conditionalFormatting sqref="C5702">
    <cfRule type="duplicateValues" dxfId="202" priority="425"/>
    <cfRule type="duplicateValues" dxfId="201" priority="426"/>
  </conditionalFormatting>
  <conditionalFormatting sqref="C5703">
    <cfRule type="duplicateValues" dxfId="200" priority="423"/>
    <cfRule type="duplicateValues" dxfId="199" priority="424"/>
  </conditionalFormatting>
  <conditionalFormatting sqref="C5704">
    <cfRule type="duplicateValues" dxfId="198" priority="422"/>
  </conditionalFormatting>
  <conditionalFormatting sqref="C5705">
    <cfRule type="duplicateValues" dxfId="197" priority="421"/>
  </conditionalFormatting>
  <conditionalFormatting sqref="C5706">
    <cfRule type="duplicateValues" dxfId="196" priority="420"/>
  </conditionalFormatting>
  <conditionalFormatting sqref="C5707">
    <cfRule type="duplicateValues" dxfId="195" priority="419"/>
  </conditionalFormatting>
  <conditionalFormatting sqref="C5708">
    <cfRule type="duplicateValues" dxfId="194" priority="418"/>
  </conditionalFormatting>
  <conditionalFormatting sqref="C5709">
    <cfRule type="duplicateValues" dxfId="193" priority="416"/>
    <cfRule type="duplicateValues" dxfId="192" priority="417"/>
  </conditionalFormatting>
  <conditionalFormatting sqref="C5710">
    <cfRule type="duplicateValues" dxfId="191" priority="414"/>
    <cfRule type="duplicateValues" dxfId="190" priority="415"/>
  </conditionalFormatting>
  <conditionalFormatting sqref="C5711">
    <cfRule type="duplicateValues" dxfId="189" priority="412"/>
    <cfRule type="duplicateValues" dxfId="188" priority="413"/>
  </conditionalFormatting>
  <conditionalFormatting sqref="C5712">
    <cfRule type="duplicateValues" dxfId="187" priority="411"/>
  </conditionalFormatting>
  <conditionalFormatting sqref="C5713">
    <cfRule type="duplicateValues" dxfId="186" priority="410"/>
  </conditionalFormatting>
  <conditionalFormatting sqref="C5714">
    <cfRule type="duplicateValues" dxfId="185" priority="409"/>
  </conditionalFormatting>
  <conditionalFormatting sqref="C5715">
    <cfRule type="duplicateValues" dxfId="184" priority="408"/>
  </conditionalFormatting>
  <conditionalFormatting sqref="C5716">
    <cfRule type="duplicateValues" dxfId="183" priority="407"/>
  </conditionalFormatting>
  <conditionalFormatting sqref="C5717">
    <cfRule type="duplicateValues" dxfId="182" priority="406"/>
  </conditionalFormatting>
  <conditionalFormatting sqref="C5718">
    <cfRule type="duplicateValues" dxfId="181" priority="405"/>
  </conditionalFormatting>
  <conditionalFormatting sqref="C5719">
    <cfRule type="duplicateValues" dxfId="180" priority="404"/>
  </conditionalFormatting>
  <conditionalFormatting sqref="C5720">
    <cfRule type="duplicateValues" dxfId="179" priority="403"/>
  </conditionalFormatting>
  <conditionalFormatting sqref="C5721">
    <cfRule type="duplicateValues" dxfId="178" priority="402"/>
  </conditionalFormatting>
  <conditionalFormatting sqref="C5722">
    <cfRule type="duplicateValues" dxfId="177" priority="401"/>
  </conditionalFormatting>
  <conditionalFormatting sqref="C5723">
    <cfRule type="duplicateValues" dxfId="176" priority="400"/>
  </conditionalFormatting>
  <conditionalFormatting sqref="C5724">
    <cfRule type="duplicateValues" dxfId="175" priority="399"/>
  </conditionalFormatting>
  <conditionalFormatting sqref="C5725">
    <cfRule type="duplicateValues" dxfId="174" priority="397"/>
    <cfRule type="duplicateValues" dxfId="173" priority="398"/>
  </conditionalFormatting>
  <conditionalFormatting sqref="C5726">
    <cfRule type="duplicateValues" dxfId="172" priority="395"/>
    <cfRule type="duplicateValues" dxfId="171" priority="396"/>
  </conditionalFormatting>
  <conditionalFormatting sqref="C5727">
    <cfRule type="duplicateValues" dxfId="170" priority="394"/>
  </conditionalFormatting>
  <conditionalFormatting sqref="C5728">
    <cfRule type="duplicateValues" dxfId="169" priority="393"/>
  </conditionalFormatting>
  <conditionalFormatting sqref="C5729">
    <cfRule type="duplicateValues" dxfId="168" priority="392"/>
  </conditionalFormatting>
  <conditionalFormatting sqref="C5730">
    <cfRule type="duplicateValues" dxfId="167" priority="391"/>
  </conditionalFormatting>
  <conditionalFormatting sqref="C5731">
    <cfRule type="duplicateValues" dxfId="166" priority="390"/>
  </conditionalFormatting>
  <conditionalFormatting sqref="C5732">
    <cfRule type="duplicateValues" dxfId="165" priority="389"/>
  </conditionalFormatting>
  <conditionalFormatting sqref="C5733">
    <cfRule type="duplicateValues" dxfId="164" priority="388"/>
  </conditionalFormatting>
  <conditionalFormatting sqref="C5734:C5740">
    <cfRule type="duplicateValues" dxfId="163" priority="387"/>
  </conditionalFormatting>
  <conditionalFormatting sqref="C5741:C5743">
    <cfRule type="duplicateValues" dxfId="162" priority="386"/>
  </conditionalFormatting>
  <conditionalFormatting sqref="C5744:C5745">
    <cfRule type="duplicateValues" dxfId="161" priority="385"/>
  </conditionalFormatting>
  <conditionalFormatting sqref="C5746:C5747">
    <cfRule type="duplicateValues" dxfId="160" priority="384"/>
  </conditionalFormatting>
  <conditionalFormatting sqref="C5748:C5752">
    <cfRule type="duplicateValues" dxfId="159" priority="383"/>
  </conditionalFormatting>
  <conditionalFormatting sqref="C5753:C5755">
    <cfRule type="duplicateValues" dxfId="158" priority="382"/>
  </conditionalFormatting>
  <conditionalFormatting sqref="C5756:C5761">
    <cfRule type="duplicateValues" dxfId="157" priority="381"/>
  </conditionalFormatting>
  <conditionalFormatting sqref="C5762:C5765">
    <cfRule type="duplicateValues" dxfId="156" priority="380"/>
  </conditionalFormatting>
  <conditionalFormatting sqref="C5766">
    <cfRule type="duplicateValues" dxfId="155" priority="379"/>
  </conditionalFormatting>
  <conditionalFormatting sqref="C5767">
    <cfRule type="duplicateValues" dxfId="154" priority="378"/>
  </conditionalFormatting>
  <conditionalFormatting sqref="C5768:C5776">
    <cfRule type="duplicateValues" dxfId="153" priority="377"/>
  </conditionalFormatting>
  <conditionalFormatting sqref="C5777:C5780">
    <cfRule type="duplicateValues" dxfId="152" priority="376"/>
  </conditionalFormatting>
  <conditionalFormatting sqref="C5781:C5782">
    <cfRule type="duplicateValues" dxfId="151" priority="375"/>
  </conditionalFormatting>
  <conditionalFormatting sqref="C5783">
    <cfRule type="duplicateValues" dxfId="150" priority="374"/>
  </conditionalFormatting>
  <conditionalFormatting sqref="C5784:C5791">
    <cfRule type="duplicateValues" dxfId="149" priority="373"/>
  </conditionalFormatting>
  <conditionalFormatting sqref="C5792:C5794">
    <cfRule type="duplicateValues" dxfId="148" priority="372"/>
  </conditionalFormatting>
  <conditionalFormatting sqref="C5795:C5797">
    <cfRule type="duplicateValues" dxfId="147" priority="371"/>
  </conditionalFormatting>
  <conditionalFormatting sqref="C5798:C5802">
    <cfRule type="duplicateValues" dxfId="146" priority="370"/>
  </conditionalFormatting>
  <conditionalFormatting sqref="C5803:C5807">
    <cfRule type="duplicateValues" dxfId="145" priority="369"/>
  </conditionalFormatting>
  <conditionalFormatting sqref="C5808">
    <cfRule type="duplicateValues" dxfId="144" priority="368"/>
  </conditionalFormatting>
  <conditionalFormatting sqref="C5809">
    <cfRule type="duplicateValues" dxfId="143" priority="366"/>
    <cfRule type="duplicateValues" dxfId="142" priority="367"/>
  </conditionalFormatting>
  <conditionalFormatting sqref="C5810">
    <cfRule type="duplicateValues" dxfId="141" priority="364"/>
    <cfRule type="duplicateValues" dxfId="140" priority="365"/>
  </conditionalFormatting>
  <conditionalFormatting sqref="C5811:C5817">
    <cfRule type="duplicateValues" dxfId="139" priority="363"/>
  </conditionalFormatting>
  <conditionalFormatting sqref="C5818">
    <cfRule type="duplicateValues" dxfId="138" priority="362"/>
  </conditionalFormatting>
  <conditionalFormatting sqref="C5819">
    <cfRule type="duplicateValues" dxfId="137" priority="361"/>
  </conditionalFormatting>
  <conditionalFormatting sqref="C5820:C5822">
    <cfRule type="duplicateValues" dxfId="136" priority="360"/>
  </conditionalFormatting>
  <conditionalFormatting sqref="C5823:C5824">
    <cfRule type="duplicateValues" dxfId="135" priority="359"/>
  </conditionalFormatting>
  <conditionalFormatting sqref="C5825:C5828">
    <cfRule type="duplicateValues" dxfId="134" priority="358"/>
  </conditionalFormatting>
  <conditionalFormatting sqref="C5829:C5831">
    <cfRule type="duplicateValues" dxfId="133" priority="356"/>
    <cfRule type="duplicateValues" dxfId="132" priority="357"/>
  </conditionalFormatting>
  <conditionalFormatting sqref="C5832:C5837">
    <cfRule type="duplicateValues" dxfId="131" priority="355"/>
  </conditionalFormatting>
  <conditionalFormatting sqref="C5838:C5841">
    <cfRule type="duplicateValues" dxfId="130" priority="354"/>
  </conditionalFormatting>
  <conditionalFormatting sqref="C5842:C5845">
    <cfRule type="duplicateValues" dxfId="129" priority="353"/>
  </conditionalFormatting>
  <conditionalFormatting sqref="C5846:C5848">
    <cfRule type="duplicateValues" dxfId="128" priority="352"/>
  </conditionalFormatting>
  <conditionalFormatting sqref="C5849:C5854">
    <cfRule type="duplicateValues" dxfId="127" priority="351"/>
  </conditionalFormatting>
  <conditionalFormatting sqref="C5855:C5857">
    <cfRule type="duplicateValues" dxfId="126" priority="350"/>
  </conditionalFormatting>
  <conditionalFormatting sqref="C5858:C5860">
    <cfRule type="duplicateValues" dxfId="125" priority="349"/>
  </conditionalFormatting>
  <conditionalFormatting sqref="C5861">
    <cfRule type="duplicateValues" dxfId="124" priority="348"/>
  </conditionalFormatting>
  <conditionalFormatting sqref="C5862">
    <cfRule type="duplicateValues" dxfId="123" priority="346"/>
    <cfRule type="duplicateValues" dxfId="122" priority="347"/>
  </conditionalFormatting>
  <conditionalFormatting sqref="C5863">
    <cfRule type="duplicateValues" dxfId="121" priority="344"/>
    <cfRule type="duplicateValues" dxfId="120" priority="345"/>
  </conditionalFormatting>
  <conditionalFormatting sqref="C5864:C5867">
    <cfRule type="duplicateValues" dxfId="119" priority="342"/>
    <cfRule type="duplicateValues" dxfId="118" priority="343"/>
  </conditionalFormatting>
  <conditionalFormatting sqref="C5868:C5872">
    <cfRule type="duplicateValues" dxfId="117" priority="341"/>
  </conditionalFormatting>
  <conditionalFormatting sqref="C5873:C5874">
    <cfRule type="duplicateValues" dxfId="116" priority="340"/>
  </conditionalFormatting>
  <conditionalFormatting sqref="C5875">
    <cfRule type="duplicateValues" dxfId="115" priority="339"/>
  </conditionalFormatting>
  <conditionalFormatting sqref="C5876">
    <cfRule type="duplicateValues" dxfId="114" priority="338"/>
  </conditionalFormatting>
  <conditionalFormatting sqref="C5877:C5880">
    <cfRule type="duplicateValues" dxfId="113" priority="336"/>
    <cfRule type="duplicateValues" dxfId="112" priority="337"/>
  </conditionalFormatting>
  <conditionalFormatting sqref="C5881">
    <cfRule type="duplicateValues" dxfId="111" priority="335"/>
  </conditionalFormatting>
  <conditionalFormatting sqref="C5882:C5885">
    <cfRule type="duplicateValues" dxfId="110" priority="334"/>
  </conditionalFormatting>
  <conditionalFormatting sqref="C5886:C5887">
    <cfRule type="duplicateValues" dxfId="109" priority="333"/>
  </conditionalFormatting>
  <conditionalFormatting sqref="C5888:C5893">
    <cfRule type="duplicateValues" dxfId="108" priority="332"/>
  </conditionalFormatting>
  <conditionalFormatting sqref="C5894:C5895">
    <cfRule type="duplicateValues" dxfId="107" priority="331"/>
  </conditionalFormatting>
  <conditionalFormatting sqref="C5896">
    <cfRule type="duplicateValues" dxfId="106" priority="330"/>
  </conditionalFormatting>
  <conditionalFormatting sqref="C5897:C5899">
    <cfRule type="duplicateValues" dxfId="105" priority="329"/>
  </conditionalFormatting>
  <conditionalFormatting sqref="C5900">
    <cfRule type="duplicateValues" dxfId="104" priority="328"/>
  </conditionalFormatting>
  <conditionalFormatting sqref="C5901">
    <cfRule type="duplicateValues" dxfId="103" priority="327"/>
  </conditionalFormatting>
  <conditionalFormatting sqref="C5902:C5904">
    <cfRule type="duplicateValues" dxfId="102" priority="326"/>
  </conditionalFormatting>
  <conditionalFormatting sqref="C5905:C5908">
    <cfRule type="duplicateValues" dxfId="101" priority="87"/>
  </conditionalFormatting>
  <conditionalFormatting sqref="C5909:C5913">
    <cfRule type="duplicateValues" dxfId="100" priority="86"/>
  </conditionalFormatting>
  <conditionalFormatting sqref="C5914">
    <cfRule type="duplicateValues" dxfId="99" priority="84"/>
    <cfRule type="duplicateValues" dxfId="98" priority="85"/>
  </conditionalFormatting>
  <conditionalFormatting sqref="C5915:C5927">
    <cfRule type="duplicateValues" dxfId="97" priority="82"/>
    <cfRule type="duplicateValues" dxfId="96" priority="83"/>
  </conditionalFormatting>
  <conditionalFormatting sqref="C5928:C6042">
    <cfRule type="duplicateValues" dxfId="95" priority="81"/>
  </conditionalFormatting>
  <conditionalFormatting sqref="C6043:C6125">
    <cfRule type="duplicateValues" dxfId="94" priority="80"/>
  </conditionalFormatting>
  <conditionalFormatting sqref="C6126:C6153">
    <cfRule type="duplicateValues" dxfId="93" priority="79"/>
  </conditionalFormatting>
  <conditionalFormatting sqref="C6154:C6196">
    <cfRule type="duplicateValues" dxfId="92" priority="78"/>
  </conditionalFormatting>
  <conditionalFormatting sqref="C6197:C6204">
    <cfRule type="duplicateValues" dxfId="91" priority="77"/>
  </conditionalFormatting>
  <conditionalFormatting sqref="C6205">
    <cfRule type="duplicateValues" dxfId="90" priority="62"/>
  </conditionalFormatting>
  <conditionalFormatting sqref="C6206">
    <cfRule type="duplicateValues" dxfId="89" priority="60"/>
  </conditionalFormatting>
  <conditionalFormatting sqref="C6207">
    <cfRule type="duplicateValues" dxfId="88" priority="59"/>
  </conditionalFormatting>
  <conditionalFormatting sqref="C6208:C6269">
    <cfRule type="duplicateValues" dxfId="87" priority="75"/>
  </conditionalFormatting>
  <conditionalFormatting sqref="C6270:C6316">
    <cfRule type="duplicateValues" dxfId="86" priority="74"/>
  </conditionalFormatting>
  <conditionalFormatting sqref="C6317:C6375">
    <cfRule type="duplicateValues" dxfId="85" priority="73"/>
  </conditionalFormatting>
  <conditionalFormatting sqref="C6376:C6382">
    <cfRule type="duplicateValues" dxfId="84" priority="72"/>
  </conditionalFormatting>
  <conditionalFormatting sqref="C6383:C6404">
    <cfRule type="duplicateValues" dxfId="83" priority="70"/>
    <cfRule type="duplicateValues" dxfId="82" priority="71"/>
  </conditionalFormatting>
  <conditionalFormatting sqref="C6405:C6409">
    <cfRule type="duplicateValues" dxfId="81" priority="69"/>
  </conditionalFormatting>
  <conditionalFormatting sqref="C6410:C6451">
    <cfRule type="duplicateValues" dxfId="80" priority="68"/>
  </conditionalFormatting>
  <conditionalFormatting sqref="C6452:C6527">
    <cfRule type="duplicateValues" dxfId="79" priority="67"/>
  </conditionalFormatting>
  <conditionalFormatting sqref="C6528:C6529">
    <cfRule type="duplicateValues" dxfId="78" priority="66"/>
  </conditionalFormatting>
  <conditionalFormatting sqref="C6530:C6533">
    <cfRule type="duplicateValues" dxfId="77" priority="65"/>
  </conditionalFormatting>
  <conditionalFormatting sqref="C6534">
    <cfRule type="duplicateValues" dxfId="76" priority="64"/>
  </conditionalFormatting>
  <conditionalFormatting sqref="C6535">
    <cfRule type="duplicateValues" dxfId="75" priority="63"/>
  </conditionalFormatting>
  <conditionalFormatting sqref="C6536">
    <cfRule type="duplicateValues" dxfId="74" priority="58"/>
  </conditionalFormatting>
  <conditionalFormatting sqref="C6537">
    <cfRule type="duplicateValues" dxfId="73" priority="57"/>
  </conditionalFormatting>
  <conditionalFormatting sqref="C6538:C6546">
    <cfRule type="duplicateValues" dxfId="72" priority="56"/>
  </conditionalFormatting>
  <conditionalFormatting sqref="C6547:C6552">
    <cfRule type="duplicateValues" dxfId="71" priority="55"/>
  </conditionalFormatting>
  <conditionalFormatting sqref="C6553">
    <cfRule type="duplicateValues" dxfId="70" priority="54"/>
  </conditionalFormatting>
  <conditionalFormatting sqref="C6554">
    <cfRule type="duplicateValues" dxfId="69" priority="53"/>
  </conditionalFormatting>
  <conditionalFormatting sqref="C6555:C6563">
    <cfRule type="duplicateValues" dxfId="68" priority="52"/>
  </conditionalFormatting>
  <conditionalFormatting sqref="C6564:C6569">
    <cfRule type="duplicateValues" dxfId="67" priority="51"/>
  </conditionalFormatting>
  <conditionalFormatting sqref="C6570:C6575">
    <cfRule type="duplicateValues" dxfId="66" priority="50"/>
  </conditionalFormatting>
  <conditionalFormatting sqref="C6576:C6578">
    <cfRule type="duplicateValues" dxfId="65" priority="49"/>
  </conditionalFormatting>
  <conditionalFormatting sqref="C6579:C6583">
    <cfRule type="duplicateValues" dxfId="64" priority="47"/>
    <cfRule type="duplicateValues" dxfId="63" priority="48"/>
  </conditionalFormatting>
  <conditionalFormatting sqref="C6584:C6599">
    <cfRule type="duplicateValues" dxfId="62" priority="46"/>
  </conditionalFormatting>
  <conditionalFormatting sqref="C6600:C6607">
    <cfRule type="duplicateValues" dxfId="61" priority="45"/>
  </conditionalFormatting>
  <conditionalFormatting sqref="C6608:C6613">
    <cfRule type="duplicateValues" dxfId="60" priority="44"/>
  </conditionalFormatting>
  <conditionalFormatting sqref="C6614:C6616">
    <cfRule type="duplicateValues" dxfId="59" priority="43"/>
  </conditionalFormatting>
  <conditionalFormatting sqref="C6617:C6627">
    <cfRule type="duplicateValues" dxfId="58" priority="42"/>
  </conditionalFormatting>
  <conditionalFormatting sqref="C6628">
    <cfRule type="duplicateValues" dxfId="57" priority="40"/>
  </conditionalFormatting>
  <conditionalFormatting sqref="C6629:C6630">
    <cfRule type="duplicateValues" dxfId="56" priority="39"/>
  </conditionalFormatting>
  <conditionalFormatting sqref="C6631">
    <cfRule type="duplicateValues" dxfId="55" priority="41"/>
  </conditionalFormatting>
  <conditionalFormatting sqref="C6632:C6641">
    <cfRule type="duplicateValues" dxfId="54" priority="38"/>
  </conditionalFormatting>
  <conditionalFormatting sqref="C6642:C6649">
    <cfRule type="duplicateValues" dxfId="53" priority="36"/>
    <cfRule type="duplicateValues" dxfId="52" priority="37"/>
  </conditionalFormatting>
  <conditionalFormatting sqref="C6650:C6652">
    <cfRule type="duplicateValues" dxfId="51" priority="35"/>
  </conditionalFormatting>
  <conditionalFormatting sqref="C6653:C6659">
    <cfRule type="duplicateValues" dxfId="50" priority="34"/>
  </conditionalFormatting>
  <conditionalFormatting sqref="C6660:C6662">
    <cfRule type="duplicateValues" dxfId="49" priority="33"/>
  </conditionalFormatting>
  <conditionalFormatting sqref="C6663">
    <cfRule type="duplicateValues" dxfId="48" priority="32"/>
  </conditionalFormatting>
  <conditionalFormatting sqref="C6664">
    <cfRule type="duplicateValues" dxfId="47" priority="31"/>
  </conditionalFormatting>
  <conditionalFormatting sqref="C6665">
    <cfRule type="duplicateValues" dxfId="46" priority="30"/>
  </conditionalFormatting>
  <conditionalFormatting sqref="C6666">
    <cfRule type="duplicateValues" dxfId="45" priority="29"/>
  </conditionalFormatting>
  <conditionalFormatting sqref="C6667:C6673">
    <cfRule type="duplicateValues" dxfId="44" priority="28"/>
  </conditionalFormatting>
  <conditionalFormatting sqref="C6674">
    <cfRule type="duplicateValues" dxfId="43" priority="27"/>
  </conditionalFormatting>
  <conditionalFormatting sqref="C6675">
    <cfRule type="duplicateValues" dxfId="42" priority="26"/>
  </conditionalFormatting>
  <conditionalFormatting sqref="C6676">
    <cfRule type="duplicateValues" dxfId="41" priority="25"/>
  </conditionalFormatting>
  <conditionalFormatting sqref="C6677:C6686">
    <cfRule type="duplicateValues" dxfId="40" priority="24"/>
  </conditionalFormatting>
  <conditionalFormatting sqref="C6687:C6692">
    <cfRule type="duplicateValues" dxfId="39" priority="23"/>
  </conditionalFormatting>
  <conditionalFormatting sqref="C6693:C6700">
    <cfRule type="duplicateValues" dxfId="38" priority="22"/>
  </conditionalFormatting>
  <conditionalFormatting sqref="C6701:C6703">
    <cfRule type="duplicateValues" dxfId="37" priority="21"/>
  </conditionalFormatting>
  <conditionalFormatting sqref="C6704:C6882 C4410:C4440 C2851:C2916 C2:C2849 C4589:C4624 C7206:C1048576">
    <cfRule type="duplicateValues" dxfId="36" priority="2263"/>
  </conditionalFormatting>
  <conditionalFormatting sqref="C6883">
    <cfRule type="duplicateValues" dxfId="35" priority="16"/>
  </conditionalFormatting>
  <conditionalFormatting sqref="C6884">
    <cfRule type="duplicateValues" dxfId="34" priority="15"/>
  </conditionalFormatting>
  <conditionalFormatting sqref="C6885:C6886">
    <cfRule type="duplicateValues" dxfId="33" priority="17"/>
    <cfRule type="duplicateValues" dxfId="32" priority="18"/>
  </conditionalFormatting>
  <conditionalFormatting sqref="C6887:C6891">
    <cfRule type="duplicateValues" dxfId="31" priority="19"/>
    <cfRule type="duplicateValues" dxfId="30" priority="20"/>
  </conditionalFormatting>
  <conditionalFormatting sqref="C6892:C6949">
    <cfRule type="duplicateValues" dxfId="29" priority="14"/>
  </conditionalFormatting>
  <conditionalFormatting sqref="C6950:C6997">
    <cfRule type="duplicateValues" dxfId="28" priority="13"/>
  </conditionalFormatting>
  <conditionalFormatting sqref="C6998:C7007">
    <cfRule type="duplicateValues" dxfId="27" priority="12"/>
  </conditionalFormatting>
  <conditionalFormatting sqref="C7008:C7027">
    <cfRule type="duplicateValues" dxfId="26" priority="11"/>
  </conditionalFormatting>
  <conditionalFormatting sqref="C7028">
    <cfRule type="duplicateValues" dxfId="25" priority="10"/>
  </conditionalFormatting>
  <conditionalFormatting sqref="C7029:C7060">
    <cfRule type="duplicateValues" dxfId="24" priority="9"/>
  </conditionalFormatting>
  <conditionalFormatting sqref="C7061:C7081">
    <cfRule type="duplicateValues" dxfId="23" priority="8"/>
  </conditionalFormatting>
  <conditionalFormatting sqref="C7082:C7121">
    <cfRule type="duplicateValues" dxfId="22" priority="7"/>
  </conditionalFormatting>
  <conditionalFormatting sqref="C7122:C7133">
    <cfRule type="duplicateValues" dxfId="21" priority="5"/>
    <cfRule type="duplicateValues" dxfId="20" priority="6"/>
  </conditionalFormatting>
  <conditionalFormatting sqref="C7134:C7135">
    <cfRule type="duplicateValues" dxfId="19" priority="4"/>
  </conditionalFormatting>
  <conditionalFormatting sqref="C7136:C7173">
    <cfRule type="duplicateValues" dxfId="18" priority="3"/>
  </conditionalFormatting>
  <conditionalFormatting sqref="C7174:C7204">
    <cfRule type="duplicateValues" dxfId="17" priority="2"/>
  </conditionalFormatting>
  <conditionalFormatting sqref="C7205">
    <cfRule type="duplicateValues" dxfId="16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CA39-9D4D-A34B-8C21-00A18AF72FDF}">
  <dimension ref="A1:I35"/>
  <sheetViews>
    <sheetView tabSelected="1" topLeftCell="A22" zoomScale="130" zoomScaleNormal="130" workbookViewId="0">
      <selection activeCell="A39" sqref="A39"/>
    </sheetView>
  </sheetViews>
  <sheetFormatPr baseColWidth="10" defaultRowHeight="15.75" x14ac:dyDescent="0.25"/>
  <cols>
    <col min="1" max="1" width="46.375" bestFit="1" customWidth="1"/>
    <col min="2" max="2" width="10" bestFit="1" customWidth="1"/>
    <col min="3" max="3" width="10.625" customWidth="1"/>
    <col min="4" max="4" width="18" customWidth="1"/>
    <col min="5" max="5" width="24" customWidth="1"/>
    <col min="6" max="6" width="33.25" customWidth="1"/>
    <col min="7" max="7" width="16" customWidth="1"/>
    <col min="8" max="8" width="17.375" customWidth="1"/>
    <col min="9" max="9" width="12.125" bestFit="1" customWidth="1"/>
    <col min="10" max="10" width="16.5" customWidth="1"/>
  </cols>
  <sheetData>
    <row r="1" spans="1:9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184</v>
      </c>
      <c r="G1" s="4" t="s">
        <v>31</v>
      </c>
      <c r="H1" s="4" t="s">
        <v>32</v>
      </c>
      <c r="I1" s="4" t="s">
        <v>60</v>
      </c>
    </row>
    <row r="2" spans="1:9" x14ac:dyDescent="0.25">
      <c r="A2" t="s">
        <v>10</v>
      </c>
      <c r="B2" t="s">
        <v>42</v>
      </c>
      <c r="C2">
        <v>147.58000000000001</v>
      </c>
      <c r="D2">
        <v>6</v>
      </c>
      <c r="E2">
        <v>18</v>
      </c>
      <c r="F2" t="s">
        <v>180</v>
      </c>
      <c r="G2">
        <v>18</v>
      </c>
      <c r="H2" s="9">
        <v>7431009205975</v>
      </c>
      <c r="I2" t="s">
        <v>69</v>
      </c>
    </row>
    <row r="3" spans="1:9" x14ac:dyDescent="0.25">
      <c r="A3" t="s">
        <v>11</v>
      </c>
      <c r="B3" t="s">
        <v>40</v>
      </c>
      <c r="C3">
        <v>147.58000000000001</v>
      </c>
      <c r="D3">
        <v>6</v>
      </c>
      <c r="E3">
        <v>8</v>
      </c>
      <c r="F3" t="s">
        <v>180</v>
      </c>
      <c r="G3">
        <v>12</v>
      </c>
      <c r="H3" s="9">
        <v>7431009205968</v>
      </c>
      <c r="I3" t="s">
        <v>67</v>
      </c>
    </row>
    <row r="4" spans="1:9" x14ac:dyDescent="0.25">
      <c r="A4" t="s">
        <v>12</v>
      </c>
      <c r="B4" t="s">
        <v>41</v>
      </c>
      <c r="C4">
        <v>147.58000000000001</v>
      </c>
      <c r="D4">
        <v>6</v>
      </c>
      <c r="E4">
        <v>8</v>
      </c>
      <c r="F4" t="s">
        <v>180</v>
      </c>
      <c r="G4">
        <v>12</v>
      </c>
      <c r="H4" s="9">
        <v>7431009204879</v>
      </c>
      <c r="I4" t="s">
        <v>68</v>
      </c>
    </row>
    <row r="5" spans="1:9" x14ac:dyDescent="0.25">
      <c r="A5" t="s">
        <v>13</v>
      </c>
      <c r="B5" t="s">
        <v>43</v>
      </c>
      <c r="C5">
        <v>170.34</v>
      </c>
      <c r="D5">
        <v>6</v>
      </c>
      <c r="E5">
        <v>1</v>
      </c>
      <c r="F5" t="s">
        <v>179</v>
      </c>
      <c r="G5">
        <v>1</v>
      </c>
      <c r="H5" s="9">
        <v>7431009206804</v>
      </c>
      <c r="I5" t="s">
        <v>70</v>
      </c>
    </row>
    <row r="6" spans="1:9" x14ac:dyDescent="0.25">
      <c r="A6" t="s">
        <v>14</v>
      </c>
      <c r="B6" t="s">
        <v>38</v>
      </c>
      <c r="C6">
        <v>517.5</v>
      </c>
      <c r="D6">
        <v>6</v>
      </c>
      <c r="E6">
        <v>10</v>
      </c>
      <c r="F6" t="s">
        <v>179</v>
      </c>
      <c r="G6">
        <v>10</v>
      </c>
      <c r="H6" s="9">
        <v>7431009204985</v>
      </c>
      <c r="I6" t="s">
        <v>65</v>
      </c>
    </row>
    <row r="7" spans="1:9" x14ac:dyDescent="0.25">
      <c r="A7" t="s">
        <v>15</v>
      </c>
      <c r="B7" t="s">
        <v>35</v>
      </c>
      <c r="C7">
        <v>441.31</v>
      </c>
      <c r="D7">
        <v>6</v>
      </c>
      <c r="E7">
        <v>325</v>
      </c>
      <c r="F7" t="s">
        <v>178</v>
      </c>
      <c r="G7">
        <v>325</v>
      </c>
      <c r="H7" s="9">
        <v>7434002550000</v>
      </c>
      <c r="I7" t="s">
        <v>77</v>
      </c>
    </row>
    <row r="8" spans="1:9" x14ac:dyDescent="0.25">
      <c r="A8" t="s">
        <v>173</v>
      </c>
      <c r="F8" t="s">
        <v>178</v>
      </c>
      <c r="H8" s="9">
        <v>7431009209560</v>
      </c>
      <c r="I8" t="s">
        <v>176</v>
      </c>
    </row>
    <row r="9" spans="1:9" x14ac:dyDescent="0.25">
      <c r="A9" t="s">
        <v>16</v>
      </c>
      <c r="B9" t="s">
        <v>34</v>
      </c>
      <c r="C9">
        <v>465.81</v>
      </c>
      <c r="D9">
        <v>6</v>
      </c>
      <c r="E9">
        <v>11</v>
      </c>
      <c r="F9" t="s">
        <v>178</v>
      </c>
      <c r="G9">
        <v>11</v>
      </c>
      <c r="H9" s="10">
        <v>7431009204824</v>
      </c>
      <c r="I9" t="s">
        <v>62</v>
      </c>
    </row>
    <row r="10" spans="1:9" x14ac:dyDescent="0.25">
      <c r="A10" t="s">
        <v>17</v>
      </c>
      <c r="B10" t="s">
        <v>33</v>
      </c>
      <c r="C10">
        <v>441.73</v>
      </c>
      <c r="D10">
        <v>6</v>
      </c>
      <c r="E10">
        <v>856</v>
      </c>
      <c r="F10" t="s">
        <v>178</v>
      </c>
      <c r="G10">
        <v>856</v>
      </c>
      <c r="H10" s="10">
        <v>7434002550028</v>
      </c>
      <c r="I10" t="s">
        <v>76</v>
      </c>
    </row>
    <row r="11" spans="1:9" x14ac:dyDescent="0.25">
      <c r="A11" t="s">
        <v>212</v>
      </c>
      <c r="F11" t="s">
        <v>178</v>
      </c>
      <c r="H11" s="30">
        <v>7431009209318</v>
      </c>
      <c r="I11" t="s">
        <v>213</v>
      </c>
    </row>
    <row r="12" spans="1:9" x14ac:dyDescent="0.25">
      <c r="A12" s="29" t="s">
        <v>187</v>
      </c>
      <c r="F12" t="s">
        <v>178</v>
      </c>
      <c r="H12" s="30">
        <v>7431009209317</v>
      </c>
      <c r="I12" s="29" t="s">
        <v>188</v>
      </c>
    </row>
    <row r="13" spans="1:9" x14ac:dyDescent="0.25">
      <c r="A13" t="s">
        <v>156</v>
      </c>
      <c r="B13" t="s">
        <v>157</v>
      </c>
      <c r="C13">
        <v>465.81</v>
      </c>
      <c r="D13">
        <v>6</v>
      </c>
      <c r="E13">
        <v>1</v>
      </c>
      <c r="F13" t="s">
        <v>178</v>
      </c>
      <c r="G13">
        <v>500</v>
      </c>
      <c r="H13" s="9">
        <v>7431009209331</v>
      </c>
      <c r="I13" t="s">
        <v>158</v>
      </c>
    </row>
    <row r="14" spans="1:9" x14ac:dyDescent="0.25">
      <c r="A14" t="s">
        <v>159</v>
      </c>
      <c r="B14" t="s">
        <v>157</v>
      </c>
      <c r="C14">
        <v>465.81</v>
      </c>
      <c r="D14">
        <v>6</v>
      </c>
      <c r="E14">
        <v>1</v>
      </c>
      <c r="F14" t="s">
        <v>178</v>
      </c>
      <c r="G14">
        <v>500</v>
      </c>
      <c r="H14" s="9">
        <v>7431009209324</v>
      </c>
      <c r="I14" t="s">
        <v>160</v>
      </c>
    </row>
    <row r="15" spans="1:9" x14ac:dyDescent="0.25">
      <c r="A15" t="s">
        <v>18</v>
      </c>
      <c r="B15" t="s">
        <v>36</v>
      </c>
      <c r="C15">
        <v>465.81</v>
      </c>
      <c r="D15">
        <v>6</v>
      </c>
      <c r="E15">
        <v>533</v>
      </c>
      <c r="F15" t="s">
        <v>178</v>
      </c>
      <c r="G15">
        <v>533</v>
      </c>
      <c r="H15" s="9">
        <v>7434002551490</v>
      </c>
      <c r="I15" t="s">
        <v>78</v>
      </c>
    </row>
    <row r="16" spans="1:9" x14ac:dyDescent="0.25">
      <c r="A16" t="s">
        <v>25</v>
      </c>
      <c r="B16" t="s">
        <v>37</v>
      </c>
      <c r="C16">
        <v>465.81</v>
      </c>
      <c r="D16">
        <v>6</v>
      </c>
      <c r="E16">
        <v>4</v>
      </c>
      <c r="F16" t="s">
        <v>178</v>
      </c>
      <c r="G16">
        <v>4</v>
      </c>
      <c r="H16" s="9">
        <v>7434002551506</v>
      </c>
      <c r="I16" t="s">
        <v>63</v>
      </c>
    </row>
    <row r="17" spans="1:9" x14ac:dyDescent="0.25">
      <c r="A17" t="s">
        <v>143</v>
      </c>
      <c r="B17" t="s">
        <v>161</v>
      </c>
      <c r="C17">
        <v>184.56</v>
      </c>
      <c r="D17">
        <v>6</v>
      </c>
      <c r="E17">
        <v>10</v>
      </c>
      <c r="F17" t="s">
        <v>182</v>
      </c>
      <c r="G17">
        <v>10</v>
      </c>
      <c r="H17" s="9">
        <v>7431009209737</v>
      </c>
      <c r="I17" t="s">
        <v>162</v>
      </c>
    </row>
    <row r="18" spans="1:9" x14ac:dyDescent="0.25">
      <c r="A18" t="s">
        <v>142</v>
      </c>
      <c r="B18" t="s">
        <v>165</v>
      </c>
      <c r="C18">
        <v>184.56</v>
      </c>
      <c r="D18">
        <v>6</v>
      </c>
      <c r="E18">
        <v>10</v>
      </c>
      <c r="F18" t="s">
        <v>182</v>
      </c>
      <c r="G18">
        <v>10</v>
      </c>
      <c r="H18" s="9">
        <v>7431009209713</v>
      </c>
      <c r="I18" t="s">
        <v>166</v>
      </c>
    </row>
    <row r="19" spans="1:9" x14ac:dyDescent="0.25">
      <c r="A19" t="s">
        <v>141</v>
      </c>
      <c r="B19" t="s">
        <v>163</v>
      </c>
      <c r="C19">
        <v>184.56</v>
      </c>
      <c r="D19">
        <v>6</v>
      </c>
      <c r="E19">
        <v>10</v>
      </c>
      <c r="F19" t="s">
        <v>182</v>
      </c>
      <c r="G19">
        <v>10</v>
      </c>
      <c r="H19" s="9">
        <v>7431009207849</v>
      </c>
      <c r="I19" t="s">
        <v>164</v>
      </c>
    </row>
    <row r="20" spans="1:9" x14ac:dyDescent="0.25">
      <c r="A20" t="s">
        <v>147</v>
      </c>
      <c r="C20">
        <v>17.944500000000001</v>
      </c>
      <c r="D20">
        <v>5</v>
      </c>
      <c r="E20">
        <v>200</v>
      </c>
      <c r="F20" t="s">
        <v>183</v>
      </c>
      <c r="G20">
        <v>400</v>
      </c>
      <c r="H20" s="9">
        <v>7431009209515</v>
      </c>
      <c r="I20" t="s">
        <v>167</v>
      </c>
    </row>
    <row r="21" spans="1:9" x14ac:dyDescent="0.25">
      <c r="A21" t="s">
        <v>19</v>
      </c>
      <c r="B21" t="s">
        <v>39</v>
      </c>
      <c r="C21">
        <v>349.31</v>
      </c>
      <c r="D21">
        <v>6</v>
      </c>
      <c r="E21">
        <v>3</v>
      </c>
      <c r="F21" t="s">
        <v>179</v>
      </c>
      <c r="G21">
        <v>3</v>
      </c>
      <c r="H21" s="9">
        <v>7434002552640</v>
      </c>
      <c r="I21" t="s">
        <v>66</v>
      </c>
    </row>
    <row r="22" spans="1:9" x14ac:dyDescent="0.25">
      <c r="A22" t="s">
        <v>20</v>
      </c>
      <c r="C22">
        <v>1086.75</v>
      </c>
      <c r="D22">
        <v>6</v>
      </c>
      <c r="E22">
        <v>1</v>
      </c>
      <c r="F22" t="s">
        <v>179</v>
      </c>
      <c r="G22">
        <v>1</v>
      </c>
      <c r="H22" s="9">
        <v>7431009205050</v>
      </c>
      <c r="I22" t="s">
        <v>64</v>
      </c>
    </row>
    <row r="23" spans="1:9" x14ac:dyDescent="0.25">
      <c r="A23" t="s">
        <v>59</v>
      </c>
      <c r="B23" t="s">
        <v>154</v>
      </c>
      <c r="C23">
        <v>7.69</v>
      </c>
      <c r="D23">
        <v>6</v>
      </c>
      <c r="E23">
        <v>1</v>
      </c>
      <c r="F23" t="s">
        <v>182</v>
      </c>
      <c r="G23">
        <v>720</v>
      </c>
      <c r="H23" s="9">
        <v>7431009209706</v>
      </c>
      <c r="I23" t="s">
        <v>155</v>
      </c>
    </row>
    <row r="24" spans="1:9" x14ac:dyDescent="0.25">
      <c r="A24" t="s">
        <v>57</v>
      </c>
      <c r="B24" t="s">
        <v>151</v>
      </c>
      <c r="C24">
        <v>7.69</v>
      </c>
      <c r="D24">
        <v>6</v>
      </c>
      <c r="E24">
        <v>1</v>
      </c>
      <c r="F24" t="s">
        <v>182</v>
      </c>
      <c r="G24">
        <v>720</v>
      </c>
      <c r="H24" s="9">
        <v>7431009209690</v>
      </c>
      <c r="I24" t="s">
        <v>152</v>
      </c>
    </row>
    <row r="25" spans="1:9" x14ac:dyDescent="0.25">
      <c r="A25" t="s">
        <v>58</v>
      </c>
      <c r="B25" t="s">
        <v>153</v>
      </c>
      <c r="C25">
        <v>7.69</v>
      </c>
      <c r="D25">
        <v>6</v>
      </c>
      <c r="E25">
        <v>1</v>
      </c>
      <c r="F25" t="s">
        <v>182</v>
      </c>
      <c r="G25">
        <v>720</v>
      </c>
      <c r="H25" s="9">
        <v>7431009207771</v>
      </c>
      <c r="I25" t="s">
        <v>75</v>
      </c>
    </row>
    <row r="26" spans="1:9" x14ac:dyDescent="0.25">
      <c r="A26" t="s">
        <v>123</v>
      </c>
      <c r="B26" t="s">
        <v>44</v>
      </c>
      <c r="C26">
        <v>60.76</v>
      </c>
      <c r="D26">
        <v>6</v>
      </c>
      <c r="E26">
        <v>20</v>
      </c>
      <c r="F26" t="s">
        <v>181</v>
      </c>
      <c r="G26">
        <v>240</v>
      </c>
      <c r="H26" s="9">
        <v>7431009207467</v>
      </c>
      <c r="I26" t="s">
        <v>150</v>
      </c>
    </row>
    <row r="27" spans="1:9" x14ac:dyDescent="0.25">
      <c r="A27" t="s">
        <v>21</v>
      </c>
      <c r="B27" t="s">
        <v>44</v>
      </c>
      <c r="C27">
        <v>60.76</v>
      </c>
      <c r="D27">
        <v>6</v>
      </c>
      <c r="E27">
        <v>321</v>
      </c>
      <c r="F27" t="s">
        <v>181</v>
      </c>
      <c r="G27">
        <v>480</v>
      </c>
      <c r="H27" s="9">
        <v>7431009207504</v>
      </c>
      <c r="I27" t="s">
        <v>72</v>
      </c>
    </row>
    <row r="28" spans="1:9" x14ac:dyDescent="0.25">
      <c r="A28" t="s">
        <v>22</v>
      </c>
      <c r="B28" t="s">
        <v>44</v>
      </c>
      <c r="C28">
        <v>60.76</v>
      </c>
      <c r="D28">
        <v>6</v>
      </c>
      <c r="E28">
        <v>140</v>
      </c>
      <c r="F28" t="s">
        <v>181</v>
      </c>
      <c r="G28">
        <v>240</v>
      </c>
      <c r="H28" s="9">
        <v>7431009207481</v>
      </c>
      <c r="I28" t="s">
        <v>71</v>
      </c>
    </row>
    <row r="29" spans="1:9" x14ac:dyDescent="0.25">
      <c r="A29" t="s">
        <v>23</v>
      </c>
      <c r="B29" t="s">
        <v>44</v>
      </c>
      <c r="C29">
        <v>60.76</v>
      </c>
      <c r="D29">
        <v>6</v>
      </c>
      <c r="E29">
        <v>2000</v>
      </c>
      <c r="F29" t="s">
        <v>181</v>
      </c>
      <c r="G29">
        <v>2000</v>
      </c>
      <c r="H29" s="9">
        <v>7431009207498</v>
      </c>
      <c r="I29" t="s">
        <v>74</v>
      </c>
    </row>
    <row r="30" spans="1:9" x14ac:dyDescent="0.25">
      <c r="A30" t="s">
        <v>24</v>
      </c>
      <c r="B30" t="s">
        <v>44</v>
      </c>
      <c r="C30">
        <v>60.76</v>
      </c>
      <c r="D30">
        <v>6</v>
      </c>
      <c r="E30">
        <v>10</v>
      </c>
      <c r="F30" t="s">
        <v>181</v>
      </c>
      <c r="G30">
        <v>10</v>
      </c>
      <c r="H30" s="9">
        <v>7431009207474</v>
      </c>
      <c r="I30" t="s">
        <v>73</v>
      </c>
    </row>
    <row r="31" spans="1:9" x14ac:dyDescent="0.25">
      <c r="A31" s="215" t="s">
        <v>49</v>
      </c>
      <c r="F31" t="s">
        <v>178</v>
      </c>
      <c r="H31" s="192">
        <v>7770000000053</v>
      </c>
      <c r="I31" s="193" t="s">
        <v>264</v>
      </c>
    </row>
    <row r="32" spans="1:9" x14ac:dyDescent="0.25">
      <c r="A32" s="191" t="s">
        <v>259</v>
      </c>
      <c r="F32" t="s">
        <v>276</v>
      </c>
      <c r="H32" s="192">
        <v>7770000000054</v>
      </c>
      <c r="I32" t="s">
        <v>267</v>
      </c>
    </row>
    <row r="33" spans="1:9" x14ac:dyDescent="0.25">
      <c r="A33" s="95" t="s">
        <v>260</v>
      </c>
      <c r="F33" t="s">
        <v>276</v>
      </c>
      <c r="H33" s="192">
        <v>7770000000055</v>
      </c>
      <c r="I33" t="s">
        <v>268</v>
      </c>
    </row>
    <row r="34" spans="1:9" x14ac:dyDescent="0.25">
      <c r="A34" s="29" t="s">
        <v>278</v>
      </c>
      <c r="F34" t="s">
        <v>178</v>
      </c>
      <c r="H34" s="247">
        <v>7743100920748</v>
      </c>
      <c r="I34" s="19" t="s">
        <v>279</v>
      </c>
    </row>
    <row r="35" spans="1:9" x14ac:dyDescent="0.25">
      <c r="A35" s="250" t="s">
        <v>22</v>
      </c>
      <c r="F35" t="s">
        <v>181</v>
      </c>
      <c r="H35" s="9">
        <v>743100920748</v>
      </c>
      <c r="I35" s="19" t="s">
        <v>281</v>
      </c>
    </row>
  </sheetData>
  <phoneticPr fontId="5" type="noConversion"/>
  <conditionalFormatting sqref="A1:A30 A32:A33 A36:A1048576">
    <cfRule type="duplicateValues" dxfId="15" priority="8"/>
  </conditionalFormatting>
  <conditionalFormatting sqref="A29">
    <cfRule type="duplicateValues" dxfId="14" priority="9"/>
  </conditionalFormatting>
  <conditionalFormatting sqref="A32:A33">
    <cfRule type="duplicateValues" dxfId="13" priority="6"/>
  </conditionalFormatting>
  <conditionalFormatting sqref="A34">
    <cfRule type="duplicateValues" dxfId="12" priority="2"/>
  </conditionalFormatting>
  <conditionalFormatting sqref="H31:H33">
    <cfRule type="duplicateValues" dxfId="11" priority="2977"/>
  </conditionalFormatting>
  <conditionalFormatting sqref="H34">
    <cfRule type="duplicateValues" dxfId="10" priority="1"/>
  </conditionalFormatting>
  <conditionalFormatting sqref="I32:I35">
    <cfRule type="duplicateValues" dxfId="9" priority="3434"/>
  </conditionalFormatting>
  <conditionalFormatting sqref="H1:H30 H37:H1048576 H35">
    <cfRule type="duplicateValues" dxfId="0" priority="3438"/>
  </conditionalFormatting>
  <pageMargins left="0.7" right="0.7" top="0.75" bottom="0.75" header="0.3" footer="0.3"/>
  <pageSetup orientation="portrait" verticalDpi="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F271-A3BC-449A-9474-9841E8C0929B}">
  <dimension ref="A1:B49"/>
  <sheetViews>
    <sheetView topLeftCell="A13" workbookViewId="0">
      <selection activeCell="A21" sqref="A21"/>
    </sheetView>
  </sheetViews>
  <sheetFormatPr baseColWidth="10" defaultRowHeight="15.75" x14ac:dyDescent="0.25"/>
  <cols>
    <col min="1" max="1" width="46.375" bestFit="1" customWidth="1"/>
    <col min="2" max="2" width="46.375" style="9" customWidth="1"/>
    <col min="3" max="3" width="5.875" customWidth="1"/>
  </cols>
  <sheetData>
    <row r="1" spans="1:2" x14ac:dyDescent="0.25">
      <c r="A1" t="s">
        <v>1</v>
      </c>
      <c r="B1" s="9" t="s">
        <v>32</v>
      </c>
    </row>
    <row r="2" spans="1:2" x14ac:dyDescent="0.25">
      <c r="A2" t="s">
        <v>132</v>
      </c>
      <c r="B2" s="9">
        <v>7431009204824</v>
      </c>
    </row>
    <row r="3" spans="1:2" x14ac:dyDescent="0.25">
      <c r="A3" s="73" t="s">
        <v>16</v>
      </c>
      <c r="B3" s="9">
        <v>7431009204824</v>
      </c>
    </row>
    <row r="4" spans="1:2" x14ac:dyDescent="0.25">
      <c r="A4" s="73" t="s">
        <v>12</v>
      </c>
      <c r="B4" s="9">
        <v>7431009204879</v>
      </c>
    </row>
    <row r="5" spans="1:2" x14ac:dyDescent="0.25">
      <c r="A5" t="s">
        <v>134</v>
      </c>
      <c r="B5" s="9">
        <v>7431009204879</v>
      </c>
    </row>
    <row r="6" spans="1:2" x14ac:dyDescent="0.25">
      <c r="A6" t="s">
        <v>14</v>
      </c>
      <c r="B6" s="9">
        <v>7431009204985</v>
      </c>
    </row>
    <row r="7" spans="1:2" x14ac:dyDescent="0.25">
      <c r="A7" t="s">
        <v>133</v>
      </c>
      <c r="B7" s="9">
        <v>7431009204985</v>
      </c>
    </row>
    <row r="8" spans="1:2" x14ac:dyDescent="0.25">
      <c r="A8" s="73" t="s">
        <v>20</v>
      </c>
      <c r="B8" s="9">
        <v>7431009205050</v>
      </c>
    </row>
    <row r="9" spans="1:2" x14ac:dyDescent="0.25">
      <c r="A9" t="s">
        <v>127</v>
      </c>
      <c r="B9" s="9">
        <v>7431009205050</v>
      </c>
    </row>
    <row r="10" spans="1:2" x14ac:dyDescent="0.25">
      <c r="A10" s="73" t="s">
        <v>11</v>
      </c>
      <c r="B10" s="9">
        <v>7431009205968</v>
      </c>
    </row>
    <row r="11" spans="1:2" x14ac:dyDescent="0.25">
      <c r="A11" t="s">
        <v>135</v>
      </c>
      <c r="B11" s="9">
        <v>7431009205968</v>
      </c>
    </row>
    <row r="12" spans="1:2" x14ac:dyDescent="0.25">
      <c r="A12" s="73" t="s">
        <v>10</v>
      </c>
      <c r="B12" s="9">
        <v>7431009205975</v>
      </c>
    </row>
    <row r="13" spans="1:2" x14ac:dyDescent="0.25">
      <c r="A13" t="s">
        <v>136</v>
      </c>
      <c r="B13" s="9">
        <v>7431009205975</v>
      </c>
    </row>
    <row r="14" spans="1:2" x14ac:dyDescent="0.25">
      <c r="A14" s="73" t="s">
        <v>13</v>
      </c>
      <c r="B14" s="9">
        <v>7431009206804</v>
      </c>
    </row>
    <row r="15" spans="1:2" x14ac:dyDescent="0.25">
      <c r="A15" t="s">
        <v>137</v>
      </c>
      <c r="B15" s="9">
        <v>7431009206804</v>
      </c>
    </row>
    <row r="16" spans="1:2" x14ac:dyDescent="0.25">
      <c r="A16" s="73" t="s">
        <v>123</v>
      </c>
      <c r="B16" s="9">
        <v>7431009207467</v>
      </c>
    </row>
    <row r="17" spans="1:2" x14ac:dyDescent="0.25">
      <c r="A17" t="s">
        <v>140</v>
      </c>
      <c r="B17" s="9">
        <v>7431009207467</v>
      </c>
    </row>
    <row r="18" spans="1:2" x14ac:dyDescent="0.25">
      <c r="A18" s="73" t="s">
        <v>24</v>
      </c>
      <c r="B18" s="9">
        <v>7431009207474</v>
      </c>
    </row>
    <row r="19" spans="1:2" x14ac:dyDescent="0.25">
      <c r="A19" t="s">
        <v>131</v>
      </c>
      <c r="B19" s="9">
        <v>7431009207474</v>
      </c>
    </row>
    <row r="20" spans="1:2" x14ac:dyDescent="0.25">
      <c r="A20" s="73" t="s">
        <v>22</v>
      </c>
      <c r="B20" s="9">
        <v>7431009207481</v>
      </c>
    </row>
    <row r="21" spans="1:2" x14ac:dyDescent="0.25">
      <c r="A21" s="73" t="s">
        <v>22</v>
      </c>
      <c r="B21" s="249" t="s">
        <v>280</v>
      </c>
    </row>
    <row r="22" spans="1:2" x14ac:dyDescent="0.25">
      <c r="A22" s="73" t="s">
        <v>23</v>
      </c>
      <c r="B22" s="9">
        <v>7431009207498</v>
      </c>
    </row>
    <row r="23" spans="1:2" x14ac:dyDescent="0.25">
      <c r="A23" t="s">
        <v>130</v>
      </c>
      <c r="B23" s="9">
        <v>7431009207498</v>
      </c>
    </row>
    <row r="24" spans="1:2" x14ac:dyDescent="0.25">
      <c r="A24" s="73" t="s">
        <v>21</v>
      </c>
      <c r="B24" s="9">
        <v>7431009207504</v>
      </c>
    </row>
    <row r="25" spans="1:2" x14ac:dyDescent="0.25">
      <c r="A25" t="s">
        <v>129</v>
      </c>
      <c r="B25" s="9">
        <v>7431009207504</v>
      </c>
    </row>
    <row r="26" spans="1:2" x14ac:dyDescent="0.25">
      <c r="A26" t="s">
        <v>58</v>
      </c>
      <c r="B26" s="9">
        <v>7431009207771</v>
      </c>
    </row>
    <row r="27" spans="1:2" x14ac:dyDescent="0.25">
      <c r="A27" t="s">
        <v>141</v>
      </c>
      <c r="B27" s="9">
        <v>7431009207849</v>
      </c>
    </row>
    <row r="28" spans="1:2" x14ac:dyDescent="0.25">
      <c r="A28" t="s">
        <v>148</v>
      </c>
      <c r="B28" s="9">
        <v>7431009207849</v>
      </c>
    </row>
    <row r="29" spans="1:2" x14ac:dyDescent="0.25">
      <c r="A29" s="29" t="s">
        <v>187</v>
      </c>
      <c r="B29" s="30">
        <v>7431009209317</v>
      </c>
    </row>
    <row r="30" spans="1:2" x14ac:dyDescent="0.25">
      <c r="A30" t="s">
        <v>159</v>
      </c>
      <c r="B30" s="9">
        <v>7431009209324</v>
      </c>
    </row>
    <row r="31" spans="1:2" x14ac:dyDescent="0.25">
      <c r="A31" s="87" t="s">
        <v>156</v>
      </c>
      <c r="B31" s="9">
        <v>7431009209331</v>
      </c>
    </row>
    <row r="32" spans="1:2" x14ac:dyDescent="0.25">
      <c r="A32" t="s">
        <v>175</v>
      </c>
      <c r="B32" s="9">
        <v>7431009209331</v>
      </c>
    </row>
    <row r="33" spans="1:2" x14ac:dyDescent="0.25">
      <c r="A33" t="s">
        <v>146</v>
      </c>
      <c r="B33" s="9">
        <v>7431009209515</v>
      </c>
    </row>
    <row r="34" spans="1:2" x14ac:dyDescent="0.25">
      <c r="A34" s="87" t="s">
        <v>147</v>
      </c>
      <c r="B34" s="9">
        <v>7431009209515</v>
      </c>
    </row>
    <row r="35" spans="1:2" x14ac:dyDescent="0.25">
      <c r="A35" t="s">
        <v>173</v>
      </c>
      <c r="B35" s="9">
        <v>7431009209560</v>
      </c>
    </row>
    <row r="36" spans="1:2" x14ac:dyDescent="0.25">
      <c r="A36" t="s">
        <v>142</v>
      </c>
      <c r="B36" s="9">
        <v>7431009209713</v>
      </c>
    </row>
    <row r="37" spans="1:2" x14ac:dyDescent="0.25">
      <c r="A37" t="s">
        <v>57</v>
      </c>
      <c r="B37" s="9">
        <v>7431009209713</v>
      </c>
    </row>
    <row r="38" spans="1:2" x14ac:dyDescent="0.25">
      <c r="A38" t="s">
        <v>143</v>
      </c>
      <c r="B38" s="9">
        <v>7431009209737</v>
      </c>
    </row>
    <row r="39" spans="1:2" x14ac:dyDescent="0.25">
      <c r="A39" t="s">
        <v>59</v>
      </c>
      <c r="B39" s="9">
        <v>7431009209737</v>
      </c>
    </row>
    <row r="40" spans="1:2" x14ac:dyDescent="0.25">
      <c r="A40" s="73" t="s">
        <v>15</v>
      </c>
      <c r="B40" s="9">
        <v>7434002550000</v>
      </c>
    </row>
    <row r="41" spans="1:2" x14ac:dyDescent="0.25">
      <c r="A41" t="s">
        <v>139</v>
      </c>
      <c r="B41" s="9">
        <v>7434002550000</v>
      </c>
    </row>
    <row r="42" spans="1:2" x14ac:dyDescent="0.25">
      <c r="A42" t="s">
        <v>138</v>
      </c>
      <c r="B42" s="9">
        <v>7434002550028</v>
      </c>
    </row>
    <row r="43" spans="1:2" x14ac:dyDescent="0.25">
      <c r="A43" s="73" t="s">
        <v>17</v>
      </c>
      <c r="B43" s="9">
        <v>7434002550028</v>
      </c>
    </row>
    <row r="44" spans="1:2" x14ac:dyDescent="0.25">
      <c r="A44" t="s">
        <v>18</v>
      </c>
      <c r="B44" s="9">
        <v>7434002551490</v>
      </c>
    </row>
    <row r="45" spans="1:2" x14ac:dyDescent="0.25">
      <c r="A45" t="s">
        <v>25</v>
      </c>
      <c r="B45" s="9">
        <v>7434002551506</v>
      </c>
    </row>
    <row r="46" spans="1:2" x14ac:dyDescent="0.25">
      <c r="A46" t="s">
        <v>19</v>
      </c>
      <c r="B46" s="9">
        <v>7434002552640</v>
      </c>
    </row>
    <row r="47" spans="1:2" x14ac:dyDescent="0.25">
      <c r="A47" s="191" t="s">
        <v>259</v>
      </c>
      <c r="B47" s="192">
        <v>7770000000054</v>
      </c>
    </row>
    <row r="48" spans="1:2" x14ac:dyDescent="0.25">
      <c r="A48" s="95" t="s">
        <v>260</v>
      </c>
      <c r="B48" s="192">
        <v>7770000000055</v>
      </c>
    </row>
    <row r="49" spans="1:2" x14ac:dyDescent="0.25">
      <c r="A49" s="29" t="s">
        <v>278</v>
      </c>
      <c r="B49" s="247">
        <v>7743100920748</v>
      </c>
    </row>
  </sheetData>
  <conditionalFormatting sqref="A1:A1048576">
    <cfRule type="duplicateValues" dxfId="8" priority="6"/>
  </conditionalFormatting>
  <conditionalFormatting sqref="A43">
    <cfRule type="duplicateValues" dxfId="7" priority="8"/>
  </conditionalFormatting>
  <conditionalFormatting sqref="A44">
    <cfRule type="duplicateValues" dxfId="6" priority="9"/>
  </conditionalFormatting>
  <conditionalFormatting sqref="A45">
    <cfRule type="duplicateValues" dxfId="5" priority="7"/>
  </conditionalFormatting>
  <conditionalFormatting sqref="A46">
    <cfRule type="duplicateValues" dxfId="4" priority="4"/>
  </conditionalFormatting>
  <conditionalFormatting sqref="B46">
    <cfRule type="duplicateValues" dxfId="3" priority="3"/>
  </conditionalFormatting>
  <conditionalFormatting sqref="B47:B49">
    <cfRule type="duplicateValues" dxfId="2" priority="2"/>
  </conditionalFormatting>
  <conditionalFormatting sqref="B50:B1048576 B1:B45">
    <cfRule type="duplicateValues" dxfId="1" priority="5"/>
  </conditionalFormatting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56E7-07EF-5B4B-BDD4-03ADBCD6289E}">
  <dimension ref="A1:A33"/>
  <sheetViews>
    <sheetView workbookViewId="0">
      <selection activeCell="F13" sqref="F13"/>
    </sheetView>
  </sheetViews>
  <sheetFormatPr baseColWidth="10" defaultRowHeight="15.75" x14ac:dyDescent="0.25"/>
  <cols>
    <col min="1" max="1" width="15.125" customWidth="1"/>
  </cols>
  <sheetData>
    <row r="1" spans="1:1" x14ac:dyDescent="0.25">
      <c r="A1" s="3" t="s">
        <v>79</v>
      </c>
    </row>
    <row r="2" spans="1:1" x14ac:dyDescent="0.25">
      <c r="A2" t="s">
        <v>80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83</v>
      </c>
    </row>
    <row r="6" spans="1:1" x14ac:dyDescent="0.25">
      <c r="A6" t="s">
        <v>84</v>
      </c>
    </row>
    <row r="7" spans="1:1" x14ac:dyDescent="0.25">
      <c r="A7" t="s">
        <v>85</v>
      </c>
    </row>
    <row r="8" spans="1:1" x14ac:dyDescent="0.25">
      <c r="A8" t="s">
        <v>86</v>
      </c>
    </row>
    <row r="9" spans="1:1" x14ac:dyDescent="0.25">
      <c r="A9" t="s">
        <v>87</v>
      </c>
    </row>
    <row r="10" spans="1:1" x14ac:dyDescent="0.25">
      <c r="A10" t="s">
        <v>88</v>
      </c>
    </row>
    <row r="11" spans="1:1" x14ac:dyDescent="0.25">
      <c r="A11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8" spans="1:1" x14ac:dyDescent="0.25">
      <c r="A18" t="s">
        <v>96</v>
      </c>
    </row>
    <row r="19" spans="1:1" x14ac:dyDescent="0.25">
      <c r="A19" t="s">
        <v>97</v>
      </c>
    </row>
    <row r="20" spans="1:1" x14ac:dyDescent="0.25">
      <c r="A20" t="s">
        <v>98</v>
      </c>
    </row>
    <row r="21" spans="1:1" x14ac:dyDescent="0.25">
      <c r="A21" t="s">
        <v>99</v>
      </c>
    </row>
    <row r="22" spans="1:1" x14ac:dyDescent="0.25">
      <c r="A22" t="s">
        <v>100</v>
      </c>
    </row>
    <row r="23" spans="1:1" x14ac:dyDescent="0.25">
      <c r="A23" t="s">
        <v>101</v>
      </c>
    </row>
    <row r="24" spans="1:1" x14ac:dyDescent="0.25">
      <c r="A24" t="s">
        <v>102</v>
      </c>
    </row>
    <row r="25" spans="1:1" x14ac:dyDescent="0.25">
      <c r="A25" t="s">
        <v>103</v>
      </c>
    </row>
    <row r="26" spans="1:1" x14ac:dyDescent="0.25">
      <c r="A26" t="s">
        <v>104</v>
      </c>
    </row>
    <row r="27" spans="1:1" x14ac:dyDescent="0.25">
      <c r="A27" t="s">
        <v>105</v>
      </c>
    </row>
    <row r="28" spans="1:1" x14ac:dyDescent="0.25">
      <c r="A28" t="s">
        <v>106</v>
      </c>
    </row>
    <row r="29" spans="1:1" x14ac:dyDescent="0.25">
      <c r="A29" t="s">
        <v>107</v>
      </c>
    </row>
    <row r="30" spans="1:1" x14ac:dyDescent="0.25">
      <c r="A30" t="s">
        <v>108</v>
      </c>
    </row>
    <row r="31" spans="1:1" x14ac:dyDescent="0.25">
      <c r="A31" t="s">
        <v>109</v>
      </c>
    </row>
    <row r="32" spans="1:1" x14ac:dyDescent="0.25">
      <c r="A32" t="s">
        <v>110</v>
      </c>
    </row>
    <row r="33" spans="1:1" x14ac:dyDescent="0.25">
      <c r="A33" t="s">
        <v>111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203E-A37B-4C4C-8A10-E994654F4522}">
  <dimension ref="B3:V32"/>
  <sheetViews>
    <sheetView topLeftCell="F1" workbookViewId="0">
      <selection activeCell="J8" sqref="J8"/>
    </sheetView>
  </sheetViews>
  <sheetFormatPr baseColWidth="10" defaultRowHeight="15.75" x14ac:dyDescent="0.25"/>
  <cols>
    <col min="2" max="2" width="38.875" bestFit="1" customWidth="1"/>
    <col min="5" max="5" width="50" customWidth="1"/>
    <col min="6" max="6" width="46.375" style="99" bestFit="1" customWidth="1"/>
    <col min="7" max="7" width="20.5" bestFit="1" customWidth="1"/>
    <col min="8" max="9" width="4.875" bestFit="1" customWidth="1"/>
    <col min="10" max="10" width="4.875" style="87" bestFit="1" customWidth="1"/>
    <col min="11" max="11" width="5.875" style="87" bestFit="1" customWidth="1"/>
    <col min="12" max="14" width="4.875" style="87" bestFit="1" customWidth="1"/>
    <col min="15" max="15" width="5.875" style="87" bestFit="1" customWidth="1"/>
    <col min="16" max="18" width="4.875" bestFit="1" customWidth="1"/>
    <col min="19" max="19" width="11.25" bestFit="1" customWidth="1"/>
    <col min="20" max="20" width="7.875" style="9" bestFit="1" customWidth="1"/>
    <col min="21" max="21" width="9.25" bestFit="1" customWidth="1"/>
    <col min="22" max="22" width="11.875" style="101" bestFit="1" customWidth="1"/>
    <col min="23" max="23" width="10.375" bestFit="1" customWidth="1"/>
    <col min="24" max="24" width="10.875" bestFit="1" customWidth="1"/>
    <col min="25" max="31" width="11.875" bestFit="1" customWidth="1"/>
    <col min="32" max="43" width="10.375" bestFit="1" customWidth="1"/>
    <col min="44" max="44" width="11.875" bestFit="1" customWidth="1"/>
  </cols>
  <sheetData>
    <row r="3" spans="2:22" x14ac:dyDescent="0.25">
      <c r="F3" s="98" t="s">
        <v>222</v>
      </c>
      <c r="G3" s="71" t="s">
        <v>223</v>
      </c>
    </row>
    <row r="4" spans="2:22" x14ac:dyDescent="0.25">
      <c r="G4" t="s">
        <v>226</v>
      </c>
      <c r="H4" s="87"/>
      <c r="I4" s="87"/>
      <c r="N4"/>
      <c r="O4"/>
      <c r="S4" t="s">
        <v>220</v>
      </c>
    </row>
    <row r="5" spans="2:22" ht="63" x14ac:dyDescent="0.25">
      <c r="B5" s="96" t="s">
        <v>241</v>
      </c>
      <c r="C5" s="96" t="s">
        <v>242</v>
      </c>
      <c r="D5" s="96" t="s">
        <v>244</v>
      </c>
      <c r="E5" s="97" t="s">
        <v>243</v>
      </c>
      <c r="F5" s="98" t="s">
        <v>245</v>
      </c>
      <c r="G5" t="s">
        <v>227</v>
      </c>
      <c r="H5" s="87" t="s">
        <v>228</v>
      </c>
      <c r="I5" s="87" t="s">
        <v>229</v>
      </c>
      <c r="J5" s="87" t="s">
        <v>230</v>
      </c>
      <c r="K5" s="87" t="s">
        <v>231</v>
      </c>
      <c r="L5" s="87" t="s">
        <v>232</v>
      </c>
      <c r="M5" s="87" t="s">
        <v>233</v>
      </c>
      <c r="N5" t="s">
        <v>234</v>
      </c>
      <c r="O5" t="s">
        <v>235</v>
      </c>
      <c r="P5" t="s">
        <v>236</v>
      </c>
      <c r="Q5" t="s">
        <v>237</v>
      </c>
      <c r="R5" t="s">
        <v>238</v>
      </c>
      <c r="T5" s="9" t="s">
        <v>246</v>
      </c>
      <c r="U5" t="s">
        <v>247</v>
      </c>
      <c r="V5" s="102" t="s">
        <v>248</v>
      </c>
    </row>
    <row r="6" spans="2:22" x14ac:dyDescent="0.25">
      <c r="B6" s="103" t="str">
        <f>_xlfn.XLOOKUP(F6,'[1]Demanda MX'!$F:$F,'[1]Demanda MX'!$B:$B,0,0)</f>
        <v xml:space="preserve">ZHONGSHAN SILK </v>
      </c>
      <c r="C6" t="str">
        <f>_xlfn.XLOOKUP(F6,'[1]Demanda MX'!$F:$F,'[1]Demanda MX'!$C:$C,0,0)</f>
        <v>FORTUS S.A.</v>
      </c>
      <c r="D6">
        <f>_xlfn.XLOOKUP(F6,'[1]Demanda MX'!$F:$F,'[1]Demanda MX'!$E:$E,0,0)</f>
        <v>13972</v>
      </c>
      <c r="E6" t="str">
        <f>_xlfn.XLOOKUP(F6,'[1]Demanda MX'!$F:$F,'[1]Demanda MX'!$G:$G,0,0)</f>
        <v>WP110 BALANZA DIGITAL DE VIDRIO ANTIDESLIZANTE (WELLPRO)</v>
      </c>
      <c r="F6" s="128" t="s">
        <v>10</v>
      </c>
      <c r="G6">
        <v>66</v>
      </c>
      <c r="H6" s="87">
        <v>40</v>
      </c>
      <c r="I6" s="87">
        <v>36</v>
      </c>
      <c r="J6" s="87">
        <v>26</v>
      </c>
      <c r="K6" s="87">
        <v>26</v>
      </c>
      <c r="L6" s="87">
        <v>32</v>
      </c>
      <c r="M6" s="87">
        <v>52</v>
      </c>
      <c r="N6">
        <v>66</v>
      </c>
      <c r="O6">
        <v>26</v>
      </c>
      <c r="P6">
        <v>32</v>
      </c>
      <c r="Q6">
        <v>40</v>
      </c>
      <c r="R6">
        <v>72</v>
      </c>
      <c r="S6">
        <v>514</v>
      </c>
      <c r="T6" s="9">
        <f>AVERAGE(H6,I6,J6,K6,L6,M6)</f>
        <v>35.333333333333336</v>
      </c>
      <c r="U6">
        <f>_xlfn.XLOOKUP(F6,'[1]Demanda MX'!$F:$F,'[1]Demanda MX'!$I:$I,0,0)</f>
        <v>536</v>
      </c>
      <c r="V6" s="101">
        <f>_xlfn.XLOOKUP(F6,'[1]Demanda MX'!$F:$F,'[1]Demanda MX'!$J:$J,0,0)</f>
        <v>147.57659999000001</v>
      </c>
    </row>
    <row r="7" spans="2:22" x14ac:dyDescent="0.25">
      <c r="B7" s="103" t="str">
        <f>_xlfn.XLOOKUP(F7,'[1]Demanda MX'!$F:$F,'[1]Demanda MX'!$B:$B,0,0)</f>
        <v xml:space="preserve">ZHONGSHAN SILK </v>
      </c>
      <c r="C7" t="str">
        <f>_xlfn.XLOOKUP(F7,'[1]Demanda MX'!$F:$F,'[1]Demanda MX'!$C:$C,0,0)</f>
        <v>FORTUS S.A.</v>
      </c>
      <c r="D7" t="str">
        <f>_xlfn.XLOOKUP(F7,'[1]Demanda MX'!$F:$F,'[1]Demanda MX'!$E:$E,0,0)</f>
        <v>13971</v>
      </c>
      <c r="E7" t="str">
        <f>_xlfn.XLOOKUP(F7,'[1]Demanda MX'!$F:$F,'[1]Demanda MX'!$G:$G,0,0)</f>
        <v>WP108 BALANZA DIGITAL DE VIDRIO ACABADO MARMOL (WELLPRO)</v>
      </c>
      <c r="F7" s="128" t="s">
        <v>11</v>
      </c>
      <c r="G7">
        <v>4</v>
      </c>
      <c r="H7" s="87">
        <v>4</v>
      </c>
      <c r="I7" s="87">
        <v>10</v>
      </c>
      <c r="J7" s="87">
        <v>2</v>
      </c>
      <c r="K7" s="87">
        <v>2</v>
      </c>
      <c r="L7" s="87">
        <v>14</v>
      </c>
      <c r="M7" s="87">
        <v>16</v>
      </c>
      <c r="N7">
        <v>4</v>
      </c>
      <c r="O7">
        <v>2</v>
      </c>
      <c r="P7">
        <v>8</v>
      </c>
      <c r="Q7">
        <v>4</v>
      </c>
      <c r="R7">
        <v>10</v>
      </c>
      <c r="S7">
        <v>80</v>
      </c>
      <c r="T7" s="9">
        <f t="shared" ref="T7:T27" si="0">AVERAGE(H7,I7,J7,K7,L7,M7)</f>
        <v>8</v>
      </c>
      <c r="U7">
        <f>_xlfn.XLOOKUP(F7,'[1]Demanda MX'!$F:$F,'[1]Demanda MX'!$I:$I,0,0)</f>
        <v>702</v>
      </c>
      <c r="V7" s="101">
        <f>_xlfn.XLOOKUP(F7,'[1]Demanda MX'!$F:$F,'[1]Demanda MX'!$J:$J,0,0)</f>
        <v>147.57659999000001</v>
      </c>
    </row>
    <row r="8" spans="2:22" x14ac:dyDescent="0.25">
      <c r="B8" s="103" t="str">
        <f>_xlfn.XLOOKUP(F8,'[1]Demanda MX'!$F:$F,'[1]Demanda MX'!$B:$B,0,0)</f>
        <v xml:space="preserve">ZHONGSHAN SILK </v>
      </c>
      <c r="C8" t="str">
        <f>_xlfn.XLOOKUP(F8,'[1]Demanda MX'!$F:$F,'[1]Demanda MX'!$C:$C,0,0)</f>
        <v>FORTUS S.A.</v>
      </c>
      <c r="D8" t="str">
        <f>_xlfn.XLOOKUP(F8,'[1]Demanda MX'!$F:$F,'[1]Demanda MX'!$E:$E,0,0)</f>
        <v>13667</v>
      </c>
      <c r="E8" t="str">
        <f>_xlfn.XLOOKUP(F8,'[1]Demanda MX'!$F:$F,'[1]Demanda MX'!$G:$G,0,0)</f>
        <v>BALANZA DIGITAL DE VIDRIO WP106 (WELLPRO)</v>
      </c>
      <c r="F8" s="128" t="s">
        <v>12</v>
      </c>
      <c r="G8">
        <v>4</v>
      </c>
      <c r="H8" s="87">
        <v>4</v>
      </c>
      <c r="I8" s="87">
        <v>10</v>
      </c>
      <c r="J8" s="87">
        <v>2</v>
      </c>
      <c r="K8" s="87">
        <v>2</v>
      </c>
      <c r="L8" s="87">
        <v>14</v>
      </c>
      <c r="M8" s="87">
        <v>16</v>
      </c>
      <c r="N8">
        <v>4</v>
      </c>
      <c r="O8">
        <v>2</v>
      </c>
      <c r="P8">
        <v>8</v>
      </c>
      <c r="Q8">
        <v>4</v>
      </c>
      <c r="R8">
        <v>10</v>
      </c>
      <c r="S8">
        <v>80</v>
      </c>
      <c r="T8" s="9">
        <f t="shared" si="0"/>
        <v>8</v>
      </c>
      <c r="U8">
        <f>_xlfn.XLOOKUP(F8,'[1]Demanda MX'!$F:$F,'[1]Demanda MX'!$I:$I,0,0)</f>
        <v>868</v>
      </c>
      <c r="V8" s="101">
        <f>_xlfn.XLOOKUP(F8,'[1]Demanda MX'!$F:$F,'[1]Demanda MX'!$J:$J,0,0)</f>
        <v>154.16364960000001</v>
      </c>
    </row>
    <row r="9" spans="2:22" x14ac:dyDescent="0.25">
      <c r="B9" s="104" t="str">
        <f>_xlfn.XLOOKUP(F9,'[1]Demanda MX'!$F:$F,'[1]Demanda MX'!$B:$B,0,0)</f>
        <v>JIANLIAN HOMECARE</v>
      </c>
      <c r="C9" s="103" t="str">
        <f>_xlfn.XLOOKUP(F9,'[1]Demanda MX'!$F:$F,'[1]Demanda MX'!$C:$C,0,0)</f>
        <v>FORTUS S.A.</v>
      </c>
      <c r="D9">
        <f>_xlfn.XLOOKUP(F9,'[1]Demanda MX'!$F:$F,'[1]Demanda MX'!$E:$E,0,0)</f>
        <v>13648</v>
      </c>
      <c r="E9" t="str">
        <f>_xlfn.XLOOKUP(F9,'[1]Demanda MX'!$F:$F,'[1]Demanda MX'!$G:$G,0,0)</f>
        <v>WP813  INODORO PORTATIL CON TAPA Y BRAZO (WELLPRO)</v>
      </c>
      <c r="F9" s="128" t="s">
        <v>14</v>
      </c>
      <c r="G9">
        <v>3</v>
      </c>
      <c r="H9" s="87">
        <v>4</v>
      </c>
      <c r="I9" s="87">
        <v>4</v>
      </c>
      <c r="J9" s="87">
        <v>5</v>
      </c>
      <c r="K9" s="87">
        <v>6</v>
      </c>
      <c r="L9" s="87">
        <v>7</v>
      </c>
      <c r="M9" s="87">
        <v>9</v>
      </c>
      <c r="N9">
        <v>9</v>
      </c>
      <c r="O9">
        <v>10</v>
      </c>
      <c r="P9">
        <v>11</v>
      </c>
      <c r="Q9">
        <v>10</v>
      </c>
      <c r="R9">
        <v>10</v>
      </c>
      <c r="S9">
        <v>88</v>
      </c>
      <c r="T9" s="9">
        <f t="shared" si="0"/>
        <v>5.833333333333333</v>
      </c>
      <c r="U9">
        <f>_xlfn.XLOOKUP(F9,'[1]Demanda MX'!$F:$F,'[1]Demanda MX'!$I:$I,0,0)</f>
        <v>0</v>
      </c>
      <c r="V9" s="101">
        <f>_xlfn.XLOOKUP(F9,'[1]Demanda MX'!$F:$F,'[1]Demanda MX'!$J:$J,0,0)</f>
        <v>0</v>
      </c>
    </row>
    <row r="10" spans="2:22" x14ac:dyDescent="0.25">
      <c r="B10" s="24" t="str">
        <f>_xlfn.XLOOKUP(F10,'[1]Demanda MX'!$F:$F,'[1]Demanda MX'!$B:$B,0,0)</f>
        <v xml:space="preserve">SHENZHEN FITCONN TECHNOLOGY CO., LTD </v>
      </c>
      <c r="C10" s="24" t="str">
        <f>_xlfn.XLOOKUP(F10,'[1]Demanda MX'!$F:$F,'[1]Demanda MX'!$C:$C,0,0)</f>
        <v>FORTUS S.A.</v>
      </c>
      <c r="D10" t="str">
        <f>_xlfn.XLOOKUP(F10,'[1]Demanda MX'!$F:$F,'[1]Demanda MX'!$E:$E,0,0)</f>
        <v>14806</v>
      </c>
      <c r="E10" t="str">
        <f>_xlfn.XLOOKUP(F10,'[1]Demanda MX'!$F:$F,'[1]Demanda MX'!$G:$G,0,0)</f>
        <v>NBA-00WA NEBULIZADOR FAMILIAR (WELLPRO)</v>
      </c>
      <c r="F10" s="128" t="s">
        <v>15</v>
      </c>
      <c r="G10">
        <v>553</v>
      </c>
      <c r="H10" s="87">
        <v>557</v>
      </c>
      <c r="I10" s="87">
        <v>296</v>
      </c>
      <c r="J10" s="87">
        <v>296</v>
      </c>
      <c r="K10" s="87">
        <v>280</v>
      </c>
      <c r="L10" s="87">
        <v>220</v>
      </c>
      <c r="M10" s="87">
        <v>289</v>
      </c>
      <c r="N10">
        <v>262</v>
      </c>
      <c r="O10">
        <v>309</v>
      </c>
      <c r="P10">
        <v>554</v>
      </c>
      <c r="Q10">
        <v>412</v>
      </c>
      <c r="R10">
        <v>597</v>
      </c>
      <c r="S10">
        <v>4625</v>
      </c>
      <c r="T10" s="9">
        <f t="shared" si="0"/>
        <v>323</v>
      </c>
      <c r="U10">
        <f>_xlfn.XLOOKUP(F10,'[1]Demanda MX'!$F:$F,'[1]Demanda MX'!$I:$I,0,0)</f>
        <v>5943</v>
      </c>
      <c r="V10" s="101">
        <f>_xlfn.XLOOKUP(F10,'[1]Demanda MX'!$F:$F,'[1]Demanda MX'!$J:$J,0,0)</f>
        <v>441.31310000000002</v>
      </c>
    </row>
    <row r="11" spans="2:22" x14ac:dyDescent="0.25">
      <c r="B11" s="24" t="str">
        <f>_xlfn.XLOOKUP(F11,'[1]Demanda MX'!$F:$F,'[1]Demanda MX'!$B:$B,0,0)</f>
        <v xml:space="preserve">SHENZHEN FITCONN TECHNOLOGY CO., LTD </v>
      </c>
      <c r="C11" s="24" t="str">
        <f>_xlfn.XLOOKUP(F11,'[1]Demanda MX'!$F:$F,'[1]Demanda MX'!$C:$C,0,0)</f>
        <v>FORTUS S.A.</v>
      </c>
      <c r="D11" t="str">
        <f>_xlfn.XLOOKUP(F11,'[1]Demanda MX'!$F:$F,'[1]Demanda MX'!$E:$E,0,0)</f>
        <v>13644</v>
      </c>
      <c r="E11" t="str">
        <f>_xlfn.XLOOKUP(F11,'[1]Demanda MX'!$F:$F,'[1]Demanda MX'!$G:$G,0,0)</f>
        <v>NBA-01WA NEBULIZADOR ADULTO MODERNO (WELLPRO)</v>
      </c>
      <c r="F11" s="128" t="s">
        <v>16</v>
      </c>
      <c r="G11">
        <v>1040</v>
      </c>
      <c r="H11" s="87">
        <v>936</v>
      </c>
      <c r="I11" s="87">
        <v>719</v>
      </c>
      <c r="J11" s="87">
        <v>364</v>
      </c>
      <c r="K11" s="87">
        <v>370</v>
      </c>
      <c r="L11" s="87">
        <v>446</v>
      </c>
      <c r="M11" s="87">
        <v>452</v>
      </c>
      <c r="N11">
        <v>364</v>
      </c>
      <c r="O11">
        <v>527</v>
      </c>
      <c r="P11">
        <v>1090</v>
      </c>
      <c r="Q11">
        <v>1244</v>
      </c>
      <c r="R11">
        <v>1396</v>
      </c>
      <c r="S11">
        <v>8948</v>
      </c>
      <c r="T11" s="9">
        <f t="shared" si="0"/>
        <v>547.83333333333337</v>
      </c>
      <c r="U11">
        <f>_xlfn.XLOOKUP(F11,'[1]Demanda MX'!$F:$F,'[1]Demanda MX'!$I:$I,0,0)</f>
        <v>5488</v>
      </c>
      <c r="V11" s="101">
        <f>_xlfn.XLOOKUP(F11,'[1]Demanda MX'!$F:$F,'[1]Demanda MX'!$J:$J,0,0)</f>
        <v>465.80610001000002</v>
      </c>
    </row>
    <row r="12" spans="2:22" x14ac:dyDescent="0.25">
      <c r="B12" s="24" t="str">
        <f>_xlfn.XLOOKUP(F12,'[1]Demanda MX'!$F:$F,'[1]Demanda MX'!$B:$B,0,0)</f>
        <v xml:space="preserve">SHENZHEN FITCONN TECHNOLOGY CO., LTD </v>
      </c>
      <c r="C12" s="24" t="str">
        <f>_xlfn.XLOOKUP(F12,'[1]Demanda MX'!$F:$F,'[1]Demanda MX'!$C:$C,0,0)</f>
        <v>FORTUS S.A.</v>
      </c>
      <c r="D12" t="str">
        <f>_xlfn.XLOOKUP(F12,'[1]Demanda MX'!$F:$F,'[1]Demanda MX'!$E:$E,0,0)</f>
        <v>14660</v>
      </c>
      <c r="E12" t="str">
        <f>_xlfn.XLOOKUP(F12,'[1]Demanda MX'!$F:$F,'[1]Demanda MX'!$G:$G,0,0)</f>
        <v>NBA-05WA NEBULIZADOR ADULTO (WELLPRO)</v>
      </c>
      <c r="F12" s="128" t="s">
        <v>17</v>
      </c>
      <c r="G12">
        <v>1164</v>
      </c>
      <c r="H12" s="87">
        <v>1374</v>
      </c>
      <c r="I12" s="87">
        <v>576</v>
      </c>
      <c r="J12" s="87">
        <v>216</v>
      </c>
      <c r="K12" s="87">
        <v>192</v>
      </c>
      <c r="L12" s="87">
        <v>276</v>
      </c>
      <c r="M12" s="87">
        <v>264</v>
      </c>
      <c r="N12">
        <v>168</v>
      </c>
      <c r="O12">
        <v>306</v>
      </c>
      <c r="P12">
        <v>864</v>
      </c>
      <c r="Q12">
        <v>984</v>
      </c>
      <c r="R12">
        <v>1134</v>
      </c>
      <c r="S12">
        <v>7518</v>
      </c>
      <c r="T12" s="9">
        <f t="shared" si="0"/>
        <v>483</v>
      </c>
      <c r="U12">
        <f>_xlfn.XLOOKUP(F12,'[1]Demanda MX'!$F:$F,'[1]Demanda MX'!$I:$I,0,0)</f>
        <v>3589</v>
      </c>
      <c r="V12" s="101">
        <f>_xlfn.XLOOKUP(F12,'[1]Demanda MX'!$F:$F,'[1]Demanda MX'!$J:$J,0,0)</f>
        <v>443.43104333999997</v>
      </c>
    </row>
    <row r="13" spans="2:22" x14ac:dyDescent="0.25">
      <c r="B13" s="24" t="str">
        <f>_xlfn.XLOOKUP(F13,'[1]Demanda MX'!$F:$F,'[1]Demanda MX'!$B:$B,0,0)</f>
        <v xml:space="preserve">SHENZHEN FITCONN TECHNOLOGY CO., LTD </v>
      </c>
      <c r="C13" s="24" t="str">
        <f>_xlfn.XLOOKUP(F13,'[1]Demanda MX'!$F:$F,'[1]Demanda MX'!$C:$C,0,0)</f>
        <v>FORTUS S.A.</v>
      </c>
      <c r="D13" t="str">
        <f>_xlfn.XLOOKUP(F13,'[1]Demanda MX'!$F:$F,'[1]Demanda MX'!$E:$E,0,0)</f>
        <v>F13789</v>
      </c>
      <c r="E13">
        <f>_xlfn.XLOOKUP(F13,'[1]Demanda MX'!$F:$F,'[1]Demanda MX'!$G:$G,0,0)</f>
        <v>0</v>
      </c>
      <c r="F13" s="128" t="s">
        <v>187</v>
      </c>
      <c r="G13">
        <v>0</v>
      </c>
      <c r="H13" s="87">
        <v>265</v>
      </c>
      <c r="I13" s="87">
        <v>28</v>
      </c>
      <c r="J13" s="87">
        <v>180</v>
      </c>
      <c r="K13" s="87">
        <v>0</v>
      </c>
      <c r="L13" s="87">
        <v>55</v>
      </c>
      <c r="M13" s="87">
        <v>51</v>
      </c>
      <c r="N13">
        <v>0</v>
      </c>
      <c r="O13">
        <v>0</v>
      </c>
      <c r="P13">
        <v>0</v>
      </c>
      <c r="Q13">
        <v>92</v>
      </c>
      <c r="R13">
        <v>57</v>
      </c>
      <c r="S13">
        <v>728</v>
      </c>
      <c r="T13" s="9">
        <f t="shared" si="0"/>
        <v>96.5</v>
      </c>
      <c r="U13">
        <f>_xlfn.XLOOKUP(F13,'[1]Demanda MX'!$F:$F,'[1]Demanda MX'!$I:$I,0,0)</f>
        <v>1714</v>
      </c>
      <c r="V13" s="101">
        <f>_xlfn.XLOOKUP(F13,'[1]Demanda MX'!$F:$F,'[1]Demanda MX'!$J:$J,0,0)</f>
        <v>417.75261008000001</v>
      </c>
    </row>
    <row r="14" spans="2:22" x14ac:dyDescent="0.25">
      <c r="B14" s="24" t="str">
        <f>_xlfn.XLOOKUP(F14,'[1]Demanda MX'!$F:$F,'[1]Demanda MX'!$B:$B,0,0)</f>
        <v xml:space="preserve">SHENZHEN FITCONN TECHNOLOGY CO., LTD </v>
      </c>
      <c r="C14" s="24" t="str">
        <f>_xlfn.XLOOKUP(F14,'[1]Demanda MX'!$F:$F,'[1]Demanda MX'!$C:$C,0,0)</f>
        <v>FORTUS S.A.</v>
      </c>
      <c r="D14" t="str">
        <f>_xlfn.XLOOKUP(F14,'[1]Demanda MX'!$F:$F,'[1]Demanda MX'!$E:$E,0,0)</f>
        <v>F13791</v>
      </c>
      <c r="E14">
        <f>_xlfn.XLOOKUP(F14,'[1]Demanda MX'!$F:$F,'[1]Demanda MX'!$G:$G,0,0)</f>
        <v>0</v>
      </c>
      <c r="F14" s="128" t="s">
        <v>156</v>
      </c>
      <c r="G14">
        <v>166.5</v>
      </c>
      <c r="H14" s="87">
        <v>509</v>
      </c>
      <c r="I14" s="87">
        <v>262</v>
      </c>
      <c r="J14" s="87">
        <v>171</v>
      </c>
      <c r="K14" s="87">
        <v>129</v>
      </c>
      <c r="L14" s="87">
        <v>165</v>
      </c>
      <c r="M14" s="87">
        <v>162</v>
      </c>
      <c r="N14">
        <v>114</v>
      </c>
      <c r="O14">
        <v>159</v>
      </c>
      <c r="P14">
        <v>523</v>
      </c>
      <c r="Q14">
        <v>407</v>
      </c>
      <c r="R14">
        <v>567</v>
      </c>
      <c r="S14">
        <v>3334.5</v>
      </c>
      <c r="T14" s="9">
        <f t="shared" si="0"/>
        <v>233</v>
      </c>
      <c r="U14">
        <f>_xlfn.XLOOKUP(F14,'[1]Demanda MX'!$F:$F,'[1]Demanda MX'!$I:$I,0,0)</f>
        <v>1464</v>
      </c>
      <c r="V14" s="101">
        <f>_xlfn.XLOOKUP(F14,'[1]Demanda MX'!$F:$F,'[1]Demanda MX'!$J:$J,0,0)</f>
        <v>417.75260333</v>
      </c>
    </row>
    <row r="15" spans="2:22" x14ac:dyDescent="0.25">
      <c r="B15" s="24" t="str">
        <f>_xlfn.XLOOKUP(F15,'[1]Demanda MX'!$F:$F,'[1]Demanda MX'!$B:$B,0,0)</f>
        <v xml:space="preserve">SHENZHEN FITCONN TECHNOLOGY CO., LTD </v>
      </c>
      <c r="C15" s="24" t="str">
        <f>_xlfn.XLOOKUP(F15,'[1]Demanda MX'!$F:$F,'[1]Demanda MX'!$C:$C,0,0)</f>
        <v>FORTUS S.A.</v>
      </c>
      <c r="D15" t="str">
        <f>_xlfn.XLOOKUP(F15,'[1]Demanda MX'!$F:$F,'[1]Demanda MX'!$E:$E,0,0)</f>
        <v>F13790</v>
      </c>
      <c r="E15" t="str">
        <f>_xlfn.XLOOKUP(F15,'[1]Demanda MX'!$F:$F,'[1]Demanda MX'!$G:$G,0,0)</f>
        <v>CNB69026 NEBULIZADOR PED. BUHO ROSADO (WELLPRO)</v>
      </c>
      <c r="F15" s="128" t="s">
        <v>159</v>
      </c>
      <c r="G15">
        <v>46.5</v>
      </c>
      <c r="H15" s="87">
        <v>48</v>
      </c>
      <c r="I15" s="87">
        <v>51</v>
      </c>
      <c r="J15" s="87">
        <v>54</v>
      </c>
      <c r="K15" s="87">
        <v>57</v>
      </c>
      <c r="L15" s="87">
        <v>60</v>
      </c>
      <c r="M15" s="87">
        <v>63</v>
      </c>
      <c r="N15">
        <v>66</v>
      </c>
      <c r="O15">
        <v>69</v>
      </c>
      <c r="P15">
        <v>72</v>
      </c>
      <c r="Q15">
        <v>75</v>
      </c>
      <c r="R15">
        <v>78</v>
      </c>
      <c r="S15">
        <v>739.5</v>
      </c>
      <c r="T15" s="9">
        <f t="shared" si="0"/>
        <v>55.5</v>
      </c>
      <c r="U15">
        <f>_xlfn.XLOOKUP(F15,'[1]Demanda MX'!$F:$F,'[1]Demanda MX'!$I:$I,0,0)</f>
        <v>1471</v>
      </c>
      <c r="V15" s="101">
        <f>_xlfn.XLOOKUP(F15,'[1]Demanda MX'!$F:$F,'[1]Demanda MX'!$J:$J,0,0)</f>
        <v>417.75260333</v>
      </c>
    </row>
    <row r="16" spans="2:22" x14ac:dyDescent="0.25">
      <c r="B16" s="24" t="str">
        <f>_xlfn.XLOOKUP(F16,'[1]Demanda MX'!$F:$F,'[1]Demanda MX'!$B:$B,0,0)</f>
        <v xml:space="preserve">SHENZHEN FITCONN TECHNOLOGY CO., LTD </v>
      </c>
      <c r="C16" s="24" t="str">
        <f>_xlfn.XLOOKUP(F16,'[1]Demanda MX'!$F:$F,'[1]Demanda MX'!$C:$C,0,0)</f>
        <v>FORTUS S.A.</v>
      </c>
      <c r="D16" t="str">
        <f>_xlfn.XLOOKUP(F16,'[1]Demanda MX'!$F:$F,'[1]Demanda MX'!$E:$E,0,0)</f>
        <v>13471</v>
      </c>
      <c r="E16" t="str">
        <f>_xlfn.XLOOKUP(F16,'[1]Demanda MX'!$F:$F,'[1]Demanda MX'!$G:$G,0,0)</f>
        <v>NBA-02WE NEBULIZADOR ELEFANTE CELESTE (WELLPRO)</v>
      </c>
      <c r="F16" s="128" t="s">
        <v>18</v>
      </c>
      <c r="G16">
        <v>280.5</v>
      </c>
      <c r="H16" s="87">
        <v>954</v>
      </c>
      <c r="I16" s="87">
        <v>471</v>
      </c>
      <c r="J16" s="87">
        <v>288</v>
      </c>
      <c r="K16" s="87">
        <v>201</v>
      </c>
      <c r="L16" s="87">
        <v>258</v>
      </c>
      <c r="M16" s="87">
        <v>261</v>
      </c>
      <c r="N16">
        <v>162</v>
      </c>
      <c r="O16">
        <v>237</v>
      </c>
      <c r="P16">
        <v>972</v>
      </c>
      <c r="Q16">
        <v>735</v>
      </c>
      <c r="R16">
        <v>1038</v>
      </c>
      <c r="S16">
        <v>5857.5</v>
      </c>
      <c r="T16" s="9">
        <f t="shared" si="0"/>
        <v>405.5</v>
      </c>
      <c r="U16">
        <f>_xlfn.XLOOKUP(F16,'[1]Demanda MX'!$F:$F,'[1]Demanda MX'!$I:$I,0,0)</f>
        <v>2915</v>
      </c>
      <c r="V16" s="101">
        <f>_xlfn.XLOOKUP(F16,'[1]Demanda MX'!$F:$F,'[1]Demanda MX'!$J:$J,0,0)</f>
        <v>462.35539410000001</v>
      </c>
    </row>
    <row r="17" spans="2:22" x14ac:dyDescent="0.25">
      <c r="B17" s="24" t="str">
        <f>_xlfn.XLOOKUP(F17,'[1]Demanda MX'!$F:$F,'[1]Demanda MX'!$B:$B,0,0)</f>
        <v xml:space="preserve">SHENZHEN FITCONN TECHNOLOGY CO., LTD </v>
      </c>
      <c r="C17" s="24" t="str">
        <f>_xlfn.XLOOKUP(F17,'[1]Demanda MX'!$F:$F,'[1]Demanda MX'!$C:$C,0,0)</f>
        <v>FORTUS S.A.</v>
      </c>
      <c r="D17" t="str">
        <f>_xlfn.XLOOKUP(F17,'[1]Demanda MX'!$F:$F,'[1]Demanda MX'!$E:$E,0,0)</f>
        <v>13470</v>
      </c>
      <c r="E17" t="str">
        <f>_xlfn.XLOOKUP(F17,'[1]Demanda MX'!$F:$F,'[1]Demanda MX'!$G:$G,0,0)</f>
        <v>NBA-01WE NEBULIZADOR ELEFANTE ROSADO (WELLPRO)</v>
      </c>
      <c r="F17" s="128" t="s">
        <v>25</v>
      </c>
      <c r="G17">
        <v>171.5</v>
      </c>
      <c r="H17" s="87">
        <v>503</v>
      </c>
      <c r="I17" s="87">
        <v>268</v>
      </c>
      <c r="J17" s="87">
        <v>207</v>
      </c>
      <c r="K17" s="87">
        <v>129</v>
      </c>
      <c r="L17" s="87">
        <v>165</v>
      </c>
      <c r="M17" s="87">
        <v>162</v>
      </c>
      <c r="N17">
        <v>114</v>
      </c>
      <c r="O17">
        <v>159</v>
      </c>
      <c r="P17">
        <v>523</v>
      </c>
      <c r="Q17">
        <v>407</v>
      </c>
      <c r="R17">
        <v>566</v>
      </c>
      <c r="S17">
        <v>3374.5</v>
      </c>
      <c r="T17" s="9">
        <f t="shared" si="0"/>
        <v>239</v>
      </c>
      <c r="U17">
        <f>_xlfn.XLOOKUP(F17,'[1]Demanda MX'!$F:$F,'[1]Demanda MX'!$I:$I,0,0)</f>
        <v>11324</v>
      </c>
      <c r="V17" s="101">
        <f>_xlfn.XLOOKUP(F17,'[1]Demanda MX'!$F:$F,'[1]Demanda MX'!$J:$J,0,0)</f>
        <v>447.78175341999997</v>
      </c>
    </row>
    <row r="18" spans="2:22" x14ac:dyDescent="0.25">
      <c r="B18" s="106" t="str">
        <f>_xlfn.XLOOKUP(F18,'[1]Demanda MX'!$F:$F,'[1]Demanda MX'!$B:$B,0,0)</f>
        <v xml:space="preserve">LOGGANG CHEMBO INDUSTRIAL CO., LTD </v>
      </c>
      <c r="C18" t="str">
        <f>_xlfn.XLOOKUP(F18,'[1]Demanda MX'!$F:$F,'[1]Demanda MX'!$C:$C,0,0)</f>
        <v>BERSHAND FINANCES, S.A.</v>
      </c>
      <c r="D18">
        <f>_xlfn.XLOOKUP(F18,'[1]Demanda MX'!$F:$F,'[1]Demanda MX'!$E:$E,0,0)</f>
        <v>0</v>
      </c>
      <c r="E18">
        <f>_xlfn.XLOOKUP(F18,'[1]Demanda MX'!$F:$F,'[1]Demanda MX'!$G:$G,0,0)</f>
        <v>0</v>
      </c>
      <c r="F18" s="100" t="s">
        <v>143</v>
      </c>
      <c r="G18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10</v>
      </c>
      <c r="N18">
        <v>0</v>
      </c>
      <c r="O18">
        <v>0</v>
      </c>
      <c r="P18">
        <v>0</v>
      </c>
      <c r="Q18">
        <v>0</v>
      </c>
      <c r="R18">
        <v>0</v>
      </c>
      <c r="S18">
        <v>10</v>
      </c>
      <c r="T18" s="9">
        <f t="shared" si="0"/>
        <v>1.6666666666666667</v>
      </c>
      <c r="U18">
        <f>_xlfn.XLOOKUP(F18,'[1]Demanda MX'!$F:$F,'[1]Demanda MX'!$I:$I,0,0)</f>
        <v>0</v>
      </c>
      <c r="V18" s="101">
        <f>_xlfn.XLOOKUP(F18,'[1]Demanda MX'!$F:$F,'[1]Demanda MX'!$J:$J,0,0)</f>
        <v>0</v>
      </c>
    </row>
    <row r="19" spans="2:22" x14ac:dyDescent="0.25">
      <c r="B19" s="105" t="str">
        <f>_xlfn.XLOOKUP(F19,'[1]Demanda MX'!$F:$F,'[1]Demanda MX'!$B:$B,0,0)</f>
        <v>NANTONG EGENS BIOTECHNOÑOGY CO., LTD.</v>
      </c>
      <c r="C19" t="str">
        <f>_xlfn.XLOOKUP(F19,'[1]Demanda MX'!$F:$F,'[1]Demanda MX'!$C:$C,0,0)</f>
        <v>FORTUS S.A.</v>
      </c>
      <c r="D19" t="str">
        <f>_xlfn.XLOOKUP(F19,'[1]Demanda MX'!$F:$F,'[1]Demanda MX'!$E:$E,0,0)</f>
        <v>F09515</v>
      </c>
      <c r="E19" t="str">
        <f>_xlfn.XLOOKUP(F19,'[1]Demanda MX'!$F:$F,'[1]Demanda MX'!$G:$G,0,0)</f>
        <v>1028121 KIT PRUEBA DE EMBARAZO (HCG) LAPIZ</v>
      </c>
      <c r="F19" s="100" t="s">
        <v>147</v>
      </c>
      <c r="G19">
        <v>200</v>
      </c>
      <c r="H19" s="87">
        <v>102</v>
      </c>
      <c r="I19" s="87">
        <v>1208</v>
      </c>
      <c r="J19" s="87">
        <v>1114</v>
      </c>
      <c r="K19" s="87">
        <v>1220</v>
      </c>
      <c r="L19" s="87">
        <v>1126</v>
      </c>
      <c r="M19" s="87">
        <v>1232</v>
      </c>
      <c r="N19">
        <v>1138</v>
      </c>
      <c r="O19">
        <v>1244</v>
      </c>
      <c r="P19">
        <v>1150</v>
      </c>
      <c r="Q19">
        <v>1256</v>
      </c>
      <c r="R19">
        <v>1162</v>
      </c>
      <c r="S19">
        <v>12152</v>
      </c>
      <c r="T19" s="9">
        <f t="shared" si="0"/>
        <v>1000.3333333333334</v>
      </c>
      <c r="U19">
        <f>_xlfn.XLOOKUP(F19,'[1]Demanda MX'!$F:$F,'[1]Demanda MX'!$I:$I,0,0)</f>
        <v>199336</v>
      </c>
      <c r="V19" s="101">
        <f>_xlfn.XLOOKUP(F19,'[1]Demanda MX'!$F:$F,'[1]Demanda MX'!$J:$J,0,0)</f>
        <v>17.9445254</v>
      </c>
    </row>
    <row r="20" spans="2:22" x14ac:dyDescent="0.25">
      <c r="B20" s="104" t="str">
        <f>_xlfn.XLOOKUP(F20,'[1]Demanda MX'!$F:$F,'[1]Demanda MX'!$B:$B,0,0)</f>
        <v>JIANLIAN HOMECARE</v>
      </c>
      <c r="C20" t="str">
        <f>_xlfn.XLOOKUP(F20,'[1]Demanda MX'!$F:$F,'[1]Demanda MX'!$C:$C,0,0)</f>
        <v>FORTUS S.A.</v>
      </c>
      <c r="D20" t="str">
        <f>_xlfn.XLOOKUP(F20,'[1]Demanda MX'!$F:$F,'[1]Demanda MX'!$E:$E,0,0)</f>
        <v>12993</v>
      </c>
      <c r="E20" t="str">
        <f>_xlfn.XLOOKUP(F20,'[1]Demanda MX'!$F:$F,'[1]Demanda MX'!$G:$G,0,0)</f>
        <v>WP798L SILLA DE BAÑO C/RESPALDAR (WELLPRO)</v>
      </c>
      <c r="F20" s="100" t="s">
        <v>19</v>
      </c>
      <c r="G20">
        <v>2</v>
      </c>
      <c r="H20" s="87">
        <v>0</v>
      </c>
      <c r="I20" s="87">
        <v>3</v>
      </c>
      <c r="J20" s="87">
        <v>0</v>
      </c>
      <c r="K20" s="87">
        <v>2</v>
      </c>
      <c r="L20" s="87">
        <v>0</v>
      </c>
      <c r="M20" s="87">
        <v>3</v>
      </c>
      <c r="N20">
        <v>0</v>
      </c>
      <c r="O20">
        <v>2</v>
      </c>
      <c r="P20">
        <v>0</v>
      </c>
      <c r="Q20">
        <v>3</v>
      </c>
      <c r="R20">
        <v>0</v>
      </c>
      <c r="S20">
        <v>15</v>
      </c>
      <c r="T20" s="9">
        <f t="shared" si="0"/>
        <v>1.3333333333333333</v>
      </c>
      <c r="U20">
        <f>_xlfn.XLOOKUP(F20,'[1]Demanda MX'!$F:$F,'[1]Demanda MX'!$I:$I,0,0)</f>
        <v>519</v>
      </c>
      <c r="V20" s="101">
        <f>_xlfn.XLOOKUP(F20,'[1]Demanda MX'!$F:$F,'[1]Demanda MX'!$J:$J,0,0)</f>
        <v>349.31270000000001</v>
      </c>
    </row>
    <row r="21" spans="2:22" x14ac:dyDescent="0.25">
      <c r="B21" s="104" t="str">
        <f>_xlfn.XLOOKUP(F21,'[1]Demanda MX'!$F:$F,'[1]Demanda MX'!$B:$B,0,0)</f>
        <v>JIANLIAN HOMECARE</v>
      </c>
      <c r="C21" t="str">
        <f>_xlfn.XLOOKUP(F21,'[1]Demanda MX'!$F:$F,'[1]Demanda MX'!$C:$C,0,0)</f>
        <v>FORTUS S.A.</v>
      </c>
      <c r="D21" t="str">
        <f>_xlfn.XLOOKUP(F21,'[1]Demanda MX'!$F:$F,'[1]Demanda MX'!$E:$E,0,0)</f>
        <v>12982</v>
      </c>
      <c r="E21" t="str">
        <f>_xlfn.XLOOKUP(F21,'[1]Demanda MX'!$F:$F,'[1]Demanda MX'!$G:$G,0,0)</f>
        <v>WP809B SILLA DE RUEDA STANDARD (WELLPRO)</v>
      </c>
      <c r="F21" s="100" t="s">
        <v>20</v>
      </c>
      <c r="G21">
        <v>1</v>
      </c>
      <c r="H21" s="87">
        <v>0</v>
      </c>
      <c r="I21" s="87">
        <v>0</v>
      </c>
      <c r="J21" s="87">
        <v>1</v>
      </c>
      <c r="K21" s="87">
        <v>1</v>
      </c>
      <c r="L21" s="87">
        <v>0</v>
      </c>
      <c r="M21" s="87">
        <v>0</v>
      </c>
      <c r="N21">
        <v>1</v>
      </c>
      <c r="O21">
        <v>1</v>
      </c>
      <c r="P21">
        <v>0</v>
      </c>
      <c r="Q21">
        <v>0</v>
      </c>
      <c r="R21">
        <v>1</v>
      </c>
      <c r="S21">
        <v>6</v>
      </c>
      <c r="T21" s="9">
        <f t="shared" si="0"/>
        <v>0.33333333333333331</v>
      </c>
      <c r="U21">
        <f>_xlfn.XLOOKUP(F21,'[1]Demanda MX'!$F:$F,'[1]Demanda MX'!$I:$I,0,0)</f>
        <v>29</v>
      </c>
      <c r="V21" s="101">
        <f>_xlfn.XLOOKUP(F21,'[1]Demanda MX'!$F:$F,'[1]Demanda MX'!$J:$J,0,0)</f>
        <v>1086.7487000399999</v>
      </c>
    </row>
    <row r="22" spans="2:22" x14ac:dyDescent="0.25">
      <c r="B22" s="106" t="str">
        <f>_xlfn.XLOOKUP(F22,'[1]Demanda MX'!$F:$F,'[1]Demanda MX'!$B:$B,0,0)</f>
        <v xml:space="preserve">LOGGANG CHEMBO INDUSTRIAL CO., LTD </v>
      </c>
      <c r="C22" t="str">
        <f>_xlfn.XLOOKUP(F22,'[1]Demanda MX'!$F:$F,'[1]Demanda MX'!$C:$C,0,0)</f>
        <v>BERSHAND FINANCES, S.A.</v>
      </c>
      <c r="D22" t="str">
        <f>_xlfn.XLOOKUP(F22,'[1]Demanda MX'!$F:$F,'[1]Demanda MX'!$E:$E,0,0)</f>
        <v>JH0002</v>
      </c>
      <c r="E22" t="str">
        <f>_xlfn.XLOOKUP(F22,'[1]Demanda MX'!$F:$F,'[1]Demanda MX'!$G:$G,0,0)</f>
        <v>TARJETAS AROMATICAS MOT. POSITIVO UNIDAD (BERSHAND)</v>
      </c>
      <c r="F22" s="100" t="s">
        <v>59</v>
      </c>
      <c r="G22">
        <v>21792</v>
      </c>
      <c r="H22" s="87">
        <v>72</v>
      </c>
      <c r="I22" s="87">
        <v>72</v>
      </c>
      <c r="J22" s="87">
        <v>72</v>
      </c>
      <c r="K22" s="87">
        <v>21792</v>
      </c>
      <c r="L22" s="87">
        <v>72</v>
      </c>
      <c r="M22" s="87">
        <v>72</v>
      </c>
      <c r="N22">
        <v>72</v>
      </c>
      <c r="O22">
        <v>21672</v>
      </c>
      <c r="P22">
        <v>192</v>
      </c>
      <c r="Q22">
        <v>72</v>
      </c>
      <c r="R22">
        <v>72</v>
      </c>
      <c r="S22">
        <v>66024</v>
      </c>
      <c r="T22" s="9">
        <f t="shared" si="0"/>
        <v>3692</v>
      </c>
      <c r="U22">
        <f>_xlfn.XLOOKUP(F22,'[1]Demanda MX'!$F:$F,'[1]Demanda MX'!$I:$I,0,0)</f>
        <v>104347</v>
      </c>
      <c r="V22" s="101">
        <f>_xlfn.XLOOKUP(F22,'[1]Demanda MX'!$F:$F,'[1]Demanda MX'!$J:$J,0,0)</f>
        <v>7.69</v>
      </c>
    </row>
    <row r="23" spans="2:22" x14ac:dyDescent="0.25">
      <c r="B23" s="106" t="str">
        <f>_xlfn.XLOOKUP(F23,'[1]Demanda MX'!$F:$F,'[1]Demanda MX'!$B:$B,0,0)</f>
        <v xml:space="preserve">LOGGANG CHEMBO INDUSTRIAL CO., LTD </v>
      </c>
      <c r="C23" t="str">
        <f>_xlfn.XLOOKUP(F23,'[1]Demanda MX'!$F:$F,'[1]Demanda MX'!$C:$C,0,0)</f>
        <v>BERSHAND FINANCES, S.A.</v>
      </c>
      <c r="D23" t="str">
        <f>_xlfn.XLOOKUP(F23,'[1]Demanda MX'!$F:$F,'[1]Demanda MX'!$E:$E,0,0)</f>
        <v>JH0001</v>
      </c>
      <c r="E23">
        <f>_xlfn.XLOOKUP(F23,'[1]Demanda MX'!$F:$F,'[1]Demanda MX'!$G:$G,0,0)</f>
        <v>0</v>
      </c>
      <c r="F23" s="100" t="s">
        <v>58</v>
      </c>
      <c r="G23">
        <v>0</v>
      </c>
      <c r="H23" s="87">
        <v>0</v>
      </c>
      <c r="I23" s="87">
        <v>0</v>
      </c>
      <c r="J23" s="87">
        <v>720</v>
      </c>
      <c r="K23" s="87">
        <v>720</v>
      </c>
      <c r="L23" s="87">
        <v>720</v>
      </c>
      <c r="M23" s="87">
        <v>720</v>
      </c>
      <c r="N23">
        <v>720</v>
      </c>
      <c r="O23">
        <v>720</v>
      </c>
      <c r="P23">
        <v>720</v>
      </c>
      <c r="Q23">
        <v>720</v>
      </c>
      <c r="R23">
        <v>2880</v>
      </c>
      <c r="S23">
        <v>8640</v>
      </c>
      <c r="T23" s="9">
        <f t="shared" si="0"/>
        <v>480</v>
      </c>
      <c r="U23">
        <f>_xlfn.XLOOKUP(F23,'[1]Demanda MX'!$F:$F,'[1]Demanda MX'!$I:$I,0,0)</f>
        <v>61944</v>
      </c>
      <c r="V23" s="101">
        <f>_xlfn.XLOOKUP(F23,'[1]Demanda MX'!$F:$F,'[1]Demanda MX'!$J:$J,0,0)</f>
        <v>7.69</v>
      </c>
    </row>
    <row r="24" spans="2:22" x14ac:dyDescent="0.25">
      <c r="B24" t="str">
        <f>_xlfn.XLOOKUP(F24,'[1]Demanda MX'!$F:$F,'[1]Demanda MX'!$B:$B,0,0)</f>
        <v xml:space="preserve">GEON CORPORATION </v>
      </c>
      <c r="C24" t="str">
        <f>_xlfn.XLOOKUP(F24,'[1]Demanda MX'!$F:$F,'[1]Demanda MX'!$C:$C,0,0)</f>
        <v>GEONIC</v>
      </c>
      <c r="D24" t="str">
        <f>_xlfn.XLOOKUP(F24,'[1]Demanda MX'!$F:$F,'[1]Demanda MX'!$E:$E,0,0)</f>
        <v>13594</v>
      </c>
      <c r="E24" t="str">
        <f>_xlfn.XLOOKUP(F24,'[1]Demanda MX'!$F:$F,'[1]Demanda MX'!$G:$G,0,0)</f>
        <v>DMC-102 TERMOMETRO DIGITAL PED "KOALA" (WELLPRO)</v>
      </c>
      <c r="F24" s="100" t="s">
        <v>21</v>
      </c>
      <c r="G24">
        <v>2566.5</v>
      </c>
      <c r="H24" s="87">
        <v>2820</v>
      </c>
      <c r="I24" s="87">
        <v>3790</v>
      </c>
      <c r="J24" s="87">
        <v>3560</v>
      </c>
      <c r="K24" s="87">
        <v>3810</v>
      </c>
      <c r="L24" s="87">
        <v>3100</v>
      </c>
      <c r="M24" s="87">
        <v>2630</v>
      </c>
      <c r="N24">
        <v>1920</v>
      </c>
      <c r="O24">
        <v>2890</v>
      </c>
      <c r="P24">
        <v>4340</v>
      </c>
      <c r="Q24">
        <v>3150</v>
      </c>
      <c r="R24">
        <v>3880</v>
      </c>
      <c r="S24">
        <v>38456.5</v>
      </c>
      <c r="T24" s="9">
        <f t="shared" si="0"/>
        <v>3285</v>
      </c>
      <c r="U24">
        <f>_xlfn.XLOOKUP(F24,'[1]Demanda MX'!$F:$F,'[1]Demanda MX'!$I:$I,0,0)</f>
        <v>21239</v>
      </c>
      <c r="V24" s="101">
        <f>_xlfn.XLOOKUP(F24,'[1]Demanda MX'!$F:$F,'[1]Demanda MX'!$J:$J,0,0)</f>
        <v>58.065091809999998</v>
      </c>
    </row>
    <row r="25" spans="2:22" x14ac:dyDescent="0.25">
      <c r="B25" t="str">
        <f>_xlfn.XLOOKUP(F25,'[1]Demanda MX'!$F:$F,'[1]Demanda MX'!$B:$B,0,0)</f>
        <v xml:space="preserve">GEON CORPORATION </v>
      </c>
      <c r="C25" t="str">
        <f>_xlfn.XLOOKUP(F25,'[1]Demanda MX'!$F:$F,'[1]Demanda MX'!$C:$C,0,0)</f>
        <v>GEONIC</v>
      </c>
      <c r="D25">
        <f>_xlfn.XLOOKUP(F25,'[1]Demanda MX'!$F:$F,'[1]Demanda MX'!$E:$E,0,0)</f>
        <v>13593</v>
      </c>
      <c r="E25" t="str">
        <f>_xlfn.XLOOKUP(F25,'[1]Demanda MX'!$F:$F,'[1]Demanda MX'!$G:$G,0,0)</f>
        <v>DMC-102 TERMOMETRO DIGITAL PED "KOALA" (WELLPRO)</v>
      </c>
      <c r="F25" s="100" t="s">
        <v>22</v>
      </c>
      <c r="G25">
        <v>579.5</v>
      </c>
      <c r="H25" s="87">
        <v>610</v>
      </c>
      <c r="I25" s="87">
        <v>625</v>
      </c>
      <c r="J25" s="87">
        <v>640</v>
      </c>
      <c r="K25" s="87">
        <v>660</v>
      </c>
      <c r="L25" s="87">
        <v>685</v>
      </c>
      <c r="M25" s="87">
        <v>710</v>
      </c>
      <c r="N25">
        <v>745</v>
      </c>
      <c r="O25">
        <v>795</v>
      </c>
      <c r="P25">
        <v>835</v>
      </c>
      <c r="Q25">
        <v>875</v>
      </c>
      <c r="R25">
        <v>920</v>
      </c>
      <c r="S25">
        <v>8679.5</v>
      </c>
      <c r="T25" s="9">
        <f t="shared" si="0"/>
        <v>655</v>
      </c>
      <c r="U25">
        <f>_xlfn.XLOOKUP(F25,'[1]Demanda MX'!$F:$F,'[1]Demanda MX'!$I:$I,0,0)</f>
        <v>20878</v>
      </c>
      <c r="V25" s="101">
        <f>_xlfn.XLOOKUP(F25,'[1]Demanda MX'!$F:$F,'[1]Demanda MX'!$J:$J,0,0)</f>
        <v>58.319144649999998</v>
      </c>
    </row>
    <row r="26" spans="2:22" x14ac:dyDescent="0.25">
      <c r="B26" t="str">
        <f>_xlfn.XLOOKUP(F26,'[1]Demanda MX'!$F:$F,'[1]Demanda MX'!$B:$B,0,0)</f>
        <v xml:space="preserve">GEON CORPORATION </v>
      </c>
      <c r="C26" t="str">
        <f>_xlfn.XLOOKUP(F26,'[1]Demanda MX'!$F:$F,'[1]Demanda MX'!$C:$C,0,0)</f>
        <v>GEONIC</v>
      </c>
      <c r="D26" t="str">
        <f>_xlfn.XLOOKUP(F26,'[1]Demanda MX'!$F:$F,'[1]Demanda MX'!$E:$E,0,0)</f>
        <v>13595</v>
      </c>
      <c r="E26" t="str">
        <f>_xlfn.XLOOKUP(F26,'[1]Demanda MX'!$F:$F,'[1]Demanda MX'!$G:$G,0,0)</f>
        <v>DMC-102 TERMOMETRO DIGITAL PED "PANDA" (WELLPRO)</v>
      </c>
      <c r="F26" s="100" t="s">
        <v>23</v>
      </c>
      <c r="G26">
        <v>2160</v>
      </c>
      <c r="H26" s="87">
        <v>2400</v>
      </c>
      <c r="I26" s="87">
        <v>3120</v>
      </c>
      <c r="J26" s="87">
        <v>3120</v>
      </c>
      <c r="K26" s="87">
        <v>3120</v>
      </c>
      <c r="L26" s="87">
        <v>2400</v>
      </c>
      <c r="M26" s="87">
        <v>2160</v>
      </c>
      <c r="N26">
        <v>1440</v>
      </c>
      <c r="O26">
        <v>1680</v>
      </c>
      <c r="P26">
        <v>3600</v>
      </c>
      <c r="Q26">
        <v>2400</v>
      </c>
      <c r="R26">
        <v>3120</v>
      </c>
      <c r="S26">
        <v>30720</v>
      </c>
      <c r="T26" s="9">
        <f t="shared" si="0"/>
        <v>2720</v>
      </c>
      <c r="U26">
        <f>_xlfn.XLOOKUP(F26,'[1]Demanda MX'!$F:$F,'[1]Demanda MX'!$I:$I,0,0)</f>
        <v>12377</v>
      </c>
      <c r="V26" s="101">
        <f>_xlfn.XLOOKUP(F26,'[1]Demanda MX'!$F:$F,'[1]Demanda MX'!$J:$J,0,0)</f>
        <v>57.20105058</v>
      </c>
    </row>
    <row r="27" spans="2:22" x14ac:dyDescent="0.25">
      <c r="B27" t="str">
        <f>_xlfn.XLOOKUP(F27,'[1]Demanda MX'!$F:$F,'[1]Demanda MX'!$B:$B,0,0)</f>
        <v xml:space="preserve">GEON CORPORATION </v>
      </c>
      <c r="C27" t="str">
        <f>_xlfn.XLOOKUP(F27,'[1]Demanda MX'!$F:$F,'[1]Demanda MX'!$C:$C,0,0)</f>
        <v>GEONIC</v>
      </c>
      <c r="D27" t="str">
        <f>_xlfn.XLOOKUP(F27,'[1]Demanda MX'!$F:$F,'[1]Demanda MX'!$E:$E,0,0)</f>
        <v>13597</v>
      </c>
      <c r="E27" t="str">
        <f>_xlfn.XLOOKUP(F27,'[1]Demanda MX'!$F:$F,'[1]Demanda MX'!$G:$G,0,0)</f>
        <v>DMC-102 TERMOMETRO DIGITAL PED "RANITA" (WELLPRO)</v>
      </c>
      <c r="F27" s="100" t="s">
        <v>24</v>
      </c>
      <c r="G27">
        <v>40</v>
      </c>
      <c r="H27" s="87">
        <v>40</v>
      </c>
      <c r="I27" s="87">
        <v>40</v>
      </c>
      <c r="J27" s="87">
        <v>40</v>
      </c>
      <c r="K27" s="87">
        <v>40</v>
      </c>
      <c r="L27" s="87">
        <v>40</v>
      </c>
      <c r="M27" s="87">
        <v>40</v>
      </c>
      <c r="N27">
        <v>40</v>
      </c>
      <c r="O27">
        <v>40</v>
      </c>
      <c r="P27">
        <v>40</v>
      </c>
      <c r="Q27">
        <v>40</v>
      </c>
      <c r="R27">
        <v>40</v>
      </c>
      <c r="S27">
        <v>480</v>
      </c>
      <c r="T27" s="9">
        <f t="shared" si="0"/>
        <v>40</v>
      </c>
      <c r="U27">
        <f>_xlfn.XLOOKUP(F27,'[1]Demanda MX'!$F:$F,'[1]Demanda MX'!$I:$I,0,0)</f>
        <v>8493</v>
      </c>
      <c r="V27" s="101">
        <f>_xlfn.XLOOKUP(F27,'[1]Demanda MX'!$F:$F,'[1]Demanda MX'!$J:$J,0,0)</f>
        <v>60.761000000000003</v>
      </c>
    </row>
    <row r="28" spans="2:22" x14ac:dyDescent="0.25">
      <c r="E28" s="107" t="s">
        <v>249</v>
      </c>
      <c r="F28" s="107" t="s">
        <v>249</v>
      </c>
      <c r="J28"/>
      <c r="K28"/>
      <c r="L28"/>
      <c r="M28"/>
      <c r="N28"/>
      <c r="O28"/>
    </row>
    <row r="29" spans="2:22" x14ac:dyDescent="0.25">
      <c r="E29" s="107" t="s">
        <v>250</v>
      </c>
      <c r="F29" s="107" t="s">
        <v>250</v>
      </c>
      <c r="J29"/>
      <c r="K29"/>
      <c r="L29"/>
      <c r="M29"/>
      <c r="N29"/>
      <c r="O29"/>
    </row>
    <row r="30" spans="2:22" x14ac:dyDescent="0.25">
      <c r="J30"/>
      <c r="K30"/>
      <c r="L30"/>
      <c r="M30"/>
      <c r="N30"/>
      <c r="O30"/>
    </row>
    <row r="31" spans="2:22" x14ac:dyDescent="0.25">
      <c r="J31"/>
      <c r="K31"/>
      <c r="L31"/>
      <c r="M31"/>
      <c r="N31"/>
      <c r="O31"/>
    </row>
    <row r="32" spans="2:22" x14ac:dyDescent="0.25">
      <c r="J32"/>
      <c r="K32"/>
      <c r="L32"/>
      <c r="M32"/>
      <c r="N32"/>
      <c r="O3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2C47-0A77-466D-BA08-9ABCEC757D88}">
  <dimension ref="A1:J43"/>
  <sheetViews>
    <sheetView topLeftCell="A10" workbookViewId="0">
      <selection activeCell="E43" sqref="E43"/>
    </sheetView>
  </sheetViews>
  <sheetFormatPr baseColWidth="10" defaultRowHeight="15.75" x14ac:dyDescent="0.25"/>
  <cols>
    <col min="1" max="1" width="30.5" bestFit="1" customWidth="1"/>
    <col min="2" max="2" width="20" bestFit="1" customWidth="1"/>
    <col min="3" max="3" width="15.875" bestFit="1" customWidth="1"/>
    <col min="4" max="4" width="14.75" bestFit="1" customWidth="1"/>
    <col min="5" max="6" width="13.375" customWidth="1"/>
    <col min="9" max="9" width="22.75" customWidth="1"/>
  </cols>
  <sheetData>
    <row r="1" spans="1:10" x14ac:dyDescent="0.25">
      <c r="A1" s="71" t="s">
        <v>252</v>
      </c>
      <c r="B1" t="s">
        <v>226</v>
      </c>
    </row>
    <row r="3" spans="1:10" x14ac:dyDescent="0.25">
      <c r="A3" s="71" t="s">
        <v>253</v>
      </c>
      <c r="B3" s="71" t="s">
        <v>223</v>
      </c>
    </row>
    <row r="4" spans="1:10" x14ac:dyDescent="0.25">
      <c r="A4" s="71" t="s">
        <v>221</v>
      </c>
      <c r="B4" t="s">
        <v>227</v>
      </c>
      <c r="C4" t="s">
        <v>228</v>
      </c>
      <c r="D4" t="s">
        <v>229</v>
      </c>
      <c r="E4" t="s">
        <v>220</v>
      </c>
    </row>
    <row r="5" spans="1:10" x14ac:dyDescent="0.25">
      <c r="A5" s="72" t="s">
        <v>182</v>
      </c>
      <c r="B5" s="101">
        <v>299963.04000000004</v>
      </c>
      <c r="C5" s="101">
        <v>1023.84</v>
      </c>
      <c r="D5" s="101">
        <v>1023.84</v>
      </c>
      <c r="E5" s="101">
        <v>302010.72000000009</v>
      </c>
      <c r="F5" s="101">
        <f>E5/20</f>
        <v>15100.536000000004</v>
      </c>
    </row>
    <row r="6" spans="1:10" x14ac:dyDescent="0.25">
      <c r="A6" s="72" t="s">
        <v>180</v>
      </c>
      <c r="B6" s="101">
        <v>24804.599999999995</v>
      </c>
      <c r="C6" s="101">
        <v>14430.6</v>
      </c>
      <c r="D6" s="101">
        <v>14242.739999999998</v>
      </c>
      <c r="E6" s="101">
        <v>53477.939999999995</v>
      </c>
      <c r="F6" s="101">
        <f t="shared" ref="F6:F10" si="0">E6/20</f>
        <v>2673.8969999999999</v>
      </c>
    </row>
    <row r="7" spans="1:10" x14ac:dyDescent="0.25">
      <c r="A7" s="154" t="s">
        <v>179</v>
      </c>
      <c r="B7" s="163">
        <v>10303.9</v>
      </c>
      <c r="C7" s="163">
        <v>7220.17</v>
      </c>
      <c r="D7" s="163">
        <v>11568</v>
      </c>
      <c r="E7" s="163">
        <v>29092.07</v>
      </c>
      <c r="F7" s="163">
        <f t="shared" si="0"/>
        <v>1454.6034999999999</v>
      </c>
    </row>
    <row r="8" spans="1:10" x14ac:dyDescent="0.25">
      <c r="A8" s="154" t="s">
        <v>178</v>
      </c>
      <c r="B8" s="163">
        <v>1801369.3700000003</v>
      </c>
      <c r="C8" s="163">
        <v>2735258.54</v>
      </c>
      <c r="D8" s="163">
        <v>1434169.85</v>
      </c>
      <c r="E8" s="163">
        <v>5970797.7599999998</v>
      </c>
      <c r="F8" s="163">
        <f t="shared" si="0"/>
        <v>298539.88799999998</v>
      </c>
    </row>
    <row r="9" spans="1:10" x14ac:dyDescent="0.25">
      <c r="A9" s="154" t="s">
        <v>183</v>
      </c>
      <c r="B9" s="163">
        <v>13448</v>
      </c>
      <c r="C9" s="163">
        <v>6529.02</v>
      </c>
      <c r="D9" s="163">
        <v>59990.080000000002</v>
      </c>
      <c r="E9" s="163">
        <v>79967.100000000006</v>
      </c>
      <c r="F9" s="163">
        <f t="shared" si="0"/>
        <v>3998.3550000000005</v>
      </c>
    </row>
    <row r="10" spans="1:10" x14ac:dyDescent="0.25">
      <c r="A10" s="154" t="s">
        <v>181</v>
      </c>
      <c r="B10" s="163">
        <v>403043.63</v>
      </c>
      <c r="C10" s="163">
        <v>441551.8</v>
      </c>
      <c r="D10" s="163">
        <v>569478</v>
      </c>
      <c r="E10" s="163">
        <v>1414073.43</v>
      </c>
      <c r="F10" s="163">
        <f t="shared" si="0"/>
        <v>70703.671499999997</v>
      </c>
    </row>
    <row r="11" spans="1:10" x14ac:dyDescent="0.25">
      <c r="A11" s="72" t="s">
        <v>220</v>
      </c>
      <c r="B11" s="101">
        <v>2552932.54</v>
      </c>
      <c r="C11" s="101">
        <v>3206013.9699999997</v>
      </c>
      <c r="D11" s="101">
        <v>2090472.5100000002</v>
      </c>
      <c r="E11" s="101">
        <v>7849419.0199999996</v>
      </c>
      <c r="F11" s="101">
        <f>SUM(F5:F10)</f>
        <v>392470.95099999994</v>
      </c>
    </row>
    <row r="12" spans="1:10" x14ac:dyDescent="0.25">
      <c r="C12" s="101"/>
    </row>
    <row r="13" spans="1:10" x14ac:dyDescent="0.25">
      <c r="C13" s="101"/>
    </row>
    <row r="14" spans="1:10" x14ac:dyDescent="0.25">
      <c r="A14" s="71" t="s">
        <v>252</v>
      </c>
      <c r="B14" t="s">
        <v>226</v>
      </c>
    </row>
    <row r="16" spans="1:10" x14ac:dyDescent="0.25">
      <c r="A16" s="71" t="s">
        <v>253</v>
      </c>
      <c r="B16" s="71" t="s">
        <v>223</v>
      </c>
      <c r="I16" s="32" t="s">
        <v>53</v>
      </c>
      <c r="J16" s="32" t="s">
        <v>55</v>
      </c>
    </row>
    <row r="17" spans="1:10" x14ac:dyDescent="0.25">
      <c r="A17" s="71" t="s">
        <v>221</v>
      </c>
      <c r="B17" t="s">
        <v>227</v>
      </c>
      <c r="C17" t="s">
        <v>228</v>
      </c>
      <c r="D17" t="s">
        <v>229</v>
      </c>
      <c r="E17" t="s">
        <v>220</v>
      </c>
      <c r="F17" t="s">
        <v>254</v>
      </c>
      <c r="G17" t="s">
        <v>255</v>
      </c>
      <c r="I17" t="s">
        <v>196</v>
      </c>
      <c r="J17" t="s">
        <v>191</v>
      </c>
    </row>
    <row r="18" spans="1:10" x14ac:dyDescent="0.25">
      <c r="A18" s="72" t="s">
        <v>50</v>
      </c>
      <c r="B18">
        <v>47180.3</v>
      </c>
      <c r="C18" s="101">
        <v>38116.990000000005</v>
      </c>
      <c r="D18" s="101">
        <v>67296.600000000006</v>
      </c>
      <c r="E18" s="101">
        <v>152593.89000000001</v>
      </c>
      <c r="F18" s="162" t="s">
        <v>192</v>
      </c>
      <c r="G18" s="101">
        <f>E18/20</f>
        <v>7629.6945000000005</v>
      </c>
      <c r="I18" t="s">
        <v>197</v>
      </c>
      <c r="J18" t="s">
        <v>192</v>
      </c>
    </row>
    <row r="19" spans="1:10" x14ac:dyDescent="0.25">
      <c r="A19" s="72" t="s">
        <v>171</v>
      </c>
      <c r="B19">
        <v>297000</v>
      </c>
      <c r="C19" s="101">
        <v>0</v>
      </c>
      <c r="D19" s="101">
        <v>0</v>
      </c>
      <c r="E19" s="101">
        <v>297000</v>
      </c>
      <c r="F19" s="161" t="s">
        <v>194</v>
      </c>
      <c r="G19" s="101">
        <f t="shared" ref="G19:G27" si="1">E19/20</f>
        <v>14850</v>
      </c>
      <c r="I19" s="24" t="s">
        <v>198</v>
      </c>
      <c r="J19" t="s">
        <v>192</v>
      </c>
    </row>
    <row r="20" spans="1:10" x14ac:dyDescent="0.25">
      <c r="A20" s="72" t="s">
        <v>56</v>
      </c>
      <c r="B20">
        <v>0</v>
      </c>
      <c r="C20" s="101">
        <v>0</v>
      </c>
      <c r="D20" s="101">
        <v>0</v>
      </c>
      <c r="E20" s="101">
        <v>0</v>
      </c>
      <c r="F20" s="161" t="s">
        <v>191</v>
      </c>
      <c r="G20" s="101">
        <f t="shared" si="1"/>
        <v>0</v>
      </c>
      <c r="I20" t="s">
        <v>199</v>
      </c>
      <c r="J20" t="s">
        <v>191</v>
      </c>
    </row>
    <row r="21" spans="1:10" x14ac:dyDescent="0.25">
      <c r="A21" s="72" t="s">
        <v>217</v>
      </c>
      <c r="B21">
        <v>153561.94999999998</v>
      </c>
      <c r="C21" s="101">
        <v>158166.79999999999</v>
      </c>
      <c r="D21" s="101">
        <v>170169.96000000002</v>
      </c>
      <c r="E21" s="101">
        <v>481898.71</v>
      </c>
      <c r="F21" s="161" t="s">
        <v>194</v>
      </c>
      <c r="G21" s="101">
        <f t="shared" si="1"/>
        <v>24094.9355</v>
      </c>
      <c r="I21" t="s">
        <v>200</v>
      </c>
      <c r="J21" t="s">
        <v>193</v>
      </c>
    </row>
    <row r="22" spans="1:10" x14ac:dyDescent="0.25">
      <c r="A22" s="72" t="s">
        <v>218</v>
      </c>
      <c r="B22">
        <v>753837.3</v>
      </c>
      <c r="C22" s="101">
        <v>1101367.7000000002</v>
      </c>
      <c r="D22" s="101">
        <v>807037.24</v>
      </c>
      <c r="E22" s="101">
        <v>2662242.2400000002</v>
      </c>
      <c r="F22" s="161" t="s">
        <v>193</v>
      </c>
      <c r="G22" s="101">
        <f t="shared" si="1"/>
        <v>133112.11200000002</v>
      </c>
      <c r="I22" t="s">
        <v>145</v>
      </c>
      <c r="J22" t="s">
        <v>194</v>
      </c>
    </row>
    <row r="23" spans="1:10" x14ac:dyDescent="0.25">
      <c r="A23" s="72" t="s">
        <v>47</v>
      </c>
      <c r="B23">
        <v>210943.62</v>
      </c>
      <c r="C23" s="101">
        <v>360009.1</v>
      </c>
      <c r="D23" s="101">
        <v>92213.440000000002</v>
      </c>
      <c r="E23" s="101">
        <v>663166.15999999992</v>
      </c>
      <c r="F23" s="161" t="s">
        <v>193</v>
      </c>
      <c r="G23" s="101">
        <f t="shared" si="1"/>
        <v>33158.307999999997</v>
      </c>
      <c r="I23" t="s">
        <v>201</v>
      </c>
      <c r="J23" t="s">
        <v>193</v>
      </c>
    </row>
    <row r="24" spans="1:10" x14ac:dyDescent="0.25">
      <c r="A24" s="72" t="s">
        <v>124</v>
      </c>
      <c r="B24">
        <v>15886.740000000002</v>
      </c>
      <c r="C24" s="101">
        <v>6938.4800000000005</v>
      </c>
      <c r="D24" s="101">
        <v>10817.78</v>
      </c>
      <c r="E24" s="101">
        <v>33643</v>
      </c>
      <c r="F24" s="161" t="s">
        <v>193</v>
      </c>
      <c r="G24" s="101">
        <f t="shared" si="1"/>
        <v>1682.15</v>
      </c>
      <c r="I24" s="24" t="s">
        <v>202</v>
      </c>
      <c r="J24" t="s">
        <v>193</v>
      </c>
    </row>
    <row r="25" spans="1:10" x14ac:dyDescent="0.25">
      <c r="A25" s="72" t="s">
        <v>149</v>
      </c>
      <c r="B25">
        <v>59263.58</v>
      </c>
      <c r="C25" s="101">
        <v>44845.1</v>
      </c>
      <c r="D25" s="101">
        <v>36613.75</v>
      </c>
      <c r="E25" s="101">
        <v>140722.43</v>
      </c>
      <c r="F25" s="162" t="s">
        <v>192</v>
      </c>
      <c r="G25" s="101">
        <f t="shared" si="1"/>
        <v>7036.1214999999993</v>
      </c>
      <c r="I25" t="s">
        <v>203</v>
      </c>
      <c r="J25" t="s">
        <v>193</v>
      </c>
    </row>
    <row r="26" spans="1:10" x14ac:dyDescent="0.25">
      <c r="A26" s="72" t="s">
        <v>52</v>
      </c>
      <c r="B26">
        <v>160522.75</v>
      </c>
      <c r="C26" s="101">
        <v>167106.41999999998</v>
      </c>
      <c r="D26" s="101">
        <v>179791.78</v>
      </c>
      <c r="E26" s="101">
        <v>507420.94999999995</v>
      </c>
      <c r="F26" s="162" t="s">
        <v>194</v>
      </c>
      <c r="G26" s="101">
        <f t="shared" si="1"/>
        <v>25371.047499999997</v>
      </c>
      <c r="I26" t="s">
        <v>204</v>
      </c>
      <c r="J26" t="s">
        <v>195</v>
      </c>
    </row>
    <row r="27" spans="1:10" x14ac:dyDescent="0.25">
      <c r="A27" s="72" t="s">
        <v>46</v>
      </c>
      <c r="B27">
        <v>854736.3</v>
      </c>
      <c r="C27" s="101">
        <v>1329463.3799999999</v>
      </c>
      <c r="D27" s="101">
        <v>726531.96</v>
      </c>
      <c r="E27" s="101">
        <v>2910731.6399999997</v>
      </c>
      <c r="F27" s="161" t="s">
        <v>191</v>
      </c>
      <c r="G27" s="101">
        <f t="shared" si="1"/>
        <v>145536.58199999999</v>
      </c>
      <c r="I27" t="s">
        <v>205</v>
      </c>
      <c r="J27" t="s">
        <v>191</v>
      </c>
    </row>
    <row r="28" spans="1:10" x14ac:dyDescent="0.25">
      <c r="A28" s="72" t="s">
        <v>220</v>
      </c>
      <c r="B28" s="101">
        <v>2552932.54</v>
      </c>
      <c r="C28" s="101">
        <v>3206013.97</v>
      </c>
      <c r="D28" s="101">
        <v>2090472.51</v>
      </c>
      <c r="E28" s="101">
        <v>7849419.0199999996</v>
      </c>
      <c r="I28" s="24" t="s">
        <v>144</v>
      </c>
      <c r="J28" t="s">
        <v>192</v>
      </c>
    </row>
    <row r="29" spans="1:10" x14ac:dyDescent="0.25">
      <c r="I29" t="s">
        <v>206</v>
      </c>
      <c r="J29" t="s">
        <v>192</v>
      </c>
    </row>
    <row r="30" spans="1:10" x14ac:dyDescent="0.25">
      <c r="I30" t="s">
        <v>207</v>
      </c>
      <c r="J30" t="s">
        <v>192</v>
      </c>
    </row>
    <row r="31" spans="1:10" x14ac:dyDescent="0.25">
      <c r="I31" t="s">
        <v>189</v>
      </c>
      <c r="J31" t="s">
        <v>191</v>
      </c>
    </row>
    <row r="32" spans="1:10" x14ac:dyDescent="0.25">
      <c r="I32" t="s">
        <v>208</v>
      </c>
      <c r="J32" t="s">
        <v>191</v>
      </c>
    </row>
    <row r="33" spans="3:10" x14ac:dyDescent="0.25">
      <c r="I33" t="s">
        <v>209</v>
      </c>
      <c r="J33" t="s">
        <v>194</v>
      </c>
    </row>
    <row r="34" spans="3:10" x14ac:dyDescent="0.25">
      <c r="I34" s="35" t="s">
        <v>190</v>
      </c>
      <c r="J34" s="35" t="s">
        <v>211</v>
      </c>
    </row>
    <row r="35" spans="3:10" x14ac:dyDescent="0.25">
      <c r="I35" s="35" t="s">
        <v>210</v>
      </c>
      <c r="J35" t="s">
        <v>191</v>
      </c>
    </row>
    <row r="36" spans="3:10" x14ac:dyDescent="0.25">
      <c r="I36" t="s">
        <v>214</v>
      </c>
      <c r="J36" t="s">
        <v>191</v>
      </c>
    </row>
    <row r="37" spans="3:10" x14ac:dyDescent="0.25">
      <c r="I37" t="s">
        <v>215</v>
      </c>
      <c r="J37" t="s">
        <v>193</v>
      </c>
    </row>
    <row r="38" spans="3:10" x14ac:dyDescent="0.25">
      <c r="C38" s="71" t="s">
        <v>221</v>
      </c>
      <c r="D38" t="s">
        <v>256</v>
      </c>
      <c r="I38" t="s">
        <v>216</v>
      </c>
      <c r="J38" t="s">
        <v>191</v>
      </c>
    </row>
    <row r="39" spans="3:10" x14ac:dyDescent="0.25">
      <c r="C39" s="72" t="s">
        <v>191</v>
      </c>
      <c r="D39" s="101">
        <v>145536.58199999999</v>
      </c>
      <c r="I39" t="s">
        <v>219</v>
      </c>
      <c r="J39" t="s">
        <v>194</v>
      </c>
    </row>
    <row r="40" spans="3:10" x14ac:dyDescent="0.25">
      <c r="C40" s="72" t="s">
        <v>194</v>
      </c>
      <c r="D40" s="101">
        <v>64315.982999999993</v>
      </c>
      <c r="I40" t="s">
        <v>240</v>
      </c>
      <c r="J40" t="s">
        <v>193</v>
      </c>
    </row>
    <row r="41" spans="3:10" x14ac:dyDescent="0.25">
      <c r="C41" s="72" t="s">
        <v>192</v>
      </c>
      <c r="D41" s="101">
        <v>14665.815999999999</v>
      </c>
      <c r="I41" t="s">
        <v>251</v>
      </c>
      <c r="J41" t="s">
        <v>193</v>
      </c>
    </row>
    <row r="42" spans="3:10" x14ac:dyDescent="0.25">
      <c r="C42" s="72" t="s">
        <v>193</v>
      </c>
      <c r="D42" s="101">
        <v>167952.57</v>
      </c>
    </row>
    <row r="43" spans="3:10" x14ac:dyDescent="0.25">
      <c r="C43" s="72" t="s">
        <v>220</v>
      </c>
      <c r="D43" s="101">
        <v>392470.951</v>
      </c>
    </row>
  </sheetData>
  <pageMargins left="0.7" right="0.7" top="0.75" bottom="0.75" header="0.3" footer="0.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F32F-63DB-CA4D-8061-1B4972E7AD37}">
  <dimension ref="A1:G1320"/>
  <sheetViews>
    <sheetView workbookViewId="0">
      <pane ySplit="1" topLeftCell="A835" activePane="bottomLeft" state="frozen"/>
      <selection activeCell="A28" sqref="A28"/>
      <selection pane="bottomLeft" activeCell="D845" sqref="D845"/>
    </sheetView>
  </sheetViews>
  <sheetFormatPr baseColWidth="10" defaultRowHeight="15.75" x14ac:dyDescent="0.25"/>
  <cols>
    <col min="2" max="2" width="38.5" bestFit="1" customWidth="1"/>
    <col min="3" max="3" width="25.5" customWidth="1"/>
    <col min="4" max="4" width="24.125" style="17" customWidth="1"/>
    <col min="5" max="5" width="15.5" style="17" customWidth="1"/>
    <col min="6" max="6" width="14.25" style="15" customWidth="1"/>
    <col min="7" max="7" width="27.75" customWidth="1"/>
  </cols>
  <sheetData>
    <row r="1" spans="1:7" x14ac:dyDescent="0.25">
      <c r="A1" s="4" t="s">
        <v>0</v>
      </c>
      <c r="B1" s="4" t="s">
        <v>45</v>
      </c>
      <c r="C1" s="4" t="s">
        <v>2</v>
      </c>
      <c r="D1" s="21" t="s">
        <v>4</v>
      </c>
      <c r="E1" s="21" t="s">
        <v>3</v>
      </c>
      <c r="F1" s="22" t="s">
        <v>5</v>
      </c>
      <c r="G1" s="4" t="s">
        <v>186</v>
      </c>
    </row>
    <row r="2" spans="1:7" x14ac:dyDescent="0.25">
      <c r="A2" s="5">
        <v>45321</v>
      </c>
      <c r="B2" t="s">
        <v>17</v>
      </c>
      <c r="C2" t="s">
        <v>46</v>
      </c>
      <c r="D2" s="7">
        <v>3000</v>
      </c>
      <c r="E2" s="6">
        <v>498.65999999999997</v>
      </c>
      <c r="F2" s="23">
        <f>D2*E2</f>
        <v>1495980</v>
      </c>
      <c r="G2" t="str">
        <f>_xlfn.XLOOKUP(Metas[[#This Row],[Nombre Producto]],'Catalogo de Productos'!A:A,'Catalogo de Productos'!F:F,0,0)</f>
        <v>NEBULIZADORES</v>
      </c>
    </row>
    <row r="3" spans="1:7" x14ac:dyDescent="0.25">
      <c r="A3" s="5">
        <v>45322</v>
      </c>
      <c r="B3" t="s">
        <v>18</v>
      </c>
      <c r="C3" t="s">
        <v>46</v>
      </c>
      <c r="D3" s="7">
        <v>1500</v>
      </c>
      <c r="E3" s="6">
        <v>525.59</v>
      </c>
      <c r="F3" s="6">
        <f t="shared" ref="F3:F66" si="0">D3*E3</f>
        <v>788385</v>
      </c>
      <c r="G3" t="str">
        <f>_xlfn.XLOOKUP(Metas[[#This Row],[Nombre Producto]],'Catalogo de Productos'!A:A,'Catalogo de Productos'!F:F,0,0)</f>
        <v>NEBULIZADORES</v>
      </c>
    </row>
    <row r="4" spans="1:7" x14ac:dyDescent="0.25">
      <c r="A4" s="5">
        <v>45322</v>
      </c>
      <c r="B4" t="s">
        <v>25</v>
      </c>
      <c r="C4" t="s">
        <v>46</v>
      </c>
      <c r="D4" s="7">
        <v>1500</v>
      </c>
      <c r="E4" s="6">
        <v>525.59</v>
      </c>
      <c r="F4" s="6">
        <f>D4*E4</f>
        <v>788385</v>
      </c>
      <c r="G4" t="str">
        <f>_xlfn.XLOOKUP(Metas[[#This Row],[Nombre Producto]],'Catalogo de Productos'!A:A,'Catalogo de Productos'!F:F,0,0)</f>
        <v>NEBULIZADORES</v>
      </c>
    </row>
    <row r="5" spans="1:7" x14ac:dyDescent="0.25">
      <c r="A5" s="5">
        <v>45322</v>
      </c>
      <c r="B5" t="s">
        <v>20</v>
      </c>
      <c r="C5" t="s">
        <v>46</v>
      </c>
      <c r="D5" s="7">
        <v>375</v>
      </c>
      <c r="E5" s="6">
        <v>2434.1999999999998</v>
      </c>
      <c r="F5" s="6">
        <f t="shared" si="0"/>
        <v>912824.99999999988</v>
      </c>
      <c r="G5" t="str">
        <f>_xlfn.XLOOKUP(Metas[[#This Row],[Nombre Producto]],'Catalogo de Productos'!A:A,'Catalogo de Productos'!F:F,0,0)</f>
        <v>MEDIOS AUXILIARES + SOPORTE</v>
      </c>
    </row>
    <row r="6" spans="1:7" x14ac:dyDescent="0.25">
      <c r="A6" s="5">
        <v>45322</v>
      </c>
      <c r="B6" t="s">
        <v>173</v>
      </c>
      <c r="C6" t="s">
        <v>46</v>
      </c>
      <c r="D6" s="7">
        <v>375</v>
      </c>
      <c r="E6" s="6">
        <v>1292.4000000000001</v>
      </c>
      <c r="F6" s="23">
        <f t="shared" si="0"/>
        <v>484650.00000000006</v>
      </c>
      <c r="G6" t="str">
        <f>_xlfn.XLOOKUP(Metas[[#This Row],[Nombre Producto]],'Catalogo de Productos'!A:A,'Catalogo de Productos'!F:F,0,0)</f>
        <v>NEBULIZADORES</v>
      </c>
    </row>
    <row r="7" spans="1:7" x14ac:dyDescent="0.25">
      <c r="A7" s="5">
        <v>45322</v>
      </c>
      <c r="B7" t="s">
        <v>19</v>
      </c>
      <c r="C7" t="s">
        <v>46</v>
      </c>
      <c r="D7" s="7">
        <v>375</v>
      </c>
      <c r="E7" s="6">
        <v>958.40000000000009</v>
      </c>
      <c r="F7" s="6">
        <f t="shared" si="0"/>
        <v>359400.00000000006</v>
      </c>
      <c r="G7" t="str">
        <f>_xlfn.XLOOKUP(Metas[[#This Row],[Nombre Producto]],'Catalogo de Productos'!A:A,'Catalogo de Productos'!F:F,0,0)</f>
        <v>MEDIOS AUXILIARES + SOPORTE</v>
      </c>
    </row>
    <row r="8" spans="1:7" x14ac:dyDescent="0.25">
      <c r="A8" s="5">
        <v>45322</v>
      </c>
      <c r="B8" t="s">
        <v>11</v>
      </c>
      <c r="C8" t="s">
        <v>46</v>
      </c>
      <c r="D8" s="7">
        <v>250</v>
      </c>
      <c r="E8" s="6">
        <v>226</v>
      </c>
      <c r="F8" s="6">
        <f t="shared" si="0"/>
        <v>56500</v>
      </c>
      <c r="G8" t="str">
        <f>_xlfn.XLOOKUP(Metas[[#This Row],[Nombre Producto]],'Catalogo de Productos'!A:A,'Catalogo de Productos'!F:F,0,0)</f>
        <v>DISP MÉDICOS</v>
      </c>
    </row>
    <row r="9" spans="1:7" x14ac:dyDescent="0.25">
      <c r="A9" s="5">
        <v>45322</v>
      </c>
      <c r="B9" t="s">
        <v>12</v>
      </c>
      <c r="C9" t="s">
        <v>46</v>
      </c>
      <c r="D9" s="7">
        <v>250</v>
      </c>
      <c r="E9" s="6">
        <v>226</v>
      </c>
      <c r="F9" s="6">
        <f t="shared" si="0"/>
        <v>56500</v>
      </c>
      <c r="G9" t="str">
        <f>_xlfn.XLOOKUP(Metas[[#This Row],[Nombre Producto]],'Catalogo de Productos'!A:A,'Catalogo de Productos'!F:F,0,0)</f>
        <v>DISP MÉDICOS</v>
      </c>
    </row>
    <row r="10" spans="1:7" x14ac:dyDescent="0.25">
      <c r="A10" s="5">
        <v>45322</v>
      </c>
      <c r="B10" t="s">
        <v>10</v>
      </c>
      <c r="C10" t="s">
        <v>46</v>
      </c>
      <c r="D10" s="7">
        <v>250</v>
      </c>
      <c r="E10" s="6">
        <v>226</v>
      </c>
      <c r="F10" s="6">
        <f t="shared" si="0"/>
        <v>56500</v>
      </c>
      <c r="G10" t="str">
        <f>_xlfn.XLOOKUP(Metas[[#This Row],[Nombre Producto]],'Catalogo de Productos'!A:A,'Catalogo de Productos'!F:F,0,0)</f>
        <v>DISP MÉDICOS</v>
      </c>
    </row>
    <row r="11" spans="1:7" x14ac:dyDescent="0.25">
      <c r="A11" s="5">
        <v>45322</v>
      </c>
      <c r="B11" t="s">
        <v>13</v>
      </c>
      <c r="C11" t="s">
        <v>46</v>
      </c>
      <c r="D11" s="7">
        <v>375</v>
      </c>
      <c r="E11" s="6">
        <v>0</v>
      </c>
      <c r="F11" s="6">
        <f t="shared" si="0"/>
        <v>0</v>
      </c>
      <c r="G11" t="str">
        <f>_xlfn.XLOOKUP(Metas[[#This Row],[Nombre Producto]],'Catalogo de Productos'!A:A,'Catalogo de Productos'!F:F,0,0)</f>
        <v>MEDIOS AUXILIARES + SOPORTE</v>
      </c>
    </row>
    <row r="12" spans="1:7" x14ac:dyDescent="0.25">
      <c r="A12" s="5">
        <v>45322</v>
      </c>
      <c r="B12" t="s">
        <v>22</v>
      </c>
      <c r="C12" t="s">
        <v>46</v>
      </c>
      <c r="D12" s="7">
        <v>1500</v>
      </c>
      <c r="E12" s="6">
        <v>70.05</v>
      </c>
      <c r="F12" s="6">
        <f t="shared" si="0"/>
        <v>105075</v>
      </c>
      <c r="G12" t="str">
        <f>_xlfn.XLOOKUP(Metas[[#This Row],[Nombre Producto]],'Catalogo de Productos'!A:A,'Catalogo de Productos'!F:F,0,0)</f>
        <v>TERMOMETROS</v>
      </c>
    </row>
    <row r="13" spans="1:7" x14ac:dyDescent="0.25">
      <c r="A13" s="5">
        <v>45322</v>
      </c>
      <c r="B13" t="s">
        <v>21</v>
      </c>
      <c r="C13" t="s">
        <v>46</v>
      </c>
      <c r="D13" s="7">
        <v>1500</v>
      </c>
      <c r="E13" s="6">
        <v>70.05</v>
      </c>
      <c r="F13" s="6">
        <f t="shared" si="0"/>
        <v>105075</v>
      </c>
      <c r="G13" t="str">
        <f>_xlfn.XLOOKUP(Metas[[#This Row],[Nombre Producto]],'Catalogo de Productos'!A:A,'Catalogo de Productos'!F:F,0,0)</f>
        <v>TERMOMETROS</v>
      </c>
    </row>
    <row r="14" spans="1:7" x14ac:dyDescent="0.25">
      <c r="A14" s="5">
        <v>45322</v>
      </c>
      <c r="B14" t="s">
        <v>24</v>
      </c>
      <c r="C14" t="s">
        <v>46</v>
      </c>
      <c r="D14" s="7">
        <v>1500</v>
      </c>
      <c r="E14" s="6">
        <v>70.05</v>
      </c>
      <c r="F14" s="6">
        <f t="shared" si="0"/>
        <v>105075</v>
      </c>
      <c r="G14" t="str">
        <f>_xlfn.XLOOKUP(Metas[[#This Row],[Nombre Producto]],'Catalogo de Productos'!A:A,'Catalogo de Productos'!F:F,0,0)</f>
        <v>TERMOMETROS</v>
      </c>
    </row>
    <row r="15" spans="1:7" x14ac:dyDescent="0.25">
      <c r="A15" s="5">
        <v>45322</v>
      </c>
      <c r="B15" t="s">
        <v>23</v>
      </c>
      <c r="C15" t="s">
        <v>46</v>
      </c>
      <c r="D15" s="7">
        <v>1500</v>
      </c>
      <c r="E15" s="6">
        <v>70.05</v>
      </c>
      <c r="F15" s="6">
        <f t="shared" si="0"/>
        <v>105075</v>
      </c>
      <c r="G15" t="str">
        <f>_xlfn.XLOOKUP(Metas[[#This Row],[Nombre Producto]],'Catalogo de Productos'!A:A,'Catalogo de Productos'!F:F,0,0)</f>
        <v>TERMOMETROS</v>
      </c>
    </row>
    <row r="16" spans="1:7" x14ac:dyDescent="0.25">
      <c r="A16" s="5">
        <v>45351</v>
      </c>
      <c r="B16" t="s">
        <v>17</v>
      </c>
      <c r="C16" t="s">
        <v>46</v>
      </c>
      <c r="D16">
        <v>3000</v>
      </c>
      <c r="E16" s="6">
        <v>498.65999999999997</v>
      </c>
      <c r="F16" s="23">
        <f t="shared" si="0"/>
        <v>1495980</v>
      </c>
      <c r="G16" t="str">
        <f>_xlfn.XLOOKUP(Metas[[#This Row],[Nombre Producto]],'Catalogo de Productos'!A:A,'Catalogo de Productos'!F:F,0,0)</f>
        <v>NEBULIZADORES</v>
      </c>
    </row>
    <row r="17" spans="1:7" x14ac:dyDescent="0.25">
      <c r="A17" s="5">
        <v>45351</v>
      </c>
      <c r="B17" t="s">
        <v>18</v>
      </c>
      <c r="C17" t="s">
        <v>46</v>
      </c>
      <c r="D17">
        <v>1500</v>
      </c>
      <c r="E17" s="6">
        <v>525.59</v>
      </c>
      <c r="F17" s="6">
        <f t="shared" si="0"/>
        <v>788385</v>
      </c>
      <c r="G17" t="str">
        <f>_xlfn.XLOOKUP(Metas[[#This Row],[Nombre Producto]],'Catalogo de Productos'!A:A,'Catalogo de Productos'!F:F,0,0)</f>
        <v>NEBULIZADORES</v>
      </c>
    </row>
    <row r="18" spans="1:7" x14ac:dyDescent="0.25">
      <c r="A18" s="5">
        <v>45351</v>
      </c>
      <c r="B18" t="s">
        <v>25</v>
      </c>
      <c r="C18" t="s">
        <v>46</v>
      </c>
      <c r="D18">
        <v>1500</v>
      </c>
      <c r="E18" s="6">
        <v>525.59</v>
      </c>
      <c r="F18" s="6">
        <f t="shared" si="0"/>
        <v>788385</v>
      </c>
      <c r="G18" t="str">
        <f>_xlfn.XLOOKUP(Metas[[#This Row],[Nombre Producto]],'Catalogo de Productos'!A:A,'Catalogo de Productos'!F:F,0,0)</f>
        <v>NEBULIZADORES</v>
      </c>
    </row>
    <row r="19" spans="1:7" x14ac:dyDescent="0.25">
      <c r="A19" s="5">
        <v>45351</v>
      </c>
      <c r="B19" t="s">
        <v>20</v>
      </c>
      <c r="C19" t="s">
        <v>46</v>
      </c>
      <c r="D19">
        <v>375</v>
      </c>
      <c r="E19" s="6">
        <v>2434.1999999999998</v>
      </c>
      <c r="F19" s="6">
        <f t="shared" si="0"/>
        <v>912824.99999999988</v>
      </c>
      <c r="G19" t="str">
        <f>_xlfn.XLOOKUP(Metas[[#This Row],[Nombre Producto]],'Catalogo de Productos'!A:A,'Catalogo de Productos'!F:F,0,0)</f>
        <v>MEDIOS AUXILIARES + SOPORTE</v>
      </c>
    </row>
    <row r="20" spans="1:7" x14ac:dyDescent="0.25">
      <c r="A20" s="5">
        <v>45351</v>
      </c>
      <c r="B20" t="s">
        <v>14</v>
      </c>
      <c r="C20" t="s">
        <v>46</v>
      </c>
      <c r="D20">
        <v>375</v>
      </c>
      <c r="E20" s="6">
        <v>1292.4000000000001</v>
      </c>
      <c r="F20" s="6">
        <f t="shared" si="0"/>
        <v>484650.00000000006</v>
      </c>
      <c r="G20" t="str">
        <f>_xlfn.XLOOKUP(Metas[[#This Row],[Nombre Producto]],'Catalogo de Productos'!A:A,'Catalogo de Productos'!F:F,0,0)</f>
        <v>MEDIOS AUXILIARES + SOPORTE</v>
      </c>
    </row>
    <row r="21" spans="1:7" x14ac:dyDescent="0.25">
      <c r="A21" s="5">
        <v>45351</v>
      </c>
      <c r="B21" t="s">
        <v>19</v>
      </c>
      <c r="C21" t="s">
        <v>46</v>
      </c>
      <c r="D21">
        <v>375</v>
      </c>
      <c r="E21" s="6">
        <v>958.40000000000009</v>
      </c>
      <c r="F21" s="6">
        <f t="shared" si="0"/>
        <v>359400.00000000006</v>
      </c>
      <c r="G21" t="str">
        <f>_xlfn.XLOOKUP(Metas[[#This Row],[Nombre Producto]],'Catalogo de Productos'!A:A,'Catalogo de Productos'!F:F,0,0)</f>
        <v>MEDIOS AUXILIARES + SOPORTE</v>
      </c>
    </row>
    <row r="22" spans="1:7" x14ac:dyDescent="0.25">
      <c r="A22" s="5">
        <v>45351</v>
      </c>
      <c r="B22" t="s">
        <v>11</v>
      </c>
      <c r="C22" t="s">
        <v>46</v>
      </c>
      <c r="D22">
        <v>250</v>
      </c>
      <c r="E22" s="6">
        <v>226</v>
      </c>
      <c r="F22" s="6">
        <f t="shared" si="0"/>
        <v>56500</v>
      </c>
      <c r="G22" t="str">
        <f>_xlfn.XLOOKUP(Metas[[#This Row],[Nombre Producto]],'Catalogo de Productos'!A:A,'Catalogo de Productos'!F:F,0,0)</f>
        <v>DISP MÉDICOS</v>
      </c>
    </row>
    <row r="23" spans="1:7" x14ac:dyDescent="0.25">
      <c r="A23" s="5">
        <v>45351</v>
      </c>
      <c r="B23" t="s">
        <v>12</v>
      </c>
      <c r="C23" t="s">
        <v>46</v>
      </c>
      <c r="D23">
        <v>250</v>
      </c>
      <c r="E23" s="6">
        <v>226</v>
      </c>
      <c r="F23" s="6">
        <f t="shared" si="0"/>
        <v>56500</v>
      </c>
      <c r="G23" t="str">
        <f>_xlfn.XLOOKUP(Metas[[#This Row],[Nombre Producto]],'Catalogo de Productos'!A:A,'Catalogo de Productos'!F:F,0,0)</f>
        <v>DISP MÉDICOS</v>
      </c>
    </row>
    <row r="24" spans="1:7" x14ac:dyDescent="0.25">
      <c r="A24" s="5">
        <v>45351</v>
      </c>
      <c r="B24" t="s">
        <v>10</v>
      </c>
      <c r="C24" t="s">
        <v>46</v>
      </c>
      <c r="D24">
        <v>250</v>
      </c>
      <c r="E24" s="6">
        <v>226</v>
      </c>
      <c r="F24" s="6">
        <f t="shared" si="0"/>
        <v>56500</v>
      </c>
      <c r="G24" t="str">
        <f>_xlfn.XLOOKUP(Metas[[#This Row],[Nombre Producto]],'Catalogo de Productos'!A:A,'Catalogo de Productos'!F:F,0,0)</f>
        <v>DISP MÉDICOS</v>
      </c>
    </row>
    <row r="25" spans="1:7" x14ac:dyDescent="0.25">
      <c r="A25" s="5">
        <v>45351</v>
      </c>
      <c r="B25" t="s">
        <v>13</v>
      </c>
      <c r="C25" t="s">
        <v>46</v>
      </c>
      <c r="D25">
        <v>375</v>
      </c>
      <c r="E25" s="6">
        <v>0</v>
      </c>
      <c r="F25" s="6">
        <f t="shared" si="0"/>
        <v>0</v>
      </c>
      <c r="G25" t="str">
        <f>_xlfn.XLOOKUP(Metas[[#This Row],[Nombre Producto]],'Catalogo de Productos'!A:A,'Catalogo de Productos'!F:F,0,0)</f>
        <v>MEDIOS AUXILIARES + SOPORTE</v>
      </c>
    </row>
    <row r="26" spans="1:7" x14ac:dyDescent="0.25">
      <c r="A26" s="5">
        <v>45351</v>
      </c>
      <c r="B26" t="s">
        <v>22</v>
      </c>
      <c r="C26" t="s">
        <v>46</v>
      </c>
      <c r="D26">
        <v>1500</v>
      </c>
      <c r="E26" s="6">
        <v>70.05</v>
      </c>
      <c r="F26" s="6">
        <f t="shared" si="0"/>
        <v>105075</v>
      </c>
      <c r="G26" t="str">
        <f>_xlfn.XLOOKUP(Metas[[#This Row],[Nombre Producto]],'Catalogo de Productos'!A:A,'Catalogo de Productos'!F:F,0,0)</f>
        <v>TERMOMETROS</v>
      </c>
    </row>
    <row r="27" spans="1:7" x14ac:dyDescent="0.25">
      <c r="A27" s="5">
        <v>45351</v>
      </c>
      <c r="B27" t="s">
        <v>21</v>
      </c>
      <c r="C27" t="s">
        <v>46</v>
      </c>
      <c r="D27">
        <v>1500</v>
      </c>
      <c r="E27" s="6">
        <v>70.05</v>
      </c>
      <c r="F27" s="6">
        <f t="shared" si="0"/>
        <v>105075</v>
      </c>
      <c r="G27" t="str">
        <f>_xlfn.XLOOKUP(Metas[[#This Row],[Nombre Producto]],'Catalogo de Productos'!A:A,'Catalogo de Productos'!F:F,0,0)</f>
        <v>TERMOMETROS</v>
      </c>
    </row>
    <row r="28" spans="1:7" x14ac:dyDescent="0.25">
      <c r="A28" s="5">
        <v>45351</v>
      </c>
      <c r="B28" t="s">
        <v>24</v>
      </c>
      <c r="C28" t="s">
        <v>46</v>
      </c>
      <c r="D28">
        <v>1500</v>
      </c>
      <c r="E28" s="6">
        <v>70.05</v>
      </c>
      <c r="F28" s="6">
        <f t="shared" si="0"/>
        <v>105075</v>
      </c>
      <c r="G28" t="str">
        <f>_xlfn.XLOOKUP(Metas[[#This Row],[Nombre Producto]],'Catalogo de Productos'!A:A,'Catalogo de Productos'!F:F,0,0)</f>
        <v>TERMOMETROS</v>
      </c>
    </row>
    <row r="29" spans="1:7" x14ac:dyDescent="0.25">
      <c r="A29" s="5">
        <v>45351</v>
      </c>
      <c r="B29" t="s">
        <v>23</v>
      </c>
      <c r="C29" t="s">
        <v>46</v>
      </c>
      <c r="D29">
        <v>1500</v>
      </c>
      <c r="E29" s="6">
        <v>70.05</v>
      </c>
      <c r="F29" s="6">
        <f t="shared" si="0"/>
        <v>105075</v>
      </c>
      <c r="G29" t="str">
        <f>_xlfn.XLOOKUP(Metas[[#This Row],[Nombre Producto]],'Catalogo de Productos'!A:A,'Catalogo de Productos'!F:F,0,0)</f>
        <v>TERMOMETROS</v>
      </c>
    </row>
    <row r="30" spans="1:7" x14ac:dyDescent="0.25">
      <c r="A30" s="5">
        <v>45351</v>
      </c>
      <c r="B30" t="s">
        <v>16</v>
      </c>
      <c r="C30" t="s">
        <v>6</v>
      </c>
      <c r="D30">
        <v>6</v>
      </c>
      <c r="E30">
        <v>724.07</v>
      </c>
      <c r="F30" s="23">
        <f t="shared" si="0"/>
        <v>4344.42</v>
      </c>
      <c r="G30" t="str">
        <f>_xlfn.XLOOKUP(Metas[[#This Row],[Nombre Producto]],'Catalogo de Productos'!A:A,'Catalogo de Productos'!F:F,0,0)</f>
        <v>NEBULIZADORES</v>
      </c>
    </row>
    <row r="31" spans="1:7" x14ac:dyDescent="0.25">
      <c r="A31" s="5">
        <v>45351</v>
      </c>
      <c r="B31" t="s">
        <v>18</v>
      </c>
      <c r="C31" t="s">
        <v>6</v>
      </c>
      <c r="D31">
        <v>6</v>
      </c>
      <c r="E31">
        <v>877</v>
      </c>
      <c r="F31" s="6">
        <f t="shared" si="0"/>
        <v>5262</v>
      </c>
      <c r="G31" t="str">
        <f>_xlfn.XLOOKUP(Metas[[#This Row],[Nombre Producto]],'Catalogo de Productos'!A:A,'Catalogo de Productos'!F:F,0,0)</f>
        <v>NEBULIZADORES</v>
      </c>
    </row>
    <row r="32" spans="1:7" x14ac:dyDescent="0.25">
      <c r="A32" s="5">
        <v>45351</v>
      </c>
      <c r="B32" t="s">
        <v>25</v>
      </c>
      <c r="C32" t="s">
        <v>6</v>
      </c>
      <c r="D32">
        <v>6</v>
      </c>
      <c r="E32">
        <v>877</v>
      </c>
      <c r="F32" s="6">
        <f t="shared" si="0"/>
        <v>5262</v>
      </c>
      <c r="G32" t="str">
        <f>_xlfn.XLOOKUP(Metas[[#This Row],[Nombre Producto]],'Catalogo de Productos'!A:A,'Catalogo de Productos'!F:F,0,0)</f>
        <v>NEBULIZADORES</v>
      </c>
    </row>
    <row r="33" spans="1:7" x14ac:dyDescent="0.25">
      <c r="A33" s="5">
        <v>45351</v>
      </c>
      <c r="B33" t="s">
        <v>11</v>
      </c>
      <c r="C33" t="s">
        <v>6</v>
      </c>
      <c r="D33">
        <v>6</v>
      </c>
      <c r="E33">
        <v>266</v>
      </c>
      <c r="F33" s="6">
        <f t="shared" si="0"/>
        <v>1596</v>
      </c>
      <c r="G33" t="str">
        <f>_xlfn.XLOOKUP(Metas[[#This Row],[Nombre Producto]],'Catalogo de Productos'!A:A,'Catalogo de Productos'!F:F,0,0)</f>
        <v>DISP MÉDICOS</v>
      </c>
    </row>
    <row r="34" spans="1:7" x14ac:dyDescent="0.25">
      <c r="A34" s="5">
        <v>45351</v>
      </c>
      <c r="B34" t="s">
        <v>12</v>
      </c>
      <c r="C34" t="s">
        <v>6</v>
      </c>
      <c r="D34">
        <v>6</v>
      </c>
      <c r="E34">
        <v>266</v>
      </c>
      <c r="F34" s="6">
        <f t="shared" si="0"/>
        <v>1596</v>
      </c>
      <c r="G34" t="str">
        <f>_xlfn.XLOOKUP(Metas[[#This Row],[Nombre Producto]],'Catalogo de Productos'!A:A,'Catalogo de Productos'!F:F,0,0)</f>
        <v>DISP MÉDICOS</v>
      </c>
    </row>
    <row r="35" spans="1:7" x14ac:dyDescent="0.25">
      <c r="A35" s="5">
        <v>45351</v>
      </c>
      <c r="B35" t="s">
        <v>10</v>
      </c>
      <c r="C35" t="s">
        <v>6</v>
      </c>
      <c r="D35">
        <v>6</v>
      </c>
      <c r="E35">
        <v>266</v>
      </c>
      <c r="F35" s="6">
        <f t="shared" si="0"/>
        <v>1596</v>
      </c>
      <c r="G35" t="str">
        <f>_xlfn.XLOOKUP(Metas[[#This Row],[Nombre Producto]],'Catalogo de Productos'!A:A,'Catalogo de Productos'!F:F,0,0)</f>
        <v>DISP MÉDICOS</v>
      </c>
    </row>
    <row r="36" spans="1:7" x14ac:dyDescent="0.25">
      <c r="A36" s="5">
        <v>45351</v>
      </c>
      <c r="B36" t="s">
        <v>22</v>
      </c>
      <c r="C36" t="s">
        <v>6</v>
      </c>
      <c r="D36">
        <v>5</v>
      </c>
      <c r="E36">
        <v>101.41</v>
      </c>
      <c r="F36" s="6">
        <f t="shared" si="0"/>
        <v>507.04999999999995</v>
      </c>
      <c r="G36" t="str">
        <f>_xlfn.XLOOKUP(Metas[[#This Row],[Nombre Producto]],'Catalogo de Productos'!A:A,'Catalogo de Productos'!F:F,0,0)</f>
        <v>TERMOMETROS</v>
      </c>
    </row>
    <row r="37" spans="1:7" x14ac:dyDescent="0.25">
      <c r="A37" s="5">
        <v>45351</v>
      </c>
      <c r="B37" t="s">
        <v>21</v>
      </c>
      <c r="C37" t="s">
        <v>6</v>
      </c>
      <c r="D37">
        <v>5</v>
      </c>
      <c r="E37">
        <v>101.41</v>
      </c>
      <c r="F37" s="6">
        <f t="shared" si="0"/>
        <v>507.04999999999995</v>
      </c>
      <c r="G37" t="str">
        <f>_xlfn.XLOOKUP(Metas[[#This Row],[Nombre Producto]],'Catalogo de Productos'!A:A,'Catalogo de Productos'!F:F,0,0)</f>
        <v>TERMOMETROS</v>
      </c>
    </row>
    <row r="38" spans="1:7" x14ac:dyDescent="0.25">
      <c r="A38" s="5">
        <v>45351</v>
      </c>
      <c r="B38" t="s">
        <v>24</v>
      </c>
      <c r="C38" t="s">
        <v>6</v>
      </c>
      <c r="D38">
        <v>5</v>
      </c>
      <c r="E38">
        <v>101.41</v>
      </c>
      <c r="F38" s="6">
        <f t="shared" si="0"/>
        <v>507.04999999999995</v>
      </c>
      <c r="G38" t="str">
        <f>_xlfn.XLOOKUP(Metas[[#This Row],[Nombre Producto]],'Catalogo de Productos'!A:A,'Catalogo de Productos'!F:F,0,0)</f>
        <v>TERMOMETROS</v>
      </c>
    </row>
    <row r="39" spans="1:7" x14ac:dyDescent="0.25">
      <c r="A39" s="5">
        <v>45351</v>
      </c>
      <c r="B39" t="s">
        <v>23</v>
      </c>
      <c r="C39" t="s">
        <v>6</v>
      </c>
      <c r="D39">
        <v>5</v>
      </c>
      <c r="E39">
        <v>101.41</v>
      </c>
      <c r="F39" s="6">
        <f t="shared" si="0"/>
        <v>507.04999999999995</v>
      </c>
      <c r="G39" t="str">
        <f>_xlfn.XLOOKUP(Metas[[#This Row],[Nombre Producto]],'Catalogo de Productos'!A:A,'Catalogo de Productos'!F:F,0,0)</f>
        <v>TERMOMETROS</v>
      </c>
    </row>
    <row r="40" spans="1:7" x14ac:dyDescent="0.25">
      <c r="A40" s="5">
        <v>45382</v>
      </c>
      <c r="B40" t="s">
        <v>17</v>
      </c>
      <c r="C40" t="s">
        <v>46</v>
      </c>
      <c r="D40">
        <v>3000</v>
      </c>
      <c r="E40" s="6">
        <v>498.65999999999997</v>
      </c>
      <c r="F40" s="23">
        <f t="shared" si="0"/>
        <v>1495980</v>
      </c>
      <c r="G40" t="str">
        <f>_xlfn.XLOOKUP(Metas[[#This Row],[Nombre Producto]],'Catalogo de Productos'!A:A,'Catalogo de Productos'!F:F,0,0)</f>
        <v>NEBULIZADORES</v>
      </c>
    </row>
    <row r="41" spans="1:7" x14ac:dyDescent="0.25">
      <c r="A41" s="5">
        <v>45382</v>
      </c>
      <c r="B41" t="s">
        <v>18</v>
      </c>
      <c r="C41" t="s">
        <v>46</v>
      </c>
      <c r="D41">
        <v>1500</v>
      </c>
      <c r="E41" s="6">
        <v>525.59</v>
      </c>
      <c r="F41" s="6">
        <f t="shared" si="0"/>
        <v>788385</v>
      </c>
      <c r="G41" t="str">
        <f>_xlfn.XLOOKUP(Metas[[#This Row],[Nombre Producto]],'Catalogo de Productos'!A:A,'Catalogo de Productos'!F:F,0,0)</f>
        <v>NEBULIZADORES</v>
      </c>
    </row>
    <row r="42" spans="1:7" x14ac:dyDescent="0.25">
      <c r="A42" s="5">
        <v>45382</v>
      </c>
      <c r="B42" t="s">
        <v>25</v>
      </c>
      <c r="C42" t="s">
        <v>46</v>
      </c>
      <c r="D42">
        <v>1500</v>
      </c>
      <c r="E42" s="6">
        <v>525.59</v>
      </c>
      <c r="F42" s="6">
        <f t="shared" si="0"/>
        <v>788385</v>
      </c>
      <c r="G42" t="str">
        <f>_xlfn.XLOOKUP(Metas[[#This Row],[Nombre Producto]],'Catalogo de Productos'!A:A,'Catalogo de Productos'!F:F,0,0)</f>
        <v>NEBULIZADORES</v>
      </c>
    </row>
    <row r="43" spans="1:7" x14ac:dyDescent="0.25">
      <c r="A43" s="5">
        <v>45382</v>
      </c>
      <c r="B43" t="s">
        <v>20</v>
      </c>
      <c r="C43" t="s">
        <v>46</v>
      </c>
      <c r="D43">
        <v>375</v>
      </c>
      <c r="E43" s="6">
        <v>2434.1999999999998</v>
      </c>
      <c r="F43" s="6">
        <f t="shared" si="0"/>
        <v>912824.99999999988</v>
      </c>
      <c r="G43" t="str">
        <f>_xlfn.XLOOKUP(Metas[[#This Row],[Nombre Producto]],'Catalogo de Productos'!A:A,'Catalogo de Productos'!F:F,0,0)</f>
        <v>MEDIOS AUXILIARES + SOPORTE</v>
      </c>
    </row>
    <row r="44" spans="1:7" x14ac:dyDescent="0.25">
      <c r="A44" s="5">
        <v>45382</v>
      </c>
      <c r="B44" t="s">
        <v>14</v>
      </c>
      <c r="C44" t="s">
        <v>46</v>
      </c>
      <c r="D44">
        <v>375</v>
      </c>
      <c r="E44" s="6">
        <v>1292.4000000000001</v>
      </c>
      <c r="F44" s="6">
        <f t="shared" si="0"/>
        <v>484650.00000000006</v>
      </c>
      <c r="G44" t="str">
        <f>_xlfn.XLOOKUP(Metas[[#This Row],[Nombre Producto]],'Catalogo de Productos'!A:A,'Catalogo de Productos'!F:F,0,0)</f>
        <v>MEDIOS AUXILIARES + SOPORTE</v>
      </c>
    </row>
    <row r="45" spans="1:7" x14ac:dyDescent="0.25">
      <c r="A45" s="5">
        <v>45382</v>
      </c>
      <c r="B45" t="s">
        <v>19</v>
      </c>
      <c r="C45" t="s">
        <v>46</v>
      </c>
      <c r="D45">
        <v>375</v>
      </c>
      <c r="E45" s="6">
        <v>958.40000000000009</v>
      </c>
      <c r="F45" s="6">
        <f t="shared" si="0"/>
        <v>359400.00000000006</v>
      </c>
      <c r="G45" t="str">
        <f>_xlfn.XLOOKUP(Metas[[#This Row],[Nombre Producto]],'Catalogo de Productos'!A:A,'Catalogo de Productos'!F:F,0,0)</f>
        <v>MEDIOS AUXILIARES + SOPORTE</v>
      </c>
    </row>
    <row r="46" spans="1:7" x14ac:dyDescent="0.25">
      <c r="A46" s="5">
        <v>45382</v>
      </c>
      <c r="B46" t="s">
        <v>11</v>
      </c>
      <c r="C46" t="s">
        <v>46</v>
      </c>
      <c r="D46">
        <v>250</v>
      </c>
      <c r="E46" s="6">
        <v>226</v>
      </c>
      <c r="F46" s="6">
        <f t="shared" si="0"/>
        <v>56500</v>
      </c>
      <c r="G46" t="str">
        <f>_xlfn.XLOOKUP(Metas[[#This Row],[Nombre Producto]],'Catalogo de Productos'!A:A,'Catalogo de Productos'!F:F,0,0)</f>
        <v>DISP MÉDICOS</v>
      </c>
    </row>
    <row r="47" spans="1:7" x14ac:dyDescent="0.25">
      <c r="A47" s="5">
        <v>45382</v>
      </c>
      <c r="B47" t="s">
        <v>12</v>
      </c>
      <c r="C47" t="s">
        <v>46</v>
      </c>
      <c r="D47">
        <v>250</v>
      </c>
      <c r="E47" s="6">
        <v>226</v>
      </c>
      <c r="F47" s="6">
        <f t="shared" si="0"/>
        <v>56500</v>
      </c>
      <c r="G47" t="str">
        <f>_xlfn.XLOOKUP(Metas[[#This Row],[Nombre Producto]],'Catalogo de Productos'!A:A,'Catalogo de Productos'!F:F,0,0)</f>
        <v>DISP MÉDICOS</v>
      </c>
    </row>
    <row r="48" spans="1:7" x14ac:dyDescent="0.25">
      <c r="A48" s="5">
        <v>45382</v>
      </c>
      <c r="B48" t="s">
        <v>10</v>
      </c>
      <c r="C48" t="s">
        <v>46</v>
      </c>
      <c r="D48">
        <v>250</v>
      </c>
      <c r="E48" s="6">
        <v>226</v>
      </c>
      <c r="F48" s="6">
        <f t="shared" si="0"/>
        <v>56500</v>
      </c>
      <c r="G48" t="str">
        <f>_xlfn.XLOOKUP(Metas[[#This Row],[Nombre Producto]],'Catalogo de Productos'!A:A,'Catalogo de Productos'!F:F,0,0)</f>
        <v>DISP MÉDICOS</v>
      </c>
    </row>
    <row r="49" spans="1:7" x14ac:dyDescent="0.25">
      <c r="A49" s="5">
        <v>45382</v>
      </c>
      <c r="B49" t="s">
        <v>13</v>
      </c>
      <c r="C49" t="s">
        <v>46</v>
      </c>
      <c r="D49">
        <v>375</v>
      </c>
      <c r="E49" s="6">
        <v>0</v>
      </c>
      <c r="F49" s="6">
        <f t="shared" si="0"/>
        <v>0</v>
      </c>
      <c r="G49" t="str">
        <f>_xlfn.XLOOKUP(Metas[[#This Row],[Nombre Producto]],'Catalogo de Productos'!A:A,'Catalogo de Productos'!F:F,0,0)</f>
        <v>MEDIOS AUXILIARES + SOPORTE</v>
      </c>
    </row>
    <row r="50" spans="1:7" x14ac:dyDescent="0.25">
      <c r="A50" s="5">
        <v>45382</v>
      </c>
      <c r="B50" t="s">
        <v>22</v>
      </c>
      <c r="C50" t="s">
        <v>46</v>
      </c>
      <c r="D50">
        <v>1500</v>
      </c>
      <c r="E50" s="6">
        <v>70.05</v>
      </c>
      <c r="F50" s="6">
        <f t="shared" si="0"/>
        <v>105075</v>
      </c>
      <c r="G50" t="str">
        <f>_xlfn.XLOOKUP(Metas[[#This Row],[Nombre Producto]],'Catalogo de Productos'!A:A,'Catalogo de Productos'!F:F,0,0)</f>
        <v>TERMOMETROS</v>
      </c>
    </row>
    <row r="51" spans="1:7" x14ac:dyDescent="0.25">
      <c r="A51" s="5">
        <v>45382</v>
      </c>
      <c r="B51" t="s">
        <v>21</v>
      </c>
      <c r="C51" t="s">
        <v>46</v>
      </c>
      <c r="D51">
        <v>1500</v>
      </c>
      <c r="E51" s="6">
        <v>70.05</v>
      </c>
      <c r="F51" s="6">
        <f t="shared" si="0"/>
        <v>105075</v>
      </c>
      <c r="G51" t="str">
        <f>_xlfn.XLOOKUP(Metas[[#This Row],[Nombre Producto]],'Catalogo de Productos'!A:A,'Catalogo de Productos'!F:F,0,0)</f>
        <v>TERMOMETROS</v>
      </c>
    </row>
    <row r="52" spans="1:7" x14ac:dyDescent="0.25">
      <c r="A52" s="5">
        <v>45382</v>
      </c>
      <c r="B52" t="s">
        <v>24</v>
      </c>
      <c r="C52" t="s">
        <v>46</v>
      </c>
      <c r="D52">
        <v>1500</v>
      </c>
      <c r="E52" s="6">
        <v>70.05</v>
      </c>
      <c r="F52" s="6">
        <f t="shared" si="0"/>
        <v>105075</v>
      </c>
      <c r="G52" t="str">
        <f>_xlfn.XLOOKUP(Metas[[#This Row],[Nombre Producto]],'Catalogo de Productos'!A:A,'Catalogo de Productos'!F:F,0,0)</f>
        <v>TERMOMETROS</v>
      </c>
    </row>
    <row r="53" spans="1:7" x14ac:dyDescent="0.25">
      <c r="A53" s="5">
        <v>45382</v>
      </c>
      <c r="B53" t="s">
        <v>23</v>
      </c>
      <c r="C53" t="s">
        <v>46</v>
      </c>
      <c r="D53">
        <v>1500</v>
      </c>
      <c r="E53" s="6">
        <v>70.05</v>
      </c>
      <c r="F53" s="6">
        <f t="shared" si="0"/>
        <v>105075</v>
      </c>
      <c r="G53" t="str">
        <f>_xlfn.XLOOKUP(Metas[[#This Row],[Nombre Producto]],'Catalogo de Productos'!A:A,'Catalogo de Productos'!F:F,0,0)</f>
        <v>TERMOMETROS</v>
      </c>
    </row>
    <row r="54" spans="1:7" x14ac:dyDescent="0.25">
      <c r="A54" s="5">
        <v>45382</v>
      </c>
      <c r="B54" t="s">
        <v>18</v>
      </c>
      <c r="C54" t="s">
        <v>48</v>
      </c>
      <c r="D54">
        <v>20</v>
      </c>
      <c r="E54">
        <v>780.61</v>
      </c>
      <c r="F54" s="6">
        <f t="shared" si="0"/>
        <v>15612.2</v>
      </c>
      <c r="G54" t="str">
        <f>_xlfn.XLOOKUP(Metas[[#This Row],[Nombre Producto]],'Catalogo de Productos'!A:A,'Catalogo de Productos'!F:F,0,0)</f>
        <v>NEBULIZADORES</v>
      </c>
    </row>
    <row r="55" spans="1:7" x14ac:dyDescent="0.25">
      <c r="A55" s="5">
        <v>45382</v>
      </c>
      <c r="B55" t="s">
        <v>25</v>
      </c>
      <c r="C55" t="s">
        <v>48</v>
      </c>
      <c r="D55">
        <v>20</v>
      </c>
      <c r="E55">
        <v>780.61</v>
      </c>
      <c r="F55" s="6">
        <f t="shared" si="0"/>
        <v>15612.2</v>
      </c>
      <c r="G55" t="str">
        <f>_xlfn.XLOOKUP(Metas[[#This Row],[Nombre Producto]],'Catalogo de Productos'!A:A,'Catalogo de Productos'!F:F,0,0)</f>
        <v>NEBULIZADORES</v>
      </c>
    </row>
    <row r="56" spans="1:7" x14ac:dyDescent="0.25">
      <c r="A56" s="5">
        <v>45382</v>
      </c>
      <c r="B56" t="s">
        <v>16</v>
      </c>
      <c r="C56" t="s">
        <v>48</v>
      </c>
      <c r="D56">
        <v>20</v>
      </c>
      <c r="E56">
        <v>724.07</v>
      </c>
      <c r="F56" s="23">
        <f t="shared" si="0"/>
        <v>14481.400000000001</v>
      </c>
      <c r="G56" t="str">
        <f>_xlfn.XLOOKUP(Metas[[#This Row],[Nombre Producto]],'Catalogo de Productos'!A:A,'Catalogo de Productos'!F:F,0,0)</f>
        <v>NEBULIZADORES</v>
      </c>
    </row>
    <row r="57" spans="1:7" x14ac:dyDescent="0.25">
      <c r="A57" s="5">
        <v>45382</v>
      </c>
      <c r="B57" t="s">
        <v>22</v>
      </c>
      <c r="C57" t="s">
        <v>48</v>
      </c>
      <c r="D57">
        <v>5</v>
      </c>
      <c r="E57">
        <v>101.41</v>
      </c>
      <c r="F57" s="6">
        <f t="shared" si="0"/>
        <v>507.04999999999995</v>
      </c>
      <c r="G57" t="str">
        <f>_xlfn.XLOOKUP(Metas[[#This Row],[Nombre Producto]],'Catalogo de Productos'!A:A,'Catalogo de Productos'!F:F,0,0)</f>
        <v>TERMOMETROS</v>
      </c>
    </row>
    <row r="58" spans="1:7" x14ac:dyDescent="0.25">
      <c r="A58" s="5">
        <v>45382</v>
      </c>
      <c r="B58" t="s">
        <v>21</v>
      </c>
      <c r="C58" t="s">
        <v>48</v>
      </c>
      <c r="D58">
        <v>5</v>
      </c>
      <c r="E58">
        <v>101.41</v>
      </c>
      <c r="F58" s="6">
        <f t="shared" si="0"/>
        <v>507.04999999999995</v>
      </c>
      <c r="G58" t="str">
        <f>_xlfn.XLOOKUP(Metas[[#This Row],[Nombre Producto]],'Catalogo de Productos'!A:A,'Catalogo de Productos'!F:F,0,0)</f>
        <v>TERMOMETROS</v>
      </c>
    </row>
    <row r="59" spans="1:7" x14ac:dyDescent="0.25">
      <c r="A59" s="5">
        <v>45382</v>
      </c>
      <c r="B59" t="s">
        <v>24</v>
      </c>
      <c r="C59" t="s">
        <v>48</v>
      </c>
      <c r="D59">
        <v>5</v>
      </c>
      <c r="E59">
        <v>101.41</v>
      </c>
      <c r="F59" s="6">
        <f t="shared" si="0"/>
        <v>507.04999999999995</v>
      </c>
      <c r="G59" t="str">
        <f>_xlfn.XLOOKUP(Metas[[#This Row],[Nombre Producto]],'Catalogo de Productos'!A:A,'Catalogo de Productos'!F:F,0,0)</f>
        <v>TERMOMETROS</v>
      </c>
    </row>
    <row r="60" spans="1:7" x14ac:dyDescent="0.25">
      <c r="A60" s="5">
        <v>45382</v>
      </c>
      <c r="B60" t="s">
        <v>23</v>
      </c>
      <c r="C60" t="s">
        <v>48</v>
      </c>
      <c r="D60">
        <v>5</v>
      </c>
      <c r="E60">
        <v>101.41</v>
      </c>
      <c r="F60" s="6">
        <f t="shared" si="0"/>
        <v>507.04999999999995</v>
      </c>
      <c r="G60" t="str">
        <f>_xlfn.XLOOKUP(Metas[[#This Row],[Nombre Producto]],'Catalogo de Productos'!A:A,'Catalogo de Productos'!F:F,0,0)</f>
        <v>TERMOMETROS</v>
      </c>
    </row>
    <row r="61" spans="1:7" x14ac:dyDescent="0.25">
      <c r="A61" s="5">
        <v>45382</v>
      </c>
      <c r="B61" t="s">
        <v>11</v>
      </c>
      <c r="C61" t="s">
        <v>48</v>
      </c>
      <c r="D61">
        <v>7</v>
      </c>
      <c r="E61">
        <v>236.71</v>
      </c>
      <c r="F61" s="6">
        <f t="shared" si="0"/>
        <v>1656.97</v>
      </c>
      <c r="G61" t="str">
        <f>_xlfn.XLOOKUP(Metas[[#This Row],[Nombre Producto]],'Catalogo de Productos'!A:A,'Catalogo de Productos'!F:F,0,0)</f>
        <v>DISP MÉDICOS</v>
      </c>
    </row>
    <row r="62" spans="1:7" x14ac:dyDescent="0.25">
      <c r="A62" s="5">
        <v>45382</v>
      </c>
      <c r="B62" t="s">
        <v>12</v>
      </c>
      <c r="C62" t="s">
        <v>48</v>
      </c>
      <c r="D62">
        <v>6</v>
      </c>
      <c r="E62">
        <v>236.71</v>
      </c>
      <c r="F62" s="6">
        <f t="shared" si="0"/>
        <v>1420.26</v>
      </c>
      <c r="G62" t="str">
        <f>_xlfn.XLOOKUP(Metas[[#This Row],[Nombre Producto]],'Catalogo de Productos'!A:A,'Catalogo de Productos'!F:F,0,0)</f>
        <v>DISP MÉDICOS</v>
      </c>
    </row>
    <row r="63" spans="1:7" x14ac:dyDescent="0.25">
      <c r="A63" s="5">
        <v>45382</v>
      </c>
      <c r="B63" t="s">
        <v>10</v>
      </c>
      <c r="C63" t="s">
        <v>48</v>
      </c>
      <c r="D63">
        <v>7</v>
      </c>
      <c r="E63">
        <v>236.71</v>
      </c>
      <c r="F63" s="6">
        <f t="shared" si="0"/>
        <v>1656.97</v>
      </c>
      <c r="G63" t="str">
        <f>_xlfn.XLOOKUP(Metas[[#This Row],[Nombre Producto]],'Catalogo de Productos'!A:A,'Catalogo de Productos'!F:F,0,0)</f>
        <v>DISP MÉDICOS</v>
      </c>
    </row>
    <row r="64" spans="1:7" x14ac:dyDescent="0.25">
      <c r="A64" s="5">
        <v>45382</v>
      </c>
      <c r="B64" t="s">
        <v>16</v>
      </c>
      <c r="C64" t="s">
        <v>50</v>
      </c>
      <c r="D64">
        <v>300</v>
      </c>
      <c r="E64">
        <v>678.84</v>
      </c>
      <c r="F64" s="23">
        <f t="shared" si="0"/>
        <v>203652</v>
      </c>
      <c r="G64" t="str">
        <f>_xlfn.XLOOKUP(Metas[[#This Row],[Nombre Producto]],'Catalogo de Productos'!A:A,'Catalogo de Productos'!F:F,0,0)</f>
        <v>NEBULIZADORES</v>
      </c>
    </row>
    <row r="65" spans="1:7" x14ac:dyDescent="0.25">
      <c r="A65" s="5">
        <v>45382</v>
      </c>
      <c r="B65" t="s">
        <v>49</v>
      </c>
      <c r="C65" t="s">
        <v>50</v>
      </c>
      <c r="D65">
        <v>200</v>
      </c>
      <c r="E65">
        <v>869.4</v>
      </c>
      <c r="F65" s="6">
        <f t="shared" si="0"/>
        <v>173880</v>
      </c>
      <c r="G65" t="str">
        <f>_xlfn.XLOOKUP(Metas[[#This Row],[Nombre Producto]],'Catalogo de Productos'!A:A,'Catalogo de Productos'!F:F,0,0)</f>
        <v>NEBULIZADORES</v>
      </c>
    </row>
    <row r="66" spans="1:7" x14ac:dyDescent="0.25">
      <c r="A66" s="5">
        <v>45382</v>
      </c>
      <c r="B66" t="s">
        <v>20</v>
      </c>
      <c r="C66" t="s">
        <v>50</v>
      </c>
      <c r="D66">
        <v>5</v>
      </c>
      <c r="E66">
        <v>2419.6999999999998</v>
      </c>
      <c r="F66" s="6">
        <f t="shared" si="0"/>
        <v>12098.5</v>
      </c>
      <c r="G66" t="str">
        <f>_xlfn.XLOOKUP(Metas[[#This Row],[Nombre Producto]],'Catalogo de Productos'!A:A,'Catalogo de Productos'!F:F,0,0)</f>
        <v>MEDIOS AUXILIARES + SOPORTE</v>
      </c>
    </row>
    <row r="67" spans="1:7" x14ac:dyDescent="0.25">
      <c r="A67" s="5">
        <v>45382</v>
      </c>
      <c r="B67" t="s">
        <v>14</v>
      </c>
      <c r="C67" t="s">
        <v>50</v>
      </c>
      <c r="D67">
        <v>5</v>
      </c>
      <c r="E67">
        <v>1068.94</v>
      </c>
      <c r="F67" s="6">
        <f t="shared" ref="F67:F131" si="1">D67*E67</f>
        <v>5344.7000000000007</v>
      </c>
      <c r="G67" t="str">
        <f>_xlfn.XLOOKUP(Metas[[#This Row],[Nombre Producto]],'Catalogo de Productos'!A:A,'Catalogo de Productos'!F:F,0,0)</f>
        <v>MEDIOS AUXILIARES + SOPORTE</v>
      </c>
    </row>
    <row r="68" spans="1:7" x14ac:dyDescent="0.25">
      <c r="A68" s="5">
        <v>45382</v>
      </c>
      <c r="B68" t="s">
        <v>19</v>
      </c>
      <c r="C68" t="s">
        <v>50</v>
      </c>
      <c r="D68">
        <v>5</v>
      </c>
      <c r="E68">
        <v>748.26</v>
      </c>
      <c r="F68" s="6">
        <f t="shared" si="1"/>
        <v>3741.3</v>
      </c>
      <c r="G68" t="str">
        <f>_xlfn.XLOOKUP(Metas[[#This Row],[Nombre Producto]],'Catalogo de Productos'!A:A,'Catalogo de Productos'!F:F,0,0)</f>
        <v>MEDIOS AUXILIARES + SOPORTE</v>
      </c>
    </row>
    <row r="69" spans="1:7" x14ac:dyDescent="0.25">
      <c r="A69" s="5">
        <v>45382</v>
      </c>
      <c r="B69" t="s">
        <v>10</v>
      </c>
      <c r="C69" t="s">
        <v>50</v>
      </c>
      <c r="D69">
        <v>16</v>
      </c>
      <c r="E69">
        <v>211.23000000000002</v>
      </c>
      <c r="F69" s="6">
        <f t="shared" si="1"/>
        <v>3379.6800000000003</v>
      </c>
      <c r="G69" t="str">
        <f>_xlfn.XLOOKUP(Metas[[#This Row],[Nombre Producto]],'Catalogo de Productos'!A:A,'Catalogo de Productos'!F:F,0,0)</f>
        <v>DISP MÉDICOS</v>
      </c>
    </row>
    <row r="70" spans="1:7" x14ac:dyDescent="0.25">
      <c r="A70" s="5">
        <v>45382</v>
      </c>
      <c r="B70" t="s">
        <v>11</v>
      </c>
      <c r="C70" t="s">
        <v>50</v>
      </c>
      <c r="D70">
        <v>16</v>
      </c>
      <c r="E70">
        <v>211.23000000000002</v>
      </c>
      <c r="F70" s="6">
        <f t="shared" si="1"/>
        <v>3379.6800000000003</v>
      </c>
      <c r="G70" t="str">
        <f>_xlfn.XLOOKUP(Metas[[#This Row],[Nombre Producto]],'Catalogo de Productos'!A:A,'Catalogo de Productos'!F:F,0,0)</f>
        <v>DISP MÉDICOS</v>
      </c>
    </row>
    <row r="71" spans="1:7" x14ac:dyDescent="0.25">
      <c r="A71" s="5">
        <v>45382</v>
      </c>
      <c r="B71" t="s">
        <v>12</v>
      </c>
      <c r="C71" t="s">
        <v>50</v>
      </c>
      <c r="D71">
        <v>16</v>
      </c>
      <c r="E71">
        <v>211.23000000000002</v>
      </c>
      <c r="F71" s="6">
        <f t="shared" si="1"/>
        <v>3379.6800000000003</v>
      </c>
      <c r="G71" t="str">
        <f>_xlfn.XLOOKUP(Metas[[#This Row],[Nombre Producto]],'Catalogo de Productos'!A:A,'Catalogo de Productos'!F:F,0,0)</f>
        <v>DISP MÉDICOS</v>
      </c>
    </row>
    <row r="72" spans="1:7" x14ac:dyDescent="0.25">
      <c r="A72" s="5">
        <v>45382</v>
      </c>
      <c r="B72" t="s">
        <v>13</v>
      </c>
      <c r="C72" t="s">
        <v>50</v>
      </c>
      <c r="D72">
        <v>5</v>
      </c>
      <c r="E72">
        <v>160.34</v>
      </c>
      <c r="F72" s="6">
        <f t="shared" si="1"/>
        <v>801.7</v>
      </c>
      <c r="G72" t="str">
        <f>_xlfn.XLOOKUP(Metas[[#This Row],[Nombre Producto]],'Catalogo de Productos'!A:A,'Catalogo de Productos'!F:F,0,0)</f>
        <v>MEDIOS AUXILIARES + SOPORTE</v>
      </c>
    </row>
    <row r="73" spans="1:7" x14ac:dyDescent="0.25">
      <c r="A73" s="5">
        <v>45382</v>
      </c>
      <c r="B73" t="s">
        <v>21</v>
      </c>
      <c r="C73" t="s">
        <v>50</v>
      </c>
      <c r="D73">
        <v>25</v>
      </c>
      <c r="E73">
        <v>103.33999999999999</v>
      </c>
      <c r="F73" s="6">
        <f t="shared" si="1"/>
        <v>2583.4999999999995</v>
      </c>
      <c r="G73" t="str">
        <f>_xlfn.XLOOKUP(Metas[[#This Row],[Nombre Producto]],'Catalogo de Productos'!A:A,'Catalogo de Productos'!F:F,0,0)</f>
        <v>TERMOMETROS</v>
      </c>
    </row>
    <row r="74" spans="1:7" x14ac:dyDescent="0.25">
      <c r="A74" s="5">
        <v>45382</v>
      </c>
      <c r="B74" t="s">
        <v>22</v>
      </c>
      <c r="C74" t="s">
        <v>50</v>
      </c>
      <c r="D74">
        <v>25</v>
      </c>
      <c r="E74">
        <v>103.33999999999999</v>
      </c>
      <c r="F74" s="6">
        <f t="shared" si="1"/>
        <v>2583.4999999999995</v>
      </c>
      <c r="G74" t="str">
        <f>_xlfn.XLOOKUP(Metas[[#This Row],[Nombre Producto]],'Catalogo de Productos'!A:A,'Catalogo de Productos'!F:F,0,0)</f>
        <v>TERMOMETROS</v>
      </c>
    </row>
    <row r="75" spans="1:7" x14ac:dyDescent="0.25">
      <c r="A75" s="5">
        <v>45382</v>
      </c>
      <c r="B75" t="s">
        <v>23</v>
      </c>
      <c r="C75" t="s">
        <v>50</v>
      </c>
      <c r="D75">
        <v>25</v>
      </c>
      <c r="E75">
        <v>103.33999999999999</v>
      </c>
      <c r="F75" s="6">
        <f t="shared" si="1"/>
        <v>2583.4999999999995</v>
      </c>
      <c r="G75" t="str">
        <f>_xlfn.XLOOKUP(Metas[[#This Row],[Nombre Producto]],'Catalogo de Productos'!A:A,'Catalogo de Productos'!F:F,0,0)</f>
        <v>TERMOMETROS</v>
      </c>
    </row>
    <row r="76" spans="1:7" x14ac:dyDescent="0.25">
      <c r="A76" s="5">
        <v>45382</v>
      </c>
      <c r="B76" t="s">
        <v>24</v>
      </c>
      <c r="C76" t="s">
        <v>50</v>
      </c>
      <c r="D76">
        <v>25</v>
      </c>
      <c r="E76">
        <v>103.33999999999999</v>
      </c>
      <c r="F76" s="6">
        <f t="shared" si="1"/>
        <v>2583.4999999999995</v>
      </c>
      <c r="G76" t="str">
        <f>_xlfn.XLOOKUP(Metas[[#This Row],[Nombre Producto]],'Catalogo de Productos'!A:A,'Catalogo de Productos'!F:F,0,0)</f>
        <v>TERMOMETROS</v>
      </c>
    </row>
    <row r="77" spans="1:7" x14ac:dyDescent="0.25">
      <c r="A77" s="5">
        <v>45412</v>
      </c>
      <c r="B77" t="s">
        <v>17</v>
      </c>
      <c r="C77" t="s">
        <v>46</v>
      </c>
      <c r="D77">
        <v>3000</v>
      </c>
      <c r="E77" s="6">
        <v>498.65999999999997</v>
      </c>
      <c r="F77" s="23">
        <f t="shared" si="1"/>
        <v>1495980</v>
      </c>
      <c r="G77" t="str">
        <f>_xlfn.XLOOKUP(Metas[[#This Row],[Nombre Producto]],'Catalogo de Productos'!A:A,'Catalogo de Productos'!F:F,0,0)</f>
        <v>NEBULIZADORES</v>
      </c>
    </row>
    <row r="78" spans="1:7" x14ac:dyDescent="0.25">
      <c r="A78" s="5">
        <v>45412</v>
      </c>
      <c r="B78" t="s">
        <v>18</v>
      </c>
      <c r="C78" t="s">
        <v>46</v>
      </c>
      <c r="D78">
        <v>1500</v>
      </c>
      <c r="E78" s="6">
        <v>525.59</v>
      </c>
      <c r="F78" s="6">
        <f t="shared" si="1"/>
        <v>788385</v>
      </c>
      <c r="G78" t="str">
        <f>_xlfn.XLOOKUP(Metas[[#This Row],[Nombre Producto]],'Catalogo de Productos'!A:A,'Catalogo de Productos'!F:F,0,0)</f>
        <v>NEBULIZADORES</v>
      </c>
    </row>
    <row r="79" spans="1:7" x14ac:dyDescent="0.25">
      <c r="A79" s="5">
        <v>45412</v>
      </c>
      <c r="B79" t="s">
        <v>25</v>
      </c>
      <c r="C79" t="s">
        <v>46</v>
      </c>
      <c r="D79">
        <v>1500</v>
      </c>
      <c r="E79" s="6">
        <v>525.59</v>
      </c>
      <c r="F79" s="6">
        <f t="shared" si="1"/>
        <v>788385</v>
      </c>
      <c r="G79" t="str">
        <f>_xlfn.XLOOKUP(Metas[[#This Row],[Nombre Producto]],'Catalogo de Productos'!A:A,'Catalogo de Productos'!F:F,0,0)</f>
        <v>NEBULIZADORES</v>
      </c>
    </row>
    <row r="80" spans="1:7" x14ac:dyDescent="0.25">
      <c r="A80" s="5">
        <v>45412</v>
      </c>
      <c r="B80" t="s">
        <v>20</v>
      </c>
      <c r="C80" t="s">
        <v>46</v>
      </c>
      <c r="D80">
        <v>375</v>
      </c>
      <c r="E80" s="6">
        <v>2434.1999999999998</v>
      </c>
      <c r="F80" s="6">
        <f t="shared" si="1"/>
        <v>912824.99999999988</v>
      </c>
      <c r="G80" t="str">
        <f>_xlfn.XLOOKUP(Metas[[#This Row],[Nombre Producto]],'Catalogo de Productos'!A:A,'Catalogo de Productos'!F:F,0,0)</f>
        <v>MEDIOS AUXILIARES + SOPORTE</v>
      </c>
    </row>
    <row r="81" spans="1:7" x14ac:dyDescent="0.25">
      <c r="A81" s="5">
        <v>45412</v>
      </c>
      <c r="B81" t="s">
        <v>14</v>
      </c>
      <c r="C81" t="s">
        <v>46</v>
      </c>
      <c r="D81">
        <v>375</v>
      </c>
      <c r="E81" s="6">
        <v>1292.4000000000001</v>
      </c>
      <c r="F81" s="6">
        <f t="shared" si="1"/>
        <v>484650.00000000006</v>
      </c>
      <c r="G81" t="str">
        <f>_xlfn.XLOOKUP(Metas[[#This Row],[Nombre Producto]],'Catalogo de Productos'!A:A,'Catalogo de Productos'!F:F,0,0)</f>
        <v>MEDIOS AUXILIARES + SOPORTE</v>
      </c>
    </row>
    <row r="82" spans="1:7" x14ac:dyDescent="0.25">
      <c r="A82" s="5">
        <v>45412</v>
      </c>
      <c r="B82" t="s">
        <v>19</v>
      </c>
      <c r="C82" t="s">
        <v>46</v>
      </c>
      <c r="D82">
        <v>375</v>
      </c>
      <c r="E82" s="6">
        <v>958.40000000000009</v>
      </c>
      <c r="F82" s="6">
        <f t="shared" si="1"/>
        <v>359400.00000000006</v>
      </c>
      <c r="G82" t="str">
        <f>_xlfn.XLOOKUP(Metas[[#This Row],[Nombre Producto]],'Catalogo de Productos'!A:A,'Catalogo de Productos'!F:F,0,0)</f>
        <v>MEDIOS AUXILIARES + SOPORTE</v>
      </c>
    </row>
    <row r="83" spans="1:7" x14ac:dyDescent="0.25">
      <c r="A83" s="5">
        <v>45412</v>
      </c>
      <c r="B83" t="s">
        <v>11</v>
      </c>
      <c r="C83" t="s">
        <v>46</v>
      </c>
      <c r="D83">
        <v>250</v>
      </c>
      <c r="E83" s="6">
        <v>226</v>
      </c>
      <c r="F83" s="6">
        <f t="shared" si="1"/>
        <v>56500</v>
      </c>
      <c r="G83" t="str">
        <f>_xlfn.XLOOKUP(Metas[[#This Row],[Nombre Producto]],'Catalogo de Productos'!A:A,'Catalogo de Productos'!F:F,0,0)</f>
        <v>DISP MÉDICOS</v>
      </c>
    </row>
    <row r="84" spans="1:7" x14ac:dyDescent="0.25">
      <c r="A84" s="5">
        <v>45412</v>
      </c>
      <c r="B84" t="s">
        <v>12</v>
      </c>
      <c r="C84" t="s">
        <v>46</v>
      </c>
      <c r="D84">
        <v>250</v>
      </c>
      <c r="E84" s="6">
        <v>226</v>
      </c>
      <c r="F84" s="6">
        <f t="shared" si="1"/>
        <v>56500</v>
      </c>
      <c r="G84" t="str">
        <f>_xlfn.XLOOKUP(Metas[[#This Row],[Nombre Producto]],'Catalogo de Productos'!A:A,'Catalogo de Productos'!F:F,0,0)</f>
        <v>DISP MÉDICOS</v>
      </c>
    </row>
    <row r="85" spans="1:7" x14ac:dyDescent="0.25">
      <c r="A85" s="5">
        <v>45412</v>
      </c>
      <c r="B85" t="s">
        <v>10</v>
      </c>
      <c r="C85" t="s">
        <v>46</v>
      </c>
      <c r="D85">
        <v>250</v>
      </c>
      <c r="E85" s="6">
        <v>226</v>
      </c>
      <c r="F85" s="6">
        <f t="shared" si="1"/>
        <v>56500</v>
      </c>
      <c r="G85" t="str">
        <f>_xlfn.XLOOKUP(Metas[[#This Row],[Nombre Producto]],'Catalogo de Productos'!A:A,'Catalogo de Productos'!F:F,0,0)</f>
        <v>DISP MÉDICOS</v>
      </c>
    </row>
    <row r="86" spans="1:7" x14ac:dyDescent="0.25">
      <c r="A86" s="5">
        <v>45412</v>
      </c>
      <c r="B86" t="s">
        <v>13</v>
      </c>
      <c r="C86" t="s">
        <v>46</v>
      </c>
      <c r="D86">
        <v>375</v>
      </c>
      <c r="E86" s="6">
        <v>0</v>
      </c>
      <c r="F86" s="6">
        <f t="shared" si="1"/>
        <v>0</v>
      </c>
      <c r="G86" t="str">
        <f>_xlfn.XLOOKUP(Metas[[#This Row],[Nombre Producto]],'Catalogo de Productos'!A:A,'Catalogo de Productos'!F:F,0,0)</f>
        <v>MEDIOS AUXILIARES + SOPORTE</v>
      </c>
    </row>
    <row r="87" spans="1:7" x14ac:dyDescent="0.25">
      <c r="A87" s="5">
        <v>45412</v>
      </c>
      <c r="B87" t="s">
        <v>22</v>
      </c>
      <c r="C87" t="s">
        <v>46</v>
      </c>
      <c r="D87">
        <v>1500</v>
      </c>
      <c r="E87" s="6">
        <v>70.05</v>
      </c>
      <c r="F87" s="6">
        <f t="shared" si="1"/>
        <v>105075</v>
      </c>
      <c r="G87" t="str">
        <f>_xlfn.XLOOKUP(Metas[[#This Row],[Nombre Producto]],'Catalogo de Productos'!A:A,'Catalogo de Productos'!F:F,0,0)</f>
        <v>TERMOMETROS</v>
      </c>
    </row>
    <row r="88" spans="1:7" x14ac:dyDescent="0.25">
      <c r="A88" s="5">
        <v>45412</v>
      </c>
      <c r="B88" t="s">
        <v>21</v>
      </c>
      <c r="C88" t="s">
        <v>46</v>
      </c>
      <c r="D88">
        <v>1500</v>
      </c>
      <c r="E88" s="6">
        <v>70.05</v>
      </c>
      <c r="F88" s="6">
        <f t="shared" si="1"/>
        <v>105075</v>
      </c>
      <c r="G88" t="str">
        <f>_xlfn.XLOOKUP(Metas[[#This Row],[Nombre Producto]],'Catalogo de Productos'!A:A,'Catalogo de Productos'!F:F,0,0)</f>
        <v>TERMOMETROS</v>
      </c>
    </row>
    <row r="89" spans="1:7" x14ac:dyDescent="0.25">
      <c r="A89" s="5">
        <v>45412</v>
      </c>
      <c r="B89" t="s">
        <v>24</v>
      </c>
      <c r="C89" t="s">
        <v>46</v>
      </c>
      <c r="D89">
        <v>1500</v>
      </c>
      <c r="E89" s="6">
        <v>70.05</v>
      </c>
      <c r="F89" s="6">
        <f t="shared" si="1"/>
        <v>105075</v>
      </c>
      <c r="G89" t="str">
        <f>_xlfn.XLOOKUP(Metas[[#This Row],[Nombre Producto]],'Catalogo de Productos'!A:A,'Catalogo de Productos'!F:F,0,0)</f>
        <v>TERMOMETROS</v>
      </c>
    </row>
    <row r="90" spans="1:7" x14ac:dyDescent="0.25">
      <c r="A90" s="5">
        <v>45412</v>
      </c>
      <c r="B90" t="s">
        <v>23</v>
      </c>
      <c r="C90" t="s">
        <v>46</v>
      </c>
      <c r="D90">
        <v>1500</v>
      </c>
      <c r="E90" s="6">
        <v>70.05</v>
      </c>
      <c r="F90" s="6">
        <f t="shared" si="1"/>
        <v>105075</v>
      </c>
      <c r="G90" t="str">
        <f>_xlfn.XLOOKUP(Metas[[#This Row],[Nombre Producto]],'Catalogo de Productos'!A:A,'Catalogo de Productos'!F:F,0,0)</f>
        <v>TERMOMETROS</v>
      </c>
    </row>
    <row r="91" spans="1:7" x14ac:dyDescent="0.25">
      <c r="A91" s="5">
        <v>45412</v>
      </c>
      <c r="B91" t="s">
        <v>16</v>
      </c>
      <c r="C91" t="s">
        <v>50</v>
      </c>
      <c r="D91">
        <v>300</v>
      </c>
      <c r="E91">
        <v>678.84</v>
      </c>
      <c r="F91" s="23">
        <f t="shared" si="1"/>
        <v>203652</v>
      </c>
      <c r="G91" t="str">
        <f>_xlfn.XLOOKUP(Metas[[#This Row],[Nombre Producto]],'Catalogo de Productos'!A:A,'Catalogo de Productos'!F:F,0,0)</f>
        <v>NEBULIZADORES</v>
      </c>
    </row>
    <row r="92" spans="1:7" x14ac:dyDescent="0.25">
      <c r="A92" s="5">
        <v>45412</v>
      </c>
      <c r="B92" t="s">
        <v>49</v>
      </c>
      <c r="C92" t="s">
        <v>50</v>
      </c>
      <c r="D92">
        <v>200</v>
      </c>
      <c r="E92">
        <v>869.4</v>
      </c>
      <c r="F92" s="6">
        <f t="shared" si="1"/>
        <v>173880</v>
      </c>
      <c r="G92" t="str">
        <f>_xlfn.XLOOKUP(Metas[[#This Row],[Nombre Producto]],'Catalogo de Productos'!A:A,'Catalogo de Productos'!F:F,0,0)</f>
        <v>NEBULIZADORES</v>
      </c>
    </row>
    <row r="93" spans="1:7" x14ac:dyDescent="0.25">
      <c r="A93" s="5">
        <v>45412</v>
      </c>
      <c r="B93" t="s">
        <v>20</v>
      </c>
      <c r="C93" t="s">
        <v>50</v>
      </c>
      <c r="D93">
        <v>5</v>
      </c>
      <c r="E93">
        <v>2419.6999999999998</v>
      </c>
      <c r="F93" s="6">
        <f t="shared" si="1"/>
        <v>12098.5</v>
      </c>
      <c r="G93" t="str">
        <f>_xlfn.XLOOKUP(Metas[[#This Row],[Nombre Producto]],'Catalogo de Productos'!A:A,'Catalogo de Productos'!F:F,0,0)</f>
        <v>MEDIOS AUXILIARES + SOPORTE</v>
      </c>
    </row>
    <row r="94" spans="1:7" x14ac:dyDescent="0.25">
      <c r="A94" s="5">
        <v>45412</v>
      </c>
      <c r="B94" t="s">
        <v>14</v>
      </c>
      <c r="C94" t="s">
        <v>50</v>
      </c>
      <c r="D94">
        <v>5</v>
      </c>
      <c r="E94">
        <v>1068.94</v>
      </c>
      <c r="F94" s="6">
        <f t="shared" si="1"/>
        <v>5344.7000000000007</v>
      </c>
      <c r="G94" t="str">
        <f>_xlfn.XLOOKUP(Metas[[#This Row],[Nombre Producto]],'Catalogo de Productos'!A:A,'Catalogo de Productos'!F:F,0,0)</f>
        <v>MEDIOS AUXILIARES + SOPORTE</v>
      </c>
    </row>
    <row r="95" spans="1:7" x14ac:dyDescent="0.25">
      <c r="A95" s="5">
        <v>45412</v>
      </c>
      <c r="B95" t="s">
        <v>19</v>
      </c>
      <c r="C95" t="s">
        <v>50</v>
      </c>
      <c r="D95">
        <v>5</v>
      </c>
      <c r="E95">
        <v>748.26</v>
      </c>
      <c r="F95" s="6">
        <f t="shared" si="1"/>
        <v>3741.3</v>
      </c>
      <c r="G95" t="str">
        <f>_xlfn.XLOOKUP(Metas[[#This Row],[Nombre Producto]],'Catalogo de Productos'!A:A,'Catalogo de Productos'!F:F,0,0)</f>
        <v>MEDIOS AUXILIARES + SOPORTE</v>
      </c>
    </row>
    <row r="96" spans="1:7" x14ac:dyDescent="0.25">
      <c r="A96" s="5">
        <v>45412</v>
      </c>
      <c r="B96" t="s">
        <v>10</v>
      </c>
      <c r="C96" t="s">
        <v>50</v>
      </c>
      <c r="D96">
        <v>16</v>
      </c>
      <c r="E96">
        <v>211.23000000000002</v>
      </c>
      <c r="F96" s="6">
        <f t="shared" si="1"/>
        <v>3379.6800000000003</v>
      </c>
      <c r="G96" t="str">
        <f>_xlfn.XLOOKUP(Metas[[#This Row],[Nombre Producto]],'Catalogo de Productos'!A:A,'Catalogo de Productos'!F:F,0,0)</f>
        <v>DISP MÉDICOS</v>
      </c>
    </row>
    <row r="97" spans="1:7" x14ac:dyDescent="0.25">
      <c r="A97" s="5">
        <v>45412</v>
      </c>
      <c r="B97" t="s">
        <v>11</v>
      </c>
      <c r="C97" t="s">
        <v>50</v>
      </c>
      <c r="D97">
        <v>16</v>
      </c>
      <c r="E97">
        <v>211.23000000000002</v>
      </c>
      <c r="F97" s="6">
        <f t="shared" si="1"/>
        <v>3379.6800000000003</v>
      </c>
      <c r="G97" t="str">
        <f>_xlfn.XLOOKUP(Metas[[#This Row],[Nombre Producto]],'Catalogo de Productos'!A:A,'Catalogo de Productos'!F:F,0,0)</f>
        <v>DISP MÉDICOS</v>
      </c>
    </row>
    <row r="98" spans="1:7" x14ac:dyDescent="0.25">
      <c r="A98" s="5">
        <v>45412</v>
      </c>
      <c r="B98" t="s">
        <v>12</v>
      </c>
      <c r="C98" t="s">
        <v>50</v>
      </c>
      <c r="D98">
        <v>16</v>
      </c>
      <c r="E98">
        <v>211.23000000000002</v>
      </c>
      <c r="F98" s="6">
        <f t="shared" si="1"/>
        <v>3379.6800000000003</v>
      </c>
      <c r="G98" t="str">
        <f>_xlfn.XLOOKUP(Metas[[#This Row],[Nombre Producto]],'Catalogo de Productos'!A:A,'Catalogo de Productos'!F:F,0,0)</f>
        <v>DISP MÉDICOS</v>
      </c>
    </row>
    <row r="99" spans="1:7" x14ac:dyDescent="0.25">
      <c r="A99" s="5">
        <v>45412</v>
      </c>
      <c r="B99" t="s">
        <v>13</v>
      </c>
      <c r="C99" t="s">
        <v>50</v>
      </c>
      <c r="D99">
        <v>5</v>
      </c>
      <c r="E99">
        <v>160.34</v>
      </c>
      <c r="F99" s="6">
        <f t="shared" si="1"/>
        <v>801.7</v>
      </c>
      <c r="G99" t="str">
        <f>_xlfn.XLOOKUP(Metas[[#This Row],[Nombre Producto]],'Catalogo de Productos'!A:A,'Catalogo de Productos'!F:F,0,0)</f>
        <v>MEDIOS AUXILIARES + SOPORTE</v>
      </c>
    </row>
    <row r="100" spans="1:7" x14ac:dyDescent="0.25">
      <c r="A100" s="5">
        <v>45412</v>
      </c>
      <c r="B100" t="s">
        <v>21</v>
      </c>
      <c r="C100" t="s">
        <v>50</v>
      </c>
      <c r="D100">
        <v>25</v>
      </c>
      <c r="E100">
        <v>103.33999999999999</v>
      </c>
      <c r="F100" s="6">
        <f t="shared" si="1"/>
        <v>2583.4999999999995</v>
      </c>
      <c r="G100" t="str">
        <f>_xlfn.XLOOKUP(Metas[[#This Row],[Nombre Producto]],'Catalogo de Productos'!A:A,'Catalogo de Productos'!F:F,0,0)</f>
        <v>TERMOMETROS</v>
      </c>
    </row>
    <row r="101" spans="1:7" x14ac:dyDescent="0.25">
      <c r="A101" s="5">
        <v>45412</v>
      </c>
      <c r="B101" t="s">
        <v>22</v>
      </c>
      <c r="C101" t="s">
        <v>50</v>
      </c>
      <c r="D101">
        <v>25</v>
      </c>
      <c r="E101">
        <v>103.33999999999999</v>
      </c>
      <c r="F101" s="6">
        <f t="shared" si="1"/>
        <v>2583.4999999999995</v>
      </c>
      <c r="G101" t="str">
        <f>_xlfn.XLOOKUP(Metas[[#This Row],[Nombre Producto]],'Catalogo de Productos'!A:A,'Catalogo de Productos'!F:F,0,0)</f>
        <v>TERMOMETROS</v>
      </c>
    </row>
    <row r="102" spans="1:7" x14ac:dyDescent="0.25">
      <c r="A102" s="5">
        <v>45412</v>
      </c>
      <c r="B102" t="s">
        <v>23</v>
      </c>
      <c r="C102" t="s">
        <v>50</v>
      </c>
      <c r="D102">
        <v>25</v>
      </c>
      <c r="E102">
        <v>103.33999999999999</v>
      </c>
      <c r="F102" s="6">
        <f t="shared" si="1"/>
        <v>2583.4999999999995</v>
      </c>
      <c r="G102" t="str">
        <f>_xlfn.XLOOKUP(Metas[[#This Row],[Nombre Producto]],'Catalogo de Productos'!A:A,'Catalogo de Productos'!F:F,0,0)</f>
        <v>TERMOMETROS</v>
      </c>
    </row>
    <row r="103" spans="1:7" x14ac:dyDescent="0.25">
      <c r="A103" s="5">
        <v>45412</v>
      </c>
      <c r="B103" t="s">
        <v>24</v>
      </c>
      <c r="C103" t="s">
        <v>50</v>
      </c>
      <c r="D103">
        <v>25</v>
      </c>
      <c r="E103">
        <v>103.33999999999999</v>
      </c>
      <c r="F103" s="6">
        <f t="shared" si="1"/>
        <v>2583.4999999999995</v>
      </c>
      <c r="G103" t="str">
        <f>_xlfn.XLOOKUP(Metas[[#This Row],[Nombre Producto]],'Catalogo de Productos'!A:A,'Catalogo de Productos'!F:F,0,0)</f>
        <v>TERMOMETROS</v>
      </c>
    </row>
    <row r="104" spans="1:7" x14ac:dyDescent="0.25">
      <c r="A104" s="5">
        <v>45443</v>
      </c>
      <c r="B104" t="s">
        <v>17</v>
      </c>
      <c r="C104" t="s">
        <v>46</v>
      </c>
      <c r="D104">
        <v>3000</v>
      </c>
      <c r="E104" s="6">
        <v>498.65999999999997</v>
      </c>
      <c r="F104" s="23">
        <f t="shared" si="1"/>
        <v>1495980</v>
      </c>
      <c r="G104" t="str">
        <f>_xlfn.XLOOKUP(Metas[[#This Row],[Nombre Producto]],'Catalogo de Productos'!A:A,'Catalogo de Productos'!F:F,0,0)</f>
        <v>NEBULIZADORES</v>
      </c>
    </row>
    <row r="105" spans="1:7" x14ac:dyDescent="0.25">
      <c r="A105" s="5">
        <v>45443</v>
      </c>
      <c r="B105" t="s">
        <v>18</v>
      </c>
      <c r="C105" t="s">
        <v>46</v>
      </c>
      <c r="D105">
        <v>1500</v>
      </c>
      <c r="E105" s="6">
        <v>525.59</v>
      </c>
      <c r="F105" s="6">
        <f t="shared" si="1"/>
        <v>788385</v>
      </c>
      <c r="G105" t="str">
        <f>_xlfn.XLOOKUP(Metas[[#This Row],[Nombre Producto]],'Catalogo de Productos'!A:A,'Catalogo de Productos'!F:F,0,0)</f>
        <v>NEBULIZADORES</v>
      </c>
    </row>
    <row r="106" spans="1:7" x14ac:dyDescent="0.25">
      <c r="A106" s="5">
        <v>45443</v>
      </c>
      <c r="B106" t="s">
        <v>25</v>
      </c>
      <c r="C106" t="s">
        <v>46</v>
      </c>
      <c r="D106">
        <v>1500</v>
      </c>
      <c r="E106" s="6">
        <v>525.59</v>
      </c>
      <c r="F106" s="6">
        <f t="shared" si="1"/>
        <v>788385</v>
      </c>
      <c r="G106" t="str">
        <f>_xlfn.XLOOKUP(Metas[[#This Row],[Nombre Producto]],'Catalogo de Productos'!A:A,'Catalogo de Productos'!F:F,0,0)</f>
        <v>NEBULIZADORES</v>
      </c>
    </row>
    <row r="107" spans="1:7" x14ac:dyDescent="0.25">
      <c r="A107" s="5">
        <v>45443</v>
      </c>
      <c r="B107" t="s">
        <v>20</v>
      </c>
      <c r="C107" t="s">
        <v>46</v>
      </c>
      <c r="D107">
        <v>375</v>
      </c>
      <c r="E107" s="6">
        <v>2434.1999999999998</v>
      </c>
      <c r="F107" s="6">
        <f t="shared" si="1"/>
        <v>912824.99999999988</v>
      </c>
      <c r="G107" t="str">
        <f>_xlfn.XLOOKUP(Metas[[#This Row],[Nombre Producto]],'Catalogo de Productos'!A:A,'Catalogo de Productos'!F:F,0,0)</f>
        <v>MEDIOS AUXILIARES + SOPORTE</v>
      </c>
    </row>
    <row r="108" spans="1:7" x14ac:dyDescent="0.25">
      <c r="A108" s="5">
        <v>45443</v>
      </c>
      <c r="B108" t="s">
        <v>14</v>
      </c>
      <c r="C108" t="s">
        <v>46</v>
      </c>
      <c r="D108">
        <v>375</v>
      </c>
      <c r="E108" s="6">
        <v>1292.4000000000001</v>
      </c>
      <c r="F108" s="6">
        <f t="shared" si="1"/>
        <v>484650.00000000006</v>
      </c>
      <c r="G108" t="str">
        <f>_xlfn.XLOOKUP(Metas[[#This Row],[Nombre Producto]],'Catalogo de Productos'!A:A,'Catalogo de Productos'!F:F,0,0)</f>
        <v>MEDIOS AUXILIARES + SOPORTE</v>
      </c>
    </row>
    <row r="109" spans="1:7" x14ac:dyDescent="0.25">
      <c r="A109" s="5">
        <v>45443</v>
      </c>
      <c r="B109" t="s">
        <v>19</v>
      </c>
      <c r="C109" t="s">
        <v>46</v>
      </c>
      <c r="D109">
        <v>375</v>
      </c>
      <c r="E109" s="6">
        <v>958.40000000000009</v>
      </c>
      <c r="F109" s="6">
        <f t="shared" si="1"/>
        <v>359400.00000000006</v>
      </c>
      <c r="G109" t="str">
        <f>_xlfn.XLOOKUP(Metas[[#This Row],[Nombre Producto]],'Catalogo de Productos'!A:A,'Catalogo de Productos'!F:F,0,0)</f>
        <v>MEDIOS AUXILIARES + SOPORTE</v>
      </c>
    </row>
    <row r="110" spans="1:7" x14ac:dyDescent="0.25">
      <c r="A110" s="5">
        <v>45443</v>
      </c>
      <c r="B110" t="s">
        <v>11</v>
      </c>
      <c r="C110" t="s">
        <v>46</v>
      </c>
      <c r="D110">
        <v>250</v>
      </c>
      <c r="E110" s="6">
        <v>226</v>
      </c>
      <c r="F110" s="6">
        <f t="shared" si="1"/>
        <v>56500</v>
      </c>
      <c r="G110" t="str">
        <f>_xlfn.XLOOKUP(Metas[[#This Row],[Nombre Producto]],'Catalogo de Productos'!A:A,'Catalogo de Productos'!F:F,0,0)</f>
        <v>DISP MÉDICOS</v>
      </c>
    </row>
    <row r="111" spans="1:7" x14ac:dyDescent="0.25">
      <c r="A111" s="5">
        <v>45443</v>
      </c>
      <c r="B111" t="s">
        <v>12</v>
      </c>
      <c r="C111" t="s">
        <v>46</v>
      </c>
      <c r="D111">
        <v>250</v>
      </c>
      <c r="E111" s="6">
        <v>226</v>
      </c>
      <c r="F111" s="6">
        <f t="shared" si="1"/>
        <v>56500</v>
      </c>
      <c r="G111" t="str">
        <f>_xlfn.XLOOKUP(Metas[[#This Row],[Nombre Producto]],'Catalogo de Productos'!A:A,'Catalogo de Productos'!F:F,0,0)</f>
        <v>DISP MÉDICOS</v>
      </c>
    </row>
    <row r="112" spans="1:7" x14ac:dyDescent="0.25">
      <c r="A112" s="5">
        <v>45443</v>
      </c>
      <c r="B112" t="s">
        <v>10</v>
      </c>
      <c r="C112" t="s">
        <v>46</v>
      </c>
      <c r="D112">
        <v>250</v>
      </c>
      <c r="E112" s="6">
        <v>226</v>
      </c>
      <c r="F112" s="6">
        <f t="shared" si="1"/>
        <v>56500</v>
      </c>
      <c r="G112" t="str">
        <f>_xlfn.XLOOKUP(Metas[[#This Row],[Nombre Producto]],'Catalogo de Productos'!A:A,'Catalogo de Productos'!F:F,0,0)</f>
        <v>DISP MÉDICOS</v>
      </c>
    </row>
    <row r="113" spans="1:7" x14ac:dyDescent="0.25">
      <c r="A113" s="5">
        <v>45443</v>
      </c>
      <c r="B113" t="s">
        <v>13</v>
      </c>
      <c r="C113" t="s">
        <v>46</v>
      </c>
      <c r="D113">
        <v>375</v>
      </c>
      <c r="E113" s="6">
        <v>0</v>
      </c>
      <c r="F113" s="6">
        <f t="shared" si="1"/>
        <v>0</v>
      </c>
      <c r="G113" t="str">
        <f>_xlfn.XLOOKUP(Metas[[#This Row],[Nombre Producto]],'Catalogo de Productos'!A:A,'Catalogo de Productos'!F:F,0,0)</f>
        <v>MEDIOS AUXILIARES + SOPORTE</v>
      </c>
    </row>
    <row r="114" spans="1:7" x14ac:dyDescent="0.25">
      <c r="A114" s="5">
        <v>45443</v>
      </c>
      <c r="B114" t="s">
        <v>22</v>
      </c>
      <c r="C114" t="s">
        <v>46</v>
      </c>
      <c r="D114">
        <v>1500</v>
      </c>
      <c r="E114" s="6">
        <v>70.05</v>
      </c>
      <c r="F114" s="6">
        <f t="shared" si="1"/>
        <v>105075</v>
      </c>
      <c r="G114" t="str">
        <f>_xlfn.XLOOKUP(Metas[[#This Row],[Nombre Producto]],'Catalogo de Productos'!A:A,'Catalogo de Productos'!F:F,0,0)</f>
        <v>TERMOMETROS</v>
      </c>
    </row>
    <row r="115" spans="1:7" x14ac:dyDescent="0.25">
      <c r="A115" s="5">
        <v>45443</v>
      </c>
      <c r="B115" t="s">
        <v>21</v>
      </c>
      <c r="C115" t="s">
        <v>46</v>
      </c>
      <c r="D115">
        <v>1500</v>
      </c>
      <c r="E115" s="6">
        <v>70.05</v>
      </c>
      <c r="F115" s="6">
        <f t="shared" si="1"/>
        <v>105075</v>
      </c>
      <c r="G115" t="str">
        <f>_xlfn.XLOOKUP(Metas[[#This Row],[Nombre Producto]],'Catalogo de Productos'!A:A,'Catalogo de Productos'!F:F,0,0)</f>
        <v>TERMOMETROS</v>
      </c>
    </row>
    <row r="116" spans="1:7" x14ac:dyDescent="0.25">
      <c r="A116" s="5">
        <v>45443</v>
      </c>
      <c r="B116" t="s">
        <v>24</v>
      </c>
      <c r="C116" t="s">
        <v>46</v>
      </c>
      <c r="D116">
        <v>1500</v>
      </c>
      <c r="E116" s="6">
        <v>70.05</v>
      </c>
      <c r="F116" s="6">
        <f t="shared" si="1"/>
        <v>105075</v>
      </c>
      <c r="G116" t="str">
        <f>_xlfn.XLOOKUP(Metas[[#This Row],[Nombre Producto]],'Catalogo de Productos'!A:A,'Catalogo de Productos'!F:F,0,0)</f>
        <v>TERMOMETROS</v>
      </c>
    </row>
    <row r="117" spans="1:7" x14ac:dyDescent="0.25">
      <c r="A117" s="5">
        <v>45443</v>
      </c>
      <c r="B117" t="s">
        <v>23</v>
      </c>
      <c r="C117" t="s">
        <v>46</v>
      </c>
      <c r="D117">
        <v>1500</v>
      </c>
      <c r="E117" s="6">
        <v>70.05</v>
      </c>
      <c r="F117" s="6">
        <f t="shared" si="1"/>
        <v>105075</v>
      </c>
      <c r="G117" t="str">
        <f>_xlfn.XLOOKUP(Metas[[#This Row],[Nombre Producto]],'Catalogo de Productos'!A:A,'Catalogo de Productos'!F:F,0,0)</f>
        <v>TERMOMETROS</v>
      </c>
    </row>
    <row r="118" spans="1:7" x14ac:dyDescent="0.25">
      <c r="A118" s="5">
        <v>45443</v>
      </c>
      <c r="B118" t="s">
        <v>16</v>
      </c>
      <c r="C118" t="s">
        <v>50</v>
      </c>
      <c r="D118">
        <v>300</v>
      </c>
      <c r="E118">
        <v>678.84</v>
      </c>
      <c r="F118" s="23">
        <f t="shared" si="1"/>
        <v>203652</v>
      </c>
      <c r="G118" t="str">
        <f>_xlfn.XLOOKUP(Metas[[#This Row],[Nombre Producto]],'Catalogo de Productos'!A:A,'Catalogo de Productos'!F:F,0,0)</f>
        <v>NEBULIZADORES</v>
      </c>
    </row>
    <row r="119" spans="1:7" x14ac:dyDescent="0.25">
      <c r="A119" s="5">
        <v>45443</v>
      </c>
      <c r="B119" t="s">
        <v>49</v>
      </c>
      <c r="C119" t="s">
        <v>50</v>
      </c>
      <c r="D119">
        <v>200</v>
      </c>
      <c r="E119">
        <v>869.4</v>
      </c>
      <c r="F119" s="6">
        <f t="shared" si="1"/>
        <v>173880</v>
      </c>
      <c r="G119" t="str">
        <f>_xlfn.XLOOKUP(Metas[[#This Row],[Nombre Producto]],'Catalogo de Productos'!A:A,'Catalogo de Productos'!F:F,0,0)</f>
        <v>NEBULIZADORES</v>
      </c>
    </row>
    <row r="120" spans="1:7" x14ac:dyDescent="0.25">
      <c r="A120" s="5">
        <v>45443</v>
      </c>
      <c r="B120" t="s">
        <v>20</v>
      </c>
      <c r="C120" t="s">
        <v>50</v>
      </c>
      <c r="D120">
        <v>5</v>
      </c>
      <c r="E120">
        <v>2419.6999999999998</v>
      </c>
      <c r="F120" s="6">
        <f t="shared" si="1"/>
        <v>12098.5</v>
      </c>
      <c r="G120" t="str">
        <f>_xlfn.XLOOKUP(Metas[[#This Row],[Nombre Producto]],'Catalogo de Productos'!A:A,'Catalogo de Productos'!F:F,0,0)</f>
        <v>MEDIOS AUXILIARES + SOPORTE</v>
      </c>
    </row>
    <row r="121" spans="1:7" x14ac:dyDescent="0.25">
      <c r="A121" s="5">
        <v>45443</v>
      </c>
      <c r="B121" t="s">
        <v>14</v>
      </c>
      <c r="C121" t="s">
        <v>50</v>
      </c>
      <c r="D121">
        <v>5</v>
      </c>
      <c r="E121">
        <v>1068.94</v>
      </c>
      <c r="F121" s="6">
        <f t="shared" si="1"/>
        <v>5344.7000000000007</v>
      </c>
      <c r="G121" t="str">
        <f>_xlfn.XLOOKUP(Metas[[#This Row],[Nombre Producto]],'Catalogo de Productos'!A:A,'Catalogo de Productos'!F:F,0,0)</f>
        <v>MEDIOS AUXILIARES + SOPORTE</v>
      </c>
    </row>
    <row r="122" spans="1:7" x14ac:dyDescent="0.25">
      <c r="A122" s="5">
        <v>45443</v>
      </c>
      <c r="B122" t="s">
        <v>19</v>
      </c>
      <c r="C122" t="s">
        <v>50</v>
      </c>
      <c r="D122">
        <v>5</v>
      </c>
      <c r="E122">
        <v>748.26</v>
      </c>
      <c r="F122" s="6">
        <f t="shared" si="1"/>
        <v>3741.3</v>
      </c>
      <c r="G122" t="str">
        <f>_xlfn.XLOOKUP(Metas[[#This Row],[Nombre Producto]],'Catalogo de Productos'!A:A,'Catalogo de Productos'!F:F,0,0)</f>
        <v>MEDIOS AUXILIARES + SOPORTE</v>
      </c>
    </row>
    <row r="123" spans="1:7" x14ac:dyDescent="0.25">
      <c r="A123" s="5">
        <v>45443</v>
      </c>
      <c r="B123" t="s">
        <v>10</v>
      </c>
      <c r="C123" t="s">
        <v>50</v>
      </c>
      <c r="D123">
        <v>16</v>
      </c>
      <c r="E123">
        <v>211.23000000000002</v>
      </c>
      <c r="F123" s="6">
        <f t="shared" si="1"/>
        <v>3379.6800000000003</v>
      </c>
      <c r="G123" t="str">
        <f>_xlfn.XLOOKUP(Metas[[#This Row],[Nombre Producto]],'Catalogo de Productos'!A:A,'Catalogo de Productos'!F:F,0,0)</f>
        <v>DISP MÉDICOS</v>
      </c>
    </row>
    <row r="124" spans="1:7" x14ac:dyDescent="0.25">
      <c r="A124" s="5">
        <v>45443</v>
      </c>
      <c r="B124" t="s">
        <v>11</v>
      </c>
      <c r="C124" t="s">
        <v>50</v>
      </c>
      <c r="D124">
        <v>16</v>
      </c>
      <c r="E124">
        <v>211.23000000000002</v>
      </c>
      <c r="F124" s="6">
        <f t="shared" si="1"/>
        <v>3379.6800000000003</v>
      </c>
      <c r="G124" t="str">
        <f>_xlfn.XLOOKUP(Metas[[#This Row],[Nombre Producto]],'Catalogo de Productos'!A:A,'Catalogo de Productos'!F:F,0,0)</f>
        <v>DISP MÉDICOS</v>
      </c>
    </row>
    <row r="125" spans="1:7" x14ac:dyDescent="0.25">
      <c r="A125" s="5">
        <v>45443</v>
      </c>
      <c r="B125" t="s">
        <v>12</v>
      </c>
      <c r="C125" t="s">
        <v>50</v>
      </c>
      <c r="D125">
        <v>16</v>
      </c>
      <c r="E125">
        <v>211.23000000000002</v>
      </c>
      <c r="F125" s="6">
        <f t="shared" si="1"/>
        <v>3379.6800000000003</v>
      </c>
      <c r="G125" t="str">
        <f>_xlfn.XLOOKUP(Metas[[#This Row],[Nombre Producto]],'Catalogo de Productos'!A:A,'Catalogo de Productos'!F:F,0,0)</f>
        <v>DISP MÉDICOS</v>
      </c>
    </row>
    <row r="126" spans="1:7" x14ac:dyDescent="0.25">
      <c r="A126" s="5">
        <v>45443</v>
      </c>
      <c r="B126" t="s">
        <v>13</v>
      </c>
      <c r="C126" t="s">
        <v>50</v>
      </c>
      <c r="D126">
        <v>5</v>
      </c>
      <c r="E126">
        <v>160.34</v>
      </c>
      <c r="F126" s="6">
        <f t="shared" si="1"/>
        <v>801.7</v>
      </c>
      <c r="G126" t="str">
        <f>_xlfn.XLOOKUP(Metas[[#This Row],[Nombre Producto]],'Catalogo de Productos'!A:A,'Catalogo de Productos'!F:F,0,0)</f>
        <v>MEDIOS AUXILIARES + SOPORTE</v>
      </c>
    </row>
    <row r="127" spans="1:7" x14ac:dyDescent="0.25">
      <c r="A127" s="5">
        <v>45443</v>
      </c>
      <c r="B127" t="s">
        <v>21</v>
      </c>
      <c r="C127" t="s">
        <v>50</v>
      </c>
      <c r="D127">
        <v>25</v>
      </c>
      <c r="E127">
        <v>103.33999999999999</v>
      </c>
      <c r="F127" s="6">
        <f t="shared" si="1"/>
        <v>2583.4999999999995</v>
      </c>
      <c r="G127" t="str">
        <f>_xlfn.XLOOKUP(Metas[[#This Row],[Nombre Producto]],'Catalogo de Productos'!A:A,'Catalogo de Productos'!F:F,0,0)</f>
        <v>TERMOMETROS</v>
      </c>
    </row>
    <row r="128" spans="1:7" x14ac:dyDescent="0.25">
      <c r="A128" s="5">
        <v>45443</v>
      </c>
      <c r="B128" t="s">
        <v>22</v>
      </c>
      <c r="C128" t="s">
        <v>50</v>
      </c>
      <c r="D128">
        <v>25</v>
      </c>
      <c r="E128">
        <v>103.33999999999999</v>
      </c>
      <c r="F128" s="6">
        <f t="shared" si="1"/>
        <v>2583.4999999999995</v>
      </c>
      <c r="G128" t="str">
        <f>_xlfn.XLOOKUP(Metas[[#This Row],[Nombre Producto]],'Catalogo de Productos'!A:A,'Catalogo de Productos'!F:F,0,0)</f>
        <v>TERMOMETROS</v>
      </c>
    </row>
    <row r="129" spans="1:7" x14ac:dyDescent="0.25">
      <c r="A129" s="5">
        <v>45443</v>
      </c>
      <c r="B129" t="s">
        <v>23</v>
      </c>
      <c r="C129" t="s">
        <v>50</v>
      </c>
      <c r="D129">
        <v>25</v>
      </c>
      <c r="E129">
        <v>103.33999999999999</v>
      </c>
      <c r="F129" s="6">
        <f t="shared" si="1"/>
        <v>2583.4999999999995</v>
      </c>
      <c r="G129" t="str">
        <f>_xlfn.XLOOKUP(Metas[[#This Row],[Nombre Producto]],'Catalogo de Productos'!A:A,'Catalogo de Productos'!F:F,0,0)</f>
        <v>TERMOMETROS</v>
      </c>
    </row>
    <row r="130" spans="1:7" x14ac:dyDescent="0.25">
      <c r="A130" s="5">
        <v>45443</v>
      </c>
      <c r="B130" t="s">
        <v>24</v>
      </c>
      <c r="C130" t="s">
        <v>50</v>
      </c>
      <c r="D130">
        <v>25</v>
      </c>
      <c r="E130">
        <v>103.33999999999999</v>
      </c>
      <c r="F130" s="6">
        <f t="shared" si="1"/>
        <v>2583.4999999999995</v>
      </c>
      <c r="G130" t="str">
        <f>_xlfn.XLOOKUP(Metas[[#This Row],[Nombre Producto]],'Catalogo de Productos'!A:A,'Catalogo de Productos'!F:F,0,0)</f>
        <v>TERMOMETROS</v>
      </c>
    </row>
    <row r="131" spans="1:7" x14ac:dyDescent="0.25">
      <c r="A131" s="5">
        <v>45443</v>
      </c>
      <c r="B131" t="s">
        <v>16</v>
      </c>
      <c r="C131" t="s">
        <v>51</v>
      </c>
      <c r="D131">
        <v>440</v>
      </c>
      <c r="E131">
        <v>636.66</v>
      </c>
      <c r="F131" s="23">
        <f t="shared" si="1"/>
        <v>280130.39999999997</v>
      </c>
      <c r="G131" t="str">
        <f>_xlfn.XLOOKUP(Metas[[#This Row],[Nombre Producto]],'Catalogo de Productos'!A:A,'Catalogo de Productos'!F:F,0,0)</f>
        <v>NEBULIZADORES</v>
      </c>
    </row>
    <row r="132" spans="1:7" x14ac:dyDescent="0.25">
      <c r="A132" s="5">
        <v>45443</v>
      </c>
      <c r="B132" t="s">
        <v>49</v>
      </c>
      <c r="C132" t="s">
        <v>51</v>
      </c>
      <c r="D132">
        <v>440</v>
      </c>
      <c r="E132">
        <v>649.62000000000012</v>
      </c>
      <c r="F132" s="6">
        <f t="shared" ref="F132:F195" si="2">D132*E132</f>
        <v>285832.80000000005</v>
      </c>
      <c r="G132" t="str">
        <f>_xlfn.XLOOKUP(Metas[[#This Row],[Nombre Producto]],'Catalogo de Productos'!A:A,'Catalogo de Productos'!F:F,0,0)</f>
        <v>NEBULIZADORES</v>
      </c>
    </row>
    <row r="133" spans="1:7" x14ac:dyDescent="0.25">
      <c r="A133" s="5">
        <v>45443</v>
      </c>
      <c r="B133" t="s">
        <v>21</v>
      </c>
      <c r="C133" t="s">
        <v>51</v>
      </c>
      <c r="D133">
        <v>220</v>
      </c>
      <c r="E133">
        <v>70.05</v>
      </c>
      <c r="F133" s="6">
        <f t="shared" si="2"/>
        <v>15411</v>
      </c>
      <c r="G133" t="str">
        <f>_xlfn.XLOOKUP(Metas[[#This Row],[Nombre Producto]],'Catalogo de Productos'!A:A,'Catalogo de Productos'!F:F,0,0)</f>
        <v>TERMOMETROS</v>
      </c>
    </row>
    <row r="134" spans="1:7" x14ac:dyDescent="0.25">
      <c r="A134" s="5">
        <v>45443</v>
      </c>
      <c r="B134" t="s">
        <v>22</v>
      </c>
      <c r="C134" t="s">
        <v>51</v>
      </c>
      <c r="D134">
        <v>220</v>
      </c>
      <c r="E134">
        <v>70.05</v>
      </c>
      <c r="F134" s="6">
        <f t="shared" si="2"/>
        <v>15411</v>
      </c>
      <c r="G134" t="str">
        <f>_xlfn.XLOOKUP(Metas[[#This Row],[Nombre Producto]],'Catalogo de Productos'!A:A,'Catalogo de Productos'!F:F,0,0)</f>
        <v>TERMOMETROS</v>
      </c>
    </row>
    <row r="135" spans="1:7" x14ac:dyDescent="0.25">
      <c r="A135" s="5">
        <v>45443</v>
      </c>
      <c r="B135" t="s">
        <v>23</v>
      </c>
      <c r="C135" t="s">
        <v>51</v>
      </c>
      <c r="D135">
        <v>220</v>
      </c>
      <c r="E135">
        <v>70.05</v>
      </c>
      <c r="F135" s="6">
        <f t="shared" si="2"/>
        <v>15411</v>
      </c>
      <c r="G135" t="str">
        <f>_xlfn.XLOOKUP(Metas[[#This Row],[Nombre Producto]],'Catalogo de Productos'!A:A,'Catalogo de Productos'!F:F,0,0)</f>
        <v>TERMOMETROS</v>
      </c>
    </row>
    <row r="136" spans="1:7" x14ac:dyDescent="0.25">
      <c r="A136" s="5">
        <v>45443</v>
      </c>
      <c r="B136" t="s">
        <v>24</v>
      </c>
      <c r="C136" t="s">
        <v>51</v>
      </c>
      <c r="D136">
        <v>220</v>
      </c>
      <c r="E136">
        <v>70.05</v>
      </c>
      <c r="F136" s="6">
        <f t="shared" si="2"/>
        <v>15411</v>
      </c>
      <c r="G136" t="str">
        <f>_xlfn.XLOOKUP(Metas[[#This Row],[Nombre Producto]],'Catalogo de Productos'!A:A,'Catalogo de Productos'!F:F,0,0)</f>
        <v>TERMOMETROS</v>
      </c>
    </row>
    <row r="137" spans="1:7" x14ac:dyDescent="0.25">
      <c r="A137" s="5">
        <v>45473</v>
      </c>
      <c r="B137" t="s">
        <v>17</v>
      </c>
      <c r="C137" t="s">
        <v>46</v>
      </c>
      <c r="D137">
        <v>1600</v>
      </c>
      <c r="E137" s="6">
        <v>498.65999999999997</v>
      </c>
      <c r="F137" s="23">
        <f t="shared" si="2"/>
        <v>797856</v>
      </c>
      <c r="G137" t="str">
        <f>_xlfn.XLOOKUP(Metas[[#This Row],[Nombre Producto]],'Catalogo de Productos'!A:A,'Catalogo de Productos'!F:F,0,0)</f>
        <v>NEBULIZADORES</v>
      </c>
    </row>
    <row r="138" spans="1:7" x14ac:dyDescent="0.25">
      <c r="A138" s="5">
        <v>45473</v>
      </c>
      <c r="B138" t="s">
        <v>18</v>
      </c>
      <c r="C138" t="s">
        <v>46</v>
      </c>
      <c r="D138">
        <v>800</v>
      </c>
      <c r="E138" s="6">
        <v>525.59</v>
      </c>
      <c r="F138" s="6">
        <f t="shared" si="2"/>
        <v>420472</v>
      </c>
      <c r="G138" t="str">
        <f>_xlfn.XLOOKUP(Metas[[#This Row],[Nombre Producto]],'Catalogo de Productos'!A:A,'Catalogo de Productos'!F:F,0,0)</f>
        <v>NEBULIZADORES</v>
      </c>
    </row>
    <row r="139" spans="1:7" x14ac:dyDescent="0.25">
      <c r="A139" s="5">
        <v>45473</v>
      </c>
      <c r="B139" t="s">
        <v>25</v>
      </c>
      <c r="C139" t="s">
        <v>46</v>
      </c>
      <c r="D139">
        <v>800</v>
      </c>
      <c r="E139" s="6">
        <v>525.59</v>
      </c>
      <c r="F139" s="6">
        <f t="shared" si="2"/>
        <v>420472</v>
      </c>
      <c r="G139" t="str">
        <f>_xlfn.XLOOKUP(Metas[[#This Row],[Nombre Producto]],'Catalogo de Productos'!A:A,'Catalogo de Productos'!F:F,0,0)</f>
        <v>NEBULIZADORES</v>
      </c>
    </row>
    <row r="140" spans="1:7" x14ac:dyDescent="0.25">
      <c r="A140" s="5">
        <v>45473</v>
      </c>
      <c r="B140" t="s">
        <v>23</v>
      </c>
      <c r="C140" t="s">
        <v>46</v>
      </c>
      <c r="D140">
        <v>800</v>
      </c>
      <c r="E140" s="6">
        <v>70.05</v>
      </c>
      <c r="F140" s="6">
        <f t="shared" si="2"/>
        <v>56040</v>
      </c>
      <c r="G140" t="str">
        <f>_xlfn.XLOOKUP(Metas[[#This Row],[Nombre Producto]],'Catalogo de Productos'!A:A,'Catalogo de Productos'!F:F,0,0)</f>
        <v>TERMOMETROS</v>
      </c>
    </row>
    <row r="141" spans="1:7" x14ac:dyDescent="0.25">
      <c r="A141" s="5">
        <v>45473</v>
      </c>
      <c r="B141" t="s">
        <v>21</v>
      </c>
      <c r="C141" t="s">
        <v>46</v>
      </c>
      <c r="D141">
        <v>800</v>
      </c>
      <c r="E141" s="6">
        <v>70.05</v>
      </c>
      <c r="F141" s="6">
        <f t="shared" si="2"/>
        <v>56040</v>
      </c>
      <c r="G141" t="str">
        <f>_xlfn.XLOOKUP(Metas[[#This Row],[Nombre Producto]],'Catalogo de Productos'!A:A,'Catalogo de Productos'!F:F,0,0)</f>
        <v>TERMOMETROS</v>
      </c>
    </row>
    <row r="142" spans="1:7" x14ac:dyDescent="0.25">
      <c r="A142" s="5">
        <v>45473</v>
      </c>
      <c r="B142" t="s">
        <v>16</v>
      </c>
      <c r="C142" t="s">
        <v>50</v>
      </c>
      <c r="D142">
        <v>100</v>
      </c>
      <c r="E142">
        <v>678.84</v>
      </c>
      <c r="F142" s="23">
        <f t="shared" si="2"/>
        <v>67884</v>
      </c>
      <c r="G142" t="str">
        <f>_xlfn.XLOOKUP(Metas[[#This Row],[Nombre Producto]],'Catalogo de Productos'!A:A,'Catalogo de Productos'!F:F,0,0)</f>
        <v>NEBULIZADORES</v>
      </c>
    </row>
    <row r="143" spans="1:7" x14ac:dyDescent="0.25">
      <c r="A143" s="5">
        <v>45473</v>
      </c>
      <c r="B143" t="s">
        <v>20</v>
      </c>
      <c r="C143" t="s">
        <v>50</v>
      </c>
      <c r="D143">
        <v>1</v>
      </c>
      <c r="E143">
        <v>2419.6999999999998</v>
      </c>
      <c r="F143" s="6">
        <f t="shared" si="2"/>
        <v>2419.6999999999998</v>
      </c>
      <c r="G143" t="str">
        <f>_xlfn.XLOOKUP(Metas[[#This Row],[Nombre Producto]],'Catalogo de Productos'!A:A,'Catalogo de Productos'!F:F,0,0)</f>
        <v>MEDIOS AUXILIARES + SOPORTE</v>
      </c>
    </row>
    <row r="144" spans="1:7" x14ac:dyDescent="0.25">
      <c r="A144" s="5">
        <v>45473</v>
      </c>
      <c r="B144" t="s">
        <v>14</v>
      </c>
      <c r="C144" t="s">
        <v>50</v>
      </c>
      <c r="D144">
        <v>1</v>
      </c>
      <c r="E144">
        <v>1068.94</v>
      </c>
      <c r="F144" s="6">
        <f t="shared" si="2"/>
        <v>1068.94</v>
      </c>
      <c r="G144" t="str">
        <f>_xlfn.XLOOKUP(Metas[[#This Row],[Nombre Producto]],'Catalogo de Productos'!A:A,'Catalogo de Productos'!F:F,0,0)</f>
        <v>MEDIOS AUXILIARES + SOPORTE</v>
      </c>
    </row>
    <row r="145" spans="1:7" x14ac:dyDescent="0.25">
      <c r="A145" s="5">
        <v>45473</v>
      </c>
      <c r="B145" t="s">
        <v>19</v>
      </c>
      <c r="C145" t="s">
        <v>50</v>
      </c>
      <c r="D145">
        <v>1</v>
      </c>
      <c r="E145">
        <v>748.26</v>
      </c>
      <c r="F145" s="6">
        <f t="shared" si="2"/>
        <v>748.26</v>
      </c>
      <c r="G145" t="str">
        <f>_xlfn.XLOOKUP(Metas[[#This Row],[Nombre Producto]],'Catalogo de Productos'!A:A,'Catalogo de Productos'!F:F,0,0)</f>
        <v>MEDIOS AUXILIARES + SOPORTE</v>
      </c>
    </row>
    <row r="146" spans="1:7" x14ac:dyDescent="0.25">
      <c r="A146" s="5">
        <v>45473</v>
      </c>
      <c r="B146" t="s">
        <v>10</v>
      </c>
      <c r="C146" t="s">
        <v>50</v>
      </c>
      <c r="D146">
        <v>1</v>
      </c>
      <c r="E146">
        <v>211.23000000000002</v>
      </c>
      <c r="F146" s="6">
        <f t="shared" si="2"/>
        <v>211.23000000000002</v>
      </c>
      <c r="G146" t="str">
        <f>_xlfn.XLOOKUP(Metas[[#This Row],[Nombre Producto]],'Catalogo de Productos'!A:A,'Catalogo de Productos'!F:F,0,0)</f>
        <v>DISP MÉDICOS</v>
      </c>
    </row>
    <row r="147" spans="1:7" x14ac:dyDescent="0.25">
      <c r="A147" s="5">
        <v>45473</v>
      </c>
      <c r="B147" t="s">
        <v>13</v>
      </c>
      <c r="C147" t="s">
        <v>50</v>
      </c>
      <c r="D147">
        <v>1</v>
      </c>
      <c r="E147">
        <v>160.34</v>
      </c>
      <c r="F147" s="6">
        <f t="shared" si="2"/>
        <v>160.34</v>
      </c>
      <c r="G147" t="str">
        <f>_xlfn.XLOOKUP(Metas[[#This Row],[Nombre Producto]],'Catalogo de Productos'!A:A,'Catalogo de Productos'!F:F,0,0)</f>
        <v>MEDIOS AUXILIARES + SOPORTE</v>
      </c>
    </row>
    <row r="148" spans="1:7" x14ac:dyDescent="0.25">
      <c r="A148" s="5">
        <v>45473</v>
      </c>
      <c r="B148" t="s">
        <v>21</v>
      </c>
      <c r="C148" t="s">
        <v>50</v>
      </c>
      <c r="D148">
        <v>30</v>
      </c>
      <c r="E148">
        <v>103.33999999999999</v>
      </c>
      <c r="F148" s="6">
        <f t="shared" si="2"/>
        <v>3100.2</v>
      </c>
      <c r="G148" t="str">
        <f>_xlfn.XLOOKUP(Metas[[#This Row],[Nombre Producto]],'Catalogo de Productos'!A:A,'Catalogo de Productos'!F:F,0,0)</f>
        <v>TERMOMETROS</v>
      </c>
    </row>
    <row r="149" spans="1:7" x14ac:dyDescent="0.25">
      <c r="A149" s="5">
        <v>45473</v>
      </c>
      <c r="B149" t="s">
        <v>22</v>
      </c>
      <c r="C149" t="s">
        <v>50</v>
      </c>
      <c r="D149">
        <v>30</v>
      </c>
      <c r="E149">
        <v>103.33999999999999</v>
      </c>
      <c r="F149" s="6">
        <f t="shared" si="2"/>
        <v>3100.2</v>
      </c>
      <c r="G149" t="str">
        <f>_xlfn.XLOOKUP(Metas[[#This Row],[Nombre Producto]],'Catalogo de Productos'!A:A,'Catalogo de Productos'!F:F,0,0)</f>
        <v>TERMOMETROS</v>
      </c>
    </row>
    <row r="150" spans="1:7" x14ac:dyDescent="0.25">
      <c r="A150" s="5">
        <v>45473</v>
      </c>
      <c r="B150" t="s">
        <v>23</v>
      </c>
      <c r="C150" t="s">
        <v>50</v>
      </c>
      <c r="D150">
        <v>30</v>
      </c>
      <c r="E150">
        <v>103.33999999999999</v>
      </c>
      <c r="F150" s="6">
        <f t="shared" si="2"/>
        <v>3100.2</v>
      </c>
      <c r="G150" t="str">
        <f>_xlfn.XLOOKUP(Metas[[#This Row],[Nombre Producto]],'Catalogo de Productos'!A:A,'Catalogo de Productos'!F:F,0,0)</f>
        <v>TERMOMETROS</v>
      </c>
    </row>
    <row r="151" spans="1:7" x14ac:dyDescent="0.25">
      <c r="A151" s="5">
        <v>45473</v>
      </c>
      <c r="B151" t="s">
        <v>24</v>
      </c>
      <c r="C151" t="s">
        <v>50</v>
      </c>
      <c r="D151">
        <v>30</v>
      </c>
      <c r="E151">
        <v>103.33999999999999</v>
      </c>
      <c r="F151" s="6">
        <f t="shared" si="2"/>
        <v>3100.2</v>
      </c>
      <c r="G151" t="str">
        <f>_xlfn.XLOOKUP(Metas[[#This Row],[Nombre Producto]],'Catalogo de Productos'!A:A,'Catalogo de Productos'!F:F,0,0)</f>
        <v>TERMOMETROS</v>
      </c>
    </row>
    <row r="152" spans="1:7" x14ac:dyDescent="0.25">
      <c r="A152" s="5">
        <v>45504</v>
      </c>
      <c r="B152" t="s">
        <v>17</v>
      </c>
      <c r="C152" t="s">
        <v>46</v>
      </c>
      <c r="D152">
        <v>2000</v>
      </c>
      <c r="E152" s="6">
        <v>498.65999999999997</v>
      </c>
      <c r="F152" s="23">
        <f t="shared" si="2"/>
        <v>997319.99999999988</v>
      </c>
      <c r="G152" t="str">
        <f>_xlfn.XLOOKUP(Metas[[#This Row],[Nombre Producto]],'Catalogo de Productos'!A:A,'Catalogo de Productos'!F:F,0,0)</f>
        <v>NEBULIZADORES</v>
      </c>
    </row>
    <row r="153" spans="1:7" x14ac:dyDescent="0.25">
      <c r="A153" s="5">
        <v>45504</v>
      </c>
      <c r="B153" t="s">
        <v>18</v>
      </c>
      <c r="C153" t="s">
        <v>46</v>
      </c>
      <c r="D153">
        <v>1000</v>
      </c>
      <c r="E153" s="6">
        <v>525.59</v>
      </c>
      <c r="F153" s="6">
        <f t="shared" si="2"/>
        <v>525590</v>
      </c>
      <c r="G153" t="str">
        <f>_xlfn.XLOOKUP(Metas[[#This Row],[Nombre Producto]],'Catalogo de Productos'!A:A,'Catalogo de Productos'!F:F,0,0)</f>
        <v>NEBULIZADORES</v>
      </c>
    </row>
    <row r="154" spans="1:7" x14ac:dyDescent="0.25">
      <c r="A154" s="5">
        <v>45504</v>
      </c>
      <c r="B154" t="s">
        <v>25</v>
      </c>
      <c r="C154" t="s">
        <v>46</v>
      </c>
      <c r="D154">
        <v>1000</v>
      </c>
      <c r="E154" s="6">
        <v>525.59</v>
      </c>
      <c r="F154" s="6">
        <f t="shared" si="2"/>
        <v>525590</v>
      </c>
      <c r="G154" t="str">
        <f>_xlfn.XLOOKUP(Metas[[#This Row],[Nombre Producto]],'Catalogo de Productos'!A:A,'Catalogo de Productos'!F:F,0,0)</f>
        <v>NEBULIZADORES</v>
      </c>
    </row>
    <row r="155" spans="1:7" x14ac:dyDescent="0.25">
      <c r="A155" s="5">
        <v>45504</v>
      </c>
      <c r="B155" t="s">
        <v>23</v>
      </c>
      <c r="C155" t="s">
        <v>46</v>
      </c>
      <c r="D155">
        <v>1000</v>
      </c>
      <c r="E155" s="6">
        <v>70.05</v>
      </c>
      <c r="F155" s="6">
        <f t="shared" si="2"/>
        <v>70050</v>
      </c>
      <c r="G155" t="str">
        <f>_xlfn.XLOOKUP(Metas[[#This Row],[Nombre Producto]],'Catalogo de Productos'!A:A,'Catalogo de Productos'!F:F,0,0)</f>
        <v>TERMOMETROS</v>
      </c>
    </row>
    <row r="156" spans="1:7" x14ac:dyDescent="0.25">
      <c r="A156" s="5">
        <v>45504</v>
      </c>
      <c r="B156" t="s">
        <v>22</v>
      </c>
      <c r="C156" t="s">
        <v>46</v>
      </c>
      <c r="D156">
        <v>1000</v>
      </c>
      <c r="E156" s="6">
        <v>70.05</v>
      </c>
      <c r="F156" s="6">
        <f t="shared" si="2"/>
        <v>70050</v>
      </c>
      <c r="G156" t="str">
        <f>_xlfn.XLOOKUP(Metas[[#This Row],[Nombre Producto]],'Catalogo de Productos'!A:A,'Catalogo de Productos'!F:F,0,0)</f>
        <v>TERMOMETROS</v>
      </c>
    </row>
    <row r="157" spans="1:7" x14ac:dyDescent="0.25">
      <c r="A157" s="5">
        <v>45504</v>
      </c>
      <c r="B157" t="s">
        <v>16</v>
      </c>
      <c r="C157" t="s">
        <v>50</v>
      </c>
      <c r="D157">
        <v>100</v>
      </c>
      <c r="E157">
        <v>678.84</v>
      </c>
      <c r="F157" s="23">
        <f t="shared" si="2"/>
        <v>67884</v>
      </c>
      <c r="G157" t="str">
        <f>_xlfn.XLOOKUP(Metas[[#This Row],[Nombre Producto]],'Catalogo de Productos'!A:A,'Catalogo de Productos'!F:F,0,0)</f>
        <v>NEBULIZADORES</v>
      </c>
    </row>
    <row r="158" spans="1:7" x14ac:dyDescent="0.25">
      <c r="A158" s="5">
        <v>45504</v>
      </c>
      <c r="B158" t="s">
        <v>20</v>
      </c>
      <c r="C158" t="s">
        <v>50</v>
      </c>
      <c r="D158">
        <v>1</v>
      </c>
      <c r="E158">
        <v>2419.6999999999998</v>
      </c>
      <c r="F158" s="6">
        <f t="shared" si="2"/>
        <v>2419.6999999999998</v>
      </c>
      <c r="G158" t="str">
        <f>_xlfn.XLOOKUP(Metas[[#This Row],[Nombre Producto]],'Catalogo de Productos'!A:A,'Catalogo de Productos'!F:F,0,0)</f>
        <v>MEDIOS AUXILIARES + SOPORTE</v>
      </c>
    </row>
    <row r="159" spans="1:7" x14ac:dyDescent="0.25">
      <c r="A159" s="5">
        <v>45504</v>
      </c>
      <c r="B159" t="s">
        <v>14</v>
      </c>
      <c r="C159" t="s">
        <v>50</v>
      </c>
      <c r="D159">
        <v>1</v>
      </c>
      <c r="E159">
        <v>1068.94</v>
      </c>
      <c r="F159" s="6">
        <f t="shared" si="2"/>
        <v>1068.94</v>
      </c>
      <c r="G159" t="str">
        <f>_xlfn.XLOOKUP(Metas[[#This Row],[Nombre Producto]],'Catalogo de Productos'!A:A,'Catalogo de Productos'!F:F,0,0)</f>
        <v>MEDIOS AUXILIARES + SOPORTE</v>
      </c>
    </row>
    <row r="160" spans="1:7" x14ac:dyDescent="0.25">
      <c r="A160" s="5">
        <v>45504</v>
      </c>
      <c r="B160" t="s">
        <v>19</v>
      </c>
      <c r="C160" t="s">
        <v>50</v>
      </c>
      <c r="D160">
        <v>1</v>
      </c>
      <c r="E160">
        <v>748.26</v>
      </c>
      <c r="F160" s="6">
        <f t="shared" si="2"/>
        <v>748.26</v>
      </c>
      <c r="G160" t="str">
        <f>_xlfn.XLOOKUP(Metas[[#This Row],[Nombre Producto]],'Catalogo de Productos'!A:A,'Catalogo de Productos'!F:F,0,0)</f>
        <v>MEDIOS AUXILIARES + SOPORTE</v>
      </c>
    </row>
    <row r="161" spans="1:7" x14ac:dyDescent="0.25">
      <c r="A161" s="5">
        <v>45504</v>
      </c>
      <c r="B161" t="s">
        <v>10</v>
      </c>
      <c r="C161" t="s">
        <v>50</v>
      </c>
      <c r="D161">
        <v>1</v>
      </c>
      <c r="E161">
        <v>211.23000000000002</v>
      </c>
      <c r="F161" s="6">
        <f t="shared" si="2"/>
        <v>211.23000000000002</v>
      </c>
      <c r="G161" t="str">
        <f>_xlfn.XLOOKUP(Metas[[#This Row],[Nombre Producto]],'Catalogo de Productos'!A:A,'Catalogo de Productos'!F:F,0,0)</f>
        <v>DISP MÉDICOS</v>
      </c>
    </row>
    <row r="162" spans="1:7" x14ac:dyDescent="0.25">
      <c r="A162" s="5">
        <v>45504</v>
      </c>
      <c r="B162" t="s">
        <v>13</v>
      </c>
      <c r="C162" t="s">
        <v>50</v>
      </c>
      <c r="D162">
        <v>1</v>
      </c>
      <c r="E162">
        <v>160.34</v>
      </c>
      <c r="F162" s="6">
        <f t="shared" si="2"/>
        <v>160.34</v>
      </c>
      <c r="G162" t="str">
        <f>_xlfn.XLOOKUP(Metas[[#This Row],[Nombre Producto]],'Catalogo de Productos'!A:A,'Catalogo de Productos'!F:F,0,0)</f>
        <v>MEDIOS AUXILIARES + SOPORTE</v>
      </c>
    </row>
    <row r="163" spans="1:7" x14ac:dyDescent="0.25">
      <c r="A163" s="5">
        <v>45504</v>
      </c>
      <c r="B163" t="s">
        <v>21</v>
      </c>
      <c r="C163" t="s">
        <v>50</v>
      </c>
      <c r="D163">
        <v>30</v>
      </c>
      <c r="E163">
        <v>103.33999999999999</v>
      </c>
      <c r="F163" s="6">
        <f t="shared" si="2"/>
        <v>3100.2</v>
      </c>
      <c r="G163" t="str">
        <f>_xlfn.XLOOKUP(Metas[[#This Row],[Nombre Producto]],'Catalogo de Productos'!A:A,'Catalogo de Productos'!F:F,0,0)</f>
        <v>TERMOMETROS</v>
      </c>
    </row>
    <row r="164" spans="1:7" x14ac:dyDescent="0.25">
      <c r="A164" s="5">
        <v>45504</v>
      </c>
      <c r="B164" t="s">
        <v>22</v>
      </c>
      <c r="C164" t="s">
        <v>50</v>
      </c>
      <c r="D164">
        <v>30</v>
      </c>
      <c r="E164">
        <v>103.33999999999999</v>
      </c>
      <c r="F164" s="6">
        <f t="shared" si="2"/>
        <v>3100.2</v>
      </c>
      <c r="G164" t="str">
        <f>_xlfn.XLOOKUP(Metas[[#This Row],[Nombre Producto]],'Catalogo de Productos'!A:A,'Catalogo de Productos'!F:F,0,0)</f>
        <v>TERMOMETROS</v>
      </c>
    </row>
    <row r="165" spans="1:7" x14ac:dyDescent="0.25">
      <c r="A165" s="5">
        <v>45504</v>
      </c>
      <c r="B165" t="s">
        <v>23</v>
      </c>
      <c r="C165" t="s">
        <v>50</v>
      </c>
      <c r="D165">
        <v>30</v>
      </c>
      <c r="E165">
        <v>103.33999999999999</v>
      </c>
      <c r="F165" s="6">
        <f t="shared" si="2"/>
        <v>3100.2</v>
      </c>
      <c r="G165" t="str">
        <f>_xlfn.XLOOKUP(Metas[[#This Row],[Nombre Producto]],'Catalogo de Productos'!A:A,'Catalogo de Productos'!F:F,0,0)</f>
        <v>TERMOMETROS</v>
      </c>
    </row>
    <row r="166" spans="1:7" x14ac:dyDescent="0.25">
      <c r="A166" s="5">
        <v>45504</v>
      </c>
      <c r="B166" t="s">
        <v>24</v>
      </c>
      <c r="C166" t="s">
        <v>50</v>
      </c>
      <c r="D166">
        <v>30</v>
      </c>
      <c r="E166">
        <v>103.33999999999999</v>
      </c>
      <c r="F166" s="6">
        <f t="shared" si="2"/>
        <v>3100.2</v>
      </c>
      <c r="G166" t="str">
        <f>_xlfn.XLOOKUP(Metas[[#This Row],[Nombre Producto]],'Catalogo de Productos'!A:A,'Catalogo de Productos'!F:F,0,0)</f>
        <v>TERMOMETROS</v>
      </c>
    </row>
    <row r="167" spans="1:7" x14ac:dyDescent="0.25">
      <c r="A167" s="5">
        <v>45504</v>
      </c>
      <c r="B167" t="s">
        <v>16</v>
      </c>
      <c r="C167" t="s">
        <v>52</v>
      </c>
      <c r="D167">
        <v>200</v>
      </c>
      <c r="E167">
        <v>582</v>
      </c>
      <c r="F167" s="23">
        <f t="shared" si="2"/>
        <v>116400</v>
      </c>
      <c r="G167" t="str">
        <f>_xlfn.XLOOKUP(Metas[[#This Row],[Nombre Producto]],'Catalogo de Productos'!A:A,'Catalogo de Productos'!F:F,0,0)</f>
        <v>NEBULIZADORES</v>
      </c>
    </row>
    <row r="168" spans="1:7" x14ac:dyDescent="0.25">
      <c r="A168" s="5">
        <v>45504</v>
      </c>
      <c r="B168" t="s">
        <v>15</v>
      </c>
      <c r="C168" t="s">
        <v>52</v>
      </c>
      <c r="D168">
        <v>200</v>
      </c>
      <c r="E168">
        <v>570</v>
      </c>
      <c r="F168" s="23">
        <f t="shared" si="2"/>
        <v>114000</v>
      </c>
      <c r="G168" t="str">
        <f>_xlfn.XLOOKUP(Metas[[#This Row],[Nombre Producto]],'Catalogo de Productos'!A:A,'Catalogo de Productos'!F:F,0,0)</f>
        <v>NEBULIZADORES</v>
      </c>
    </row>
    <row r="169" spans="1:7" x14ac:dyDescent="0.25">
      <c r="A169" s="5">
        <v>45504</v>
      </c>
      <c r="B169" t="s">
        <v>21</v>
      </c>
      <c r="C169" t="s">
        <v>52</v>
      </c>
      <c r="D169">
        <v>200</v>
      </c>
      <c r="E169">
        <v>81.599999999999994</v>
      </c>
      <c r="F169" s="6">
        <f t="shared" si="2"/>
        <v>16319.999999999998</v>
      </c>
      <c r="G169" t="str">
        <f>_xlfn.XLOOKUP(Metas[[#This Row],[Nombre Producto]],'Catalogo de Productos'!A:A,'Catalogo de Productos'!F:F,0,0)</f>
        <v>TERMOMETROS</v>
      </c>
    </row>
    <row r="170" spans="1:7" x14ac:dyDescent="0.25">
      <c r="A170" s="5">
        <v>45504</v>
      </c>
      <c r="B170" t="s">
        <v>22</v>
      </c>
      <c r="C170" t="s">
        <v>52</v>
      </c>
      <c r="D170">
        <v>200</v>
      </c>
      <c r="E170">
        <v>81.599999999999994</v>
      </c>
      <c r="F170" s="6">
        <f t="shared" si="2"/>
        <v>16319.999999999998</v>
      </c>
      <c r="G170" t="str">
        <f>_xlfn.XLOOKUP(Metas[[#This Row],[Nombre Producto]],'Catalogo de Productos'!A:A,'Catalogo de Productos'!F:F,0,0)</f>
        <v>TERMOMETROS</v>
      </c>
    </row>
    <row r="171" spans="1:7" x14ac:dyDescent="0.25">
      <c r="A171" s="5">
        <v>45534</v>
      </c>
      <c r="B171" t="s">
        <v>17</v>
      </c>
      <c r="C171" t="s">
        <v>46</v>
      </c>
      <c r="D171">
        <v>2000</v>
      </c>
      <c r="E171" s="6">
        <v>498.65999999999997</v>
      </c>
      <c r="F171" s="23">
        <f t="shared" si="2"/>
        <v>997319.99999999988</v>
      </c>
      <c r="G171" t="str">
        <f>_xlfn.XLOOKUP(Metas[[#This Row],[Nombre Producto]],'Catalogo de Productos'!A:A,'Catalogo de Productos'!F:F,0,0)</f>
        <v>NEBULIZADORES</v>
      </c>
    </row>
    <row r="172" spans="1:7" x14ac:dyDescent="0.25">
      <c r="A172" s="5">
        <v>45534</v>
      </c>
      <c r="B172" t="s">
        <v>18</v>
      </c>
      <c r="C172" t="s">
        <v>46</v>
      </c>
      <c r="D172">
        <v>1000</v>
      </c>
      <c r="E172" s="6">
        <v>525.59</v>
      </c>
      <c r="F172" s="6">
        <f t="shared" si="2"/>
        <v>525590</v>
      </c>
      <c r="G172" t="str">
        <f>_xlfn.XLOOKUP(Metas[[#This Row],[Nombre Producto]],'Catalogo de Productos'!A:A,'Catalogo de Productos'!F:F,0,0)</f>
        <v>NEBULIZADORES</v>
      </c>
    </row>
    <row r="173" spans="1:7" x14ac:dyDescent="0.25">
      <c r="A173" s="5">
        <v>45534</v>
      </c>
      <c r="B173" t="s">
        <v>25</v>
      </c>
      <c r="C173" t="s">
        <v>46</v>
      </c>
      <c r="D173">
        <v>1000</v>
      </c>
      <c r="E173" s="6">
        <v>525.59</v>
      </c>
      <c r="F173" s="6">
        <f t="shared" si="2"/>
        <v>525590</v>
      </c>
      <c r="G173" t="str">
        <f>_xlfn.XLOOKUP(Metas[[#This Row],[Nombre Producto]],'Catalogo de Productos'!A:A,'Catalogo de Productos'!F:F,0,0)</f>
        <v>NEBULIZADORES</v>
      </c>
    </row>
    <row r="174" spans="1:7" x14ac:dyDescent="0.25">
      <c r="A174" s="5">
        <v>45534</v>
      </c>
      <c r="B174" t="s">
        <v>23</v>
      </c>
      <c r="C174" t="s">
        <v>46</v>
      </c>
      <c r="D174">
        <v>1000</v>
      </c>
      <c r="E174" s="6">
        <v>70.05</v>
      </c>
      <c r="F174" s="6">
        <f t="shared" si="2"/>
        <v>70050</v>
      </c>
      <c r="G174" t="str">
        <f>_xlfn.XLOOKUP(Metas[[#This Row],[Nombre Producto]],'Catalogo de Productos'!A:A,'Catalogo de Productos'!F:F,0,0)</f>
        <v>TERMOMETROS</v>
      </c>
    </row>
    <row r="175" spans="1:7" x14ac:dyDescent="0.25">
      <c r="A175" s="5">
        <v>45534</v>
      </c>
      <c r="B175" t="s">
        <v>22</v>
      </c>
      <c r="C175" t="s">
        <v>46</v>
      </c>
      <c r="D175">
        <v>1000</v>
      </c>
      <c r="E175" s="6">
        <v>70.05</v>
      </c>
      <c r="F175" s="6">
        <f t="shared" si="2"/>
        <v>70050</v>
      </c>
      <c r="G175" t="str">
        <f>_xlfn.XLOOKUP(Metas[[#This Row],[Nombre Producto]],'Catalogo de Productos'!A:A,'Catalogo de Productos'!F:F,0,0)</f>
        <v>TERMOMETROS</v>
      </c>
    </row>
    <row r="176" spans="1:7" x14ac:dyDescent="0.25">
      <c r="A176" s="5">
        <v>45534</v>
      </c>
      <c r="B176" t="s">
        <v>16</v>
      </c>
      <c r="C176" t="s">
        <v>50</v>
      </c>
      <c r="D176">
        <v>100</v>
      </c>
      <c r="E176">
        <v>678.84</v>
      </c>
      <c r="F176" s="23">
        <f t="shared" si="2"/>
        <v>67884</v>
      </c>
      <c r="G176" t="str">
        <f>_xlfn.XLOOKUP(Metas[[#This Row],[Nombre Producto]],'Catalogo de Productos'!A:A,'Catalogo de Productos'!F:F,0,0)</f>
        <v>NEBULIZADORES</v>
      </c>
    </row>
    <row r="177" spans="1:7" x14ac:dyDescent="0.25">
      <c r="A177" s="5">
        <v>45534</v>
      </c>
      <c r="B177" t="s">
        <v>20</v>
      </c>
      <c r="C177" t="s">
        <v>50</v>
      </c>
      <c r="D177">
        <v>1</v>
      </c>
      <c r="E177">
        <v>2419.6999999999998</v>
      </c>
      <c r="F177" s="6">
        <f t="shared" si="2"/>
        <v>2419.6999999999998</v>
      </c>
      <c r="G177" t="str">
        <f>_xlfn.XLOOKUP(Metas[[#This Row],[Nombre Producto]],'Catalogo de Productos'!A:A,'Catalogo de Productos'!F:F,0,0)</f>
        <v>MEDIOS AUXILIARES + SOPORTE</v>
      </c>
    </row>
    <row r="178" spans="1:7" x14ac:dyDescent="0.25">
      <c r="A178" s="5">
        <v>45534</v>
      </c>
      <c r="B178" t="s">
        <v>14</v>
      </c>
      <c r="C178" t="s">
        <v>50</v>
      </c>
      <c r="D178">
        <v>1</v>
      </c>
      <c r="E178">
        <v>1068.94</v>
      </c>
      <c r="F178" s="6">
        <f t="shared" si="2"/>
        <v>1068.94</v>
      </c>
      <c r="G178" t="str">
        <f>_xlfn.XLOOKUP(Metas[[#This Row],[Nombre Producto]],'Catalogo de Productos'!A:A,'Catalogo de Productos'!F:F,0,0)</f>
        <v>MEDIOS AUXILIARES + SOPORTE</v>
      </c>
    </row>
    <row r="179" spans="1:7" x14ac:dyDescent="0.25">
      <c r="A179" s="5">
        <v>45534</v>
      </c>
      <c r="B179" t="s">
        <v>19</v>
      </c>
      <c r="C179" t="s">
        <v>50</v>
      </c>
      <c r="D179">
        <v>1</v>
      </c>
      <c r="E179">
        <v>748.26</v>
      </c>
      <c r="F179" s="6">
        <f t="shared" si="2"/>
        <v>748.26</v>
      </c>
      <c r="G179" t="str">
        <f>_xlfn.XLOOKUP(Metas[[#This Row],[Nombre Producto]],'Catalogo de Productos'!A:A,'Catalogo de Productos'!F:F,0,0)</f>
        <v>MEDIOS AUXILIARES + SOPORTE</v>
      </c>
    </row>
    <row r="180" spans="1:7" x14ac:dyDescent="0.25">
      <c r="A180" s="5">
        <v>45534</v>
      </c>
      <c r="B180" t="s">
        <v>10</v>
      </c>
      <c r="C180" t="s">
        <v>50</v>
      </c>
      <c r="D180">
        <v>1</v>
      </c>
      <c r="E180">
        <v>211.23000000000002</v>
      </c>
      <c r="F180" s="6">
        <f t="shared" si="2"/>
        <v>211.23000000000002</v>
      </c>
      <c r="G180" t="str">
        <f>_xlfn.XLOOKUP(Metas[[#This Row],[Nombre Producto]],'Catalogo de Productos'!A:A,'Catalogo de Productos'!F:F,0,0)</f>
        <v>DISP MÉDICOS</v>
      </c>
    </row>
    <row r="181" spans="1:7" x14ac:dyDescent="0.25">
      <c r="A181" s="5">
        <v>45534</v>
      </c>
      <c r="B181" t="s">
        <v>13</v>
      </c>
      <c r="C181" t="s">
        <v>50</v>
      </c>
      <c r="D181">
        <v>1</v>
      </c>
      <c r="E181">
        <v>160.34</v>
      </c>
      <c r="F181" s="6">
        <f t="shared" si="2"/>
        <v>160.34</v>
      </c>
      <c r="G181" t="str">
        <f>_xlfn.XLOOKUP(Metas[[#This Row],[Nombre Producto]],'Catalogo de Productos'!A:A,'Catalogo de Productos'!F:F,0,0)</f>
        <v>MEDIOS AUXILIARES + SOPORTE</v>
      </c>
    </row>
    <row r="182" spans="1:7" x14ac:dyDescent="0.25">
      <c r="A182" s="5">
        <v>45534</v>
      </c>
      <c r="B182" t="s">
        <v>21</v>
      </c>
      <c r="C182" t="s">
        <v>50</v>
      </c>
      <c r="D182">
        <v>30</v>
      </c>
      <c r="E182">
        <v>103.33999999999999</v>
      </c>
      <c r="F182" s="6">
        <f t="shared" si="2"/>
        <v>3100.2</v>
      </c>
      <c r="G182" t="str">
        <f>_xlfn.XLOOKUP(Metas[[#This Row],[Nombre Producto]],'Catalogo de Productos'!A:A,'Catalogo de Productos'!F:F,0,0)</f>
        <v>TERMOMETROS</v>
      </c>
    </row>
    <row r="183" spans="1:7" x14ac:dyDescent="0.25">
      <c r="A183" s="5">
        <v>45534</v>
      </c>
      <c r="B183" t="s">
        <v>22</v>
      </c>
      <c r="C183" t="s">
        <v>50</v>
      </c>
      <c r="D183">
        <v>30</v>
      </c>
      <c r="E183">
        <v>103.33999999999999</v>
      </c>
      <c r="F183" s="6">
        <f t="shared" si="2"/>
        <v>3100.2</v>
      </c>
      <c r="G183" t="str">
        <f>_xlfn.XLOOKUP(Metas[[#This Row],[Nombre Producto]],'Catalogo de Productos'!A:A,'Catalogo de Productos'!F:F,0,0)</f>
        <v>TERMOMETROS</v>
      </c>
    </row>
    <row r="184" spans="1:7" x14ac:dyDescent="0.25">
      <c r="A184" s="5">
        <v>45534</v>
      </c>
      <c r="B184" t="s">
        <v>23</v>
      </c>
      <c r="C184" t="s">
        <v>50</v>
      </c>
      <c r="D184">
        <v>30</v>
      </c>
      <c r="E184">
        <v>103.33999999999999</v>
      </c>
      <c r="F184" s="6">
        <f t="shared" si="2"/>
        <v>3100.2</v>
      </c>
      <c r="G184" t="str">
        <f>_xlfn.XLOOKUP(Metas[[#This Row],[Nombre Producto]],'Catalogo de Productos'!A:A,'Catalogo de Productos'!F:F,0,0)</f>
        <v>TERMOMETROS</v>
      </c>
    </row>
    <row r="185" spans="1:7" x14ac:dyDescent="0.25">
      <c r="A185" s="5">
        <v>45534</v>
      </c>
      <c r="B185" t="s">
        <v>24</v>
      </c>
      <c r="C185" t="s">
        <v>50</v>
      </c>
      <c r="D185">
        <v>30</v>
      </c>
      <c r="E185">
        <v>103.33999999999999</v>
      </c>
      <c r="F185" s="6">
        <f t="shared" si="2"/>
        <v>3100.2</v>
      </c>
      <c r="G185" t="str">
        <f>_xlfn.XLOOKUP(Metas[[#This Row],[Nombre Producto]],'Catalogo de Productos'!A:A,'Catalogo de Productos'!F:F,0,0)</f>
        <v>TERMOMETROS</v>
      </c>
    </row>
    <row r="186" spans="1:7" x14ac:dyDescent="0.25">
      <c r="A186" s="5">
        <v>45534</v>
      </c>
      <c r="B186" t="s">
        <v>16</v>
      </c>
      <c r="C186" t="s">
        <v>52</v>
      </c>
      <c r="D186">
        <v>250</v>
      </c>
      <c r="E186">
        <v>582</v>
      </c>
      <c r="F186" s="23">
        <f t="shared" si="2"/>
        <v>145500</v>
      </c>
      <c r="G186" t="str">
        <f>_xlfn.XLOOKUP(Metas[[#This Row],[Nombre Producto]],'Catalogo de Productos'!A:A,'Catalogo de Productos'!F:F,0,0)</f>
        <v>NEBULIZADORES</v>
      </c>
    </row>
    <row r="187" spans="1:7" x14ac:dyDescent="0.25">
      <c r="A187" s="5">
        <v>45534</v>
      </c>
      <c r="B187" t="s">
        <v>15</v>
      </c>
      <c r="C187" t="s">
        <v>52</v>
      </c>
      <c r="D187">
        <v>250</v>
      </c>
      <c r="E187">
        <v>570</v>
      </c>
      <c r="F187" s="23">
        <f t="shared" si="2"/>
        <v>142500</v>
      </c>
      <c r="G187" t="str">
        <f>_xlfn.XLOOKUP(Metas[[#This Row],[Nombre Producto]],'Catalogo de Productos'!A:A,'Catalogo de Productos'!F:F,0,0)</f>
        <v>NEBULIZADORES</v>
      </c>
    </row>
    <row r="188" spans="1:7" x14ac:dyDescent="0.25">
      <c r="A188" s="5">
        <v>45534</v>
      </c>
      <c r="B188" t="s">
        <v>21</v>
      </c>
      <c r="C188" t="s">
        <v>52</v>
      </c>
      <c r="D188">
        <v>250</v>
      </c>
      <c r="E188">
        <v>81.599999999999994</v>
      </c>
      <c r="F188" s="6">
        <f t="shared" si="2"/>
        <v>20400</v>
      </c>
      <c r="G188" t="str">
        <f>_xlfn.XLOOKUP(Metas[[#This Row],[Nombre Producto]],'Catalogo de Productos'!A:A,'Catalogo de Productos'!F:F,0,0)</f>
        <v>TERMOMETROS</v>
      </c>
    </row>
    <row r="189" spans="1:7" x14ac:dyDescent="0.25">
      <c r="A189" s="5">
        <v>45534</v>
      </c>
      <c r="B189" t="s">
        <v>22</v>
      </c>
      <c r="C189" t="s">
        <v>52</v>
      </c>
      <c r="D189">
        <v>250</v>
      </c>
      <c r="E189">
        <v>81.599999999999994</v>
      </c>
      <c r="F189" s="6">
        <f t="shared" si="2"/>
        <v>20400</v>
      </c>
      <c r="G189" t="str">
        <f>_xlfn.XLOOKUP(Metas[[#This Row],[Nombre Producto]],'Catalogo de Productos'!A:A,'Catalogo de Productos'!F:F,0,0)</f>
        <v>TERMOMETROS</v>
      </c>
    </row>
    <row r="190" spans="1:7" x14ac:dyDescent="0.25">
      <c r="A190" s="5">
        <v>45534</v>
      </c>
      <c r="B190" t="s">
        <v>16</v>
      </c>
      <c r="C190" t="s">
        <v>6</v>
      </c>
      <c r="D190">
        <v>40</v>
      </c>
      <c r="E190">
        <v>724.07</v>
      </c>
      <c r="F190" s="23">
        <f t="shared" si="2"/>
        <v>28962.800000000003</v>
      </c>
      <c r="G190" t="str">
        <f>_xlfn.XLOOKUP(Metas[[#This Row],[Nombre Producto]],'Catalogo de Productos'!A:A,'Catalogo de Productos'!F:F,0,0)</f>
        <v>NEBULIZADORES</v>
      </c>
    </row>
    <row r="191" spans="1:7" x14ac:dyDescent="0.25">
      <c r="A191" s="5">
        <v>45534</v>
      </c>
      <c r="B191" t="s">
        <v>21</v>
      </c>
      <c r="C191" t="s">
        <v>6</v>
      </c>
      <c r="D191">
        <v>40</v>
      </c>
      <c r="E191">
        <v>101.41</v>
      </c>
      <c r="F191" s="6">
        <f t="shared" si="2"/>
        <v>4056.3999999999996</v>
      </c>
      <c r="G191" t="str">
        <f>_xlfn.XLOOKUP(Metas[[#This Row],[Nombre Producto]],'Catalogo de Productos'!A:A,'Catalogo de Productos'!F:F,0,0)</f>
        <v>TERMOMETROS</v>
      </c>
    </row>
    <row r="192" spans="1:7" x14ac:dyDescent="0.25">
      <c r="A192" s="5">
        <v>45534</v>
      </c>
      <c r="B192" t="s">
        <v>22</v>
      </c>
      <c r="C192" t="s">
        <v>6</v>
      </c>
      <c r="D192">
        <v>40</v>
      </c>
      <c r="E192">
        <v>101.41</v>
      </c>
      <c r="F192" s="6">
        <f t="shared" si="2"/>
        <v>4056.3999999999996</v>
      </c>
      <c r="G192" t="str">
        <f>_xlfn.XLOOKUP(Metas[[#This Row],[Nombre Producto]],'Catalogo de Productos'!A:A,'Catalogo de Productos'!F:F,0,0)</f>
        <v>TERMOMETROS</v>
      </c>
    </row>
    <row r="193" spans="1:7" x14ac:dyDescent="0.25">
      <c r="A193" s="5">
        <v>45534</v>
      </c>
      <c r="B193" t="s">
        <v>23</v>
      </c>
      <c r="C193" t="s">
        <v>6</v>
      </c>
      <c r="D193">
        <v>40</v>
      </c>
      <c r="E193">
        <v>101.41</v>
      </c>
      <c r="F193" s="6">
        <f t="shared" si="2"/>
        <v>4056.3999999999996</v>
      </c>
      <c r="G193" t="str">
        <f>_xlfn.XLOOKUP(Metas[[#This Row],[Nombre Producto]],'Catalogo de Productos'!A:A,'Catalogo de Productos'!F:F,0,0)</f>
        <v>TERMOMETROS</v>
      </c>
    </row>
    <row r="194" spans="1:7" x14ac:dyDescent="0.25">
      <c r="A194" s="5">
        <v>45534</v>
      </c>
      <c r="B194" t="s">
        <v>24</v>
      </c>
      <c r="C194" t="s">
        <v>6</v>
      </c>
      <c r="D194">
        <v>40</v>
      </c>
      <c r="E194">
        <v>101.41</v>
      </c>
      <c r="F194" s="6">
        <f t="shared" si="2"/>
        <v>4056.3999999999996</v>
      </c>
      <c r="G194" t="str">
        <f>_xlfn.XLOOKUP(Metas[[#This Row],[Nombre Producto]],'Catalogo de Productos'!A:A,'Catalogo de Productos'!F:F,0,0)</f>
        <v>TERMOMETROS</v>
      </c>
    </row>
    <row r="195" spans="1:7" x14ac:dyDescent="0.25">
      <c r="A195" s="5">
        <v>45565</v>
      </c>
      <c r="B195" t="s">
        <v>17</v>
      </c>
      <c r="C195" t="s">
        <v>46</v>
      </c>
      <c r="D195">
        <v>2000</v>
      </c>
      <c r="E195" s="6">
        <v>498.65999999999997</v>
      </c>
      <c r="F195" s="23">
        <f t="shared" si="2"/>
        <v>997319.99999999988</v>
      </c>
      <c r="G195" t="str">
        <f>_xlfn.XLOOKUP(Metas[[#This Row],[Nombre Producto]],'Catalogo de Productos'!A:A,'Catalogo de Productos'!F:F,0,0)</f>
        <v>NEBULIZADORES</v>
      </c>
    </row>
    <row r="196" spans="1:7" x14ac:dyDescent="0.25">
      <c r="A196" s="5">
        <v>45565</v>
      </c>
      <c r="B196" t="s">
        <v>18</v>
      </c>
      <c r="C196" t="s">
        <v>46</v>
      </c>
      <c r="D196">
        <v>1000</v>
      </c>
      <c r="E196" s="6">
        <v>525.59</v>
      </c>
      <c r="F196" s="6">
        <f t="shared" ref="F196:F259" si="3">D196*E196</f>
        <v>525590</v>
      </c>
      <c r="G196" t="str">
        <f>_xlfn.XLOOKUP(Metas[[#This Row],[Nombre Producto]],'Catalogo de Productos'!A:A,'Catalogo de Productos'!F:F,0,0)</f>
        <v>NEBULIZADORES</v>
      </c>
    </row>
    <row r="197" spans="1:7" x14ac:dyDescent="0.25">
      <c r="A197" s="5">
        <v>45565</v>
      </c>
      <c r="B197" t="s">
        <v>25</v>
      </c>
      <c r="C197" t="s">
        <v>46</v>
      </c>
      <c r="D197">
        <v>1000</v>
      </c>
      <c r="E197" s="6">
        <v>525.59</v>
      </c>
      <c r="F197" s="6">
        <f t="shared" si="3"/>
        <v>525590</v>
      </c>
      <c r="G197" t="str">
        <f>_xlfn.XLOOKUP(Metas[[#This Row],[Nombre Producto]],'Catalogo de Productos'!A:A,'Catalogo de Productos'!F:F,0,0)</f>
        <v>NEBULIZADORES</v>
      </c>
    </row>
    <row r="198" spans="1:7" x14ac:dyDescent="0.25">
      <c r="A198" s="5">
        <v>45565</v>
      </c>
      <c r="B198" t="s">
        <v>23</v>
      </c>
      <c r="C198" t="s">
        <v>46</v>
      </c>
      <c r="D198">
        <v>1000</v>
      </c>
      <c r="E198" s="6">
        <v>70.05</v>
      </c>
      <c r="F198" s="6">
        <f t="shared" si="3"/>
        <v>70050</v>
      </c>
      <c r="G198" t="str">
        <f>_xlfn.XLOOKUP(Metas[[#This Row],[Nombre Producto]],'Catalogo de Productos'!A:A,'Catalogo de Productos'!F:F,0,0)</f>
        <v>TERMOMETROS</v>
      </c>
    </row>
    <row r="199" spans="1:7" x14ac:dyDescent="0.25">
      <c r="A199" s="5">
        <v>45565</v>
      </c>
      <c r="B199" t="s">
        <v>22</v>
      </c>
      <c r="C199" t="s">
        <v>46</v>
      </c>
      <c r="D199">
        <v>1000</v>
      </c>
      <c r="E199" s="6">
        <v>70.05</v>
      </c>
      <c r="F199" s="6">
        <f t="shared" si="3"/>
        <v>70050</v>
      </c>
      <c r="G199" t="str">
        <f>_xlfn.XLOOKUP(Metas[[#This Row],[Nombre Producto]],'Catalogo de Productos'!A:A,'Catalogo de Productos'!F:F,0,0)</f>
        <v>TERMOMETROS</v>
      </c>
    </row>
    <row r="200" spans="1:7" x14ac:dyDescent="0.25">
      <c r="A200" s="5">
        <v>45565</v>
      </c>
      <c r="B200" t="s">
        <v>16</v>
      </c>
      <c r="C200" t="s">
        <v>50</v>
      </c>
      <c r="D200">
        <v>100</v>
      </c>
      <c r="E200">
        <v>678.84</v>
      </c>
      <c r="F200" s="23">
        <f t="shared" si="3"/>
        <v>67884</v>
      </c>
      <c r="G200" t="str">
        <f>_xlfn.XLOOKUP(Metas[[#This Row],[Nombre Producto]],'Catalogo de Productos'!A:A,'Catalogo de Productos'!F:F,0,0)</f>
        <v>NEBULIZADORES</v>
      </c>
    </row>
    <row r="201" spans="1:7" x14ac:dyDescent="0.25">
      <c r="A201" s="5">
        <v>45565</v>
      </c>
      <c r="B201" t="s">
        <v>20</v>
      </c>
      <c r="C201" t="s">
        <v>50</v>
      </c>
      <c r="D201">
        <v>1</v>
      </c>
      <c r="E201">
        <v>2419.6999999999998</v>
      </c>
      <c r="F201" s="6">
        <f t="shared" si="3"/>
        <v>2419.6999999999998</v>
      </c>
      <c r="G201" t="str">
        <f>_xlfn.XLOOKUP(Metas[[#This Row],[Nombre Producto]],'Catalogo de Productos'!A:A,'Catalogo de Productos'!F:F,0,0)</f>
        <v>MEDIOS AUXILIARES + SOPORTE</v>
      </c>
    </row>
    <row r="202" spans="1:7" x14ac:dyDescent="0.25">
      <c r="A202" s="5">
        <v>45565</v>
      </c>
      <c r="B202" t="s">
        <v>14</v>
      </c>
      <c r="C202" t="s">
        <v>50</v>
      </c>
      <c r="D202">
        <v>1</v>
      </c>
      <c r="E202">
        <v>1068.94</v>
      </c>
      <c r="F202" s="6">
        <f t="shared" si="3"/>
        <v>1068.94</v>
      </c>
      <c r="G202" t="str">
        <f>_xlfn.XLOOKUP(Metas[[#This Row],[Nombre Producto]],'Catalogo de Productos'!A:A,'Catalogo de Productos'!F:F,0,0)</f>
        <v>MEDIOS AUXILIARES + SOPORTE</v>
      </c>
    </row>
    <row r="203" spans="1:7" x14ac:dyDescent="0.25">
      <c r="A203" s="5">
        <v>45565</v>
      </c>
      <c r="B203" t="s">
        <v>19</v>
      </c>
      <c r="C203" t="s">
        <v>50</v>
      </c>
      <c r="D203">
        <v>1</v>
      </c>
      <c r="E203">
        <v>748.26</v>
      </c>
      <c r="F203" s="6">
        <f t="shared" si="3"/>
        <v>748.26</v>
      </c>
      <c r="G203" t="str">
        <f>_xlfn.XLOOKUP(Metas[[#This Row],[Nombre Producto]],'Catalogo de Productos'!A:A,'Catalogo de Productos'!F:F,0,0)</f>
        <v>MEDIOS AUXILIARES + SOPORTE</v>
      </c>
    </row>
    <row r="204" spans="1:7" x14ac:dyDescent="0.25">
      <c r="A204" s="5">
        <v>45565</v>
      </c>
      <c r="B204" t="s">
        <v>10</v>
      </c>
      <c r="C204" t="s">
        <v>50</v>
      </c>
      <c r="D204">
        <v>1</v>
      </c>
      <c r="E204">
        <v>211.23000000000002</v>
      </c>
      <c r="F204" s="6">
        <f t="shared" si="3"/>
        <v>211.23000000000002</v>
      </c>
      <c r="G204" t="str">
        <f>_xlfn.XLOOKUP(Metas[[#This Row],[Nombre Producto]],'Catalogo de Productos'!A:A,'Catalogo de Productos'!F:F,0,0)</f>
        <v>DISP MÉDICOS</v>
      </c>
    </row>
    <row r="205" spans="1:7" x14ac:dyDescent="0.25">
      <c r="A205" s="5">
        <v>45565</v>
      </c>
      <c r="B205" t="s">
        <v>13</v>
      </c>
      <c r="C205" t="s">
        <v>50</v>
      </c>
      <c r="D205">
        <v>1</v>
      </c>
      <c r="E205">
        <v>160.34</v>
      </c>
      <c r="F205" s="6">
        <f t="shared" si="3"/>
        <v>160.34</v>
      </c>
      <c r="G205" t="str">
        <f>_xlfn.XLOOKUP(Metas[[#This Row],[Nombre Producto]],'Catalogo de Productos'!A:A,'Catalogo de Productos'!F:F,0,0)</f>
        <v>MEDIOS AUXILIARES + SOPORTE</v>
      </c>
    </row>
    <row r="206" spans="1:7" x14ac:dyDescent="0.25">
      <c r="A206" s="5">
        <v>45565</v>
      </c>
      <c r="B206" t="s">
        <v>21</v>
      </c>
      <c r="C206" t="s">
        <v>50</v>
      </c>
      <c r="D206">
        <v>30</v>
      </c>
      <c r="E206">
        <v>103.33999999999999</v>
      </c>
      <c r="F206" s="6">
        <f t="shared" si="3"/>
        <v>3100.2</v>
      </c>
      <c r="G206" t="str">
        <f>_xlfn.XLOOKUP(Metas[[#This Row],[Nombre Producto]],'Catalogo de Productos'!A:A,'Catalogo de Productos'!F:F,0,0)</f>
        <v>TERMOMETROS</v>
      </c>
    </row>
    <row r="207" spans="1:7" x14ac:dyDescent="0.25">
      <c r="A207" s="5">
        <v>45565</v>
      </c>
      <c r="B207" t="s">
        <v>22</v>
      </c>
      <c r="C207" t="s">
        <v>50</v>
      </c>
      <c r="D207">
        <v>30</v>
      </c>
      <c r="E207">
        <v>103.33999999999999</v>
      </c>
      <c r="F207" s="6">
        <f t="shared" si="3"/>
        <v>3100.2</v>
      </c>
      <c r="G207" t="str">
        <f>_xlfn.XLOOKUP(Metas[[#This Row],[Nombre Producto]],'Catalogo de Productos'!A:A,'Catalogo de Productos'!F:F,0,0)</f>
        <v>TERMOMETROS</v>
      </c>
    </row>
    <row r="208" spans="1:7" x14ac:dyDescent="0.25">
      <c r="A208" s="5">
        <v>45565</v>
      </c>
      <c r="B208" t="s">
        <v>23</v>
      </c>
      <c r="C208" t="s">
        <v>50</v>
      </c>
      <c r="D208">
        <v>30</v>
      </c>
      <c r="E208">
        <v>103.33999999999999</v>
      </c>
      <c r="F208" s="6">
        <f t="shared" si="3"/>
        <v>3100.2</v>
      </c>
      <c r="G208" t="str">
        <f>_xlfn.XLOOKUP(Metas[[#This Row],[Nombre Producto]],'Catalogo de Productos'!A:A,'Catalogo de Productos'!F:F,0,0)</f>
        <v>TERMOMETROS</v>
      </c>
    </row>
    <row r="209" spans="1:7" x14ac:dyDescent="0.25">
      <c r="A209" s="5">
        <v>45565</v>
      </c>
      <c r="B209" t="s">
        <v>24</v>
      </c>
      <c r="C209" t="s">
        <v>50</v>
      </c>
      <c r="D209">
        <v>30</v>
      </c>
      <c r="E209">
        <v>103.33999999999999</v>
      </c>
      <c r="F209" s="6">
        <f t="shared" si="3"/>
        <v>3100.2</v>
      </c>
      <c r="G209" t="str">
        <f>_xlfn.XLOOKUP(Metas[[#This Row],[Nombre Producto]],'Catalogo de Productos'!A:A,'Catalogo de Productos'!F:F,0,0)</f>
        <v>TERMOMETROS</v>
      </c>
    </row>
    <row r="210" spans="1:7" x14ac:dyDescent="0.25">
      <c r="A210" s="5">
        <v>45565</v>
      </c>
      <c r="B210" t="s">
        <v>16</v>
      </c>
      <c r="C210" t="s">
        <v>52</v>
      </c>
      <c r="D210">
        <v>300</v>
      </c>
      <c r="E210">
        <v>582</v>
      </c>
      <c r="F210" s="23">
        <f t="shared" si="3"/>
        <v>174600</v>
      </c>
      <c r="G210" t="str">
        <f>_xlfn.XLOOKUP(Metas[[#This Row],[Nombre Producto]],'Catalogo de Productos'!A:A,'Catalogo de Productos'!F:F,0,0)</f>
        <v>NEBULIZADORES</v>
      </c>
    </row>
    <row r="211" spans="1:7" x14ac:dyDescent="0.25">
      <c r="A211" s="5">
        <v>45565</v>
      </c>
      <c r="B211" t="s">
        <v>15</v>
      </c>
      <c r="C211" t="s">
        <v>52</v>
      </c>
      <c r="D211">
        <v>300</v>
      </c>
      <c r="E211">
        <v>570</v>
      </c>
      <c r="F211" s="23">
        <f t="shared" si="3"/>
        <v>171000</v>
      </c>
      <c r="G211" t="str">
        <f>_xlfn.XLOOKUP(Metas[[#This Row],[Nombre Producto]],'Catalogo de Productos'!A:A,'Catalogo de Productos'!F:F,0,0)</f>
        <v>NEBULIZADORES</v>
      </c>
    </row>
    <row r="212" spans="1:7" x14ac:dyDescent="0.25">
      <c r="A212" s="5">
        <v>45565</v>
      </c>
      <c r="B212" t="s">
        <v>21</v>
      </c>
      <c r="C212" t="s">
        <v>52</v>
      </c>
      <c r="D212">
        <v>300</v>
      </c>
      <c r="E212">
        <v>81.599999999999994</v>
      </c>
      <c r="F212" s="6">
        <f t="shared" si="3"/>
        <v>24480</v>
      </c>
      <c r="G212" t="str">
        <f>_xlfn.XLOOKUP(Metas[[#This Row],[Nombre Producto]],'Catalogo de Productos'!A:A,'Catalogo de Productos'!F:F,0,0)</f>
        <v>TERMOMETROS</v>
      </c>
    </row>
    <row r="213" spans="1:7" x14ac:dyDescent="0.25">
      <c r="A213" s="5">
        <v>45565</v>
      </c>
      <c r="B213" t="s">
        <v>22</v>
      </c>
      <c r="C213" t="s">
        <v>52</v>
      </c>
      <c r="D213">
        <v>300</v>
      </c>
      <c r="E213">
        <v>81.599999999999994</v>
      </c>
      <c r="F213" s="6">
        <f t="shared" si="3"/>
        <v>24480</v>
      </c>
      <c r="G213" t="str">
        <f>_xlfn.XLOOKUP(Metas[[#This Row],[Nombre Producto]],'Catalogo de Productos'!A:A,'Catalogo de Productos'!F:F,0,0)</f>
        <v>TERMOMETROS</v>
      </c>
    </row>
    <row r="214" spans="1:7" x14ac:dyDescent="0.25">
      <c r="A214" s="5">
        <v>45565</v>
      </c>
      <c r="B214" t="s">
        <v>16</v>
      </c>
      <c r="C214" t="s">
        <v>6</v>
      </c>
      <c r="D214">
        <v>40</v>
      </c>
      <c r="E214">
        <v>724.07</v>
      </c>
      <c r="F214" s="23">
        <f t="shared" si="3"/>
        <v>28962.800000000003</v>
      </c>
      <c r="G214" t="str">
        <f>_xlfn.XLOOKUP(Metas[[#This Row],[Nombre Producto]],'Catalogo de Productos'!A:A,'Catalogo de Productos'!F:F,0,0)</f>
        <v>NEBULIZADORES</v>
      </c>
    </row>
    <row r="215" spans="1:7" x14ac:dyDescent="0.25">
      <c r="A215" s="5">
        <v>45565</v>
      </c>
      <c r="B215" t="s">
        <v>21</v>
      </c>
      <c r="C215" t="s">
        <v>6</v>
      </c>
      <c r="D215">
        <v>40</v>
      </c>
      <c r="E215">
        <v>101.41</v>
      </c>
      <c r="F215" s="6">
        <f t="shared" si="3"/>
        <v>4056.3999999999996</v>
      </c>
      <c r="G215" t="str">
        <f>_xlfn.XLOOKUP(Metas[[#This Row],[Nombre Producto]],'Catalogo de Productos'!A:A,'Catalogo de Productos'!F:F,0,0)</f>
        <v>TERMOMETROS</v>
      </c>
    </row>
    <row r="216" spans="1:7" x14ac:dyDescent="0.25">
      <c r="A216" s="5">
        <v>45565</v>
      </c>
      <c r="B216" t="s">
        <v>22</v>
      </c>
      <c r="C216" t="s">
        <v>6</v>
      </c>
      <c r="D216">
        <v>40</v>
      </c>
      <c r="E216">
        <v>101.41</v>
      </c>
      <c r="F216" s="6">
        <f t="shared" si="3"/>
        <v>4056.3999999999996</v>
      </c>
      <c r="G216" t="str">
        <f>_xlfn.XLOOKUP(Metas[[#This Row],[Nombre Producto]],'Catalogo de Productos'!A:A,'Catalogo de Productos'!F:F,0,0)</f>
        <v>TERMOMETROS</v>
      </c>
    </row>
    <row r="217" spans="1:7" x14ac:dyDescent="0.25">
      <c r="A217" s="5">
        <v>45565</v>
      </c>
      <c r="B217" t="s">
        <v>23</v>
      </c>
      <c r="C217" t="s">
        <v>6</v>
      </c>
      <c r="D217">
        <v>40</v>
      </c>
      <c r="E217">
        <v>101.41</v>
      </c>
      <c r="F217" s="6">
        <f t="shared" si="3"/>
        <v>4056.3999999999996</v>
      </c>
      <c r="G217" t="str">
        <f>_xlfn.XLOOKUP(Metas[[#This Row],[Nombre Producto]],'Catalogo de Productos'!A:A,'Catalogo de Productos'!F:F,0,0)</f>
        <v>TERMOMETROS</v>
      </c>
    </row>
    <row r="218" spans="1:7" x14ac:dyDescent="0.25">
      <c r="A218" s="5">
        <v>45565</v>
      </c>
      <c r="B218" t="s">
        <v>24</v>
      </c>
      <c r="C218" t="s">
        <v>6</v>
      </c>
      <c r="D218">
        <v>40</v>
      </c>
      <c r="E218">
        <v>101.41</v>
      </c>
      <c r="F218" s="6">
        <f t="shared" si="3"/>
        <v>4056.3999999999996</v>
      </c>
      <c r="G218" t="str">
        <f>_xlfn.XLOOKUP(Metas[[#This Row],[Nombre Producto]],'Catalogo de Productos'!A:A,'Catalogo de Productos'!F:F,0,0)</f>
        <v>TERMOMETROS</v>
      </c>
    </row>
    <row r="219" spans="1:7" x14ac:dyDescent="0.25">
      <c r="A219" s="5">
        <v>45596</v>
      </c>
      <c r="B219" t="s">
        <v>17</v>
      </c>
      <c r="C219" t="s">
        <v>46</v>
      </c>
      <c r="D219">
        <v>2000</v>
      </c>
      <c r="E219" s="6">
        <v>498.65999999999997</v>
      </c>
      <c r="F219" s="23">
        <f t="shared" si="3"/>
        <v>997319.99999999988</v>
      </c>
      <c r="G219" t="str">
        <f>_xlfn.XLOOKUP(Metas[[#This Row],[Nombre Producto]],'Catalogo de Productos'!A:A,'Catalogo de Productos'!F:F,0,0)</f>
        <v>NEBULIZADORES</v>
      </c>
    </row>
    <row r="220" spans="1:7" x14ac:dyDescent="0.25">
      <c r="A220" s="5">
        <v>45596</v>
      </c>
      <c r="B220" t="s">
        <v>18</v>
      </c>
      <c r="C220" t="s">
        <v>46</v>
      </c>
      <c r="D220">
        <v>1000</v>
      </c>
      <c r="E220" s="6">
        <v>525.59</v>
      </c>
      <c r="F220" s="6">
        <f t="shared" si="3"/>
        <v>525590</v>
      </c>
      <c r="G220" t="str">
        <f>_xlfn.XLOOKUP(Metas[[#This Row],[Nombre Producto]],'Catalogo de Productos'!A:A,'Catalogo de Productos'!F:F,0,0)</f>
        <v>NEBULIZADORES</v>
      </c>
    </row>
    <row r="221" spans="1:7" x14ac:dyDescent="0.25">
      <c r="A221" s="5">
        <v>45596</v>
      </c>
      <c r="B221" t="s">
        <v>25</v>
      </c>
      <c r="C221" t="s">
        <v>46</v>
      </c>
      <c r="D221">
        <v>1000</v>
      </c>
      <c r="E221" s="6">
        <v>525.59</v>
      </c>
      <c r="F221" s="6">
        <f t="shared" si="3"/>
        <v>525590</v>
      </c>
      <c r="G221" t="str">
        <f>_xlfn.XLOOKUP(Metas[[#This Row],[Nombre Producto]],'Catalogo de Productos'!A:A,'Catalogo de Productos'!F:F,0,0)</f>
        <v>NEBULIZADORES</v>
      </c>
    </row>
    <row r="222" spans="1:7" x14ac:dyDescent="0.25">
      <c r="A222" s="5">
        <v>45596</v>
      </c>
      <c r="B222" t="s">
        <v>23</v>
      </c>
      <c r="C222" t="s">
        <v>46</v>
      </c>
      <c r="D222">
        <v>1000</v>
      </c>
      <c r="E222" s="6">
        <v>70.05</v>
      </c>
      <c r="F222" s="6">
        <f t="shared" si="3"/>
        <v>70050</v>
      </c>
      <c r="G222" t="str">
        <f>_xlfn.XLOOKUP(Metas[[#This Row],[Nombre Producto]],'Catalogo de Productos'!A:A,'Catalogo de Productos'!F:F,0,0)</f>
        <v>TERMOMETROS</v>
      </c>
    </row>
    <row r="223" spans="1:7" x14ac:dyDescent="0.25">
      <c r="A223" s="5">
        <v>45596</v>
      </c>
      <c r="B223" t="s">
        <v>22</v>
      </c>
      <c r="C223" t="s">
        <v>46</v>
      </c>
      <c r="D223">
        <v>1000</v>
      </c>
      <c r="E223" s="6">
        <v>70.05</v>
      </c>
      <c r="F223" s="6">
        <f t="shared" si="3"/>
        <v>70050</v>
      </c>
      <c r="G223" t="str">
        <f>_xlfn.XLOOKUP(Metas[[#This Row],[Nombre Producto]],'Catalogo de Productos'!A:A,'Catalogo de Productos'!F:F,0,0)</f>
        <v>TERMOMETROS</v>
      </c>
    </row>
    <row r="224" spans="1:7" x14ac:dyDescent="0.25">
      <c r="A224" s="5">
        <v>45596</v>
      </c>
      <c r="B224" t="s">
        <v>16</v>
      </c>
      <c r="C224" t="s">
        <v>50</v>
      </c>
      <c r="D224">
        <v>100</v>
      </c>
      <c r="E224">
        <v>678.84</v>
      </c>
      <c r="F224" s="23">
        <f t="shared" si="3"/>
        <v>67884</v>
      </c>
      <c r="G224" t="str">
        <f>_xlfn.XLOOKUP(Metas[[#This Row],[Nombre Producto]],'Catalogo de Productos'!A:A,'Catalogo de Productos'!F:F,0,0)</f>
        <v>NEBULIZADORES</v>
      </c>
    </row>
    <row r="225" spans="1:7" x14ac:dyDescent="0.25">
      <c r="A225" s="5">
        <v>45596</v>
      </c>
      <c r="B225" t="s">
        <v>20</v>
      </c>
      <c r="C225" t="s">
        <v>50</v>
      </c>
      <c r="D225">
        <v>1</v>
      </c>
      <c r="E225">
        <v>2419.6999999999998</v>
      </c>
      <c r="F225" s="6">
        <f t="shared" si="3"/>
        <v>2419.6999999999998</v>
      </c>
      <c r="G225" t="str">
        <f>_xlfn.XLOOKUP(Metas[[#This Row],[Nombre Producto]],'Catalogo de Productos'!A:A,'Catalogo de Productos'!F:F,0,0)</f>
        <v>MEDIOS AUXILIARES + SOPORTE</v>
      </c>
    </row>
    <row r="226" spans="1:7" x14ac:dyDescent="0.25">
      <c r="A226" s="5">
        <v>45596</v>
      </c>
      <c r="B226" t="s">
        <v>14</v>
      </c>
      <c r="C226" t="s">
        <v>50</v>
      </c>
      <c r="D226">
        <v>1</v>
      </c>
      <c r="E226">
        <v>1068.94</v>
      </c>
      <c r="F226" s="6">
        <f t="shared" si="3"/>
        <v>1068.94</v>
      </c>
      <c r="G226" t="str">
        <f>_xlfn.XLOOKUP(Metas[[#This Row],[Nombre Producto]],'Catalogo de Productos'!A:A,'Catalogo de Productos'!F:F,0,0)</f>
        <v>MEDIOS AUXILIARES + SOPORTE</v>
      </c>
    </row>
    <row r="227" spans="1:7" x14ac:dyDescent="0.25">
      <c r="A227" s="5">
        <v>45596</v>
      </c>
      <c r="B227" t="s">
        <v>19</v>
      </c>
      <c r="C227" t="s">
        <v>50</v>
      </c>
      <c r="D227">
        <v>1</v>
      </c>
      <c r="E227">
        <v>748.26</v>
      </c>
      <c r="F227" s="6">
        <f t="shared" si="3"/>
        <v>748.26</v>
      </c>
      <c r="G227" t="str">
        <f>_xlfn.XLOOKUP(Metas[[#This Row],[Nombre Producto]],'Catalogo de Productos'!A:A,'Catalogo de Productos'!F:F,0,0)</f>
        <v>MEDIOS AUXILIARES + SOPORTE</v>
      </c>
    </row>
    <row r="228" spans="1:7" x14ac:dyDescent="0.25">
      <c r="A228" s="5">
        <v>45596</v>
      </c>
      <c r="B228" t="s">
        <v>10</v>
      </c>
      <c r="C228" t="s">
        <v>50</v>
      </c>
      <c r="D228">
        <v>1</v>
      </c>
      <c r="E228">
        <v>211.23000000000002</v>
      </c>
      <c r="F228" s="6">
        <f t="shared" si="3"/>
        <v>211.23000000000002</v>
      </c>
      <c r="G228" t="str">
        <f>_xlfn.XLOOKUP(Metas[[#This Row],[Nombre Producto]],'Catalogo de Productos'!A:A,'Catalogo de Productos'!F:F,0,0)</f>
        <v>DISP MÉDICOS</v>
      </c>
    </row>
    <row r="229" spans="1:7" x14ac:dyDescent="0.25">
      <c r="A229" s="5">
        <v>45596</v>
      </c>
      <c r="B229" t="s">
        <v>13</v>
      </c>
      <c r="C229" t="s">
        <v>50</v>
      </c>
      <c r="D229">
        <v>1</v>
      </c>
      <c r="E229">
        <v>160.34</v>
      </c>
      <c r="F229" s="6">
        <f t="shared" si="3"/>
        <v>160.34</v>
      </c>
      <c r="G229" t="str">
        <f>_xlfn.XLOOKUP(Metas[[#This Row],[Nombre Producto]],'Catalogo de Productos'!A:A,'Catalogo de Productos'!F:F,0,0)</f>
        <v>MEDIOS AUXILIARES + SOPORTE</v>
      </c>
    </row>
    <row r="230" spans="1:7" x14ac:dyDescent="0.25">
      <c r="A230" s="5">
        <v>45596</v>
      </c>
      <c r="B230" t="s">
        <v>21</v>
      </c>
      <c r="C230" t="s">
        <v>50</v>
      </c>
      <c r="D230">
        <v>30</v>
      </c>
      <c r="E230">
        <v>103.33999999999999</v>
      </c>
      <c r="F230" s="6">
        <f t="shared" si="3"/>
        <v>3100.2</v>
      </c>
      <c r="G230" t="str">
        <f>_xlfn.XLOOKUP(Metas[[#This Row],[Nombre Producto]],'Catalogo de Productos'!A:A,'Catalogo de Productos'!F:F,0,0)</f>
        <v>TERMOMETROS</v>
      </c>
    </row>
    <row r="231" spans="1:7" x14ac:dyDescent="0.25">
      <c r="A231" s="5">
        <v>45596</v>
      </c>
      <c r="B231" t="s">
        <v>22</v>
      </c>
      <c r="C231" t="s">
        <v>50</v>
      </c>
      <c r="D231">
        <v>30</v>
      </c>
      <c r="E231">
        <v>103.33999999999999</v>
      </c>
      <c r="F231" s="6">
        <f t="shared" si="3"/>
        <v>3100.2</v>
      </c>
      <c r="G231" t="str">
        <f>_xlfn.XLOOKUP(Metas[[#This Row],[Nombre Producto]],'Catalogo de Productos'!A:A,'Catalogo de Productos'!F:F,0,0)</f>
        <v>TERMOMETROS</v>
      </c>
    </row>
    <row r="232" spans="1:7" x14ac:dyDescent="0.25">
      <c r="A232" s="5">
        <v>45596</v>
      </c>
      <c r="B232" t="s">
        <v>23</v>
      </c>
      <c r="C232" t="s">
        <v>50</v>
      </c>
      <c r="D232">
        <v>30</v>
      </c>
      <c r="E232">
        <v>103.33999999999999</v>
      </c>
      <c r="F232" s="6">
        <f t="shared" si="3"/>
        <v>3100.2</v>
      </c>
      <c r="G232" t="str">
        <f>_xlfn.XLOOKUP(Metas[[#This Row],[Nombre Producto]],'Catalogo de Productos'!A:A,'Catalogo de Productos'!F:F,0,0)</f>
        <v>TERMOMETROS</v>
      </c>
    </row>
    <row r="233" spans="1:7" x14ac:dyDescent="0.25">
      <c r="A233" s="5">
        <v>45596</v>
      </c>
      <c r="B233" t="s">
        <v>24</v>
      </c>
      <c r="C233" t="s">
        <v>50</v>
      </c>
      <c r="D233">
        <v>30</v>
      </c>
      <c r="E233">
        <v>103.33999999999999</v>
      </c>
      <c r="F233" s="6">
        <f t="shared" si="3"/>
        <v>3100.2</v>
      </c>
      <c r="G233" t="str">
        <f>_xlfn.XLOOKUP(Metas[[#This Row],[Nombre Producto]],'Catalogo de Productos'!A:A,'Catalogo de Productos'!F:F,0,0)</f>
        <v>TERMOMETROS</v>
      </c>
    </row>
    <row r="234" spans="1:7" x14ac:dyDescent="0.25">
      <c r="A234" s="5">
        <v>45596</v>
      </c>
      <c r="B234" t="s">
        <v>16</v>
      </c>
      <c r="C234" t="s">
        <v>52</v>
      </c>
      <c r="D234">
        <v>300</v>
      </c>
      <c r="E234">
        <v>582</v>
      </c>
      <c r="F234" s="23">
        <f t="shared" si="3"/>
        <v>174600</v>
      </c>
      <c r="G234" t="str">
        <f>_xlfn.XLOOKUP(Metas[[#This Row],[Nombre Producto]],'Catalogo de Productos'!A:A,'Catalogo de Productos'!F:F,0,0)</f>
        <v>NEBULIZADORES</v>
      </c>
    </row>
    <row r="235" spans="1:7" x14ac:dyDescent="0.25">
      <c r="A235" s="5">
        <v>45596</v>
      </c>
      <c r="B235" t="s">
        <v>15</v>
      </c>
      <c r="C235" t="s">
        <v>52</v>
      </c>
      <c r="D235">
        <v>300</v>
      </c>
      <c r="E235">
        <v>570</v>
      </c>
      <c r="F235" s="23">
        <f t="shared" si="3"/>
        <v>171000</v>
      </c>
      <c r="G235" t="str">
        <f>_xlfn.XLOOKUP(Metas[[#This Row],[Nombre Producto]],'Catalogo de Productos'!A:A,'Catalogo de Productos'!F:F,0,0)</f>
        <v>NEBULIZADORES</v>
      </c>
    </row>
    <row r="236" spans="1:7" x14ac:dyDescent="0.25">
      <c r="A236" s="5">
        <v>45596</v>
      </c>
      <c r="B236" t="s">
        <v>21</v>
      </c>
      <c r="C236" t="s">
        <v>52</v>
      </c>
      <c r="D236">
        <v>300</v>
      </c>
      <c r="E236">
        <v>81.599999999999994</v>
      </c>
      <c r="F236" s="6">
        <f t="shared" si="3"/>
        <v>24480</v>
      </c>
      <c r="G236" t="str">
        <f>_xlfn.XLOOKUP(Metas[[#This Row],[Nombre Producto]],'Catalogo de Productos'!A:A,'Catalogo de Productos'!F:F,0,0)</f>
        <v>TERMOMETROS</v>
      </c>
    </row>
    <row r="237" spans="1:7" x14ac:dyDescent="0.25">
      <c r="A237" s="5">
        <v>45596</v>
      </c>
      <c r="B237" t="s">
        <v>22</v>
      </c>
      <c r="C237" t="s">
        <v>52</v>
      </c>
      <c r="D237">
        <v>300</v>
      </c>
      <c r="E237">
        <v>81.599999999999994</v>
      </c>
      <c r="F237" s="6">
        <f t="shared" si="3"/>
        <v>24480</v>
      </c>
      <c r="G237" t="str">
        <f>_xlfn.XLOOKUP(Metas[[#This Row],[Nombre Producto]],'Catalogo de Productos'!A:A,'Catalogo de Productos'!F:F,0,0)</f>
        <v>TERMOMETROS</v>
      </c>
    </row>
    <row r="238" spans="1:7" x14ac:dyDescent="0.25">
      <c r="A238" s="5">
        <v>45596</v>
      </c>
      <c r="B238" t="s">
        <v>16</v>
      </c>
      <c r="C238" t="s">
        <v>6</v>
      </c>
      <c r="D238">
        <v>40</v>
      </c>
      <c r="E238">
        <v>724.07</v>
      </c>
      <c r="F238" s="23">
        <f t="shared" si="3"/>
        <v>28962.800000000003</v>
      </c>
      <c r="G238" t="str">
        <f>_xlfn.XLOOKUP(Metas[[#This Row],[Nombre Producto]],'Catalogo de Productos'!A:A,'Catalogo de Productos'!F:F,0,0)</f>
        <v>NEBULIZADORES</v>
      </c>
    </row>
    <row r="239" spans="1:7" x14ac:dyDescent="0.25">
      <c r="A239" s="5">
        <v>45596</v>
      </c>
      <c r="B239" t="s">
        <v>21</v>
      </c>
      <c r="C239" t="s">
        <v>6</v>
      </c>
      <c r="D239">
        <v>40</v>
      </c>
      <c r="E239">
        <v>101.41</v>
      </c>
      <c r="F239" s="6">
        <f t="shared" si="3"/>
        <v>4056.3999999999996</v>
      </c>
      <c r="G239" t="str">
        <f>_xlfn.XLOOKUP(Metas[[#This Row],[Nombre Producto]],'Catalogo de Productos'!A:A,'Catalogo de Productos'!F:F,0,0)</f>
        <v>TERMOMETROS</v>
      </c>
    </row>
    <row r="240" spans="1:7" x14ac:dyDescent="0.25">
      <c r="A240" s="5">
        <v>45596</v>
      </c>
      <c r="B240" t="s">
        <v>22</v>
      </c>
      <c r="C240" t="s">
        <v>6</v>
      </c>
      <c r="D240">
        <v>40</v>
      </c>
      <c r="E240">
        <v>101.41</v>
      </c>
      <c r="F240" s="6">
        <f t="shared" si="3"/>
        <v>4056.3999999999996</v>
      </c>
      <c r="G240" t="str">
        <f>_xlfn.XLOOKUP(Metas[[#This Row],[Nombre Producto]],'Catalogo de Productos'!A:A,'Catalogo de Productos'!F:F,0,0)</f>
        <v>TERMOMETROS</v>
      </c>
    </row>
    <row r="241" spans="1:7" x14ac:dyDescent="0.25">
      <c r="A241" s="5">
        <v>45596</v>
      </c>
      <c r="B241" t="s">
        <v>23</v>
      </c>
      <c r="C241" t="s">
        <v>6</v>
      </c>
      <c r="D241">
        <v>40</v>
      </c>
      <c r="E241">
        <v>101.41</v>
      </c>
      <c r="F241" s="6">
        <f t="shared" si="3"/>
        <v>4056.3999999999996</v>
      </c>
      <c r="G241" t="str">
        <f>_xlfn.XLOOKUP(Metas[[#This Row],[Nombre Producto]],'Catalogo de Productos'!A:A,'Catalogo de Productos'!F:F,0,0)</f>
        <v>TERMOMETROS</v>
      </c>
    </row>
    <row r="242" spans="1:7" x14ac:dyDescent="0.25">
      <c r="A242" s="5">
        <v>45596</v>
      </c>
      <c r="B242" t="s">
        <v>24</v>
      </c>
      <c r="C242" t="s">
        <v>6</v>
      </c>
      <c r="D242">
        <v>40</v>
      </c>
      <c r="E242">
        <v>101.41</v>
      </c>
      <c r="F242" s="6">
        <f t="shared" si="3"/>
        <v>4056.3999999999996</v>
      </c>
      <c r="G242" t="str">
        <f>_xlfn.XLOOKUP(Metas[[#This Row],[Nombre Producto]],'Catalogo de Productos'!A:A,'Catalogo de Productos'!F:F,0,0)</f>
        <v>TERMOMETROS</v>
      </c>
    </row>
    <row r="243" spans="1:7" x14ac:dyDescent="0.25">
      <c r="A243" s="5">
        <v>45626</v>
      </c>
      <c r="B243" t="s">
        <v>17</v>
      </c>
      <c r="C243" t="s">
        <v>46</v>
      </c>
      <c r="D243">
        <v>2000</v>
      </c>
      <c r="E243" s="6">
        <v>498.65999999999997</v>
      </c>
      <c r="F243" s="23">
        <f t="shared" si="3"/>
        <v>997319.99999999988</v>
      </c>
      <c r="G243" t="str">
        <f>_xlfn.XLOOKUP(Metas[[#This Row],[Nombre Producto]],'Catalogo de Productos'!A:A,'Catalogo de Productos'!F:F,0,0)</f>
        <v>NEBULIZADORES</v>
      </c>
    </row>
    <row r="244" spans="1:7" x14ac:dyDescent="0.25">
      <c r="A244" s="5">
        <v>45626</v>
      </c>
      <c r="B244" t="s">
        <v>18</v>
      </c>
      <c r="C244" t="s">
        <v>46</v>
      </c>
      <c r="D244">
        <v>1000</v>
      </c>
      <c r="E244" s="6">
        <v>525.59</v>
      </c>
      <c r="F244" s="6">
        <f t="shared" si="3"/>
        <v>525590</v>
      </c>
      <c r="G244" t="str">
        <f>_xlfn.XLOOKUP(Metas[[#This Row],[Nombre Producto]],'Catalogo de Productos'!A:A,'Catalogo de Productos'!F:F,0,0)</f>
        <v>NEBULIZADORES</v>
      </c>
    </row>
    <row r="245" spans="1:7" x14ac:dyDescent="0.25">
      <c r="A245" s="5">
        <v>45626</v>
      </c>
      <c r="B245" t="s">
        <v>25</v>
      </c>
      <c r="C245" t="s">
        <v>46</v>
      </c>
      <c r="D245">
        <v>1000</v>
      </c>
      <c r="E245" s="6">
        <v>525.59</v>
      </c>
      <c r="F245" s="6">
        <f t="shared" si="3"/>
        <v>525590</v>
      </c>
      <c r="G245" t="str">
        <f>_xlfn.XLOOKUP(Metas[[#This Row],[Nombre Producto]],'Catalogo de Productos'!A:A,'Catalogo de Productos'!F:F,0,0)</f>
        <v>NEBULIZADORES</v>
      </c>
    </row>
    <row r="246" spans="1:7" x14ac:dyDescent="0.25">
      <c r="A246" s="5">
        <v>45626</v>
      </c>
      <c r="B246" t="s">
        <v>23</v>
      </c>
      <c r="C246" t="s">
        <v>46</v>
      </c>
      <c r="D246">
        <v>1000</v>
      </c>
      <c r="E246" s="6">
        <v>70.05</v>
      </c>
      <c r="F246" s="6">
        <f t="shared" si="3"/>
        <v>70050</v>
      </c>
      <c r="G246" t="str">
        <f>_xlfn.XLOOKUP(Metas[[#This Row],[Nombre Producto]],'Catalogo de Productos'!A:A,'Catalogo de Productos'!F:F,0,0)</f>
        <v>TERMOMETROS</v>
      </c>
    </row>
    <row r="247" spans="1:7" x14ac:dyDescent="0.25">
      <c r="A247" s="5">
        <v>45626</v>
      </c>
      <c r="B247" t="s">
        <v>22</v>
      </c>
      <c r="C247" t="s">
        <v>46</v>
      </c>
      <c r="D247">
        <v>1000</v>
      </c>
      <c r="E247" s="6">
        <v>70.05</v>
      </c>
      <c r="F247" s="6">
        <f t="shared" si="3"/>
        <v>70050</v>
      </c>
      <c r="G247" t="str">
        <f>_xlfn.XLOOKUP(Metas[[#This Row],[Nombre Producto]],'Catalogo de Productos'!A:A,'Catalogo de Productos'!F:F,0,0)</f>
        <v>TERMOMETROS</v>
      </c>
    </row>
    <row r="248" spans="1:7" x14ac:dyDescent="0.25">
      <c r="A248" s="5">
        <v>45626</v>
      </c>
      <c r="B248" t="s">
        <v>16</v>
      </c>
      <c r="C248" t="s">
        <v>50</v>
      </c>
      <c r="D248">
        <v>100</v>
      </c>
      <c r="E248">
        <v>678.84</v>
      </c>
      <c r="F248" s="23">
        <f t="shared" si="3"/>
        <v>67884</v>
      </c>
      <c r="G248" t="str">
        <f>_xlfn.XLOOKUP(Metas[[#This Row],[Nombre Producto]],'Catalogo de Productos'!A:A,'Catalogo de Productos'!F:F,0,0)</f>
        <v>NEBULIZADORES</v>
      </c>
    </row>
    <row r="249" spans="1:7" x14ac:dyDescent="0.25">
      <c r="A249" s="5">
        <v>45626</v>
      </c>
      <c r="B249" t="s">
        <v>20</v>
      </c>
      <c r="C249" t="s">
        <v>50</v>
      </c>
      <c r="D249">
        <v>1</v>
      </c>
      <c r="E249">
        <v>2419.6999999999998</v>
      </c>
      <c r="F249" s="6">
        <f t="shared" si="3"/>
        <v>2419.6999999999998</v>
      </c>
      <c r="G249" t="str">
        <f>_xlfn.XLOOKUP(Metas[[#This Row],[Nombre Producto]],'Catalogo de Productos'!A:A,'Catalogo de Productos'!F:F,0,0)</f>
        <v>MEDIOS AUXILIARES + SOPORTE</v>
      </c>
    </row>
    <row r="250" spans="1:7" x14ac:dyDescent="0.25">
      <c r="A250" s="5">
        <v>45626</v>
      </c>
      <c r="B250" t="s">
        <v>14</v>
      </c>
      <c r="C250" t="s">
        <v>50</v>
      </c>
      <c r="D250">
        <v>1</v>
      </c>
      <c r="E250">
        <v>1068.94</v>
      </c>
      <c r="F250" s="6">
        <f t="shared" si="3"/>
        <v>1068.94</v>
      </c>
      <c r="G250" t="str">
        <f>_xlfn.XLOOKUP(Metas[[#This Row],[Nombre Producto]],'Catalogo de Productos'!A:A,'Catalogo de Productos'!F:F,0,0)</f>
        <v>MEDIOS AUXILIARES + SOPORTE</v>
      </c>
    </row>
    <row r="251" spans="1:7" x14ac:dyDescent="0.25">
      <c r="A251" s="5">
        <v>45626</v>
      </c>
      <c r="B251" t="s">
        <v>19</v>
      </c>
      <c r="C251" t="s">
        <v>50</v>
      </c>
      <c r="D251">
        <v>1</v>
      </c>
      <c r="E251">
        <v>748.26</v>
      </c>
      <c r="F251" s="6">
        <f t="shared" si="3"/>
        <v>748.26</v>
      </c>
      <c r="G251" t="str">
        <f>_xlfn.XLOOKUP(Metas[[#This Row],[Nombre Producto]],'Catalogo de Productos'!A:A,'Catalogo de Productos'!F:F,0,0)</f>
        <v>MEDIOS AUXILIARES + SOPORTE</v>
      </c>
    </row>
    <row r="252" spans="1:7" x14ac:dyDescent="0.25">
      <c r="A252" s="5">
        <v>45626</v>
      </c>
      <c r="B252" t="s">
        <v>10</v>
      </c>
      <c r="C252" t="s">
        <v>50</v>
      </c>
      <c r="D252">
        <v>1</v>
      </c>
      <c r="E252">
        <v>211.23000000000002</v>
      </c>
      <c r="F252" s="6">
        <f t="shared" si="3"/>
        <v>211.23000000000002</v>
      </c>
      <c r="G252" t="str">
        <f>_xlfn.XLOOKUP(Metas[[#This Row],[Nombre Producto]],'Catalogo de Productos'!A:A,'Catalogo de Productos'!F:F,0,0)</f>
        <v>DISP MÉDICOS</v>
      </c>
    </row>
    <row r="253" spans="1:7" x14ac:dyDescent="0.25">
      <c r="A253" s="5">
        <v>45626</v>
      </c>
      <c r="B253" t="s">
        <v>13</v>
      </c>
      <c r="C253" t="s">
        <v>50</v>
      </c>
      <c r="D253">
        <v>1</v>
      </c>
      <c r="E253">
        <v>160.34</v>
      </c>
      <c r="F253" s="6">
        <f t="shared" si="3"/>
        <v>160.34</v>
      </c>
      <c r="G253" t="str">
        <f>_xlfn.XLOOKUP(Metas[[#This Row],[Nombre Producto]],'Catalogo de Productos'!A:A,'Catalogo de Productos'!F:F,0,0)</f>
        <v>MEDIOS AUXILIARES + SOPORTE</v>
      </c>
    </row>
    <row r="254" spans="1:7" x14ac:dyDescent="0.25">
      <c r="A254" s="5">
        <v>45626</v>
      </c>
      <c r="B254" t="s">
        <v>21</v>
      </c>
      <c r="C254" t="s">
        <v>50</v>
      </c>
      <c r="D254">
        <v>30</v>
      </c>
      <c r="E254">
        <v>103.33999999999999</v>
      </c>
      <c r="F254" s="6">
        <f t="shared" si="3"/>
        <v>3100.2</v>
      </c>
      <c r="G254" t="str">
        <f>_xlfn.XLOOKUP(Metas[[#This Row],[Nombre Producto]],'Catalogo de Productos'!A:A,'Catalogo de Productos'!F:F,0,0)</f>
        <v>TERMOMETROS</v>
      </c>
    </row>
    <row r="255" spans="1:7" x14ac:dyDescent="0.25">
      <c r="A255" s="5">
        <v>45626</v>
      </c>
      <c r="B255" t="s">
        <v>22</v>
      </c>
      <c r="C255" t="s">
        <v>50</v>
      </c>
      <c r="D255">
        <v>30</v>
      </c>
      <c r="E255">
        <v>103.33999999999999</v>
      </c>
      <c r="F255" s="6">
        <f t="shared" si="3"/>
        <v>3100.2</v>
      </c>
      <c r="G255" t="str">
        <f>_xlfn.XLOOKUP(Metas[[#This Row],[Nombre Producto]],'Catalogo de Productos'!A:A,'Catalogo de Productos'!F:F,0,0)</f>
        <v>TERMOMETROS</v>
      </c>
    </row>
    <row r="256" spans="1:7" x14ac:dyDescent="0.25">
      <c r="A256" s="5">
        <v>45626</v>
      </c>
      <c r="B256" t="s">
        <v>23</v>
      </c>
      <c r="C256" t="s">
        <v>50</v>
      </c>
      <c r="D256">
        <v>30</v>
      </c>
      <c r="E256">
        <v>103.33999999999999</v>
      </c>
      <c r="F256" s="6">
        <f t="shared" si="3"/>
        <v>3100.2</v>
      </c>
      <c r="G256" t="str">
        <f>_xlfn.XLOOKUP(Metas[[#This Row],[Nombre Producto]],'Catalogo de Productos'!A:A,'Catalogo de Productos'!F:F,0,0)</f>
        <v>TERMOMETROS</v>
      </c>
    </row>
    <row r="257" spans="1:7" x14ac:dyDescent="0.25">
      <c r="A257" s="5">
        <v>45626</v>
      </c>
      <c r="B257" t="s">
        <v>24</v>
      </c>
      <c r="C257" t="s">
        <v>50</v>
      </c>
      <c r="D257">
        <v>30</v>
      </c>
      <c r="E257">
        <v>103.33999999999999</v>
      </c>
      <c r="F257" s="6">
        <f t="shared" si="3"/>
        <v>3100.2</v>
      </c>
      <c r="G257" t="str">
        <f>_xlfn.XLOOKUP(Metas[[#This Row],[Nombre Producto]],'Catalogo de Productos'!A:A,'Catalogo de Productos'!F:F,0,0)</f>
        <v>TERMOMETROS</v>
      </c>
    </row>
    <row r="258" spans="1:7" x14ac:dyDescent="0.25">
      <c r="A258" s="5">
        <v>45626</v>
      </c>
      <c r="B258" t="s">
        <v>16</v>
      </c>
      <c r="C258" t="s">
        <v>52</v>
      </c>
      <c r="D258">
        <v>300</v>
      </c>
      <c r="E258">
        <v>582</v>
      </c>
      <c r="F258" s="23">
        <f t="shared" si="3"/>
        <v>174600</v>
      </c>
      <c r="G258" t="str">
        <f>_xlfn.XLOOKUP(Metas[[#This Row],[Nombre Producto]],'Catalogo de Productos'!A:A,'Catalogo de Productos'!F:F,0,0)</f>
        <v>NEBULIZADORES</v>
      </c>
    </row>
    <row r="259" spans="1:7" x14ac:dyDescent="0.25">
      <c r="A259" s="5">
        <v>45626</v>
      </c>
      <c r="B259" t="s">
        <v>15</v>
      </c>
      <c r="C259" t="s">
        <v>52</v>
      </c>
      <c r="D259">
        <v>300</v>
      </c>
      <c r="E259">
        <v>570</v>
      </c>
      <c r="F259" s="23">
        <f t="shared" si="3"/>
        <v>171000</v>
      </c>
      <c r="G259" t="str">
        <f>_xlfn.XLOOKUP(Metas[[#This Row],[Nombre Producto]],'Catalogo de Productos'!A:A,'Catalogo de Productos'!F:F,0,0)</f>
        <v>NEBULIZADORES</v>
      </c>
    </row>
    <row r="260" spans="1:7" x14ac:dyDescent="0.25">
      <c r="A260" s="5">
        <v>45626</v>
      </c>
      <c r="B260" t="s">
        <v>21</v>
      </c>
      <c r="C260" t="s">
        <v>52</v>
      </c>
      <c r="D260">
        <v>300</v>
      </c>
      <c r="E260">
        <v>81.599999999999994</v>
      </c>
      <c r="F260" s="6">
        <f t="shared" ref="F260:F323" si="4">D260*E260</f>
        <v>24480</v>
      </c>
      <c r="G260" t="str">
        <f>_xlfn.XLOOKUP(Metas[[#This Row],[Nombre Producto]],'Catalogo de Productos'!A:A,'Catalogo de Productos'!F:F,0,0)</f>
        <v>TERMOMETROS</v>
      </c>
    </row>
    <row r="261" spans="1:7" x14ac:dyDescent="0.25">
      <c r="A261" s="5">
        <v>45626</v>
      </c>
      <c r="B261" t="s">
        <v>22</v>
      </c>
      <c r="C261" t="s">
        <v>52</v>
      </c>
      <c r="D261">
        <v>300</v>
      </c>
      <c r="E261">
        <v>81.599999999999994</v>
      </c>
      <c r="F261" s="6">
        <f t="shared" si="4"/>
        <v>24480</v>
      </c>
      <c r="G261" t="str">
        <f>_xlfn.XLOOKUP(Metas[[#This Row],[Nombre Producto]],'Catalogo de Productos'!A:A,'Catalogo de Productos'!F:F,0,0)</f>
        <v>TERMOMETROS</v>
      </c>
    </row>
    <row r="262" spans="1:7" x14ac:dyDescent="0.25">
      <c r="A262" s="5">
        <v>45626</v>
      </c>
      <c r="B262" t="s">
        <v>16</v>
      </c>
      <c r="C262" t="s">
        <v>6</v>
      </c>
      <c r="D262">
        <v>40</v>
      </c>
      <c r="E262">
        <v>724.07</v>
      </c>
      <c r="F262" s="23">
        <f t="shared" si="4"/>
        <v>28962.800000000003</v>
      </c>
      <c r="G262" t="str">
        <f>_xlfn.XLOOKUP(Metas[[#This Row],[Nombre Producto]],'Catalogo de Productos'!A:A,'Catalogo de Productos'!F:F,0,0)</f>
        <v>NEBULIZADORES</v>
      </c>
    </row>
    <row r="263" spans="1:7" x14ac:dyDescent="0.25">
      <c r="A263" s="5">
        <v>45626</v>
      </c>
      <c r="B263" t="s">
        <v>21</v>
      </c>
      <c r="C263" t="s">
        <v>6</v>
      </c>
      <c r="D263">
        <v>40</v>
      </c>
      <c r="E263">
        <v>101.41</v>
      </c>
      <c r="F263" s="6">
        <f t="shared" si="4"/>
        <v>4056.3999999999996</v>
      </c>
      <c r="G263" t="str">
        <f>_xlfn.XLOOKUP(Metas[[#This Row],[Nombre Producto]],'Catalogo de Productos'!A:A,'Catalogo de Productos'!F:F,0,0)</f>
        <v>TERMOMETROS</v>
      </c>
    </row>
    <row r="264" spans="1:7" x14ac:dyDescent="0.25">
      <c r="A264" s="5">
        <v>45626</v>
      </c>
      <c r="B264" t="s">
        <v>22</v>
      </c>
      <c r="C264" t="s">
        <v>6</v>
      </c>
      <c r="D264">
        <v>40</v>
      </c>
      <c r="E264">
        <v>101.41</v>
      </c>
      <c r="F264" s="6">
        <f t="shared" si="4"/>
        <v>4056.3999999999996</v>
      </c>
      <c r="G264" t="str">
        <f>_xlfn.XLOOKUP(Metas[[#This Row],[Nombre Producto]],'Catalogo de Productos'!A:A,'Catalogo de Productos'!F:F,0,0)</f>
        <v>TERMOMETROS</v>
      </c>
    </row>
    <row r="265" spans="1:7" x14ac:dyDescent="0.25">
      <c r="A265" s="5">
        <v>45626</v>
      </c>
      <c r="B265" t="s">
        <v>23</v>
      </c>
      <c r="C265" t="s">
        <v>6</v>
      </c>
      <c r="D265">
        <v>40</v>
      </c>
      <c r="E265">
        <v>101.41</v>
      </c>
      <c r="F265" s="6">
        <f t="shared" si="4"/>
        <v>4056.3999999999996</v>
      </c>
      <c r="G265" t="str">
        <f>_xlfn.XLOOKUP(Metas[[#This Row],[Nombre Producto]],'Catalogo de Productos'!A:A,'Catalogo de Productos'!F:F,0,0)</f>
        <v>TERMOMETROS</v>
      </c>
    </row>
    <row r="266" spans="1:7" x14ac:dyDescent="0.25">
      <c r="A266" s="5">
        <v>45626</v>
      </c>
      <c r="B266" t="s">
        <v>24</v>
      </c>
      <c r="C266" t="s">
        <v>6</v>
      </c>
      <c r="D266">
        <v>40</v>
      </c>
      <c r="E266">
        <v>101.41</v>
      </c>
      <c r="F266" s="6">
        <f t="shared" si="4"/>
        <v>4056.3999999999996</v>
      </c>
      <c r="G266" t="str">
        <f>_xlfn.XLOOKUP(Metas[[#This Row],[Nombre Producto]],'Catalogo de Productos'!A:A,'Catalogo de Productos'!F:F,0,0)</f>
        <v>TERMOMETROS</v>
      </c>
    </row>
    <row r="267" spans="1:7" x14ac:dyDescent="0.25">
      <c r="A267" s="5">
        <v>45657</v>
      </c>
      <c r="B267" t="s">
        <v>17</v>
      </c>
      <c r="C267" t="s">
        <v>46</v>
      </c>
      <c r="D267">
        <v>2000</v>
      </c>
      <c r="E267" s="6">
        <v>498.65999999999997</v>
      </c>
      <c r="F267" s="23">
        <f t="shared" si="4"/>
        <v>997319.99999999988</v>
      </c>
      <c r="G267" t="str">
        <f>_xlfn.XLOOKUP(Metas[[#This Row],[Nombre Producto]],'Catalogo de Productos'!A:A,'Catalogo de Productos'!F:F,0,0)</f>
        <v>NEBULIZADORES</v>
      </c>
    </row>
    <row r="268" spans="1:7" x14ac:dyDescent="0.25">
      <c r="A268" s="5">
        <v>45657</v>
      </c>
      <c r="B268" t="s">
        <v>18</v>
      </c>
      <c r="C268" t="s">
        <v>46</v>
      </c>
      <c r="D268">
        <v>1000</v>
      </c>
      <c r="E268" s="6">
        <v>525.59</v>
      </c>
      <c r="F268" s="6">
        <f t="shared" si="4"/>
        <v>525590</v>
      </c>
      <c r="G268" t="str">
        <f>_xlfn.XLOOKUP(Metas[[#This Row],[Nombre Producto]],'Catalogo de Productos'!A:A,'Catalogo de Productos'!F:F,0,0)</f>
        <v>NEBULIZADORES</v>
      </c>
    </row>
    <row r="269" spans="1:7" x14ac:dyDescent="0.25">
      <c r="A269" s="5">
        <v>45657</v>
      </c>
      <c r="B269" t="s">
        <v>25</v>
      </c>
      <c r="C269" t="s">
        <v>46</v>
      </c>
      <c r="D269">
        <v>1000</v>
      </c>
      <c r="E269" s="6">
        <v>525.59</v>
      </c>
      <c r="F269" s="6">
        <f t="shared" si="4"/>
        <v>525590</v>
      </c>
      <c r="G269" t="str">
        <f>_xlfn.XLOOKUP(Metas[[#This Row],[Nombre Producto]],'Catalogo de Productos'!A:A,'Catalogo de Productos'!F:F,0,0)</f>
        <v>NEBULIZADORES</v>
      </c>
    </row>
    <row r="270" spans="1:7" x14ac:dyDescent="0.25">
      <c r="A270" s="5">
        <v>45657</v>
      </c>
      <c r="B270" t="s">
        <v>23</v>
      </c>
      <c r="C270" t="s">
        <v>46</v>
      </c>
      <c r="D270">
        <v>1000</v>
      </c>
      <c r="E270" s="6">
        <v>70.05</v>
      </c>
      <c r="F270" s="6">
        <f t="shared" si="4"/>
        <v>70050</v>
      </c>
      <c r="G270" t="str">
        <f>_xlfn.XLOOKUP(Metas[[#This Row],[Nombre Producto]],'Catalogo de Productos'!A:A,'Catalogo de Productos'!F:F,0,0)</f>
        <v>TERMOMETROS</v>
      </c>
    </row>
    <row r="271" spans="1:7" x14ac:dyDescent="0.25">
      <c r="A271" s="5">
        <v>45657</v>
      </c>
      <c r="B271" t="s">
        <v>22</v>
      </c>
      <c r="C271" t="s">
        <v>46</v>
      </c>
      <c r="D271">
        <v>1000</v>
      </c>
      <c r="E271" s="6">
        <v>70.05</v>
      </c>
      <c r="F271" s="6">
        <f t="shared" si="4"/>
        <v>70050</v>
      </c>
      <c r="G271" t="str">
        <f>_xlfn.XLOOKUP(Metas[[#This Row],[Nombre Producto]],'Catalogo de Productos'!A:A,'Catalogo de Productos'!F:F,0,0)</f>
        <v>TERMOMETROS</v>
      </c>
    </row>
    <row r="272" spans="1:7" x14ac:dyDescent="0.25">
      <c r="A272" s="5">
        <v>45657</v>
      </c>
      <c r="B272" t="s">
        <v>16</v>
      </c>
      <c r="C272" t="s">
        <v>50</v>
      </c>
      <c r="D272">
        <v>100</v>
      </c>
      <c r="E272">
        <v>678.84</v>
      </c>
      <c r="F272" s="23">
        <f t="shared" si="4"/>
        <v>67884</v>
      </c>
      <c r="G272" t="str">
        <f>_xlfn.XLOOKUP(Metas[[#This Row],[Nombre Producto]],'Catalogo de Productos'!A:A,'Catalogo de Productos'!F:F,0,0)</f>
        <v>NEBULIZADORES</v>
      </c>
    </row>
    <row r="273" spans="1:7" x14ac:dyDescent="0.25">
      <c r="A273" s="5">
        <v>45657</v>
      </c>
      <c r="B273" t="s">
        <v>20</v>
      </c>
      <c r="C273" t="s">
        <v>50</v>
      </c>
      <c r="D273">
        <v>1</v>
      </c>
      <c r="E273">
        <v>2419.6999999999998</v>
      </c>
      <c r="F273" s="6">
        <f t="shared" si="4"/>
        <v>2419.6999999999998</v>
      </c>
      <c r="G273" t="str">
        <f>_xlfn.XLOOKUP(Metas[[#This Row],[Nombre Producto]],'Catalogo de Productos'!A:A,'Catalogo de Productos'!F:F,0,0)</f>
        <v>MEDIOS AUXILIARES + SOPORTE</v>
      </c>
    </row>
    <row r="274" spans="1:7" x14ac:dyDescent="0.25">
      <c r="A274" s="5">
        <v>45657</v>
      </c>
      <c r="B274" t="s">
        <v>14</v>
      </c>
      <c r="C274" t="s">
        <v>50</v>
      </c>
      <c r="D274">
        <v>1</v>
      </c>
      <c r="E274">
        <v>1068.94</v>
      </c>
      <c r="F274" s="6">
        <f t="shared" si="4"/>
        <v>1068.94</v>
      </c>
      <c r="G274" t="str">
        <f>_xlfn.XLOOKUP(Metas[[#This Row],[Nombre Producto]],'Catalogo de Productos'!A:A,'Catalogo de Productos'!F:F,0,0)</f>
        <v>MEDIOS AUXILIARES + SOPORTE</v>
      </c>
    </row>
    <row r="275" spans="1:7" x14ac:dyDescent="0.25">
      <c r="A275" s="5">
        <v>45657</v>
      </c>
      <c r="B275" t="s">
        <v>19</v>
      </c>
      <c r="C275" t="s">
        <v>50</v>
      </c>
      <c r="D275">
        <v>1</v>
      </c>
      <c r="E275">
        <v>748.26</v>
      </c>
      <c r="F275" s="6">
        <f t="shared" si="4"/>
        <v>748.26</v>
      </c>
      <c r="G275" t="str">
        <f>_xlfn.XLOOKUP(Metas[[#This Row],[Nombre Producto]],'Catalogo de Productos'!A:A,'Catalogo de Productos'!F:F,0,0)</f>
        <v>MEDIOS AUXILIARES + SOPORTE</v>
      </c>
    </row>
    <row r="276" spans="1:7" x14ac:dyDescent="0.25">
      <c r="A276" s="5">
        <v>45657</v>
      </c>
      <c r="B276" t="s">
        <v>10</v>
      </c>
      <c r="C276" t="s">
        <v>50</v>
      </c>
      <c r="D276">
        <v>1</v>
      </c>
      <c r="E276">
        <v>211.23000000000002</v>
      </c>
      <c r="F276" s="6">
        <f t="shared" si="4"/>
        <v>211.23000000000002</v>
      </c>
      <c r="G276" t="str">
        <f>_xlfn.XLOOKUP(Metas[[#This Row],[Nombre Producto]],'Catalogo de Productos'!A:A,'Catalogo de Productos'!F:F,0,0)</f>
        <v>DISP MÉDICOS</v>
      </c>
    </row>
    <row r="277" spans="1:7" x14ac:dyDescent="0.25">
      <c r="A277" s="5">
        <v>45657</v>
      </c>
      <c r="B277" t="s">
        <v>13</v>
      </c>
      <c r="C277" t="s">
        <v>50</v>
      </c>
      <c r="D277">
        <v>1</v>
      </c>
      <c r="E277">
        <v>160.34</v>
      </c>
      <c r="F277" s="6">
        <f t="shared" si="4"/>
        <v>160.34</v>
      </c>
      <c r="G277" t="str">
        <f>_xlfn.XLOOKUP(Metas[[#This Row],[Nombre Producto]],'Catalogo de Productos'!A:A,'Catalogo de Productos'!F:F,0,0)</f>
        <v>MEDIOS AUXILIARES + SOPORTE</v>
      </c>
    </row>
    <row r="278" spans="1:7" x14ac:dyDescent="0.25">
      <c r="A278" s="5">
        <v>45657</v>
      </c>
      <c r="B278" t="s">
        <v>21</v>
      </c>
      <c r="C278" t="s">
        <v>50</v>
      </c>
      <c r="D278">
        <v>30</v>
      </c>
      <c r="E278">
        <v>103.33999999999999</v>
      </c>
      <c r="F278" s="6">
        <f t="shared" si="4"/>
        <v>3100.2</v>
      </c>
      <c r="G278" t="str">
        <f>_xlfn.XLOOKUP(Metas[[#This Row],[Nombre Producto]],'Catalogo de Productos'!A:A,'Catalogo de Productos'!F:F,0,0)</f>
        <v>TERMOMETROS</v>
      </c>
    </row>
    <row r="279" spans="1:7" x14ac:dyDescent="0.25">
      <c r="A279" s="5">
        <v>45657</v>
      </c>
      <c r="B279" t="s">
        <v>22</v>
      </c>
      <c r="C279" t="s">
        <v>50</v>
      </c>
      <c r="D279">
        <v>30</v>
      </c>
      <c r="E279">
        <v>103.33999999999999</v>
      </c>
      <c r="F279" s="6">
        <f t="shared" si="4"/>
        <v>3100.2</v>
      </c>
      <c r="G279" t="str">
        <f>_xlfn.XLOOKUP(Metas[[#This Row],[Nombre Producto]],'Catalogo de Productos'!A:A,'Catalogo de Productos'!F:F,0,0)</f>
        <v>TERMOMETROS</v>
      </c>
    </row>
    <row r="280" spans="1:7" x14ac:dyDescent="0.25">
      <c r="A280" s="5">
        <v>45657</v>
      </c>
      <c r="B280" t="s">
        <v>23</v>
      </c>
      <c r="C280" t="s">
        <v>50</v>
      </c>
      <c r="D280">
        <v>30</v>
      </c>
      <c r="E280">
        <v>103.33999999999999</v>
      </c>
      <c r="F280" s="6">
        <f t="shared" si="4"/>
        <v>3100.2</v>
      </c>
      <c r="G280" t="str">
        <f>_xlfn.XLOOKUP(Metas[[#This Row],[Nombre Producto]],'Catalogo de Productos'!A:A,'Catalogo de Productos'!F:F,0,0)</f>
        <v>TERMOMETROS</v>
      </c>
    </row>
    <row r="281" spans="1:7" x14ac:dyDescent="0.25">
      <c r="A281" s="5">
        <v>45657</v>
      </c>
      <c r="B281" t="s">
        <v>24</v>
      </c>
      <c r="C281" t="s">
        <v>50</v>
      </c>
      <c r="D281">
        <v>30</v>
      </c>
      <c r="E281">
        <v>103.33999999999999</v>
      </c>
      <c r="F281" s="6">
        <f t="shared" si="4"/>
        <v>3100.2</v>
      </c>
      <c r="G281" t="str">
        <f>_xlfn.XLOOKUP(Metas[[#This Row],[Nombre Producto]],'Catalogo de Productos'!A:A,'Catalogo de Productos'!F:F,0,0)</f>
        <v>TERMOMETROS</v>
      </c>
    </row>
    <row r="282" spans="1:7" x14ac:dyDescent="0.25">
      <c r="A282" s="5">
        <v>45657</v>
      </c>
      <c r="B282" t="s">
        <v>16</v>
      </c>
      <c r="C282" t="s">
        <v>52</v>
      </c>
      <c r="D282">
        <v>300</v>
      </c>
      <c r="E282">
        <v>582</v>
      </c>
      <c r="F282" s="23">
        <f t="shared" si="4"/>
        <v>174600</v>
      </c>
      <c r="G282" t="str">
        <f>_xlfn.XLOOKUP(Metas[[#This Row],[Nombre Producto]],'Catalogo de Productos'!A:A,'Catalogo de Productos'!F:F,0,0)</f>
        <v>NEBULIZADORES</v>
      </c>
    </row>
    <row r="283" spans="1:7" x14ac:dyDescent="0.25">
      <c r="A283" s="5">
        <v>45657</v>
      </c>
      <c r="B283" t="s">
        <v>15</v>
      </c>
      <c r="C283" t="s">
        <v>52</v>
      </c>
      <c r="D283">
        <v>300</v>
      </c>
      <c r="E283">
        <v>570</v>
      </c>
      <c r="F283" s="23">
        <f t="shared" si="4"/>
        <v>171000</v>
      </c>
      <c r="G283" t="str">
        <f>_xlfn.XLOOKUP(Metas[[#This Row],[Nombre Producto]],'Catalogo de Productos'!A:A,'Catalogo de Productos'!F:F,0,0)</f>
        <v>NEBULIZADORES</v>
      </c>
    </row>
    <row r="284" spans="1:7" x14ac:dyDescent="0.25">
      <c r="A284" s="5">
        <v>45657</v>
      </c>
      <c r="B284" t="s">
        <v>21</v>
      </c>
      <c r="C284" t="s">
        <v>52</v>
      </c>
      <c r="D284">
        <v>300</v>
      </c>
      <c r="E284">
        <v>81.599999999999994</v>
      </c>
      <c r="F284" s="6">
        <f t="shared" si="4"/>
        <v>24480</v>
      </c>
      <c r="G284" t="str">
        <f>_xlfn.XLOOKUP(Metas[[#This Row],[Nombre Producto]],'Catalogo de Productos'!A:A,'Catalogo de Productos'!F:F,0,0)</f>
        <v>TERMOMETROS</v>
      </c>
    </row>
    <row r="285" spans="1:7" x14ac:dyDescent="0.25">
      <c r="A285" s="5">
        <v>45657</v>
      </c>
      <c r="B285" t="s">
        <v>22</v>
      </c>
      <c r="C285" t="s">
        <v>52</v>
      </c>
      <c r="D285">
        <v>300</v>
      </c>
      <c r="E285">
        <v>81.599999999999994</v>
      </c>
      <c r="F285" s="6">
        <f t="shared" si="4"/>
        <v>24480</v>
      </c>
      <c r="G285" t="str">
        <f>_xlfn.XLOOKUP(Metas[[#This Row],[Nombre Producto]],'Catalogo de Productos'!A:A,'Catalogo de Productos'!F:F,0,0)</f>
        <v>TERMOMETROS</v>
      </c>
    </row>
    <row r="286" spans="1:7" x14ac:dyDescent="0.25">
      <c r="A286" s="5">
        <v>45657</v>
      </c>
      <c r="B286" t="s">
        <v>16</v>
      </c>
      <c r="C286" t="s">
        <v>6</v>
      </c>
      <c r="D286">
        <v>40</v>
      </c>
      <c r="E286">
        <v>724.07</v>
      </c>
      <c r="F286" s="23">
        <f t="shared" si="4"/>
        <v>28962.800000000003</v>
      </c>
      <c r="G286" t="str">
        <f>_xlfn.XLOOKUP(Metas[[#This Row],[Nombre Producto]],'Catalogo de Productos'!A:A,'Catalogo de Productos'!F:F,0,0)</f>
        <v>NEBULIZADORES</v>
      </c>
    </row>
    <row r="287" spans="1:7" x14ac:dyDescent="0.25">
      <c r="A287" s="5">
        <v>45657</v>
      </c>
      <c r="B287" t="s">
        <v>21</v>
      </c>
      <c r="C287" t="s">
        <v>6</v>
      </c>
      <c r="D287">
        <v>40</v>
      </c>
      <c r="E287">
        <v>101.41</v>
      </c>
      <c r="F287" s="6">
        <f t="shared" si="4"/>
        <v>4056.3999999999996</v>
      </c>
      <c r="G287" t="str">
        <f>_xlfn.XLOOKUP(Metas[[#This Row],[Nombre Producto]],'Catalogo de Productos'!A:A,'Catalogo de Productos'!F:F,0,0)</f>
        <v>TERMOMETROS</v>
      </c>
    </row>
    <row r="288" spans="1:7" x14ac:dyDescent="0.25">
      <c r="A288" s="5">
        <v>45657</v>
      </c>
      <c r="B288" t="s">
        <v>22</v>
      </c>
      <c r="C288" t="s">
        <v>6</v>
      </c>
      <c r="D288">
        <v>40</v>
      </c>
      <c r="E288">
        <v>101.41</v>
      </c>
      <c r="F288" s="6">
        <f t="shared" si="4"/>
        <v>4056.3999999999996</v>
      </c>
      <c r="G288" t="str">
        <f>_xlfn.XLOOKUP(Metas[[#This Row],[Nombre Producto]],'Catalogo de Productos'!A:A,'Catalogo de Productos'!F:F,0,0)</f>
        <v>TERMOMETROS</v>
      </c>
    </row>
    <row r="289" spans="1:7" x14ac:dyDescent="0.25">
      <c r="A289" s="5">
        <v>45657</v>
      </c>
      <c r="B289" t="s">
        <v>23</v>
      </c>
      <c r="C289" t="s">
        <v>6</v>
      </c>
      <c r="D289">
        <v>40</v>
      </c>
      <c r="E289">
        <v>101.41</v>
      </c>
      <c r="F289" s="6">
        <f t="shared" si="4"/>
        <v>4056.3999999999996</v>
      </c>
      <c r="G289" t="str">
        <f>_xlfn.XLOOKUP(Metas[[#This Row],[Nombre Producto]],'Catalogo de Productos'!A:A,'Catalogo de Productos'!F:F,0,0)</f>
        <v>TERMOMETROS</v>
      </c>
    </row>
    <row r="290" spans="1:7" x14ac:dyDescent="0.25">
      <c r="A290" s="5">
        <v>45657</v>
      </c>
      <c r="B290" t="s">
        <v>24</v>
      </c>
      <c r="C290" t="s">
        <v>6</v>
      </c>
      <c r="D290">
        <v>40</v>
      </c>
      <c r="E290">
        <v>101.41</v>
      </c>
      <c r="F290" s="6">
        <f t="shared" si="4"/>
        <v>4056.3999999999996</v>
      </c>
      <c r="G290" t="str">
        <f>_xlfn.XLOOKUP(Metas[[#This Row],[Nombre Producto]],'Catalogo de Productos'!A:A,'Catalogo de Productos'!F:F,0,0)</f>
        <v>TERMOMETROS</v>
      </c>
    </row>
    <row r="291" spans="1:7" x14ac:dyDescent="0.25">
      <c r="A291" s="5">
        <v>45688</v>
      </c>
      <c r="B291" t="s">
        <v>17</v>
      </c>
      <c r="C291" t="s">
        <v>46</v>
      </c>
      <c r="D291">
        <v>827.4</v>
      </c>
      <c r="E291" s="6">
        <v>498.65999999999997</v>
      </c>
      <c r="F291" s="23">
        <f t="shared" si="4"/>
        <v>412591.28399999999</v>
      </c>
      <c r="G291" t="str">
        <f>_xlfn.XLOOKUP(Metas[[#This Row],[Nombre Producto]],'Catalogo de Productos'!A:A,'Catalogo de Productos'!F:F,0,0)</f>
        <v>NEBULIZADORES</v>
      </c>
    </row>
    <row r="292" spans="1:7" x14ac:dyDescent="0.25">
      <c r="A292" s="5">
        <v>45688</v>
      </c>
      <c r="B292" t="s">
        <v>18</v>
      </c>
      <c r="C292" t="s">
        <v>46</v>
      </c>
      <c r="D292">
        <v>531.6</v>
      </c>
      <c r="E292" s="6">
        <v>525.59</v>
      </c>
      <c r="F292" s="6">
        <f t="shared" si="4"/>
        <v>279403.64400000003</v>
      </c>
      <c r="G292" t="str">
        <f>_xlfn.XLOOKUP(Metas[[#This Row],[Nombre Producto]],'Catalogo de Productos'!A:A,'Catalogo de Productos'!F:F,0,0)</f>
        <v>NEBULIZADORES</v>
      </c>
    </row>
    <row r="293" spans="1:7" x14ac:dyDescent="0.25">
      <c r="A293" s="5">
        <v>45688</v>
      </c>
      <c r="B293" t="s">
        <v>23</v>
      </c>
      <c r="C293" t="s">
        <v>46</v>
      </c>
      <c r="D293">
        <v>2640</v>
      </c>
      <c r="E293" s="6">
        <v>70.05</v>
      </c>
      <c r="F293" s="6">
        <f t="shared" si="4"/>
        <v>184932</v>
      </c>
      <c r="G293" t="str">
        <f>_xlfn.XLOOKUP(Metas[[#This Row],[Nombre Producto]],'Catalogo de Productos'!A:A,'Catalogo de Productos'!F:F,0,0)</f>
        <v>TERMOMETROS</v>
      </c>
    </row>
    <row r="294" spans="1:7" x14ac:dyDescent="0.25">
      <c r="A294" s="5">
        <v>45688</v>
      </c>
      <c r="B294" t="s">
        <v>10</v>
      </c>
      <c r="C294" t="s">
        <v>50</v>
      </c>
      <c r="D294">
        <v>6</v>
      </c>
      <c r="E294">
        <v>211.23000000000002</v>
      </c>
      <c r="F294" s="6">
        <f t="shared" si="4"/>
        <v>1267.3800000000001</v>
      </c>
      <c r="G294" t="str">
        <f>_xlfn.XLOOKUP(Metas[[#This Row],[Nombre Producto]],'Catalogo de Productos'!A:A,'Catalogo de Productos'!F:F,0,0)</f>
        <v>DISP MÉDICOS</v>
      </c>
    </row>
    <row r="295" spans="1:7" x14ac:dyDescent="0.25">
      <c r="A295" s="5">
        <v>45688</v>
      </c>
      <c r="B295" t="s">
        <v>11</v>
      </c>
      <c r="C295" t="s">
        <v>50</v>
      </c>
      <c r="D295">
        <v>6</v>
      </c>
      <c r="E295">
        <v>211.23000000000002</v>
      </c>
      <c r="F295" s="6">
        <f t="shared" si="4"/>
        <v>1267.3800000000001</v>
      </c>
      <c r="G295" t="str">
        <f>_xlfn.XLOOKUP(Metas[[#This Row],[Nombre Producto]],'Catalogo de Productos'!A:A,'Catalogo de Productos'!F:F,0,0)</f>
        <v>DISP MÉDICOS</v>
      </c>
    </row>
    <row r="296" spans="1:7" x14ac:dyDescent="0.25">
      <c r="A296" s="5">
        <v>45688</v>
      </c>
      <c r="B296" t="s">
        <v>12</v>
      </c>
      <c r="C296" t="s">
        <v>50</v>
      </c>
      <c r="D296">
        <v>6</v>
      </c>
      <c r="E296">
        <v>211.23000000000002</v>
      </c>
      <c r="F296" s="6">
        <f t="shared" si="4"/>
        <v>1267.3800000000001</v>
      </c>
      <c r="G296" t="str">
        <f>_xlfn.XLOOKUP(Metas[[#This Row],[Nombre Producto]],'Catalogo de Productos'!A:A,'Catalogo de Productos'!F:F,0,0)</f>
        <v>DISP MÉDICOS</v>
      </c>
    </row>
    <row r="297" spans="1:7" x14ac:dyDescent="0.25">
      <c r="A297" s="5">
        <v>45688</v>
      </c>
      <c r="B297" t="s">
        <v>21</v>
      </c>
      <c r="C297" t="s">
        <v>50</v>
      </c>
      <c r="D297">
        <v>240</v>
      </c>
      <c r="E297">
        <v>103.33999999999999</v>
      </c>
      <c r="F297" s="6">
        <f t="shared" si="4"/>
        <v>24801.599999999999</v>
      </c>
      <c r="G297" t="str">
        <f>_xlfn.XLOOKUP(Metas[[#This Row],[Nombre Producto]],'Catalogo de Productos'!A:A,'Catalogo de Productos'!F:F,0,0)</f>
        <v>TERMOMETROS</v>
      </c>
    </row>
    <row r="298" spans="1:7" x14ac:dyDescent="0.25">
      <c r="A298" s="5">
        <v>45688</v>
      </c>
      <c r="B298" t="s">
        <v>22</v>
      </c>
      <c r="C298" t="s">
        <v>50</v>
      </c>
      <c r="D298">
        <v>240</v>
      </c>
      <c r="E298">
        <v>103.33999999999999</v>
      </c>
      <c r="F298" s="6">
        <f t="shared" si="4"/>
        <v>24801.599999999999</v>
      </c>
      <c r="G298" t="str">
        <f>_xlfn.XLOOKUP(Metas[[#This Row],[Nombre Producto]],'Catalogo de Productos'!A:A,'Catalogo de Productos'!F:F,0,0)</f>
        <v>TERMOMETROS</v>
      </c>
    </row>
    <row r="299" spans="1:7" x14ac:dyDescent="0.25">
      <c r="A299" s="5">
        <v>45688</v>
      </c>
      <c r="B299" t="s">
        <v>16</v>
      </c>
      <c r="C299" t="s">
        <v>54</v>
      </c>
      <c r="D299">
        <v>10</v>
      </c>
      <c r="E299">
        <v>905.16</v>
      </c>
      <c r="F299" s="23">
        <f t="shared" si="4"/>
        <v>9051.6</v>
      </c>
      <c r="G299" t="str">
        <f>_xlfn.XLOOKUP(Metas[[#This Row],[Nombre Producto]],'Catalogo de Productos'!A:A,'Catalogo de Productos'!F:F,0,0)</f>
        <v>NEBULIZADORES</v>
      </c>
    </row>
    <row r="300" spans="1:7" x14ac:dyDescent="0.25">
      <c r="A300" s="5">
        <v>45688</v>
      </c>
      <c r="B300" t="s">
        <v>21</v>
      </c>
      <c r="C300" t="s">
        <v>54</v>
      </c>
      <c r="D300">
        <v>5</v>
      </c>
      <c r="E300">
        <v>137.91999999999999</v>
      </c>
      <c r="F300" s="6">
        <f t="shared" si="4"/>
        <v>689.59999999999991</v>
      </c>
      <c r="G300" t="str">
        <f>_xlfn.XLOOKUP(Metas[[#This Row],[Nombre Producto]],'Catalogo de Productos'!A:A,'Catalogo de Productos'!F:F,0,0)</f>
        <v>TERMOMETROS</v>
      </c>
    </row>
    <row r="301" spans="1:7" x14ac:dyDescent="0.25">
      <c r="A301" s="5">
        <v>45688</v>
      </c>
      <c r="B301" t="s">
        <v>22</v>
      </c>
      <c r="C301" t="s">
        <v>54</v>
      </c>
      <c r="D301">
        <v>5</v>
      </c>
      <c r="E301">
        <v>137.91999999999999</v>
      </c>
      <c r="F301" s="6">
        <f t="shared" si="4"/>
        <v>689.59999999999991</v>
      </c>
      <c r="G301" t="str">
        <f>_xlfn.XLOOKUP(Metas[[#This Row],[Nombre Producto]],'Catalogo de Productos'!A:A,'Catalogo de Productos'!F:F,0,0)</f>
        <v>TERMOMETROS</v>
      </c>
    </row>
    <row r="302" spans="1:7" x14ac:dyDescent="0.25">
      <c r="A302" s="5">
        <v>45688</v>
      </c>
      <c r="B302" t="s">
        <v>23</v>
      </c>
      <c r="C302" t="s">
        <v>54</v>
      </c>
      <c r="D302">
        <v>5</v>
      </c>
      <c r="E302">
        <v>137.91999999999999</v>
      </c>
      <c r="F302" s="6">
        <f t="shared" si="4"/>
        <v>689.59999999999991</v>
      </c>
      <c r="G302" t="str">
        <f>_xlfn.XLOOKUP(Metas[[#This Row],[Nombre Producto]],'Catalogo de Productos'!A:A,'Catalogo de Productos'!F:F,0,0)</f>
        <v>TERMOMETROS</v>
      </c>
    </row>
    <row r="303" spans="1:7" x14ac:dyDescent="0.25">
      <c r="A303" s="5">
        <v>45688</v>
      </c>
      <c r="B303" t="s">
        <v>24</v>
      </c>
      <c r="C303" t="s">
        <v>54</v>
      </c>
      <c r="D303">
        <v>5</v>
      </c>
      <c r="E303">
        <v>137.91999999999999</v>
      </c>
      <c r="F303" s="6">
        <f t="shared" si="4"/>
        <v>689.59999999999991</v>
      </c>
      <c r="G303" t="str">
        <f>_xlfn.XLOOKUP(Metas[[#This Row],[Nombre Producto]],'Catalogo de Productos'!A:A,'Catalogo de Productos'!F:F,0,0)</f>
        <v>TERMOMETROS</v>
      </c>
    </row>
    <row r="304" spans="1:7" x14ac:dyDescent="0.25">
      <c r="A304" s="5">
        <v>45688</v>
      </c>
      <c r="B304" t="s">
        <v>15</v>
      </c>
      <c r="C304" t="s">
        <v>47</v>
      </c>
      <c r="D304">
        <v>160</v>
      </c>
      <c r="E304">
        <v>505.86</v>
      </c>
      <c r="F304" s="23">
        <f t="shared" si="4"/>
        <v>80937.600000000006</v>
      </c>
      <c r="G304" t="str">
        <f>_xlfn.XLOOKUP(Metas[[#This Row],[Nombre Producto]],'Catalogo de Productos'!A:A,'Catalogo de Productos'!F:F,0,0)</f>
        <v>NEBULIZADORES</v>
      </c>
    </row>
    <row r="305" spans="1:7" x14ac:dyDescent="0.25">
      <c r="A305" s="5">
        <v>45688</v>
      </c>
      <c r="B305" t="s">
        <v>18</v>
      </c>
      <c r="C305" t="s">
        <v>47</v>
      </c>
      <c r="D305">
        <v>320</v>
      </c>
      <c r="E305">
        <v>547.24</v>
      </c>
      <c r="F305" s="6">
        <f t="shared" si="4"/>
        <v>175116.79999999999</v>
      </c>
      <c r="G305" t="str">
        <f>_xlfn.XLOOKUP(Metas[[#This Row],[Nombre Producto]],'Catalogo de Productos'!A:A,'Catalogo de Productos'!F:F,0,0)</f>
        <v>NEBULIZADORES</v>
      </c>
    </row>
    <row r="306" spans="1:7" x14ac:dyDescent="0.25">
      <c r="A306" s="5">
        <v>45688</v>
      </c>
      <c r="B306" t="s">
        <v>21</v>
      </c>
      <c r="C306" t="s">
        <v>47</v>
      </c>
      <c r="D306">
        <v>240</v>
      </c>
      <c r="E306">
        <v>71.38</v>
      </c>
      <c r="F306" s="6">
        <f t="shared" si="4"/>
        <v>17131.199999999997</v>
      </c>
      <c r="G306" t="str">
        <f>_xlfn.XLOOKUP(Metas[[#This Row],[Nombre Producto]],'Catalogo de Productos'!A:A,'Catalogo de Productos'!F:F,0,0)</f>
        <v>TERMOMETROS</v>
      </c>
    </row>
    <row r="307" spans="1:7" x14ac:dyDescent="0.25">
      <c r="A307" s="5">
        <v>45716</v>
      </c>
      <c r="B307" t="s">
        <v>17</v>
      </c>
      <c r="C307" t="s">
        <v>46</v>
      </c>
      <c r="D307">
        <v>827.4</v>
      </c>
      <c r="E307" s="6">
        <v>498.65999999999997</v>
      </c>
      <c r="F307" s="23">
        <f t="shared" si="4"/>
        <v>412591.28399999999</v>
      </c>
      <c r="G307" t="str">
        <f>_xlfn.XLOOKUP(Metas[[#This Row],[Nombre Producto]],'Catalogo de Productos'!A:A,'Catalogo de Productos'!F:F,0,0)</f>
        <v>NEBULIZADORES</v>
      </c>
    </row>
    <row r="308" spans="1:7" x14ac:dyDescent="0.25">
      <c r="A308" s="5">
        <v>45716</v>
      </c>
      <c r="B308" t="s">
        <v>18</v>
      </c>
      <c r="C308" t="s">
        <v>46</v>
      </c>
      <c r="D308">
        <v>531.6</v>
      </c>
      <c r="E308" s="6">
        <v>525.59</v>
      </c>
      <c r="F308" s="6">
        <f t="shared" si="4"/>
        <v>279403.64400000003</v>
      </c>
      <c r="G308" t="str">
        <f>_xlfn.XLOOKUP(Metas[[#This Row],[Nombre Producto]],'Catalogo de Productos'!A:A,'Catalogo de Productos'!F:F,0,0)</f>
        <v>NEBULIZADORES</v>
      </c>
    </row>
    <row r="309" spans="1:7" x14ac:dyDescent="0.25">
      <c r="A309" s="5">
        <v>45716</v>
      </c>
      <c r="B309" t="s">
        <v>23</v>
      </c>
      <c r="C309" t="s">
        <v>46</v>
      </c>
      <c r="D309">
        <v>2640</v>
      </c>
      <c r="E309" s="6">
        <v>70.05</v>
      </c>
      <c r="F309" s="6">
        <f t="shared" si="4"/>
        <v>184932</v>
      </c>
      <c r="G309" t="str">
        <f>_xlfn.XLOOKUP(Metas[[#This Row],[Nombre Producto]],'Catalogo de Productos'!A:A,'Catalogo de Productos'!F:F,0,0)</f>
        <v>TERMOMETROS</v>
      </c>
    </row>
    <row r="310" spans="1:7" x14ac:dyDescent="0.25">
      <c r="A310" s="5">
        <v>45716</v>
      </c>
      <c r="B310" t="s">
        <v>10</v>
      </c>
      <c r="C310" t="s">
        <v>50</v>
      </c>
      <c r="D310">
        <v>6</v>
      </c>
      <c r="E310">
        <v>211.23000000000002</v>
      </c>
      <c r="F310" s="6">
        <f t="shared" si="4"/>
        <v>1267.3800000000001</v>
      </c>
      <c r="G310" t="str">
        <f>_xlfn.XLOOKUP(Metas[[#This Row],[Nombre Producto]],'Catalogo de Productos'!A:A,'Catalogo de Productos'!F:F,0,0)</f>
        <v>DISP MÉDICOS</v>
      </c>
    </row>
    <row r="311" spans="1:7" x14ac:dyDescent="0.25">
      <c r="A311" s="5">
        <v>45716</v>
      </c>
      <c r="B311" t="s">
        <v>11</v>
      </c>
      <c r="C311" t="s">
        <v>50</v>
      </c>
      <c r="D311">
        <v>6</v>
      </c>
      <c r="E311">
        <v>211.23000000000002</v>
      </c>
      <c r="F311" s="6">
        <f t="shared" si="4"/>
        <v>1267.3800000000001</v>
      </c>
      <c r="G311" t="str">
        <f>_xlfn.XLOOKUP(Metas[[#This Row],[Nombre Producto]],'Catalogo de Productos'!A:A,'Catalogo de Productos'!F:F,0,0)</f>
        <v>DISP MÉDICOS</v>
      </c>
    </row>
    <row r="312" spans="1:7" x14ac:dyDescent="0.25">
      <c r="A312" s="5">
        <v>45716</v>
      </c>
      <c r="B312" t="s">
        <v>12</v>
      </c>
      <c r="C312" t="s">
        <v>50</v>
      </c>
      <c r="D312">
        <v>6</v>
      </c>
      <c r="E312">
        <v>211.23000000000002</v>
      </c>
      <c r="F312" s="6">
        <f t="shared" si="4"/>
        <v>1267.3800000000001</v>
      </c>
      <c r="G312" t="str">
        <f>_xlfn.XLOOKUP(Metas[[#This Row],[Nombre Producto]],'Catalogo de Productos'!A:A,'Catalogo de Productos'!F:F,0,0)</f>
        <v>DISP MÉDICOS</v>
      </c>
    </row>
    <row r="313" spans="1:7" x14ac:dyDescent="0.25">
      <c r="A313" s="5">
        <v>45716</v>
      </c>
      <c r="B313" t="s">
        <v>21</v>
      </c>
      <c r="C313" t="s">
        <v>50</v>
      </c>
      <c r="D313">
        <v>240</v>
      </c>
      <c r="E313">
        <v>103.33999999999999</v>
      </c>
      <c r="F313" s="6">
        <f t="shared" si="4"/>
        <v>24801.599999999999</v>
      </c>
      <c r="G313" t="str">
        <f>_xlfn.XLOOKUP(Metas[[#This Row],[Nombre Producto]],'Catalogo de Productos'!A:A,'Catalogo de Productos'!F:F,0,0)</f>
        <v>TERMOMETROS</v>
      </c>
    </row>
    <row r="314" spans="1:7" x14ac:dyDescent="0.25">
      <c r="A314" s="5">
        <v>45716</v>
      </c>
      <c r="B314" t="s">
        <v>22</v>
      </c>
      <c r="C314" t="s">
        <v>50</v>
      </c>
      <c r="D314">
        <v>240</v>
      </c>
      <c r="E314">
        <v>103.33999999999999</v>
      </c>
      <c r="F314" s="6">
        <f t="shared" si="4"/>
        <v>24801.599999999999</v>
      </c>
      <c r="G314" t="str">
        <f>_xlfn.XLOOKUP(Metas[[#This Row],[Nombre Producto]],'Catalogo de Productos'!A:A,'Catalogo de Productos'!F:F,0,0)</f>
        <v>TERMOMETROS</v>
      </c>
    </row>
    <row r="315" spans="1:7" x14ac:dyDescent="0.25">
      <c r="A315" s="5">
        <v>45716</v>
      </c>
      <c r="B315" t="s">
        <v>16</v>
      </c>
      <c r="C315" t="s">
        <v>54</v>
      </c>
      <c r="D315">
        <v>10</v>
      </c>
      <c r="E315">
        <v>905.16</v>
      </c>
      <c r="F315" s="23">
        <f t="shared" si="4"/>
        <v>9051.6</v>
      </c>
      <c r="G315" t="str">
        <f>_xlfn.XLOOKUP(Metas[[#This Row],[Nombre Producto]],'Catalogo de Productos'!A:A,'Catalogo de Productos'!F:F,0,0)</f>
        <v>NEBULIZADORES</v>
      </c>
    </row>
    <row r="316" spans="1:7" x14ac:dyDescent="0.25">
      <c r="A316" s="5">
        <v>45716</v>
      </c>
      <c r="B316" t="s">
        <v>21</v>
      </c>
      <c r="C316" t="s">
        <v>54</v>
      </c>
      <c r="D316">
        <v>5</v>
      </c>
      <c r="E316">
        <v>137.91999999999999</v>
      </c>
      <c r="F316" s="6">
        <f t="shared" si="4"/>
        <v>689.59999999999991</v>
      </c>
      <c r="G316" t="str">
        <f>_xlfn.XLOOKUP(Metas[[#This Row],[Nombre Producto]],'Catalogo de Productos'!A:A,'Catalogo de Productos'!F:F,0,0)</f>
        <v>TERMOMETROS</v>
      </c>
    </row>
    <row r="317" spans="1:7" x14ac:dyDescent="0.25">
      <c r="A317" s="5">
        <v>45716</v>
      </c>
      <c r="B317" t="s">
        <v>22</v>
      </c>
      <c r="C317" t="s">
        <v>54</v>
      </c>
      <c r="D317">
        <v>5</v>
      </c>
      <c r="E317">
        <v>137.91999999999999</v>
      </c>
      <c r="F317" s="6">
        <f t="shared" si="4"/>
        <v>689.59999999999991</v>
      </c>
      <c r="G317" t="str">
        <f>_xlfn.XLOOKUP(Metas[[#This Row],[Nombre Producto]],'Catalogo de Productos'!A:A,'Catalogo de Productos'!F:F,0,0)</f>
        <v>TERMOMETROS</v>
      </c>
    </row>
    <row r="318" spans="1:7" x14ac:dyDescent="0.25">
      <c r="A318" s="5">
        <v>45716</v>
      </c>
      <c r="B318" t="s">
        <v>23</v>
      </c>
      <c r="C318" t="s">
        <v>54</v>
      </c>
      <c r="D318">
        <v>5</v>
      </c>
      <c r="E318">
        <v>137.91999999999999</v>
      </c>
      <c r="F318" s="6">
        <f t="shared" si="4"/>
        <v>689.59999999999991</v>
      </c>
      <c r="G318" t="str">
        <f>_xlfn.XLOOKUP(Metas[[#This Row],[Nombre Producto]],'Catalogo de Productos'!A:A,'Catalogo de Productos'!F:F,0,0)</f>
        <v>TERMOMETROS</v>
      </c>
    </row>
    <row r="319" spans="1:7" x14ac:dyDescent="0.25">
      <c r="A319" s="5">
        <v>45716</v>
      </c>
      <c r="B319" t="s">
        <v>24</v>
      </c>
      <c r="C319" t="s">
        <v>54</v>
      </c>
      <c r="D319">
        <v>5</v>
      </c>
      <c r="E319">
        <v>137.91999999999999</v>
      </c>
      <c r="F319" s="6">
        <f t="shared" si="4"/>
        <v>689.59999999999991</v>
      </c>
      <c r="G319" t="str">
        <f>_xlfn.XLOOKUP(Metas[[#This Row],[Nombre Producto]],'Catalogo de Productos'!A:A,'Catalogo de Productos'!F:F,0,0)</f>
        <v>TERMOMETROS</v>
      </c>
    </row>
    <row r="320" spans="1:7" x14ac:dyDescent="0.25">
      <c r="A320" s="5">
        <v>45716</v>
      </c>
      <c r="B320" t="s">
        <v>15</v>
      </c>
      <c r="C320" t="s">
        <v>47</v>
      </c>
      <c r="D320">
        <v>160</v>
      </c>
      <c r="E320">
        <v>505.86</v>
      </c>
      <c r="F320" s="23">
        <f t="shared" si="4"/>
        <v>80937.600000000006</v>
      </c>
      <c r="G320" t="str">
        <f>_xlfn.XLOOKUP(Metas[[#This Row],[Nombre Producto]],'Catalogo de Productos'!A:A,'Catalogo de Productos'!F:F,0,0)</f>
        <v>NEBULIZADORES</v>
      </c>
    </row>
    <row r="321" spans="1:7" x14ac:dyDescent="0.25">
      <c r="A321" s="5">
        <v>45716</v>
      </c>
      <c r="B321" t="s">
        <v>18</v>
      </c>
      <c r="C321" t="s">
        <v>47</v>
      </c>
      <c r="D321">
        <v>320</v>
      </c>
      <c r="E321">
        <v>547.24</v>
      </c>
      <c r="F321" s="6">
        <f t="shared" si="4"/>
        <v>175116.79999999999</v>
      </c>
      <c r="G321" t="str">
        <f>_xlfn.XLOOKUP(Metas[[#This Row],[Nombre Producto]],'Catalogo de Productos'!A:A,'Catalogo de Productos'!F:F,0,0)</f>
        <v>NEBULIZADORES</v>
      </c>
    </row>
    <row r="322" spans="1:7" x14ac:dyDescent="0.25">
      <c r="A322" s="5">
        <v>45716</v>
      </c>
      <c r="B322" t="s">
        <v>21</v>
      </c>
      <c r="C322" t="s">
        <v>47</v>
      </c>
      <c r="D322">
        <v>240</v>
      </c>
      <c r="E322">
        <v>71.38</v>
      </c>
      <c r="F322" s="6">
        <f t="shared" si="4"/>
        <v>17131.199999999997</v>
      </c>
      <c r="G322" t="str">
        <f>_xlfn.XLOOKUP(Metas[[#This Row],[Nombre Producto]],'Catalogo de Productos'!A:A,'Catalogo de Productos'!F:F,0,0)</f>
        <v>TERMOMETROS</v>
      </c>
    </row>
    <row r="323" spans="1:7" x14ac:dyDescent="0.25">
      <c r="A323" s="5">
        <v>45716</v>
      </c>
      <c r="B323" t="s">
        <v>57</v>
      </c>
      <c r="C323" t="s">
        <v>56</v>
      </c>
      <c r="D323">
        <v>720</v>
      </c>
      <c r="E323">
        <v>15.09</v>
      </c>
      <c r="F323" s="6">
        <f t="shared" si="4"/>
        <v>10864.8</v>
      </c>
      <c r="G323" t="str">
        <f>_xlfn.XLOOKUP(Metas[[#This Row],[Nombre Producto]],'Catalogo de Productos'!A:A,'Catalogo de Productos'!F:F,0,0)</f>
        <v>AROMATIZANTES</v>
      </c>
    </row>
    <row r="324" spans="1:7" x14ac:dyDescent="0.25">
      <c r="A324" s="5">
        <v>45716</v>
      </c>
      <c r="B324" t="s">
        <v>58</v>
      </c>
      <c r="C324" t="s">
        <v>56</v>
      </c>
      <c r="D324">
        <v>720</v>
      </c>
      <c r="E324">
        <v>15.09</v>
      </c>
      <c r="F324" s="6">
        <f t="shared" ref="F324:F387" si="5">D324*E324</f>
        <v>10864.8</v>
      </c>
      <c r="G324" t="str">
        <f>_xlfn.XLOOKUP(Metas[[#This Row],[Nombre Producto]],'Catalogo de Productos'!A:A,'Catalogo de Productos'!F:F,0,0)</f>
        <v>AROMATIZANTES</v>
      </c>
    </row>
    <row r="325" spans="1:7" x14ac:dyDescent="0.25">
      <c r="A325" s="5">
        <v>45716</v>
      </c>
      <c r="B325" t="s">
        <v>16</v>
      </c>
      <c r="C325" t="s">
        <v>52</v>
      </c>
      <c r="D325">
        <v>500</v>
      </c>
      <c r="E325">
        <v>599.94000000000005</v>
      </c>
      <c r="F325" s="23">
        <f t="shared" si="5"/>
        <v>299970</v>
      </c>
      <c r="G325" t="str">
        <f>_xlfn.XLOOKUP(Metas[[#This Row],[Nombre Producto]],'Catalogo de Productos'!A:A,'Catalogo de Productos'!F:F,0,0)</f>
        <v>NEBULIZADORES</v>
      </c>
    </row>
    <row r="326" spans="1:7" x14ac:dyDescent="0.25">
      <c r="A326" s="5">
        <v>45716</v>
      </c>
      <c r="B326" t="s">
        <v>15</v>
      </c>
      <c r="C326" t="s">
        <v>52</v>
      </c>
      <c r="D326">
        <v>500</v>
      </c>
      <c r="E326">
        <v>587.41</v>
      </c>
      <c r="F326" s="23">
        <f t="shared" si="5"/>
        <v>293705</v>
      </c>
      <c r="G326" t="str">
        <f>_xlfn.XLOOKUP(Metas[[#This Row],[Nombre Producto]],'Catalogo de Productos'!A:A,'Catalogo de Productos'!F:F,0,0)</f>
        <v>NEBULIZADORES</v>
      </c>
    </row>
    <row r="327" spans="1:7" x14ac:dyDescent="0.25">
      <c r="A327" s="5">
        <v>45716</v>
      </c>
      <c r="B327" t="s">
        <v>18</v>
      </c>
      <c r="C327" t="s">
        <v>52</v>
      </c>
      <c r="D327">
        <v>250</v>
      </c>
      <c r="E327">
        <v>646.80999999999995</v>
      </c>
      <c r="F327" s="6">
        <f t="shared" si="5"/>
        <v>161702.5</v>
      </c>
      <c r="G327" t="str">
        <f>_xlfn.XLOOKUP(Metas[[#This Row],[Nombre Producto]],'Catalogo de Productos'!A:A,'Catalogo de Productos'!F:F,0,0)</f>
        <v>NEBULIZADORES</v>
      </c>
    </row>
    <row r="328" spans="1:7" x14ac:dyDescent="0.25">
      <c r="A328" s="5">
        <v>45716</v>
      </c>
      <c r="B328" t="s">
        <v>25</v>
      </c>
      <c r="C328" t="s">
        <v>52</v>
      </c>
      <c r="D328">
        <v>250</v>
      </c>
      <c r="E328">
        <v>646.80999999999995</v>
      </c>
      <c r="F328" s="6">
        <f t="shared" si="5"/>
        <v>161702.5</v>
      </c>
      <c r="G328" t="str">
        <f>_xlfn.XLOOKUP(Metas[[#This Row],[Nombre Producto]],'Catalogo de Productos'!A:A,'Catalogo de Productos'!F:F,0,0)</f>
        <v>NEBULIZADORES</v>
      </c>
    </row>
    <row r="329" spans="1:7" x14ac:dyDescent="0.25">
      <c r="A329" s="5">
        <v>45716</v>
      </c>
      <c r="B329" t="s">
        <v>21</v>
      </c>
      <c r="C329" t="s">
        <v>52</v>
      </c>
      <c r="D329">
        <v>250</v>
      </c>
      <c r="E329">
        <v>84.02</v>
      </c>
      <c r="F329" s="6">
        <f t="shared" si="5"/>
        <v>21005</v>
      </c>
      <c r="G329" t="str">
        <f>_xlfn.XLOOKUP(Metas[[#This Row],[Nombre Producto]],'Catalogo de Productos'!A:A,'Catalogo de Productos'!F:F,0,0)</f>
        <v>TERMOMETROS</v>
      </c>
    </row>
    <row r="330" spans="1:7" x14ac:dyDescent="0.25">
      <c r="A330" s="5">
        <v>45716</v>
      </c>
      <c r="B330" t="s">
        <v>22</v>
      </c>
      <c r="C330" t="s">
        <v>52</v>
      </c>
      <c r="D330">
        <v>250</v>
      </c>
      <c r="E330">
        <v>84.02</v>
      </c>
      <c r="F330" s="6">
        <f t="shared" si="5"/>
        <v>21005</v>
      </c>
      <c r="G330" t="str">
        <f>_xlfn.XLOOKUP(Metas[[#This Row],[Nombre Producto]],'Catalogo de Productos'!A:A,'Catalogo de Productos'!F:F,0,0)</f>
        <v>TERMOMETROS</v>
      </c>
    </row>
    <row r="331" spans="1:7" x14ac:dyDescent="0.25">
      <c r="A331" s="5">
        <v>45747</v>
      </c>
      <c r="B331" t="s">
        <v>17</v>
      </c>
      <c r="C331" t="s">
        <v>46</v>
      </c>
      <c r="D331">
        <v>910.1400000000001</v>
      </c>
      <c r="E331" s="6">
        <v>498.65999999999997</v>
      </c>
      <c r="F331" s="23">
        <f t="shared" si="5"/>
        <v>453850.41240000003</v>
      </c>
      <c r="G331" t="str">
        <f>_xlfn.XLOOKUP(Metas[[#This Row],[Nombre Producto]],'Catalogo de Productos'!A:A,'Catalogo de Productos'!F:F,0,0)</f>
        <v>NEBULIZADORES</v>
      </c>
    </row>
    <row r="332" spans="1:7" x14ac:dyDescent="0.25">
      <c r="A332" s="5">
        <v>45747</v>
      </c>
      <c r="B332" t="s">
        <v>18</v>
      </c>
      <c r="C332" t="s">
        <v>46</v>
      </c>
      <c r="D332">
        <v>584.7600000000001</v>
      </c>
      <c r="E332" s="6">
        <v>525.59</v>
      </c>
      <c r="F332" s="6">
        <f t="shared" si="5"/>
        <v>307344.00840000005</v>
      </c>
      <c r="G332" t="str">
        <f>_xlfn.XLOOKUP(Metas[[#This Row],[Nombre Producto]],'Catalogo de Productos'!A:A,'Catalogo de Productos'!F:F,0,0)</f>
        <v>NEBULIZADORES</v>
      </c>
    </row>
    <row r="333" spans="1:7" x14ac:dyDescent="0.25">
      <c r="A333" s="5">
        <v>45747</v>
      </c>
      <c r="B333" t="s">
        <v>23</v>
      </c>
      <c r="C333" t="s">
        <v>46</v>
      </c>
      <c r="D333">
        <v>2904.0000000000005</v>
      </c>
      <c r="E333" s="6">
        <v>70.05</v>
      </c>
      <c r="F333" s="6">
        <f t="shared" si="5"/>
        <v>203425.2</v>
      </c>
      <c r="G333" t="str">
        <f>_xlfn.XLOOKUP(Metas[[#This Row],[Nombre Producto]],'Catalogo de Productos'!A:A,'Catalogo de Productos'!F:F,0,0)</f>
        <v>TERMOMETROS</v>
      </c>
    </row>
    <row r="334" spans="1:7" x14ac:dyDescent="0.25">
      <c r="A334" s="5">
        <v>45747</v>
      </c>
      <c r="B334" t="s">
        <v>10</v>
      </c>
      <c r="C334" t="s">
        <v>50</v>
      </c>
      <c r="D334">
        <v>6.6000000000000005</v>
      </c>
      <c r="E334">
        <v>211.23000000000002</v>
      </c>
      <c r="F334" s="6">
        <f t="shared" si="5"/>
        <v>1394.1180000000002</v>
      </c>
      <c r="G334" t="str">
        <f>_xlfn.XLOOKUP(Metas[[#This Row],[Nombre Producto]],'Catalogo de Productos'!A:A,'Catalogo de Productos'!F:F,0,0)</f>
        <v>DISP MÉDICOS</v>
      </c>
    </row>
    <row r="335" spans="1:7" x14ac:dyDescent="0.25">
      <c r="A335" s="5">
        <v>45747</v>
      </c>
      <c r="B335" t="s">
        <v>11</v>
      </c>
      <c r="C335" t="s">
        <v>50</v>
      </c>
      <c r="D335">
        <v>6.6000000000000005</v>
      </c>
      <c r="E335">
        <v>211.23000000000002</v>
      </c>
      <c r="F335" s="6">
        <f t="shared" si="5"/>
        <v>1394.1180000000002</v>
      </c>
      <c r="G335" t="str">
        <f>_xlfn.XLOOKUP(Metas[[#This Row],[Nombre Producto]],'Catalogo de Productos'!A:A,'Catalogo de Productos'!F:F,0,0)</f>
        <v>DISP MÉDICOS</v>
      </c>
    </row>
    <row r="336" spans="1:7" x14ac:dyDescent="0.25">
      <c r="A336" s="5">
        <v>45747</v>
      </c>
      <c r="B336" t="s">
        <v>12</v>
      </c>
      <c r="C336" t="s">
        <v>50</v>
      </c>
      <c r="D336">
        <v>6.6000000000000005</v>
      </c>
      <c r="E336">
        <v>211.23000000000002</v>
      </c>
      <c r="F336" s="6">
        <f t="shared" si="5"/>
        <v>1394.1180000000002</v>
      </c>
      <c r="G336" t="str">
        <f>_xlfn.XLOOKUP(Metas[[#This Row],[Nombre Producto]],'Catalogo de Productos'!A:A,'Catalogo de Productos'!F:F,0,0)</f>
        <v>DISP MÉDICOS</v>
      </c>
    </row>
    <row r="337" spans="1:7" x14ac:dyDescent="0.25">
      <c r="A337" s="5">
        <v>45747</v>
      </c>
      <c r="B337" t="s">
        <v>21</v>
      </c>
      <c r="C337" t="s">
        <v>50</v>
      </c>
      <c r="D337">
        <v>264</v>
      </c>
      <c r="E337">
        <v>103.33999999999999</v>
      </c>
      <c r="F337" s="6">
        <f t="shared" si="5"/>
        <v>27281.759999999998</v>
      </c>
      <c r="G337" t="str">
        <f>_xlfn.XLOOKUP(Metas[[#This Row],[Nombre Producto]],'Catalogo de Productos'!A:A,'Catalogo de Productos'!F:F,0,0)</f>
        <v>TERMOMETROS</v>
      </c>
    </row>
    <row r="338" spans="1:7" x14ac:dyDescent="0.25">
      <c r="A338" s="5">
        <v>45747</v>
      </c>
      <c r="B338" t="s">
        <v>22</v>
      </c>
      <c r="C338" t="s">
        <v>50</v>
      </c>
      <c r="D338">
        <v>264</v>
      </c>
      <c r="E338">
        <v>103.33999999999999</v>
      </c>
      <c r="F338" s="6">
        <f t="shared" si="5"/>
        <v>27281.759999999998</v>
      </c>
      <c r="G338" t="str">
        <f>_xlfn.XLOOKUP(Metas[[#This Row],[Nombre Producto]],'Catalogo de Productos'!A:A,'Catalogo de Productos'!F:F,0,0)</f>
        <v>TERMOMETROS</v>
      </c>
    </row>
    <row r="339" spans="1:7" x14ac:dyDescent="0.25">
      <c r="A339" s="5">
        <v>45747</v>
      </c>
      <c r="B339" t="s">
        <v>16</v>
      </c>
      <c r="C339" t="s">
        <v>54</v>
      </c>
      <c r="D339">
        <v>11</v>
      </c>
      <c r="E339">
        <v>905.16</v>
      </c>
      <c r="F339" s="23">
        <f t="shared" si="5"/>
        <v>9956.76</v>
      </c>
      <c r="G339" t="str">
        <f>_xlfn.XLOOKUP(Metas[[#This Row],[Nombre Producto]],'Catalogo de Productos'!A:A,'Catalogo de Productos'!F:F,0,0)</f>
        <v>NEBULIZADORES</v>
      </c>
    </row>
    <row r="340" spans="1:7" x14ac:dyDescent="0.25">
      <c r="A340" s="5">
        <v>45747</v>
      </c>
      <c r="B340" t="s">
        <v>21</v>
      </c>
      <c r="C340" t="s">
        <v>54</v>
      </c>
      <c r="D340">
        <v>5.5</v>
      </c>
      <c r="E340">
        <v>137.91999999999999</v>
      </c>
      <c r="F340" s="6">
        <f t="shared" si="5"/>
        <v>758.56</v>
      </c>
      <c r="G340" t="str">
        <f>_xlfn.XLOOKUP(Metas[[#This Row],[Nombre Producto]],'Catalogo de Productos'!A:A,'Catalogo de Productos'!F:F,0,0)</f>
        <v>TERMOMETROS</v>
      </c>
    </row>
    <row r="341" spans="1:7" x14ac:dyDescent="0.25">
      <c r="A341" s="5">
        <v>45747</v>
      </c>
      <c r="B341" t="s">
        <v>22</v>
      </c>
      <c r="C341" t="s">
        <v>54</v>
      </c>
      <c r="D341">
        <v>5.5</v>
      </c>
      <c r="E341">
        <v>137.91999999999999</v>
      </c>
      <c r="F341" s="6">
        <f t="shared" si="5"/>
        <v>758.56</v>
      </c>
      <c r="G341" t="str">
        <f>_xlfn.XLOOKUP(Metas[[#This Row],[Nombre Producto]],'Catalogo de Productos'!A:A,'Catalogo de Productos'!F:F,0,0)</f>
        <v>TERMOMETROS</v>
      </c>
    </row>
    <row r="342" spans="1:7" x14ac:dyDescent="0.25">
      <c r="A342" s="5">
        <v>45747</v>
      </c>
      <c r="B342" t="s">
        <v>23</v>
      </c>
      <c r="C342" t="s">
        <v>54</v>
      </c>
      <c r="D342">
        <v>5.5</v>
      </c>
      <c r="E342">
        <v>137.91999999999999</v>
      </c>
      <c r="F342" s="6">
        <f t="shared" si="5"/>
        <v>758.56</v>
      </c>
      <c r="G342" t="str">
        <f>_xlfn.XLOOKUP(Metas[[#This Row],[Nombre Producto]],'Catalogo de Productos'!A:A,'Catalogo de Productos'!F:F,0,0)</f>
        <v>TERMOMETROS</v>
      </c>
    </row>
    <row r="343" spans="1:7" x14ac:dyDescent="0.25">
      <c r="A343" s="5">
        <v>45747</v>
      </c>
      <c r="B343" t="s">
        <v>24</v>
      </c>
      <c r="C343" t="s">
        <v>54</v>
      </c>
      <c r="D343">
        <v>5.5</v>
      </c>
      <c r="E343">
        <v>137.91999999999999</v>
      </c>
      <c r="F343" s="6">
        <f t="shared" si="5"/>
        <v>758.56</v>
      </c>
      <c r="G343" t="str">
        <f>_xlfn.XLOOKUP(Metas[[#This Row],[Nombre Producto]],'Catalogo de Productos'!A:A,'Catalogo de Productos'!F:F,0,0)</f>
        <v>TERMOMETROS</v>
      </c>
    </row>
    <row r="344" spans="1:7" x14ac:dyDescent="0.25">
      <c r="A344" s="5">
        <v>45747</v>
      </c>
      <c r="B344" t="s">
        <v>15</v>
      </c>
      <c r="C344" t="s">
        <v>47</v>
      </c>
      <c r="D344">
        <v>172.8</v>
      </c>
      <c r="E344">
        <v>505.86</v>
      </c>
      <c r="F344" s="23">
        <f t="shared" si="5"/>
        <v>87412.608000000007</v>
      </c>
      <c r="G344" t="str">
        <f>_xlfn.XLOOKUP(Metas[[#This Row],[Nombre Producto]],'Catalogo de Productos'!A:A,'Catalogo de Productos'!F:F,0,0)</f>
        <v>NEBULIZADORES</v>
      </c>
    </row>
    <row r="345" spans="1:7" x14ac:dyDescent="0.25">
      <c r="A345" s="5">
        <v>45747</v>
      </c>
      <c r="B345" t="s">
        <v>18</v>
      </c>
      <c r="C345" t="s">
        <v>47</v>
      </c>
      <c r="D345">
        <v>345.6</v>
      </c>
      <c r="E345">
        <v>547.24</v>
      </c>
      <c r="F345" s="6">
        <f t="shared" si="5"/>
        <v>189126.14400000003</v>
      </c>
      <c r="G345" t="str">
        <f>_xlfn.XLOOKUP(Metas[[#This Row],[Nombre Producto]],'Catalogo de Productos'!A:A,'Catalogo de Productos'!F:F,0,0)</f>
        <v>NEBULIZADORES</v>
      </c>
    </row>
    <row r="346" spans="1:7" x14ac:dyDescent="0.25">
      <c r="A346" s="5">
        <v>45747</v>
      </c>
      <c r="B346" t="s">
        <v>21</v>
      </c>
      <c r="C346" t="s">
        <v>47</v>
      </c>
      <c r="D346">
        <v>259.20000000000005</v>
      </c>
      <c r="E346">
        <v>71.38</v>
      </c>
      <c r="F346" s="6">
        <f t="shared" si="5"/>
        <v>18501.696000000004</v>
      </c>
      <c r="G346" t="str">
        <f>_xlfn.XLOOKUP(Metas[[#This Row],[Nombre Producto]],'Catalogo de Productos'!A:A,'Catalogo de Productos'!F:F,0,0)</f>
        <v>TERMOMETROS</v>
      </c>
    </row>
    <row r="347" spans="1:7" x14ac:dyDescent="0.25">
      <c r="A347" s="5">
        <v>45747</v>
      </c>
      <c r="B347" t="s">
        <v>57</v>
      </c>
      <c r="C347" t="s">
        <v>56</v>
      </c>
      <c r="D347">
        <v>720</v>
      </c>
      <c r="E347">
        <v>15.09</v>
      </c>
      <c r="F347" s="6">
        <f t="shared" si="5"/>
        <v>10864.8</v>
      </c>
      <c r="G347" t="str">
        <f>_xlfn.XLOOKUP(Metas[[#This Row],[Nombre Producto]],'Catalogo de Productos'!A:A,'Catalogo de Productos'!F:F,0,0)</f>
        <v>AROMATIZANTES</v>
      </c>
    </row>
    <row r="348" spans="1:7" x14ac:dyDescent="0.25">
      <c r="A348" s="5">
        <v>45747</v>
      </c>
      <c r="B348" t="s">
        <v>58</v>
      </c>
      <c r="C348" t="s">
        <v>56</v>
      </c>
      <c r="D348">
        <v>720</v>
      </c>
      <c r="E348">
        <v>15.09</v>
      </c>
      <c r="F348" s="6">
        <f t="shared" si="5"/>
        <v>10864.8</v>
      </c>
      <c r="G348" t="str">
        <f>_xlfn.XLOOKUP(Metas[[#This Row],[Nombre Producto]],'Catalogo de Productos'!A:A,'Catalogo de Productos'!F:F,0,0)</f>
        <v>AROMATIZANTES</v>
      </c>
    </row>
    <row r="349" spans="1:7" x14ac:dyDescent="0.25">
      <c r="A349" s="5">
        <v>45747</v>
      </c>
      <c r="B349" t="s">
        <v>16</v>
      </c>
      <c r="C349" t="s">
        <v>52</v>
      </c>
      <c r="D349">
        <v>525</v>
      </c>
      <c r="E349">
        <v>599.94000000000005</v>
      </c>
      <c r="F349" s="23">
        <f t="shared" si="5"/>
        <v>314968.5</v>
      </c>
      <c r="G349" t="str">
        <f>_xlfn.XLOOKUP(Metas[[#This Row],[Nombre Producto]],'Catalogo de Productos'!A:A,'Catalogo de Productos'!F:F,0,0)</f>
        <v>NEBULIZADORES</v>
      </c>
    </row>
    <row r="350" spans="1:7" x14ac:dyDescent="0.25">
      <c r="A350" s="5">
        <v>45747</v>
      </c>
      <c r="B350" t="s">
        <v>15</v>
      </c>
      <c r="C350" t="s">
        <v>52</v>
      </c>
      <c r="D350">
        <v>525</v>
      </c>
      <c r="E350">
        <v>587.41</v>
      </c>
      <c r="F350" s="23">
        <f t="shared" si="5"/>
        <v>308390.25</v>
      </c>
      <c r="G350" t="str">
        <f>_xlfn.XLOOKUP(Metas[[#This Row],[Nombre Producto]],'Catalogo de Productos'!A:A,'Catalogo de Productos'!F:F,0,0)</f>
        <v>NEBULIZADORES</v>
      </c>
    </row>
    <row r="351" spans="1:7" x14ac:dyDescent="0.25">
      <c r="A351" s="5">
        <v>45747</v>
      </c>
      <c r="B351" t="s">
        <v>18</v>
      </c>
      <c r="C351" t="s">
        <v>52</v>
      </c>
      <c r="D351">
        <v>262.5</v>
      </c>
      <c r="E351">
        <v>646.80999999999995</v>
      </c>
      <c r="F351" s="6">
        <f t="shared" si="5"/>
        <v>169787.625</v>
      </c>
      <c r="G351" t="str">
        <f>_xlfn.XLOOKUP(Metas[[#This Row],[Nombre Producto]],'Catalogo de Productos'!A:A,'Catalogo de Productos'!F:F,0,0)</f>
        <v>NEBULIZADORES</v>
      </c>
    </row>
    <row r="352" spans="1:7" x14ac:dyDescent="0.25">
      <c r="A352" s="5">
        <v>45747</v>
      </c>
      <c r="B352" t="s">
        <v>25</v>
      </c>
      <c r="C352" t="s">
        <v>52</v>
      </c>
      <c r="D352">
        <v>262.5</v>
      </c>
      <c r="E352">
        <v>646.80999999999995</v>
      </c>
      <c r="F352" s="6">
        <f t="shared" si="5"/>
        <v>169787.625</v>
      </c>
      <c r="G352" t="str">
        <f>_xlfn.XLOOKUP(Metas[[#This Row],[Nombre Producto]],'Catalogo de Productos'!A:A,'Catalogo de Productos'!F:F,0,0)</f>
        <v>NEBULIZADORES</v>
      </c>
    </row>
    <row r="353" spans="1:7" x14ac:dyDescent="0.25">
      <c r="A353" s="5">
        <v>45747</v>
      </c>
      <c r="B353" t="s">
        <v>21</v>
      </c>
      <c r="C353" t="s">
        <v>52</v>
      </c>
      <c r="D353">
        <v>262.5</v>
      </c>
      <c r="E353">
        <v>84.02</v>
      </c>
      <c r="F353" s="6">
        <f t="shared" si="5"/>
        <v>22055.25</v>
      </c>
      <c r="G353" t="str">
        <f>_xlfn.XLOOKUP(Metas[[#This Row],[Nombre Producto]],'Catalogo de Productos'!A:A,'Catalogo de Productos'!F:F,0,0)</f>
        <v>TERMOMETROS</v>
      </c>
    </row>
    <row r="354" spans="1:7" x14ac:dyDescent="0.25">
      <c r="A354" s="5">
        <v>45747</v>
      </c>
      <c r="B354" t="s">
        <v>22</v>
      </c>
      <c r="C354" t="s">
        <v>52</v>
      </c>
      <c r="D354">
        <v>262.5</v>
      </c>
      <c r="E354">
        <v>84.02</v>
      </c>
      <c r="F354" s="6">
        <f t="shared" si="5"/>
        <v>22055.25</v>
      </c>
      <c r="G354" t="str">
        <f>_xlfn.XLOOKUP(Metas[[#This Row],[Nombre Producto]],'Catalogo de Productos'!A:A,'Catalogo de Productos'!F:F,0,0)</f>
        <v>TERMOMETROS</v>
      </c>
    </row>
    <row r="355" spans="1:7" x14ac:dyDescent="0.25">
      <c r="A355" s="5">
        <v>45777</v>
      </c>
      <c r="B355" t="s">
        <v>17</v>
      </c>
      <c r="C355" t="s">
        <v>46</v>
      </c>
      <c r="D355">
        <v>1001.1540000000002</v>
      </c>
      <c r="E355" s="6">
        <v>498.65999999999997</v>
      </c>
      <c r="F355" s="23">
        <f t="shared" si="5"/>
        <v>499235.45364000008</v>
      </c>
      <c r="G355" t="str">
        <f>_xlfn.XLOOKUP(Metas[[#This Row],[Nombre Producto]],'Catalogo de Productos'!A:A,'Catalogo de Productos'!F:F,0,0)</f>
        <v>NEBULIZADORES</v>
      </c>
    </row>
    <row r="356" spans="1:7" x14ac:dyDescent="0.25">
      <c r="A356" s="5">
        <v>45777</v>
      </c>
      <c r="B356" t="s">
        <v>18</v>
      </c>
      <c r="C356" t="s">
        <v>46</v>
      </c>
      <c r="D356">
        <v>643.23600000000022</v>
      </c>
      <c r="E356" s="6">
        <v>525.59</v>
      </c>
      <c r="F356" s="6">
        <f t="shared" si="5"/>
        <v>338078.40924000012</v>
      </c>
      <c r="G356" t="str">
        <f>_xlfn.XLOOKUP(Metas[[#This Row],[Nombre Producto]],'Catalogo de Productos'!A:A,'Catalogo de Productos'!F:F,0,0)</f>
        <v>NEBULIZADORES</v>
      </c>
    </row>
    <row r="357" spans="1:7" x14ac:dyDescent="0.25">
      <c r="A357" s="5">
        <v>45777</v>
      </c>
      <c r="B357" t="s">
        <v>23</v>
      </c>
      <c r="C357" t="s">
        <v>46</v>
      </c>
      <c r="D357">
        <v>3194.4000000000005</v>
      </c>
      <c r="E357" s="6">
        <v>70.05</v>
      </c>
      <c r="F357" s="6">
        <f t="shared" si="5"/>
        <v>223767.72000000003</v>
      </c>
      <c r="G357" t="str">
        <f>_xlfn.XLOOKUP(Metas[[#This Row],[Nombre Producto]],'Catalogo de Productos'!A:A,'Catalogo de Productos'!F:F,0,0)</f>
        <v>TERMOMETROS</v>
      </c>
    </row>
    <row r="358" spans="1:7" x14ac:dyDescent="0.25">
      <c r="A358" s="5">
        <v>45777</v>
      </c>
      <c r="B358" t="s">
        <v>10</v>
      </c>
      <c r="C358" t="s">
        <v>50</v>
      </c>
      <c r="D358">
        <v>7.2600000000000016</v>
      </c>
      <c r="E358">
        <v>211.23000000000002</v>
      </c>
      <c r="F358" s="6">
        <f t="shared" si="5"/>
        <v>1533.5298000000005</v>
      </c>
      <c r="G358" t="str">
        <f>_xlfn.XLOOKUP(Metas[[#This Row],[Nombre Producto]],'Catalogo de Productos'!A:A,'Catalogo de Productos'!F:F,0,0)</f>
        <v>DISP MÉDICOS</v>
      </c>
    </row>
    <row r="359" spans="1:7" x14ac:dyDescent="0.25">
      <c r="A359" s="5">
        <v>45777</v>
      </c>
      <c r="B359" t="s">
        <v>11</v>
      </c>
      <c r="C359" t="s">
        <v>50</v>
      </c>
      <c r="D359">
        <v>7.2600000000000016</v>
      </c>
      <c r="E359">
        <v>211.23000000000002</v>
      </c>
      <c r="F359" s="6">
        <f t="shared" si="5"/>
        <v>1533.5298000000005</v>
      </c>
      <c r="G359" t="str">
        <f>_xlfn.XLOOKUP(Metas[[#This Row],[Nombre Producto]],'Catalogo de Productos'!A:A,'Catalogo de Productos'!F:F,0,0)</f>
        <v>DISP MÉDICOS</v>
      </c>
    </row>
    <row r="360" spans="1:7" x14ac:dyDescent="0.25">
      <c r="A360" s="5">
        <v>45777</v>
      </c>
      <c r="B360" t="s">
        <v>12</v>
      </c>
      <c r="C360" t="s">
        <v>50</v>
      </c>
      <c r="D360">
        <v>7.2600000000000016</v>
      </c>
      <c r="E360">
        <v>211.23000000000002</v>
      </c>
      <c r="F360" s="6">
        <f t="shared" si="5"/>
        <v>1533.5298000000005</v>
      </c>
      <c r="G360" t="str">
        <f>_xlfn.XLOOKUP(Metas[[#This Row],[Nombre Producto]],'Catalogo de Productos'!A:A,'Catalogo de Productos'!F:F,0,0)</f>
        <v>DISP MÉDICOS</v>
      </c>
    </row>
    <row r="361" spans="1:7" x14ac:dyDescent="0.25">
      <c r="A361" s="5">
        <v>45777</v>
      </c>
      <c r="B361" t="s">
        <v>21</v>
      </c>
      <c r="C361" t="s">
        <v>50</v>
      </c>
      <c r="D361">
        <v>290.40000000000003</v>
      </c>
      <c r="E361">
        <v>103.33999999999999</v>
      </c>
      <c r="F361" s="6">
        <f t="shared" si="5"/>
        <v>30009.936000000002</v>
      </c>
      <c r="G361" t="str">
        <f>_xlfn.XLOOKUP(Metas[[#This Row],[Nombre Producto]],'Catalogo de Productos'!A:A,'Catalogo de Productos'!F:F,0,0)</f>
        <v>TERMOMETROS</v>
      </c>
    </row>
    <row r="362" spans="1:7" x14ac:dyDescent="0.25">
      <c r="A362" s="5">
        <v>45777</v>
      </c>
      <c r="B362" t="s">
        <v>22</v>
      </c>
      <c r="C362" t="s">
        <v>50</v>
      </c>
      <c r="D362">
        <v>290.40000000000003</v>
      </c>
      <c r="E362">
        <v>103.33999999999999</v>
      </c>
      <c r="F362" s="6">
        <f t="shared" si="5"/>
        <v>30009.936000000002</v>
      </c>
      <c r="G362" t="str">
        <f>_xlfn.XLOOKUP(Metas[[#This Row],[Nombre Producto]],'Catalogo de Productos'!A:A,'Catalogo de Productos'!F:F,0,0)</f>
        <v>TERMOMETROS</v>
      </c>
    </row>
    <row r="363" spans="1:7" x14ac:dyDescent="0.25">
      <c r="A363" s="5">
        <v>45777</v>
      </c>
      <c r="B363" t="s">
        <v>16</v>
      </c>
      <c r="C363" t="s">
        <v>54</v>
      </c>
      <c r="D363">
        <v>12.100000000000001</v>
      </c>
      <c r="E363">
        <v>905.16</v>
      </c>
      <c r="F363" s="23">
        <f t="shared" si="5"/>
        <v>10952.436000000002</v>
      </c>
      <c r="G363" t="str">
        <f>_xlfn.XLOOKUP(Metas[[#This Row],[Nombre Producto]],'Catalogo de Productos'!A:A,'Catalogo de Productos'!F:F,0,0)</f>
        <v>NEBULIZADORES</v>
      </c>
    </row>
    <row r="364" spans="1:7" x14ac:dyDescent="0.25">
      <c r="A364" s="5">
        <v>45777</v>
      </c>
      <c r="B364" t="s">
        <v>21</v>
      </c>
      <c r="C364" t="s">
        <v>54</v>
      </c>
      <c r="D364">
        <v>6.0500000000000007</v>
      </c>
      <c r="E364">
        <v>137.91999999999999</v>
      </c>
      <c r="F364" s="6">
        <f t="shared" si="5"/>
        <v>834.41600000000005</v>
      </c>
      <c r="G364" t="str">
        <f>_xlfn.XLOOKUP(Metas[[#This Row],[Nombre Producto]],'Catalogo de Productos'!A:A,'Catalogo de Productos'!F:F,0,0)</f>
        <v>TERMOMETROS</v>
      </c>
    </row>
    <row r="365" spans="1:7" x14ac:dyDescent="0.25">
      <c r="A365" s="5">
        <v>45777</v>
      </c>
      <c r="B365" t="s">
        <v>22</v>
      </c>
      <c r="C365" t="s">
        <v>54</v>
      </c>
      <c r="D365">
        <v>6.0500000000000007</v>
      </c>
      <c r="E365">
        <v>137.91999999999999</v>
      </c>
      <c r="F365" s="6">
        <f t="shared" si="5"/>
        <v>834.41600000000005</v>
      </c>
      <c r="G365" t="str">
        <f>_xlfn.XLOOKUP(Metas[[#This Row],[Nombre Producto]],'Catalogo de Productos'!A:A,'Catalogo de Productos'!F:F,0,0)</f>
        <v>TERMOMETROS</v>
      </c>
    </row>
    <row r="366" spans="1:7" x14ac:dyDescent="0.25">
      <c r="A366" s="5">
        <v>45777</v>
      </c>
      <c r="B366" t="s">
        <v>23</v>
      </c>
      <c r="C366" t="s">
        <v>54</v>
      </c>
      <c r="D366">
        <v>6.0500000000000007</v>
      </c>
      <c r="E366">
        <v>137.91999999999999</v>
      </c>
      <c r="F366" s="6">
        <f t="shared" si="5"/>
        <v>834.41600000000005</v>
      </c>
      <c r="G366" t="str">
        <f>_xlfn.XLOOKUP(Metas[[#This Row],[Nombre Producto]],'Catalogo de Productos'!A:A,'Catalogo de Productos'!F:F,0,0)</f>
        <v>TERMOMETROS</v>
      </c>
    </row>
    <row r="367" spans="1:7" x14ac:dyDescent="0.25">
      <c r="A367" s="5">
        <v>45777</v>
      </c>
      <c r="B367" t="s">
        <v>24</v>
      </c>
      <c r="C367" t="s">
        <v>54</v>
      </c>
      <c r="D367">
        <v>6.0500000000000007</v>
      </c>
      <c r="E367">
        <v>137.91999999999999</v>
      </c>
      <c r="F367" s="6">
        <f t="shared" si="5"/>
        <v>834.41600000000005</v>
      </c>
      <c r="G367" t="str">
        <f>_xlfn.XLOOKUP(Metas[[#This Row],[Nombre Producto]],'Catalogo de Productos'!A:A,'Catalogo de Productos'!F:F,0,0)</f>
        <v>TERMOMETROS</v>
      </c>
    </row>
    <row r="368" spans="1:7" x14ac:dyDescent="0.25">
      <c r="A368" s="5">
        <v>45777</v>
      </c>
      <c r="B368" t="s">
        <v>15</v>
      </c>
      <c r="C368" t="s">
        <v>47</v>
      </c>
      <c r="D368">
        <v>186.62400000000002</v>
      </c>
      <c r="E368">
        <v>505.86</v>
      </c>
      <c r="F368" s="23">
        <f t="shared" si="5"/>
        <v>94405.616640000007</v>
      </c>
      <c r="G368" t="str">
        <f>_xlfn.XLOOKUP(Metas[[#This Row],[Nombre Producto]],'Catalogo de Productos'!A:A,'Catalogo de Productos'!F:F,0,0)</f>
        <v>NEBULIZADORES</v>
      </c>
    </row>
    <row r="369" spans="1:7" x14ac:dyDescent="0.25">
      <c r="A369" s="5">
        <v>45777</v>
      </c>
      <c r="B369" t="s">
        <v>18</v>
      </c>
      <c r="C369" t="s">
        <v>47</v>
      </c>
      <c r="D369">
        <v>373.24800000000005</v>
      </c>
      <c r="E369">
        <v>547.24</v>
      </c>
      <c r="F369" s="6">
        <f t="shared" si="5"/>
        <v>204256.23552000002</v>
      </c>
      <c r="G369" t="str">
        <f>_xlfn.XLOOKUP(Metas[[#This Row],[Nombre Producto]],'Catalogo de Productos'!A:A,'Catalogo de Productos'!F:F,0,0)</f>
        <v>NEBULIZADORES</v>
      </c>
    </row>
    <row r="370" spans="1:7" x14ac:dyDescent="0.25">
      <c r="A370" s="5">
        <v>45777</v>
      </c>
      <c r="B370" t="s">
        <v>21</v>
      </c>
      <c r="C370" t="s">
        <v>47</v>
      </c>
      <c r="D370">
        <v>279.93600000000009</v>
      </c>
      <c r="E370">
        <v>71.38</v>
      </c>
      <c r="F370" s="6">
        <f t="shared" si="5"/>
        <v>19981.831680000007</v>
      </c>
      <c r="G370" t="str">
        <f>_xlfn.XLOOKUP(Metas[[#This Row],[Nombre Producto]],'Catalogo de Productos'!A:A,'Catalogo de Productos'!F:F,0,0)</f>
        <v>TERMOMETROS</v>
      </c>
    </row>
    <row r="371" spans="1:7" x14ac:dyDescent="0.25">
      <c r="A371" s="5">
        <v>45777</v>
      </c>
      <c r="B371" t="s">
        <v>57</v>
      </c>
      <c r="C371" t="s">
        <v>56</v>
      </c>
      <c r="D371">
        <v>720</v>
      </c>
      <c r="E371">
        <v>15.09</v>
      </c>
      <c r="F371" s="6">
        <f t="shared" si="5"/>
        <v>10864.8</v>
      </c>
      <c r="G371" t="str">
        <f>_xlfn.XLOOKUP(Metas[[#This Row],[Nombre Producto]],'Catalogo de Productos'!A:A,'Catalogo de Productos'!F:F,0,0)</f>
        <v>AROMATIZANTES</v>
      </c>
    </row>
    <row r="372" spans="1:7" x14ac:dyDescent="0.25">
      <c r="A372" s="5">
        <v>45777</v>
      </c>
      <c r="B372" t="s">
        <v>58</v>
      </c>
      <c r="C372" t="s">
        <v>56</v>
      </c>
      <c r="D372">
        <v>720</v>
      </c>
      <c r="E372">
        <v>15.09</v>
      </c>
      <c r="F372" s="6">
        <f t="shared" si="5"/>
        <v>10864.8</v>
      </c>
      <c r="G372" t="str">
        <f>_xlfn.XLOOKUP(Metas[[#This Row],[Nombre Producto]],'Catalogo de Productos'!A:A,'Catalogo de Productos'!F:F,0,0)</f>
        <v>AROMATIZANTES</v>
      </c>
    </row>
    <row r="373" spans="1:7" x14ac:dyDescent="0.25">
      <c r="A373" s="5">
        <v>45777</v>
      </c>
      <c r="B373" t="s">
        <v>16</v>
      </c>
      <c r="C373" t="s">
        <v>52</v>
      </c>
      <c r="D373">
        <v>551.25</v>
      </c>
      <c r="E373">
        <v>599.94000000000005</v>
      </c>
      <c r="F373" s="23">
        <f t="shared" si="5"/>
        <v>330716.92500000005</v>
      </c>
      <c r="G373" t="str">
        <f>_xlfn.XLOOKUP(Metas[[#This Row],[Nombre Producto]],'Catalogo de Productos'!A:A,'Catalogo de Productos'!F:F,0,0)</f>
        <v>NEBULIZADORES</v>
      </c>
    </row>
    <row r="374" spans="1:7" x14ac:dyDescent="0.25">
      <c r="A374" s="5">
        <v>45777</v>
      </c>
      <c r="B374" t="s">
        <v>15</v>
      </c>
      <c r="C374" t="s">
        <v>52</v>
      </c>
      <c r="D374">
        <v>551.25</v>
      </c>
      <c r="E374">
        <v>587.41</v>
      </c>
      <c r="F374" s="23">
        <f t="shared" si="5"/>
        <v>323809.76249999995</v>
      </c>
      <c r="G374" t="str">
        <f>_xlfn.XLOOKUP(Metas[[#This Row],[Nombre Producto]],'Catalogo de Productos'!A:A,'Catalogo de Productos'!F:F,0,0)</f>
        <v>NEBULIZADORES</v>
      </c>
    </row>
    <row r="375" spans="1:7" x14ac:dyDescent="0.25">
      <c r="A375" s="5">
        <v>45777</v>
      </c>
      <c r="B375" t="s">
        <v>18</v>
      </c>
      <c r="C375" t="s">
        <v>52</v>
      </c>
      <c r="D375">
        <v>275.625</v>
      </c>
      <c r="E375">
        <v>646.80999999999995</v>
      </c>
      <c r="F375" s="6">
        <f t="shared" si="5"/>
        <v>178277.00624999998</v>
      </c>
      <c r="G375" t="str">
        <f>_xlfn.XLOOKUP(Metas[[#This Row],[Nombre Producto]],'Catalogo de Productos'!A:A,'Catalogo de Productos'!F:F,0,0)</f>
        <v>NEBULIZADORES</v>
      </c>
    </row>
    <row r="376" spans="1:7" x14ac:dyDescent="0.25">
      <c r="A376" s="5">
        <v>45777</v>
      </c>
      <c r="B376" t="s">
        <v>25</v>
      </c>
      <c r="C376" t="s">
        <v>52</v>
      </c>
      <c r="D376">
        <v>275.625</v>
      </c>
      <c r="E376">
        <v>646.80999999999995</v>
      </c>
      <c r="F376" s="6">
        <f t="shared" si="5"/>
        <v>178277.00624999998</v>
      </c>
      <c r="G376" t="str">
        <f>_xlfn.XLOOKUP(Metas[[#This Row],[Nombre Producto]],'Catalogo de Productos'!A:A,'Catalogo de Productos'!F:F,0,0)</f>
        <v>NEBULIZADORES</v>
      </c>
    </row>
    <row r="377" spans="1:7" x14ac:dyDescent="0.25">
      <c r="A377" s="5">
        <v>45777</v>
      </c>
      <c r="B377" t="s">
        <v>21</v>
      </c>
      <c r="C377" t="s">
        <v>52</v>
      </c>
      <c r="D377">
        <v>275.625</v>
      </c>
      <c r="E377">
        <v>84.02</v>
      </c>
      <c r="F377" s="6">
        <f t="shared" si="5"/>
        <v>23158.012499999997</v>
      </c>
      <c r="G377" t="str">
        <f>_xlfn.XLOOKUP(Metas[[#This Row],[Nombre Producto]],'Catalogo de Productos'!A:A,'Catalogo de Productos'!F:F,0,0)</f>
        <v>TERMOMETROS</v>
      </c>
    </row>
    <row r="378" spans="1:7" x14ac:dyDescent="0.25">
      <c r="A378" s="5">
        <v>45777</v>
      </c>
      <c r="B378" t="s">
        <v>22</v>
      </c>
      <c r="C378" t="s">
        <v>52</v>
      </c>
      <c r="D378">
        <v>275.625</v>
      </c>
      <c r="E378">
        <v>84.02</v>
      </c>
      <c r="F378" s="6">
        <f t="shared" si="5"/>
        <v>23158.012499999997</v>
      </c>
      <c r="G378" t="str">
        <f>_xlfn.XLOOKUP(Metas[[#This Row],[Nombre Producto]],'Catalogo de Productos'!A:A,'Catalogo de Productos'!F:F,0,0)</f>
        <v>TERMOMETROS</v>
      </c>
    </row>
    <row r="379" spans="1:7" x14ac:dyDescent="0.25">
      <c r="A379" s="5">
        <v>45777</v>
      </c>
      <c r="B379" t="s">
        <v>16</v>
      </c>
      <c r="C379" t="s">
        <v>54</v>
      </c>
      <c r="D379">
        <v>6</v>
      </c>
      <c r="E379">
        <v>664.66</v>
      </c>
      <c r="F379" s="23">
        <f t="shared" si="5"/>
        <v>3987.96</v>
      </c>
      <c r="G379" t="str">
        <f>_xlfn.XLOOKUP(Metas[[#This Row],[Nombre Producto]],'Catalogo de Productos'!A:A,'Catalogo de Productos'!F:F,0,0)</f>
        <v>NEBULIZADORES</v>
      </c>
    </row>
    <row r="380" spans="1:7" x14ac:dyDescent="0.25">
      <c r="A380" s="5">
        <v>45777</v>
      </c>
      <c r="B380" t="s">
        <v>18</v>
      </c>
      <c r="C380" t="s">
        <v>54</v>
      </c>
      <c r="D380">
        <v>3</v>
      </c>
      <c r="E380">
        <v>718.25</v>
      </c>
      <c r="F380" s="6">
        <f t="shared" si="5"/>
        <v>2154.75</v>
      </c>
      <c r="G380" t="str">
        <f>_xlfn.XLOOKUP(Metas[[#This Row],[Nombre Producto]],'Catalogo de Productos'!A:A,'Catalogo de Productos'!F:F,0,0)</f>
        <v>NEBULIZADORES</v>
      </c>
    </row>
    <row r="381" spans="1:7" x14ac:dyDescent="0.25">
      <c r="A381" s="5">
        <v>45777</v>
      </c>
      <c r="B381" t="s">
        <v>25</v>
      </c>
      <c r="C381" t="s">
        <v>54</v>
      </c>
      <c r="D381">
        <v>3</v>
      </c>
      <c r="E381">
        <v>718.25</v>
      </c>
      <c r="F381" s="6">
        <f t="shared" si="5"/>
        <v>2154.75</v>
      </c>
      <c r="G381" t="str">
        <f>_xlfn.XLOOKUP(Metas[[#This Row],[Nombre Producto]],'Catalogo de Productos'!A:A,'Catalogo de Productos'!F:F,0,0)</f>
        <v>NEBULIZADORES</v>
      </c>
    </row>
    <row r="382" spans="1:7" x14ac:dyDescent="0.25">
      <c r="A382" s="5">
        <v>45777</v>
      </c>
      <c r="B382" t="s">
        <v>20</v>
      </c>
      <c r="C382" t="s">
        <v>54</v>
      </c>
      <c r="D382">
        <v>1</v>
      </c>
      <c r="E382">
        <v>2200</v>
      </c>
      <c r="F382" s="6">
        <f t="shared" si="5"/>
        <v>2200</v>
      </c>
      <c r="G382" t="str">
        <f>_xlfn.XLOOKUP(Metas[[#This Row],[Nombre Producto]],'Catalogo de Productos'!A:A,'Catalogo de Productos'!F:F,0,0)</f>
        <v>MEDIOS AUXILIARES + SOPORTE</v>
      </c>
    </row>
    <row r="383" spans="1:7" x14ac:dyDescent="0.25">
      <c r="A383" s="5">
        <v>45777</v>
      </c>
      <c r="B383" t="s">
        <v>14</v>
      </c>
      <c r="C383" t="s">
        <v>54</v>
      </c>
      <c r="D383">
        <v>1</v>
      </c>
      <c r="E383">
        <v>1280</v>
      </c>
      <c r="F383" s="6">
        <f t="shared" si="5"/>
        <v>1280</v>
      </c>
      <c r="G383" t="str">
        <f>_xlfn.XLOOKUP(Metas[[#This Row],[Nombre Producto]],'Catalogo de Productos'!A:A,'Catalogo de Productos'!F:F,0,0)</f>
        <v>MEDIOS AUXILIARES + SOPORTE</v>
      </c>
    </row>
    <row r="384" spans="1:7" x14ac:dyDescent="0.25">
      <c r="A384" s="5">
        <v>45777</v>
      </c>
      <c r="B384" t="s">
        <v>19</v>
      </c>
      <c r="C384" t="s">
        <v>54</v>
      </c>
      <c r="D384">
        <v>1</v>
      </c>
      <c r="E384">
        <v>896.12</v>
      </c>
      <c r="F384" s="6">
        <f t="shared" si="5"/>
        <v>896.12</v>
      </c>
      <c r="G384" t="str">
        <f>_xlfn.XLOOKUP(Metas[[#This Row],[Nombre Producto]],'Catalogo de Productos'!A:A,'Catalogo de Productos'!F:F,0,0)</f>
        <v>MEDIOS AUXILIARES + SOPORTE</v>
      </c>
    </row>
    <row r="385" spans="1:7" x14ac:dyDescent="0.25">
      <c r="A385" s="5">
        <v>45777</v>
      </c>
      <c r="B385" t="s">
        <v>10</v>
      </c>
      <c r="C385" t="s">
        <v>54</v>
      </c>
      <c r="D385">
        <v>2</v>
      </c>
      <c r="E385">
        <v>211.23</v>
      </c>
      <c r="F385" s="6">
        <f t="shared" si="5"/>
        <v>422.46</v>
      </c>
      <c r="G385" t="str">
        <f>_xlfn.XLOOKUP(Metas[[#This Row],[Nombre Producto]],'Catalogo de Productos'!A:A,'Catalogo de Productos'!F:F,0,0)</f>
        <v>DISP MÉDICOS</v>
      </c>
    </row>
    <row r="386" spans="1:7" x14ac:dyDescent="0.25">
      <c r="A386" s="5">
        <v>45777</v>
      </c>
      <c r="B386" t="s">
        <v>11</v>
      </c>
      <c r="C386" t="s">
        <v>54</v>
      </c>
      <c r="D386">
        <v>2</v>
      </c>
      <c r="E386">
        <v>211.23</v>
      </c>
      <c r="F386" s="6">
        <f t="shared" si="5"/>
        <v>422.46</v>
      </c>
      <c r="G386" t="str">
        <f>_xlfn.XLOOKUP(Metas[[#This Row],[Nombre Producto]],'Catalogo de Productos'!A:A,'Catalogo de Productos'!F:F,0,0)</f>
        <v>DISP MÉDICOS</v>
      </c>
    </row>
    <row r="387" spans="1:7" x14ac:dyDescent="0.25">
      <c r="A387" s="5">
        <v>45777</v>
      </c>
      <c r="B387" t="s">
        <v>12</v>
      </c>
      <c r="C387" t="s">
        <v>54</v>
      </c>
      <c r="D387">
        <v>2</v>
      </c>
      <c r="E387">
        <v>211.23</v>
      </c>
      <c r="F387" s="6">
        <f t="shared" si="5"/>
        <v>422.46</v>
      </c>
      <c r="G387" t="str">
        <f>_xlfn.XLOOKUP(Metas[[#This Row],[Nombre Producto]],'Catalogo de Productos'!A:A,'Catalogo de Productos'!F:F,0,0)</f>
        <v>DISP MÉDICOS</v>
      </c>
    </row>
    <row r="388" spans="1:7" x14ac:dyDescent="0.25">
      <c r="A388" s="5">
        <v>45777</v>
      </c>
      <c r="B388" t="s">
        <v>21</v>
      </c>
      <c r="C388" t="s">
        <v>54</v>
      </c>
      <c r="D388">
        <v>240</v>
      </c>
      <c r="E388">
        <v>103.34</v>
      </c>
      <c r="F388" s="6">
        <f t="shared" ref="F388:F451" si="6">D388*E388</f>
        <v>24801.600000000002</v>
      </c>
      <c r="G388" t="str">
        <f>_xlfn.XLOOKUP(Metas[[#This Row],[Nombre Producto]],'Catalogo de Productos'!A:A,'Catalogo de Productos'!F:F,0,0)</f>
        <v>TERMOMETROS</v>
      </c>
    </row>
    <row r="389" spans="1:7" x14ac:dyDescent="0.25">
      <c r="A389" s="5">
        <v>45808</v>
      </c>
      <c r="B389" t="s">
        <v>17</v>
      </c>
      <c r="C389" t="s">
        <v>46</v>
      </c>
      <c r="D389">
        <f>1001.154*1.1</f>
        <v>1101.2694000000001</v>
      </c>
      <c r="E389" s="6">
        <v>498.65999999999997</v>
      </c>
      <c r="F389" s="23">
        <f t="shared" si="6"/>
        <v>549158.99900399998</v>
      </c>
      <c r="G389" t="str">
        <f>_xlfn.XLOOKUP(Metas[[#This Row],[Nombre Producto]],'Catalogo de Productos'!A:A,'Catalogo de Productos'!F:F,0,0)</f>
        <v>NEBULIZADORES</v>
      </c>
    </row>
    <row r="390" spans="1:7" x14ac:dyDescent="0.25">
      <c r="A390" s="5">
        <v>45808</v>
      </c>
      <c r="B390" t="s">
        <v>18</v>
      </c>
      <c r="C390" t="s">
        <v>46</v>
      </c>
      <c r="D390">
        <f>643.236*1.1</f>
        <v>707.55960000000005</v>
      </c>
      <c r="E390" s="6">
        <v>525.59</v>
      </c>
      <c r="F390" s="6">
        <f t="shared" si="6"/>
        <v>371886.25016400003</v>
      </c>
      <c r="G390" t="str">
        <f>_xlfn.XLOOKUP(Metas[[#This Row],[Nombre Producto]],'Catalogo de Productos'!A:A,'Catalogo de Productos'!F:F,0,0)</f>
        <v>NEBULIZADORES</v>
      </c>
    </row>
    <row r="391" spans="1:7" x14ac:dyDescent="0.25">
      <c r="A391" s="5">
        <v>45808</v>
      </c>
      <c r="B391" t="s">
        <v>23</v>
      </c>
      <c r="C391" t="s">
        <v>46</v>
      </c>
      <c r="D391">
        <f>3194.4*1.1</f>
        <v>3513.8400000000006</v>
      </c>
      <c r="E391" s="6">
        <v>70.05</v>
      </c>
      <c r="F391" s="6">
        <f t="shared" si="6"/>
        <v>246144.49200000003</v>
      </c>
      <c r="G391" t="str">
        <f>_xlfn.XLOOKUP(Metas[[#This Row],[Nombre Producto]],'Catalogo de Productos'!A:A,'Catalogo de Productos'!F:F,0,0)</f>
        <v>TERMOMETROS</v>
      </c>
    </row>
    <row r="392" spans="1:7" x14ac:dyDescent="0.25">
      <c r="A392" s="5">
        <v>45808</v>
      </c>
      <c r="B392" t="s">
        <v>16</v>
      </c>
      <c r="C392" t="s">
        <v>54</v>
      </c>
      <c r="D392">
        <v>12.100000000000001</v>
      </c>
      <c r="E392">
        <v>905.16</v>
      </c>
      <c r="F392" s="23">
        <f t="shared" si="6"/>
        <v>10952.436000000002</v>
      </c>
      <c r="G392" t="str">
        <f>_xlfn.XLOOKUP(Metas[[#This Row],[Nombre Producto]],'Catalogo de Productos'!A:A,'Catalogo de Productos'!F:F,0,0)</f>
        <v>NEBULIZADORES</v>
      </c>
    </row>
    <row r="393" spans="1:7" x14ac:dyDescent="0.25">
      <c r="A393" s="5">
        <v>45808</v>
      </c>
      <c r="B393" t="s">
        <v>21</v>
      </c>
      <c r="C393" t="s">
        <v>54</v>
      </c>
      <c r="D393">
        <v>6.0500000000000007</v>
      </c>
      <c r="E393">
        <v>137.91999999999999</v>
      </c>
      <c r="F393" s="6">
        <f t="shared" si="6"/>
        <v>834.41600000000005</v>
      </c>
      <c r="G393" t="str">
        <f>_xlfn.XLOOKUP(Metas[[#This Row],[Nombre Producto]],'Catalogo de Productos'!A:A,'Catalogo de Productos'!F:F,0,0)</f>
        <v>TERMOMETROS</v>
      </c>
    </row>
    <row r="394" spans="1:7" x14ac:dyDescent="0.25">
      <c r="A394" s="5">
        <v>45808</v>
      </c>
      <c r="B394" t="s">
        <v>22</v>
      </c>
      <c r="C394" t="s">
        <v>54</v>
      </c>
      <c r="D394">
        <v>6.0500000000000007</v>
      </c>
      <c r="E394">
        <v>137.91999999999999</v>
      </c>
      <c r="F394" s="6">
        <f t="shared" si="6"/>
        <v>834.41600000000005</v>
      </c>
      <c r="G394" t="str">
        <f>_xlfn.XLOOKUP(Metas[[#This Row],[Nombre Producto]],'Catalogo de Productos'!A:A,'Catalogo de Productos'!F:F,0,0)</f>
        <v>TERMOMETROS</v>
      </c>
    </row>
    <row r="395" spans="1:7" x14ac:dyDescent="0.25">
      <c r="A395" s="5">
        <v>45808</v>
      </c>
      <c r="B395" t="s">
        <v>23</v>
      </c>
      <c r="C395" t="s">
        <v>54</v>
      </c>
      <c r="D395">
        <v>6.0500000000000007</v>
      </c>
      <c r="E395">
        <v>137.91999999999999</v>
      </c>
      <c r="F395" s="6">
        <f t="shared" si="6"/>
        <v>834.41600000000005</v>
      </c>
      <c r="G395" t="str">
        <f>_xlfn.XLOOKUP(Metas[[#This Row],[Nombre Producto]],'Catalogo de Productos'!A:A,'Catalogo de Productos'!F:F,0,0)</f>
        <v>TERMOMETROS</v>
      </c>
    </row>
    <row r="396" spans="1:7" x14ac:dyDescent="0.25">
      <c r="A396" s="5">
        <v>45808</v>
      </c>
      <c r="B396" t="s">
        <v>24</v>
      </c>
      <c r="C396" t="s">
        <v>54</v>
      </c>
      <c r="D396">
        <v>6.0500000000000007</v>
      </c>
      <c r="E396">
        <v>137.91999999999999</v>
      </c>
      <c r="F396" s="6">
        <f t="shared" si="6"/>
        <v>834.41600000000005</v>
      </c>
      <c r="G396" t="str">
        <f>_xlfn.XLOOKUP(Metas[[#This Row],[Nombre Producto]],'Catalogo de Productos'!A:A,'Catalogo de Productos'!F:F,0,0)</f>
        <v>TERMOMETROS</v>
      </c>
    </row>
    <row r="397" spans="1:7" x14ac:dyDescent="0.25">
      <c r="A397" s="5">
        <v>45808</v>
      </c>
      <c r="B397" t="s">
        <v>10</v>
      </c>
      <c r="C397" t="s">
        <v>50</v>
      </c>
      <c r="D397">
        <f>7.26*1.1</f>
        <v>7.9860000000000007</v>
      </c>
      <c r="E397">
        <v>211.23000000000002</v>
      </c>
      <c r="F397" s="6">
        <f t="shared" si="6"/>
        <v>1686.8827800000004</v>
      </c>
      <c r="G397" t="str">
        <f>_xlfn.XLOOKUP(Metas[[#This Row],[Nombre Producto]],'Catalogo de Productos'!A:A,'Catalogo de Productos'!F:F,0,0)</f>
        <v>DISP MÉDICOS</v>
      </c>
    </row>
    <row r="398" spans="1:7" x14ac:dyDescent="0.25">
      <c r="A398" s="5">
        <v>45808</v>
      </c>
      <c r="B398" t="s">
        <v>11</v>
      </c>
      <c r="C398" t="s">
        <v>50</v>
      </c>
      <c r="D398">
        <f>7.26*1.1</f>
        <v>7.9860000000000007</v>
      </c>
      <c r="E398">
        <v>211.23000000000002</v>
      </c>
      <c r="F398" s="6">
        <f t="shared" si="6"/>
        <v>1686.8827800000004</v>
      </c>
      <c r="G398" t="str">
        <f>_xlfn.XLOOKUP(Metas[[#This Row],[Nombre Producto]],'Catalogo de Productos'!A:A,'Catalogo de Productos'!F:F,0,0)</f>
        <v>DISP MÉDICOS</v>
      </c>
    </row>
    <row r="399" spans="1:7" x14ac:dyDescent="0.25">
      <c r="A399" s="5">
        <v>45808</v>
      </c>
      <c r="B399" t="s">
        <v>12</v>
      </c>
      <c r="C399" t="s">
        <v>50</v>
      </c>
      <c r="D399">
        <f>7.26*1.1</f>
        <v>7.9860000000000007</v>
      </c>
      <c r="E399">
        <v>211.23000000000002</v>
      </c>
      <c r="F399" s="6">
        <f t="shared" si="6"/>
        <v>1686.8827800000004</v>
      </c>
      <c r="G399" t="str">
        <f>_xlfn.XLOOKUP(Metas[[#This Row],[Nombre Producto]],'Catalogo de Productos'!A:A,'Catalogo de Productos'!F:F,0,0)</f>
        <v>DISP MÉDICOS</v>
      </c>
    </row>
    <row r="400" spans="1:7" x14ac:dyDescent="0.25">
      <c r="A400" s="5">
        <v>45808</v>
      </c>
      <c r="B400" t="s">
        <v>21</v>
      </c>
      <c r="C400" t="s">
        <v>50</v>
      </c>
      <c r="D400">
        <f>290.4*1.1</f>
        <v>319.44</v>
      </c>
      <c r="E400">
        <v>103.33999999999999</v>
      </c>
      <c r="F400" s="6">
        <f t="shared" si="6"/>
        <v>33010.929599999996</v>
      </c>
      <c r="G400" t="str">
        <f>_xlfn.XLOOKUP(Metas[[#This Row],[Nombre Producto]],'Catalogo de Productos'!A:A,'Catalogo de Productos'!F:F,0,0)</f>
        <v>TERMOMETROS</v>
      </c>
    </row>
    <row r="401" spans="1:7" x14ac:dyDescent="0.25">
      <c r="A401" s="5">
        <v>45808</v>
      </c>
      <c r="B401" t="s">
        <v>22</v>
      </c>
      <c r="C401" t="s">
        <v>50</v>
      </c>
      <c r="D401">
        <f>290.4*1.1</f>
        <v>319.44</v>
      </c>
      <c r="E401">
        <v>103.33999999999999</v>
      </c>
      <c r="F401" s="6">
        <f t="shared" si="6"/>
        <v>33010.929599999996</v>
      </c>
      <c r="G401" t="str">
        <f>_xlfn.XLOOKUP(Metas[[#This Row],[Nombre Producto]],'Catalogo de Productos'!A:A,'Catalogo de Productos'!F:F,0,0)</f>
        <v>TERMOMETROS</v>
      </c>
    </row>
    <row r="402" spans="1:7" x14ac:dyDescent="0.25">
      <c r="A402" s="5">
        <v>45808</v>
      </c>
      <c r="B402" t="s">
        <v>16</v>
      </c>
      <c r="C402" t="s">
        <v>54</v>
      </c>
      <c r="D402">
        <v>6</v>
      </c>
      <c r="E402">
        <v>664.66</v>
      </c>
      <c r="F402" s="23">
        <f t="shared" si="6"/>
        <v>3987.96</v>
      </c>
      <c r="G402" t="str">
        <f>_xlfn.XLOOKUP(Metas[[#This Row],[Nombre Producto]],'Catalogo de Productos'!A:A,'Catalogo de Productos'!F:F,0,0)</f>
        <v>NEBULIZADORES</v>
      </c>
    </row>
    <row r="403" spans="1:7" x14ac:dyDescent="0.25">
      <c r="A403" s="5">
        <v>45808</v>
      </c>
      <c r="B403" t="s">
        <v>18</v>
      </c>
      <c r="C403" t="s">
        <v>54</v>
      </c>
      <c r="D403">
        <v>3</v>
      </c>
      <c r="E403">
        <v>718.25</v>
      </c>
      <c r="F403" s="6">
        <f t="shared" si="6"/>
        <v>2154.75</v>
      </c>
      <c r="G403" t="str">
        <f>_xlfn.XLOOKUP(Metas[[#This Row],[Nombre Producto]],'Catalogo de Productos'!A:A,'Catalogo de Productos'!F:F,0,0)</f>
        <v>NEBULIZADORES</v>
      </c>
    </row>
    <row r="404" spans="1:7" x14ac:dyDescent="0.25">
      <c r="A404" s="5">
        <v>45808</v>
      </c>
      <c r="B404" t="s">
        <v>25</v>
      </c>
      <c r="C404" t="s">
        <v>54</v>
      </c>
      <c r="D404">
        <v>3</v>
      </c>
      <c r="E404">
        <v>718.25</v>
      </c>
      <c r="F404" s="6">
        <f t="shared" si="6"/>
        <v>2154.75</v>
      </c>
      <c r="G404" t="str">
        <f>_xlfn.XLOOKUP(Metas[[#This Row],[Nombre Producto]],'Catalogo de Productos'!A:A,'Catalogo de Productos'!F:F,0,0)</f>
        <v>NEBULIZADORES</v>
      </c>
    </row>
    <row r="405" spans="1:7" x14ac:dyDescent="0.25">
      <c r="A405" s="5">
        <v>45808</v>
      </c>
      <c r="B405" t="s">
        <v>20</v>
      </c>
      <c r="C405" t="s">
        <v>54</v>
      </c>
      <c r="D405">
        <v>1</v>
      </c>
      <c r="E405">
        <v>2200</v>
      </c>
      <c r="F405" s="6">
        <f t="shared" si="6"/>
        <v>2200</v>
      </c>
      <c r="G405" t="str">
        <f>_xlfn.XLOOKUP(Metas[[#This Row],[Nombre Producto]],'Catalogo de Productos'!A:A,'Catalogo de Productos'!F:F,0,0)</f>
        <v>MEDIOS AUXILIARES + SOPORTE</v>
      </c>
    </row>
    <row r="406" spans="1:7" x14ac:dyDescent="0.25">
      <c r="A406" s="5">
        <v>45808</v>
      </c>
      <c r="B406" t="s">
        <v>14</v>
      </c>
      <c r="C406" t="s">
        <v>54</v>
      </c>
      <c r="D406">
        <v>1</v>
      </c>
      <c r="E406">
        <v>1280</v>
      </c>
      <c r="F406" s="6">
        <f t="shared" si="6"/>
        <v>1280</v>
      </c>
      <c r="G406" t="str">
        <f>_xlfn.XLOOKUP(Metas[[#This Row],[Nombre Producto]],'Catalogo de Productos'!A:A,'Catalogo de Productos'!F:F,0,0)</f>
        <v>MEDIOS AUXILIARES + SOPORTE</v>
      </c>
    </row>
    <row r="407" spans="1:7" x14ac:dyDescent="0.25">
      <c r="A407" s="5">
        <v>45808</v>
      </c>
      <c r="B407" t="s">
        <v>19</v>
      </c>
      <c r="C407" t="s">
        <v>54</v>
      </c>
      <c r="D407">
        <v>1</v>
      </c>
      <c r="E407">
        <v>896.12</v>
      </c>
      <c r="F407" s="6">
        <f t="shared" si="6"/>
        <v>896.12</v>
      </c>
      <c r="G407" t="str">
        <f>_xlfn.XLOOKUP(Metas[[#This Row],[Nombre Producto]],'Catalogo de Productos'!A:A,'Catalogo de Productos'!F:F,0,0)</f>
        <v>MEDIOS AUXILIARES + SOPORTE</v>
      </c>
    </row>
    <row r="408" spans="1:7" x14ac:dyDescent="0.25">
      <c r="A408" s="5">
        <v>45808</v>
      </c>
      <c r="B408" t="s">
        <v>10</v>
      </c>
      <c r="C408" t="s">
        <v>54</v>
      </c>
      <c r="D408">
        <v>2</v>
      </c>
      <c r="E408">
        <v>211.23</v>
      </c>
      <c r="F408" s="6">
        <f t="shared" si="6"/>
        <v>422.46</v>
      </c>
      <c r="G408" t="str">
        <f>_xlfn.XLOOKUP(Metas[[#This Row],[Nombre Producto]],'Catalogo de Productos'!A:A,'Catalogo de Productos'!F:F,0,0)</f>
        <v>DISP MÉDICOS</v>
      </c>
    </row>
    <row r="409" spans="1:7" x14ac:dyDescent="0.25">
      <c r="A409" s="5">
        <v>45808</v>
      </c>
      <c r="B409" t="s">
        <v>11</v>
      </c>
      <c r="C409" t="s">
        <v>54</v>
      </c>
      <c r="D409">
        <v>2</v>
      </c>
      <c r="E409">
        <v>211.23</v>
      </c>
      <c r="F409" s="6">
        <f t="shared" si="6"/>
        <v>422.46</v>
      </c>
      <c r="G409" t="str">
        <f>_xlfn.XLOOKUP(Metas[[#This Row],[Nombre Producto]],'Catalogo de Productos'!A:A,'Catalogo de Productos'!F:F,0,0)</f>
        <v>DISP MÉDICOS</v>
      </c>
    </row>
    <row r="410" spans="1:7" x14ac:dyDescent="0.25">
      <c r="A410" s="5">
        <v>45808</v>
      </c>
      <c r="B410" t="s">
        <v>12</v>
      </c>
      <c r="C410" t="s">
        <v>54</v>
      </c>
      <c r="D410">
        <v>2</v>
      </c>
      <c r="E410">
        <v>211.23</v>
      </c>
      <c r="F410" s="6">
        <f t="shared" si="6"/>
        <v>422.46</v>
      </c>
      <c r="G410" t="str">
        <f>_xlfn.XLOOKUP(Metas[[#This Row],[Nombre Producto]],'Catalogo de Productos'!A:A,'Catalogo de Productos'!F:F,0,0)</f>
        <v>DISP MÉDICOS</v>
      </c>
    </row>
    <row r="411" spans="1:7" x14ac:dyDescent="0.25">
      <c r="A411" s="5">
        <v>45808</v>
      </c>
      <c r="B411" t="s">
        <v>21</v>
      </c>
      <c r="C411" t="s">
        <v>54</v>
      </c>
      <c r="D411">
        <v>240</v>
      </c>
      <c r="E411">
        <v>103.34</v>
      </c>
      <c r="F411" s="6">
        <f t="shared" si="6"/>
        <v>24801.600000000002</v>
      </c>
      <c r="G411" t="str">
        <f>_xlfn.XLOOKUP(Metas[[#This Row],[Nombre Producto]],'Catalogo de Productos'!A:A,'Catalogo de Productos'!F:F,0,0)</f>
        <v>TERMOMETROS</v>
      </c>
    </row>
    <row r="412" spans="1:7" x14ac:dyDescent="0.25">
      <c r="A412" s="5">
        <v>45808</v>
      </c>
      <c r="B412" t="s">
        <v>15</v>
      </c>
      <c r="C412" t="s">
        <v>47</v>
      </c>
      <c r="D412">
        <f>186.624*0.8</f>
        <v>149.29920000000001</v>
      </c>
      <c r="E412">
        <v>505.86</v>
      </c>
      <c r="F412" s="23">
        <f t="shared" si="6"/>
        <v>75524.493312000006</v>
      </c>
      <c r="G412" t="str">
        <f>_xlfn.XLOOKUP(Metas[[#This Row],[Nombre Producto]],'Catalogo de Productos'!A:A,'Catalogo de Productos'!F:F,0,0)</f>
        <v>NEBULIZADORES</v>
      </c>
    </row>
    <row r="413" spans="1:7" x14ac:dyDescent="0.25">
      <c r="A413" s="5">
        <v>45808</v>
      </c>
      <c r="B413" t="s">
        <v>18</v>
      </c>
      <c r="C413" t="s">
        <v>47</v>
      </c>
      <c r="D413">
        <f>373.248*0.8</f>
        <v>298.59840000000003</v>
      </c>
      <c r="E413">
        <v>547.24</v>
      </c>
      <c r="F413" s="6">
        <f t="shared" si="6"/>
        <v>163404.98841600001</v>
      </c>
      <c r="G413" t="str">
        <f>_xlfn.XLOOKUP(Metas[[#This Row],[Nombre Producto]],'Catalogo de Productos'!A:A,'Catalogo de Productos'!F:F,0,0)</f>
        <v>NEBULIZADORES</v>
      </c>
    </row>
    <row r="414" spans="1:7" x14ac:dyDescent="0.25">
      <c r="A414" s="5">
        <v>45808</v>
      </c>
      <c r="B414" t="s">
        <v>21</v>
      </c>
      <c r="C414" t="s">
        <v>47</v>
      </c>
      <c r="D414">
        <f>279.936*0.8</f>
        <v>223.94880000000001</v>
      </c>
      <c r="E414">
        <v>71.38</v>
      </c>
      <c r="F414" s="6">
        <f t="shared" si="6"/>
        <v>15985.465344</v>
      </c>
      <c r="G414" t="str">
        <f>_xlfn.XLOOKUP(Metas[[#This Row],[Nombre Producto]],'Catalogo de Productos'!A:A,'Catalogo de Productos'!F:F,0,0)</f>
        <v>TERMOMETROS</v>
      </c>
    </row>
    <row r="415" spans="1:7" x14ac:dyDescent="0.25">
      <c r="A415" s="5">
        <v>45808</v>
      </c>
      <c r="B415" t="s">
        <v>57</v>
      </c>
      <c r="C415" t="s">
        <v>56</v>
      </c>
      <c r="D415">
        <v>720</v>
      </c>
      <c r="E415">
        <v>15.09</v>
      </c>
      <c r="F415" s="6">
        <f t="shared" si="6"/>
        <v>10864.8</v>
      </c>
      <c r="G415" t="str">
        <f>_xlfn.XLOOKUP(Metas[[#This Row],[Nombre Producto]],'Catalogo de Productos'!A:A,'Catalogo de Productos'!F:F,0,0)</f>
        <v>AROMATIZANTES</v>
      </c>
    </row>
    <row r="416" spans="1:7" x14ac:dyDescent="0.25">
      <c r="A416" s="5">
        <v>45808</v>
      </c>
      <c r="B416" t="s">
        <v>58</v>
      </c>
      <c r="C416" t="s">
        <v>56</v>
      </c>
      <c r="D416">
        <v>720</v>
      </c>
      <c r="E416">
        <v>15.09</v>
      </c>
      <c r="F416" s="6">
        <f t="shared" si="6"/>
        <v>10864.8</v>
      </c>
      <c r="G416" t="str">
        <f>_xlfn.XLOOKUP(Metas[[#This Row],[Nombre Producto]],'Catalogo de Productos'!A:A,'Catalogo de Productos'!F:F,0,0)</f>
        <v>AROMATIZANTES</v>
      </c>
    </row>
    <row r="417" spans="1:7" x14ac:dyDescent="0.25">
      <c r="A417" s="5">
        <v>45808</v>
      </c>
      <c r="B417" t="s">
        <v>16</v>
      </c>
      <c r="C417" t="s">
        <v>52</v>
      </c>
      <c r="D417">
        <f>551.25*1.05</f>
        <v>578.8125</v>
      </c>
      <c r="E417">
        <v>599.94000000000005</v>
      </c>
      <c r="F417" s="23">
        <f t="shared" si="6"/>
        <v>347252.77125000005</v>
      </c>
      <c r="G417" t="str">
        <f>_xlfn.XLOOKUP(Metas[[#This Row],[Nombre Producto]],'Catalogo de Productos'!A:A,'Catalogo de Productos'!F:F,0,0)</f>
        <v>NEBULIZADORES</v>
      </c>
    </row>
    <row r="418" spans="1:7" x14ac:dyDescent="0.25">
      <c r="A418" s="5">
        <v>45808</v>
      </c>
      <c r="B418" t="s">
        <v>15</v>
      </c>
      <c r="C418" t="s">
        <v>52</v>
      </c>
      <c r="D418">
        <f>551.25*1.05</f>
        <v>578.8125</v>
      </c>
      <c r="E418">
        <v>587.41</v>
      </c>
      <c r="F418" s="23">
        <f t="shared" si="6"/>
        <v>340000.25062499999</v>
      </c>
      <c r="G418" t="str">
        <f>_xlfn.XLOOKUP(Metas[[#This Row],[Nombre Producto]],'Catalogo de Productos'!A:A,'Catalogo de Productos'!F:F,0,0)</f>
        <v>NEBULIZADORES</v>
      </c>
    </row>
    <row r="419" spans="1:7" x14ac:dyDescent="0.25">
      <c r="A419" s="5">
        <v>45808</v>
      </c>
      <c r="B419" t="s">
        <v>18</v>
      </c>
      <c r="C419" t="s">
        <v>52</v>
      </c>
      <c r="D419">
        <f>275.625*1.05</f>
        <v>289.40625</v>
      </c>
      <c r="E419">
        <v>646.80999999999995</v>
      </c>
      <c r="F419" s="6">
        <f t="shared" si="6"/>
        <v>187190.85656249998</v>
      </c>
      <c r="G419" t="str">
        <f>_xlfn.XLOOKUP(Metas[[#This Row],[Nombre Producto]],'Catalogo de Productos'!A:A,'Catalogo de Productos'!F:F,0,0)</f>
        <v>NEBULIZADORES</v>
      </c>
    </row>
    <row r="420" spans="1:7" x14ac:dyDescent="0.25">
      <c r="A420" s="5">
        <v>45808</v>
      </c>
      <c r="B420" t="s">
        <v>25</v>
      </c>
      <c r="C420" t="s">
        <v>52</v>
      </c>
      <c r="D420">
        <f>275.625*1.05</f>
        <v>289.40625</v>
      </c>
      <c r="E420">
        <v>646.80999999999995</v>
      </c>
      <c r="F420" s="6">
        <f t="shared" si="6"/>
        <v>187190.85656249998</v>
      </c>
      <c r="G420" t="str">
        <f>_xlfn.XLOOKUP(Metas[[#This Row],[Nombre Producto]],'Catalogo de Productos'!A:A,'Catalogo de Productos'!F:F,0,0)</f>
        <v>NEBULIZADORES</v>
      </c>
    </row>
    <row r="421" spans="1:7" x14ac:dyDescent="0.25">
      <c r="A421" s="5">
        <v>45808</v>
      </c>
      <c r="B421" t="s">
        <v>21</v>
      </c>
      <c r="C421" t="s">
        <v>52</v>
      </c>
      <c r="D421">
        <f>275.625*1.05</f>
        <v>289.40625</v>
      </c>
      <c r="E421">
        <v>84.02</v>
      </c>
      <c r="F421" s="6">
        <f t="shared" si="6"/>
        <v>24315.913124999999</v>
      </c>
      <c r="G421" t="str">
        <f>_xlfn.XLOOKUP(Metas[[#This Row],[Nombre Producto]],'Catalogo de Productos'!A:A,'Catalogo de Productos'!F:F,0,0)</f>
        <v>TERMOMETROS</v>
      </c>
    </row>
    <row r="422" spans="1:7" x14ac:dyDescent="0.25">
      <c r="A422" s="5">
        <v>45808</v>
      </c>
      <c r="B422" t="s">
        <v>22</v>
      </c>
      <c r="C422" t="s">
        <v>52</v>
      </c>
      <c r="D422">
        <f>275.625*1.05</f>
        <v>289.40625</v>
      </c>
      <c r="E422">
        <v>84.02</v>
      </c>
      <c r="F422" s="6">
        <f t="shared" si="6"/>
        <v>24315.913124999999</v>
      </c>
      <c r="G422" t="str">
        <f>_xlfn.XLOOKUP(Metas[[#This Row],[Nombre Producto]],'Catalogo de Productos'!A:A,'Catalogo de Productos'!F:F,0,0)</f>
        <v>TERMOMETROS</v>
      </c>
    </row>
    <row r="423" spans="1:7" x14ac:dyDescent="0.25">
      <c r="A423" s="5">
        <v>45838</v>
      </c>
      <c r="B423" t="s">
        <v>17</v>
      </c>
      <c r="C423" t="s">
        <v>46</v>
      </c>
      <c r="D423">
        <f>1101.2694*1.1</f>
        <v>1211.39634</v>
      </c>
      <c r="E423">
        <v>498.65999999999997</v>
      </c>
      <c r="F423" s="23">
        <f t="shared" si="6"/>
        <v>604074.89890439995</v>
      </c>
      <c r="G423" t="str">
        <f>_xlfn.XLOOKUP(Metas[[#This Row],[Nombre Producto]],'Catalogo de Productos'!A:A,'Catalogo de Productos'!F:F,0,0)</f>
        <v>NEBULIZADORES</v>
      </c>
    </row>
    <row r="424" spans="1:7" x14ac:dyDescent="0.25">
      <c r="A424" s="5">
        <v>45838</v>
      </c>
      <c r="B424" t="s">
        <v>18</v>
      </c>
      <c r="C424" t="s">
        <v>46</v>
      </c>
      <c r="D424">
        <f>707.5596*1.1</f>
        <v>778.31556000000012</v>
      </c>
      <c r="E424">
        <v>525.59</v>
      </c>
      <c r="F424" s="6">
        <f t="shared" si="6"/>
        <v>409074.87518040009</v>
      </c>
      <c r="G424" t="str">
        <f>_xlfn.XLOOKUP(Metas[[#This Row],[Nombre Producto]],'Catalogo de Productos'!A:A,'Catalogo de Productos'!F:F,0,0)</f>
        <v>NEBULIZADORES</v>
      </c>
    </row>
    <row r="425" spans="1:7" x14ac:dyDescent="0.25">
      <c r="A425" s="5">
        <v>45838</v>
      </c>
      <c r="B425" t="s">
        <v>23</v>
      </c>
      <c r="C425" t="s">
        <v>46</v>
      </c>
      <c r="D425">
        <f>3513.84*1.1</f>
        <v>3865.2240000000006</v>
      </c>
      <c r="E425">
        <v>70.05</v>
      </c>
      <c r="F425" s="6">
        <f t="shared" si="6"/>
        <v>270758.94120000006</v>
      </c>
      <c r="G425" t="str">
        <f>_xlfn.XLOOKUP(Metas[[#This Row],[Nombre Producto]],'Catalogo de Productos'!A:A,'Catalogo de Productos'!F:F,0,0)</f>
        <v>TERMOMETROS</v>
      </c>
    </row>
    <row r="426" spans="1:7" x14ac:dyDescent="0.25">
      <c r="A426" s="5">
        <v>45838</v>
      </c>
      <c r="B426" t="s">
        <v>16</v>
      </c>
      <c r="C426" t="s">
        <v>54</v>
      </c>
      <c r="D426">
        <f>12.1*1.1</f>
        <v>13.31</v>
      </c>
      <c r="E426">
        <v>905.16</v>
      </c>
      <c r="F426" s="23">
        <f t="shared" si="6"/>
        <v>12047.679599999999</v>
      </c>
      <c r="G426" t="str">
        <f>_xlfn.XLOOKUP(Metas[[#This Row],[Nombre Producto]],'Catalogo de Productos'!A:A,'Catalogo de Productos'!F:F,0,0)</f>
        <v>NEBULIZADORES</v>
      </c>
    </row>
    <row r="427" spans="1:7" x14ac:dyDescent="0.25">
      <c r="A427" s="5">
        <v>45838</v>
      </c>
      <c r="B427" t="s">
        <v>21</v>
      </c>
      <c r="C427" t="s">
        <v>54</v>
      </c>
      <c r="D427">
        <f>6.05*1.1</f>
        <v>6.6550000000000002</v>
      </c>
      <c r="E427">
        <v>137.91999999999999</v>
      </c>
      <c r="F427" s="6">
        <f t="shared" si="6"/>
        <v>917.85759999999993</v>
      </c>
      <c r="G427" t="str">
        <f>_xlfn.XLOOKUP(Metas[[#This Row],[Nombre Producto]],'Catalogo de Productos'!A:A,'Catalogo de Productos'!F:F,0,0)</f>
        <v>TERMOMETROS</v>
      </c>
    </row>
    <row r="428" spans="1:7" x14ac:dyDescent="0.25">
      <c r="A428" s="5">
        <v>45838</v>
      </c>
      <c r="B428" t="s">
        <v>22</v>
      </c>
      <c r="C428" t="s">
        <v>54</v>
      </c>
      <c r="D428">
        <f>1.1*6.05</f>
        <v>6.6550000000000002</v>
      </c>
      <c r="E428">
        <v>137.91999999999999</v>
      </c>
      <c r="F428" s="6">
        <f t="shared" si="6"/>
        <v>917.85759999999993</v>
      </c>
      <c r="G428" t="str">
        <f>_xlfn.XLOOKUP(Metas[[#This Row],[Nombre Producto]],'Catalogo de Productos'!A:A,'Catalogo de Productos'!F:F,0,0)</f>
        <v>TERMOMETROS</v>
      </c>
    </row>
    <row r="429" spans="1:7" x14ac:dyDescent="0.25">
      <c r="A429" s="5">
        <v>45838</v>
      </c>
      <c r="B429" t="s">
        <v>23</v>
      </c>
      <c r="C429" t="s">
        <v>54</v>
      </c>
      <c r="D429">
        <f>1.1*6.05</f>
        <v>6.6550000000000002</v>
      </c>
      <c r="E429">
        <v>137.91999999999999</v>
      </c>
      <c r="F429" s="6">
        <f t="shared" si="6"/>
        <v>917.85759999999993</v>
      </c>
      <c r="G429" t="str">
        <f>_xlfn.XLOOKUP(Metas[[#This Row],[Nombre Producto]],'Catalogo de Productos'!A:A,'Catalogo de Productos'!F:F,0,0)</f>
        <v>TERMOMETROS</v>
      </c>
    </row>
    <row r="430" spans="1:7" x14ac:dyDescent="0.25">
      <c r="A430" s="5">
        <v>45838</v>
      </c>
      <c r="B430" t="s">
        <v>24</v>
      </c>
      <c r="C430" t="s">
        <v>54</v>
      </c>
      <c r="D430">
        <f>1.1*6.05</f>
        <v>6.6550000000000002</v>
      </c>
      <c r="E430">
        <v>137.91999999999999</v>
      </c>
      <c r="F430" s="6">
        <f t="shared" si="6"/>
        <v>917.85759999999993</v>
      </c>
      <c r="G430" t="str">
        <f>_xlfn.XLOOKUP(Metas[[#This Row],[Nombre Producto]],'Catalogo de Productos'!A:A,'Catalogo de Productos'!F:F,0,0)</f>
        <v>TERMOMETROS</v>
      </c>
    </row>
    <row r="431" spans="1:7" x14ac:dyDescent="0.25">
      <c r="A431" s="5">
        <v>45838</v>
      </c>
      <c r="B431" t="s">
        <v>10</v>
      </c>
      <c r="C431" t="s">
        <v>50</v>
      </c>
      <c r="D431">
        <f>1.1*7.986</f>
        <v>8.7846000000000011</v>
      </c>
      <c r="E431">
        <v>211.23000000000002</v>
      </c>
      <c r="F431" s="6">
        <f t="shared" si="6"/>
        <v>1855.5710580000004</v>
      </c>
      <c r="G431" t="str">
        <f>_xlfn.XLOOKUP(Metas[[#This Row],[Nombre Producto]],'Catalogo de Productos'!A:A,'Catalogo de Productos'!F:F,0,0)</f>
        <v>DISP MÉDICOS</v>
      </c>
    </row>
    <row r="432" spans="1:7" x14ac:dyDescent="0.25">
      <c r="A432" s="5">
        <v>45838</v>
      </c>
      <c r="B432" t="s">
        <v>11</v>
      </c>
      <c r="C432" t="s">
        <v>50</v>
      </c>
      <c r="D432">
        <f>1.1*7.986</f>
        <v>8.7846000000000011</v>
      </c>
      <c r="E432">
        <v>211.23000000000002</v>
      </c>
      <c r="F432" s="6">
        <f t="shared" si="6"/>
        <v>1855.5710580000004</v>
      </c>
      <c r="G432" t="str">
        <f>_xlfn.XLOOKUP(Metas[[#This Row],[Nombre Producto]],'Catalogo de Productos'!A:A,'Catalogo de Productos'!F:F,0,0)</f>
        <v>DISP MÉDICOS</v>
      </c>
    </row>
    <row r="433" spans="1:7" x14ac:dyDescent="0.25">
      <c r="A433" s="5">
        <v>45838</v>
      </c>
      <c r="B433" t="s">
        <v>12</v>
      </c>
      <c r="C433" t="s">
        <v>50</v>
      </c>
      <c r="D433">
        <f>1.1*7.986</f>
        <v>8.7846000000000011</v>
      </c>
      <c r="E433">
        <v>211.23000000000002</v>
      </c>
      <c r="F433" s="6">
        <f t="shared" si="6"/>
        <v>1855.5710580000004</v>
      </c>
      <c r="G433" t="str">
        <f>_xlfn.XLOOKUP(Metas[[#This Row],[Nombre Producto]],'Catalogo de Productos'!A:A,'Catalogo de Productos'!F:F,0,0)</f>
        <v>DISP MÉDICOS</v>
      </c>
    </row>
    <row r="434" spans="1:7" x14ac:dyDescent="0.25">
      <c r="A434" s="5">
        <v>45838</v>
      </c>
      <c r="B434" t="s">
        <v>21</v>
      </c>
      <c r="C434" t="s">
        <v>50</v>
      </c>
      <c r="D434">
        <f>1.1*319.44</f>
        <v>351.38400000000001</v>
      </c>
      <c r="E434">
        <v>103.33999999999999</v>
      </c>
      <c r="F434" s="6">
        <f t="shared" si="6"/>
        <v>36312.022559999998</v>
      </c>
      <c r="G434" t="str">
        <f>_xlfn.XLOOKUP(Metas[[#This Row],[Nombre Producto]],'Catalogo de Productos'!A:A,'Catalogo de Productos'!F:F,0,0)</f>
        <v>TERMOMETROS</v>
      </c>
    </row>
    <row r="435" spans="1:7" x14ac:dyDescent="0.25">
      <c r="A435" s="5">
        <v>45838</v>
      </c>
      <c r="B435" t="s">
        <v>22</v>
      </c>
      <c r="C435" t="s">
        <v>50</v>
      </c>
      <c r="D435">
        <f>1.1*319.44</f>
        <v>351.38400000000001</v>
      </c>
      <c r="E435">
        <v>103.33999999999999</v>
      </c>
      <c r="F435" s="6">
        <f t="shared" si="6"/>
        <v>36312.022559999998</v>
      </c>
      <c r="G435" t="str">
        <f>_xlfn.XLOOKUP(Metas[[#This Row],[Nombre Producto]],'Catalogo de Productos'!A:A,'Catalogo de Productos'!F:F,0,0)</f>
        <v>TERMOMETROS</v>
      </c>
    </row>
    <row r="436" spans="1:7" x14ac:dyDescent="0.25">
      <c r="A436" s="5">
        <v>45838</v>
      </c>
      <c r="B436" t="s">
        <v>16</v>
      </c>
      <c r="C436" t="s">
        <v>54</v>
      </c>
      <c r="D436">
        <f>1.1*6</f>
        <v>6.6000000000000005</v>
      </c>
      <c r="E436">
        <v>664.66</v>
      </c>
      <c r="F436" s="23">
        <f t="shared" si="6"/>
        <v>4386.7560000000003</v>
      </c>
      <c r="G436" t="str">
        <f>_xlfn.XLOOKUP(Metas[[#This Row],[Nombre Producto]],'Catalogo de Productos'!A:A,'Catalogo de Productos'!F:F,0,0)</f>
        <v>NEBULIZADORES</v>
      </c>
    </row>
    <row r="437" spans="1:7" x14ac:dyDescent="0.25">
      <c r="A437" s="5">
        <v>45838</v>
      </c>
      <c r="B437" t="s">
        <v>18</v>
      </c>
      <c r="C437" t="s">
        <v>54</v>
      </c>
      <c r="D437">
        <f>1.1*3</f>
        <v>3.3000000000000003</v>
      </c>
      <c r="E437">
        <v>718.25</v>
      </c>
      <c r="F437" s="6">
        <f t="shared" si="6"/>
        <v>2370.2250000000004</v>
      </c>
      <c r="G437" t="str">
        <f>_xlfn.XLOOKUP(Metas[[#This Row],[Nombre Producto]],'Catalogo de Productos'!A:A,'Catalogo de Productos'!F:F,0,0)</f>
        <v>NEBULIZADORES</v>
      </c>
    </row>
    <row r="438" spans="1:7" x14ac:dyDescent="0.25">
      <c r="A438" s="5">
        <v>45838</v>
      </c>
      <c r="B438" t="s">
        <v>25</v>
      </c>
      <c r="C438" t="s">
        <v>54</v>
      </c>
      <c r="D438">
        <f>1.1*3</f>
        <v>3.3000000000000003</v>
      </c>
      <c r="E438">
        <v>718.25</v>
      </c>
      <c r="F438" s="6">
        <f t="shared" si="6"/>
        <v>2370.2250000000004</v>
      </c>
      <c r="G438" t="str">
        <f>_xlfn.XLOOKUP(Metas[[#This Row],[Nombre Producto]],'Catalogo de Productos'!A:A,'Catalogo de Productos'!F:F,0,0)</f>
        <v>NEBULIZADORES</v>
      </c>
    </row>
    <row r="439" spans="1:7" x14ac:dyDescent="0.25">
      <c r="A439" s="5">
        <v>45838</v>
      </c>
      <c r="B439" t="s">
        <v>20</v>
      </c>
      <c r="C439" t="s">
        <v>54</v>
      </c>
      <c r="D439">
        <f>1.1*1</f>
        <v>1.1000000000000001</v>
      </c>
      <c r="E439">
        <v>2200</v>
      </c>
      <c r="F439" s="6">
        <f t="shared" si="6"/>
        <v>2420</v>
      </c>
      <c r="G439" t="str">
        <f>_xlfn.XLOOKUP(Metas[[#This Row],[Nombre Producto]],'Catalogo de Productos'!A:A,'Catalogo de Productos'!F:F,0,0)</f>
        <v>MEDIOS AUXILIARES + SOPORTE</v>
      </c>
    </row>
    <row r="440" spans="1:7" x14ac:dyDescent="0.25">
      <c r="A440" s="5">
        <v>45838</v>
      </c>
      <c r="B440" t="s">
        <v>14</v>
      </c>
      <c r="C440" t="s">
        <v>54</v>
      </c>
      <c r="D440">
        <f>1.1*1</f>
        <v>1.1000000000000001</v>
      </c>
      <c r="E440">
        <v>1280</v>
      </c>
      <c r="F440" s="6">
        <f t="shared" si="6"/>
        <v>1408</v>
      </c>
      <c r="G440" t="str">
        <f>_xlfn.XLOOKUP(Metas[[#This Row],[Nombre Producto]],'Catalogo de Productos'!A:A,'Catalogo de Productos'!F:F,0,0)</f>
        <v>MEDIOS AUXILIARES + SOPORTE</v>
      </c>
    </row>
    <row r="441" spans="1:7" x14ac:dyDescent="0.25">
      <c r="A441" s="5">
        <v>45838</v>
      </c>
      <c r="B441" t="s">
        <v>19</v>
      </c>
      <c r="C441" t="s">
        <v>54</v>
      </c>
      <c r="D441">
        <f>1.1*1</f>
        <v>1.1000000000000001</v>
      </c>
      <c r="E441">
        <v>896.12</v>
      </c>
      <c r="F441" s="6">
        <f t="shared" si="6"/>
        <v>985.73200000000008</v>
      </c>
      <c r="G441" t="str">
        <f>_xlfn.XLOOKUP(Metas[[#This Row],[Nombre Producto]],'Catalogo de Productos'!A:A,'Catalogo de Productos'!F:F,0,0)</f>
        <v>MEDIOS AUXILIARES + SOPORTE</v>
      </c>
    </row>
    <row r="442" spans="1:7" x14ac:dyDescent="0.25">
      <c r="A442" s="5">
        <v>45838</v>
      </c>
      <c r="B442" t="s">
        <v>10</v>
      </c>
      <c r="C442" t="s">
        <v>54</v>
      </c>
      <c r="D442">
        <f>1.1*2</f>
        <v>2.2000000000000002</v>
      </c>
      <c r="E442">
        <v>211.23</v>
      </c>
      <c r="F442" s="6">
        <f t="shared" si="6"/>
        <v>464.70600000000002</v>
      </c>
      <c r="G442" t="str">
        <f>_xlfn.XLOOKUP(Metas[[#This Row],[Nombre Producto]],'Catalogo de Productos'!A:A,'Catalogo de Productos'!F:F,0,0)</f>
        <v>DISP MÉDICOS</v>
      </c>
    </row>
    <row r="443" spans="1:7" x14ac:dyDescent="0.25">
      <c r="A443" s="5">
        <v>45838</v>
      </c>
      <c r="B443" t="s">
        <v>11</v>
      </c>
      <c r="C443" t="s">
        <v>54</v>
      </c>
      <c r="D443">
        <f>1.1*2</f>
        <v>2.2000000000000002</v>
      </c>
      <c r="E443">
        <v>211.23</v>
      </c>
      <c r="F443" s="6">
        <f t="shared" si="6"/>
        <v>464.70600000000002</v>
      </c>
      <c r="G443" t="str">
        <f>_xlfn.XLOOKUP(Metas[[#This Row],[Nombre Producto]],'Catalogo de Productos'!A:A,'Catalogo de Productos'!F:F,0,0)</f>
        <v>DISP MÉDICOS</v>
      </c>
    </row>
    <row r="444" spans="1:7" x14ac:dyDescent="0.25">
      <c r="A444" s="5">
        <v>45838</v>
      </c>
      <c r="B444" t="s">
        <v>12</v>
      </c>
      <c r="C444" t="s">
        <v>54</v>
      </c>
      <c r="D444">
        <f>1.1*2</f>
        <v>2.2000000000000002</v>
      </c>
      <c r="E444">
        <v>211.23</v>
      </c>
      <c r="F444" s="6">
        <f t="shared" si="6"/>
        <v>464.70600000000002</v>
      </c>
      <c r="G444" t="str">
        <f>_xlfn.XLOOKUP(Metas[[#This Row],[Nombre Producto]],'Catalogo de Productos'!A:A,'Catalogo de Productos'!F:F,0,0)</f>
        <v>DISP MÉDICOS</v>
      </c>
    </row>
    <row r="445" spans="1:7" x14ac:dyDescent="0.25">
      <c r="A445" s="5">
        <v>45838</v>
      </c>
      <c r="B445" t="s">
        <v>21</v>
      </c>
      <c r="C445" t="s">
        <v>54</v>
      </c>
      <c r="D445">
        <f>1.1*240</f>
        <v>264</v>
      </c>
      <c r="E445">
        <v>103.34</v>
      </c>
      <c r="F445" s="6">
        <f t="shared" si="6"/>
        <v>27281.760000000002</v>
      </c>
      <c r="G445" t="str">
        <f>_xlfn.XLOOKUP(Metas[[#This Row],[Nombre Producto]],'Catalogo de Productos'!A:A,'Catalogo de Productos'!F:F,0,0)</f>
        <v>TERMOMETROS</v>
      </c>
    </row>
    <row r="446" spans="1:7" x14ac:dyDescent="0.25">
      <c r="A446" s="5">
        <v>45838</v>
      </c>
      <c r="B446" t="s">
        <v>15</v>
      </c>
      <c r="C446" t="s">
        <v>47</v>
      </c>
      <c r="D446">
        <f>1.08*149.2992</f>
        <v>161.24313600000002</v>
      </c>
      <c r="E446">
        <v>505.86</v>
      </c>
      <c r="F446" s="23">
        <f t="shared" si="6"/>
        <v>81566.45277696001</v>
      </c>
      <c r="G446" t="str">
        <f>_xlfn.XLOOKUP(Metas[[#This Row],[Nombre Producto]],'Catalogo de Productos'!A:A,'Catalogo de Productos'!F:F,0,0)</f>
        <v>NEBULIZADORES</v>
      </c>
    </row>
    <row r="447" spans="1:7" x14ac:dyDescent="0.25">
      <c r="A447" s="5">
        <v>45838</v>
      </c>
      <c r="B447" t="s">
        <v>18</v>
      </c>
      <c r="C447" t="s">
        <v>47</v>
      </c>
      <c r="D447">
        <f>1.08*298.5984</f>
        <v>322.48627200000004</v>
      </c>
      <c r="E447">
        <v>547.24</v>
      </c>
      <c r="F447" s="6">
        <f t="shared" si="6"/>
        <v>176477.38748928002</v>
      </c>
      <c r="G447" t="str">
        <f>_xlfn.XLOOKUP(Metas[[#This Row],[Nombre Producto]],'Catalogo de Productos'!A:A,'Catalogo de Productos'!F:F,0,0)</f>
        <v>NEBULIZADORES</v>
      </c>
    </row>
    <row r="448" spans="1:7" x14ac:dyDescent="0.25">
      <c r="A448" s="5">
        <v>45838</v>
      </c>
      <c r="B448" t="s">
        <v>21</v>
      </c>
      <c r="C448" t="s">
        <v>47</v>
      </c>
      <c r="D448">
        <f>1.08*223.9488</f>
        <v>241.86470400000002</v>
      </c>
      <c r="E448">
        <v>71.38</v>
      </c>
      <c r="F448" s="6">
        <f t="shared" si="6"/>
        <v>17264.302571520002</v>
      </c>
      <c r="G448" t="str">
        <f>_xlfn.XLOOKUP(Metas[[#This Row],[Nombre Producto]],'Catalogo de Productos'!A:A,'Catalogo de Productos'!F:F,0,0)</f>
        <v>TERMOMETROS</v>
      </c>
    </row>
    <row r="449" spans="1:7" x14ac:dyDescent="0.25">
      <c r="A449" s="5">
        <v>45838</v>
      </c>
      <c r="B449" t="s">
        <v>57</v>
      </c>
      <c r="C449" t="s">
        <v>56</v>
      </c>
      <c r="D449">
        <v>720</v>
      </c>
      <c r="E449">
        <v>15.09</v>
      </c>
      <c r="F449" s="6">
        <f t="shared" si="6"/>
        <v>10864.8</v>
      </c>
      <c r="G449" t="str">
        <f>_xlfn.XLOOKUP(Metas[[#This Row],[Nombre Producto]],'Catalogo de Productos'!A:A,'Catalogo de Productos'!F:F,0,0)</f>
        <v>AROMATIZANTES</v>
      </c>
    </row>
    <row r="450" spans="1:7" x14ac:dyDescent="0.25">
      <c r="A450" s="5">
        <v>45838</v>
      </c>
      <c r="B450" t="s">
        <v>58</v>
      </c>
      <c r="C450" t="s">
        <v>56</v>
      </c>
      <c r="D450">
        <v>720</v>
      </c>
      <c r="E450">
        <v>15.09</v>
      </c>
      <c r="F450" s="6">
        <f t="shared" si="6"/>
        <v>10864.8</v>
      </c>
      <c r="G450" t="str">
        <f>_xlfn.XLOOKUP(Metas[[#This Row],[Nombre Producto]],'Catalogo de Productos'!A:A,'Catalogo de Productos'!F:F,0,0)</f>
        <v>AROMATIZANTES</v>
      </c>
    </row>
    <row r="451" spans="1:7" x14ac:dyDescent="0.25">
      <c r="A451" s="5">
        <v>45838</v>
      </c>
      <c r="B451" t="s">
        <v>16</v>
      </c>
      <c r="C451" t="s">
        <v>52</v>
      </c>
      <c r="D451">
        <f>1.05*578.8125</f>
        <v>607.75312500000007</v>
      </c>
      <c r="E451">
        <v>599.94000000000005</v>
      </c>
      <c r="F451" s="23">
        <f t="shared" si="6"/>
        <v>364615.40981250006</v>
      </c>
      <c r="G451" t="str">
        <f>_xlfn.XLOOKUP(Metas[[#This Row],[Nombre Producto]],'Catalogo de Productos'!A:A,'Catalogo de Productos'!F:F,0,0)</f>
        <v>NEBULIZADORES</v>
      </c>
    </row>
    <row r="452" spans="1:7" x14ac:dyDescent="0.25">
      <c r="A452" s="5">
        <v>45838</v>
      </c>
      <c r="B452" t="s">
        <v>15</v>
      </c>
      <c r="C452" t="s">
        <v>52</v>
      </c>
      <c r="D452">
        <f>1.05*578.8125</f>
        <v>607.75312500000007</v>
      </c>
      <c r="E452">
        <v>587.41</v>
      </c>
      <c r="F452" s="23">
        <f t="shared" ref="F452:F515" si="7">D452*E452</f>
        <v>357000.26315625</v>
      </c>
      <c r="G452" t="str">
        <f>_xlfn.XLOOKUP(Metas[[#This Row],[Nombre Producto]],'Catalogo de Productos'!A:A,'Catalogo de Productos'!F:F,0,0)</f>
        <v>NEBULIZADORES</v>
      </c>
    </row>
    <row r="453" spans="1:7" x14ac:dyDescent="0.25">
      <c r="A453" s="5">
        <v>45838</v>
      </c>
      <c r="B453" t="s">
        <v>18</v>
      </c>
      <c r="C453" t="s">
        <v>52</v>
      </c>
      <c r="D453">
        <f>1.05*289.40625</f>
        <v>303.87656250000003</v>
      </c>
      <c r="E453">
        <v>646.80999999999995</v>
      </c>
      <c r="F453" s="6">
        <f t="shared" si="7"/>
        <v>196550.39939062501</v>
      </c>
      <c r="G453" t="str">
        <f>_xlfn.XLOOKUP(Metas[[#This Row],[Nombre Producto]],'Catalogo de Productos'!A:A,'Catalogo de Productos'!F:F,0,0)</f>
        <v>NEBULIZADORES</v>
      </c>
    </row>
    <row r="454" spans="1:7" x14ac:dyDescent="0.25">
      <c r="A454" s="5">
        <v>45838</v>
      </c>
      <c r="B454" t="s">
        <v>25</v>
      </c>
      <c r="C454" t="s">
        <v>52</v>
      </c>
      <c r="D454">
        <f>1.05*289.40625</f>
        <v>303.87656250000003</v>
      </c>
      <c r="E454">
        <v>646.80999999999995</v>
      </c>
      <c r="F454" s="6">
        <f t="shared" si="7"/>
        <v>196550.39939062501</v>
      </c>
      <c r="G454" t="str">
        <f>_xlfn.XLOOKUP(Metas[[#This Row],[Nombre Producto]],'Catalogo de Productos'!A:A,'Catalogo de Productos'!F:F,0,0)</f>
        <v>NEBULIZADORES</v>
      </c>
    </row>
    <row r="455" spans="1:7" x14ac:dyDescent="0.25">
      <c r="A455" s="5">
        <v>45838</v>
      </c>
      <c r="B455" t="s">
        <v>21</v>
      </c>
      <c r="C455" t="s">
        <v>52</v>
      </c>
      <c r="D455">
        <f>1.05*289.40625</f>
        <v>303.87656250000003</v>
      </c>
      <c r="E455">
        <v>84.02</v>
      </c>
      <c r="F455" s="6">
        <f t="shared" si="7"/>
        <v>25531.708781250003</v>
      </c>
      <c r="G455" t="str">
        <f>_xlfn.XLOOKUP(Metas[[#This Row],[Nombre Producto]],'Catalogo de Productos'!A:A,'Catalogo de Productos'!F:F,0,0)</f>
        <v>TERMOMETROS</v>
      </c>
    </row>
    <row r="456" spans="1:7" x14ac:dyDescent="0.25">
      <c r="A456" s="5">
        <v>45838</v>
      </c>
      <c r="B456" t="s">
        <v>22</v>
      </c>
      <c r="C456" t="s">
        <v>52</v>
      </c>
      <c r="D456">
        <f>1.05*289.40625</f>
        <v>303.87656250000003</v>
      </c>
      <c r="E456">
        <v>84.02</v>
      </c>
      <c r="F456" s="6">
        <f t="shared" si="7"/>
        <v>25531.708781250003</v>
      </c>
      <c r="G456" t="str">
        <f>_xlfn.XLOOKUP(Metas[[#This Row],[Nombre Producto]],'Catalogo de Productos'!A:A,'Catalogo de Productos'!F:F,0,0)</f>
        <v>TERMOMETROS</v>
      </c>
    </row>
    <row r="457" spans="1:7" x14ac:dyDescent="0.25">
      <c r="A457" s="5">
        <v>45869</v>
      </c>
      <c r="B457" t="s">
        <v>17</v>
      </c>
      <c r="C457" t="s">
        <v>46</v>
      </c>
      <c r="D457">
        <f>D423*1.1</f>
        <v>1332.5359740000001</v>
      </c>
      <c r="E457">
        <v>498.65999999999997</v>
      </c>
      <c r="F457" s="23">
        <f t="shared" si="7"/>
        <v>664482.38879483996</v>
      </c>
      <c r="G457" t="str">
        <f>_xlfn.XLOOKUP(Metas[[#This Row],[Nombre Producto]],'Catalogo de Productos'!A:A,'Catalogo de Productos'!F:F,0,0)</f>
        <v>NEBULIZADORES</v>
      </c>
    </row>
    <row r="458" spans="1:7" x14ac:dyDescent="0.25">
      <c r="A458" s="5">
        <v>45869</v>
      </c>
      <c r="B458" t="s">
        <v>18</v>
      </c>
      <c r="C458" t="s">
        <v>46</v>
      </c>
      <c r="D458">
        <f>D424*1.1</f>
        <v>856.14711600000021</v>
      </c>
      <c r="E458">
        <v>525.59</v>
      </c>
      <c r="F458" s="6">
        <f t="shared" si="7"/>
        <v>449982.36269844015</v>
      </c>
      <c r="G458" t="str">
        <f>_xlfn.XLOOKUP(Metas[[#This Row],[Nombre Producto]],'Catalogo de Productos'!A:A,'Catalogo de Productos'!F:F,0,0)</f>
        <v>NEBULIZADORES</v>
      </c>
    </row>
    <row r="459" spans="1:7" x14ac:dyDescent="0.25">
      <c r="A459" s="5">
        <v>45869</v>
      </c>
      <c r="B459" t="s">
        <v>23</v>
      </c>
      <c r="C459" t="s">
        <v>46</v>
      </c>
      <c r="D459">
        <f>D425*1.1</f>
        <v>4251.7464000000009</v>
      </c>
      <c r="E459">
        <v>70.05</v>
      </c>
      <c r="F459" s="6">
        <f t="shared" si="7"/>
        <v>297834.83532000007</v>
      </c>
      <c r="G459" t="str">
        <f>_xlfn.XLOOKUP(Metas[[#This Row],[Nombre Producto]],'Catalogo de Productos'!A:A,'Catalogo de Productos'!F:F,0,0)</f>
        <v>TERMOMETROS</v>
      </c>
    </row>
    <row r="460" spans="1:7" x14ac:dyDescent="0.25">
      <c r="A460" s="5">
        <v>45869</v>
      </c>
      <c r="B460" t="s">
        <v>10</v>
      </c>
      <c r="C460" t="s">
        <v>50</v>
      </c>
      <c r="D460">
        <f>D431*1.1</f>
        <v>9.6630600000000015</v>
      </c>
      <c r="E460">
        <v>211.23000000000002</v>
      </c>
      <c r="F460" s="6">
        <f t="shared" si="7"/>
        <v>2041.1281638000005</v>
      </c>
      <c r="G460" t="str">
        <f>_xlfn.XLOOKUP(Metas[[#This Row],[Nombre Producto]],'Catalogo de Productos'!A:A,'Catalogo de Productos'!F:F,0,0)</f>
        <v>DISP MÉDICOS</v>
      </c>
    </row>
    <row r="461" spans="1:7" x14ac:dyDescent="0.25">
      <c r="A461" s="5">
        <v>45869</v>
      </c>
      <c r="B461" t="s">
        <v>11</v>
      </c>
      <c r="C461" t="s">
        <v>50</v>
      </c>
      <c r="D461">
        <f t="shared" ref="D461:D464" si="8">D432*1.1</f>
        <v>9.6630600000000015</v>
      </c>
      <c r="E461">
        <v>211.23000000000002</v>
      </c>
      <c r="F461" s="6">
        <f t="shared" si="7"/>
        <v>2041.1281638000005</v>
      </c>
      <c r="G461" t="str">
        <f>_xlfn.XLOOKUP(Metas[[#This Row],[Nombre Producto]],'Catalogo de Productos'!A:A,'Catalogo de Productos'!F:F,0,0)</f>
        <v>DISP MÉDICOS</v>
      </c>
    </row>
    <row r="462" spans="1:7" x14ac:dyDescent="0.25">
      <c r="A462" s="5">
        <v>45869</v>
      </c>
      <c r="B462" t="s">
        <v>12</v>
      </c>
      <c r="C462" t="s">
        <v>50</v>
      </c>
      <c r="D462">
        <f t="shared" si="8"/>
        <v>9.6630600000000015</v>
      </c>
      <c r="E462">
        <v>211.23000000000002</v>
      </c>
      <c r="F462" s="6">
        <f t="shared" si="7"/>
        <v>2041.1281638000005</v>
      </c>
      <c r="G462" t="str">
        <f>_xlfn.XLOOKUP(Metas[[#This Row],[Nombre Producto]],'Catalogo de Productos'!A:A,'Catalogo de Productos'!F:F,0,0)</f>
        <v>DISP MÉDICOS</v>
      </c>
    </row>
    <row r="463" spans="1:7" x14ac:dyDescent="0.25">
      <c r="A463" s="5">
        <v>45869</v>
      </c>
      <c r="B463" t="s">
        <v>21</v>
      </c>
      <c r="C463" t="s">
        <v>50</v>
      </c>
      <c r="D463">
        <f t="shared" si="8"/>
        <v>386.52240000000006</v>
      </c>
      <c r="E463">
        <v>103.33999999999999</v>
      </c>
      <c r="F463" s="6">
        <f t="shared" si="7"/>
        <v>39943.224816000002</v>
      </c>
      <c r="G463" t="str">
        <f>_xlfn.XLOOKUP(Metas[[#This Row],[Nombre Producto]],'Catalogo de Productos'!A:A,'Catalogo de Productos'!F:F,0,0)</f>
        <v>TERMOMETROS</v>
      </c>
    </row>
    <row r="464" spans="1:7" x14ac:dyDescent="0.25">
      <c r="A464" s="5">
        <v>45869</v>
      </c>
      <c r="B464" t="s">
        <v>22</v>
      </c>
      <c r="C464" t="s">
        <v>50</v>
      </c>
      <c r="D464">
        <f t="shared" si="8"/>
        <v>386.52240000000006</v>
      </c>
      <c r="E464">
        <v>103.33999999999999</v>
      </c>
      <c r="F464" s="6">
        <f t="shared" si="7"/>
        <v>39943.224816000002</v>
      </c>
      <c r="G464" t="str">
        <f>_xlfn.XLOOKUP(Metas[[#This Row],[Nombre Producto]],'Catalogo de Productos'!A:A,'Catalogo de Productos'!F:F,0,0)</f>
        <v>TERMOMETROS</v>
      </c>
    </row>
    <row r="465" spans="1:7" x14ac:dyDescent="0.25">
      <c r="A465" s="5">
        <v>45869</v>
      </c>
      <c r="B465" t="s">
        <v>58</v>
      </c>
      <c r="C465" t="s">
        <v>56</v>
      </c>
      <c r="D465">
        <v>720</v>
      </c>
      <c r="E465">
        <v>15.09</v>
      </c>
      <c r="F465" s="6">
        <f t="shared" si="7"/>
        <v>10864.8</v>
      </c>
      <c r="G465" t="str">
        <f>_xlfn.XLOOKUP(Metas[[#This Row],[Nombre Producto]],'Catalogo de Productos'!A:A,'Catalogo de Productos'!F:F,0,0)</f>
        <v>AROMATIZANTES</v>
      </c>
    </row>
    <row r="466" spans="1:7" x14ac:dyDescent="0.25">
      <c r="A466" s="5">
        <v>45869</v>
      </c>
      <c r="B466" t="s">
        <v>57</v>
      </c>
      <c r="C466" t="s">
        <v>56</v>
      </c>
      <c r="D466">
        <v>720</v>
      </c>
      <c r="E466">
        <v>15.09</v>
      </c>
      <c r="F466" s="6">
        <f t="shared" si="7"/>
        <v>10864.8</v>
      </c>
      <c r="G466" t="str">
        <f>_xlfn.XLOOKUP(Metas[[#This Row],[Nombre Producto]],'Catalogo de Productos'!A:A,'Catalogo de Productos'!F:F,0,0)</f>
        <v>AROMATIZANTES</v>
      </c>
    </row>
    <row r="467" spans="1:7" x14ac:dyDescent="0.25">
      <c r="A467" s="5">
        <v>45869</v>
      </c>
      <c r="B467" t="s">
        <v>15</v>
      </c>
      <c r="C467" t="s">
        <v>47</v>
      </c>
      <c r="D467">
        <f>D446*1.08</f>
        <v>174.14258688000004</v>
      </c>
      <c r="E467">
        <v>505.86</v>
      </c>
      <c r="F467" s="23">
        <f t="shared" si="7"/>
        <v>88091.768999116815</v>
      </c>
      <c r="G467" t="str">
        <f>_xlfn.XLOOKUP(Metas[[#This Row],[Nombre Producto]],'Catalogo de Productos'!A:A,'Catalogo de Productos'!F:F,0,0)</f>
        <v>NEBULIZADORES</v>
      </c>
    </row>
    <row r="468" spans="1:7" x14ac:dyDescent="0.25">
      <c r="A468" s="5">
        <v>45869</v>
      </c>
      <c r="B468" t="s">
        <v>18</v>
      </c>
      <c r="C468" t="s">
        <v>47</v>
      </c>
      <c r="D468">
        <f>D447*1.08</f>
        <v>348.28517376000008</v>
      </c>
      <c r="E468">
        <v>547.24</v>
      </c>
      <c r="F468" s="6">
        <f t="shared" si="7"/>
        <v>190595.57848842244</v>
      </c>
      <c r="G468" t="str">
        <f>_xlfn.XLOOKUP(Metas[[#This Row],[Nombre Producto]],'Catalogo de Productos'!A:A,'Catalogo de Productos'!F:F,0,0)</f>
        <v>NEBULIZADORES</v>
      </c>
    </row>
    <row r="469" spans="1:7" x14ac:dyDescent="0.25">
      <c r="A469" s="5">
        <v>45869</v>
      </c>
      <c r="B469" t="s">
        <v>21</v>
      </c>
      <c r="C469" t="s">
        <v>47</v>
      </c>
      <c r="D469">
        <f>D448*1.08</f>
        <v>261.21388032000004</v>
      </c>
      <c r="E469">
        <v>71.38</v>
      </c>
      <c r="F469" s="6">
        <f t="shared" si="7"/>
        <v>18645.446777241603</v>
      </c>
      <c r="G469" t="str">
        <f>_xlfn.XLOOKUP(Metas[[#This Row],[Nombre Producto]],'Catalogo de Productos'!A:A,'Catalogo de Productos'!F:F,0,0)</f>
        <v>TERMOMETROS</v>
      </c>
    </row>
    <row r="470" spans="1:7" x14ac:dyDescent="0.25">
      <c r="A470" s="5">
        <v>45869</v>
      </c>
      <c r="B470" t="s">
        <v>16</v>
      </c>
      <c r="C470" t="s">
        <v>52</v>
      </c>
      <c r="D470">
        <f>D451*1.05</f>
        <v>638.14078125000015</v>
      </c>
      <c r="E470">
        <v>599.94000000000005</v>
      </c>
      <c r="F470" s="23">
        <f t="shared" si="7"/>
        <v>382846.18030312512</v>
      </c>
      <c r="G470" t="str">
        <f>_xlfn.XLOOKUP(Metas[[#This Row],[Nombre Producto]],'Catalogo de Productos'!A:A,'Catalogo de Productos'!F:F,0,0)</f>
        <v>NEBULIZADORES</v>
      </c>
    </row>
    <row r="471" spans="1:7" x14ac:dyDescent="0.25">
      <c r="A471" s="5">
        <v>45869</v>
      </c>
      <c r="B471" t="s">
        <v>15</v>
      </c>
      <c r="C471" t="s">
        <v>52</v>
      </c>
      <c r="D471">
        <f t="shared" ref="D471:D475" si="9">D452*1.05</f>
        <v>638.14078125000015</v>
      </c>
      <c r="E471">
        <v>587.41</v>
      </c>
      <c r="F471" s="23">
        <f t="shared" si="7"/>
        <v>374850.27631406259</v>
      </c>
      <c r="G471" t="str">
        <f>_xlfn.XLOOKUP(Metas[[#This Row],[Nombre Producto]],'Catalogo de Productos'!A:A,'Catalogo de Productos'!F:F,0,0)</f>
        <v>NEBULIZADORES</v>
      </c>
    </row>
    <row r="472" spans="1:7" x14ac:dyDescent="0.25">
      <c r="A472" s="5">
        <v>45869</v>
      </c>
      <c r="B472" t="s">
        <v>18</v>
      </c>
      <c r="C472" t="s">
        <v>52</v>
      </c>
      <c r="D472">
        <f t="shared" si="9"/>
        <v>319.07039062500007</v>
      </c>
      <c r="E472">
        <v>646.80999999999995</v>
      </c>
      <c r="F472" s="6">
        <f t="shared" si="7"/>
        <v>206377.91936015629</v>
      </c>
      <c r="G472" t="str">
        <f>_xlfn.XLOOKUP(Metas[[#This Row],[Nombre Producto]],'Catalogo de Productos'!A:A,'Catalogo de Productos'!F:F,0,0)</f>
        <v>NEBULIZADORES</v>
      </c>
    </row>
    <row r="473" spans="1:7" x14ac:dyDescent="0.25">
      <c r="A473" s="5">
        <v>45869</v>
      </c>
      <c r="B473" t="s">
        <v>25</v>
      </c>
      <c r="C473" t="s">
        <v>52</v>
      </c>
      <c r="D473">
        <f t="shared" si="9"/>
        <v>319.07039062500007</v>
      </c>
      <c r="E473">
        <v>646.80999999999995</v>
      </c>
      <c r="F473" s="6">
        <f t="shared" si="7"/>
        <v>206377.91936015629</v>
      </c>
      <c r="G473" t="str">
        <f>_xlfn.XLOOKUP(Metas[[#This Row],[Nombre Producto]],'Catalogo de Productos'!A:A,'Catalogo de Productos'!F:F,0,0)</f>
        <v>NEBULIZADORES</v>
      </c>
    </row>
    <row r="474" spans="1:7" x14ac:dyDescent="0.25">
      <c r="A474" s="5">
        <v>45869</v>
      </c>
      <c r="B474" t="s">
        <v>21</v>
      </c>
      <c r="C474" t="s">
        <v>52</v>
      </c>
      <c r="D474">
        <f t="shared" si="9"/>
        <v>319.07039062500007</v>
      </c>
      <c r="E474">
        <v>84.02</v>
      </c>
      <c r="F474" s="6">
        <f t="shared" si="7"/>
        <v>26808.294220312506</v>
      </c>
      <c r="G474" t="str">
        <f>_xlfn.XLOOKUP(Metas[[#This Row],[Nombre Producto]],'Catalogo de Productos'!A:A,'Catalogo de Productos'!F:F,0,0)</f>
        <v>TERMOMETROS</v>
      </c>
    </row>
    <row r="475" spans="1:7" x14ac:dyDescent="0.25">
      <c r="A475" s="5">
        <v>45869</v>
      </c>
      <c r="B475" t="s">
        <v>22</v>
      </c>
      <c r="C475" t="s">
        <v>52</v>
      </c>
      <c r="D475">
        <f t="shared" si="9"/>
        <v>319.07039062500007</v>
      </c>
      <c r="E475">
        <v>84.02</v>
      </c>
      <c r="F475" s="6">
        <f t="shared" si="7"/>
        <v>26808.294220312506</v>
      </c>
      <c r="G475" t="str">
        <f>_xlfn.XLOOKUP(Metas[[#This Row],[Nombre Producto]],'Catalogo de Productos'!A:A,'Catalogo de Productos'!F:F,0,0)</f>
        <v>TERMOMETROS</v>
      </c>
    </row>
    <row r="476" spans="1:7" x14ac:dyDescent="0.25">
      <c r="A476" s="5">
        <v>45869</v>
      </c>
      <c r="B476" t="s">
        <v>16</v>
      </c>
      <c r="C476" t="s">
        <v>149</v>
      </c>
      <c r="D476">
        <f>D426*1.1</f>
        <v>14.641000000000002</v>
      </c>
      <c r="E476">
        <v>905.16</v>
      </c>
      <c r="F476" s="23">
        <f t="shared" si="7"/>
        <v>13252.447560000001</v>
      </c>
      <c r="G476" t="str">
        <f>_xlfn.XLOOKUP(Metas[[#This Row],[Nombre Producto]],'Catalogo de Productos'!A:A,'Catalogo de Productos'!F:F,0,0)</f>
        <v>NEBULIZADORES</v>
      </c>
    </row>
    <row r="477" spans="1:7" x14ac:dyDescent="0.25">
      <c r="A477" s="5">
        <v>45869</v>
      </c>
      <c r="B477" t="s">
        <v>21</v>
      </c>
      <c r="C477" t="s">
        <v>149</v>
      </c>
      <c r="D477">
        <f t="shared" ref="D477:D480" si="10">D427*1.1</f>
        <v>7.3205000000000009</v>
      </c>
      <c r="E477">
        <v>137.91999999999999</v>
      </c>
      <c r="F477" s="6">
        <f t="shared" si="7"/>
        <v>1009.64336</v>
      </c>
      <c r="G477" t="str">
        <f>_xlfn.XLOOKUP(Metas[[#This Row],[Nombre Producto]],'Catalogo de Productos'!A:A,'Catalogo de Productos'!F:F,0,0)</f>
        <v>TERMOMETROS</v>
      </c>
    </row>
    <row r="478" spans="1:7" x14ac:dyDescent="0.25">
      <c r="A478" s="5">
        <v>45869</v>
      </c>
      <c r="B478" t="s">
        <v>22</v>
      </c>
      <c r="C478" t="s">
        <v>149</v>
      </c>
      <c r="D478">
        <f t="shared" si="10"/>
        <v>7.3205000000000009</v>
      </c>
      <c r="E478">
        <v>137.91999999999999</v>
      </c>
      <c r="F478" s="6">
        <f t="shared" si="7"/>
        <v>1009.64336</v>
      </c>
      <c r="G478" t="str">
        <f>_xlfn.XLOOKUP(Metas[[#This Row],[Nombre Producto]],'Catalogo de Productos'!A:A,'Catalogo de Productos'!F:F,0,0)</f>
        <v>TERMOMETROS</v>
      </c>
    </row>
    <row r="479" spans="1:7" x14ac:dyDescent="0.25">
      <c r="A479" s="5">
        <v>45869</v>
      </c>
      <c r="B479" t="s">
        <v>23</v>
      </c>
      <c r="C479" t="s">
        <v>149</v>
      </c>
      <c r="D479">
        <f t="shared" si="10"/>
        <v>7.3205000000000009</v>
      </c>
      <c r="E479">
        <v>137.91999999999999</v>
      </c>
      <c r="F479" s="6">
        <f t="shared" si="7"/>
        <v>1009.64336</v>
      </c>
      <c r="G479" t="str">
        <f>_xlfn.XLOOKUP(Metas[[#This Row],[Nombre Producto]],'Catalogo de Productos'!A:A,'Catalogo de Productos'!F:F,0,0)</f>
        <v>TERMOMETROS</v>
      </c>
    </row>
    <row r="480" spans="1:7" x14ac:dyDescent="0.25">
      <c r="A480" s="5">
        <v>45869</v>
      </c>
      <c r="B480" t="s">
        <v>24</v>
      </c>
      <c r="C480" t="s">
        <v>149</v>
      </c>
      <c r="D480">
        <f t="shared" si="10"/>
        <v>7.3205000000000009</v>
      </c>
      <c r="E480">
        <v>137.91999999999999</v>
      </c>
      <c r="F480" s="6">
        <f t="shared" si="7"/>
        <v>1009.64336</v>
      </c>
      <c r="G480" t="str">
        <f>_xlfn.XLOOKUP(Metas[[#This Row],[Nombre Producto]],'Catalogo de Productos'!A:A,'Catalogo de Productos'!F:F,0,0)</f>
        <v>TERMOMETROS</v>
      </c>
    </row>
    <row r="481" spans="1:7" x14ac:dyDescent="0.25">
      <c r="A481" s="5">
        <v>45869</v>
      </c>
      <c r="B481" t="s">
        <v>16</v>
      </c>
      <c r="C481" t="s">
        <v>177</v>
      </c>
      <c r="D481">
        <f>D436*1.1</f>
        <v>7.2600000000000016</v>
      </c>
      <c r="E481">
        <v>664.66</v>
      </c>
      <c r="F481" s="23">
        <f t="shared" si="7"/>
        <v>4825.4316000000008</v>
      </c>
      <c r="G481" t="str">
        <f>_xlfn.XLOOKUP(Metas[[#This Row],[Nombre Producto]],'Catalogo de Productos'!A:A,'Catalogo de Productos'!F:F,0,0)</f>
        <v>NEBULIZADORES</v>
      </c>
    </row>
    <row r="482" spans="1:7" x14ac:dyDescent="0.25">
      <c r="A482" s="5">
        <v>45869</v>
      </c>
      <c r="B482" t="s">
        <v>18</v>
      </c>
      <c r="C482" t="s">
        <v>177</v>
      </c>
      <c r="D482">
        <f t="shared" ref="D482:D490" si="11">D437*1.1</f>
        <v>3.6300000000000008</v>
      </c>
      <c r="E482">
        <v>718.25</v>
      </c>
      <c r="F482" s="6">
        <f t="shared" si="7"/>
        <v>2607.2475000000004</v>
      </c>
      <c r="G482" t="str">
        <f>_xlfn.XLOOKUP(Metas[[#This Row],[Nombre Producto]],'Catalogo de Productos'!A:A,'Catalogo de Productos'!F:F,0,0)</f>
        <v>NEBULIZADORES</v>
      </c>
    </row>
    <row r="483" spans="1:7" x14ac:dyDescent="0.25">
      <c r="A483" s="5">
        <v>45869</v>
      </c>
      <c r="B483" t="s">
        <v>25</v>
      </c>
      <c r="C483" t="s">
        <v>177</v>
      </c>
      <c r="D483">
        <f t="shared" si="11"/>
        <v>3.6300000000000008</v>
      </c>
      <c r="E483">
        <v>718.25</v>
      </c>
      <c r="F483" s="6">
        <f t="shared" si="7"/>
        <v>2607.2475000000004</v>
      </c>
      <c r="G483" t="str">
        <f>_xlfn.XLOOKUP(Metas[[#This Row],[Nombre Producto]],'Catalogo de Productos'!A:A,'Catalogo de Productos'!F:F,0,0)</f>
        <v>NEBULIZADORES</v>
      </c>
    </row>
    <row r="484" spans="1:7" x14ac:dyDescent="0.25">
      <c r="A484" s="5">
        <v>45869</v>
      </c>
      <c r="B484" t="s">
        <v>20</v>
      </c>
      <c r="C484" t="s">
        <v>177</v>
      </c>
      <c r="D484">
        <f t="shared" si="11"/>
        <v>1.2100000000000002</v>
      </c>
      <c r="E484">
        <v>2200</v>
      </c>
      <c r="F484" s="6">
        <f t="shared" si="7"/>
        <v>2662.0000000000005</v>
      </c>
      <c r="G484" t="str">
        <f>_xlfn.XLOOKUP(Metas[[#This Row],[Nombre Producto]],'Catalogo de Productos'!A:A,'Catalogo de Productos'!F:F,0,0)</f>
        <v>MEDIOS AUXILIARES + SOPORTE</v>
      </c>
    </row>
    <row r="485" spans="1:7" x14ac:dyDescent="0.25">
      <c r="A485" s="5">
        <v>45869</v>
      </c>
      <c r="B485" t="s">
        <v>14</v>
      </c>
      <c r="C485" t="s">
        <v>177</v>
      </c>
      <c r="D485">
        <f t="shared" si="11"/>
        <v>1.2100000000000002</v>
      </c>
      <c r="E485">
        <v>1280</v>
      </c>
      <c r="F485" s="6">
        <f t="shared" si="7"/>
        <v>1548.8000000000002</v>
      </c>
      <c r="G485" t="str">
        <f>_xlfn.XLOOKUP(Metas[[#This Row],[Nombre Producto]],'Catalogo de Productos'!A:A,'Catalogo de Productos'!F:F,0,0)</f>
        <v>MEDIOS AUXILIARES + SOPORTE</v>
      </c>
    </row>
    <row r="486" spans="1:7" x14ac:dyDescent="0.25">
      <c r="A486" s="5">
        <v>45869</v>
      </c>
      <c r="B486" t="s">
        <v>19</v>
      </c>
      <c r="C486" t="s">
        <v>177</v>
      </c>
      <c r="D486">
        <f t="shared" si="11"/>
        <v>1.2100000000000002</v>
      </c>
      <c r="E486">
        <v>896.12</v>
      </c>
      <c r="F486" s="6">
        <f t="shared" si="7"/>
        <v>1084.3052000000002</v>
      </c>
      <c r="G486" t="str">
        <f>_xlfn.XLOOKUP(Metas[[#This Row],[Nombre Producto]],'Catalogo de Productos'!A:A,'Catalogo de Productos'!F:F,0,0)</f>
        <v>MEDIOS AUXILIARES + SOPORTE</v>
      </c>
    </row>
    <row r="487" spans="1:7" x14ac:dyDescent="0.25">
      <c r="A487" s="5">
        <v>45869</v>
      </c>
      <c r="B487" t="s">
        <v>10</v>
      </c>
      <c r="C487" t="s">
        <v>177</v>
      </c>
      <c r="D487">
        <f t="shared" si="11"/>
        <v>2.4200000000000004</v>
      </c>
      <c r="E487">
        <v>211.23</v>
      </c>
      <c r="F487" s="6">
        <f t="shared" si="7"/>
        <v>511.17660000000006</v>
      </c>
      <c r="G487" t="str">
        <f>_xlfn.XLOOKUP(Metas[[#This Row],[Nombre Producto]],'Catalogo de Productos'!A:A,'Catalogo de Productos'!F:F,0,0)</f>
        <v>DISP MÉDICOS</v>
      </c>
    </row>
    <row r="488" spans="1:7" x14ac:dyDescent="0.25">
      <c r="A488" s="5">
        <v>45869</v>
      </c>
      <c r="B488" t="s">
        <v>11</v>
      </c>
      <c r="C488" t="s">
        <v>177</v>
      </c>
      <c r="D488">
        <f t="shared" si="11"/>
        <v>2.4200000000000004</v>
      </c>
      <c r="E488">
        <v>211.23</v>
      </c>
      <c r="F488" s="6">
        <f t="shared" si="7"/>
        <v>511.17660000000006</v>
      </c>
      <c r="G488" t="str">
        <f>_xlfn.XLOOKUP(Metas[[#This Row],[Nombre Producto]],'Catalogo de Productos'!A:A,'Catalogo de Productos'!F:F,0,0)</f>
        <v>DISP MÉDICOS</v>
      </c>
    </row>
    <row r="489" spans="1:7" x14ac:dyDescent="0.25">
      <c r="A489" s="5">
        <v>45869</v>
      </c>
      <c r="B489" t="s">
        <v>12</v>
      </c>
      <c r="C489" t="s">
        <v>177</v>
      </c>
      <c r="D489">
        <f t="shared" si="11"/>
        <v>2.4200000000000004</v>
      </c>
      <c r="E489">
        <v>211.23</v>
      </c>
      <c r="F489" s="6">
        <f t="shared" si="7"/>
        <v>511.17660000000006</v>
      </c>
      <c r="G489" t="str">
        <f>_xlfn.XLOOKUP(Metas[[#This Row],[Nombre Producto]],'Catalogo de Productos'!A:A,'Catalogo de Productos'!F:F,0,0)</f>
        <v>DISP MÉDICOS</v>
      </c>
    </row>
    <row r="490" spans="1:7" x14ac:dyDescent="0.25">
      <c r="A490" s="5">
        <v>45869</v>
      </c>
      <c r="B490" t="s">
        <v>21</v>
      </c>
      <c r="C490" t="s">
        <v>177</v>
      </c>
      <c r="D490">
        <f t="shared" si="11"/>
        <v>290.40000000000003</v>
      </c>
      <c r="E490">
        <v>103.34</v>
      </c>
      <c r="F490" s="6">
        <f t="shared" si="7"/>
        <v>30009.936000000005</v>
      </c>
      <c r="G490" t="str">
        <f>_xlfn.XLOOKUP(Metas[[#This Row],[Nombre Producto]],'Catalogo de Productos'!A:A,'Catalogo de Productos'!F:F,0,0)</f>
        <v>TERMOMETROS</v>
      </c>
    </row>
    <row r="491" spans="1:7" x14ac:dyDescent="0.25">
      <c r="A491" s="5">
        <v>45869</v>
      </c>
      <c r="B491" t="s">
        <v>16</v>
      </c>
      <c r="C491" t="s">
        <v>169</v>
      </c>
      <c r="D491">
        <v>6</v>
      </c>
      <c r="E491">
        <v>664.66</v>
      </c>
      <c r="F491" s="23">
        <f t="shared" si="7"/>
        <v>3987.96</v>
      </c>
      <c r="G491" t="str">
        <f>_xlfn.XLOOKUP(Metas[[#This Row],[Nombre Producto]],'Catalogo de Productos'!A:A,'Catalogo de Productos'!F:F,0,0)</f>
        <v>NEBULIZADORES</v>
      </c>
    </row>
    <row r="492" spans="1:7" x14ac:dyDescent="0.25">
      <c r="A492" s="5">
        <v>45869</v>
      </c>
      <c r="B492" t="s">
        <v>18</v>
      </c>
      <c r="C492" t="s">
        <v>169</v>
      </c>
      <c r="D492">
        <v>3</v>
      </c>
      <c r="E492">
        <v>718.25</v>
      </c>
      <c r="F492" s="6">
        <f t="shared" si="7"/>
        <v>2154.75</v>
      </c>
      <c r="G492" t="str">
        <f>_xlfn.XLOOKUP(Metas[[#This Row],[Nombre Producto]],'Catalogo de Productos'!A:A,'Catalogo de Productos'!F:F,0,0)</f>
        <v>NEBULIZADORES</v>
      </c>
    </row>
    <row r="493" spans="1:7" x14ac:dyDescent="0.25">
      <c r="A493" s="5">
        <v>45869</v>
      </c>
      <c r="B493" t="s">
        <v>25</v>
      </c>
      <c r="C493" t="s">
        <v>169</v>
      </c>
      <c r="D493">
        <v>3</v>
      </c>
      <c r="E493">
        <v>718.25</v>
      </c>
      <c r="F493" s="6">
        <f t="shared" si="7"/>
        <v>2154.75</v>
      </c>
      <c r="G493" t="str">
        <f>_xlfn.XLOOKUP(Metas[[#This Row],[Nombre Producto]],'Catalogo de Productos'!A:A,'Catalogo de Productos'!F:F,0,0)</f>
        <v>NEBULIZADORES</v>
      </c>
    </row>
    <row r="494" spans="1:7" x14ac:dyDescent="0.25">
      <c r="A494" s="5">
        <v>45869</v>
      </c>
      <c r="B494" t="s">
        <v>20</v>
      </c>
      <c r="C494" t="s">
        <v>169</v>
      </c>
      <c r="D494">
        <v>1</v>
      </c>
      <c r="E494">
        <v>2200</v>
      </c>
      <c r="F494" s="6">
        <f t="shared" si="7"/>
        <v>2200</v>
      </c>
      <c r="G494" t="str">
        <f>_xlfn.XLOOKUP(Metas[[#This Row],[Nombre Producto]],'Catalogo de Productos'!A:A,'Catalogo de Productos'!F:F,0,0)</f>
        <v>MEDIOS AUXILIARES + SOPORTE</v>
      </c>
    </row>
    <row r="495" spans="1:7" x14ac:dyDescent="0.25">
      <c r="A495" s="5">
        <v>45869</v>
      </c>
      <c r="B495" t="s">
        <v>14</v>
      </c>
      <c r="C495" t="s">
        <v>169</v>
      </c>
      <c r="D495">
        <v>1</v>
      </c>
      <c r="E495">
        <v>1280</v>
      </c>
      <c r="F495" s="6">
        <f t="shared" si="7"/>
        <v>1280</v>
      </c>
      <c r="G495" t="str">
        <f>_xlfn.XLOOKUP(Metas[[#This Row],[Nombre Producto]],'Catalogo de Productos'!A:A,'Catalogo de Productos'!F:F,0,0)</f>
        <v>MEDIOS AUXILIARES + SOPORTE</v>
      </c>
    </row>
    <row r="496" spans="1:7" x14ac:dyDescent="0.25">
      <c r="A496" s="5">
        <v>45869</v>
      </c>
      <c r="B496" t="s">
        <v>19</v>
      </c>
      <c r="C496" t="s">
        <v>169</v>
      </c>
      <c r="D496">
        <v>1</v>
      </c>
      <c r="E496">
        <v>896.12</v>
      </c>
      <c r="F496" s="6">
        <f t="shared" si="7"/>
        <v>896.12</v>
      </c>
      <c r="G496" t="str">
        <f>_xlfn.XLOOKUP(Metas[[#This Row],[Nombre Producto]],'Catalogo de Productos'!A:A,'Catalogo de Productos'!F:F,0,0)</f>
        <v>MEDIOS AUXILIARES + SOPORTE</v>
      </c>
    </row>
    <row r="497" spans="1:7" x14ac:dyDescent="0.25">
      <c r="A497" s="5">
        <v>45869</v>
      </c>
      <c r="B497" t="s">
        <v>10</v>
      </c>
      <c r="C497" t="s">
        <v>169</v>
      </c>
      <c r="D497">
        <v>2</v>
      </c>
      <c r="E497">
        <v>211.23</v>
      </c>
      <c r="F497" s="6">
        <f t="shared" si="7"/>
        <v>422.46</v>
      </c>
      <c r="G497" t="str">
        <f>_xlfn.XLOOKUP(Metas[[#This Row],[Nombre Producto]],'Catalogo de Productos'!A:A,'Catalogo de Productos'!F:F,0,0)</f>
        <v>DISP MÉDICOS</v>
      </c>
    </row>
    <row r="498" spans="1:7" x14ac:dyDescent="0.25">
      <c r="A498" s="5">
        <v>45869</v>
      </c>
      <c r="B498" t="s">
        <v>11</v>
      </c>
      <c r="C498" t="s">
        <v>169</v>
      </c>
      <c r="D498">
        <v>2</v>
      </c>
      <c r="E498">
        <v>211.23</v>
      </c>
      <c r="F498" s="6">
        <f t="shared" si="7"/>
        <v>422.46</v>
      </c>
      <c r="G498" t="str">
        <f>_xlfn.XLOOKUP(Metas[[#This Row],[Nombre Producto]],'Catalogo de Productos'!A:A,'Catalogo de Productos'!F:F,0,0)</f>
        <v>DISP MÉDICOS</v>
      </c>
    </row>
    <row r="499" spans="1:7" x14ac:dyDescent="0.25">
      <c r="A499" s="5">
        <v>45869</v>
      </c>
      <c r="B499" t="s">
        <v>12</v>
      </c>
      <c r="C499" t="s">
        <v>169</v>
      </c>
      <c r="D499">
        <v>2</v>
      </c>
      <c r="E499">
        <v>211.23</v>
      </c>
      <c r="F499" s="6">
        <f t="shared" si="7"/>
        <v>422.46</v>
      </c>
      <c r="G499" t="str">
        <f>_xlfn.XLOOKUP(Metas[[#This Row],[Nombre Producto]],'Catalogo de Productos'!A:A,'Catalogo de Productos'!F:F,0,0)</f>
        <v>DISP MÉDICOS</v>
      </c>
    </row>
    <row r="500" spans="1:7" x14ac:dyDescent="0.25">
      <c r="A500" s="5">
        <v>45869</v>
      </c>
      <c r="B500" t="s">
        <v>21</v>
      </c>
      <c r="C500" t="s">
        <v>169</v>
      </c>
      <c r="D500">
        <v>240</v>
      </c>
      <c r="E500">
        <v>103.34</v>
      </c>
      <c r="F500" s="6">
        <f t="shared" si="7"/>
        <v>24801.600000000002</v>
      </c>
      <c r="G500" t="str">
        <f>_xlfn.XLOOKUP(Metas[[#This Row],[Nombre Producto]],'Catalogo de Productos'!A:A,'Catalogo de Productos'!F:F,0,0)</f>
        <v>TERMOMETROS</v>
      </c>
    </row>
    <row r="501" spans="1:7" x14ac:dyDescent="0.25">
      <c r="A501" s="5">
        <v>45900</v>
      </c>
      <c r="B501" t="s">
        <v>17</v>
      </c>
      <c r="C501" t="s">
        <v>46</v>
      </c>
      <c r="D501">
        <f>D457*1.1</f>
        <v>1465.7895714000003</v>
      </c>
      <c r="E501">
        <v>498.65999999999997</v>
      </c>
      <c r="F501" s="23">
        <f t="shared" si="7"/>
        <v>730930.62767432409</v>
      </c>
      <c r="G501" t="str">
        <f>_xlfn.XLOOKUP(Metas[[#This Row],[Nombre Producto]],'Catalogo de Productos'!A:A,'Catalogo de Productos'!F:F,0,0)</f>
        <v>NEBULIZADORES</v>
      </c>
    </row>
    <row r="502" spans="1:7" x14ac:dyDescent="0.25">
      <c r="A502" s="5">
        <v>45900</v>
      </c>
      <c r="B502" t="s">
        <v>18</v>
      </c>
      <c r="C502" t="s">
        <v>46</v>
      </c>
      <c r="D502">
        <f>D458*1.1</f>
        <v>941.76182760000029</v>
      </c>
      <c r="E502">
        <v>525.59</v>
      </c>
      <c r="F502" s="6">
        <f t="shared" si="7"/>
        <v>494980.5989682842</v>
      </c>
      <c r="G502" t="str">
        <f>_xlfn.XLOOKUP(Metas[[#This Row],[Nombre Producto]],'Catalogo de Productos'!A:A,'Catalogo de Productos'!F:F,0,0)</f>
        <v>NEBULIZADORES</v>
      </c>
    </row>
    <row r="503" spans="1:7" x14ac:dyDescent="0.25">
      <c r="A503" s="5">
        <v>45900</v>
      </c>
      <c r="B503" t="s">
        <v>23</v>
      </c>
      <c r="C503" t="s">
        <v>46</v>
      </c>
      <c r="D503">
        <f>D459*1.1</f>
        <v>4676.9210400000011</v>
      </c>
      <c r="E503">
        <v>70.05</v>
      </c>
      <c r="F503" s="6">
        <f t="shared" si="7"/>
        <v>327618.31885200005</v>
      </c>
      <c r="G503" t="str">
        <f>_xlfn.XLOOKUP(Metas[[#This Row],[Nombre Producto]],'Catalogo de Productos'!A:A,'Catalogo de Productos'!F:F,0,0)</f>
        <v>TERMOMETROS</v>
      </c>
    </row>
    <row r="504" spans="1:7" x14ac:dyDescent="0.25">
      <c r="A504" s="5">
        <v>45900</v>
      </c>
      <c r="B504" t="s">
        <v>10</v>
      </c>
      <c r="C504" t="s">
        <v>50</v>
      </c>
      <c r="D504">
        <f t="shared" ref="D504:D508" si="12">D460*1.1</f>
        <v>10.629366000000003</v>
      </c>
      <c r="E504">
        <v>211.23000000000002</v>
      </c>
      <c r="F504" s="6">
        <f t="shared" si="7"/>
        <v>2245.2409801800009</v>
      </c>
      <c r="G504" t="str">
        <f>_xlfn.XLOOKUP(Metas[[#This Row],[Nombre Producto]],'Catalogo de Productos'!A:A,'Catalogo de Productos'!F:F,0,0)</f>
        <v>DISP MÉDICOS</v>
      </c>
    </row>
    <row r="505" spans="1:7" x14ac:dyDescent="0.25">
      <c r="A505" s="5">
        <v>45900</v>
      </c>
      <c r="B505" t="s">
        <v>11</v>
      </c>
      <c r="C505" t="s">
        <v>50</v>
      </c>
      <c r="D505">
        <f t="shared" si="12"/>
        <v>10.629366000000003</v>
      </c>
      <c r="E505">
        <v>211.23000000000002</v>
      </c>
      <c r="F505" s="6">
        <f t="shared" si="7"/>
        <v>2245.2409801800009</v>
      </c>
      <c r="G505" t="str">
        <f>_xlfn.XLOOKUP(Metas[[#This Row],[Nombre Producto]],'Catalogo de Productos'!A:A,'Catalogo de Productos'!F:F,0,0)</f>
        <v>DISP MÉDICOS</v>
      </c>
    </row>
    <row r="506" spans="1:7" x14ac:dyDescent="0.25">
      <c r="A506" s="5">
        <v>45900</v>
      </c>
      <c r="B506" t="s">
        <v>12</v>
      </c>
      <c r="C506" t="s">
        <v>50</v>
      </c>
      <c r="D506">
        <f t="shared" si="12"/>
        <v>10.629366000000003</v>
      </c>
      <c r="E506">
        <v>211.23000000000002</v>
      </c>
      <c r="F506" s="6">
        <f t="shared" si="7"/>
        <v>2245.2409801800009</v>
      </c>
      <c r="G506" t="str">
        <f>_xlfn.XLOOKUP(Metas[[#This Row],[Nombre Producto]],'Catalogo de Productos'!A:A,'Catalogo de Productos'!F:F,0,0)</f>
        <v>DISP MÉDICOS</v>
      </c>
    </row>
    <row r="507" spans="1:7" x14ac:dyDescent="0.25">
      <c r="A507" s="5">
        <v>45900</v>
      </c>
      <c r="B507" t="s">
        <v>21</v>
      </c>
      <c r="C507" t="s">
        <v>50</v>
      </c>
      <c r="D507">
        <f t="shared" si="12"/>
        <v>425.17464000000012</v>
      </c>
      <c r="E507">
        <v>103.33999999999999</v>
      </c>
      <c r="F507" s="6">
        <f t="shared" si="7"/>
        <v>43937.547297600009</v>
      </c>
      <c r="G507" t="str">
        <f>_xlfn.XLOOKUP(Metas[[#This Row],[Nombre Producto]],'Catalogo de Productos'!A:A,'Catalogo de Productos'!F:F,0,0)</f>
        <v>TERMOMETROS</v>
      </c>
    </row>
    <row r="508" spans="1:7" x14ac:dyDescent="0.25">
      <c r="A508" s="5">
        <v>45900</v>
      </c>
      <c r="B508" t="s">
        <v>22</v>
      </c>
      <c r="C508" t="s">
        <v>50</v>
      </c>
      <c r="D508">
        <f t="shared" si="12"/>
        <v>425.17464000000012</v>
      </c>
      <c r="E508">
        <v>103.33999999999999</v>
      </c>
      <c r="F508" s="6">
        <f t="shared" si="7"/>
        <v>43937.547297600009</v>
      </c>
      <c r="G508" t="str">
        <f>_xlfn.XLOOKUP(Metas[[#This Row],[Nombre Producto]],'Catalogo de Productos'!A:A,'Catalogo de Productos'!F:F,0,0)</f>
        <v>TERMOMETROS</v>
      </c>
    </row>
    <row r="509" spans="1:7" x14ac:dyDescent="0.25">
      <c r="A509" s="5">
        <v>45900</v>
      </c>
      <c r="B509" t="s">
        <v>58</v>
      </c>
      <c r="C509" t="s">
        <v>56</v>
      </c>
      <c r="D509">
        <f>D465</f>
        <v>720</v>
      </c>
      <c r="E509">
        <v>15.09</v>
      </c>
      <c r="F509" s="6">
        <f t="shared" si="7"/>
        <v>10864.8</v>
      </c>
      <c r="G509" t="str">
        <f>_xlfn.XLOOKUP(Metas[[#This Row],[Nombre Producto]],'Catalogo de Productos'!A:A,'Catalogo de Productos'!F:F,0,0)</f>
        <v>AROMATIZANTES</v>
      </c>
    </row>
    <row r="510" spans="1:7" x14ac:dyDescent="0.25">
      <c r="A510" s="5">
        <v>45900</v>
      </c>
      <c r="B510" t="s">
        <v>57</v>
      </c>
      <c r="C510" t="s">
        <v>56</v>
      </c>
      <c r="D510">
        <f>D466</f>
        <v>720</v>
      </c>
      <c r="E510">
        <v>15.09</v>
      </c>
      <c r="F510" s="6">
        <f t="shared" si="7"/>
        <v>10864.8</v>
      </c>
      <c r="G510" t="str">
        <f>_xlfn.XLOOKUP(Metas[[#This Row],[Nombre Producto]],'Catalogo de Productos'!A:A,'Catalogo de Productos'!F:F,0,0)</f>
        <v>AROMATIZANTES</v>
      </c>
    </row>
    <row r="511" spans="1:7" x14ac:dyDescent="0.25">
      <c r="A511" s="5">
        <v>45900</v>
      </c>
      <c r="B511" t="s">
        <v>15</v>
      </c>
      <c r="C511" t="s">
        <v>47</v>
      </c>
      <c r="D511">
        <f>D467*1.08</f>
        <v>188.07399383040004</v>
      </c>
      <c r="E511">
        <v>505.86</v>
      </c>
      <c r="F511" s="23">
        <f t="shared" si="7"/>
        <v>95139.110519046168</v>
      </c>
      <c r="G511" t="str">
        <f>_xlfn.XLOOKUP(Metas[[#This Row],[Nombre Producto]],'Catalogo de Productos'!A:A,'Catalogo de Productos'!F:F,0,0)</f>
        <v>NEBULIZADORES</v>
      </c>
    </row>
    <row r="512" spans="1:7" x14ac:dyDescent="0.25">
      <c r="A512" s="5">
        <v>45900</v>
      </c>
      <c r="B512" t="s">
        <v>18</v>
      </c>
      <c r="C512" t="s">
        <v>47</v>
      </c>
      <c r="D512">
        <f t="shared" ref="D512:D513" si="13">D468*1.08</f>
        <v>376.14798766080008</v>
      </c>
      <c r="E512">
        <v>547.24</v>
      </c>
      <c r="F512" s="6">
        <f t="shared" si="7"/>
        <v>205843.22476749623</v>
      </c>
      <c r="G512" t="str">
        <f>_xlfn.XLOOKUP(Metas[[#This Row],[Nombre Producto]],'Catalogo de Productos'!A:A,'Catalogo de Productos'!F:F,0,0)</f>
        <v>NEBULIZADORES</v>
      </c>
    </row>
    <row r="513" spans="1:7" x14ac:dyDescent="0.25">
      <c r="A513" s="5">
        <v>45900</v>
      </c>
      <c r="B513" t="s">
        <v>21</v>
      </c>
      <c r="C513" t="s">
        <v>47</v>
      </c>
      <c r="D513">
        <f t="shared" si="13"/>
        <v>282.11099074560008</v>
      </c>
      <c r="E513">
        <v>71.38</v>
      </c>
      <c r="F513" s="6">
        <f t="shared" si="7"/>
        <v>20137.082519420932</v>
      </c>
      <c r="G513" t="str">
        <f>_xlfn.XLOOKUP(Metas[[#This Row],[Nombre Producto]],'Catalogo de Productos'!A:A,'Catalogo de Productos'!F:F,0,0)</f>
        <v>TERMOMETROS</v>
      </c>
    </row>
    <row r="514" spans="1:7" x14ac:dyDescent="0.25">
      <c r="A514" s="5">
        <v>45900</v>
      </c>
      <c r="B514" t="s">
        <v>16</v>
      </c>
      <c r="C514" t="s">
        <v>52</v>
      </c>
      <c r="D514">
        <f>D470*1.05</f>
        <v>670.04782031250022</v>
      </c>
      <c r="E514">
        <v>599.94000000000005</v>
      </c>
      <c r="F514" s="23">
        <f t="shared" si="7"/>
        <v>401988.48931828141</v>
      </c>
      <c r="G514" t="str">
        <f>_xlfn.XLOOKUP(Metas[[#This Row],[Nombre Producto]],'Catalogo de Productos'!A:A,'Catalogo de Productos'!F:F,0,0)</f>
        <v>NEBULIZADORES</v>
      </c>
    </row>
    <row r="515" spans="1:7" x14ac:dyDescent="0.25">
      <c r="A515" s="5">
        <v>45900</v>
      </c>
      <c r="B515" t="s">
        <v>15</v>
      </c>
      <c r="C515" t="s">
        <v>52</v>
      </c>
      <c r="D515">
        <f t="shared" ref="D515:D519" si="14">D471*1.05</f>
        <v>670.04782031250022</v>
      </c>
      <c r="E515">
        <v>587.41</v>
      </c>
      <c r="F515" s="23">
        <f t="shared" si="7"/>
        <v>393592.79012976575</v>
      </c>
      <c r="G515" t="str">
        <f>_xlfn.XLOOKUP(Metas[[#This Row],[Nombre Producto]],'Catalogo de Productos'!A:A,'Catalogo de Productos'!F:F,0,0)</f>
        <v>NEBULIZADORES</v>
      </c>
    </row>
    <row r="516" spans="1:7" x14ac:dyDescent="0.25">
      <c r="A516" s="5">
        <v>45900</v>
      </c>
      <c r="B516" t="s">
        <v>18</v>
      </c>
      <c r="C516" t="s">
        <v>52</v>
      </c>
      <c r="D516">
        <f t="shared" si="14"/>
        <v>335.02391015625011</v>
      </c>
      <c r="E516">
        <v>646.80999999999995</v>
      </c>
      <c r="F516" s="6">
        <f t="shared" ref="F516:F579" si="15">D516*E516</f>
        <v>216696.81532816411</v>
      </c>
      <c r="G516" t="str">
        <f>_xlfn.XLOOKUP(Metas[[#This Row],[Nombre Producto]],'Catalogo de Productos'!A:A,'Catalogo de Productos'!F:F,0,0)</f>
        <v>NEBULIZADORES</v>
      </c>
    </row>
    <row r="517" spans="1:7" x14ac:dyDescent="0.25">
      <c r="A517" s="5">
        <v>45900</v>
      </c>
      <c r="B517" t="s">
        <v>25</v>
      </c>
      <c r="C517" t="s">
        <v>52</v>
      </c>
      <c r="D517">
        <f t="shared" si="14"/>
        <v>335.02391015625011</v>
      </c>
      <c r="E517">
        <v>646.80999999999995</v>
      </c>
      <c r="F517" s="6">
        <f t="shared" si="15"/>
        <v>216696.81532816411</v>
      </c>
      <c r="G517" t="str">
        <f>_xlfn.XLOOKUP(Metas[[#This Row],[Nombre Producto]],'Catalogo de Productos'!A:A,'Catalogo de Productos'!F:F,0,0)</f>
        <v>NEBULIZADORES</v>
      </c>
    </row>
    <row r="518" spans="1:7" x14ac:dyDescent="0.25">
      <c r="A518" s="5">
        <v>45900</v>
      </c>
      <c r="B518" t="s">
        <v>21</v>
      </c>
      <c r="C518" t="s">
        <v>52</v>
      </c>
      <c r="D518">
        <f t="shared" si="14"/>
        <v>335.02391015625011</v>
      </c>
      <c r="E518">
        <v>84.02</v>
      </c>
      <c r="F518" s="6">
        <f t="shared" si="15"/>
        <v>28148.708931328132</v>
      </c>
      <c r="G518" t="str">
        <f>_xlfn.XLOOKUP(Metas[[#This Row],[Nombre Producto]],'Catalogo de Productos'!A:A,'Catalogo de Productos'!F:F,0,0)</f>
        <v>TERMOMETROS</v>
      </c>
    </row>
    <row r="519" spans="1:7" x14ac:dyDescent="0.25">
      <c r="A519" s="5">
        <v>45900</v>
      </c>
      <c r="B519" t="s">
        <v>22</v>
      </c>
      <c r="C519" t="s">
        <v>52</v>
      </c>
      <c r="D519">
        <f t="shared" si="14"/>
        <v>335.02391015625011</v>
      </c>
      <c r="E519">
        <v>84.02</v>
      </c>
      <c r="F519" s="6">
        <f t="shared" si="15"/>
        <v>28148.708931328132</v>
      </c>
      <c r="G519" t="str">
        <f>_xlfn.XLOOKUP(Metas[[#This Row],[Nombre Producto]],'Catalogo de Productos'!A:A,'Catalogo de Productos'!F:F,0,0)</f>
        <v>TERMOMETROS</v>
      </c>
    </row>
    <row r="520" spans="1:7" x14ac:dyDescent="0.25">
      <c r="A520" s="5">
        <v>45900</v>
      </c>
      <c r="B520" t="s">
        <v>16</v>
      </c>
      <c r="C520" t="s">
        <v>149</v>
      </c>
      <c r="D520">
        <f>D476*1.1</f>
        <v>16.105100000000004</v>
      </c>
      <c r="E520">
        <v>905.16</v>
      </c>
      <c r="F520" s="23">
        <f t="shared" si="15"/>
        <v>14577.692316000002</v>
      </c>
      <c r="G520" t="str">
        <f>_xlfn.XLOOKUP(Metas[[#This Row],[Nombre Producto]],'Catalogo de Productos'!A:A,'Catalogo de Productos'!F:F,0,0)</f>
        <v>NEBULIZADORES</v>
      </c>
    </row>
    <row r="521" spans="1:7" x14ac:dyDescent="0.25">
      <c r="A521" s="5">
        <v>45900</v>
      </c>
      <c r="B521" t="s">
        <v>21</v>
      </c>
      <c r="C521" t="s">
        <v>149</v>
      </c>
      <c r="D521">
        <f t="shared" ref="D521:D544" si="16">D477*1.1</f>
        <v>8.0525500000000019</v>
      </c>
      <c r="E521">
        <v>137.91999999999999</v>
      </c>
      <c r="F521" s="6">
        <f t="shared" si="15"/>
        <v>1110.6076960000003</v>
      </c>
      <c r="G521" t="str">
        <f>_xlfn.XLOOKUP(Metas[[#This Row],[Nombre Producto]],'Catalogo de Productos'!A:A,'Catalogo de Productos'!F:F,0,0)</f>
        <v>TERMOMETROS</v>
      </c>
    </row>
    <row r="522" spans="1:7" x14ac:dyDescent="0.25">
      <c r="A522" s="5">
        <v>45900</v>
      </c>
      <c r="B522" t="s">
        <v>22</v>
      </c>
      <c r="C522" t="s">
        <v>149</v>
      </c>
      <c r="D522">
        <f t="shared" si="16"/>
        <v>8.0525500000000019</v>
      </c>
      <c r="E522">
        <v>137.91999999999999</v>
      </c>
      <c r="F522" s="6">
        <f t="shared" si="15"/>
        <v>1110.6076960000003</v>
      </c>
      <c r="G522" t="str">
        <f>_xlfn.XLOOKUP(Metas[[#This Row],[Nombre Producto]],'Catalogo de Productos'!A:A,'Catalogo de Productos'!F:F,0,0)</f>
        <v>TERMOMETROS</v>
      </c>
    </row>
    <row r="523" spans="1:7" x14ac:dyDescent="0.25">
      <c r="A523" s="5">
        <v>45900</v>
      </c>
      <c r="B523" t="s">
        <v>23</v>
      </c>
      <c r="C523" t="s">
        <v>149</v>
      </c>
      <c r="D523">
        <f t="shared" si="16"/>
        <v>8.0525500000000019</v>
      </c>
      <c r="E523">
        <v>137.91999999999999</v>
      </c>
      <c r="F523" s="6">
        <f t="shared" si="15"/>
        <v>1110.6076960000003</v>
      </c>
      <c r="G523" t="str">
        <f>_xlfn.XLOOKUP(Metas[[#This Row],[Nombre Producto]],'Catalogo de Productos'!A:A,'Catalogo de Productos'!F:F,0,0)</f>
        <v>TERMOMETROS</v>
      </c>
    </row>
    <row r="524" spans="1:7" x14ac:dyDescent="0.25">
      <c r="A524" s="5">
        <v>45900</v>
      </c>
      <c r="B524" t="s">
        <v>24</v>
      </c>
      <c r="C524" t="s">
        <v>149</v>
      </c>
      <c r="D524">
        <f t="shared" si="16"/>
        <v>8.0525500000000019</v>
      </c>
      <c r="E524">
        <v>137.91999999999999</v>
      </c>
      <c r="F524" s="6">
        <f t="shared" si="15"/>
        <v>1110.6076960000003</v>
      </c>
      <c r="G524" t="str">
        <f>_xlfn.XLOOKUP(Metas[[#This Row],[Nombre Producto]],'Catalogo de Productos'!A:A,'Catalogo de Productos'!F:F,0,0)</f>
        <v>TERMOMETROS</v>
      </c>
    </row>
    <row r="525" spans="1:7" x14ac:dyDescent="0.25">
      <c r="A525" s="5">
        <v>45900</v>
      </c>
      <c r="B525" t="s">
        <v>16</v>
      </c>
      <c r="C525" t="s">
        <v>177</v>
      </c>
      <c r="D525">
        <f t="shared" si="16"/>
        <v>7.9860000000000024</v>
      </c>
      <c r="E525">
        <v>664.66</v>
      </c>
      <c r="F525" s="23">
        <f t="shared" si="15"/>
        <v>5307.974760000001</v>
      </c>
      <c r="G525" t="str">
        <f>_xlfn.XLOOKUP(Metas[[#This Row],[Nombre Producto]],'Catalogo de Productos'!A:A,'Catalogo de Productos'!F:F,0,0)</f>
        <v>NEBULIZADORES</v>
      </c>
    </row>
    <row r="526" spans="1:7" x14ac:dyDescent="0.25">
      <c r="A526" s="5">
        <v>45900</v>
      </c>
      <c r="B526" t="s">
        <v>18</v>
      </c>
      <c r="C526" t="s">
        <v>177</v>
      </c>
      <c r="D526">
        <f t="shared" si="16"/>
        <v>3.9930000000000012</v>
      </c>
      <c r="E526">
        <v>718.25</v>
      </c>
      <c r="F526" s="6">
        <f t="shared" si="15"/>
        <v>2867.9722500000007</v>
      </c>
      <c r="G526" t="str">
        <f>_xlfn.XLOOKUP(Metas[[#This Row],[Nombre Producto]],'Catalogo de Productos'!A:A,'Catalogo de Productos'!F:F,0,0)</f>
        <v>NEBULIZADORES</v>
      </c>
    </row>
    <row r="527" spans="1:7" x14ac:dyDescent="0.25">
      <c r="A527" s="5">
        <v>45900</v>
      </c>
      <c r="B527" t="s">
        <v>25</v>
      </c>
      <c r="C527" t="s">
        <v>177</v>
      </c>
      <c r="D527">
        <f t="shared" si="16"/>
        <v>3.9930000000000012</v>
      </c>
      <c r="E527">
        <v>718.25</v>
      </c>
      <c r="F527" s="6">
        <f t="shared" si="15"/>
        <v>2867.9722500000007</v>
      </c>
      <c r="G527" t="str">
        <f>_xlfn.XLOOKUP(Metas[[#This Row],[Nombre Producto]],'Catalogo de Productos'!A:A,'Catalogo de Productos'!F:F,0,0)</f>
        <v>NEBULIZADORES</v>
      </c>
    </row>
    <row r="528" spans="1:7" x14ac:dyDescent="0.25">
      <c r="A528" s="5">
        <v>45900</v>
      </c>
      <c r="B528" t="s">
        <v>20</v>
      </c>
      <c r="C528" t="s">
        <v>177</v>
      </c>
      <c r="D528">
        <f t="shared" si="16"/>
        <v>1.3310000000000004</v>
      </c>
      <c r="E528">
        <v>2200</v>
      </c>
      <c r="F528" s="6">
        <f t="shared" si="15"/>
        <v>2928.2000000000007</v>
      </c>
      <c r="G528" t="str">
        <f>_xlfn.XLOOKUP(Metas[[#This Row],[Nombre Producto]],'Catalogo de Productos'!A:A,'Catalogo de Productos'!F:F,0,0)</f>
        <v>MEDIOS AUXILIARES + SOPORTE</v>
      </c>
    </row>
    <row r="529" spans="1:7" x14ac:dyDescent="0.25">
      <c r="A529" s="5">
        <v>45900</v>
      </c>
      <c r="B529" t="s">
        <v>14</v>
      </c>
      <c r="C529" t="s">
        <v>177</v>
      </c>
      <c r="D529">
        <f t="shared" si="16"/>
        <v>1.3310000000000004</v>
      </c>
      <c r="E529">
        <v>1280</v>
      </c>
      <c r="F529" s="6">
        <f t="shared" si="15"/>
        <v>1703.6800000000005</v>
      </c>
      <c r="G529" t="str">
        <f>_xlfn.XLOOKUP(Metas[[#This Row],[Nombre Producto]],'Catalogo de Productos'!A:A,'Catalogo de Productos'!F:F,0,0)</f>
        <v>MEDIOS AUXILIARES + SOPORTE</v>
      </c>
    </row>
    <row r="530" spans="1:7" x14ac:dyDescent="0.25">
      <c r="A530" s="5">
        <v>45900</v>
      </c>
      <c r="B530" t="s">
        <v>19</v>
      </c>
      <c r="C530" t="s">
        <v>177</v>
      </c>
      <c r="D530">
        <f t="shared" si="16"/>
        <v>1.3310000000000004</v>
      </c>
      <c r="E530">
        <v>896.12</v>
      </c>
      <c r="F530" s="6">
        <f t="shared" si="15"/>
        <v>1192.7357200000004</v>
      </c>
      <c r="G530" t="str">
        <f>_xlfn.XLOOKUP(Metas[[#This Row],[Nombre Producto]],'Catalogo de Productos'!A:A,'Catalogo de Productos'!F:F,0,0)</f>
        <v>MEDIOS AUXILIARES + SOPORTE</v>
      </c>
    </row>
    <row r="531" spans="1:7" x14ac:dyDescent="0.25">
      <c r="A531" s="5">
        <v>45900</v>
      </c>
      <c r="B531" t="s">
        <v>10</v>
      </c>
      <c r="C531" t="s">
        <v>177</v>
      </c>
      <c r="D531">
        <f t="shared" si="16"/>
        <v>2.6620000000000008</v>
      </c>
      <c r="E531">
        <v>211.23</v>
      </c>
      <c r="F531" s="6">
        <f t="shared" si="15"/>
        <v>562.29426000000012</v>
      </c>
      <c r="G531" t="str">
        <f>_xlfn.XLOOKUP(Metas[[#This Row],[Nombre Producto]],'Catalogo de Productos'!A:A,'Catalogo de Productos'!F:F,0,0)</f>
        <v>DISP MÉDICOS</v>
      </c>
    </row>
    <row r="532" spans="1:7" x14ac:dyDescent="0.25">
      <c r="A532" s="5">
        <v>45900</v>
      </c>
      <c r="B532" t="s">
        <v>11</v>
      </c>
      <c r="C532" t="s">
        <v>177</v>
      </c>
      <c r="D532">
        <f t="shared" si="16"/>
        <v>2.6620000000000008</v>
      </c>
      <c r="E532">
        <v>211.23</v>
      </c>
      <c r="F532" s="6">
        <f t="shared" si="15"/>
        <v>562.29426000000012</v>
      </c>
      <c r="G532" t="str">
        <f>_xlfn.XLOOKUP(Metas[[#This Row],[Nombre Producto]],'Catalogo de Productos'!A:A,'Catalogo de Productos'!F:F,0,0)</f>
        <v>DISP MÉDICOS</v>
      </c>
    </row>
    <row r="533" spans="1:7" x14ac:dyDescent="0.25">
      <c r="A533" s="5">
        <v>45900</v>
      </c>
      <c r="B533" t="s">
        <v>12</v>
      </c>
      <c r="C533" t="s">
        <v>177</v>
      </c>
      <c r="D533">
        <f t="shared" si="16"/>
        <v>2.6620000000000008</v>
      </c>
      <c r="E533">
        <v>211.23</v>
      </c>
      <c r="F533" s="6">
        <f t="shared" si="15"/>
        <v>562.29426000000012</v>
      </c>
      <c r="G533" t="str">
        <f>_xlfn.XLOOKUP(Metas[[#This Row],[Nombre Producto]],'Catalogo de Productos'!A:A,'Catalogo de Productos'!F:F,0,0)</f>
        <v>DISP MÉDICOS</v>
      </c>
    </row>
    <row r="534" spans="1:7" x14ac:dyDescent="0.25">
      <c r="A534" s="5">
        <v>45900</v>
      </c>
      <c r="B534" t="s">
        <v>21</v>
      </c>
      <c r="C534" t="s">
        <v>177</v>
      </c>
      <c r="D534">
        <f t="shared" si="16"/>
        <v>319.44000000000005</v>
      </c>
      <c r="E534">
        <v>103.34</v>
      </c>
      <c r="F534" s="6">
        <f t="shared" si="15"/>
        <v>33010.929600000003</v>
      </c>
      <c r="G534" t="str">
        <f>_xlfn.XLOOKUP(Metas[[#This Row],[Nombre Producto]],'Catalogo de Productos'!A:A,'Catalogo de Productos'!F:F,0,0)</f>
        <v>TERMOMETROS</v>
      </c>
    </row>
    <row r="535" spans="1:7" x14ac:dyDescent="0.25">
      <c r="A535" s="5">
        <v>45900</v>
      </c>
      <c r="B535" t="s">
        <v>16</v>
      </c>
      <c r="C535" t="s">
        <v>169</v>
      </c>
      <c r="D535">
        <f t="shared" si="16"/>
        <v>6.6000000000000005</v>
      </c>
      <c r="E535">
        <v>664.66</v>
      </c>
      <c r="F535" s="23">
        <f t="shared" si="15"/>
        <v>4386.7560000000003</v>
      </c>
      <c r="G535" t="str">
        <f>_xlfn.XLOOKUP(Metas[[#This Row],[Nombre Producto]],'Catalogo de Productos'!A:A,'Catalogo de Productos'!F:F,0,0)</f>
        <v>NEBULIZADORES</v>
      </c>
    </row>
    <row r="536" spans="1:7" x14ac:dyDescent="0.25">
      <c r="A536" s="5">
        <v>45900</v>
      </c>
      <c r="B536" t="s">
        <v>18</v>
      </c>
      <c r="C536" t="s">
        <v>169</v>
      </c>
      <c r="D536">
        <f t="shared" si="16"/>
        <v>3.3000000000000003</v>
      </c>
      <c r="E536">
        <v>718.25</v>
      </c>
      <c r="F536" s="6">
        <f t="shared" si="15"/>
        <v>2370.2250000000004</v>
      </c>
      <c r="G536" t="str">
        <f>_xlfn.XLOOKUP(Metas[[#This Row],[Nombre Producto]],'Catalogo de Productos'!A:A,'Catalogo de Productos'!F:F,0,0)</f>
        <v>NEBULIZADORES</v>
      </c>
    </row>
    <row r="537" spans="1:7" x14ac:dyDescent="0.25">
      <c r="A537" s="5">
        <v>45900</v>
      </c>
      <c r="B537" t="s">
        <v>25</v>
      </c>
      <c r="C537" t="s">
        <v>169</v>
      </c>
      <c r="D537">
        <f t="shared" si="16"/>
        <v>3.3000000000000003</v>
      </c>
      <c r="E537">
        <v>718.25</v>
      </c>
      <c r="F537" s="6">
        <f t="shared" si="15"/>
        <v>2370.2250000000004</v>
      </c>
      <c r="G537" t="str">
        <f>_xlfn.XLOOKUP(Metas[[#This Row],[Nombre Producto]],'Catalogo de Productos'!A:A,'Catalogo de Productos'!F:F,0,0)</f>
        <v>NEBULIZADORES</v>
      </c>
    </row>
    <row r="538" spans="1:7" x14ac:dyDescent="0.25">
      <c r="A538" s="5">
        <v>45900</v>
      </c>
      <c r="B538" t="s">
        <v>20</v>
      </c>
      <c r="C538" t="s">
        <v>169</v>
      </c>
      <c r="D538">
        <f t="shared" si="16"/>
        <v>1.1000000000000001</v>
      </c>
      <c r="E538">
        <v>2200</v>
      </c>
      <c r="F538" s="6">
        <f t="shared" si="15"/>
        <v>2420</v>
      </c>
      <c r="G538" t="str">
        <f>_xlfn.XLOOKUP(Metas[[#This Row],[Nombre Producto]],'Catalogo de Productos'!A:A,'Catalogo de Productos'!F:F,0,0)</f>
        <v>MEDIOS AUXILIARES + SOPORTE</v>
      </c>
    </row>
    <row r="539" spans="1:7" x14ac:dyDescent="0.25">
      <c r="A539" s="5">
        <v>45900</v>
      </c>
      <c r="B539" t="s">
        <v>14</v>
      </c>
      <c r="C539" t="s">
        <v>169</v>
      </c>
      <c r="D539">
        <f t="shared" si="16"/>
        <v>1.1000000000000001</v>
      </c>
      <c r="E539">
        <v>1280</v>
      </c>
      <c r="F539" s="6">
        <f t="shared" si="15"/>
        <v>1408</v>
      </c>
      <c r="G539" t="str">
        <f>_xlfn.XLOOKUP(Metas[[#This Row],[Nombre Producto]],'Catalogo de Productos'!A:A,'Catalogo de Productos'!F:F,0,0)</f>
        <v>MEDIOS AUXILIARES + SOPORTE</v>
      </c>
    </row>
    <row r="540" spans="1:7" x14ac:dyDescent="0.25">
      <c r="A540" s="5">
        <v>45900</v>
      </c>
      <c r="B540" t="s">
        <v>19</v>
      </c>
      <c r="C540" t="s">
        <v>169</v>
      </c>
      <c r="D540">
        <f t="shared" si="16"/>
        <v>1.1000000000000001</v>
      </c>
      <c r="E540">
        <v>896.12</v>
      </c>
      <c r="F540" s="6">
        <f t="shared" si="15"/>
        <v>985.73200000000008</v>
      </c>
      <c r="G540" t="str">
        <f>_xlfn.XLOOKUP(Metas[[#This Row],[Nombre Producto]],'Catalogo de Productos'!A:A,'Catalogo de Productos'!F:F,0,0)</f>
        <v>MEDIOS AUXILIARES + SOPORTE</v>
      </c>
    </row>
    <row r="541" spans="1:7" x14ac:dyDescent="0.25">
      <c r="A541" s="5">
        <v>45900</v>
      </c>
      <c r="B541" t="s">
        <v>10</v>
      </c>
      <c r="C541" t="s">
        <v>169</v>
      </c>
      <c r="D541">
        <f t="shared" si="16"/>
        <v>2.2000000000000002</v>
      </c>
      <c r="E541">
        <v>211.23</v>
      </c>
      <c r="F541" s="6">
        <f t="shared" si="15"/>
        <v>464.70600000000002</v>
      </c>
      <c r="G541" t="str">
        <f>_xlfn.XLOOKUP(Metas[[#This Row],[Nombre Producto]],'Catalogo de Productos'!A:A,'Catalogo de Productos'!F:F,0,0)</f>
        <v>DISP MÉDICOS</v>
      </c>
    </row>
    <row r="542" spans="1:7" x14ac:dyDescent="0.25">
      <c r="A542" s="5">
        <v>45900</v>
      </c>
      <c r="B542" t="s">
        <v>11</v>
      </c>
      <c r="C542" t="s">
        <v>169</v>
      </c>
      <c r="D542">
        <f t="shared" si="16"/>
        <v>2.2000000000000002</v>
      </c>
      <c r="E542">
        <v>211.23</v>
      </c>
      <c r="F542" s="6">
        <f t="shared" si="15"/>
        <v>464.70600000000002</v>
      </c>
      <c r="G542" t="str">
        <f>_xlfn.XLOOKUP(Metas[[#This Row],[Nombre Producto]],'Catalogo de Productos'!A:A,'Catalogo de Productos'!F:F,0,0)</f>
        <v>DISP MÉDICOS</v>
      </c>
    </row>
    <row r="543" spans="1:7" x14ac:dyDescent="0.25">
      <c r="A543" s="5">
        <v>45900</v>
      </c>
      <c r="B543" t="s">
        <v>12</v>
      </c>
      <c r="C543" t="s">
        <v>169</v>
      </c>
      <c r="D543">
        <f t="shared" si="16"/>
        <v>2.2000000000000002</v>
      </c>
      <c r="E543">
        <v>211.23</v>
      </c>
      <c r="F543" s="6">
        <f t="shared" si="15"/>
        <v>464.70600000000002</v>
      </c>
      <c r="G543" t="str">
        <f>_xlfn.XLOOKUP(Metas[[#This Row],[Nombre Producto]],'Catalogo de Productos'!A:A,'Catalogo de Productos'!F:F,0,0)</f>
        <v>DISP MÉDICOS</v>
      </c>
    </row>
    <row r="544" spans="1:7" x14ac:dyDescent="0.25">
      <c r="A544" s="5">
        <v>45900</v>
      </c>
      <c r="B544" t="s">
        <v>21</v>
      </c>
      <c r="C544" t="s">
        <v>169</v>
      </c>
      <c r="D544">
        <f t="shared" si="16"/>
        <v>264</v>
      </c>
      <c r="E544">
        <v>103.34</v>
      </c>
      <c r="F544" s="6">
        <f t="shared" si="15"/>
        <v>27281.760000000002</v>
      </c>
      <c r="G544" t="str">
        <f>_xlfn.XLOOKUP(Metas[[#This Row],[Nombre Producto]],'Catalogo de Productos'!A:A,'Catalogo de Productos'!F:F,0,0)</f>
        <v>TERMOMETROS</v>
      </c>
    </row>
    <row r="545" spans="1:7" x14ac:dyDescent="0.25">
      <c r="A545" s="5">
        <v>45930</v>
      </c>
      <c r="B545" t="s">
        <v>17</v>
      </c>
      <c r="C545" t="s">
        <v>46</v>
      </c>
      <c r="D545">
        <f>D501*1.1</f>
        <v>1612.3685285400004</v>
      </c>
      <c r="E545">
        <v>498.65999999999997</v>
      </c>
      <c r="F545" s="23">
        <f t="shared" si="15"/>
        <v>804023.69044175651</v>
      </c>
      <c r="G545" t="str">
        <f>_xlfn.XLOOKUP(Metas[[#This Row],[Nombre Producto]],'Catalogo de Productos'!A:A,'Catalogo de Productos'!F:F,0,0)</f>
        <v>NEBULIZADORES</v>
      </c>
    </row>
    <row r="546" spans="1:7" x14ac:dyDescent="0.25">
      <c r="A546" s="5">
        <v>45930</v>
      </c>
      <c r="B546" t="s">
        <v>18</v>
      </c>
      <c r="C546" t="s">
        <v>46</v>
      </c>
      <c r="D546">
        <f>D502*1.1</f>
        <v>1035.9380103600004</v>
      </c>
      <c r="E546">
        <v>525.59</v>
      </c>
      <c r="F546" s="6">
        <f t="shared" si="15"/>
        <v>544478.65886511258</v>
      </c>
      <c r="G546" t="str">
        <f>_xlfn.XLOOKUP(Metas[[#This Row],[Nombre Producto]],'Catalogo de Productos'!A:A,'Catalogo de Productos'!F:F,0,0)</f>
        <v>NEBULIZADORES</v>
      </c>
    </row>
    <row r="547" spans="1:7" x14ac:dyDescent="0.25">
      <c r="A547" s="5">
        <v>45930</v>
      </c>
      <c r="B547" t="s">
        <v>23</v>
      </c>
      <c r="C547" t="s">
        <v>46</v>
      </c>
      <c r="D547">
        <f>D503*1.1</f>
        <v>5144.6131440000017</v>
      </c>
      <c r="E547">
        <v>70.05</v>
      </c>
      <c r="F547" s="6">
        <f t="shared" si="15"/>
        <v>360380.15073720011</v>
      </c>
      <c r="G547" t="str">
        <f>_xlfn.XLOOKUP(Metas[[#This Row],[Nombre Producto]],'Catalogo de Productos'!A:A,'Catalogo de Productos'!F:F,0,0)</f>
        <v>TERMOMETROS</v>
      </c>
    </row>
    <row r="548" spans="1:7" x14ac:dyDescent="0.25">
      <c r="A548" s="5">
        <v>45930</v>
      </c>
      <c r="B548" t="s">
        <v>10</v>
      </c>
      <c r="C548" t="s">
        <v>50</v>
      </c>
      <c r="D548">
        <f t="shared" ref="D548:D552" si="17">D504*1.1</f>
        <v>11.692302600000003</v>
      </c>
      <c r="E548">
        <v>211.23000000000002</v>
      </c>
      <c r="F548" s="6">
        <f t="shared" si="15"/>
        <v>2469.765078198001</v>
      </c>
      <c r="G548" t="str">
        <f>_xlfn.XLOOKUP(Metas[[#This Row],[Nombre Producto]],'Catalogo de Productos'!A:A,'Catalogo de Productos'!F:F,0,0)</f>
        <v>DISP MÉDICOS</v>
      </c>
    </row>
    <row r="549" spans="1:7" x14ac:dyDescent="0.25">
      <c r="A549" s="5">
        <v>45930</v>
      </c>
      <c r="B549" t="s">
        <v>11</v>
      </c>
      <c r="C549" t="s">
        <v>50</v>
      </c>
      <c r="D549">
        <f t="shared" si="17"/>
        <v>11.692302600000003</v>
      </c>
      <c r="E549">
        <v>211.23000000000002</v>
      </c>
      <c r="F549" s="6">
        <f t="shared" si="15"/>
        <v>2469.765078198001</v>
      </c>
      <c r="G549" t="str">
        <f>_xlfn.XLOOKUP(Metas[[#This Row],[Nombre Producto]],'Catalogo de Productos'!A:A,'Catalogo de Productos'!F:F,0,0)</f>
        <v>DISP MÉDICOS</v>
      </c>
    </row>
    <row r="550" spans="1:7" x14ac:dyDescent="0.25">
      <c r="A550" s="5">
        <v>45930</v>
      </c>
      <c r="B550" t="s">
        <v>12</v>
      </c>
      <c r="C550" t="s">
        <v>50</v>
      </c>
      <c r="D550">
        <f t="shared" si="17"/>
        <v>11.692302600000003</v>
      </c>
      <c r="E550">
        <v>211.23000000000002</v>
      </c>
      <c r="F550" s="6">
        <f t="shared" si="15"/>
        <v>2469.765078198001</v>
      </c>
      <c r="G550" t="str">
        <f>_xlfn.XLOOKUP(Metas[[#This Row],[Nombre Producto]],'Catalogo de Productos'!A:A,'Catalogo de Productos'!F:F,0,0)</f>
        <v>DISP MÉDICOS</v>
      </c>
    </row>
    <row r="551" spans="1:7" x14ac:dyDescent="0.25">
      <c r="A551" s="5">
        <v>45930</v>
      </c>
      <c r="B551" t="s">
        <v>21</v>
      </c>
      <c r="C551" t="s">
        <v>50</v>
      </c>
      <c r="D551">
        <f t="shared" si="17"/>
        <v>467.6921040000002</v>
      </c>
      <c r="E551">
        <v>103.33999999999999</v>
      </c>
      <c r="F551" s="6">
        <f t="shared" si="15"/>
        <v>48331.302027360012</v>
      </c>
      <c r="G551" t="str">
        <f>_xlfn.XLOOKUP(Metas[[#This Row],[Nombre Producto]],'Catalogo de Productos'!A:A,'Catalogo de Productos'!F:F,0,0)</f>
        <v>TERMOMETROS</v>
      </c>
    </row>
    <row r="552" spans="1:7" x14ac:dyDescent="0.25">
      <c r="A552" s="5">
        <v>45930</v>
      </c>
      <c r="B552" t="s">
        <v>22</v>
      </c>
      <c r="C552" t="s">
        <v>50</v>
      </c>
      <c r="D552">
        <f t="shared" si="17"/>
        <v>467.6921040000002</v>
      </c>
      <c r="E552">
        <v>103.33999999999999</v>
      </c>
      <c r="F552" s="6">
        <f t="shared" si="15"/>
        <v>48331.302027360012</v>
      </c>
      <c r="G552" t="str">
        <f>_xlfn.XLOOKUP(Metas[[#This Row],[Nombre Producto]],'Catalogo de Productos'!A:A,'Catalogo de Productos'!F:F,0,0)</f>
        <v>TERMOMETROS</v>
      </c>
    </row>
    <row r="553" spans="1:7" x14ac:dyDescent="0.25">
      <c r="A553" s="5">
        <v>45930</v>
      </c>
      <c r="B553" t="s">
        <v>58</v>
      </c>
      <c r="C553" t="s">
        <v>56</v>
      </c>
      <c r="D553">
        <f>D509</f>
        <v>720</v>
      </c>
      <c r="E553">
        <v>15.09</v>
      </c>
      <c r="F553" s="6">
        <f t="shared" si="15"/>
        <v>10864.8</v>
      </c>
      <c r="G553" t="str">
        <f>_xlfn.XLOOKUP(Metas[[#This Row],[Nombre Producto]],'Catalogo de Productos'!A:A,'Catalogo de Productos'!F:F,0,0)</f>
        <v>AROMATIZANTES</v>
      </c>
    </row>
    <row r="554" spans="1:7" x14ac:dyDescent="0.25">
      <c r="A554" s="5">
        <v>45930</v>
      </c>
      <c r="B554" t="s">
        <v>57</v>
      </c>
      <c r="C554" t="s">
        <v>56</v>
      </c>
      <c r="D554">
        <f>D510</f>
        <v>720</v>
      </c>
      <c r="E554">
        <v>15.09</v>
      </c>
      <c r="F554" s="6">
        <f t="shared" si="15"/>
        <v>10864.8</v>
      </c>
      <c r="G554" t="str">
        <f>_xlfn.XLOOKUP(Metas[[#This Row],[Nombre Producto]],'Catalogo de Productos'!A:A,'Catalogo de Productos'!F:F,0,0)</f>
        <v>AROMATIZANTES</v>
      </c>
    </row>
    <row r="555" spans="1:7" x14ac:dyDescent="0.25">
      <c r="A555" s="5">
        <v>45930</v>
      </c>
      <c r="B555" t="s">
        <v>15</v>
      </c>
      <c r="C555" t="s">
        <v>47</v>
      </c>
      <c r="D555">
        <f>D511*1.08</f>
        <v>203.11991333683207</v>
      </c>
      <c r="E555">
        <v>505.86</v>
      </c>
      <c r="F555" s="23">
        <f t="shared" si="15"/>
        <v>102750.23936056987</v>
      </c>
      <c r="G555" t="str">
        <f>_xlfn.XLOOKUP(Metas[[#This Row],[Nombre Producto]],'Catalogo de Productos'!A:A,'Catalogo de Productos'!F:F,0,0)</f>
        <v>NEBULIZADORES</v>
      </c>
    </row>
    <row r="556" spans="1:7" x14ac:dyDescent="0.25">
      <c r="A556" s="5">
        <v>45930</v>
      </c>
      <c r="B556" t="s">
        <v>18</v>
      </c>
      <c r="C556" t="s">
        <v>47</v>
      </c>
      <c r="D556">
        <f t="shared" ref="D556:D557" si="18">D512*1.08</f>
        <v>406.23982667366414</v>
      </c>
      <c r="E556">
        <v>547.24</v>
      </c>
      <c r="F556" s="6">
        <f t="shared" si="15"/>
        <v>222310.68274889595</v>
      </c>
      <c r="G556" t="str">
        <f>_xlfn.XLOOKUP(Metas[[#This Row],[Nombre Producto]],'Catalogo de Productos'!A:A,'Catalogo de Productos'!F:F,0,0)</f>
        <v>NEBULIZADORES</v>
      </c>
    </row>
    <row r="557" spans="1:7" x14ac:dyDescent="0.25">
      <c r="A557" s="5">
        <v>45930</v>
      </c>
      <c r="B557" t="s">
        <v>21</v>
      </c>
      <c r="C557" t="s">
        <v>47</v>
      </c>
      <c r="D557">
        <f t="shared" si="18"/>
        <v>304.67987000524812</v>
      </c>
      <c r="E557">
        <v>71.38</v>
      </c>
      <c r="F557" s="6">
        <f t="shared" si="15"/>
        <v>21748.049120974611</v>
      </c>
      <c r="G557" t="str">
        <f>_xlfn.XLOOKUP(Metas[[#This Row],[Nombre Producto]],'Catalogo de Productos'!A:A,'Catalogo de Productos'!F:F,0,0)</f>
        <v>TERMOMETROS</v>
      </c>
    </row>
    <row r="558" spans="1:7" x14ac:dyDescent="0.25">
      <c r="A558" s="5">
        <v>45930</v>
      </c>
      <c r="B558" t="s">
        <v>16</v>
      </c>
      <c r="C558" t="s">
        <v>52</v>
      </c>
      <c r="D558">
        <f>D514*1.05</f>
        <v>703.55021132812522</v>
      </c>
      <c r="E558">
        <v>599.94000000000005</v>
      </c>
      <c r="F558" s="23">
        <f t="shared" si="15"/>
        <v>422087.91378419549</v>
      </c>
      <c r="G558" t="str">
        <f>_xlfn.XLOOKUP(Metas[[#This Row],[Nombre Producto]],'Catalogo de Productos'!A:A,'Catalogo de Productos'!F:F,0,0)</f>
        <v>NEBULIZADORES</v>
      </c>
    </row>
    <row r="559" spans="1:7" x14ac:dyDescent="0.25">
      <c r="A559" s="5">
        <v>45930</v>
      </c>
      <c r="B559" t="s">
        <v>15</v>
      </c>
      <c r="C559" t="s">
        <v>52</v>
      </c>
      <c r="D559">
        <f t="shared" ref="D559:D563" si="19">D515*1.05</f>
        <v>703.55021132812522</v>
      </c>
      <c r="E559">
        <v>587.41</v>
      </c>
      <c r="F559" s="23">
        <f t="shared" si="15"/>
        <v>413272.42963625403</v>
      </c>
      <c r="G559" t="str">
        <f>_xlfn.XLOOKUP(Metas[[#This Row],[Nombre Producto]],'Catalogo de Productos'!A:A,'Catalogo de Productos'!F:F,0,0)</f>
        <v>NEBULIZADORES</v>
      </c>
    </row>
    <row r="560" spans="1:7" x14ac:dyDescent="0.25">
      <c r="A560" s="5">
        <v>45930</v>
      </c>
      <c r="B560" t="s">
        <v>18</v>
      </c>
      <c r="C560" t="s">
        <v>52</v>
      </c>
      <c r="D560">
        <f t="shared" si="19"/>
        <v>351.77510566406261</v>
      </c>
      <c r="E560">
        <v>646.80999999999995</v>
      </c>
      <c r="F560" s="6">
        <f t="shared" si="15"/>
        <v>227531.6560945723</v>
      </c>
      <c r="G560" t="str">
        <f>_xlfn.XLOOKUP(Metas[[#This Row],[Nombre Producto]],'Catalogo de Productos'!A:A,'Catalogo de Productos'!F:F,0,0)</f>
        <v>NEBULIZADORES</v>
      </c>
    </row>
    <row r="561" spans="1:7" x14ac:dyDescent="0.25">
      <c r="A561" s="5">
        <v>45930</v>
      </c>
      <c r="B561" t="s">
        <v>25</v>
      </c>
      <c r="C561" t="s">
        <v>52</v>
      </c>
      <c r="D561">
        <f t="shared" si="19"/>
        <v>351.77510566406261</v>
      </c>
      <c r="E561">
        <v>646.80999999999995</v>
      </c>
      <c r="F561" s="6">
        <f t="shared" si="15"/>
        <v>227531.6560945723</v>
      </c>
      <c r="G561" t="str">
        <f>_xlfn.XLOOKUP(Metas[[#This Row],[Nombre Producto]],'Catalogo de Productos'!A:A,'Catalogo de Productos'!F:F,0,0)</f>
        <v>NEBULIZADORES</v>
      </c>
    </row>
    <row r="562" spans="1:7" x14ac:dyDescent="0.25">
      <c r="A562" s="5">
        <v>45930</v>
      </c>
      <c r="B562" t="s">
        <v>21</v>
      </c>
      <c r="C562" t="s">
        <v>52</v>
      </c>
      <c r="D562">
        <f t="shared" si="19"/>
        <v>351.77510566406261</v>
      </c>
      <c r="E562">
        <v>84.02</v>
      </c>
      <c r="F562" s="6">
        <f t="shared" si="15"/>
        <v>29556.14437789454</v>
      </c>
      <c r="G562" t="str">
        <f>_xlfn.XLOOKUP(Metas[[#This Row],[Nombre Producto]],'Catalogo de Productos'!A:A,'Catalogo de Productos'!F:F,0,0)</f>
        <v>TERMOMETROS</v>
      </c>
    </row>
    <row r="563" spans="1:7" x14ac:dyDescent="0.25">
      <c r="A563" s="5">
        <v>45930</v>
      </c>
      <c r="B563" t="s">
        <v>22</v>
      </c>
      <c r="C563" t="s">
        <v>52</v>
      </c>
      <c r="D563">
        <f t="shared" si="19"/>
        <v>351.77510566406261</v>
      </c>
      <c r="E563">
        <v>84.02</v>
      </c>
      <c r="F563" s="6">
        <f t="shared" si="15"/>
        <v>29556.14437789454</v>
      </c>
      <c r="G563" t="str">
        <f>_xlfn.XLOOKUP(Metas[[#This Row],[Nombre Producto]],'Catalogo de Productos'!A:A,'Catalogo de Productos'!F:F,0,0)</f>
        <v>TERMOMETROS</v>
      </c>
    </row>
    <row r="564" spans="1:7" x14ac:dyDescent="0.25">
      <c r="A564" s="5">
        <v>45930</v>
      </c>
      <c r="B564" t="s">
        <v>16</v>
      </c>
      <c r="C564" t="s">
        <v>149</v>
      </c>
      <c r="D564">
        <f>D520*1.1</f>
        <v>17.715610000000005</v>
      </c>
      <c r="E564">
        <v>905.16</v>
      </c>
      <c r="F564" s="23">
        <f t="shared" si="15"/>
        <v>16035.461547600004</v>
      </c>
      <c r="G564" t="str">
        <f>_xlfn.XLOOKUP(Metas[[#This Row],[Nombre Producto]],'Catalogo de Productos'!A:A,'Catalogo de Productos'!F:F,0,0)</f>
        <v>NEBULIZADORES</v>
      </c>
    </row>
    <row r="565" spans="1:7" x14ac:dyDescent="0.25">
      <c r="A565" s="5">
        <v>45930</v>
      </c>
      <c r="B565" t="s">
        <v>21</v>
      </c>
      <c r="C565" t="s">
        <v>149</v>
      </c>
      <c r="D565">
        <f t="shared" ref="D565:D588" si="20">D521*1.1</f>
        <v>8.8578050000000026</v>
      </c>
      <c r="E565">
        <v>137.91999999999999</v>
      </c>
      <c r="F565" s="6">
        <f t="shared" si="15"/>
        <v>1221.6684656000002</v>
      </c>
      <c r="G565" t="str">
        <f>_xlfn.XLOOKUP(Metas[[#This Row],[Nombre Producto]],'Catalogo de Productos'!A:A,'Catalogo de Productos'!F:F,0,0)</f>
        <v>TERMOMETROS</v>
      </c>
    </row>
    <row r="566" spans="1:7" x14ac:dyDescent="0.25">
      <c r="A566" s="5">
        <v>45930</v>
      </c>
      <c r="B566" t="s">
        <v>22</v>
      </c>
      <c r="C566" t="s">
        <v>149</v>
      </c>
      <c r="D566">
        <f t="shared" si="20"/>
        <v>8.8578050000000026</v>
      </c>
      <c r="E566">
        <v>137.91999999999999</v>
      </c>
      <c r="F566" s="6">
        <f t="shared" si="15"/>
        <v>1221.6684656000002</v>
      </c>
      <c r="G566" t="str">
        <f>_xlfn.XLOOKUP(Metas[[#This Row],[Nombre Producto]],'Catalogo de Productos'!A:A,'Catalogo de Productos'!F:F,0,0)</f>
        <v>TERMOMETROS</v>
      </c>
    </row>
    <row r="567" spans="1:7" x14ac:dyDescent="0.25">
      <c r="A567" s="5">
        <v>45930</v>
      </c>
      <c r="B567" t="s">
        <v>23</v>
      </c>
      <c r="C567" t="s">
        <v>149</v>
      </c>
      <c r="D567">
        <f t="shared" si="20"/>
        <v>8.8578050000000026</v>
      </c>
      <c r="E567">
        <v>137.91999999999999</v>
      </c>
      <c r="F567" s="6">
        <f t="shared" si="15"/>
        <v>1221.6684656000002</v>
      </c>
      <c r="G567" t="str">
        <f>_xlfn.XLOOKUP(Metas[[#This Row],[Nombre Producto]],'Catalogo de Productos'!A:A,'Catalogo de Productos'!F:F,0,0)</f>
        <v>TERMOMETROS</v>
      </c>
    </row>
    <row r="568" spans="1:7" x14ac:dyDescent="0.25">
      <c r="A568" s="5">
        <v>45930</v>
      </c>
      <c r="B568" t="s">
        <v>24</v>
      </c>
      <c r="C568" t="s">
        <v>149</v>
      </c>
      <c r="D568">
        <f t="shared" si="20"/>
        <v>8.8578050000000026</v>
      </c>
      <c r="E568">
        <v>137.91999999999999</v>
      </c>
      <c r="F568" s="6">
        <f t="shared" si="15"/>
        <v>1221.6684656000002</v>
      </c>
      <c r="G568" t="str">
        <f>_xlfn.XLOOKUP(Metas[[#This Row],[Nombre Producto]],'Catalogo de Productos'!A:A,'Catalogo de Productos'!F:F,0,0)</f>
        <v>TERMOMETROS</v>
      </c>
    </row>
    <row r="569" spans="1:7" x14ac:dyDescent="0.25">
      <c r="A569" s="5">
        <v>45930</v>
      </c>
      <c r="B569" t="s">
        <v>16</v>
      </c>
      <c r="C569" t="s">
        <v>177</v>
      </c>
      <c r="D569">
        <f t="shared" si="20"/>
        <v>8.7846000000000029</v>
      </c>
      <c r="E569">
        <v>664.66</v>
      </c>
      <c r="F569" s="23">
        <f t="shared" si="15"/>
        <v>5838.7722360000016</v>
      </c>
      <c r="G569" t="str">
        <f>_xlfn.XLOOKUP(Metas[[#This Row],[Nombre Producto]],'Catalogo de Productos'!A:A,'Catalogo de Productos'!F:F,0,0)</f>
        <v>NEBULIZADORES</v>
      </c>
    </row>
    <row r="570" spans="1:7" x14ac:dyDescent="0.25">
      <c r="A570" s="5">
        <v>45930</v>
      </c>
      <c r="B570" t="s">
        <v>18</v>
      </c>
      <c r="C570" t="s">
        <v>177</v>
      </c>
      <c r="D570">
        <f t="shared" si="20"/>
        <v>4.3923000000000014</v>
      </c>
      <c r="E570">
        <v>718.25</v>
      </c>
      <c r="F570" s="6">
        <f t="shared" si="15"/>
        <v>3154.769475000001</v>
      </c>
      <c r="G570" t="str">
        <f>_xlfn.XLOOKUP(Metas[[#This Row],[Nombre Producto]],'Catalogo de Productos'!A:A,'Catalogo de Productos'!F:F,0,0)</f>
        <v>NEBULIZADORES</v>
      </c>
    </row>
    <row r="571" spans="1:7" x14ac:dyDescent="0.25">
      <c r="A571" s="5">
        <v>45930</v>
      </c>
      <c r="B571" t="s">
        <v>25</v>
      </c>
      <c r="C571" t="s">
        <v>177</v>
      </c>
      <c r="D571">
        <f t="shared" si="20"/>
        <v>4.3923000000000014</v>
      </c>
      <c r="E571">
        <v>718.25</v>
      </c>
      <c r="F571" s="6">
        <f t="shared" si="15"/>
        <v>3154.769475000001</v>
      </c>
      <c r="G571" t="str">
        <f>_xlfn.XLOOKUP(Metas[[#This Row],[Nombre Producto]],'Catalogo de Productos'!A:A,'Catalogo de Productos'!F:F,0,0)</f>
        <v>NEBULIZADORES</v>
      </c>
    </row>
    <row r="572" spans="1:7" x14ac:dyDescent="0.25">
      <c r="A572" s="5">
        <v>45930</v>
      </c>
      <c r="B572" t="s">
        <v>20</v>
      </c>
      <c r="C572" t="s">
        <v>177</v>
      </c>
      <c r="D572">
        <f t="shared" si="20"/>
        <v>1.4641000000000006</v>
      </c>
      <c r="E572">
        <v>2200</v>
      </c>
      <c r="F572" s="6">
        <f t="shared" si="15"/>
        <v>3221.0200000000013</v>
      </c>
      <c r="G572" t="str">
        <f>_xlfn.XLOOKUP(Metas[[#This Row],[Nombre Producto]],'Catalogo de Productos'!A:A,'Catalogo de Productos'!F:F,0,0)</f>
        <v>MEDIOS AUXILIARES + SOPORTE</v>
      </c>
    </row>
    <row r="573" spans="1:7" x14ac:dyDescent="0.25">
      <c r="A573" s="5">
        <v>45930</v>
      </c>
      <c r="B573" t="s">
        <v>14</v>
      </c>
      <c r="C573" t="s">
        <v>177</v>
      </c>
      <c r="D573">
        <f t="shared" si="20"/>
        <v>1.4641000000000006</v>
      </c>
      <c r="E573">
        <v>1280</v>
      </c>
      <c r="F573" s="6">
        <f t="shared" si="15"/>
        <v>1874.0480000000007</v>
      </c>
      <c r="G573" t="str">
        <f>_xlfn.XLOOKUP(Metas[[#This Row],[Nombre Producto]],'Catalogo de Productos'!A:A,'Catalogo de Productos'!F:F,0,0)</f>
        <v>MEDIOS AUXILIARES + SOPORTE</v>
      </c>
    </row>
    <row r="574" spans="1:7" x14ac:dyDescent="0.25">
      <c r="A574" s="5">
        <v>45930</v>
      </c>
      <c r="B574" t="s">
        <v>19</v>
      </c>
      <c r="C574" t="s">
        <v>177</v>
      </c>
      <c r="D574">
        <f t="shared" si="20"/>
        <v>1.4641000000000006</v>
      </c>
      <c r="E574">
        <v>896.12</v>
      </c>
      <c r="F574" s="6">
        <f t="shared" si="15"/>
        <v>1312.0092920000006</v>
      </c>
      <c r="G574" t="str">
        <f>_xlfn.XLOOKUP(Metas[[#This Row],[Nombre Producto]],'Catalogo de Productos'!A:A,'Catalogo de Productos'!F:F,0,0)</f>
        <v>MEDIOS AUXILIARES + SOPORTE</v>
      </c>
    </row>
    <row r="575" spans="1:7" x14ac:dyDescent="0.25">
      <c r="A575" s="5">
        <v>45930</v>
      </c>
      <c r="B575" t="s">
        <v>10</v>
      </c>
      <c r="C575" t="s">
        <v>177</v>
      </c>
      <c r="D575">
        <f t="shared" si="20"/>
        <v>2.9282000000000012</v>
      </c>
      <c r="E575">
        <v>211.23</v>
      </c>
      <c r="F575" s="6">
        <f t="shared" si="15"/>
        <v>618.52368600000023</v>
      </c>
      <c r="G575" t="str">
        <f>_xlfn.XLOOKUP(Metas[[#This Row],[Nombre Producto]],'Catalogo de Productos'!A:A,'Catalogo de Productos'!F:F,0,0)</f>
        <v>DISP MÉDICOS</v>
      </c>
    </row>
    <row r="576" spans="1:7" x14ac:dyDescent="0.25">
      <c r="A576" s="5">
        <v>45930</v>
      </c>
      <c r="B576" t="s">
        <v>11</v>
      </c>
      <c r="C576" t="s">
        <v>177</v>
      </c>
      <c r="D576">
        <f t="shared" si="20"/>
        <v>2.9282000000000012</v>
      </c>
      <c r="E576">
        <v>211.23</v>
      </c>
      <c r="F576" s="6">
        <f t="shared" si="15"/>
        <v>618.52368600000023</v>
      </c>
      <c r="G576" t="str">
        <f>_xlfn.XLOOKUP(Metas[[#This Row],[Nombre Producto]],'Catalogo de Productos'!A:A,'Catalogo de Productos'!F:F,0,0)</f>
        <v>DISP MÉDICOS</v>
      </c>
    </row>
    <row r="577" spans="1:7" x14ac:dyDescent="0.25">
      <c r="A577" s="5">
        <v>45930</v>
      </c>
      <c r="B577" t="s">
        <v>12</v>
      </c>
      <c r="C577" t="s">
        <v>177</v>
      </c>
      <c r="D577">
        <f t="shared" si="20"/>
        <v>2.9282000000000012</v>
      </c>
      <c r="E577">
        <v>211.23</v>
      </c>
      <c r="F577" s="6">
        <f t="shared" si="15"/>
        <v>618.52368600000023</v>
      </c>
      <c r="G577" t="str">
        <f>_xlfn.XLOOKUP(Metas[[#This Row],[Nombre Producto]],'Catalogo de Productos'!A:A,'Catalogo de Productos'!F:F,0,0)</f>
        <v>DISP MÉDICOS</v>
      </c>
    </row>
    <row r="578" spans="1:7" x14ac:dyDescent="0.25">
      <c r="A578" s="5">
        <v>45930</v>
      </c>
      <c r="B578" t="s">
        <v>21</v>
      </c>
      <c r="C578" t="s">
        <v>177</v>
      </c>
      <c r="D578">
        <f t="shared" si="20"/>
        <v>351.38400000000007</v>
      </c>
      <c r="E578">
        <v>103.34</v>
      </c>
      <c r="F578" s="6">
        <f t="shared" si="15"/>
        <v>36312.022560000012</v>
      </c>
      <c r="G578" t="str">
        <f>_xlfn.XLOOKUP(Metas[[#This Row],[Nombre Producto]],'Catalogo de Productos'!A:A,'Catalogo de Productos'!F:F,0,0)</f>
        <v>TERMOMETROS</v>
      </c>
    </row>
    <row r="579" spans="1:7" x14ac:dyDescent="0.25">
      <c r="A579" s="5">
        <v>45930</v>
      </c>
      <c r="B579" t="s">
        <v>16</v>
      </c>
      <c r="C579" t="s">
        <v>169</v>
      </c>
      <c r="D579">
        <f t="shared" si="20"/>
        <v>7.2600000000000016</v>
      </c>
      <c r="E579">
        <v>664.66</v>
      </c>
      <c r="F579" s="23">
        <f t="shared" si="15"/>
        <v>4825.4316000000008</v>
      </c>
      <c r="G579" t="str">
        <f>_xlfn.XLOOKUP(Metas[[#This Row],[Nombre Producto]],'Catalogo de Productos'!A:A,'Catalogo de Productos'!F:F,0,0)</f>
        <v>NEBULIZADORES</v>
      </c>
    </row>
    <row r="580" spans="1:7" x14ac:dyDescent="0.25">
      <c r="A580" s="5">
        <v>45930</v>
      </c>
      <c r="B580" t="s">
        <v>18</v>
      </c>
      <c r="C580" t="s">
        <v>169</v>
      </c>
      <c r="D580">
        <f t="shared" si="20"/>
        <v>3.6300000000000008</v>
      </c>
      <c r="E580">
        <v>718.25</v>
      </c>
      <c r="F580" s="6">
        <f t="shared" ref="F580:F643" si="21">D580*E580</f>
        <v>2607.2475000000004</v>
      </c>
      <c r="G580" t="str">
        <f>_xlfn.XLOOKUP(Metas[[#This Row],[Nombre Producto]],'Catalogo de Productos'!A:A,'Catalogo de Productos'!F:F,0,0)</f>
        <v>NEBULIZADORES</v>
      </c>
    </row>
    <row r="581" spans="1:7" x14ac:dyDescent="0.25">
      <c r="A581" s="5">
        <v>45930</v>
      </c>
      <c r="B581" t="s">
        <v>25</v>
      </c>
      <c r="C581" t="s">
        <v>169</v>
      </c>
      <c r="D581">
        <f t="shared" si="20"/>
        <v>3.6300000000000008</v>
      </c>
      <c r="E581">
        <v>718.25</v>
      </c>
      <c r="F581" s="6">
        <f t="shared" si="21"/>
        <v>2607.2475000000004</v>
      </c>
      <c r="G581" t="str">
        <f>_xlfn.XLOOKUP(Metas[[#This Row],[Nombre Producto]],'Catalogo de Productos'!A:A,'Catalogo de Productos'!F:F,0,0)</f>
        <v>NEBULIZADORES</v>
      </c>
    </row>
    <row r="582" spans="1:7" x14ac:dyDescent="0.25">
      <c r="A582" s="5">
        <v>45930</v>
      </c>
      <c r="B582" t="s">
        <v>20</v>
      </c>
      <c r="C582" t="s">
        <v>169</v>
      </c>
      <c r="D582">
        <f t="shared" si="20"/>
        <v>1.2100000000000002</v>
      </c>
      <c r="E582">
        <v>2200</v>
      </c>
      <c r="F582" s="6">
        <f t="shared" si="21"/>
        <v>2662.0000000000005</v>
      </c>
      <c r="G582" t="str">
        <f>_xlfn.XLOOKUP(Metas[[#This Row],[Nombre Producto]],'Catalogo de Productos'!A:A,'Catalogo de Productos'!F:F,0,0)</f>
        <v>MEDIOS AUXILIARES + SOPORTE</v>
      </c>
    </row>
    <row r="583" spans="1:7" x14ac:dyDescent="0.25">
      <c r="A583" s="5">
        <v>45930</v>
      </c>
      <c r="B583" t="s">
        <v>14</v>
      </c>
      <c r="C583" t="s">
        <v>169</v>
      </c>
      <c r="D583">
        <f t="shared" si="20"/>
        <v>1.2100000000000002</v>
      </c>
      <c r="E583">
        <v>1280</v>
      </c>
      <c r="F583" s="6">
        <f t="shared" si="21"/>
        <v>1548.8000000000002</v>
      </c>
      <c r="G583" t="str">
        <f>_xlfn.XLOOKUP(Metas[[#This Row],[Nombre Producto]],'Catalogo de Productos'!A:A,'Catalogo de Productos'!F:F,0,0)</f>
        <v>MEDIOS AUXILIARES + SOPORTE</v>
      </c>
    </row>
    <row r="584" spans="1:7" x14ac:dyDescent="0.25">
      <c r="A584" s="5">
        <v>45930</v>
      </c>
      <c r="B584" t="s">
        <v>19</v>
      </c>
      <c r="C584" t="s">
        <v>169</v>
      </c>
      <c r="D584">
        <f t="shared" si="20"/>
        <v>1.2100000000000002</v>
      </c>
      <c r="E584">
        <v>896.12</v>
      </c>
      <c r="F584" s="6">
        <f t="shared" si="21"/>
        <v>1084.3052000000002</v>
      </c>
      <c r="G584" t="str">
        <f>_xlfn.XLOOKUP(Metas[[#This Row],[Nombre Producto]],'Catalogo de Productos'!A:A,'Catalogo de Productos'!F:F,0,0)</f>
        <v>MEDIOS AUXILIARES + SOPORTE</v>
      </c>
    </row>
    <row r="585" spans="1:7" x14ac:dyDescent="0.25">
      <c r="A585" s="5">
        <v>45930</v>
      </c>
      <c r="B585" t="s">
        <v>10</v>
      </c>
      <c r="C585" t="s">
        <v>169</v>
      </c>
      <c r="D585">
        <f t="shared" si="20"/>
        <v>2.4200000000000004</v>
      </c>
      <c r="E585">
        <v>211.23</v>
      </c>
      <c r="F585" s="6">
        <f t="shared" si="21"/>
        <v>511.17660000000006</v>
      </c>
      <c r="G585" t="str">
        <f>_xlfn.XLOOKUP(Metas[[#This Row],[Nombre Producto]],'Catalogo de Productos'!A:A,'Catalogo de Productos'!F:F,0,0)</f>
        <v>DISP MÉDICOS</v>
      </c>
    </row>
    <row r="586" spans="1:7" x14ac:dyDescent="0.25">
      <c r="A586" s="5">
        <v>45930</v>
      </c>
      <c r="B586" t="s">
        <v>11</v>
      </c>
      <c r="C586" t="s">
        <v>169</v>
      </c>
      <c r="D586">
        <f t="shared" si="20"/>
        <v>2.4200000000000004</v>
      </c>
      <c r="E586">
        <v>211.23</v>
      </c>
      <c r="F586" s="6">
        <f t="shared" si="21"/>
        <v>511.17660000000006</v>
      </c>
      <c r="G586" t="str">
        <f>_xlfn.XLOOKUP(Metas[[#This Row],[Nombre Producto]],'Catalogo de Productos'!A:A,'Catalogo de Productos'!F:F,0,0)</f>
        <v>DISP MÉDICOS</v>
      </c>
    </row>
    <row r="587" spans="1:7" x14ac:dyDescent="0.25">
      <c r="A587" s="5">
        <v>45930</v>
      </c>
      <c r="B587" t="s">
        <v>12</v>
      </c>
      <c r="C587" t="s">
        <v>169</v>
      </c>
      <c r="D587">
        <f t="shared" si="20"/>
        <v>2.4200000000000004</v>
      </c>
      <c r="E587">
        <v>211.23</v>
      </c>
      <c r="F587" s="6">
        <f t="shared" si="21"/>
        <v>511.17660000000006</v>
      </c>
      <c r="G587" t="str">
        <f>_xlfn.XLOOKUP(Metas[[#This Row],[Nombre Producto]],'Catalogo de Productos'!A:A,'Catalogo de Productos'!F:F,0,0)</f>
        <v>DISP MÉDICOS</v>
      </c>
    </row>
    <row r="588" spans="1:7" x14ac:dyDescent="0.25">
      <c r="A588" s="5">
        <v>45930</v>
      </c>
      <c r="B588" t="s">
        <v>21</v>
      </c>
      <c r="C588" t="s">
        <v>169</v>
      </c>
      <c r="D588">
        <f t="shared" si="20"/>
        <v>290.40000000000003</v>
      </c>
      <c r="E588">
        <v>103.34</v>
      </c>
      <c r="F588" s="6">
        <f t="shared" si="21"/>
        <v>30009.936000000005</v>
      </c>
      <c r="G588" t="str">
        <f>_xlfn.XLOOKUP(Metas[[#This Row],[Nombre Producto]],'Catalogo de Productos'!A:A,'Catalogo de Productos'!F:F,0,0)</f>
        <v>TERMOMETROS</v>
      </c>
    </row>
    <row r="589" spans="1:7" x14ac:dyDescent="0.25">
      <c r="A589" s="5">
        <v>45961</v>
      </c>
      <c r="B589" t="s">
        <v>17</v>
      </c>
      <c r="C589" t="s">
        <v>46</v>
      </c>
      <c r="D589">
        <f>D545*1.1</f>
        <v>1773.6053813940007</v>
      </c>
      <c r="E589">
        <v>498.65999999999997</v>
      </c>
      <c r="F589" s="23">
        <f t="shared" si="21"/>
        <v>884426.05948593235</v>
      </c>
      <c r="G589" t="str">
        <f>_xlfn.XLOOKUP(Metas[[#This Row],[Nombre Producto]],'Catalogo de Productos'!A:A,'Catalogo de Productos'!F:F,0,0)</f>
        <v>NEBULIZADORES</v>
      </c>
    </row>
    <row r="590" spans="1:7" x14ac:dyDescent="0.25">
      <c r="A590" s="5">
        <v>45961</v>
      </c>
      <c r="B590" t="s">
        <v>18</v>
      </c>
      <c r="C590" t="s">
        <v>46</v>
      </c>
      <c r="D590">
        <f>D546*1.1</f>
        <v>1139.5318113960004</v>
      </c>
      <c r="E590">
        <v>525.59</v>
      </c>
      <c r="F590" s="6">
        <f t="shared" si="21"/>
        <v>598926.52475162386</v>
      </c>
      <c r="G590" t="str">
        <f>_xlfn.XLOOKUP(Metas[[#This Row],[Nombre Producto]],'Catalogo de Productos'!A:A,'Catalogo de Productos'!F:F,0,0)</f>
        <v>NEBULIZADORES</v>
      </c>
    </row>
    <row r="591" spans="1:7" x14ac:dyDescent="0.25">
      <c r="A591" s="5">
        <v>45961</v>
      </c>
      <c r="B591" t="s">
        <v>23</v>
      </c>
      <c r="C591" t="s">
        <v>46</v>
      </c>
      <c r="D591">
        <f>D547*1.1</f>
        <v>5659.0744584000022</v>
      </c>
      <c r="E591">
        <v>70.05</v>
      </c>
      <c r="F591" s="6">
        <f t="shared" si="21"/>
        <v>396418.16581092012</v>
      </c>
      <c r="G591" t="str">
        <f>_xlfn.XLOOKUP(Metas[[#This Row],[Nombre Producto]],'Catalogo de Productos'!A:A,'Catalogo de Productos'!F:F,0,0)</f>
        <v>TERMOMETROS</v>
      </c>
    </row>
    <row r="592" spans="1:7" x14ac:dyDescent="0.25">
      <c r="A592" s="5">
        <v>45961</v>
      </c>
      <c r="B592" t="s">
        <v>10</v>
      </c>
      <c r="C592" t="s">
        <v>50</v>
      </c>
      <c r="D592">
        <f t="shared" ref="D592:D596" si="22">D548*1.1</f>
        <v>12.861532860000004</v>
      </c>
      <c r="E592">
        <v>211.23000000000002</v>
      </c>
      <c r="F592" s="6">
        <f t="shared" si="21"/>
        <v>2716.7415860178012</v>
      </c>
      <c r="G592" t="str">
        <f>_xlfn.XLOOKUP(Metas[[#This Row],[Nombre Producto]],'Catalogo de Productos'!A:A,'Catalogo de Productos'!F:F,0,0)</f>
        <v>DISP MÉDICOS</v>
      </c>
    </row>
    <row r="593" spans="1:7" x14ac:dyDescent="0.25">
      <c r="A593" s="5">
        <v>45961</v>
      </c>
      <c r="B593" t="s">
        <v>11</v>
      </c>
      <c r="C593" t="s">
        <v>50</v>
      </c>
      <c r="D593">
        <f t="shared" si="22"/>
        <v>12.861532860000004</v>
      </c>
      <c r="E593">
        <v>211.23000000000002</v>
      </c>
      <c r="F593" s="6">
        <f t="shared" si="21"/>
        <v>2716.7415860178012</v>
      </c>
      <c r="G593" t="str">
        <f>_xlfn.XLOOKUP(Metas[[#This Row],[Nombre Producto]],'Catalogo de Productos'!A:A,'Catalogo de Productos'!F:F,0,0)</f>
        <v>DISP MÉDICOS</v>
      </c>
    </row>
    <row r="594" spans="1:7" x14ac:dyDescent="0.25">
      <c r="A594" s="5">
        <v>45961</v>
      </c>
      <c r="B594" t="s">
        <v>12</v>
      </c>
      <c r="C594" t="s">
        <v>50</v>
      </c>
      <c r="D594">
        <f t="shared" si="22"/>
        <v>12.861532860000004</v>
      </c>
      <c r="E594">
        <v>211.23000000000002</v>
      </c>
      <c r="F594" s="6">
        <f t="shared" si="21"/>
        <v>2716.7415860178012</v>
      </c>
      <c r="G594" t="str">
        <f>_xlfn.XLOOKUP(Metas[[#This Row],[Nombre Producto]],'Catalogo de Productos'!A:A,'Catalogo de Productos'!F:F,0,0)</f>
        <v>DISP MÉDICOS</v>
      </c>
    </row>
    <row r="595" spans="1:7" x14ac:dyDescent="0.25">
      <c r="A595" s="5">
        <v>45961</v>
      </c>
      <c r="B595" t="s">
        <v>21</v>
      </c>
      <c r="C595" t="s">
        <v>50</v>
      </c>
      <c r="D595">
        <f t="shared" si="22"/>
        <v>514.46131440000022</v>
      </c>
      <c r="E595">
        <v>103.33999999999999</v>
      </c>
      <c r="F595" s="6">
        <f t="shared" si="21"/>
        <v>53164.432230096019</v>
      </c>
      <c r="G595" t="str">
        <f>_xlfn.XLOOKUP(Metas[[#This Row],[Nombre Producto]],'Catalogo de Productos'!A:A,'Catalogo de Productos'!F:F,0,0)</f>
        <v>TERMOMETROS</v>
      </c>
    </row>
    <row r="596" spans="1:7" x14ac:dyDescent="0.25">
      <c r="A596" s="5">
        <v>45961</v>
      </c>
      <c r="B596" t="s">
        <v>22</v>
      </c>
      <c r="C596" t="s">
        <v>50</v>
      </c>
      <c r="D596">
        <f t="shared" si="22"/>
        <v>514.46131440000022</v>
      </c>
      <c r="E596">
        <v>103.33999999999999</v>
      </c>
      <c r="F596" s="6">
        <f t="shared" si="21"/>
        <v>53164.432230096019</v>
      </c>
      <c r="G596" t="str">
        <f>_xlfn.XLOOKUP(Metas[[#This Row],[Nombre Producto]],'Catalogo de Productos'!A:A,'Catalogo de Productos'!F:F,0,0)</f>
        <v>TERMOMETROS</v>
      </c>
    </row>
    <row r="597" spans="1:7" x14ac:dyDescent="0.25">
      <c r="A597" s="5">
        <v>45961</v>
      </c>
      <c r="B597" t="s">
        <v>58</v>
      </c>
      <c r="C597" t="s">
        <v>56</v>
      </c>
      <c r="D597">
        <f>D553</f>
        <v>720</v>
      </c>
      <c r="E597">
        <v>15.09</v>
      </c>
      <c r="F597" s="6">
        <f t="shared" si="21"/>
        <v>10864.8</v>
      </c>
      <c r="G597" t="str">
        <f>_xlfn.XLOOKUP(Metas[[#This Row],[Nombre Producto]],'Catalogo de Productos'!A:A,'Catalogo de Productos'!F:F,0,0)</f>
        <v>AROMATIZANTES</v>
      </c>
    </row>
    <row r="598" spans="1:7" x14ac:dyDescent="0.25">
      <c r="A598" s="5">
        <v>45961</v>
      </c>
      <c r="B598" t="s">
        <v>57</v>
      </c>
      <c r="C598" t="s">
        <v>56</v>
      </c>
      <c r="D598">
        <f>D554</f>
        <v>720</v>
      </c>
      <c r="E598">
        <v>15.09</v>
      </c>
      <c r="F598" s="6">
        <f t="shared" si="21"/>
        <v>10864.8</v>
      </c>
      <c r="G598" t="str">
        <f>_xlfn.XLOOKUP(Metas[[#This Row],[Nombre Producto]],'Catalogo de Productos'!A:A,'Catalogo de Productos'!F:F,0,0)</f>
        <v>AROMATIZANTES</v>
      </c>
    </row>
    <row r="599" spans="1:7" x14ac:dyDescent="0.25">
      <c r="A599" s="5">
        <v>45961</v>
      </c>
      <c r="B599" t="s">
        <v>15</v>
      </c>
      <c r="C599" t="s">
        <v>47</v>
      </c>
      <c r="D599">
        <f>D555*1.08</f>
        <v>219.36950640377864</v>
      </c>
      <c r="E599">
        <v>505.86</v>
      </c>
      <c r="F599" s="23">
        <f t="shared" si="21"/>
        <v>110970.25850941546</v>
      </c>
      <c r="G599" t="str">
        <f>_xlfn.XLOOKUP(Metas[[#This Row],[Nombre Producto]],'Catalogo de Productos'!A:A,'Catalogo de Productos'!F:F,0,0)</f>
        <v>NEBULIZADORES</v>
      </c>
    </row>
    <row r="600" spans="1:7" x14ac:dyDescent="0.25">
      <c r="A600" s="5">
        <v>45961</v>
      </c>
      <c r="B600" t="s">
        <v>18</v>
      </c>
      <c r="C600" t="s">
        <v>47</v>
      </c>
      <c r="D600">
        <f t="shared" ref="D600:D601" si="23">D556*1.08</f>
        <v>438.73901280755729</v>
      </c>
      <c r="E600">
        <v>547.24</v>
      </c>
      <c r="F600" s="6">
        <f t="shared" si="21"/>
        <v>240095.53736880765</v>
      </c>
      <c r="G600" t="str">
        <f>_xlfn.XLOOKUP(Metas[[#This Row],[Nombre Producto]],'Catalogo de Productos'!A:A,'Catalogo de Productos'!F:F,0,0)</f>
        <v>NEBULIZADORES</v>
      </c>
    </row>
    <row r="601" spans="1:7" x14ac:dyDescent="0.25">
      <c r="A601" s="5">
        <v>45961</v>
      </c>
      <c r="B601" t="s">
        <v>21</v>
      </c>
      <c r="C601" t="s">
        <v>47</v>
      </c>
      <c r="D601">
        <f t="shared" si="23"/>
        <v>329.05425960566799</v>
      </c>
      <c r="E601">
        <v>71.38</v>
      </c>
      <c r="F601" s="6">
        <f t="shared" si="21"/>
        <v>23487.893050652579</v>
      </c>
      <c r="G601" t="str">
        <f>_xlfn.XLOOKUP(Metas[[#This Row],[Nombre Producto]],'Catalogo de Productos'!A:A,'Catalogo de Productos'!F:F,0,0)</f>
        <v>TERMOMETROS</v>
      </c>
    </row>
    <row r="602" spans="1:7" x14ac:dyDescent="0.25">
      <c r="A602" s="5">
        <v>45961</v>
      </c>
      <c r="B602" t="s">
        <v>16</v>
      </c>
      <c r="C602" t="s">
        <v>52</v>
      </c>
      <c r="D602">
        <f>D558*1.05</f>
        <v>738.72772189453156</v>
      </c>
      <c r="E602">
        <v>599.94000000000005</v>
      </c>
      <c r="F602" s="23">
        <f t="shared" si="21"/>
        <v>443192.3094734053</v>
      </c>
      <c r="G602" t="str">
        <f>_xlfn.XLOOKUP(Metas[[#This Row],[Nombre Producto]],'Catalogo de Productos'!A:A,'Catalogo de Productos'!F:F,0,0)</f>
        <v>NEBULIZADORES</v>
      </c>
    </row>
    <row r="603" spans="1:7" x14ac:dyDescent="0.25">
      <c r="A603" s="5">
        <v>45961</v>
      </c>
      <c r="B603" t="s">
        <v>15</v>
      </c>
      <c r="C603" t="s">
        <v>52</v>
      </c>
      <c r="D603">
        <f t="shared" ref="D603:D607" si="24">D559*1.05</f>
        <v>738.72772189453156</v>
      </c>
      <c r="E603">
        <v>587.41</v>
      </c>
      <c r="F603" s="23">
        <f t="shared" si="21"/>
        <v>433936.05111806677</v>
      </c>
      <c r="G603" t="str">
        <f>_xlfn.XLOOKUP(Metas[[#This Row],[Nombre Producto]],'Catalogo de Productos'!A:A,'Catalogo de Productos'!F:F,0,0)</f>
        <v>NEBULIZADORES</v>
      </c>
    </row>
    <row r="604" spans="1:7" x14ac:dyDescent="0.25">
      <c r="A604" s="5">
        <v>45961</v>
      </c>
      <c r="B604" t="s">
        <v>18</v>
      </c>
      <c r="C604" t="s">
        <v>52</v>
      </c>
      <c r="D604">
        <f t="shared" si="24"/>
        <v>369.36386094726578</v>
      </c>
      <c r="E604">
        <v>646.80999999999995</v>
      </c>
      <c r="F604" s="6">
        <f t="shared" si="21"/>
        <v>238908.23889930095</v>
      </c>
      <c r="G604" t="str">
        <f>_xlfn.XLOOKUP(Metas[[#This Row],[Nombre Producto]],'Catalogo de Productos'!A:A,'Catalogo de Productos'!F:F,0,0)</f>
        <v>NEBULIZADORES</v>
      </c>
    </row>
    <row r="605" spans="1:7" x14ac:dyDescent="0.25">
      <c r="A605" s="5">
        <v>45961</v>
      </c>
      <c r="B605" t="s">
        <v>25</v>
      </c>
      <c r="C605" t="s">
        <v>52</v>
      </c>
      <c r="D605">
        <f t="shared" si="24"/>
        <v>369.36386094726578</v>
      </c>
      <c r="E605">
        <v>646.80999999999995</v>
      </c>
      <c r="F605" s="6">
        <f t="shared" si="21"/>
        <v>238908.23889930095</v>
      </c>
      <c r="G605" t="str">
        <f>_xlfn.XLOOKUP(Metas[[#This Row],[Nombre Producto]],'Catalogo de Productos'!A:A,'Catalogo de Productos'!F:F,0,0)</f>
        <v>NEBULIZADORES</v>
      </c>
    </row>
    <row r="606" spans="1:7" x14ac:dyDescent="0.25">
      <c r="A606" s="5">
        <v>45961</v>
      </c>
      <c r="B606" t="s">
        <v>21</v>
      </c>
      <c r="C606" t="s">
        <v>52</v>
      </c>
      <c r="D606">
        <f t="shared" si="24"/>
        <v>369.36386094726578</v>
      </c>
      <c r="E606">
        <v>84.02</v>
      </c>
      <c r="F606" s="6">
        <f t="shared" si="21"/>
        <v>31033.951596789269</v>
      </c>
      <c r="G606" t="str">
        <f>_xlfn.XLOOKUP(Metas[[#This Row],[Nombre Producto]],'Catalogo de Productos'!A:A,'Catalogo de Productos'!F:F,0,0)</f>
        <v>TERMOMETROS</v>
      </c>
    </row>
    <row r="607" spans="1:7" x14ac:dyDescent="0.25">
      <c r="A607" s="5">
        <v>45961</v>
      </c>
      <c r="B607" t="s">
        <v>22</v>
      </c>
      <c r="C607" t="s">
        <v>52</v>
      </c>
      <c r="D607">
        <f t="shared" si="24"/>
        <v>369.36386094726578</v>
      </c>
      <c r="E607">
        <v>84.02</v>
      </c>
      <c r="F607" s="6">
        <f t="shared" si="21"/>
        <v>31033.951596789269</v>
      </c>
      <c r="G607" t="str">
        <f>_xlfn.XLOOKUP(Metas[[#This Row],[Nombre Producto]],'Catalogo de Productos'!A:A,'Catalogo de Productos'!F:F,0,0)</f>
        <v>TERMOMETROS</v>
      </c>
    </row>
    <row r="608" spans="1:7" x14ac:dyDescent="0.25">
      <c r="A608" s="5">
        <v>45961</v>
      </c>
      <c r="B608" t="s">
        <v>16</v>
      </c>
      <c r="C608" t="s">
        <v>149</v>
      </c>
      <c r="D608">
        <f>D564*1.1</f>
        <v>19.487171000000007</v>
      </c>
      <c r="E608">
        <v>905.16</v>
      </c>
      <c r="F608" s="23">
        <f t="shared" si="21"/>
        <v>17639.007702360006</v>
      </c>
      <c r="G608" t="str">
        <f>_xlfn.XLOOKUP(Metas[[#This Row],[Nombre Producto]],'Catalogo de Productos'!A:A,'Catalogo de Productos'!F:F,0,0)</f>
        <v>NEBULIZADORES</v>
      </c>
    </row>
    <row r="609" spans="1:7" x14ac:dyDescent="0.25">
      <c r="A609" s="5">
        <v>45961</v>
      </c>
      <c r="B609" t="s">
        <v>21</v>
      </c>
      <c r="C609" t="s">
        <v>149</v>
      </c>
      <c r="D609">
        <f t="shared" ref="D609:D632" si="25">D565*1.1</f>
        <v>9.7435855000000036</v>
      </c>
      <c r="E609">
        <v>137.91999999999999</v>
      </c>
      <c r="F609" s="6">
        <f t="shared" si="21"/>
        <v>1343.8353121600003</v>
      </c>
      <c r="G609" t="str">
        <f>_xlfn.XLOOKUP(Metas[[#This Row],[Nombre Producto]],'Catalogo de Productos'!A:A,'Catalogo de Productos'!F:F,0,0)</f>
        <v>TERMOMETROS</v>
      </c>
    </row>
    <row r="610" spans="1:7" x14ac:dyDescent="0.25">
      <c r="A610" s="5">
        <v>45961</v>
      </c>
      <c r="B610" t="s">
        <v>22</v>
      </c>
      <c r="C610" t="s">
        <v>149</v>
      </c>
      <c r="D610">
        <f t="shared" si="25"/>
        <v>9.7435855000000036</v>
      </c>
      <c r="E610">
        <v>137.91999999999999</v>
      </c>
      <c r="F610" s="6">
        <f t="shared" si="21"/>
        <v>1343.8353121600003</v>
      </c>
      <c r="G610" t="str">
        <f>_xlfn.XLOOKUP(Metas[[#This Row],[Nombre Producto]],'Catalogo de Productos'!A:A,'Catalogo de Productos'!F:F,0,0)</f>
        <v>TERMOMETROS</v>
      </c>
    </row>
    <row r="611" spans="1:7" x14ac:dyDescent="0.25">
      <c r="A611" s="5">
        <v>45961</v>
      </c>
      <c r="B611" t="s">
        <v>23</v>
      </c>
      <c r="C611" t="s">
        <v>149</v>
      </c>
      <c r="D611">
        <f t="shared" si="25"/>
        <v>9.7435855000000036</v>
      </c>
      <c r="E611">
        <v>137.91999999999999</v>
      </c>
      <c r="F611" s="6">
        <f t="shared" si="21"/>
        <v>1343.8353121600003</v>
      </c>
      <c r="G611" t="str">
        <f>_xlfn.XLOOKUP(Metas[[#This Row],[Nombre Producto]],'Catalogo de Productos'!A:A,'Catalogo de Productos'!F:F,0,0)</f>
        <v>TERMOMETROS</v>
      </c>
    </row>
    <row r="612" spans="1:7" x14ac:dyDescent="0.25">
      <c r="A612" s="5">
        <v>45961</v>
      </c>
      <c r="B612" t="s">
        <v>24</v>
      </c>
      <c r="C612" t="s">
        <v>149</v>
      </c>
      <c r="D612">
        <f t="shared" si="25"/>
        <v>9.7435855000000036</v>
      </c>
      <c r="E612">
        <v>137.91999999999999</v>
      </c>
      <c r="F612" s="6">
        <f t="shared" si="21"/>
        <v>1343.8353121600003</v>
      </c>
      <c r="G612" t="str">
        <f>_xlfn.XLOOKUP(Metas[[#This Row],[Nombre Producto]],'Catalogo de Productos'!A:A,'Catalogo de Productos'!F:F,0,0)</f>
        <v>TERMOMETROS</v>
      </c>
    </row>
    <row r="613" spans="1:7" x14ac:dyDescent="0.25">
      <c r="A613" s="5">
        <v>45961</v>
      </c>
      <c r="B613" t="s">
        <v>16</v>
      </c>
      <c r="C613" t="s">
        <v>177</v>
      </c>
      <c r="D613">
        <f t="shared" si="25"/>
        <v>9.6630600000000033</v>
      </c>
      <c r="E613">
        <v>664.66</v>
      </c>
      <c r="F613" s="23">
        <f t="shared" si="21"/>
        <v>6422.649459600002</v>
      </c>
      <c r="G613" t="str">
        <f>_xlfn.XLOOKUP(Metas[[#This Row],[Nombre Producto]],'Catalogo de Productos'!A:A,'Catalogo de Productos'!F:F,0,0)</f>
        <v>NEBULIZADORES</v>
      </c>
    </row>
    <row r="614" spans="1:7" x14ac:dyDescent="0.25">
      <c r="A614" s="5">
        <v>45961</v>
      </c>
      <c r="B614" t="s">
        <v>18</v>
      </c>
      <c r="C614" t="s">
        <v>177</v>
      </c>
      <c r="D614">
        <f t="shared" si="25"/>
        <v>4.8315300000000017</v>
      </c>
      <c r="E614">
        <v>718.25</v>
      </c>
      <c r="F614" s="6">
        <f t="shared" si="21"/>
        <v>3470.2464225000012</v>
      </c>
      <c r="G614" t="str">
        <f>_xlfn.XLOOKUP(Metas[[#This Row],[Nombre Producto]],'Catalogo de Productos'!A:A,'Catalogo de Productos'!F:F,0,0)</f>
        <v>NEBULIZADORES</v>
      </c>
    </row>
    <row r="615" spans="1:7" x14ac:dyDescent="0.25">
      <c r="A615" s="5">
        <v>45961</v>
      </c>
      <c r="B615" t="s">
        <v>25</v>
      </c>
      <c r="C615" t="s">
        <v>177</v>
      </c>
      <c r="D615">
        <f t="shared" si="25"/>
        <v>4.8315300000000017</v>
      </c>
      <c r="E615">
        <v>718.25</v>
      </c>
      <c r="F615" s="6">
        <f t="shared" si="21"/>
        <v>3470.2464225000012</v>
      </c>
      <c r="G615" t="str">
        <f>_xlfn.XLOOKUP(Metas[[#This Row],[Nombre Producto]],'Catalogo de Productos'!A:A,'Catalogo de Productos'!F:F,0,0)</f>
        <v>NEBULIZADORES</v>
      </c>
    </row>
    <row r="616" spans="1:7" x14ac:dyDescent="0.25">
      <c r="A616" s="5">
        <v>45961</v>
      </c>
      <c r="B616" t="s">
        <v>20</v>
      </c>
      <c r="C616" t="s">
        <v>177</v>
      </c>
      <c r="D616">
        <f t="shared" si="25"/>
        <v>1.6105100000000008</v>
      </c>
      <c r="E616">
        <v>2200</v>
      </c>
      <c r="F616" s="6">
        <f t="shared" si="21"/>
        <v>3543.1220000000017</v>
      </c>
      <c r="G616" t="str">
        <f>_xlfn.XLOOKUP(Metas[[#This Row],[Nombre Producto]],'Catalogo de Productos'!A:A,'Catalogo de Productos'!F:F,0,0)</f>
        <v>MEDIOS AUXILIARES + SOPORTE</v>
      </c>
    </row>
    <row r="617" spans="1:7" x14ac:dyDescent="0.25">
      <c r="A617" s="5">
        <v>45961</v>
      </c>
      <c r="B617" t="s">
        <v>14</v>
      </c>
      <c r="C617" t="s">
        <v>177</v>
      </c>
      <c r="D617">
        <f t="shared" si="25"/>
        <v>1.6105100000000008</v>
      </c>
      <c r="E617">
        <v>1280</v>
      </c>
      <c r="F617" s="6">
        <f t="shared" si="21"/>
        <v>2061.4528000000009</v>
      </c>
      <c r="G617" t="str">
        <f>_xlfn.XLOOKUP(Metas[[#This Row],[Nombre Producto]],'Catalogo de Productos'!A:A,'Catalogo de Productos'!F:F,0,0)</f>
        <v>MEDIOS AUXILIARES + SOPORTE</v>
      </c>
    </row>
    <row r="618" spans="1:7" x14ac:dyDescent="0.25">
      <c r="A618" s="5">
        <v>45961</v>
      </c>
      <c r="B618" t="s">
        <v>19</v>
      </c>
      <c r="C618" t="s">
        <v>177</v>
      </c>
      <c r="D618">
        <f t="shared" si="25"/>
        <v>1.6105100000000008</v>
      </c>
      <c r="E618">
        <v>896.12</v>
      </c>
      <c r="F618" s="6">
        <f t="shared" si="21"/>
        <v>1443.2102212000007</v>
      </c>
      <c r="G618" t="str">
        <f>_xlfn.XLOOKUP(Metas[[#This Row],[Nombre Producto]],'Catalogo de Productos'!A:A,'Catalogo de Productos'!F:F,0,0)</f>
        <v>MEDIOS AUXILIARES + SOPORTE</v>
      </c>
    </row>
    <row r="619" spans="1:7" x14ac:dyDescent="0.25">
      <c r="A619" s="5">
        <v>45961</v>
      </c>
      <c r="B619" t="s">
        <v>10</v>
      </c>
      <c r="C619" t="s">
        <v>177</v>
      </c>
      <c r="D619">
        <f t="shared" si="25"/>
        <v>3.2210200000000015</v>
      </c>
      <c r="E619">
        <v>211.23</v>
      </c>
      <c r="F619" s="6">
        <f t="shared" si="21"/>
        <v>680.37605460000032</v>
      </c>
      <c r="G619" t="str">
        <f>_xlfn.XLOOKUP(Metas[[#This Row],[Nombre Producto]],'Catalogo de Productos'!A:A,'Catalogo de Productos'!F:F,0,0)</f>
        <v>DISP MÉDICOS</v>
      </c>
    </row>
    <row r="620" spans="1:7" x14ac:dyDescent="0.25">
      <c r="A620" s="5">
        <v>45961</v>
      </c>
      <c r="B620" t="s">
        <v>11</v>
      </c>
      <c r="C620" t="s">
        <v>177</v>
      </c>
      <c r="D620">
        <f t="shared" si="25"/>
        <v>3.2210200000000015</v>
      </c>
      <c r="E620">
        <v>211.23</v>
      </c>
      <c r="F620" s="6">
        <f t="shared" si="21"/>
        <v>680.37605460000032</v>
      </c>
      <c r="G620" t="str">
        <f>_xlfn.XLOOKUP(Metas[[#This Row],[Nombre Producto]],'Catalogo de Productos'!A:A,'Catalogo de Productos'!F:F,0,0)</f>
        <v>DISP MÉDICOS</v>
      </c>
    </row>
    <row r="621" spans="1:7" x14ac:dyDescent="0.25">
      <c r="A621" s="5">
        <v>45961</v>
      </c>
      <c r="B621" t="s">
        <v>12</v>
      </c>
      <c r="C621" t="s">
        <v>177</v>
      </c>
      <c r="D621">
        <f t="shared" si="25"/>
        <v>3.2210200000000015</v>
      </c>
      <c r="E621">
        <v>211.23</v>
      </c>
      <c r="F621" s="6">
        <f t="shared" si="21"/>
        <v>680.37605460000032</v>
      </c>
      <c r="G621" t="str">
        <f>_xlfn.XLOOKUP(Metas[[#This Row],[Nombre Producto]],'Catalogo de Productos'!A:A,'Catalogo de Productos'!F:F,0,0)</f>
        <v>DISP MÉDICOS</v>
      </c>
    </row>
    <row r="622" spans="1:7" x14ac:dyDescent="0.25">
      <c r="A622" s="5">
        <v>45961</v>
      </c>
      <c r="B622" t="s">
        <v>21</v>
      </c>
      <c r="C622" t="s">
        <v>177</v>
      </c>
      <c r="D622">
        <f t="shared" si="25"/>
        <v>386.52240000000012</v>
      </c>
      <c r="E622">
        <v>103.34</v>
      </c>
      <c r="F622" s="6">
        <f t="shared" si="21"/>
        <v>39943.224816000016</v>
      </c>
      <c r="G622" t="str">
        <f>_xlfn.XLOOKUP(Metas[[#This Row],[Nombre Producto]],'Catalogo de Productos'!A:A,'Catalogo de Productos'!F:F,0,0)</f>
        <v>TERMOMETROS</v>
      </c>
    </row>
    <row r="623" spans="1:7" x14ac:dyDescent="0.25">
      <c r="A623" s="5">
        <v>45961</v>
      </c>
      <c r="B623" t="s">
        <v>16</v>
      </c>
      <c r="C623" t="s">
        <v>169</v>
      </c>
      <c r="D623">
        <f t="shared" si="25"/>
        <v>7.9860000000000024</v>
      </c>
      <c r="E623">
        <v>664.66</v>
      </c>
      <c r="F623" s="23">
        <f t="shared" si="21"/>
        <v>5307.974760000001</v>
      </c>
      <c r="G623" t="str">
        <f>_xlfn.XLOOKUP(Metas[[#This Row],[Nombre Producto]],'Catalogo de Productos'!A:A,'Catalogo de Productos'!F:F,0,0)</f>
        <v>NEBULIZADORES</v>
      </c>
    </row>
    <row r="624" spans="1:7" x14ac:dyDescent="0.25">
      <c r="A624" s="5">
        <v>45961</v>
      </c>
      <c r="B624" t="s">
        <v>18</v>
      </c>
      <c r="C624" t="s">
        <v>169</v>
      </c>
      <c r="D624">
        <f t="shared" si="25"/>
        <v>3.9930000000000012</v>
      </c>
      <c r="E624">
        <v>718.25</v>
      </c>
      <c r="F624" s="6">
        <f t="shared" si="21"/>
        <v>2867.9722500000007</v>
      </c>
      <c r="G624" t="str">
        <f>_xlfn.XLOOKUP(Metas[[#This Row],[Nombre Producto]],'Catalogo de Productos'!A:A,'Catalogo de Productos'!F:F,0,0)</f>
        <v>NEBULIZADORES</v>
      </c>
    </row>
    <row r="625" spans="1:7" x14ac:dyDescent="0.25">
      <c r="A625" s="5">
        <v>45961</v>
      </c>
      <c r="B625" t="s">
        <v>25</v>
      </c>
      <c r="C625" t="s">
        <v>169</v>
      </c>
      <c r="D625">
        <f t="shared" si="25"/>
        <v>3.9930000000000012</v>
      </c>
      <c r="E625">
        <v>718.25</v>
      </c>
      <c r="F625" s="6">
        <f t="shared" si="21"/>
        <v>2867.9722500000007</v>
      </c>
      <c r="G625" t="str">
        <f>_xlfn.XLOOKUP(Metas[[#This Row],[Nombre Producto]],'Catalogo de Productos'!A:A,'Catalogo de Productos'!F:F,0,0)</f>
        <v>NEBULIZADORES</v>
      </c>
    </row>
    <row r="626" spans="1:7" x14ac:dyDescent="0.25">
      <c r="A626" s="5">
        <v>45961</v>
      </c>
      <c r="B626" t="s">
        <v>20</v>
      </c>
      <c r="C626" t="s">
        <v>169</v>
      </c>
      <c r="D626">
        <f t="shared" si="25"/>
        <v>1.3310000000000004</v>
      </c>
      <c r="E626">
        <v>2200</v>
      </c>
      <c r="F626" s="6">
        <f t="shared" si="21"/>
        <v>2928.2000000000007</v>
      </c>
      <c r="G626" t="str">
        <f>_xlfn.XLOOKUP(Metas[[#This Row],[Nombre Producto]],'Catalogo de Productos'!A:A,'Catalogo de Productos'!F:F,0,0)</f>
        <v>MEDIOS AUXILIARES + SOPORTE</v>
      </c>
    </row>
    <row r="627" spans="1:7" x14ac:dyDescent="0.25">
      <c r="A627" s="5">
        <v>45961</v>
      </c>
      <c r="B627" t="s">
        <v>14</v>
      </c>
      <c r="C627" t="s">
        <v>169</v>
      </c>
      <c r="D627">
        <f t="shared" si="25"/>
        <v>1.3310000000000004</v>
      </c>
      <c r="E627">
        <v>1280</v>
      </c>
      <c r="F627" s="6">
        <f t="shared" si="21"/>
        <v>1703.6800000000005</v>
      </c>
      <c r="G627" t="str">
        <f>_xlfn.XLOOKUP(Metas[[#This Row],[Nombre Producto]],'Catalogo de Productos'!A:A,'Catalogo de Productos'!F:F,0,0)</f>
        <v>MEDIOS AUXILIARES + SOPORTE</v>
      </c>
    </row>
    <row r="628" spans="1:7" x14ac:dyDescent="0.25">
      <c r="A628" s="5">
        <v>45961</v>
      </c>
      <c r="B628" t="s">
        <v>19</v>
      </c>
      <c r="C628" t="s">
        <v>169</v>
      </c>
      <c r="D628">
        <f t="shared" si="25"/>
        <v>1.3310000000000004</v>
      </c>
      <c r="E628">
        <v>896.12</v>
      </c>
      <c r="F628" s="6">
        <f t="shared" si="21"/>
        <v>1192.7357200000004</v>
      </c>
      <c r="G628" t="str">
        <f>_xlfn.XLOOKUP(Metas[[#This Row],[Nombre Producto]],'Catalogo de Productos'!A:A,'Catalogo de Productos'!F:F,0,0)</f>
        <v>MEDIOS AUXILIARES + SOPORTE</v>
      </c>
    </row>
    <row r="629" spans="1:7" x14ac:dyDescent="0.25">
      <c r="A629" s="5">
        <v>45961</v>
      </c>
      <c r="B629" t="s">
        <v>10</v>
      </c>
      <c r="C629" t="s">
        <v>169</v>
      </c>
      <c r="D629">
        <f t="shared" si="25"/>
        <v>2.6620000000000008</v>
      </c>
      <c r="E629">
        <v>211.23</v>
      </c>
      <c r="F629" s="6">
        <f t="shared" si="21"/>
        <v>562.29426000000012</v>
      </c>
      <c r="G629" t="str">
        <f>_xlfn.XLOOKUP(Metas[[#This Row],[Nombre Producto]],'Catalogo de Productos'!A:A,'Catalogo de Productos'!F:F,0,0)</f>
        <v>DISP MÉDICOS</v>
      </c>
    </row>
    <row r="630" spans="1:7" x14ac:dyDescent="0.25">
      <c r="A630" s="5">
        <v>45961</v>
      </c>
      <c r="B630" t="s">
        <v>11</v>
      </c>
      <c r="C630" t="s">
        <v>169</v>
      </c>
      <c r="D630">
        <f t="shared" si="25"/>
        <v>2.6620000000000008</v>
      </c>
      <c r="E630">
        <v>211.23</v>
      </c>
      <c r="F630" s="6">
        <f t="shared" si="21"/>
        <v>562.29426000000012</v>
      </c>
      <c r="G630" t="str">
        <f>_xlfn.XLOOKUP(Metas[[#This Row],[Nombre Producto]],'Catalogo de Productos'!A:A,'Catalogo de Productos'!F:F,0,0)</f>
        <v>DISP MÉDICOS</v>
      </c>
    </row>
    <row r="631" spans="1:7" x14ac:dyDescent="0.25">
      <c r="A631" s="5">
        <v>45961</v>
      </c>
      <c r="B631" t="s">
        <v>12</v>
      </c>
      <c r="C631" t="s">
        <v>169</v>
      </c>
      <c r="D631">
        <f t="shared" si="25"/>
        <v>2.6620000000000008</v>
      </c>
      <c r="E631">
        <v>211.23</v>
      </c>
      <c r="F631" s="6">
        <f t="shared" si="21"/>
        <v>562.29426000000012</v>
      </c>
      <c r="G631" t="str">
        <f>_xlfn.XLOOKUP(Metas[[#This Row],[Nombre Producto]],'Catalogo de Productos'!A:A,'Catalogo de Productos'!F:F,0,0)</f>
        <v>DISP MÉDICOS</v>
      </c>
    </row>
    <row r="632" spans="1:7" x14ac:dyDescent="0.25">
      <c r="A632" s="5">
        <v>45961</v>
      </c>
      <c r="B632" t="s">
        <v>21</v>
      </c>
      <c r="C632" t="s">
        <v>169</v>
      </c>
      <c r="D632">
        <f t="shared" si="25"/>
        <v>319.44000000000005</v>
      </c>
      <c r="E632">
        <v>103.34</v>
      </c>
      <c r="F632" s="6">
        <f t="shared" si="21"/>
        <v>33010.929600000003</v>
      </c>
      <c r="G632" t="str">
        <f>_xlfn.XLOOKUP(Metas[[#This Row],[Nombre Producto]],'Catalogo de Productos'!A:A,'Catalogo de Productos'!F:F,0,0)</f>
        <v>TERMOMETROS</v>
      </c>
    </row>
    <row r="633" spans="1:7" x14ac:dyDescent="0.25">
      <c r="A633" s="5">
        <v>45991</v>
      </c>
      <c r="B633" t="s">
        <v>17</v>
      </c>
      <c r="C633" t="s">
        <v>46</v>
      </c>
      <c r="D633">
        <f>D589*1.1</f>
        <v>1950.9659195334009</v>
      </c>
      <c r="E633">
        <v>498.65999999999997</v>
      </c>
      <c r="F633" s="23">
        <f t="shared" si="21"/>
        <v>972868.66543452558</v>
      </c>
      <c r="G633" t="str">
        <f>_xlfn.XLOOKUP(Metas[[#This Row],[Nombre Producto]],'Catalogo de Productos'!A:A,'Catalogo de Productos'!F:F,0,0)</f>
        <v>NEBULIZADORES</v>
      </c>
    </row>
    <row r="634" spans="1:7" x14ac:dyDescent="0.25">
      <c r="A634" s="5">
        <v>45991</v>
      </c>
      <c r="B634" t="s">
        <v>18</v>
      </c>
      <c r="C634" t="s">
        <v>46</v>
      </c>
      <c r="D634">
        <f>D590*1.1</f>
        <v>1253.4849925356007</v>
      </c>
      <c r="E634">
        <v>525.59</v>
      </c>
      <c r="F634" s="6">
        <f t="shared" si="21"/>
        <v>658819.17722678639</v>
      </c>
      <c r="G634" t="str">
        <f>_xlfn.XLOOKUP(Metas[[#This Row],[Nombre Producto]],'Catalogo de Productos'!A:A,'Catalogo de Productos'!F:F,0,0)</f>
        <v>NEBULIZADORES</v>
      </c>
    </row>
    <row r="635" spans="1:7" x14ac:dyDescent="0.25">
      <c r="A635" s="5">
        <v>45991</v>
      </c>
      <c r="B635" t="s">
        <v>23</v>
      </c>
      <c r="C635" t="s">
        <v>46</v>
      </c>
      <c r="D635">
        <f>D591*1.1</f>
        <v>6224.9819042400031</v>
      </c>
      <c r="E635">
        <v>70.05</v>
      </c>
      <c r="F635" s="6">
        <f t="shared" si="21"/>
        <v>436059.9823920122</v>
      </c>
      <c r="G635" t="str">
        <f>_xlfn.XLOOKUP(Metas[[#This Row],[Nombre Producto]],'Catalogo de Productos'!A:A,'Catalogo de Productos'!F:F,0,0)</f>
        <v>TERMOMETROS</v>
      </c>
    </row>
    <row r="636" spans="1:7" x14ac:dyDescent="0.25">
      <c r="A636" s="5">
        <v>45991</v>
      </c>
      <c r="B636" t="s">
        <v>10</v>
      </c>
      <c r="C636" t="s">
        <v>50</v>
      </c>
      <c r="D636">
        <f t="shared" ref="D636:D640" si="26">D592*1.1</f>
        <v>14.147686146000005</v>
      </c>
      <c r="E636">
        <v>211.23000000000002</v>
      </c>
      <c r="F636" s="6">
        <f t="shared" si="21"/>
        <v>2988.4157446195813</v>
      </c>
      <c r="G636" t="str">
        <f>_xlfn.XLOOKUP(Metas[[#This Row],[Nombre Producto]],'Catalogo de Productos'!A:A,'Catalogo de Productos'!F:F,0,0)</f>
        <v>DISP MÉDICOS</v>
      </c>
    </row>
    <row r="637" spans="1:7" x14ac:dyDescent="0.25">
      <c r="A637" s="5">
        <v>45991</v>
      </c>
      <c r="B637" t="s">
        <v>11</v>
      </c>
      <c r="C637" t="s">
        <v>50</v>
      </c>
      <c r="D637">
        <f t="shared" si="26"/>
        <v>14.147686146000005</v>
      </c>
      <c r="E637">
        <v>211.23000000000002</v>
      </c>
      <c r="F637" s="6">
        <f t="shared" si="21"/>
        <v>2988.4157446195813</v>
      </c>
      <c r="G637" t="str">
        <f>_xlfn.XLOOKUP(Metas[[#This Row],[Nombre Producto]],'Catalogo de Productos'!A:A,'Catalogo de Productos'!F:F,0,0)</f>
        <v>DISP MÉDICOS</v>
      </c>
    </row>
    <row r="638" spans="1:7" x14ac:dyDescent="0.25">
      <c r="A638" s="5">
        <v>45991</v>
      </c>
      <c r="B638" t="s">
        <v>12</v>
      </c>
      <c r="C638" t="s">
        <v>50</v>
      </c>
      <c r="D638">
        <f t="shared" si="26"/>
        <v>14.147686146000005</v>
      </c>
      <c r="E638">
        <v>211.23000000000002</v>
      </c>
      <c r="F638" s="6">
        <f t="shared" si="21"/>
        <v>2988.4157446195813</v>
      </c>
      <c r="G638" t="str">
        <f>_xlfn.XLOOKUP(Metas[[#This Row],[Nombre Producto]],'Catalogo de Productos'!A:A,'Catalogo de Productos'!F:F,0,0)</f>
        <v>DISP MÉDICOS</v>
      </c>
    </row>
    <row r="639" spans="1:7" x14ac:dyDescent="0.25">
      <c r="A639" s="5">
        <v>45991</v>
      </c>
      <c r="B639" t="s">
        <v>21</v>
      </c>
      <c r="C639" t="s">
        <v>50</v>
      </c>
      <c r="D639">
        <f t="shared" si="26"/>
        <v>565.90744584000026</v>
      </c>
      <c r="E639">
        <v>103.33999999999999</v>
      </c>
      <c r="F639" s="6">
        <f t="shared" si="21"/>
        <v>58480.875453105618</v>
      </c>
      <c r="G639" t="str">
        <f>_xlfn.XLOOKUP(Metas[[#This Row],[Nombre Producto]],'Catalogo de Productos'!A:A,'Catalogo de Productos'!F:F,0,0)</f>
        <v>TERMOMETROS</v>
      </c>
    </row>
    <row r="640" spans="1:7" x14ac:dyDescent="0.25">
      <c r="A640" s="5">
        <v>45991</v>
      </c>
      <c r="B640" t="s">
        <v>22</v>
      </c>
      <c r="C640" t="s">
        <v>50</v>
      </c>
      <c r="D640">
        <f t="shared" si="26"/>
        <v>565.90744584000026</v>
      </c>
      <c r="E640">
        <v>103.33999999999999</v>
      </c>
      <c r="F640" s="6">
        <f t="shared" si="21"/>
        <v>58480.875453105618</v>
      </c>
      <c r="G640" t="str">
        <f>_xlfn.XLOOKUP(Metas[[#This Row],[Nombre Producto]],'Catalogo de Productos'!A:A,'Catalogo de Productos'!F:F,0,0)</f>
        <v>TERMOMETROS</v>
      </c>
    </row>
    <row r="641" spans="1:7" x14ac:dyDescent="0.25">
      <c r="A641" s="5">
        <v>45991</v>
      </c>
      <c r="B641" t="s">
        <v>58</v>
      </c>
      <c r="C641" t="s">
        <v>56</v>
      </c>
      <c r="D641">
        <f>D597</f>
        <v>720</v>
      </c>
      <c r="E641">
        <v>15.09</v>
      </c>
      <c r="F641" s="6">
        <f t="shared" si="21"/>
        <v>10864.8</v>
      </c>
      <c r="G641" t="str">
        <f>_xlfn.XLOOKUP(Metas[[#This Row],[Nombre Producto]],'Catalogo de Productos'!A:A,'Catalogo de Productos'!F:F,0,0)</f>
        <v>AROMATIZANTES</v>
      </c>
    </row>
    <row r="642" spans="1:7" x14ac:dyDescent="0.25">
      <c r="A642" s="5">
        <v>45991</v>
      </c>
      <c r="B642" t="s">
        <v>57</v>
      </c>
      <c r="C642" t="s">
        <v>56</v>
      </c>
      <c r="D642">
        <f>D598</f>
        <v>720</v>
      </c>
      <c r="E642">
        <v>15.09</v>
      </c>
      <c r="F642" s="6">
        <f t="shared" si="21"/>
        <v>10864.8</v>
      </c>
      <c r="G642" t="str">
        <f>_xlfn.XLOOKUP(Metas[[#This Row],[Nombre Producto]],'Catalogo de Productos'!A:A,'Catalogo de Productos'!F:F,0,0)</f>
        <v>AROMATIZANTES</v>
      </c>
    </row>
    <row r="643" spans="1:7" x14ac:dyDescent="0.25">
      <c r="A643" s="5">
        <v>45991</v>
      </c>
      <c r="B643" t="s">
        <v>15</v>
      </c>
      <c r="C643" t="s">
        <v>47</v>
      </c>
      <c r="D643">
        <f>D599*1.08</f>
        <v>236.91906691608096</v>
      </c>
      <c r="E643">
        <v>505.86</v>
      </c>
      <c r="F643" s="23">
        <f t="shared" si="21"/>
        <v>119847.87919016872</v>
      </c>
      <c r="G643" t="str">
        <f>_xlfn.XLOOKUP(Metas[[#This Row],[Nombre Producto]],'Catalogo de Productos'!A:A,'Catalogo de Productos'!F:F,0,0)</f>
        <v>NEBULIZADORES</v>
      </c>
    </row>
    <row r="644" spans="1:7" x14ac:dyDescent="0.25">
      <c r="A644" s="5">
        <v>45991</v>
      </c>
      <c r="B644" t="s">
        <v>18</v>
      </c>
      <c r="C644" t="s">
        <v>47</v>
      </c>
      <c r="D644">
        <f t="shared" ref="D644:D645" si="27">D600*1.08</f>
        <v>473.83813383216193</v>
      </c>
      <c r="E644">
        <v>547.24</v>
      </c>
      <c r="F644" s="6">
        <f t="shared" ref="F644:F707" si="28">D644*E644</f>
        <v>259303.1803583123</v>
      </c>
      <c r="G644" t="str">
        <f>_xlfn.XLOOKUP(Metas[[#This Row],[Nombre Producto]],'Catalogo de Productos'!A:A,'Catalogo de Productos'!F:F,0,0)</f>
        <v>NEBULIZADORES</v>
      </c>
    </row>
    <row r="645" spans="1:7" x14ac:dyDescent="0.25">
      <c r="A645" s="5">
        <v>45991</v>
      </c>
      <c r="B645" t="s">
        <v>21</v>
      </c>
      <c r="C645" t="s">
        <v>47</v>
      </c>
      <c r="D645">
        <f t="shared" si="27"/>
        <v>355.37860037412145</v>
      </c>
      <c r="E645">
        <v>71.38</v>
      </c>
      <c r="F645" s="6">
        <f t="shared" si="28"/>
        <v>25366.924494704788</v>
      </c>
      <c r="G645" t="str">
        <f>_xlfn.XLOOKUP(Metas[[#This Row],[Nombre Producto]],'Catalogo de Productos'!A:A,'Catalogo de Productos'!F:F,0,0)</f>
        <v>TERMOMETROS</v>
      </c>
    </row>
    <row r="646" spans="1:7" x14ac:dyDescent="0.25">
      <c r="A646" s="5">
        <v>45991</v>
      </c>
      <c r="B646" t="s">
        <v>16</v>
      </c>
      <c r="C646" t="s">
        <v>52</v>
      </c>
      <c r="D646">
        <f>D602*1.05</f>
        <v>775.66410798925813</v>
      </c>
      <c r="E646">
        <v>599.94000000000005</v>
      </c>
      <c r="F646" s="23">
        <f t="shared" si="28"/>
        <v>465351.92494707555</v>
      </c>
      <c r="G646" t="str">
        <f>_xlfn.XLOOKUP(Metas[[#This Row],[Nombre Producto]],'Catalogo de Productos'!A:A,'Catalogo de Productos'!F:F,0,0)</f>
        <v>NEBULIZADORES</v>
      </c>
    </row>
    <row r="647" spans="1:7" x14ac:dyDescent="0.25">
      <c r="A647" s="5">
        <v>45991</v>
      </c>
      <c r="B647" t="s">
        <v>15</v>
      </c>
      <c r="C647" t="s">
        <v>52</v>
      </c>
      <c r="D647">
        <f t="shared" ref="D647:D651" si="29">D603*1.05</f>
        <v>775.66410798925813</v>
      </c>
      <c r="E647">
        <v>587.41</v>
      </c>
      <c r="F647" s="23">
        <f t="shared" si="28"/>
        <v>455632.85367397009</v>
      </c>
      <c r="G647" t="str">
        <f>_xlfn.XLOOKUP(Metas[[#This Row],[Nombre Producto]],'Catalogo de Productos'!A:A,'Catalogo de Productos'!F:F,0,0)</f>
        <v>NEBULIZADORES</v>
      </c>
    </row>
    <row r="648" spans="1:7" x14ac:dyDescent="0.25">
      <c r="A648" s="5">
        <v>45991</v>
      </c>
      <c r="B648" t="s">
        <v>18</v>
      </c>
      <c r="C648" t="s">
        <v>52</v>
      </c>
      <c r="D648">
        <f t="shared" si="29"/>
        <v>387.83205399462906</v>
      </c>
      <c r="E648">
        <v>646.80999999999995</v>
      </c>
      <c r="F648" s="6">
        <f t="shared" si="28"/>
        <v>250853.650844266</v>
      </c>
      <c r="G648" t="str">
        <f>_xlfn.XLOOKUP(Metas[[#This Row],[Nombre Producto]],'Catalogo de Productos'!A:A,'Catalogo de Productos'!F:F,0,0)</f>
        <v>NEBULIZADORES</v>
      </c>
    </row>
    <row r="649" spans="1:7" x14ac:dyDescent="0.25">
      <c r="A649" s="5">
        <v>45991</v>
      </c>
      <c r="B649" t="s">
        <v>25</v>
      </c>
      <c r="C649" t="s">
        <v>52</v>
      </c>
      <c r="D649">
        <f t="shared" si="29"/>
        <v>387.83205399462906</v>
      </c>
      <c r="E649">
        <v>646.80999999999995</v>
      </c>
      <c r="F649" s="6">
        <f t="shared" si="28"/>
        <v>250853.650844266</v>
      </c>
      <c r="G649" t="str">
        <f>_xlfn.XLOOKUP(Metas[[#This Row],[Nombre Producto]],'Catalogo de Productos'!A:A,'Catalogo de Productos'!F:F,0,0)</f>
        <v>NEBULIZADORES</v>
      </c>
    </row>
    <row r="650" spans="1:7" x14ac:dyDescent="0.25">
      <c r="A650" s="5">
        <v>45991</v>
      </c>
      <c r="B650" t="s">
        <v>21</v>
      </c>
      <c r="C650" t="s">
        <v>52</v>
      </c>
      <c r="D650">
        <f t="shared" si="29"/>
        <v>387.83205399462906</v>
      </c>
      <c r="E650">
        <v>84.02</v>
      </c>
      <c r="F650" s="6">
        <f t="shared" si="28"/>
        <v>32585.649176628733</v>
      </c>
      <c r="G650" t="str">
        <f>_xlfn.XLOOKUP(Metas[[#This Row],[Nombre Producto]],'Catalogo de Productos'!A:A,'Catalogo de Productos'!F:F,0,0)</f>
        <v>TERMOMETROS</v>
      </c>
    </row>
    <row r="651" spans="1:7" x14ac:dyDescent="0.25">
      <c r="A651" s="5">
        <v>45991</v>
      </c>
      <c r="B651" t="s">
        <v>22</v>
      </c>
      <c r="C651" t="s">
        <v>52</v>
      </c>
      <c r="D651">
        <f t="shared" si="29"/>
        <v>387.83205399462906</v>
      </c>
      <c r="E651">
        <v>84.02</v>
      </c>
      <c r="F651" s="6">
        <f t="shared" si="28"/>
        <v>32585.649176628733</v>
      </c>
      <c r="G651" t="str">
        <f>_xlfn.XLOOKUP(Metas[[#This Row],[Nombre Producto]],'Catalogo de Productos'!A:A,'Catalogo de Productos'!F:F,0,0)</f>
        <v>TERMOMETROS</v>
      </c>
    </row>
    <row r="652" spans="1:7" x14ac:dyDescent="0.25">
      <c r="A652" s="5">
        <v>45991</v>
      </c>
      <c r="B652" t="s">
        <v>16</v>
      </c>
      <c r="C652" t="s">
        <v>149</v>
      </c>
      <c r="D652">
        <f>D608*1.1</f>
        <v>21.43588810000001</v>
      </c>
      <c r="E652">
        <v>905.16</v>
      </c>
      <c r="F652" s="23">
        <f t="shared" si="28"/>
        <v>19402.908472596009</v>
      </c>
      <c r="G652" t="str">
        <f>_xlfn.XLOOKUP(Metas[[#This Row],[Nombre Producto]],'Catalogo de Productos'!A:A,'Catalogo de Productos'!F:F,0,0)</f>
        <v>NEBULIZADORES</v>
      </c>
    </row>
    <row r="653" spans="1:7" x14ac:dyDescent="0.25">
      <c r="A653" s="5">
        <v>45991</v>
      </c>
      <c r="B653" t="s">
        <v>21</v>
      </c>
      <c r="C653" t="s">
        <v>149</v>
      </c>
      <c r="D653">
        <f t="shared" ref="D653:D676" si="30">D609*1.1</f>
        <v>10.717944050000005</v>
      </c>
      <c r="E653">
        <v>137.91999999999999</v>
      </c>
      <c r="F653" s="6">
        <f t="shared" si="28"/>
        <v>1478.2188433760007</v>
      </c>
      <c r="G653" t="str">
        <f>_xlfn.XLOOKUP(Metas[[#This Row],[Nombre Producto]],'Catalogo de Productos'!A:A,'Catalogo de Productos'!F:F,0,0)</f>
        <v>TERMOMETROS</v>
      </c>
    </row>
    <row r="654" spans="1:7" x14ac:dyDescent="0.25">
      <c r="A654" s="5">
        <v>45991</v>
      </c>
      <c r="B654" t="s">
        <v>22</v>
      </c>
      <c r="C654" t="s">
        <v>149</v>
      </c>
      <c r="D654">
        <f t="shared" si="30"/>
        <v>10.717944050000005</v>
      </c>
      <c r="E654">
        <v>137.91999999999999</v>
      </c>
      <c r="F654" s="6">
        <f t="shared" si="28"/>
        <v>1478.2188433760007</v>
      </c>
      <c r="G654" t="str">
        <f>_xlfn.XLOOKUP(Metas[[#This Row],[Nombre Producto]],'Catalogo de Productos'!A:A,'Catalogo de Productos'!F:F,0,0)</f>
        <v>TERMOMETROS</v>
      </c>
    </row>
    <row r="655" spans="1:7" x14ac:dyDescent="0.25">
      <c r="A655" s="5">
        <v>45991</v>
      </c>
      <c r="B655" t="s">
        <v>23</v>
      </c>
      <c r="C655" t="s">
        <v>149</v>
      </c>
      <c r="D655">
        <f t="shared" si="30"/>
        <v>10.717944050000005</v>
      </c>
      <c r="E655">
        <v>137.91999999999999</v>
      </c>
      <c r="F655" s="6">
        <f t="shared" si="28"/>
        <v>1478.2188433760007</v>
      </c>
      <c r="G655" t="str">
        <f>_xlfn.XLOOKUP(Metas[[#This Row],[Nombre Producto]],'Catalogo de Productos'!A:A,'Catalogo de Productos'!F:F,0,0)</f>
        <v>TERMOMETROS</v>
      </c>
    </row>
    <row r="656" spans="1:7" x14ac:dyDescent="0.25">
      <c r="A656" s="5">
        <v>45991</v>
      </c>
      <c r="B656" t="s">
        <v>24</v>
      </c>
      <c r="C656" t="s">
        <v>149</v>
      </c>
      <c r="D656">
        <f t="shared" si="30"/>
        <v>10.717944050000005</v>
      </c>
      <c r="E656">
        <v>137.91999999999999</v>
      </c>
      <c r="F656" s="6">
        <f t="shared" si="28"/>
        <v>1478.2188433760007</v>
      </c>
      <c r="G656" t="str">
        <f>_xlfn.XLOOKUP(Metas[[#This Row],[Nombre Producto]],'Catalogo de Productos'!A:A,'Catalogo de Productos'!F:F,0,0)</f>
        <v>TERMOMETROS</v>
      </c>
    </row>
    <row r="657" spans="1:7" x14ac:dyDescent="0.25">
      <c r="A657" s="5">
        <v>45991</v>
      </c>
      <c r="B657" t="s">
        <v>16</v>
      </c>
      <c r="C657" t="s">
        <v>177</v>
      </c>
      <c r="D657">
        <f t="shared" si="30"/>
        <v>10.629366000000005</v>
      </c>
      <c r="E657">
        <v>664.66</v>
      </c>
      <c r="F657" s="23">
        <f t="shared" si="28"/>
        <v>7064.9144055600027</v>
      </c>
      <c r="G657" t="str">
        <f>_xlfn.XLOOKUP(Metas[[#This Row],[Nombre Producto]],'Catalogo de Productos'!A:A,'Catalogo de Productos'!F:F,0,0)</f>
        <v>NEBULIZADORES</v>
      </c>
    </row>
    <row r="658" spans="1:7" x14ac:dyDescent="0.25">
      <c r="A658" s="5">
        <v>45991</v>
      </c>
      <c r="B658" t="s">
        <v>18</v>
      </c>
      <c r="C658" t="s">
        <v>177</v>
      </c>
      <c r="D658">
        <f t="shared" si="30"/>
        <v>5.3146830000000023</v>
      </c>
      <c r="E658">
        <v>718.25</v>
      </c>
      <c r="F658" s="6">
        <f t="shared" si="28"/>
        <v>3817.2710647500016</v>
      </c>
      <c r="G658" t="str">
        <f>_xlfn.XLOOKUP(Metas[[#This Row],[Nombre Producto]],'Catalogo de Productos'!A:A,'Catalogo de Productos'!F:F,0,0)</f>
        <v>NEBULIZADORES</v>
      </c>
    </row>
    <row r="659" spans="1:7" x14ac:dyDescent="0.25">
      <c r="A659" s="5">
        <v>45991</v>
      </c>
      <c r="B659" t="s">
        <v>25</v>
      </c>
      <c r="C659" t="s">
        <v>177</v>
      </c>
      <c r="D659">
        <f t="shared" si="30"/>
        <v>5.3146830000000023</v>
      </c>
      <c r="E659">
        <v>718.25</v>
      </c>
      <c r="F659" s="6">
        <f t="shared" si="28"/>
        <v>3817.2710647500016</v>
      </c>
      <c r="G659" t="str">
        <f>_xlfn.XLOOKUP(Metas[[#This Row],[Nombre Producto]],'Catalogo de Productos'!A:A,'Catalogo de Productos'!F:F,0,0)</f>
        <v>NEBULIZADORES</v>
      </c>
    </row>
    <row r="660" spans="1:7" x14ac:dyDescent="0.25">
      <c r="A660" s="5">
        <v>45991</v>
      </c>
      <c r="B660" t="s">
        <v>20</v>
      </c>
      <c r="C660" t="s">
        <v>177</v>
      </c>
      <c r="D660">
        <f t="shared" si="30"/>
        <v>1.7715610000000011</v>
      </c>
      <c r="E660">
        <v>2200</v>
      </c>
      <c r="F660" s="6">
        <f t="shared" si="28"/>
        <v>3897.4342000000024</v>
      </c>
      <c r="G660" t="str">
        <f>_xlfn.XLOOKUP(Metas[[#This Row],[Nombre Producto]],'Catalogo de Productos'!A:A,'Catalogo de Productos'!F:F,0,0)</f>
        <v>MEDIOS AUXILIARES + SOPORTE</v>
      </c>
    </row>
    <row r="661" spans="1:7" x14ac:dyDescent="0.25">
      <c r="A661" s="5">
        <v>45991</v>
      </c>
      <c r="B661" t="s">
        <v>14</v>
      </c>
      <c r="C661" t="s">
        <v>177</v>
      </c>
      <c r="D661">
        <f t="shared" si="30"/>
        <v>1.7715610000000011</v>
      </c>
      <c r="E661">
        <v>1280</v>
      </c>
      <c r="F661" s="6">
        <f t="shared" si="28"/>
        <v>2267.5980800000016</v>
      </c>
      <c r="G661" t="str">
        <f>_xlfn.XLOOKUP(Metas[[#This Row],[Nombre Producto]],'Catalogo de Productos'!A:A,'Catalogo de Productos'!F:F,0,0)</f>
        <v>MEDIOS AUXILIARES + SOPORTE</v>
      </c>
    </row>
    <row r="662" spans="1:7" x14ac:dyDescent="0.25">
      <c r="A662" s="5">
        <v>45991</v>
      </c>
      <c r="B662" t="s">
        <v>19</v>
      </c>
      <c r="C662" t="s">
        <v>177</v>
      </c>
      <c r="D662">
        <f t="shared" si="30"/>
        <v>1.7715610000000011</v>
      </c>
      <c r="E662">
        <v>896.12</v>
      </c>
      <c r="F662" s="6">
        <f t="shared" si="28"/>
        <v>1587.5312433200008</v>
      </c>
      <c r="G662" t="str">
        <f>_xlfn.XLOOKUP(Metas[[#This Row],[Nombre Producto]],'Catalogo de Productos'!A:A,'Catalogo de Productos'!F:F,0,0)</f>
        <v>MEDIOS AUXILIARES + SOPORTE</v>
      </c>
    </row>
    <row r="663" spans="1:7" x14ac:dyDescent="0.25">
      <c r="A663" s="5">
        <v>45991</v>
      </c>
      <c r="B663" t="s">
        <v>10</v>
      </c>
      <c r="C663" t="s">
        <v>177</v>
      </c>
      <c r="D663">
        <f t="shared" si="30"/>
        <v>3.5431220000000021</v>
      </c>
      <c r="E663">
        <v>211.23</v>
      </c>
      <c r="F663" s="6">
        <f t="shared" si="28"/>
        <v>748.41366006000044</v>
      </c>
      <c r="G663" t="str">
        <f>_xlfn.XLOOKUP(Metas[[#This Row],[Nombre Producto]],'Catalogo de Productos'!A:A,'Catalogo de Productos'!F:F,0,0)</f>
        <v>DISP MÉDICOS</v>
      </c>
    </row>
    <row r="664" spans="1:7" x14ac:dyDescent="0.25">
      <c r="A664" s="5">
        <v>45991</v>
      </c>
      <c r="B664" t="s">
        <v>11</v>
      </c>
      <c r="C664" t="s">
        <v>177</v>
      </c>
      <c r="D664">
        <f t="shared" si="30"/>
        <v>3.5431220000000021</v>
      </c>
      <c r="E664">
        <v>211.23</v>
      </c>
      <c r="F664" s="6">
        <f t="shared" si="28"/>
        <v>748.41366006000044</v>
      </c>
      <c r="G664" t="str">
        <f>_xlfn.XLOOKUP(Metas[[#This Row],[Nombre Producto]],'Catalogo de Productos'!A:A,'Catalogo de Productos'!F:F,0,0)</f>
        <v>DISP MÉDICOS</v>
      </c>
    </row>
    <row r="665" spans="1:7" x14ac:dyDescent="0.25">
      <c r="A665" s="5">
        <v>45991</v>
      </c>
      <c r="B665" t="s">
        <v>12</v>
      </c>
      <c r="C665" t="s">
        <v>177</v>
      </c>
      <c r="D665">
        <f t="shared" si="30"/>
        <v>3.5431220000000021</v>
      </c>
      <c r="E665">
        <v>211.23</v>
      </c>
      <c r="F665" s="6">
        <f t="shared" si="28"/>
        <v>748.41366006000044</v>
      </c>
      <c r="G665" t="str">
        <f>_xlfn.XLOOKUP(Metas[[#This Row],[Nombre Producto]],'Catalogo de Productos'!A:A,'Catalogo de Productos'!F:F,0,0)</f>
        <v>DISP MÉDICOS</v>
      </c>
    </row>
    <row r="666" spans="1:7" x14ac:dyDescent="0.25">
      <c r="A666" s="5">
        <v>45991</v>
      </c>
      <c r="B666" t="s">
        <v>21</v>
      </c>
      <c r="C666" t="s">
        <v>177</v>
      </c>
      <c r="D666">
        <f t="shared" si="30"/>
        <v>425.17464000000018</v>
      </c>
      <c r="E666">
        <v>103.34</v>
      </c>
      <c r="F666" s="6">
        <f t="shared" si="28"/>
        <v>43937.547297600024</v>
      </c>
      <c r="G666" t="str">
        <f>_xlfn.XLOOKUP(Metas[[#This Row],[Nombre Producto]],'Catalogo de Productos'!A:A,'Catalogo de Productos'!F:F,0,0)</f>
        <v>TERMOMETROS</v>
      </c>
    </row>
    <row r="667" spans="1:7" x14ac:dyDescent="0.25">
      <c r="A667" s="5">
        <v>45991</v>
      </c>
      <c r="B667" t="s">
        <v>16</v>
      </c>
      <c r="C667" t="s">
        <v>169</v>
      </c>
      <c r="D667">
        <f t="shared" si="30"/>
        <v>8.7846000000000029</v>
      </c>
      <c r="E667">
        <v>664.66</v>
      </c>
      <c r="F667" s="23">
        <f t="shared" si="28"/>
        <v>5838.7722360000016</v>
      </c>
      <c r="G667" t="str">
        <f>_xlfn.XLOOKUP(Metas[[#This Row],[Nombre Producto]],'Catalogo de Productos'!A:A,'Catalogo de Productos'!F:F,0,0)</f>
        <v>NEBULIZADORES</v>
      </c>
    </row>
    <row r="668" spans="1:7" x14ac:dyDescent="0.25">
      <c r="A668" s="5">
        <v>45991</v>
      </c>
      <c r="B668" t="s">
        <v>18</v>
      </c>
      <c r="C668" t="s">
        <v>169</v>
      </c>
      <c r="D668">
        <f t="shared" si="30"/>
        <v>4.3923000000000014</v>
      </c>
      <c r="E668">
        <v>718.25</v>
      </c>
      <c r="F668" s="6">
        <f t="shared" si="28"/>
        <v>3154.769475000001</v>
      </c>
      <c r="G668" t="str">
        <f>_xlfn.XLOOKUP(Metas[[#This Row],[Nombre Producto]],'Catalogo de Productos'!A:A,'Catalogo de Productos'!F:F,0,0)</f>
        <v>NEBULIZADORES</v>
      </c>
    </row>
    <row r="669" spans="1:7" x14ac:dyDescent="0.25">
      <c r="A669" s="5">
        <v>45991</v>
      </c>
      <c r="B669" t="s">
        <v>25</v>
      </c>
      <c r="C669" t="s">
        <v>169</v>
      </c>
      <c r="D669">
        <f t="shared" si="30"/>
        <v>4.3923000000000014</v>
      </c>
      <c r="E669">
        <v>718.25</v>
      </c>
      <c r="F669" s="6">
        <f t="shared" si="28"/>
        <v>3154.769475000001</v>
      </c>
      <c r="G669" t="str">
        <f>_xlfn.XLOOKUP(Metas[[#This Row],[Nombre Producto]],'Catalogo de Productos'!A:A,'Catalogo de Productos'!F:F,0,0)</f>
        <v>NEBULIZADORES</v>
      </c>
    </row>
    <row r="670" spans="1:7" x14ac:dyDescent="0.25">
      <c r="A670" s="5">
        <v>45991</v>
      </c>
      <c r="B670" t="s">
        <v>20</v>
      </c>
      <c r="C670" t="s">
        <v>169</v>
      </c>
      <c r="D670">
        <f t="shared" si="30"/>
        <v>1.4641000000000006</v>
      </c>
      <c r="E670">
        <v>2200</v>
      </c>
      <c r="F670" s="6">
        <f t="shared" si="28"/>
        <v>3221.0200000000013</v>
      </c>
      <c r="G670" t="str">
        <f>_xlfn.XLOOKUP(Metas[[#This Row],[Nombre Producto]],'Catalogo de Productos'!A:A,'Catalogo de Productos'!F:F,0,0)</f>
        <v>MEDIOS AUXILIARES + SOPORTE</v>
      </c>
    </row>
    <row r="671" spans="1:7" x14ac:dyDescent="0.25">
      <c r="A671" s="5">
        <v>45991</v>
      </c>
      <c r="B671" t="s">
        <v>14</v>
      </c>
      <c r="C671" t="s">
        <v>169</v>
      </c>
      <c r="D671">
        <f t="shared" si="30"/>
        <v>1.4641000000000006</v>
      </c>
      <c r="E671">
        <v>1280</v>
      </c>
      <c r="F671" s="6">
        <f t="shared" si="28"/>
        <v>1874.0480000000007</v>
      </c>
      <c r="G671" t="str">
        <f>_xlfn.XLOOKUP(Metas[[#This Row],[Nombre Producto]],'Catalogo de Productos'!A:A,'Catalogo de Productos'!F:F,0,0)</f>
        <v>MEDIOS AUXILIARES + SOPORTE</v>
      </c>
    </row>
    <row r="672" spans="1:7" x14ac:dyDescent="0.25">
      <c r="A672" s="5">
        <v>45991</v>
      </c>
      <c r="B672" t="s">
        <v>19</v>
      </c>
      <c r="C672" t="s">
        <v>169</v>
      </c>
      <c r="D672">
        <f t="shared" si="30"/>
        <v>1.4641000000000006</v>
      </c>
      <c r="E672">
        <v>896.12</v>
      </c>
      <c r="F672" s="6">
        <f t="shared" si="28"/>
        <v>1312.0092920000006</v>
      </c>
      <c r="G672" t="str">
        <f>_xlfn.XLOOKUP(Metas[[#This Row],[Nombre Producto]],'Catalogo de Productos'!A:A,'Catalogo de Productos'!F:F,0,0)</f>
        <v>MEDIOS AUXILIARES + SOPORTE</v>
      </c>
    </row>
    <row r="673" spans="1:7" x14ac:dyDescent="0.25">
      <c r="A673" s="5">
        <v>45991</v>
      </c>
      <c r="B673" t="s">
        <v>10</v>
      </c>
      <c r="C673" t="s">
        <v>169</v>
      </c>
      <c r="D673">
        <f t="shared" si="30"/>
        <v>2.9282000000000012</v>
      </c>
      <c r="E673">
        <v>211.23</v>
      </c>
      <c r="F673" s="6">
        <f t="shared" si="28"/>
        <v>618.52368600000023</v>
      </c>
      <c r="G673" t="str">
        <f>_xlfn.XLOOKUP(Metas[[#This Row],[Nombre Producto]],'Catalogo de Productos'!A:A,'Catalogo de Productos'!F:F,0,0)</f>
        <v>DISP MÉDICOS</v>
      </c>
    </row>
    <row r="674" spans="1:7" x14ac:dyDescent="0.25">
      <c r="A674" s="5">
        <v>45991</v>
      </c>
      <c r="B674" t="s">
        <v>11</v>
      </c>
      <c r="C674" t="s">
        <v>169</v>
      </c>
      <c r="D674">
        <f t="shared" si="30"/>
        <v>2.9282000000000012</v>
      </c>
      <c r="E674">
        <v>211.23</v>
      </c>
      <c r="F674" s="6">
        <f t="shared" si="28"/>
        <v>618.52368600000023</v>
      </c>
      <c r="G674" t="str">
        <f>_xlfn.XLOOKUP(Metas[[#This Row],[Nombre Producto]],'Catalogo de Productos'!A:A,'Catalogo de Productos'!F:F,0,0)</f>
        <v>DISP MÉDICOS</v>
      </c>
    </row>
    <row r="675" spans="1:7" x14ac:dyDescent="0.25">
      <c r="A675" s="5">
        <v>45991</v>
      </c>
      <c r="B675" t="s">
        <v>12</v>
      </c>
      <c r="C675" t="s">
        <v>169</v>
      </c>
      <c r="D675">
        <f t="shared" si="30"/>
        <v>2.9282000000000012</v>
      </c>
      <c r="E675">
        <v>211.23</v>
      </c>
      <c r="F675" s="6">
        <f t="shared" si="28"/>
        <v>618.52368600000023</v>
      </c>
      <c r="G675" t="str">
        <f>_xlfn.XLOOKUP(Metas[[#This Row],[Nombre Producto]],'Catalogo de Productos'!A:A,'Catalogo de Productos'!F:F,0,0)</f>
        <v>DISP MÉDICOS</v>
      </c>
    </row>
    <row r="676" spans="1:7" x14ac:dyDescent="0.25">
      <c r="A676" s="5">
        <v>45991</v>
      </c>
      <c r="B676" t="s">
        <v>21</v>
      </c>
      <c r="C676" t="s">
        <v>169</v>
      </c>
      <c r="D676">
        <f t="shared" si="30"/>
        <v>351.38400000000007</v>
      </c>
      <c r="E676">
        <v>103.34</v>
      </c>
      <c r="F676" s="6">
        <f t="shared" si="28"/>
        <v>36312.022560000012</v>
      </c>
      <c r="G676" t="str">
        <f>_xlfn.XLOOKUP(Metas[[#This Row],[Nombre Producto]],'Catalogo de Productos'!A:A,'Catalogo de Productos'!F:F,0,0)</f>
        <v>TERMOMETROS</v>
      </c>
    </row>
    <row r="677" spans="1:7" x14ac:dyDescent="0.25">
      <c r="A677" s="5">
        <v>46022</v>
      </c>
      <c r="B677" t="s">
        <v>17</v>
      </c>
      <c r="C677" t="s">
        <v>46</v>
      </c>
      <c r="D677">
        <f>D633*1.1</f>
        <v>2146.0625114867412</v>
      </c>
      <c r="E677">
        <v>498.65999999999997</v>
      </c>
      <c r="F677" s="23">
        <f t="shared" si="28"/>
        <v>1070155.5319779783</v>
      </c>
      <c r="G677" t="str">
        <f>_xlfn.XLOOKUP(Metas[[#This Row],[Nombre Producto]],'Catalogo de Productos'!A:A,'Catalogo de Productos'!F:F,0,0)</f>
        <v>NEBULIZADORES</v>
      </c>
    </row>
    <row r="678" spans="1:7" x14ac:dyDescent="0.25">
      <c r="A678" s="5">
        <v>46022</v>
      </c>
      <c r="B678" t="s">
        <v>18</v>
      </c>
      <c r="C678" t="s">
        <v>46</v>
      </c>
      <c r="D678">
        <f>D634*1.1</f>
        <v>1378.8334917891609</v>
      </c>
      <c r="E678">
        <v>525.59</v>
      </c>
      <c r="F678" s="6">
        <f t="shared" si="28"/>
        <v>724701.09494946513</v>
      </c>
      <c r="G678" t="str">
        <f>_xlfn.XLOOKUP(Metas[[#This Row],[Nombre Producto]],'Catalogo de Productos'!A:A,'Catalogo de Productos'!F:F,0,0)</f>
        <v>NEBULIZADORES</v>
      </c>
    </row>
    <row r="679" spans="1:7" x14ac:dyDescent="0.25">
      <c r="A679" s="5">
        <v>46022</v>
      </c>
      <c r="B679" t="s">
        <v>23</v>
      </c>
      <c r="C679" t="s">
        <v>46</v>
      </c>
      <c r="D679">
        <f>D635*1.1</f>
        <v>6847.4800946640044</v>
      </c>
      <c r="E679">
        <v>70.05</v>
      </c>
      <c r="F679" s="6">
        <f t="shared" si="28"/>
        <v>479665.98063121346</v>
      </c>
      <c r="G679" t="str">
        <f>_xlfn.XLOOKUP(Metas[[#This Row],[Nombre Producto]],'Catalogo de Productos'!A:A,'Catalogo de Productos'!F:F,0,0)</f>
        <v>TERMOMETROS</v>
      </c>
    </row>
    <row r="680" spans="1:7" x14ac:dyDescent="0.25">
      <c r="A680" s="5">
        <v>46022</v>
      </c>
      <c r="B680" t="s">
        <v>10</v>
      </c>
      <c r="C680" t="s">
        <v>50</v>
      </c>
      <c r="D680">
        <f t="shared" ref="D680:D684" si="31">D636*1.1</f>
        <v>15.562454760600007</v>
      </c>
      <c r="E680">
        <v>211.23000000000002</v>
      </c>
      <c r="F680" s="6">
        <f t="shared" si="28"/>
        <v>3287.2573190815397</v>
      </c>
      <c r="G680" t="str">
        <f>_xlfn.XLOOKUP(Metas[[#This Row],[Nombre Producto]],'Catalogo de Productos'!A:A,'Catalogo de Productos'!F:F,0,0)</f>
        <v>DISP MÉDICOS</v>
      </c>
    </row>
    <row r="681" spans="1:7" x14ac:dyDescent="0.25">
      <c r="A681" s="5">
        <v>46022</v>
      </c>
      <c r="B681" t="s">
        <v>11</v>
      </c>
      <c r="C681" t="s">
        <v>50</v>
      </c>
      <c r="D681">
        <f t="shared" si="31"/>
        <v>15.562454760600007</v>
      </c>
      <c r="E681">
        <v>211.23000000000002</v>
      </c>
      <c r="F681" s="6">
        <f t="shared" si="28"/>
        <v>3287.2573190815397</v>
      </c>
      <c r="G681" t="str">
        <f>_xlfn.XLOOKUP(Metas[[#This Row],[Nombre Producto]],'Catalogo de Productos'!A:A,'Catalogo de Productos'!F:F,0,0)</f>
        <v>DISP MÉDICOS</v>
      </c>
    </row>
    <row r="682" spans="1:7" x14ac:dyDescent="0.25">
      <c r="A682" s="5">
        <v>46022</v>
      </c>
      <c r="B682" t="s">
        <v>12</v>
      </c>
      <c r="C682" t="s">
        <v>50</v>
      </c>
      <c r="D682">
        <f t="shared" si="31"/>
        <v>15.562454760600007</v>
      </c>
      <c r="E682">
        <v>211.23000000000002</v>
      </c>
      <c r="F682" s="6">
        <f t="shared" si="28"/>
        <v>3287.2573190815397</v>
      </c>
      <c r="G682" t="str">
        <f>_xlfn.XLOOKUP(Metas[[#This Row],[Nombre Producto]],'Catalogo de Productos'!A:A,'Catalogo de Productos'!F:F,0,0)</f>
        <v>DISP MÉDICOS</v>
      </c>
    </row>
    <row r="683" spans="1:7" x14ac:dyDescent="0.25">
      <c r="A683" s="5">
        <v>46022</v>
      </c>
      <c r="B683" t="s">
        <v>21</v>
      </c>
      <c r="C683" t="s">
        <v>50</v>
      </c>
      <c r="D683">
        <f t="shared" si="31"/>
        <v>622.49819042400031</v>
      </c>
      <c r="E683">
        <v>103.33999999999999</v>
      </c>
      <c r="F683" s="6">
        <f t="shared" si="28"/>
        <v>64328.962998416187</v>
      </c>
      <c r="G683" t="str">
        <f>_xlfn.XLOOKUP(Metas[[#This Row],[Nombre Producto]],'Catalogo de Productos'!A:A,'Catalogo de Productos'!F:F,0,0)</f>
        <v>TERMOMETROS</v>
      </c>
    </row>
    <row r="684" spans="1:7" x14ac:dyDescent="0.25">
      <c r="A684" s="5">
        <v>46022</v>
      </c>
      <c r="B684" t="s">
        <v>22</v>
      </c>
      <c r="C684" t="s">
        <v>50</v>
      </c>
      <c r="D684">
        <f t="shared" si="31"/>
        <v>622.49819042400031</v>
      </c>
      <c r="E684">
        <v>103.33999999999999</v>
      </c>
      <c r="F684" s="6">
        <f t="shared" si="28"/>
        <v>64328.962998416187</v>
      </c>
      <c r="G684" t="str">
        <f>_xlfn.XLOOKUP(Metas[[#This Row],[Nombre Producto]],'Catalogo de Productos'!A:A,'Catalogo de Productos'!F:F,0,0)</f>
        <v>TERMOMETROS</v>
      </c>
    </row>
    <row r="685" spans="1:7" x14ac:dyDescent="0.25">
      <c r="A685" s="5">
        <v>46022</v>
      </c>
      <c r="B685" t="s">
        <v>58</v>
      </c>
      <c r="C685" t="s">
        <v>56</v>
      </c>
      <c r="D685">
        <f>D641</f>
        <v>720</v>
      </c>
      <c r="E685">
        <v>15.09</v>
      </c>
      <c r="F685" s="6">
        <f t="shared" si="28"/>
        <v>10864.8</v>
      </c>
      <c r="G685" t="str">
        <f>_xlfn.XLOOKUP(Metas[[#This Row],[Nombre Producto]],'Catalogo de Productos'!A:A,'Catalogo de Productos'!F:F,0,0)</f>
        <v>AROMATIZANTES</v>
      </c>
    </row>
    <row r="686" spans="1:7" x14ac:dyDescent="0.25">
      <c r="A686" s="5">
        <v>46022</v>
      </c>
      <c r="B686" t="s">
        <v>57</v>
      </c>
      <c r="C686" t="s">
        <v>56</v>
      </c>
      <c r="D686">
        <f>D642</f>
        <v>720</v>
      </c>
      <c r="E686">
        <v>15.09</v>
      </c>
      <c r="F686" s="6">
        <f t="shared" si="28"/>
        <v>10864.8</v>
      </c>
      <c r="G686" t="str">
        <f>_xlfn.XLOOKUP(Metas[[#This Row],[Nombre Producto]],'Catalogo de Productos'!A:A,'Catalogo de Productos'!F:F,0,0)</f>
        <v>AROMATIZANTES</v>
      </c>
    </row>
    <row r="687" spans="1:7" x14ac:dyDescent="0.25">
      <c r="A687" s="5">
        <v>46022</v>
      </c>
      <c r="B687" t="s">
        <v>15</v>
      </c>
      <c r="C687" t="s">
        <v>47</v>
      </c>
      <c r="D687">
        <f>D643*1.08</f>
        <v>255.87259226936746</v>
      </c>
      <c r="E687">
        <v>505.86</v>
      </c>
      <c r="F687" s="23">
        <f t="shared" si="28"/>
        <v>129435.70952538223</v>
      </c>
      <c r="G687" t="str">
        <f>_xlfn.XLOOKUP(Metas[[#This Row],[Nombre Producto]],'Catalogo de Productos'!A:A,'Catalogo de Productos'!F:F,0,0)</f>
        <v>NEBULIZADORES</v>
      </c>
    </row>
    <row r="688" spans="1:7" x14ac:dyDescent="0.25">
      <c r="A688" s="5">
        <v>46022</v>
      </c>
      <c r="B688" t="s">
        <v>18</v>
      </c>
      <c r="C688" t="s">
        <v>47</v>
      </c>
      <c r="D688">
        <f t="shared" ref="D688:D689" si="32">D644*1.08</f>
        <v>511.74518453873492</v>
      </c>
      <c r="E688">
        <v>547.24</v>
      </c>
      <c r="F688" s="6">
        <f t="shared" si="28"/>
        <v>280047.4347869773</v>
      </c>
      <c r="G688" t="str">
        <f>_xlfn.XLOOKUP(Metas[[#This Row],[Nombre Producto]],'Catalogo de Productos'!A:A,'Catalogo de Productos'!F:F,0,0)</f>
        <v>NEBULIZADORES</v>
      </c>
    </row>
    <row r="689" spans="1:7" x14ac:dyDescent="0.25">
      <c r="A689" s="5">
        <v>46022</v>
      </c>
      <c r="B689" t="s">
        <v>21</v>
      </c>
      <c r="C689" t="s">
        <v>47</v>
      </c>
      <c r="D689">
        <f t="shared" si="32"/>
        <v>383.80888840405117</v>
      </c>
      <c r="E689">
        <v>71.38</v>
      </c>
      <c r="F689" s="6">
        <f t="shared" si="28"/>
        <v>27396.278454281171</v>
      </c>
      <c r="G689" t="str">
        <f>_xlfn.XLOOKUP(Metas[[#This Row],[Nombre Producto]],'Catalogo de Productos'!A:A,'Catalogo de Productos'!F:F,0,0)</f>
        <v>TERMOMETROS</v>
      </c>
    </row>
    <row r="690" spans="1:7" x14ac:dyDescent="0.25">
      <c r="A690" s="5">
        <v>46022</v>
      </c>
      <c r="B690" t="s">
        <v>16</v>
      </c>
      <c r="C690" t="s">
        <v>52</v>
      </c>
      <c r="D690">
        <f>D646*1.05</f>
        <v>814.44731338872111</v>
      </c>
      <c r="E690">
        <v>599.94000000000005</v>
      </c>
      <c r="F690" s="23">
        <f t="shared" si="28"/>
        <v>488619.52119442937</v>
      </c>
      <c r="G690" t="str">
        <f>_xlfn.XLOOKUP(Metas[[#This Row],[Nombre Producto]],'Catalogo de Productos'!A:A,'Catalogo de Productos'!F:F,0,0)</f>
        <v>NEBULIZADORES</v>
      </c>
    </row>
    <row r="691" spans="1:7" x14ac:dyDescent="0.25">
      <c r="A691" s="5">
        <v>46022</v>
      </c>
      <c r="B691" t="s">
        <v>15</v>
      </c>
      <c r="C691" t="s">
        <v>52</v>
      </c>
      <c r="D691">
        <f t="shared" ref="D691:D695" si="33">D647*1.05</f>
        <v>814.44731338872111</v>
      </c>
      <c r="E691">
        <v>587.41</v>
      </c>
      <c r="F691" s="23">
        <f t="shared" si="28"/>
        <v>478414.49635766866</v>
      </c>
      <c r="G691" t="str">
        <f>_xlfn.XLOOKUP(Metas[[#This Row],[Nombre Producto]],'Catalogo de Productos'!A:A,'Catalogo de Productos'!F:F,0,0)</f>
        <v>NEBULIZADORES</v>
      </c>
    </row>
    <row r="692" spans="1:7" x14ac:dyDescent="0.25">
      <c r="A692" s="5">
        <v>46022</v>
      </c>
      <c r="B692" t="s">
        <v>18</v>
      </c>
      <c r="C692" t="s">
        <v>52</v>
      </c>
      <c r="D692">
        <f t="shared" si="33"/>
        <v>407.22365669436056</v>
      </c>
      <c r="E692">
        <v>646.80999999999995</v>
      </c>
      <c r="F692" s="6">
        <f t="shared" si="28"/>
        <v>263396.33338647935</v>
      </c>
      <c r="G692" t="str">
        <f>_xlfn.XLOOKUP(Metas[[#This Row],[Nombre Producto]],'Catalogo de Productos'!A:A,'Catalogo de Productos'!F:F,0,0)</f>
        <v>NEBULIZADORES</v>
      </c>
    </row>
    <row r="693" spans="1:7" x14ac:dyDescent="0.25">
      <c r="A693" s="5">
        <v>46022</v>
      </c>
      <c r="B693" t="s">
        <v>25</v>
      </c>
      <c r="C693" t="s">
        <v>52</v>
      </c>
      <c r="D693">
        <f t="shared" si="33"/>
        <v>407.22365669436056</v>
      </c>
      <c r="E693">
        <v>646.80999999999995</v>
      </c>
      <c r="F693" s="6">
        <f t="shared" si="28"/>
        <v>263396.33338647935</v>
      </c>
      <c r="G693" t="str">
        <f>_xlfn.XLOOKUP(Metas[[#This Row],[Nombre Producto]],'Catalogo de Productos'!A:A,'Catalogo de Productos'!F:F,0,0)</f>
        <v>NEBULIZADORES</v>
      </c>
    </row>
    <row r="694" spans="1:7" x14ac:dyDescent="0.25">
      <c r="A694" s="5">
        <v>46022</v>
      </c>
      <c r="B694" t="s">
        <v>21</v>
      </c>
      <c r="C694" t="s">
        <v>52</v>
      </c>
      <c r="D694">
        <f t="shared" si="33"/>
        <v>407.22365669436056</v>
      </c>
      <c r="E694">
        <v>84.02</v>
      </c>
      <c r="F694" s="6">
        <f t="shared" si="28"/>
        <v>34214.931635460169</v>
      </c>
      <c r="G694" t="str">
        <f>_xlfn.XLOOKUP(Metas[[#This Row],[Nombre Producto]],'Catalogo de Productos'!A:A,'Catalogo de Productos'!F:F,0,0)</f>
        <v>TERMOMETROS</v>
      </c>
    </row>
    <row r="695" spans="1:7" x14ac:dyDescent="0.25">
      <c r="A695" s="5">
        <v>46022</v>
      </c>
      <c r="B695" t="s">
        <v>22</v>
      </c>
      <c r="C695" t="s">
        <v>52</v>
      </c>
      <c r="D695">
        <f t="shared" si="33"/>
        <v>407.22365669436056</v>
      </c>
      <c r="E695">
        <v>84.02</v>
      </c>
      <c r="F695" s="6">
        <f t="shared" si="28"/>
        <v>34214.931635460169</v>
      </c>
      <c r="G695" t="str">
        <f>_xlfn.XLOOKUP(Metas[[#This Row],[Nombre Producto]],'Catalogo de Productos'!A:A,'Catalogo de Productos'!F:F,0,0)</f>
        <v>TERMOMETROS</v>
      </c>
    </row>
    <row r="696" spans="1:7" x14ac:dyDescent="0.25">
      <c r="A696" s="5">
        <v>46022</v>
      </c>
      <c r="B696" t="s">
        <v>16</v>
      </c>
      <c r="C696" t="s">
        <v>149</v>
      </c>
      <c r="D696">
        <f>D652*1.1</f>
        <v>23.579476910000015</v>
      </c>
      <c r="E696">
        <v>905.16</v>
      </c>
      <c r="F696" s="23">
        <f t="shared" si="28"/>
        <v>21343.199319855612</v>
      </c>
      <c r="G696" t="str">
        <f>_xlfn.XLOOKUP(Metas[[#This Row],[Nombre Producto]],'Catalogo de Productos'!A:A,'Catalogo de Productos'!F:F,0,0)</f>
        <v>NEBULIZADORES</v>
      </c>
    </row>
    <row r="697" spans="1:7" x14ac:dyDescent="0.25">
      <c r="A697" s="5">
        <v>46022</v>
      </c>
      <c r="B697" t="s">
        <v>21</v>
      </c>
      <c r="C697" t="s">
        <v>149</v>
      </c>
      <c r="D697">
        <f t="shared" ref="D697:D720" si="34">D653*1.1</f>
        <v>11.789738455000007</v>
      </c>
      <c r="E697">
        <v>137.91999999999999</v>
      </c>
      <c r="F697" s="6">
        <f t="shared" si="28"/>
        <v>1626.0407277136007</v>
      </c>
      <c r="G697" t="str">
        <f>_xlfn.XLOOKUP(Metas[[#This Row],[Nombre Producto]],'Catalogo de Productos'!A:A,'Catalogo de Productos'!F:F,0,0)</f>
        <v>TERMOMETROS</v>
      </c>
    </row>
    <row r="698" spans="1:7" x14ac:dyDescent="0.25">
      <c r="A698" s="5">
        <v>46022</v>
      </c>
      <c r="B698" t="s">
        <v>22</v>
      </c>
      <c r="C698" t="s">
        <v>149</v>
      </c>
      <c r="D698">
        <f t="shared" si="34"/>
        <v>11.789738455000007</v>
      </c>
      <c r="E698">
        <v>137.91999999999999</v>
      </c>
      <c r="F698" s="6">
        <f t="shared" si="28"/>
        <v>1626.0407277136007</v>
      </c>
      <c r="G698" t="str">
        <f>_xlfn.XLOOKUP(Metas[[#This Row],[Nombre Producto]],'Catalogo de Productos'!A:A,'Catalogo de Productos'!F:F,0,0)</f>
        <v>TERMOMETROS</v>
      </c>
    </row>
    <row r="699" spans="1:7" x14ac:dyDescent="0.25">
      <c r="A699" s="5">
        <v>46022</v>
      </c>
      <c r="B699" t="s">
        <v>23</v>
      </c>
      <c r="C699" t="s">
        <v>149</v>
      </c>
      <c r="D699">
        <f t="shared" si="34"/>
        <v>11.789738455000007</v>
      </c>
      <c r="E699">
        <v>137.91999999999999</v>
      </c>
      <c r="F699" s="6">
        <f t="shared" si="28"/>
        <v>1626.0407277136007</v>
      </c>
      <c r="G699" t="str">
        <f>_xlfn.XLOOKUP(Metas[[#This Row],[Nombre Producto]],'Catalogo de Productos'!A:A,'Catalogo de Productos'!F:F,0,0)</f>
        <v>TERMOMETROS</v>
      </c>
    </row>
    <row r="700" spans="1:7" x14ac:dyDescent="0.25">
      <c r="A700" s="5">
        <v>46022</v>
      </c>
      <c r="B700" t="s">
        <v>24</v>
      </c>
      <c r="C700" t="s">
        <v>149</v>
      </c>
      <c r="D700">
        <f t="shared" si="34"/>
        <v>11.789738455000007</v>
      </c>
      <c r="E700">
        <v>137.91999999999999</v>
      </c>
      <c r="F700" s="6">
        <f t="shared" si="28"/>
        <v>1626.0407277136007</v>
      </c>
      <c r="G700" t="str">
        <f>_xlfn.XLOOKUP(Metas[[#This Row],[Nombre Producto]],'Catalogo de Productos'!A:A,'Catalogo de Productos'!F:F,0,0)</f>
        <v>TERMOMETROS</v>
      </c>
    </row>
    <row r="701" spans="1:7" x14ac:dyDescent="0.25">
      <c r="A701" s="5">
        <v>46022</v>
      </c>
      <c r="B701" t="s">
        <v>16</v>
      </c>
      <c r="C701" t="s">
        <v>177</v>
      </c>
      <c r="D701">
        <f t="shared" si="34"/>
        <v>11.692302600000007</v>
      </c>
      <c r="E701">
        <v>664.66</v>
      </c>
      <c r="F701" s="23">
        <f t="shared" si="28"/>
        <v>7771.4058461160039</v>
      </c>
      <c r="G701" t="str">
        <f>_xlfn.XLOOKUP(Metas[[#This Row],[Nombre Producto]],'Catalogo de Productos'!A:A,'Catalogo de Productos'!F:F,0,0)</f>
        <v>NEBULIZADORES</v>
      </c>
    </row>
    <row r="702" spans="1:7" x14ac:dyDescent="0.25">
      <c r="A702" s="5">
        <v>46022</v>
      </c>
      <c r="B702" t="s">
        <v>18</v>
      </c>
      <c r="C702" t="s">
        <v>177</v>
      </c>
      <c r="D702">
        <f t="shared" si="34"/>
        <v>5.8461513000000034</v>
      </c>
      <c r="E702">
        <v>718.25</v>
      </c>
      <c r="F702" s="6">
        <f t="shared" si="28"/>
        <v>4198.9981712250028</v>
      </c>
      <c r="G702" t="str">
        <f>_xlfn.XLOOKUP(Metas[[#This Row],[Nombre Producto]],'Catalogo de Productos'!A:A,'Catalogo de Productos'!F:F,0,0)</f>
        <v>NEBULIZADORES</v>
      </c>
    </row>
    <row r="703" spans="1:7" x14ac:dyDescent="0.25">
      <c r="A703" s="5">
        <v>46022</v>
      </c>
      <c r="B703" t="s">
        <v>25</v>
      </c>
      <c r="C703" t="s">
        <v>177</v>
      </c>
      <c r="D703">
        <f t="shared" si="34"/>
        <v>5.8461513000000034</v>
      </c>
      <c r="E703">
        <v>718.25</v>
      </c>
      <c r="F703" s="6">
        <f t="shared" si="28"/>
        <v>4198.9981712250028</v>
      </c>
      <c r="G703" t="str">
        <f>_xlfn.XLOOKUP(Metas[[#This Row],[Nombre Producto]],'Catalogo de Productos'!A:A,'Catalogo de Productos'!F:F,0,0)</f>
        <v>NEBULIZADORES</v>
      </c>
    </row>
    <row r="704" spans="1:7" x14ac:dyDescent="0.25">
      <c r="A704" s="5">
        <v>46022</v>
      </c>
      <c r="B704" t="s">
        <v>20</v>
      </c>
      <c r="C704" t="s">
        <v>177</v>
      </c>
      <c r="D704">
        <f t="shared" si="34"/>
        <v>1.9487171000000014</v>
      </c>
      <c r="E704">
        <v>2200</v>
      </c>
      <c r="F704" s="6">
        <f t="shared" si="28"/>
        <v>4287.1776200000031</v>
      </c>
      <c r="G704" t="str">
        <f>_xlfn.XLOOKUP(Metas[[#This Row],[Nombre Producto]],'Catalogo de Productos'!A:A,'Catalogo de Productos'!F:F,0,0)</f>
        <v>MEDIOS AUXILIARES + SOPORTE</v>
      </c>
    </row>
    <row r="705" spans="1:7" x14ac:dyDescent="0.25">
      <c r="A705" s="5">
        <v>46022</v>
      </c>
      <c r="B705" t="s">
        <v>14</v>
      </c>
      <c r="C705" t="s">
        <v>177</v>
      </c>
      <c r="D705">
        <f t="shared" si="34"/>
        <v>1.9487171000000014</v>
      </c>
      <c r="E705">
        <v>1280</v>
      </c>
      <c r="F705" s="6">
        <f t="shared" si="28"/>
        <v>2494.3578880000018</v>
      </c>
      <c r="G705" t="str">
        <f>_xlfn.XLOOKUP(Metas[[#This Row],[Nombre Producto]],'Catalogo de Productos'!A:A,'Catalogo de Productos'!F:F,0,0)</f>
        <v>MEDIOS AUXILIARES + SOPORTE</v>
      </c>
    </row>
    <row r="706" spans="1:7" x14ac:dyDescent="0.25">
      <c r="A706" s="5">
        <v>46022</v>
      </c>
      <c r="B706" t="s">
        <v>19</v>
      </c>
      <c r="C706" t="s">
        <v>177</v>
      </c>
      <c r="D706">
        <f t="shared" si="34"/>
        <v>1.9487171000000014</v>
      </c>
      <c r="E706">
        <v>896.12</v>
      </c>
      <c r="F706" s="6">
        <f t="shared" si="28"/>
        <v>1746.2843676520013</v>
      </c>
      <c r="G706" t="str">
        <f>_xlfn.XLOOKUP(Metas[[#This Row],[Nombre Producto]],'Catalogo de Productos'!A:A,'Catalogo de Productos'!F:F,0,0)</f>
        <v>MEDIOS AUXILIARES + SOPORTE</v>
      </c>
    </row>
    <row r="707" spans="1:7" x14ac:dyDescent="0.25">
      <c r="A707" s="5">
        <v>46022</v>
      </c>
      <c r="B707" t="s">
        <v>10</v>
      </c>
      <c r="C707" t="s">
        <v>177</v>
      </c>
      <c r="D707">
        <f t="shared" si="34"/>
        <v>3.8974342000000028</v>
      </c>
      <c r="E707">
        <v>211.23</v>
      </c>
      <c r="F707" s="6">
        <f t="shared" si="28"/>
        <v>823.2550260660006</v>
      </c>
      <c r="G707" t="str">
        <f>_xlfn.XLOOKUP(Metas[[#This Row],[Nombre Producto]],'Catalogo de Productos'!A:A,'Catalogo de Productos'!F:F,0,0)</f>
        <v>DISP MÉDICOS</v>
      </c>
    </row>
    <row r="708" spans="1:7" x14ac:dyDescent="0.25">
      <c r="A708" s="5">
        <v>46022</v>
      </c>
      <c r="B708" t="s">
        <v>11</v>
      </c>
      <c r="C708" t="s">
        <v>177</v>
      </c>
      <c r="D708">
        <f t="shared" si="34"/>
        <v>3.8974342000000028</v>
      </c>
      <c r="E708">
        <v>211.23</v>
      </c>
      <c r="F708" s="6">
        <f t="shared" ref="F708:F771" si="35">D708*E708</f>
        <v>823.2550260660006</v>
      </c>
      <c r="G708" t="str">
        <f>_xlfn.XLOOKUP(Metas[[#This Row],[Nombre Producto]],'Catalogo de Productos'!A:A,'Catalogo de Productos'!F:F,0,0)</f>
        <v>DISP MÉDICOS</v>
      </c>
    </row>
    <row r="709" spans="1:7" x14ac:dyDescent="0.25">
      <c r="A709" s="5">
        <v>46022</v>
      </c>
      <c r="B709" t="s">
        <v>12</v>
      </c>
      <c r="C709" t="s">
        <v>177</v>
      </c>
      <c r="D709">
        <f t="shared" si="34"/>
        <v>3.8974342000000028</v>
      </c>
      <c r="E709">
        <v>211.23</v>
      </c>
      <c r="F709" s="6">
        <f t="shared" si="35"/>
        <v>823.2550260660006</v>
      </c>
      <c r="G709" t="str">
        <f>_xlfn.XLOOKUP(Metas[[#This Row],[Nombre Producto]],'Catalogo de Productos'!A:A,'Catalogo de Productos'!F:F,0,0)</f>
        <v>DISP MÉDICOS</v>
      </c>
    </row>
    <row r="710" spans="1:7" x14ac:dyDescent="0.25">
      <c r="A710" s="5">
        <v>46022</v>
      </c>
      <c r="B710" t="s">
        <v>21</v>
      </c>
      <c r="C710" t="s">
        <v>177</v>
      </c>
      <c r="D710">
        <f t="shared" si="34"/>
        <v>467.69210400000026</v>
      </c>
      <c r="E710">
        <v>103.34</v>
      </c>
      <c r="F710" s="6">
        <f t="shared" si="35"/>
        <v>48331.302027360027</v>
      </c>
      <c r="G710" t="str">
        <f>_xlfn.XLOOKUP(Metas[[#This Row],[Nombre Producto]],'Catalogo de Productos'!A:A,'Catalogo de Productos'!F:F,0,0)</f>
        <v>TERMOMETROS</v>
      </c>
    </row>
    <row r="711" spans="1:7" x14ac:dyDescent="0.25">
      <c r="A711" s="5">
        <v>46022</v>
      </c>
      <c r="B711" t="s">
        <v>16</v>
      </c>
      <c r="C711" t="s">
        <v>169</v>
      </c>
      <c r="D711">
        <f t="shared" si="34"/>
        <v>9.6630600000000033</v>
      </c>
      <c r="E711">
        <v>664.66</v>
      </c>
      <c r="F711" s="23">
        <f t="shared" si="35"/>
        <v>6422.649459600002</v>
      </c>
      <c r="G711" t="str">
        <f>_xlfn.XLOOKUP(Metas[[#This Row],[Nombre Producto]],'Catalogo de Productos'!A:A,'Catalogo de Productos'!F:F,0,0)</f>
        <v>NEBULIZADORES</v>
      </c>
    </row>
    <row r="712" spans="1:7" x14ac:dyDescent="0.25">
      <c r="A712" s="5">
        <v>46022</v>
      </c>
      <c r="B712" t="s">
        <v>18</v>
      </c>
      <c r="C712" t="s">
        <v>169</v>
      </c>
      <c r="D712">
        <f t="shared" si="34"/>
        <v>4.8315300000000017</v>
      </c>
      <c r="E712">
        <v>718.25</v>
      </c>
      <c r="F712" s="6">
        <f t="shared" si="35"/>
        <v>3470.2464225000012</v>
      </c>
      <c r="G712" t="str">
        <f>_xlfn.XLOOKUP(Metas[[#This Row],[Nombre Producto]],'Catalogo de Productos'!A:A,'Catalogo de Productos'!F:F,0,0)</f>
        <v>NEBULIZADORES</v>
      </c>
    </row>
    <row r="713" spans="1:7" x14ac:dyDescent="0.25">
      <c r="A713" s="5">
        <v>46022</v>
      </c>
      <c r="B713" t="s">
        <v>25</v>
      </c>
      <c r="C713" t="s">
        <v>169</v>
      </c>
      <c r="D713">
        <f t="shared" si="34"/>
        <v>4.8315300000000017</v>
      </c>
      <c r="E713">
        <v>718.25</v>
      </c>
      <c r="F713" s="6">
        <f t="shared" si="35"/>
        <v>3470.2464225000012</v>
      </c>
      <c r="G713" t="str">
        <f>_xlfn.XLOOKUP(Metas[[#This Row],[Nombre Producto]],'Catalogo de Productos'!A:A,'Catalogo de Productos'!F:F,0,0)</f>
        <v>NEBULIZADORES</v>
      </c>
    </row>
    <row r="714" spans="1:7" x14ac:dyDescent="0.25">
      <c r="A714" s="5">
        <v>46022</v>
      </c>
      <c r="B714" t="s">
        <v>20</v>
      </c>
      <c r="C714" t="s">
        <v>169</v>
      </c>
      <c r="D714">
        <f t="shared" si="34"/>
        <v>1.6105100000000008</v>
      </c>
      <c r="E714">
        <v>2200</v>
      </c>
      <c r="F714" s="6">
        <f t="shared" si="35"/>
        <v>3543.1220000000017</v>
      </c>
      <c r="G714" t="str">
        <f>_xlfn.XLOOKUP(Metas[[#This Row],[Nombre Producto]],'Catalogo de Productos'!A:A,'Catalogo de Productos'!F:F,0,0)</f>
        <v>MEDIOS AUXILIARES + SOPORTE</v>
      </c>
    </row>
    <row r="715" spans="1:7" x14ac:dyDescent="0.25">
      <c r="A715" s="5">
        <v>46022</v>
      </c>
      <c r="B715" t="s">
        <v>14</v>
      </c>
      <c r="C715" t="s">
        <v>169</v>
      </c>
      <c r="D715">
        <f t="shared" si="34"/>
        <v>1.6105100000000008</v>
      </c>
      <c r="E715">
        <v>1280</v>
      </c>
      <c r="F715" s="6">
        <f t="shared" si="35"/>
        <v>2061.4528000000009</v>
      </c>
      <c r="G715" t="str">
        <f>_xlfn.XLOOKUP(Metas[[#This Row],[Nombre Producto]],'Catalogo de Productos'!A:A,'Catalogo de Productos'!F:F,0,0)</f>
        <v>MEDIOS AUXILIARES + SOPORTE</v>
      </c>
    </row>
    <row r="716" spans="1:7" x14ac:dyDescent="0.25">
      <c r="A716" s="5">
        <v>46022</v>
      </c>
      <c r="B716" t="s">
        <v>19</v>
      </c>
      <c r="C716" t="s">
        <v>169</v>
      </c>
      <c r="D716">
        <f t="shared" si="34"/>
        <v>1.6105100000000008</v>
      </c>
      <c r="E716">
        <v>896.12</v>
      </c>
      <c r="F716" s="6">
        <f t="shared" si="35"/>
        <v>1443.2102212000007</v>
      </c>
      <c r="G716" t="str">
        <f>_xlfn.XLOOKUP(Metas[[#This Row],[Nombre Producto]],'Catalogo de Productos'!A:A,'Catalogo de Productos'!F:F,0,0)</f>
        <v>MEDIOS AUXILIARES + SOPORTE</v>
      </c>
    </row>
    <row r="717" spans="1:7" x14ac:dyDescent="0.25">
      <c r="A717" s="5">
        <v>46022</v>
      </c>
      <c r="B717" t="s">
        <v>10</v>
      </c>
      <c r="C717" t="s">
        <v>169</v>
      </c>
      <c r="D717">
        <f t="shared" si="34"/>
        <v>3.2210200000000015</v>
      </c>
      <c r="E717">
        <v>211.23</v>
      </c>
      <c r="F717" s="6">
        <f t="shared" si="35"/>
        <v>680.37605460000032</v>
      </c>
      <c r="G717" t="str">
        <f>_xlfn.XLOOKUP(Metas[[#This Row],[Nombre Producto]],'Catalogo de Productos'!A:A,'Catalogo de Productos'!F:F,0,0)</f>
        <v>DISP MÉDICOS</v>
      </c>
    </row>
    <row r="718" spans="1:7" x14ac:dyDescent="0.25">
      <c r="A718" s="5">
        <v>46022</v>
      </c>
      <c r="B718" t="s">
        <v>11</v>
      </c>
      <c r="C718" t="s">
        <v>169</v>
      </c>
      <c r="D718">
        <f t="shared" si="34"/>
        <v>3.2210200000000015</v>
      </c>
      <c r="E718">
        <v>211.23</v>
      </c>
      <c r="F718" s="6">
        <f t="shared" si="35"/>
        <v>680.37605460000032</v>
      </c>
      <c r="G718" t="str">
        <f>_xlfn.XLOOKUP(Metas[[#This Row],[Nombre Producto]],'Catalogo de Productos'!A:A,'Catalogo de Productos'!F:F,0,0)</f>
        <v>DISP MÉDICOS</v>
      </c>
    </row>
    <row r="719" spans="1:7" x14ac:dyDescent="0.25">
      <c r="A719" s="5">
        <v>46022</v>
      </c>
      <c r="B719" t="s">
        <v>12</v>
      </c>
      <c r="C719" t="s">
        <v>169</v>
      </c>
      <c r="D719">
        <f t="shared" si="34"/>
        <v>3.2210200000000015</v>
      </c>
      <c r="E719">
        <v>211.23</v>
      </c>
      <c r="F719" s="6">
        <f t="shared" si="35"/>
        <v>680.37605460000032</v>
      </c>
      <c r="G719" t="str">
        <f>_xlfn.XLOOKUP(Metas[[#This Row],[Nombre Producto]],'Catalogo de Productos'!A:A,'Catalogo de Productos'!F:F,0,0)</f>
        <v>DISP MÉDICOS</v>
      </c>
    </row>
    <row r="720" spans="1:7" x14ac:dyDescent="0.25">
      <c r="A720" s="5">
        <v>46022</v>
      </c>
      <c r="B720" t="s">
        <v>21</v>
      </c>
      <c r="C720" t="s">
        <v>169</v>
      </c>
      <c r="D720">
        <f t="shared" si="34"/>
        <v>386.52240000000012</v>
      </c>
      <c r="E720">
        <v>103.34</v>
      </c>
      <c r="F720" s="6">
        <f t="shared" si="35"/>
        <v>39943.224816000016</v>
      </c>
      <c r="G720" t="str">
        <f>_xlfn.XLOOKUP(Metas[[#This Row],[Nombre Producto]],'Catalogo de Productos'!A:A,'Catalogo de Productos'!F:F,0,0)</f>
        <v>TERMOMETROS</v>
      </c>
    </row>
    <row r="721" spans="1:7" x14ac:dyDescent="0.25">
      <c r="A721" s="5">
        <v>46053</v>
      </c>
      <c r="B721" t="s">
        <v>17</v>
      </c>
      <c r="C721" t="s">
        <v>196</v>
      </c>
      <c r="D721">
        <v>1164</v>
      </c>
      <c r="E721">
        <v>498.65999999999997</v>
      </c>
      <c r="F721" s="6">
        <f t="shared" si="35"/>
        <v>580440.24</v>
      </c>
      <c r="G721" t="str">
        <f>_xlfn.XLOOKUP(Metas[[#This Row],[Nombre Producto]],'Catalogo de Productos'!A:A,'Catalogo de Productos'!F:F,0,0)</f>
        <v>NEBULIZADORES</v>
      </c>
    </row>
    <row r="722" spans="1:7" x14ac:dyDescent="0.25">
      <c r="A722" s="5">
        <v>46053</v>
      </c>
      <c r="B722" t="s">
        <v>18</v>
      </c>
      <c r="C722" t="s">
        <v>196</v>
      </c>
      <c r="D722">
        <v>234</v>
      </c>
      <c r="E722">
        <v>525.59</v>
      </c>
      <c r="F722" s="6">
        <f t="shared" si="35"/>
        <v>122988.06000000001</v>
      </c>
      <c r="G722" t="str">
        <f>_xlfn.XLOOKUP(Metas[[#This Row],[Nombre Producto]],'Catalogo de Productos'!A:A,'Catalogo de Productos'!F:F,0,0)</f>
        <v>NEBULIZADORES</v>
      </c>
    </row>
    <row r="723" spans="1:7" x14ac:dyDescent="0.25">
      <c r="A723" s="5">
        <v>46053</v>
      </c>
      <c r="B723" t="s">
        <v>23</v>
      </c>
      <c r="C723" t="s">
        <v>196</v>
      </c>
      <c r="D723">
        <v>2160</v>
      </c>
      <c r="E723">
        <v>70.05</v>
      </c>
      <c r="F723" s="6">
        <f t="shared" si="35"/>
        <v>151308</v>
      </c>
      <c r="G723" t="str">
        <f>_xlfn.XLOOKUP(Metas[[#This Row],[Nombre Producto]],'Catalogo de Productos'!A:A,'Catalogo de Productos'!F:F,0,0)</f>
        <v>TERMOMETROS</v>
      </c>
    </row>
    <row r="724" spans="1:7" x14ac:dyDescent="0.25">
      <c r="A724" s="5">
        <v>46081</v>
      </c>
      <c r="B724" t="s">
        <v>17</v>
      </c>
      <c r="C724" t="s">
        <v>196</v>
      </c>
      <c r="D724">
        <v>1374</v>
      </c>
      <c r="E724">
        <v>498.65999999999997</v>
      </c>
      <c r="F724" s="6">
        <f t="shared" si="35"/>
        <v>685158.84</v>
      </c>
      <c r="G724" t="str">
        <f>_xlfn.XLOOKUP(Metas[[#This Row],[Nombre Producto]],'Catalogo de Productos'!A:A,'Catalogo de Productos'!F:F,0,0)</f>
        <v>NEBULIZADORES</v>
      </c>
    </row>
    <row r="725" spans="1:7" x14ac:dyDescent="0.25">
      <c r="A725" s="5">
        <v>46112</v>
      </c>
      <c r="B725" t="s">
        <v>17</v>
      </c>
      <c r="C725" t="s">
        <v>196</v>
      </c>
      <c r="D725">
        <v>576</v>
      </c>
      <c r="E725">
        <v>498.65999999999997</v>
      </c>
      <c r="F725" s="6">
        <f t="shared" si="35"/>
        <v>287228.15999999997</v>
      </c>
      <c r="G725" t="str">
        <f>_xlfn.XLOOKUP(Metas[[#This Row],[Nombre Producto]],'Catalogo de Productos'!A:A,'Catalogo de Productos'!F:F,0,0)</f>
        <v>NEBULIZADORES</v>
      </c>
    </row>
    <row r="726" spans="1:7" x14ac:dyDescent="0.25">
      <c r="A726" s="5">
        <v>46142</v>
      </c>
      <c r="B726" t="s">
        <v>17</v>
      </c>
      <c r="C726" t="s">
        <v>196</v>
      </c>
      <c r="D726">
        <v>216</v>
      </c>
      <c r="E726">
        <v>498.65999999999997</v>
      </c>
      <c r="F726" s="6">
        <f t="shared" si="35"/>
        <v>107710.56</v>
      </c>
      <c r="G726" t="str">
        <f>_xlfn.XLOOKUP(Metas[[#This Row],[Nombre Producto]],'Catalogo de Productos'!A:A,'Catalogo de Productos'!F:F,0,0)</f>
        <v>NEBULIZADORES</v>
      </c>
    </row>
    <row r="727" spans="1:7" x14ac:dyDescent="0.25">
      <c r="A727" s="5">
        <v>46173</v>
      </c>
      <c r="B727" t="s">
        <v>17</v>
      </c>
      <c r="C727" t="s">
        <v>196</v>
      </c>
      <c r="D727">
        <v>192</v>
      </c>
      <c r="E727">
        <v>498.65999999999997</v>
      </c>
      <c r="F727" s="6">
        <f t="shared" si="35"/>
        <v>95742.720000000001</v>
      </c>
      <c r="G727" t="str">
        <f>_xlfn.XLOOKUP(Metas[[#This Row],[Nombre Producto]],'Catalogo de Productos'!A:A,'Catalogo de Productos'!F:F,0,0)</f>
        <v>NEBULIZADORES</v>
      </c>
    </row>
    <row r="728" spans="1:7" x14ac:dyDescent="0.25">
      <c r="A728" s="5">
        <v>46203</v>
      </c>
      <c r="B728" t="s">
        <v>17</v>
      </c>
      <c r="C728" t="s">
        <v>196</v>
      </c>
      <c r="D728">
        <v>276</v>
      </c>
      <c r="E728">
        <v>498.65999999999997</v>
      </c>
      <c r="F728" s="6">
        <f t="shared" si="35"/>
        <v>137630.16</v>
      </c>
      <c r="G728" t="str">
        <f>_xlfn.XLOOKUP(Metas[[#This Row],[Nombre Producto]],'Catalogo de Productos'!A:A,'Catalogo de Productos'!F:F,0,0)</f>
        <v>NEBULIZADORES</v>
      </c>
    </row>
    <row r="729" spans="1:7" x14ac:dyDescent="0.25">
      <c r="A729" s="5">
        <v>46234</v>
      </c>
      <c r="B729" t="s">
        <v>17</v>
      </c>
      <c r="C729" t="s">
        <v>46</v>
      </c>
      <c r="D729">
        <v>264</v>
      </c>
      <c r="E729">
        <v>498.65999999999997</v>
      </c>
      <c r="F729" s="6">
        <f t="shared" si="35"/>
        <v>131646.24</v>
      </c>
      <c r="G729" t="str">
        <f>_xlfn.XLOOKUP(Metas[[#This Row],[Nombre Producto]],'Catalogo de Productos'!A:A,'Catalogo de Productos'!F:F,0,0)</f>
        <v>NEBULIZADORES</v>
      </c>
    </row>
    <row r="730" spans="1:7" x14ac:dyDescent="0.25">
      <c r="A730" s="5">
        <v>46265</v>
      </c>
      <c r="B730" t="s">
        <v>17</v>
      </c>
      <c r="C730" t="s">
        <v>46</v>
      </c>
      <c r="D730">
        <v>168</v>
      </c>
      <c r="E730">
        <v>498.65999999999997</v>
      </c>
      <c r="F730" s="6">
        <f t="shared" si="35"/>
        <v>83774.87999999999</v>
      </c>
      <c r="G730" t="str">
        <f>_xlfn.XLOOKUP(Metas[[#This Row],[Nombre Producto]],'Catalogo de Productos'!A:A,'Catalogo de Productos'!F:F,0,0)</f>
        <v>NEBULIZADORES</v>
      </c>
    </row>
    <row r="731" spans="1:7" x14ac:dyDescent="0.25">
      <c r="A731" s="5">
        <v>46295</v>
      </c>
      <c r="B731" t="s">
        <v>17</v>
      </c>
      <c r="C731" t="s">
        <v>46</v>
      </c>
      <c r="D731">
        <v>306</v>
      </c>
      <c r="E731">
        <v>498.65999999999997</v>
      </c>
      <c r="F731" s="6">
        <f t="shared" si="35"/>
        <v>152589.96</v>
      </c>
      <c r="G731" t="str">
        <f>_xlfn.XLOOKUP(Metas[[#This Row],[Nombre Producto]],'Catalogo de Productos'!A:A,'Catalogo de Productos'!F:F,0,0)</f>
        <v>NEBULIZADORES</v>
      </c>
    </row>
    <row r="732" spans="1:7" x14ac:dyDescent="0.25">
      <c r="A732" s="5">
        <v>46326</v>
      </c>
      <c r="B732" t="s">
        <v>17</v>
      </c>
      <c r="C732" t="s">
        <v>46</v>
      </c>
      <c r="D732">
        <v>864</v>
      </c>
      <c r="E732">
        <v>498.65999999999997</v>
      </c>
      <c r="F732" s="6">
        <f t="shared" si="35"/>
        <v>430842.24</v>
      </c>
      <c r="G732" t="str">
        <f>_xlfn.XLOOKUP(Metas[[#This Row],[Nombre Producto]],'Catalogo de Productos'!A:A,'Catalogo de Productos'!F:F,0,0)</f>
        <v>NEBULIZADORES</v>
      </c>
    </row>
    <row r="733" spans="1:7" x14ac:dyDescent="0.25">
      <c r="A733" s="5">
        <v>46356</v>
      </c>
      <c r="B733" t="s">
        <v>17</v>
      </c>
      <c r="C733" t="s">
        <v>46</v>
      </c>
      <c r="D733">
        <v>984</v>
      </c>
      <c r="E733">
        <v>498.65999999999997</v>
      </c>
      <c r="F733" s="6">
        <f t="shared" si="35"/>
        <v>490681.43999999994</v>
      </c>
      <c r="G733" t="str">
        <f>_xlfn.XLOOKUP(Metas[[#This Row],[Nombre Producto]],'Catalogo de Productos'!A:A,'Catalogo de Productos'!F:F,0,0)</f>
        <v>NEBULIZADORES</v>
      </c>
    </row>
    <row r="734" spans="1:7" x14ac:dyDescent="0.25">
      <c r="A734" s="5">
        <v>46387</v>
      </c>
      <c r="B734" t="s">
        <v>17</v>
      </c>
      <c r="C734" t="s">
        <v>46</v>
      </c>
      <c r="D734">
        <v>1134</v>
      </c>
      <c r="E734">
        <v>498.65999999999997</v>
      </c>
      <c r="F734" s="6">
        <f t="shared" si="35"/>
        <v>565480.43999999994</v>
      </c>
      <c r="G734" t="str">
        <f>_xlfn.XLOOKUP(Metas[[#This Row],[Nombre Producto]],'Catalogo de Productos'!A:A,'Catalogo de Productos'!F:F,0,0)</f>
        <v>NEBULIZADORES</v>
      </c>
    </row>
    <row r="735" spans="1:7" x14ac:dyDescent="0.25">
      <c r="A735" s="5">
        <v>46081</v>
      </c>
      <c r="B735" t="s">
        <v>18</v>
      </c>
      <c r="C735" t="s">
        <v>196</v>
      </c>
      <c r="D735">
        <v>906</v>
      </c>
      <c r="E735">
        <v>525.59</v>
      </c>
      <c r="F735" s="6">
        <f t="shared" si="35"/>
        <v>476184.54000000004</v>
      </c>
      <c r="G735" t="str">
        <f>_xlfn.XLOOKUP(Metas[[#This Row],[Nombre Producto]],'Catalogo de Productos'!A:A,'Catalogo de Productos'!F:F,0,0)</f>
        <v>NEBULIZADORES</v>
      </c>
    </row>
    <row r="736" spans="1:7" x14ac:dyDescent="0.25">
      <c r="A736" s="5">
        <v>46112</v>
      </c>
      <c r="B736" t="s">
        <v>18</v>
      </c>
      <c r="C736" t="s">
        <v>196</v>
      </c>
      <c r="D736">
        <v>420</v>
      </c>
      <c r="E736">
        <v>525.59</v>
      </c>
      <c r="F736" s="6">
        <f t="shared" si="35"/>
        <v>220747.80000000002</v>
      </c>
      <c r="G736" t="str">
        <f>_xlfn.XLOOKUP(Metas[[#This Row],[Nombre Producto]],'Catalogo de Productos'!A:A,'Catalogo de Productos'!F:F,0,0)</f>
        <v>NEBULIZADORES</v>
      </c>
    </row>
    <row r="737" spans="1:7" x14ac:dyDescent="0.25">
      <c r="A737" s="5">
        <v>46142</v>
      </c>
      <c r="B737" t="s">
        <v>18</v>
      </c>
      <c r="C737" t="s">
        <v>196</v>
      </c>
      <c r="D737">
        <v>234</v>
      </c>
      <c r="E737">
        <v>525.59</v>
      </c>
      <c r="F737" s="6">
        <f t="shared" si="35"/>
        <v>122988.06000000001</v>
      </c>
      <c r="G737" t="str">
        <f>_xlfn.XLOOKUP(Metas[[#This Row],[Nombre Producto]],'Catalogo de Productos'!A:A,'Catalogo de Productos'!F:F,0,0)</f>
        <v>NEBULIZADORES</v>
      </c>
    </row>
    <row r="738" spans="1:7" x14ac:dyDescent="0.25">
      <c r="A738" s="5">
        <v>46173</v>
      </c>
      <c r="B738" t="s">
        <v>18</v>
      </c>
      <c r="C738" t="s">
        <v>196</v>
      </c>
      <c r="D738">
        <v>144</v>
      </c>
      <c r="E738">
        <v>525.59</v>
      </c>
      <c r="F738" s="6">
        <f t="shared" si="35"/>
        <v>75684.960000000006</v>
      </c>
      <c r="G738" t="str">
        <f>_xlfn.XLOOKUP(Metas[[#This Row],[Nombre Producto]],'Catalogo de Productos'!A:A,'Catalogo de Productos'!F:F,0,0)</f>
        <v>NEBULIZADORES</v>
      </c>
    </row>
    <row r="739" spans="1:7" x14ac:dyDescent="0.25">
      <c r="A739" s="5">
        <v>46203</v>
      </c>
      <c r="B739" t="s">
        <v>18</v>
      </c>
      <c r="C739" t="s">
        <v>196</v>
      </c>
      <c r="D739">
        <v>198</v>
      </c>
      <c r="E739">
        <v>525.59</v>
      </c>
      <c r="F739" s="6">
        <f t="shared" si="35"/>
        <v>104066.82</v>
      </c>
      <c r="G739" t="str">
        <f>_xlfn.XLOOKUP(Metas[[#This Row],[Nombre Producto]],'Catalogo de Productos'!A:A,'Catalogo de Productos'!F:F,0,0)</f>
        <v>NEBULIZADORES</v>
      </c>
    </row>
    <row r="740" spans="1:7" x14ac:dyDescent="0.25">
      <c r="A740" s="5">
        <v>46234</v>
      </c>
      <c r="B740" t="s">
        <v>18</v>
      </c>
      <c r="C740" t="s">
        <v>196</v>
      </c>
      <c r="D740">
        <v>198</v>
      </c>
      <c r="E740">
        <v>525.59</v>
      </c>
      <c r="F740" s="6">
        <f t="shared" si="35"/>
        <v>104066.82</v>
      </c>
      <c r="G740" t="str">
        <f>_xlfn.XLOOKUP(Metas[[#This Row],[Nombre Producto]],'Catalogo de Productos'!A:A,'Catalogo de Productos'!F:F,0,0)</f>
        <v>NEBULIZADORES</v>
      </c>
    </row>
    <row r="741" spans="1:7" x14ac:dyDescent="0.25">
      <c r="A741" s="5">
        <v>46265</v>
      </c>
      <c r="B741" t="s">
        <v>18</v>
      </c>
      <c r="C741" t="s">
        <v>196</v>
      </c>
      <c r="D741">
        <v>96</v>
      </c>
      <c r="E741">
        <v>525.59</v>
      </c>
      <c r="F741" s="6">
        <f t="shared" si="35"/>
        <v>50456.639999999999</v>
      </c>
      <c r="G741" t="str">
        <f>_xlfn.XLOOKUP(Metas[[#This Row],[Nombre Producto]],'Catalogo de Productos'!A:A,'Catalogo de Productos'!F:F,0,0)</f>
        <v>NEBULIZADORES</v>
      </c>
    </row>
    <row r="742" spans="1:7" x14ac:dyDescent="0.25">
      <c r="A742" s="5">
        <v>46295</v>
      </c>
      <c r="B742" t="s">
        <v>18</v>
      </c>
      <c r="C742" t="s">
        <v>46</v>
      </c>
      <c r="D742">
        <v>168</v>
      </c>
      <c r="E742">
        <v>525.59</v>
      </c>
      <c r="F742" s="6">
        <f t="shared" si="35"/>
        <v>88299.12000000001</v>
      </c>
      <c r="G742" t="str">
        <f>_xlfn.XLOOKUP(Metas[[#This Row],[Nombre Producto]],'Catalogo de Productos'!A:A,'Catalogo de Productos'!F:F,0,0)</f>
        <v>NEBULIZADORES</v>
      </c>
    </row>
    <row r="743" spans="1:7" x14ac:dyDescent="0.25">
      <c r="A743" s="5">
        <v>46326</v>
      </c>
      <c r="B743" t="s">
        <v>18</v>
      </c>
      <c r="C743" t="s">
        <v>46</v>
      </c>
      <c r="D743">
        <v>900</v>
      </c>
      <c r="E743">
        <v>525.59</v>
      </c>
      <c r="F743" s="6">
        <f t="shared" si="35"/>
        <v>473031</v>
      </c>
      <c r="G743" t="str">
        <f>_xlfn.XLOOKUP(Metas[[#This Row],[Nombre Producto]],'Catalogo de Productos'!A:A,'Catalogo de Productos'!F:F,0,0)</f>
        <v>NEBULIZADORES</v>
      </c>
    </row>
    <row r="744" spans="1:7" x14ac:dyDescent="0.25">
      <c r="A744" s="5">
        <v>46356</v>
      </c>
      <c r="B744" t="s">
        <v>18</v>
      </c>
      <c r="C744" t="s">
        <v>46</v>
      </c>
      <c r="D744">
        <v>660</v>
      </c>
      <c r="E744">
        <v>525.59</v>
      </c>
      <c r="F744" s="6">
        <f t="shared" si="35"/>
        <v>346889.4</v>
      </c>
      <c r="G744" t="str">
        <f>_xlfn.XLOOKUP(Metas[[#This Row],[Nombre Producto]],'Catalogo de Productos'!A:A,'Catalogo de Productos'!F:F,0,0)</f>
        <v>NEBULIZADORES</v>
      </c>
    </row>
    <row r="745" spans="1:7" x14ac:dyDescent="0.25">
      <c r="A745" s="5">
        <v>46387</v>
      </c>
      <c r="B745" t="s">
        <v>18</v>
      </c>
      <c r="C745" t="s">
        <v>46</v>
      </c>
      <c r="D745">
        <v>960</v>
      </c>
      <c r="E745">
        <v>525.59</v>
      </c>
      <c r="F745" s="6">
        <f t="shared" si="35"/>
        <v>504566.4</v>
      </c>
      <c r="G745" t="str">
        <f>_xlfn.XLOOKUP(Metas[[#This Row],[Nombre Producto]],'Catalogo de Productos'!A:A,'Catalogo de Productos'!F:F,0,0)</f>
        <v>NEBULIZADORES</v>
      </c>
    </row>
    <row r="746" spans="1:7" x14ac:dyDescent="0.25">
      <c r="A746" s="5">
        <v>46081</v>
      </c>
      <c r="B746" t="s">
        <v>23</v>
      </c>
      <c r="C746" t="s">
        <v>196</v>
      </c>
      <c r="D746">
        <v>2400</v>
      </c>
      <c r="E746">
        <v>70.05</v>
      </c>
      <c r="F746" s="6">
        <f t="shared" si="35"/>
        <v>168120</v>
      </c>
      <c r="G746" t="str">
        <f>_xlfn.XLOOKUP(Metas[[#This Row],[Nombre Producto]],'Catalogo de Productos'!A:A,'Catalogo de Productos'!F:F,0,0)</f>
        <v>TERMOMETROS</v>
      </c>
    </row>
    <row r="747" spans="1:7" x14ac:dyDescent="0.25">
      <c r="A747" s="5">
        <v>46112</v>
      </c>
      <c r="B747" t="s">
        <v>23</v>
      </c>
      <c r="C747" t="s">
        <v>196</v>
      </c>
      <c r="D747">
        <v>3120</v>
      </c>
      <c r="E747">
        <v>70.05</v>
      </c>
      <c r="F747" s="6">
        <f t="shared" si="35"/>
        <v>218556</v>
      </c>
      <c r="G747" t="str">
        <f>_xlfn.XLOOKUP(Metas[[#This Row],[Nombre Producto]],'Catalogo de Productos'!A:A,'Catalogo de Productos'!F:F,0,0)</f>
        <v>TERMOMETROS</v>
      </c>
    </row>
    <row r="748" spans="1:7" x14ac:dyDescent="0.25">
      <c r="A748" s="5">
        <v>46142</v>
      </c>
      <c r="B748" t="s">
        <v>23</v>
      </c>
      <c r="C748" t="s">
        <v>196</v>
      </c>
      <c r="D748">
        <v>3120</v>
      </c>
      <c r="E748">
        <v>70.05</v>
      </c>
      <c r="F748" s="6">
        <f t="shared" si="35"/>
        <v>218556</v>
      </c>
      <c r="G748" t="str">
        <f>_xlfn.XLOOKUP(Metas[[#This Row],[Nombre Producto]],'Catalogo de Productos'!A:A,'Catalogo de Productos'!F:F,0,0)</f>
        <v>TERMOMETROS</v>
      </c>
    </row>
    <row r="749" spans="1:7" x14ac:dyDescent="0.25">
      <c r="A749" s="5">
        <v>46173</v>
      </c>
      <c r="B749" t="s">
        <v>23</v>
      </c>
      <c r="C749" t="s">
        <v>196</v>
      </c>
      <c r="D749">
        <v>3120</v>
      </c>
      <c r="E749">
        <v>70.05</v>
      </c>
      <c r="F749" s="6">
        <f t="shared" si="35"/>
        <v>218556</v>
      </c>
      <c r="G749" t="str">
        <f>_xlfn.XLOOKUP(Metas[[#This Row],[Nombre Producto]],'Catalogo de Productos'!A:A,'Catalogo de Productos'!F:F,0,0)</f>
        <v>TERMOMETROS</v>
      </c>
    </row>
    <row r="750" spans="1:7" x14ac:dyDescent="0.25">
      <c r="A750" s="5">
        <v>46203</v>
      </c>
      <c r="B750" t="s">
        <v>23</v>
      </c>
      <c r="C750" t="s">
        <v>196</v>
      </c>
      <c r="D750">
        <v>2400</v>
      </c>
      <c r="E750">
        <v>70.05</v>
      </c>
      <c r="F750" s="6">
        <f t="shared" si="35"/>
        <v>168120</v>
      </c>
      <c r="G750" t="str">
        <f>_xlfn.XLOOKUP(Metas[[#This Row],[Nombre Producto]],'Catalogo de Productos'!A:A,'Catalogo de Productos'!F:F,0,0)</f>
        <v>TERMOMETROS</v>
      </c>
    </row>
    <row r="751" spans="1:7" x14ac:dyDescent="0.25">
      <c r="A751" s="5">
        <v>46234</v>
      </c>
      <c r="B751" t="s">
        <v>23</v>
      </c>
      <c r="C751" t="s">
        <v>196</v>
      </c>
      <c r="D751">
        <v>2160</v>
      </c>
      <c r="E751">
        <v>70.05</v>
      </c>
      <c r="F751" s="6">
        <f t="shared" si="35"/>
        <v>151308</v>
      </c>
      <c r="G751" t="str">
        <f>_xlfn.XLOOKUP(Metas[[#This Row],[Nombre Producto]],'Catalogo de Productos'!A:A,'Catalogo de Productos'!F:F,0,0)</f>
        <v>TERMOMETROS</v>
      </c>
    </row>
    <row r="752" spans="1:7" x14ac:dyDescent="0.25">
      <c r="A752" s="5">
        <v>46265</v>
      </c>
      <c r="B752" t="s">
        <v>23</v>
      </c>
      <c r="C752" t="s">
        <v>46</v>
      </c>
      <c r="D752">
        <v>1440</v>
      </c>
      <c r="E752">
        <v>70.05</v>
      </c>
      <c r="F752" s="6">
        <f t="shared" si="35"/>
        <v>100872</v>
      </c>
      <c r="G752" t="str">
        <f>_xlfn.XLOOKUP(Metas[[#This Row],[Nombre Producto]],'Catalogo de Productos'!A:A,'Catalogo de Productos'!F:F,0,0)</f>
        <v>TERMOMETROS</v>
      </c>
    </row>
    <row r="753" spans="1:7" x14ac:dyDescent="0.25">
      <c r="A753" s="5">
        <v>46295</v>
      </c>
      <c r="B753" t="s">
        <v>23</v>
      </c>
      <c r="C753" t="s">
        <v>46</v>
      </c>
      <c r="D753">
        <v>1680</v>
      </c>
      <c r="E753">
        <v>70.05</v>
      </c>
      <c r="F753" s="6">
        <f t="shared" si="35"/>
        <v>117684</v>
      </c>
      <c r="G753" t="str">
        <f>_xlfn.XLOOKUP(Metas[[#This Row],[Nombre Producto]],'Catalogo de Productos'!A:A,'Catalogo de Productos'!F:F,0,0)</f>
        <v>TERMOMETROS</v>
      </c>
    </row>
    <row r="754" spans="1:7" x14ac:dyDescent="0.25">
      <c r="A754" s="5">
        <v>46326</v>
      </c>
      <c r="B754" t="s">
        <v>23</v>
      </c>
      <c r="C754" t="s">
        <v>46</v>
      </c>
      <c r="D754">
        <v>3600</v>
      </c>
      <c r="E754">
        <v>70.05</v>
      </c>
      <c r="F754" s="6">
        <f t="shared" si="35"/>
        <v>252180</v>
      </c>
      <c r="G754" t="str">
        <f>_xlfn.XLOOKUP(Metas[[#This Row],[Nombre Producto]],'Catalogo de Productos'!A:A,'Catalogo de Productos'!F:F,0,0)</f>
        <v>TERMOMETROS</v>
      </c>
    </row>
    <row r="755" spans="1:7" x14ac:dyDescent="0.25">
      <c r="A755" s="5">
        <v>46356</v>
      </c>
      <c r="B755" t="s">
        <v>23</v>
      </c>
      <c r="C755" t="s">
        <v>46</v>
      </c>
      <c r="D755">
        <v>2400</v>
      </c>
      <c r="E755">
        <v>70.05</v>
      </c>
      <c r="F755" s="6">
        <f t="shared" si="35"/>
        <v>168120</v>
      </c>
      <c r="G755" t="str">
        <f>_xlfn.XLOOKUP(Metas[[#This Row],[Nombre Producto]],'Catalogo de Productos'!A:A,'Catalogo de Productos'!F:F,0,0)</f>
        <v>TERMOMETROS</v>
      </c>
    </row>
    <row r="756" spans="1:7" x14ac:dyDescent="0.25">
      <c r="A756" s="5">
        <v>46387</v>
      </c>
      <c r="B756" t="s">
        <v>23</v>
      </c>
      <c r="C756" t="s">
        <v>46</v>
      </c>
      <c r="D756">
        <v>3120</v>
      </c>
      <c r="E756">
        <v>70.05</v>
      </c>
      <c r="F756" s="6">
        <f t="shared" si="35"/>
        <v>218556</v>
      </c>
      <c r="G756" t="str">
        <f>_xlfn.XLOOKUP(Metas[[#This Row],[Nombre Producto]],'Catalogo de Productos'!A:A,'Catalogo de Productos'!F:F,0,0)</f>
        <v>TERMOMETROS</v>
      </c>
    </row>
    <row r="757" spans="1:7" x14ac:dyDescent="0.25">
      <c r="A757" s="5">
        <v>46053</v>
      </c>
      <c r="B757" t="s">
        <v>16</v>
      </c>
      <c r="C757" t="s">
        <v>52</v>
      </c>
      <c r="D757">
        <v>58</v>
      </c>
      <c r="E757">
        <v>599.94000000000005</v>
      </c>
      <c r="F757" s="6">
        <f t="shared" si="35"/>
        <v>34796.520000000004</v>
      </c>
      <c r="G757" t="str">
        <f>_xlfn.XLOOKUP(Metas[[#This Row],[Nombre Producto]],'Catalogo de Productos'!A:A,'Catalogo de Productos'!F:F,0,0)</f>
        <v>NEBULIZADORES</v>
      </c>
    </row>
    <row r="758" spans="1:7" x14ac:dyDescent="0.25">
      <c r="A758" s="5">
        <v>46081</v>
      </c>
      <c r="B758" t="s">
        <v>16</v>
      </c>
      <c r="C758" t="s">
        <v>52</v>
      </c>
      <c r="D758">
        <v>60</v>
      </c>
      <c r="E758">
        <v>599.94000000000005</v>
      </c>
      <c r="F758" s="6">
        <f t="shared" si="35"/>
        <v>35996.400000000001</v>
      </c>
      <c r="G758" t="str">
        <f>_xlfn.XLOOKUP(Metas[[#This Row],[Nombre Producto]],'Catalogo de Productos'!A:A,'Catalogo de Productos'!F:F,0,0)</f>
        <v>NEBULIZADORES</v>
      </c>
    </row>
    <row r="759" spans="1:7" x14ac:dyDescent="0.25">
      <c r="A759" s="5">
        <v>46112</v>
      </c>
      <c r="B759" t="s">
        <v>16</v>
      </c>
      <c r="C759" t="s">
        <v>52</v>
      </c>
      <c r="D759">
        <v>66</v>
      </c>
      <c r="E759">
        <v>599.94000000000005</v>
      </c>
      <c r="F759" s="6">
        <f t="shared" si="35"/>
        <v>39596.04</v>
      </c>
      <c r="G759" t="str">
        <f>_xlfn.XLOOKUP(Metas[[#This Row],[Nombre Producto]],'Catalogo de Productos'!A:A,'Catalogo de Productos'!F:F,0,0)</f>
        <v>NEBULIZADORES</v>
      </c>
    </row>
    <row r="760" spans="1:7" x14ac:dyDescent="0.25">
      <c r="A760" s="5">
        <v>46142</v>
      </c>
      <c r="B760" t="s">
        <v>16</v>
      </c>
      <c r="C760" t="s">
        <v>52</v>
      </c>
      <c r="D760">
        <v>72</v>
      </c>
      <c r="E760">
        <v>599.94000000000005</v>
      </c>
      <c r="F760" s="6">
        <f t="shared" si="35"/>
        <v>43195.680000000008</v>
      </c>
      <c r="G760" t="str">
        <f>_xlfn.XLOOKUP(Metas[[#This Row],[Nombre Producto]],'Catalogo de Productos'!A:A,'Catalogo de Productos'!F:F,0,0)</f>
        <v>NEBULIZADORES</v>
      </c>
    </row>
    <row r="761" spans="1:7" x14ac:dyDescent="0.25">
      <c r="A761" s="5">
        <v>46173</v>
      </c>
      <c r="B761" t="s">
        <v>16</v>
      </c>
      <c r="C761" t="s">
        <v>52</v>
      </c>
      <c r="D761">
        <v>78</v>
      </c>
      <c r="E761">
        <v>599.94000000000005</v>
      </c>
      <c r="F761" s="6">
        <f t="shared" si="35"/>
        <v>46795.320000000007</v>
      </c>
      <c r="G761" t="str">
        <f>_xlfn.XLOOKUP(Metas[[#This Row],[Nombre Producto]],'Catalogo de Productos'!A:A,'Catalogo de Productos'!F:F,0,0)</f>
        <v>NEBULIZADORES</v>
      </c>
    </row>
    <row r="762" spans="1:7" x14ac:dyDescent="0.25">
      <c r="A762" s="5">
        <v>46203</v>
      </c>
      <c r="B762" t="s">
        <v>16</v>
      </c>
      <c r="C762" t="s">
        <v>52</v>
      </c>
      <c r="D762">
        <v>84</v>
      </c>
      <c r="E762">
        <v>599.94000000000005</v>
      </c>
      <c r="F762" s="6">
        <f t="shared" si="35"/>
        <v>50394.960000000006</v>
      </c>
      <c r="G762" t="str">
        <f>_xlfn.XLOOKUP(Metas[[#This Row],[Nombre Producto]],'Catalogo de Productos'!A:A,'Catalogo de Productos'!F:F,0,0)</f>
        <v>NEBULIZADORES</v>
      </c>
    </row>
    <row r="763" spans="1:7" x14ac:dyDescent="0.25">
      <c r="A763" s="5">
        <v>46234</v>
      </c>
      <c r="B763" t="s">
        <v>16</v>
      </c>
      <c r="C763" t="s">
        <v>52</v>
      </c>
      <c r="D763">
        <v>90</v>
      </c>
      <c r="E763">
        <v>599.94000000000005</v>
      </c>
      <c r="F763" s="6">
        <f t="shared" si="35"/>
        <v>53994.600000000006</v>
      </c>
      <c r="G763" t="str">
        <f>_xlfn.XLOOKUP(Metas[[#This Row],[Nombre Producto]],'Catalogo de Productos'!A:A,'Catalogo de Productos'!F:F,0,0)</f>
        <v>NEBULIZADORES</v>
      </c>
    </row>
    <row r="764" spans="1:7" x14ac:dyDescent="0.25">
      <c r="A764" s="5">
        <v>46265</v>
      </c>
      <c r="B764" t="s">
        <v>16</v>
      </c>
      <c r="C764" t="s">
        <v>52</v>
      </c>
      <c r="D764">
        <v>96</v>
      </c>
      <c r="E764">
        <v>599.94000000000005</v>
      </c>
      <c r="F764" s="6">
        <f t="shared" si="35"/>
        <v>57594.240000000005</v>
      </c>
      <c r="G764" t="str">
        <f>_xlfn.XLOOKUP(Metas[[#This Row],[Nombre Producto]],'Catalogo de Productos'!A:A,'Catalogo de Productos'!F:F,0,0)</f>
        <v>NEBULIZADORES</v>
      </c>
    </row>
    <row r="765" spans="1:7" x14ac:dyDescent="0.25">
      <c r="A765" s="5">
        <v>46295</v>
      </c>
      <c r="B765" t="s">
        <v>16</v>
      </c>
      <c r="C765" t="s">
        <v>52</v>
      </c>
      <c r="D765">
        <v>102</v>
      </c>
      <c r="E765">
        <v>599.94000000000005</v>
      </c>
      <c r="F765" s="6">
        <f t="shared" si="35"/>
        <v>61193.880000000005</v>
      </c>
      <c r="G765" t="str">
        <f>_xlfn.XLOOKUP(Metas[[#This Row],[Nombre Producto]],'Catalogo de Productos'!A:A,'Catalogo de Productos'!F:F,0,0)</f>
        <v>NEBULIZADORES</v>
      </c>
    </row>
    <row r="766" spans="1:7" x14ac:dyDescent="0.25">
      <c r="A766" s="5">
        <v>46326</v>
      </c>
      <c r="B766" t="s">
        <v>16</v>
      </c>
      <c r="C766" t="s">
        <v>52</v>
      </c>
      <c r="D766">
        <v>108</v>
      </c>
      <c r="E766">
        <v>599.94000000000005</v>
      </c>
      <c r="F766" s="6">
        <f t="shared" si="35"/>
        <v>64793.520000000004</v>
      </c>
      <c r="G766" t="str">
        <f>_xlfn.XLOOKUP(Metas[[#This Row],[Nombre Producto]],'Catalogo de Productos'!A:A,'Catalogo de Productos'!F:F,0,0)</f>
        <v>NEBULIZADORES</v>
      </c>
    </row>
    <row r="767" spans="1:7" x14ac:dyDescent="0.25">
      <c r="A767" s="5">
        <v>46356</v>
      </c>
      <c r="B767" t="s">
        <v>16</v>
      </c>
      <c r="C767" t="s">
        <v>52</v>
      </c>
      <c r="D767">
        <v>114</v>
      </c>
      <c r="E767">
        <v>599.94000000000005</v>
      </c>
      <c r="F767" s="6">
        <f t="shared" si="35"/>
        <v>68393.16</v>
      </c>
      <c r="G767" t="str">
        <f>_xlfn.XLOOKUP(Metas[[#This Row],[Nombre Producto]],'Catalogo de Productos'!A:A,'Catalogo de Productos'!F:F,0,0)</f>
        <v>NEBULIZADORES</v>
      </c>
    </row>
    <row r="768" spans="1:7" x14ac:dyDescent="0.25">
      <c r="A768" s="5">
        <v>46387</v>
      </c>
      <c r="B768" t="s">
        <v>16</v>
      </c>
      <c r="C768" t="s">
        <v>52</v>
      </c>
      <c r="D768">
        <v>120</v>
      </c>
      <c r="E768">
        <v>599.94000000000005</v>
      </c>
      <c r="F768" s="6">
        <f t="shared" si="35"/>
        <v>71992.800000000003</v>
      </c>
      <c r="G768" t="str">
        <f>_xlfn.XLOOKUP(Metas[[#This Row],[Nombre Producto]],'Catalogo de Productos'!A:A,'Catalogo de Productos'!F:F,0,0)</f>
        <v>NEBULIZADORES</v>
      </c>
    </row>
    <row r="769" spans="1:7" x14ac:dyDescent="0.25">
      <c r="A769" s="5">
        <v>46053</v>
      </c>
      <c r="B769" t="s">
        <v>15</v>
      </c>
      <c r="C769" t="s">
        <v>52</v>
      </c>
      <c r="D769">
        <v>64</v>
      </c>
      <c r="E769">
        <v>587.41</v>
      </c>
      <c r="F769" s="6">
        <f t="shared" si="35"/>
        <v>37594.239999999998</v>
      </c>
      <c r="G769" t="str">
        <f>_xlfn.XLOOKUP(Metas[[#This Row],[Nombre Producto]],'Catalogo de Productos'!A:A,'Catalogo de Productos'!F:F,0,0)</f>
        <v>NEBULIZADORES</v>
      </c>
    </row>
    <row r="770" spans="1:7" x14ac:dyDescent="0.25">
      <c r="A770" s="5">
        <v>46081</v>
      </c>
      <c r="B770" t="s">
        <v>15</v>
      </c>
      <c r="C770" t="s">
        <v>52</v>
      </c>
      <c r="D770">
        <v>66</v>
      </c>
      <c r="E770">
        <v>587.41</v>
      </c>
      <c r="F770" s="6">
        <f t="shared" si="35"/>
        <v>38769.06</v>
      </c>
      <c r="G770" t="str">
        <f>_xlfn.XLOOKUP(Metas[[#This Row],[Nombre Producto]],'Catalogo de Productos'!A:A,'Catalogo de Productos'!F:F,0,0)</f>
        <v>NEBULIZADORES</v>
      </c>
    </row>
    <row r="771" spans="1:7" x14ac:dyDescent="0.25">
      <c r="A771" s="5">
        <v>46112</v>
      </c>
      <c r="B771" t="s">
        <v>15</v>
      </c>
      <c r="C771" t="s">
        <v>52</v>
      </c>
      <c r="D771">
        <v>72</v>
      </c>
      <c r="E771">
        <v>587.41</v>
      </c>
      <c r="F771" s="6">
        <f t="shared" si="35"/>
        <v>42293.52</v>
      </c>
      <c r="G771" t="str">
        <f>_xlfn.XLOOKUP(Metas[[#This Row],[Nombre Producto]],'Catalogo de Productos'!A:A,'Catalogo de Productos'!F:F,0,0)</f>
        <v>NEBULIZADORES</v>
      </c>
    </row>
    <row r="772" spans="1:7" x14ac:dyDescent="0.25">
      <c r="A772" s="5">
        <v>46142</v>
      </c>
      <c r="B772" t="s">
        <v>15</v>
      </c>
      <c r="C772" t="s">
        <v>52</v>
      </c>
      <c r="D772">
        <v>78</v>
      </c>
      <c r="E772">
        <v>587.41</v>
      </c>
      <c r="F772" s="6">
        <f t="shared" ref="F772:F835" si="36">D772*E772</f>
        <v>45817.979999999996</v>
      </c>
      <c r="G772" t="str">
        <f>_xlfn.XLOOKUP(Metas[[#This Row],[Nombre Producto]],'Catalogo de Productos'!A:A,'Catalogo de Productos'!F:F,0,0)</f>
        <v>NEBULIZADORES</v>
      </c>
    </row>
    <row r="773" spans="1:7" x14ac:dyDescent="0.25">
      <c r="A773" s="5">
        <v>46173</v>
      </c>
      <c r="B773" t="s">
        <v>15</v>
      </c>
      <c r="C773" t="s">
        <v>52</v>
      </c>
      <c r="D773">
        <v>84</v>
      </c>
      <c r="E773">
        <v>587.41</v>
      </c>
      <c r="F773" s="6">
        <f t="shared" si="36"/>
        <v>49342.439999999995</v>
      </c>
      <c r="G773" t="str">
        <f>_xlfn.XLOOKUP(Metas[[#This Row],[Nombre Producto]],'Catalogo de Productos'!A:A,'Catalogo de Productos'!F:F,0,0)</f>
        <v>NEBULIZADORES</v>
      </c>
    </row>
    <row r="774" spans="1:7" x14ac:dyDescent="0.25">
      <c r="A774" s="5">
        <v>46203</v>
      </c>
      <c r="B774" t="s">
        <v>15</v>
      </c>
      <c r="C774" t="s">
        <v>52</v>
      </c>
      <c r="D774">
        <v>90</v>
      </c>
      <c r="E774">
        <v>587.41</v>
      </c>
      <c r="F774" s="6">
        <f t="shared" si="36"/>
        <v>52866.899999999994</v>
      </c>
      <c r="G774" t="str">
        <f>_xlfn.XLOOKUP(Metas[[#This Row],[Nombre Producto]],'Catalogo de Productos'!A:A,'Catalogo de Productos'!F:F,0,0)</f>
        <v>NEBULIZADORES</v>
      </c>
    </row>
    <row r="775" spans="1:7" x14ac:dyDescent="0.25">
      <c r="A775" s="5">
        <v>46234</v>
      </c>
      <c r="B775" t="s">
        <v>15</v>
      </c>
      <c r="C775" t="s">
        <v>52</v>
      </c>
      <c r="D775">
        <v>96</v>
      </c>
      <c r="E775">
        <v>587.41</v>
      </c>
      <c r="F775" s="6">
        <f t="shared" si="36"/>
        <v>56391.360000000001</v>
      </c>
      <c r="G775" t="str">
        <f>_xlfn.XLOOKUP(Metas[[#This Row],[Nombre Producto]],'Catalogo de Productos'!A:A,'Catalogo de Productos'!F:F,0,0)</f>
        <v>NEBULIZADORES</v>
      </c>
    </row>
    <row r="776" spans="1:7" x14ac:dyDescent="0.25">
      <c r="A776" s="5">
        <v>46265</v>
      </c>
      <c r="B776" t="s">
        <v>15</v>
      </c>
      <c r="C776" t="s">
        <v>52</v>
      </c>
      <c r="D776">
        <v>102</v>
      </c>
      <c r="E776">
        <v>587.41</v>
      </c>
      <c r="F776" s="6">
        <f t="shared" si="36"/>
        <v>59915.82</v>
      </c>
      <c r="G776" t="str">
        <f>_xlfn.XLOOKUP(Metas[[#This Row],[Nombre Producto]],'Catalogo de Productos'!A:A,'Catalogo de Productos'!F:F,0,0)</f>
        <v>NEBULIZADORES</v>
      </c>
    </row>
    <row r="777" spans="1:7" x14ac:dyDescent="0.25">
      <c r="A777" s="5">
        <v>46295</v>
      </c>
      <c r="B777" t="s">
        <v>15</v>
      </c>
      <c r="C777" t="s">
        <v>52</v>
      </c>
      <c r="D777">
        <v>108</v>
      </c>
      <c r="E777">
        <v>587.41</v>
      </c>
      <c r="F777" s="6">
        <f t="shared" si="36"/>
        <v>63440.28</v>
      </c>
      <c r="G777" t="str">
        <f>_xlfn.XLOOKUP(Metas[[#This Row],[Nombre Producto]],'Catalogo de Productos'!A:A,'Catalogo de Productos'!F:F,0,0)</f>
        <v>NEBULIZADORES</v>
      </c>
    </row>
    <row r="778" spans="1:7" x14ac:dyDescent="0.25">
      <c r="A778" s="5">
        <v>46326</v>
      </c>
      <c r="B778" t="s">
        <v>15</v>
      </c>
      <c r="C778" t="s">
        <v>52</v>
      </c>
      <c r="D778">
        <v>114</v>
      </c>
      <c r="E778">
        <v>587.41</v>
      </c>
      <c r="F778" s="6">
        <f t="shared" si="36"/>
        <v>66964.739999999991</v>
      </c>
      <c r="G778" t="str">
        <f>_xlfn.XLOOKUP(Metas[[#This Row],[Nombre Producto]],'Catalogo de Productos'!A:A,'Catalogo de Productos'!F:F,0,0)</f>
        <v>NEBULIZADORES</v>
      </c>
    </row>
    <row r="779" spans="1:7" x14ac:dyDescent="0.25">
      <c r="A779" s="5">
        <v>46356</v>
      </c>
      <c r="B779" t="s">
        <v>15</v>
      </c>
      <c r="C779" t="s">
        <v>52</v>
      </c>
      <c r="D779">
        <v>120</v>
      </c>
      <c r="E779">
        <v>587.41</v>
      </c>
      <c r="F779" s="6">
        <f t="shared" si="36"/>
        <v>70489.2</v>
      </c>
      <c r="G779" t="str">
        <f>_xlfn.XLOOKUP(Metas[[#This Row],[Nombre Producto]],'Catalogo de Productos'!A:A,'Catalogo de Productos'!F:F,0,0)</f>
        <v>NEBULIZADORES</v>
      </c>
    </row>
    <row r="780" spans="1:7" x14ac:dyDescent="0.25">
      <c r="A780" s="5">
        <v>46387</v>
      </c>
      <c r="B780" t="s">
        <v>15</v>
      </c>
      <c r="C780" t="s">
        <v>52</v>
      </c>
      <c r="D780">
        <v>126</v>
      </c>
      <c r="E780">
        <v>587.41</v>
      </c>
      <c r="F780" s="6">
        <f t="shared" si="36"/>
        <v>74013.659999999989</v>
      </c>
      <c r="G780" t="str">
        <f>_xlfn.XLOOKUP(Metas[[#This Row],[Nombre Producto]],'Catalogo de Productos'!A:A,'Catalogo de Productos'!F:F,0,0)</f>
        <v>NEBULIZADORES</v>
      </c>
    </row>
    <row r="781" spans="1:7" x14ac:dyDescent="0.25">
      <c r="A781" s="5">
        <v>46053</v>
      </c>
      <c r="B781" t="s">
        <v>18</v>
      </c>
      <c r="C781" t="s">
        <v>52</v>
      </c>
      <c r="D781">
        <v>46.5</v>
      </c>
      <c r="E781">
        <v>646.80999999999995</v>
      </c>
      <c r="F781" s="6">
        <f t="shared" si="36"/>
        <v>30076.664999999997</v>
      </c>
      <c r="G781" t="str">
        <f>_xlfn.XLOOKUP(Metas[[#This Row],[Nombre Producto]],'Catalogo de Productos'!A:A,'Catalogo de Productos'!F:F,0,0)</f>
        <v>NEBULIZADORES</v>
      </c>
    </row>
    <row r="782" spans="1:7" x14ac:dyDescent="0.25">
      <c r="A782" s="5">
        <v>46081</v>
      </c>
      <c r="B782" t="s">
        <v>18</v>
      </c>
      <c r="C782" t="s">
        <v>52</v>
      </c>
      <c r="D782">
        <v>48</v>
      </c>
      <c r="E782">
        <v>646.80999999999995</v>
      </c>
      <c r="F782" s="6">
        <f t="shared" si="36"/>
        <v>31046.879999999997</v>
      </c>
      <c r="G782" t="str">
        <f>_xlfn.XLOOKUP(Metas[[#This Row],[Nombre Producto]],'Catalogo de Productos'!A:A,'Catalogo de Productos'!F:F,0,0)</f>
        <v>NEBULIZADORES</v>
      </c>
    </row>
    <row r="783" spans="1:7" x14ac:dyDescent="0.25">
      <c r="A783" s="5">
        <v>46112</v>
      </c>
      <c r="B783" t="s">
        <v>18</v>
      </c>
      <c r="C783" t="s">
        <v>52</v>
      </c>
      <c r="D783">
        <v>51</v>
      </c>
      <c r="E783">
        <v>646.80999999999995</v>
      </c>
      <c r="F783" s="6">
        <f t="shared" si="36"/>
        <v>32987.31</v>
      </c>
      <c r="G783" t="str">
        <f>_xlfn.XLOOKUP(Metas[[#This Row],[Nombre Producto]],'Catalogo de Productos'!A:A,'Catalogo de Productos'!F:F,0,0)</f>
        <v>NEBULIZADORES</v>
      </c>
    </row>
    <row r="784" spans="1:7" x14ac:dyDescent="0.25">
      <c r="A784" s="5">
        <v>46142</v>
      </c>
      <c r="B784" t="s">
        <v>18</v>
      </c>
      <c r="C784" t="s">
        <v>52</v>
      </c>
      <c r="D784">
        <v>54</v>
      </c>
      <c r="E784">
        <v>646.80999999999995</v>
      </c>
      <c r="F784" s="6">
        <f t="shared" si="36"/>
        <v>34927.74</v>
      </c>
      <c r="G784" t="str">
        <f>_xlfn.XLOOKUP(Metas[[#This Row],[Nombre Producto]],'Catalogo de Productos'!A:A,'Catalogo de Productos'!F:F,0,0)</f>
        <v>NEBULIZADORES</v>
      </c>
    </row>
    <row r="785" spans="1:7" x14ac:dyDescent="0.25">
      <c r="A785" s="5">
        <v>46173</v>
      </c>
      <c r="B785" t="s">
        <v>18</v>
      </c>
      <c r="C785" t="s">
        <v>52</v>
      </c>
      <c r="D785">
        <v>57</v>
      </c>
      <c r="E785">
        <v>646.80999999999995</v>
      </c>
      <c r="F785" s="6">
        <f t="shared" si="36"/>
        <v>36868.17</v>
      </c>
      <c r="G785" t="str">
        <f>_xlfn.XLOOKUP(Metas[[#This Row],[Nombre Producto]],'Catalogo de Productos'!A:A,'Catalogo de Productos'!F:F,0,0)</f>
        <v>NEBULIZADORES</v>
      </c>
    </row>
    <row r="786" spans="1:7" x14ac:dyDescent="0.25">
      <c r="A786" s="5">
        <v>46203</v>
      </c>
      <c r="B786" t="s">
        <v>18</v>
      </c>
      <c r="C786" t="s">
        <v>52</v>
      </c>
      <c r="D786">
        <v>60</v>
      </c>
      <c r="E786">
        <v>646.80999999999995</v>
      </c>
      <c r="F786" s="6">
        <f t="shared" si="36"/>
        <v>38808.6</v>
      </c>
      <c r="G786" t="str">
        <f>_xlfn.XLOOKUP(Metas[[#This Row],[Nombre Producto]],'Catalogo de Productos'!A:A,'Catalogo de Productos'!F:F,0,0)</f>
        <v>NEBULIZADORES</v>
      </c>
    </row>
    <row r="787" spans="1:7" x14ac:dyDescent="0.25">
      <c r="A787" s="5">
        <v>46234</v>
      </c>
      <c r="B787" t="s">
        <v>18</v>
      </c>
      <c r="C787" t="s">
        <v>52</v>
      </c>
      <c r="D787">
        <v>63</v>
      </c>
      <c r="E787">
        <v>646.80999999999995</v>
      </c>
      <c r="F787" s="6">
        <f t="shared" si="36"/>
        <v>40749.03</v>
      </c>
      <c r="G787" t="str">
        <f>_xlfn.XLOOKUP(Metas[[#This Row],[Nombre Producto]],'Catalogo de Productos'!A:A,'Catalogo de Productos'!F:F,0,0)</f>
        <v>NEBULIZADORES</v>
      </c>
    </row>
    <row r="788" spans="1:7" x14ac:dyDescent="0.25">
      <c r="A788" s="5">
        <v>46265</v>
      </c>
      <c r="B788" t="s">
        <v>18</v>
      </c>
      <c r="C788" t="s">
        <v>52</v>
      </c>
      <c r="D788">
        <v>66</v>
      </c>
      <c r="E788">
        <v>646.80999999999995</v>
      </c>
      <c r="F788" s="6">
        <f t="shared" si="36"/>
        <v>42689.46</v>
      </c>
      <c r="G788" t="str">
        <f>_xlfn.XLOOKUP(Metas[[#This Row],[Nombre Producto]],'Catalogo de Productos'!A:A,'Catalogo de Productos'!F:F,0,0)</f>
        <v>NEBULIZADORES</v>
      </c>
    </row>
    <row r="789" spans="1:7" x14ac:dyDescent="0.25">
      <c r="A789" s="5">
        <v>46295</v>
      </c>
      <c r="B789" t="s">
        <v>18</v>
      </c>
      <c r="C789" t="s">
        <v>52</v>
      </c>
      <c r="D789">
        <v>69</v>
      </c>
      <c r="E789">
        <v>646.80999999999995</v>
      </c>
      <c r="F789" s="6">
        <f t="shared" si="36"/>
        <v>44629.89</v>
      </c>
      <c r="G789" t="str">
        <f>_xlfn.XLOOKUP(Metas[[#This Row],[Nombre Producto]],'Catalogo de Productos'!A:A,'Catalogo de Productos'!F:F,0,0)</f>
        <v>NEBULIZADORES</v>
      </c>
    </row>
    <row r="790" spans="1:7" x14ac:dyDescent="0.25">
      <c r="A790" s="5">
        <v>46326</v>
      </c>
      <c r="B790" t="s">
        <v>18</v>
      </c>
      <c r="C790" t="s">
        <v>52</v>
      </c>
      <c r="D790">
        <v>72</v>
      </c>
      <c r="E790">
        <v>646.80999999999995</v>
      </c>
      <c r="F790" s="6">
        <f t="shared" si="36"/>
        <v>46570.319999999992</v>
      </c>
      <c r="G790" t="str">
        <f>_xlfn.XLOOKUP(Metas[[#This Row],[Nombre Producto]],'Catalogo de Productos'!A:A,'Catalogo de Productos'!F:F,0,0)</f>
        <v>NEBULIZADORES</v>
      </c>
    </row>
    <row r="791" spans="1:7" x14ac:dyDescent="0.25">
      <c r="A791" s="5">
        <v>46356</v>
      </c>
      <c r="B791" t="s">
        <v>18</v>
      </c>
      <c r="C791" t="s">
        <v>52</v>
      </c>
      <c r="D791">
        <v>75</v>
      </c>
      <c r="E791">
        <v>646.80999999999995</v>
      </c>
      <c r="F791" s="6">
        <f t="shared" si="36"/>
        <v>48510.749999999993</v>
      </c>
      <c r="G791" t="str">
        <f>_xlfn.XLOOKUP(Metas[[#This Row],[Nombre Producto]],'Catalogo de Productos'!A:A,'Catalogo de Productos'!F:F,0,0)</f>
        <v>NEBULIZADORES</v>
      </c>
    </row>
    <row r="792" spans="1:7" x14ac:dyDescent="0.25">
      <c r="A792" s="5">
        <v>46387</v>
      </c>
      <c r="B792" t="s">
        <v>18</v>
      </c>
      <c r="C792" t="s">
        <v>52</v>
      </c>
      <c r="D792">
        <v>78</v>
      </c>
      <c r="E792">
        <v>646.80999999999995</v>
      </c>
      <c r="F792" s="6">
        <f t="shared" si="36"/>
        <v>50451.179999999993</v>
      </c>
      <c r="G792" t="str">
        <f>_xlfn.XLOOKUP(Metas[[#This Row],[Nombre Producto]],'Catalogo de Productos'!A:A,'Catalogo de Productos'!F:F,0,0)</f>
        <v>NEBULIZADORES</v>
      </c>
    </row>
    <row r="793" spans="1:7" x14ac:dyDescent="0.25">
      <c r="A793" s="5">
        <v>46053</v>
      </c>
      <c r="B793" t="s">
        <v>25</v>
      </c>
      <c r="C793" t="s">
        <v>52</v>
      </c>
      <c r="D793">
        <v>46.5</v>
      </c>
      <c r="E793">
        <v>646.80999999999995</v>
      </c>
      <c r="F793" s="6">
        <f t="shared" si="36"/>
        <v>30076.664999999997</v>
      </c>
      <c r="G793" t="str">
        <f>_xlfn.XLOOKUP(Metas[[#This Row],[Nombre Producto]],'Catalogo de Productos'!A:A,'Catalogo de Productos'!F:F,0,0)</f>
        <v>NEBULIZADORES</v>
      </c>
    </row>
    <row r="794" spans="1:7" x14ac:dyDescent="0.25">
      <c r="A794" s="5">
        <v>46081</v>
      </c>
      <c r="B794" t="s">
        <v>25</v>
      </c>
      <c r="C794" t="s">
        <v>52</v>
      </c>
      <c r="D794">
        <v>48</v>
      </c>
      <c r="E794">
        <v>646.80999999999995</v>
      </c>
      <c r="F794" s="6">
        <f t="shared" si="36"/>
        <v>31046.879999999997</v>
      </c>
      <c r="G794" t="str">
        <f>_xlfn.XLOOKUP(Metas[[#This Row],[Nombre Producto]],'Catalogo de Productos'!A:A,'Catalogo de Productos'!F:F,0,0)</f>
        <v>NEBULIZADORES</v>
      </c>
    </row>
    <row r="795" spans="1:7" x14ac:dyDescent="0.25">
      <c r="A795" s="5">
        <v>46112</v>
      </c>
      <c r="B795" t="s">
        <v>25</v>
      </c>
      <c r="C795" t="s">
        <v>52</v>
      </c>
      <c r="D795">
        <v>51</v>
      </c>
      <c r="E795">
        <v>646.80999999999995</v>
      </c>
      <c r="F795" s="6">
        <f t="shared" si="36"/>
        <v>32987.31</v>
      </c>
      <c r="G795" t="str">
        <f>_xlfn.XLOOKUP(Metas[[#This Row],[Nombre Producto]],'Catalogo de Productos'!A:A,'Catalogo de Productos'!F:F,0,0)</f>
        <v>NEBULIZADORES</v>
      </c>
    </row>
    <row r="796" spans="1:7" x14ac:dyDescent="0.25">
      <c r="A796" s="5">
        <v>46142</v>
      </c>
      <c r="B796" t="s">
        <v>25</v>
      </c>
      <c r="C796" t="s">
        <v>52</v>
      </c>
      <c r="D796">
        <v>54</v>
      </c>
      <c r="E796">
        <v>646.80999999999995</v>
      </c>
      <c r="F796" s="6">
        <f t="shared" si="36"/>
        <v>34927.74</v>
      </c>
      <c r="G796" t="str">
        <f>_xlfn.XLOOKUP(Metas[[#This Row],[Nombre Producto]],'Catalogo de Productos'!A:A,'Catalogo de Productos'!F:F,0,0)</f>
        <v>NEBULIZADORES</v>
      </c>
    </row>
    <row r="797" spans="1:7" x14ac:dyDescent="0.25">
      <c r="A797" s="5">
        <v>46173</v>
      </c>
      <c r="B797" t="s">
        <v>25</v>
      </c>
      <c r="C797" t="s">
        <v>52</v>
      </c>
      <c r="D797">
        <v>57</v>
      </c>
      <c r="E797">
        <v>646.80999999999995</v>
      </c>
      <c r="F797" s="6">
        <f t="shared" si="36"/>
        <v>36868.17</v>
      </c>
      <c r="G797" t="str">
        <f>_xlfn.XLOOKUP(Metas[[#This Row],[Nombre Producto]],'Catalogo de Productos'!A:A,'Catalogo de Productos'!F:F,0,0)</f>
        <v>NEBULIZADORES</v>
      </c>
    </row>
    <row r="798" spans="1:7" x14ac:dyDescent="0.25">
      <c r="A798" s="5">
        <v>46203</v>
      </c>
      <c r="B798" t="s">
        <v>25</v>
      </c>
      <c r="C798" t="s">
        <v>52</v>
      </c>
      <c r="D798">
        <v>60</v>
      </c>
      <c r="E798">
        <v>646.80999999999995</v>
      </c>
      <c r="F798" s="6">
        <f t="shared" si="36"/>
        <v>38808.6</v>
      </c>
      <c r="G798" t="str">
        <f>_xlfn.XLOOKUP(Metas[[#This Row],[Nombre Producto]],'Catalogo de Productos'!A:A,'Catalogo de Productos'!F:F,0,0)</f>
        <v>NEBULIZADORES</v>
      </c>
    </row>
    <row r="799" spans="1:7" x14ac:dyDescent="0.25">
      <c r="A799" s="5">
        <v>46234</v>
      </c>
      <c r="B799" t="s">
        <v>25</v>
      </c>
      <c r="C799" t="s">
        <v>52</v>
      </c>
      <c r="D799">
        <v>63</v>
      </c>
      <c r="E799">
        <v>646.80999999999995</v>
      </c>
      <c r="F799" s="6">
        <f t="shared" si="36"/>
        <v>40749.03</v>
      </c>
      <c r="G799" t="str">
        <f>_xlfn.XLOOKUP(Metas[[#This Row],[Nombre Producto]],'Catalogo de Productos'!A:A,'Catalogo de Productos'!F:F,0,0)</f>
        <v>NEBULIZADORES</v>
      </c>
    </row>
    <row r="800" spans="1:7" x14ac:dyDescent="0.25">
      <c r="A800" s="5">
        <v>46265</v>
      </c>
      <c r="B800" t="s">
        <v>25</v>
      </c>
      <c r="C800" t="s">
        <v>52</v>
      </c>
      <c r="D800">
        <v>66</v>
      </c>
      <c r="E800">
        <v>646.80999999999995</v>
      </c>
      <c r="F800" s="6">
        <f t="shared" si="36"/>
        <v>42689.46</v>
      </c>
      <c r="G800" t="str">
        <f>_xlfn.XLOOKUP(Metas[[#This Row],[Nombre Producto]],'Catalogo de Productos'!A:A,'Catalogo de Productos'!F:F,0,0)</f>
        <v>NEBULIZADORES</v>
      </c>
    </row>
    <row r="801" spans="1:7" x14ac:dyDescent="0.25">
      <c r="A801" s="5">
        <v>46295</v>
      </c>
      <c r="B801" t="s">
        <v>25</v>
      </c>
      <c r="C801" t="s">
        <v>52</v>
      </c>
      <c r="D801">
        <v>69</v>
      </c>
      <c r="E801">
        <v>646.80999999999995</v>
      </c>
      <c r="F801" s="6">
        <f t="shared" si="36"/>
        <v>44629.89</v>
      </c>
      <c r="G801" t="str">
        <f>_xlfn.XLOOKUP(Metas[[#This Row],[Nombre Producto]],'Catalogo de Productos'!A:A,'Catalogo de Productos'!F:F,0,0)</f>
        <v>NEBULIZADORES</v>
      </c>
    </row>
    <row r="802" spans="1:7" x14ac:dyDescent="0.25">
      <c r="A802" s="5">
        <v>46326</v>
      </c>
      <c r="B802" t="s">
        <v>25</v>
      </c>
      <c r="C802" t="s">
        <v>52</v>
      </c>
      <c r="D802">
        <v>72</v>
      </c>
      <c r="E802">
        <v>646.80999999999995</v>
      </c>
      <c r="F802" s="6">
        <f t="shared" si="36"/>
        <v>46570.319999999992</v>
      </c>
      <c r="G802" t="str">
        <f>_xlfn.XLOOKUP(Metas[[#This Row],[Nombre Producto]],'Catalogo de Productos'!A:A,'Catalogo de Productos'!F:F,0,0)</f>
        <v>NEBULIZADORES</v>
      </c>
    </row>
    <row r="803" spans="1:7" x14ac:dyDescent="0.25">
      <c r="A803" s="5">
        <v>46356</v>
      </c>
      <c r="B803" t="s">
        <v>25</v>
      </c>
      <c r="C803" t="s">
        <v>52</v>
      </c>
      <c r="D803">
        <v>75</v>
      </c>
      <c r="E803">
        <v>646.80999999999995</v>
      </c>
      <c r="F803" s="6">
        <f t="shared" si="36"/>
        <v>48510.749999999993</v>
      </c>
      <c r="G803" t="str">
        <f>_xlfn.XLOOKUP(Metas[[#This Row],[Nombre Producto]],'Catalogo de Productos'!A:A,'Catalogo de Productos'!F:F,0,0)</f>
        <v>NEBULIZADORES</v>
      </c>
    </row>
    <row r="804" spans="1:7" x14ac:dyDescent="0.25">
      <c r="A804" s="5">
        <v>46387</v>
      </c>
      <c r="B804" t="s">
        <v>25</v>
      </c>
      <c r="C804" t="s">
        <v>52</v>
      </c>
      <c r="D804">
        <v>78</v>
      </c>
      <c r="E804">
        <v>646.80999999999995</v>
      </c>
      <c r="F804" s="6">
        <f t="shared" si="36"/>
        <v>50451.179999999993</v>
      </c>
      <c r="G804" t="str">
        <f>_xlfn.XLOOKUP(Metas[[#This Row],[Nombre Producto]],'Catalogo de Productos'!A:A,'Catalogo de Productos'!F:F,0,0)</f>
        <v>NEBULIZADORES</v>
      </c>
    </row>
    <row r="805" spans="1:7" x14ac:dyDescent="0.25">
      <c r="A805" s="5">
        <v>46053</v>
      </c>
      <c r="B805" t="s">
        <v>21</v>
      </c>
      <c r="C805" t="s">
        <v>52</v>
      </c>
      <c r="D805">
        <v>166.5</v>
      </c>
      <c r="E805">
        <v>84.02</v>
      </c>
      <c r="F805" s="6">
        <f t="shared" si="36"/>
        <v>13989.33</v>
      </c>
      <c r="G805" t="str">
        <f>_xlfn.XLOOKUP(Metas[[#This Row],[Nombre Producto]],'Catalogo de Productos'!A:A,'Catalogo de Productos'!F:F,0,0)</f>
        <v>TERMOMETROS</v>
      </c>
    </row>
    <row r="806" spans="1:7" x14ac:dyDescent="0.25">
      <c r="A806" s="5">
        <v>46081</v>
      </c>
      <c r="B806" t="s">
        <v>21</v>
      </c>
      <c r="C806" t="s">
        <v>52</v>
      </c>
      <c r="D806">
        <v>180</v>
      </c>
      <c r="E806">
        <v>84.02</v>
      </c>
      <c r="F806" s="6">
        <f t="shared" si="36"/>
        <v>15123.599999999999</v>
      </c>
      <c r="G806" t="str">
        <f>_xlfn.XLOOKUP(Metas[[#This Row],[Nombre Producto]],'Catalogo de Productos'!A:A,'Catalogo de Productos'!F:F,0,0)</f>
        <v>TERMOMETROS</v>
      </c>
    </row>
    <row r="807" spans="1:7" x14ac:dyDescent="0.25">
      <c r="A807" s="5">
        <v>46112</v>
      </c>
      <c r="B807" t="s">
        <v>21</v>
      </c>
      <c r="C807" t="s">
        <v>52</v>
      </c>
      <c r="D807">
        <v>190</v>
      </c>
      <c r="E807">
        <v>84.02</v>
      </c>
      <c r="F807" s="6">
        <f t="shared" si="36"/>
        <v>15963.8</v>
      </c>
      <c r="G807" t="str">
        <f>_xlfn.XLOOKUP(Metas[[#This Row],[Nombre Producto]],'Catalogo de Productos'!A:A,'Catalogo de Productos'!F:F,0,0)</f>
        <v>TERMOMETROS</v>
      </c>
    </row>
    <row r="808" spans="1:7" x14ac:dyDescent="0.25">
      <c r="A808" s="5">
        <v>46142</v>
      </c>
      <c r="B808" t="s">
        <v>21</v>
      </c>
      <c r="C808" t="s">
        <v>52</v>
      </c>
      <c r="D808">
        <v>200</v>
      </c>
      <c r="E808">
        <v>84.02</v>
      </c>
      <c r="F808" s="6">
        <f t="shared" si="36"/>
        <v>16804</v>
      </c>
      <c r="G808" t="str">
        <f>_xlfn.XLOOKUP(Metas[[#This Row],[Nombre Producto]],'Catalogo de Productos'!A:A,'Catalogo de Productos'!F:F,0,0)</f>
        <v>TERMOMETROS</v>
      </c>
    </row>
    <row r="809" spans="1:7" x14ac:dyDescent="0.25">
      <c r="A809" s="5">
        <v>46173</v>
      </c>
      <c r="B809" t="s">
        <v>21</v>
      </c>
      <c r="C809" t="s">
        <v>52</v>
      </c>
      <c r="D809">
        <v>210</v>
      </c>
      <c r="E809">
        <v>84.02</v>
      </c>
      <c r="F809" s="6">
        <f t="shared" si="36"/>
        <v>17644.2</v>
      </c>
      <c r="G809" t="str">
        <f>_xlfn.XLOOKUP(Metas[[#This Row],[Nombre Producto]],'Catalogo de Productos'!A:A,'Catalogo de Productos'!F:F,0,0)</f>
        <v>TERMOMETROS</v>
      </c>
    </row>
    <row r="810" spans="1:7" x14ac:dyDescent="0.25">
      <c r="A810" s="5">
        <v>46203</v>
      </c>
      <c r="B810" t="s">
        <v>21</v>
      </c>
      <c r="C810" t="s">
        <v>52</v>
      </c>
      <c r="D810">
        <v>220</v>
      </c>
      <c r="E810">
        <v>84.02</v>
      </c>
      <c r="F810" s="6">
        <f t="shared" si="36"/>
        <v>18484.399999999998</v>
      </c>
      <c r="G810" t="str">
        <f>_xlfn.XLOOKUP(Metas[[#This Row],[Nombre Producto]],'Catalogo de Productos'!A:A,'Catalogo de Productos'!F:F,0,0)</f>
        <v>TERMOMETROS</v>
      </c>
    </row>
    <row r="811" spans="1:7" x14ac:dyDescent="0.25">
      <c r="A811" s="5">
        <v>46234</v>
      </c>
      <c r="B811" t="s">
        <v>21</v>
      </c>
      <c r="C811" t="s">
        <v>52</v>
      </c>
      <c r="D811">
        <v>230</v>
      </c>
      <c r="E811">
        <v>84.02</v>
      </c>
      <c r="F811" s="6">
        <f t="shared" si="36"/>
        <v>19324.599999999999</v>
      </c>
      <c r="G811" t="str">
        <f>_xlfn.XLOOKUP(Metas[[#This Row],[Nombre Producto]],'Catalogo de Productos'!A:A,'Catalogo de Productos'!F:F,0,0)</f>
        <v>TERMOMETROS</v>
      </c>
    </row>
    <row r="812" spans="1:7" x14ac:dyDescent="0.25">
      <c r="A812" s="5">
        <v>46265</v>
      </c>
      <c r="B812" t="s">
        <v>21</v>
      </c>
      <c r="C812" t="s">
        <v>52</v>
      </c>
      <c r="D812">
        <v>240</v>
      </c>
      <c r="E812">
        <v>84.02</v>
      </c>
      <c r="F812" s="6">
        <f t="shared" si="36"/>
        <v>20164.8</v>
      </c>
      <c r="G812" t="str">
        <f>_xlfn.XLOOKUP(Metas[[#This Row],[Nombre Producto]],'Catalogo de Productos'!A:A,'Catalogo de Productos'!F:F,0,0)</f>
        <v>TERMOMETROS</v>
      </c>
    </row>
    <row r="813" spans="1:7" x14ac:dyDescent="0.25">
      <c r="A813" s="5">
        <v>46295</v>
      </c>
      <c r="B813" t="s">
        <v>21</v>
      </c>
      <c r="C813" t="s">
        <v>52</v>
      </c>
      <c r="D813">
        <v>250</v>
      </c>
      <c r="E813">
        <v>84.02</v>
      </c>
      <c r="F813" s="6">
        <f t="shared" si="36"/>
        <v>21005</v>
      </c>
      <c r="G813" t="str">
        <f>_xlfn.XLOOKUP(Metas[[#This Row],[Nombre Producto]],'Catalogo de Productos'!A:A,'Catalogo de Productos'!F:F,0,0)</f>
        <v>TERMOMETROS</v>
      </c>
    </row>
    <row r="814" spans="1:7" x14ac:dyDescent="0.25">
      <c r="A814" s="5">
        <v>46326</v>
      </c>
      <c r="B814" t="s">
        <v>21</v>
      </c>
      <c r="C814" t="s">
        <v>52</v>
      </c>
      <c r="D814">
        <v>260</v>
      </c>
      <c r="E814">
        <v>84.02</v>
      </c>
      <c r="F814" s="6">
        <f t="shared" si="36"/>
        <v>21845.200000000001</v>
      </c>
      <c r="G814" t="str">
        <f>_xlfn.XLOOKUP(Metas[[#This Row],[Nombre Producto]],'Catalogo de Productos'!A:A,'Catalogo de Productos'!F:F,0,0)</f>
        <v>TERMOMETROS</v>
      </c>
    </row>
    <row r="815" spans="1:7" x14ac:dyDescent="0.25">
      <c r="A815" s="5">
        <v>46356</v>
      </c>
      <c r="B815" t="s">
        <v>21</v>
      </c>
      <c r="C815" t="s">
        <v>52</v>
      </c>
      <c r="D815">
        <v>270</v>
      </c>
      <c r="E815">
        <v>84.02</v>
      </c>
      <c r="F815" s="6">
        <f t="shared" si="36"/>
        <v>22685.399999999998</v>
      </c>
      <c r="G815" t="str">
        <f>_xlfn.XLOOKUP(Metas[[#This Row],[Nombre Producto]],'Catalogo de Productos'!A:A,'Catalogo de Productos'!F:F,0,0)</f>
        <v>TERMOMETROS</v>
      </c>
    </row>
    <row r="816" spans="1:7" x14ac:dyDescent="0.25">
      <c r="A816" s="5">
        <v>46387</v>
      </c>
      <c r="B816" t="s">
        <v>21</v>
      </c>
      <c r="C816" t="s">
        <v>52</v>
      </c>
      <c r="D816">
        <v>280</v>
      </c>
      <c r="E816">
        <v>84.02</v>
      </c>
      <c r="F816" s="6">
        <f t="shared" si="36"/>
        <v>23525.599999999999</v>
      </c>
      <c r="G816" t="str">
        <f>_xlfn.XLOOKUP(Metas[[#This Row],[Nombre Producto]],'Catalogo de Productos'!A:A,'Catalogo de Productos'!F:F,0,0)</f>
        <v>TERMOMETROS</v>
      </c>
    </row>
    <row r="817" spans="1:7" x14ac:dyDescent="0.25">
      <c r="A817" s="5">
        <v>46053</v>
      </c>
      <c r="B817" t="s">
        <v>22</v>
      </c>
      <c r="C817" t="s">
        <v>52</v>
      </c>
      <c r="D817">
        <v>166.5</v>
      </c>
      <c r="E817">
        <v>84.02</v>
      </c>
      <c r="F817" s="6">
        <f t="shared" si="36"/>
        <v>13989.33</v>
      </c>
      <c r="G817" t="str">
        <f>_xlfn.XLOOKUP(Metas[[#This Row],[Nombre Producto]],'Catalogo de Productos'!A:A,'Catalogo de Productos'!F:F,0,0)</f>
        <v>TERMOMETROS</v>
      </c>
    </row>
    <row r="818" spans="1:7" x14ac:dyDescent="0.25">
      <c r="A818" s="5">
        <v>46081</v>
      </c>
      <c r="B818" t="s">
        <v>22</v>
      </c>
      <c r="C818" t="s">
        <v>52</v>
      </c>
      <c r="D818">
        <v>180</v>
      </c>
      <c r="E818">
        <v>84.02</v>
      </c>
      <c r="F818" s="6">
        <f t="shared" si="36"/>
        <v>15123.599999999999</v>
      </c>
      <c r="G818" t="str">
        <f>_xlfn.XLOOKUP(Metas[[#This Row],[Nombre Producto]],'Catalogo de Productos'!A:A,'Catalogo de Productos'!F:F,0,0)</f>
        <v>TERMOMETROS</v>
      </c>
    </row>
    <row r="819" spans="1:7" x14ac:dyDescent="0.25">
      <c r="A819" s="5">
        <v>46112</v>
      </c>
      <c r="B819" t="s">
        <v>22</v>
      </c>
      <c r="C819" t="s">
        <v>52</v>
      </c>
      <c r="D819">
        <v>190</v>
      </c>
      <c r="E819">
        <v>84.02</v>
      </c>
      <c r="F819" s="6">
        <f t="shared" si="36"/>
        <v>15963.8</v>
      </c>
      <c r="G819" t="str">
        <f>_xlfn.XLOOKUP(Metas[[#This Row],[Nombre Producto]],'Catalogo de Productos'!A:A,'Catalogo de Productos'!F:F,0,0)</f>
        <v>TERMOMETROS</v>
      </c>
    </row>
    <row r="820" spans="1:7" x14ac:dyDescent="0.25">
      <c r="A820" s="5">
        <v>46142</v>
      </c>
      <c r="B820" t="s">
        <v>22</v>
      </c>
      <c r="C820" t="s">
        <v>52</v>
      </c>
      <c r="D820">
        <v>200</v>
      </c>
      <c r="E820">
        <v>84.02</v>
      </c>
      <c r="F820" s="6">
        <f t="shared" si="36"/>
        <v>16804</v>
      </c>
      <c r="G820" t="str">
        <f>_xlfn.XLOOKUP(Metas[[#This Row],[Nombre Producto]],'Catalogo de Productos'!A:A,'Catalogo de Productos'!F:F,0,0)</f>
        <v>TERMOMETROS</v>
      </c>
    </row>
    <row r="821" spans="1:7" x14ac:dyDescent="0.25">
      <c r="A821" s="5">
        <v>46173</v>
      </c>
      <c r="B821" t="s">
        <v>22</v>
      </c>
      <c r="C821" t="s">
        <v>52</v>
      </c>
      <c r="D821">
        <v>210</v>
      </c>
      <c r="E821">
        <v>84.02</v>
      </c>
      <c r="F821" s="6">
        <f t="shared" si="36"/>
        <v>17644.2</v>
      </c>
      <c r="G821" t="str">
        <f>_xlfn.XLOOKUP(Metas[[#This Row],[Nombre Producto]],'Catalogo de Productos'!A:A,'Catalogo de Productos'!F:F,0,0)</f>
        <v>TERMOMETROS</v>
      </c>
    </row>
    <row r="822" spans="1:7" x14ac:dyDescent="0.25">
      <c r="A822" s="5">
        <v>46203</v>
      </c>
      <c r="B822" t="s">
        <v>22</v>
      </c>
      <c r="C822" t="s">
        <v>52</v>
      </c>
      <c r="D822">
        <v>220</v>
      </c>
      <c r="E822">
        <v>84.02</v>
      </c>
      <c r="F822" s="6">
        <f t="shared" si="36"/>
        <v>18484.399999999998</v>
      </c>
      <c r="G822" t="str">
        <f>_xlfn.XLOOKUP(Metas[[#This Row],[Nombre Producto]],'Catalogo de Productos'!A:A,'Catalogo de Productos'!F:F,0,0)</f>
        <v>TERMOMETROS</v>
      </c>
    </row>
    <row r="823" spans="1:7" x14ac:dyDescent="0.25">
      <c r="A823" s="5">
        <v>46234</v>
      </c>
      <c r="B823" t="s">
        <v>22</v>
      </c>
      <c r="C823" t="s">
        <v>52</v>
      </c>
      <c r="D823">
        <v>230</v>
      </c>
      <c r="E823">
        <v>84.02</v>
      </c>
      <c r="F823" s="6">
        <f t="shared" si="36"/>
        <v>19324.599999999999</v>
      </c>
      <c r="G823" t="str">
        <f>_xlfn.XLOOKUP(Metas[[#This Row],[Nombre Producto]],'Catalogo de Productos'!A:A,'Catalogo de Productos'!F:F,0,0)</f>
        <v>TERMOMETROS</v>
      </c>
    </row>
    <row r="824" spans="1:7" x14ac:dyDescent="0.25">
      <c r="A824" s="5">
        <v>46265</v>
      </c>
      <c r="B824" t="s">
        <v>22</v>
      </c>
      <c r="C824" t="s">
        <v>52</v>
      </c>
      <c r="D824">
        <v>240</v>
      </c>
      <c r="E824">
        <v>84.02</v>
      </c>
      <c r="F824" s="6">
        <f t="shared" si="36"/>
        <v>20164.8</v>
      </c>
      <c r="G824" t="str">
        <f>_xlfn.XLOOKUP(Metas[[#This Row],[Nombre Producto]],'Catalogo de Productos'!A:A,'Catalogo de Productos'!F:F,0,0)</f>
        <v>TERMOMETROS</v>
      </c>
    </row>
    <row r="825" spans="1:7" x14ac:dyDescent="0.25">
      <c r="A825" s="5">
        <v>46295</v>
      </c>
      <c r="B825" t="s">
        <v>22</v>
      </c>
      <c r="C825" t="s">
        <v>52</v>
      </c>
      <c r="D825">
        <v>250</v>
      </c>
      <c r="E825">
        <v>84.02</v>
      </c>
      <c r="F825" s="6">
        <f t="shared" si="36"/>
        <v>21005</v>
      </c>
      <c r="G825" t="str">
        <f>_xlfn.XLOOKUP(Metas[[#This Row],[Nombre Producto]],'Catalogo de Productos'!A:A,'Catalogo de Productos'!F:F,0,0)</f>
        <v>TERMOMETROS</v>
      </c>
    </row>
    <row r="826" spans="1:7" x14ac:dyDescent="0.25">
      <c r="A826" s="5">
        <v>46326</v>
      </c>
      <c r="B826" t="s">
        <v>22</v>
      </c>
      <c r="C826" t="s">
        <v>52</v>
      </c>
      <c r="D826">
        <v>260</v>
      </c>
      <c r="E826">
        <v>84.02</v>
      </c>
      <c r="F826" s="6">
        <f t="shared" si="36"/>
        <v>21845.200000000001</v>
      </c>
      <c r="G826" t="str">
        <f>_xlfn.XLOOKUP(Metas[[#This Row],[Nombre Producto]],'Catalogo de Productos'!A:A,'Catalogo de Productos'!F:F,0,0)</f>
        <v>TERMOMETROS</v>
      </c>
    </row>
    <row r="827" spans="1:7" x14ac:dyDescent="0.25">
      <c r="A827" s="5">
        <v>46356</v>
      </c>
      <c r="B827" t="s">
        <v>22</v>
      </c>
      <c r="C827" t="s">
        <v>52</v>
      </c>
      <c r="D827">
        <v>270</v>
      </c>
      <c r="E827">
        <v>84.02</v>
      </c>
      <c r="F827" s="6">
        <f t="shared" si="36"/>
        <v>22685.399999999998</v>
      </c>
      <c r="G827" t="str">
        <f>_xlfn.XLOOKUP(Metas[[#This Row],[Nombre Producto]],'Catalogo de Productos'!A:A,'Catalogo de Productos'!F:F,0,0)</f>
        <v>TERMOMETROS</v>
      </c>
    </row>
    <row r="828" spans="1:7" x14ac:dyDescent="0.25">
      <c r="A828" s="5">
        <v>46387</v>
      </c>
      <c r="B828" t="s">
        <v>22</v>
      </c>
      <c r="C828" t="s">
        <v>52</v>
      </c>
      <c r="D828">
        <v>280</v>
      </c>
      <c r="E828">
        <v>84.02</v>
      </c>
      <c r="F828" s="6">
        <f t="shared" si="36"/>
        <v>23525.599999999999</v>
      </c>
      <c r="G828" t="str">
        <f>_xlfn.XLOOKUP(Metas[[#This Row],[Nombre Producto]],'Catalogo de Productos'!A:A,'Catalogo de Productos'!F:F,0,0)</f>
        <v>TERMOMETROS</v>
      </c>
    </row>
    <row r="829" spans="1:7" x14ac:dyDescent="0.25">
      <c r="A829" s="5">
        <v>46053</v>
      </c>
      <c r="B829" t="s">
        <v>16</v>
      </c>
      <c r="C829" t="s">
        <v>50</v>
      </c>
      <c r="D829">
        <v>6</v>
      </c>
      <c r="E829">
        <v>769.39</v>
      </c>
      <c r="F829" s="6">
        <f t="shared" si="36"/>
        <v>4616.34</v>
      </c>
      <c r="G829" t="str">
        <f>_xlfn.XLOOKUP(Metas[[#This Row],[Nombre Producto]],'Catalogo de Productos'!A:A,'Catalogo de Productos'!F:F,0,0)</f>
        <v>NEBULIZADORES</v>
      </c>
    </row>
    <row r="830" spans="1:7" x14ac:dyDescent="0.25">
      <c r="A830" s="5">
        <v>46081</v>
      </c>
      <c r="B830" t="s">
        <v>16</v>
      </c>
      <c r="C830" t="s">
        <v>50</v>
      </c>
      <c r="D830">
        <v>6</v>
      </c>
      <c r="E830">
        <v>769.39</v>
      </c>
      <c r="F830" s="6">
        <f t="shared" si="36"/>
        <v>4616.34</v>
      </c>
      <c r="G830" t="str">
        <f>_xlfn.XLOOKUP(Metas[[#This Row],[Nombre Producto]],'Catalogo de Productos'!A:A,'Catalogo de Productos'!F:F,0,0)</f>
        <v>NEBULIZADORES</v>
      </c>
    </row>
    <row r="831" spans="1:7" x14ac:dyDescent="0.25">
      <c r="A831" s="5">
        <v>46112</v>
      </c>
      <c r="B831" t="s">
        <v>16</v>
      </c>
      <c r="C831" t="s">
        <v>50</v>
      </c>
      <c r="D831">
        <v>0</v>
      </c>
      <c r="E831">
        <v>769.39</v>
      </c>
      <c r="F831" s="6">
        <f t="shared" si="36"/>
        <v>0</v>
      </c>
      <c r="G831" t="str">
        <f>_xlfn.XLOOKUP(Metas[[#This Row],[Nombre Producto]],'Catalogo de Productos'!A:A,'Catalogo de Productos'!F:F,0,0)</f>
        <v>NEBULIZADORES</v>
      </c>
    </row>
    <row r="832" spans="1:7" x14ac:dyDescent="0.25">
      <c r="A832" s="5">
        <v>46142</v>
      </c>
      <c r="B832" t="s">
        <v>16</v>
      </c>
      <c r="C832" t="s">
        <v>50</v>
      </c>
      <c r="D832">
        <v>0</v>
      </c>
      <c r="E832">
        <v>769.39</v>
      </c>
      <c r="F832" s="6">
        <f t="shared" si="36"/>
        <v>0</v>
      </c>
      <c r="G832" t="str">
        <f>_xlfn.XLOOKUP(Metas[[#This Row],[Nombre Producto]],'Catalogo de Productos'!A:A,'Catalogo de Productos'!F:F,0,0)</f>
        <v>NEBULIZADORES</v>
      </c>
    </row>
    <row r="833" spans="1:7" x14ac:dyDescent="0.25">
      <c r="A833" s="5">
        <v>46173</v>
      </c>
      <c r="B833" t="s">
        <v>16</v>
      </c>
      <c r="C833" t="s">
        <v>50</v>
      </c>
      <c r="D833">
        <v>12</v>
      </c>
      <c r="E833">
        <v>769.39</v>
      </c>
      <c r="F833" s="6">
        <f t="shared" si="36"/>
        <v>9232.68</v>
      </c>
      <c r="G833" t="str">
        <f>_xlfn.XLOOKUP(Metas[[#This Row],[Nombre Producto]],'Catalogo de Productos'!A:A,'Catalogo de Productos'!F:F,0,0)</f>
        <v>NEBULIZADORES</v>
      </c>
    </row>
    <row r="834" spans="1:7" x14ac:dyDescent="0.25">
      <c r="A834" s="5">
        <v>46203</v>
      </c>
      <c r="B834" t="s">
        <v>16</v>
      </c>
      <c r="C834" t="s">
        <v>50</v>
      </c>
      <c r="D834">
        <v>0</v>
      </c>
      <c r="E834">
        <v>769.39</v>
      </c>
      <c r="F834" s="6">
        <f t="shared" si="36"/>
        <v>0</v>
      </c>
      <c r="G834" t="str">
        <f>_xlfn.XLOOKUP(Metas[[#This Row],[Nombre Producto]],'Catalogo de Productos'!A:A,'Catalogo de Productos'!F:F,0,0)</f>
        <v>NEBULIZADORES</v>
      </c>
    </row>
    <row r="835" spans="1:7" x14ac:dyDescent="0.25">
      <c r="A835" s="5">
        <v>46234</v>
      </c>
      <c r="B835" t="s">
        <v>16</v>
      </c>
      <c r="C835" t="s">
        <v>50</v>
      </c>
      <c r="D835">
        <v>0</v>
      </c>
      <c r="E835">
        <v>769.39</v>
      </c>
      <c r="F835" s="6">
        <f t="shared" si="36"/>
        <v>0</v>
      </c>
      <c r="G835" t="str">
        <f>_xlfn.XLOOKUP(Metas[[#This Row],[Nombre Producto]],'Catalogo de Productos'!A:A,'Catalogo de Productos'!F:F,0,0)</f>
        <v>NEBULIZADORES</v>
      </c>
    </row>
    <row r="836" spans="1:7" x14ac:dyDescent="0.25">
      <c r="A836" s="5">
        <v>46265</v>
      </c>
      <c r="B836" t="s">
        <v>16</v>
      </c>
      <c r="C836" t="s">
        <v>50</v>
      </c>
      <c r="D836">
        <v>0</v>
      </c>
      <c r="E836">
        <v>769.39</v>
      </c>
      <c r="F836" s="6">
        <f t="shared" ref="F836:F899" si="37">D836*E836</f>
        <v>0</v>
      </c>
      <c r="G836" t="str">
        <f>_xlfn.XLOOKUP(Metas[[#This Row],[Nombre Producto]],'Catalogo de Productos'!A:A,'Catalogo de Productos'!F:F,0,0)</f>
        <v>NEBULIZADORES</v>
      </c>
    </row>
    <row r="837" spans="1:7" x14ac:dyDescent="0.25">
      <c r="A837" s="5">
        <v>46295</v>
      </c>
      <c r="B837" t="s">
        <v>16</v>
      </c>
      <c r="C837" t="s">
        <v>50</v>
      </c>
      <c r="D837">
        <v>6</v>
      </c>
      <c r="E837">
        <v>769.39</v>
      </c>
      <c r="F837" s="6">
        <f t="shared" si="37"/>
        <v>4616.34</v>
      </c>
      <c r="G837" t="str">
        <f>_xlfn.XLOOKUP(Metas[[#This Row],[Nombre Producto]],'Catalogo de Productos'!A:A,'Catalogo de Productos'!F:F,0,0)</f>
        <v>NEBULIZADORES</v>
      </c>
    </row>
    <row r="838" spans="1:7" x14ac:dyDescent="0.25">
      <c r="A838" s="5">
        <v>46326</v>
      </c>
      <c r="B838" t="s">
        <v>16</v>
      </c>
      <c r="C838" t="s">
        <v>50</v>
      </c>
      <c r="D838">
        <v>0</v>
      </c>
      <c r="E838">
        <v>769.39</v>
      </c>
      <c r="F838" s="6">
        <f t="shared" si="37"/>
        <v>0</v>
      </c>
      <c r="G838" t="str">
        <f>_xlfn.XLOOKUP(Metas[[#This Row],[Nombre Producto]],'Catalogo de Productos'!A:A,'Catalogo de Productos'!F:F,0,0)</f>
        <v>NEBULIZADORES</v>
      </c>
    </row>
    <row r="839" spans="1:7" x14ac:dyDescent="0.25">
      <c r="A839" s="5">
        <v>46356</v>
      </c>
      <c r="B839" t="s">
        <v>16</v>
      </c>
      <c r="C839" t="s">
        <v>50</v>
      </c>
      <c r="D839">
        <v>12</v>
      </c>
      <c r="E839">
        <v>769.39</v>
      </c>
      <c r="F839" s="6">
        <f t="shared" si="37"/>
        <v>9232.68</v>
      </c>
      <c r="G839" t="str">
        <f>_xlfn.XLOOKUP(Metas[[#This Row],[Nombre Producto]],'Catalogo de Productos'!A:A,'Catalogo de Productos'!F:F,0,0)</f>
        <v>NEBULIZADORES</v>
      </c>
    </row>
    <row r="840" spans="1:7" x14ac:dyDescent="0.25">
      <c r="A840" s="5">
        <v>46387</v>
      </c>
      <c r="B840" t="s">
        <v>16</v>
      </c>
      <c r="C840" t="s">
        <v>50</v>
      </c>
      <c r="D840">
        <v>6</v>
      </c>
      <c r="E840">
        <v>769.39</v>
      </c>
      <c r="F840" s="6">
        <f t="shared" si="37"/>
        <v>4616.34</v>
      </c>
      <c r="G840" t="str">
        <f>_xlfn.XLOOKUP(Metas[[#This Row],[Nombre Producto]],'Catalogo de Productos'!A:A,'Catalogo de Productos'!F:F,0,0)</f>
        <v>NEBULIZADORES</v>
      </c>
    </row>
    <row r="841" spans="1:7" x14ac:dyDescent="0.25">
      <c r="A841" s="5">
        <v>46053</v>
      </c>
      <c r="B841" t="s">
        <v>25</v>
      </c>
      <c r="C841" t="s">
        <v>50</v>
      </c>
      <c r="D841">
        <v>6</v>
      </c>
      <c r="E841">
        <v>718.25</v>
      </c>
      <c r="F841" s="6">
        <f t="shared" si="37"/>
        <v>4309.5</v>
      </c>
      <c r="G841" t="str">
        <f>_xlfn.XLOOKUP(Metas[[#This Row],[Nombre Producto]],'Catalogo de Productos'!A:A,'Catalogo de Productos'!F:F,0,0)</f>
        <v>NEBULIZADORES</v>
      </c>
    </row>
    <row r="842" spans="1:7" x14ac:dyDescent="0.25">
      <c r="A842" s="5">
        <v>46081</v>
      </c>
      <c r="B842" t="s">
        <v>25</v>
      </c>
      <c r="C842" t="s">
        <v>50</v>
      </c>
      <c r="D842">
        <v>0</v>
      </c>
      <c r="E842">
        <v>718.25</v>
      </c>
      <c r="F842" s="6">
        <f t="shared" si="37"/>
        <v>0</v>
      </c>
      <c r="G842" t="str">
        <f>_xlfn.XLOOKUP(Metas[[#This Row],[Nombre Producto]],'Catalogo de Productos'!A:A,'Catalogo de Productos'!F:F,0,0)</f>
        <v>NEBULIZADORES</v>
      </c>
    </row>
    <row r="843" spans="1:7" x14ac:dyDescent="0.25">
      <c r="A843" s="5">
        <v>46112</v>
      </c>
      <c r="B843" t="s">
        <v>25</v>
      </c>
      <c r="C843" t="s">
        <v>50</v>
      </c>
      <c r="D843">
        <v>6</v>
      </c>
      <c r="E843">
        <v>718.25</v>
      </c>
      <c r="F843" s="6">
        <f t="shared" si="37"/>
        <v>4309.5</v>
      </c>
      <c r="G843" t="str">
        <f>_xlfn.XLOOKUP(Metas[[#This Row],[Nombre Producto]],'Catalogo de Productos'!A:A,'Catalogo de Productos'!F:F,0,0)</f>
        <v>NEBULIZADORES</v>
      </c>
    </row>
    <row r="844" spans="1:7" x14ac:dyDescent="0.25">
      <c r="A844" s="5">
        <v>46142</v>
      </c>
      <c r="B844" t="s">
        <v>25</v>
      </c>
      <c r="C844" t="s">
        <v>50</v>
      </c>
      <c r="D844">
        <v>36</v>
      </c>
      <c r="E844">
        <v>718.25</v>
      </c>
      <c r="F844" s="6">
        <f t="shared" si="37"/>
        <v>25857</v>
      </c>
      <c r="G844" t="str">
        <f>_xlfn.XLOOKUP(Metas[[#This Row],[Nombre Producto]],'Catalogo de Productos'!A:A,'Catalogo de Productos'!F:F,0,0)</f>
        <v>NEBULIZADORES</v>
      </c>
    </row>
    <row r="845" spans="1:7" x14ac:dyDescent="0.25">
      <c r="A845" s="5">
        <v>46173</v>
      </c>
      <c r="B845" t="s">
        <v>25</v>
      </c>
      <c r="C845" t="s">
        <v>50</v>
      </c>
      <c r="D845">
        <v>0</v>
      </c>
      <c r="E845">
        <v>718.25</v>
      </c>
      <c r="F845" s="6">
        <f t="shared" si="37"/>
        <v>0</v>
      </c>
      <c r="G845" t="str">
        <f>_xlfn.XLOOKUP(Metas[[#This Row],[Nombre Producto]],'Catalogo de Productos'!A:A,'Catalogo de Productos'!F:F,0,0)</f>
        <v>NEBULIZADORES</v>
      </c>
    </row>
    <row r="846" spans="1:7" x14ac:dyDescent="0.25">
      <c r="A846" s="5">
        <v>46203</v>
      </c>
      <c r="B846" t="s">
        <v>25</v>
      </c>
      <c r="C846" t="s">
        <v>50</v>
      </c>
      <c r="D846">
        <v>6</v>
      </c>
      <c r="E846">
        <v>718.25</v>
      </c>
      <c r="F846" s="6">
        <f t="shared" si="37"/>
        <v>4309.5</v>
      </c>
      <c r="G846" t="str">
        <f>_xlfn.XLOOKUP(Metas[[#This Row],[Nombre Producto]],'Catalogo de Productos'!A:A,'Catalogo de Productos'!F:F,0,0)</f>
        <v>NEBULIZADORES</v>
      </c>
    </row>
    <row r="847" spans="1:7" x14ac:dyDescent="0.25">
      <c r="A847" s="5">
        <v>46234</v>
      </c>
      <c r="B847" t="s">
        <v>25</v>
      </c>
      <c r="C847" t="s">
        <v>50</v>
      </c>
      <c r="D847">
        <v>0</v>
      </c>
      <c r="E847">
        <v>718.25</v>
      </c>
      <c r="F847" s="6">
        <f t="shared" si="37"/>
        <v>0</v>
      </c>
      <c r="G847" t="str">
        <f>_xlfn.XLOOKUP(Metas[[#This Row],[Nombre Producto]],'Catalogo de Productos'!A:A,'Catalogo de Productos'!F:F,0,0)</f>
        <v>NEBULIZADORES</v>
      </c>
    </row>
    <row r="848" spans="1:7" x14ac:dyDescent="0.25">
      <c r="A848" s="5">
        <v>46265</v>
      </c>
      <c r="B848" t="s">
        <v>25</v>
      </c>
      <c r="C848" t="s">
        <v>50</v>
      </c>
      <c r="D848">
        <v>0</v>
      </c>
      <c r="E848">
        <v>718.25</v>
      </c>
      <c r="F848" s="6">
        <f t="shared" si="37"/>
        <v>0</v>
      </c>
      <c r="G848" t="str">
        <f>_xlfn.XLOOKUP(Metas[[#This Row],[Nombre Producto]],'Catalogo de Productos'!A:A,'Catalogo de Productos'!F:F,0,0)</f>
        <v>NEBULIZADORES</v>
      </c>
    </row>
    <row r="849" spans="1:7" x14ac:dyDescent="0.25">
      <c r="A849" s="5">
        <v>46295</v>
      </c>
      <c r="B849" t="s">
        <v>25</v>
      </c>
      <c r="C849" t="s">
        <v>50</v>
      </c>
      <c r="D849">
        <v>6</v>
      </c>
      <c r="E849">
        <v>718.25</v>
      </c>
      <c r="F849" s="6">
        <f t="shared" si="37"/>
        <v>4309.5</v>
      </c>
      <c r="G849" t="str">
        <f>_xlfn.XLOOKUP(Metas[[#This Row],[Nombre Producto]],'Catalogo de Productos'!A:A,'Catalogo de Productos'!F:F,0,0)</f>
        <v>NEBULIZADORES</v>
      </c>
    </row>
    <row r="850" spans="1:7" x14ac:dyDescent="0.25">
      <c r="A850" s="5">
        <v>46326</v>
      </c>
      <c r="B850" t="s">
        <v>25</v>
      </c>
      <c r="C850" t="s">
        <v>50</v>
      </c>
      <c r="D850">
        <v>0</v>
      </c>
      <c r="E850">
        <v>718.25</v>
      </c>
      <c r="F850" s="6">
        <f t="shared" si="37"/>
        <v>0</v>
      </c>
      <c r="G850" t="str">
        <f>_xlfn.XLOOKUP(Metas[[#This Row],[Nombre Producto]],'Catalogo de Productos'!A:A,'Catalogo de Productos'!F:F,0,0)</f>
        <v>NEBULIZADORES</v>
      </c>
    </row>
    <row r="851" spans="1:7" x14ac:dyDescent="0.25">
      <c r="A851" s="5">
        <v>46356</v>
      </c>
      <c r="B851" t="s">
        <v>25</v>
      </c>
      <c r="C851" t="s">
        <v>50</v>
      </c>
      <c r="D851">
        <v>0</v>
      </c>
      <c r="E851">
        <v>718.25</v>
      </c>
      <c r="F851" s="6">
        <f t="shared" si="37"/>
        <v>0</v>
      </c>
      <c r="G851" t="str">
        <f>_xlfn.XLOOKUP(Metas[[#This Row],[Nombre Producto]],'Catalogo de Productos'!A:A,'Catalogo de Productos'!F:F,0,0)</f>
        <v>NEBULIZADORES</v>
      </c>
    </row>
    <row r="852" spans="1:7" x14ac:dyDescent="0.25">
      <c r="A852" s="5">
        <v>46387</v>
      </c>
      <c r="B852" t="s">
        <v>25</v>
      </c>
      <c r="C852" t="s">
        <v>50</v>
      </c>
      <c r="D852">
        <v>6</v>
      </c>
      <c r="E852">
        <v>718.25</v>
      </c>
      <c r="F852" s="6">
        <f t="shared" si="37"/>
        <v>4309.5</v>
      </c>
      <c r="G852" t="str">
        <f>_xlfn.XLOOKUP(Metas[[#This Row],[Nombre Producto]],'Catalogo de Productos'!A:A,'Catalogo de Productos'!F:F,0,0)</f>
        <v>NEBULIZADORES</v>
      </c>
    </row>
    <row r="853" spans="1:7" x14ac:dyDescent="0.25">
      <c r="A853" s="5">
        <v>46053</v>
      </c>
      <c r="B853" t="s">
        <v>156</v>
      </c>
      <c r="C853" t="s">
        <v>50</v>
      </c>
      <c r="D853">
        <v>0</v>
      </c>
      <c r="E853">
        <v>814.02</v>
      </c>
      <c r="F853" s="6">
        <f t="shared" si="37"/>
        <v>0</v>
      </c>
      <c r="G853" t="str">
        <f>_xlfn.XLOOKUP(Metas[[#This Row],[Nombre Producto]],'Catalogo de Productos'!A:A,'Catalogo de Productos'!F:F,0,0)</f>
        <v>NEBULIZADORES</v>
      </c>
    </row>
    <row r="854" spans="1:7" x14ac:dyDescent="0.25">
      <c r="A854" s="5">
        <v>46081</v>
      </c>
      <c r="B854" t="s">
        <v>156</v>
      </c>
      <c r="C854" t="s">
        <v>50</v>
      </c>
      <c r="D854">
        <v>6</v>
      </c>
      <c r="E854">
        <v>814.02</v>
      </c>
      <c r="F854" s="6">
        <f t="shared" si="37"/>
        <v>4884.12</v>
      </c>
      <c r="G854" t="str">
        <f>_xlfn.XLOOKUP(Metas[[#This Row],[Nombre Producto]],'Catalogo de Productos'!A:A,'Catalogo de Productos'!F:F,0,0)</f>
        <v>NEBULIZADORES</v>
      </c>
    </row>
    <row r="855" spans="1:7" x14ac:dyDescent="0.25">
      <c r="A855" s="5">
        <v>46112</v>
      </c>
      <c r="B855" t="s">
        <v>156</v>
      </c>
      <c r="C855" t="s">
        <v>50</v>
      </c>
      <c r="D855">
        <v>0</v>
      </c>
      <c r="E855">
        <v>814.02</v>
      </c>
      <c r="F855" s="6">
        <f t="shared" si="37"/>
        <v>0</v>
      </c>
      <c r="G855" t="str">
        <f>_xlfn.XLOOKUP(Metas[[#This Row],[Nombre Producto]],'Catalogo de Productos'!A:A,'Catalogo de Productos'!F:F,0,0)</f>
        <v>NEBULIZADORES</v>
      </c>
    </row>
    <row r="856" spans="1:7" x14ac:dyDescent="0.25">
      <c r="A856" s="5">
        <v>46142</v>
      </c>
      <c r="B856" t="s">
        <v>156</v>
      </c>
      <c r="C856" t="s">
        <v>50</v>
      </c>
      <c r="D856">
        <v>0</v>
      </c>
      <c r="E856">
        <v>814.02</v>
      </c>
      <c r="F856" s="6">
        <f t="shared" si="37"/>
        <v>0</v>
      </c>
      <c r="G856" t="str">
        <f>_xlfn.XLOOKUP(Metas[[#This Row],[Nombre Producto]],'Catalogo de Productos'!A:A,'Catalogo de Productos'!F:F,0,0)</f>
        <v>NEBULIZADORES</v>
      </c>
    </row>
    <row r="857" spans="1:7" x14ac:dyDescent="0.25">
      <c r="A857" s="5">
        <v>46173</v>
      </c>
      <c r="B857" t="s">
        <v>156</v>
      </c>
      <c r="C857" t="s">
        <v>50</v>
      </c>
      <c r="D857">
        <v>0</v>
      </c>
      <c r="E857">
        <v>814.02</v>
      </c>
      <c r="F857" s="6">
        <f t="shared" si="37"/>
        <v>0</v>
      </c>
      <c r="G857" t="str">
        <f>_xlfn.XLOOKUP(Metas[[#This Row],[Nombre Producto]],'Catalogo de Productos'!A:A,'Catalogo de Productos'!F:F,0,0)</f>
        <v>NEBULIZADORES</v>
      </c>
    </row>
    <row r="858" spans="1:7" x14ac:dyDescent="0.25">
      <c r="A858" s="5">
        <v>46203</v>
      </c>
      <c r="B858" t="s">
        <v>156</v>
      </c>
      <c r="C858" t="s">
        <v>50</v>
      </c>
      <c r="D858">
        <v>6</v>
      </c>
      <c r="E858">
        <v>814.02</v>
      </c>
      <c r="F858" s="6">
        <f t="shared" si="37"/>
        <v>4884.12</v>
      </c>
      <c r="G858" t="str">
        <f>_xlfn.XLOOKUP(Metas[[#This Row],[Nombre Producto]],'Catalogo de Productos'!A:A,'Catalogo de Productos'!F:F,0,0)</f>
        <v>NEBULIZADORES</v>
      </c>
    </row>
    <row r="859" spans="1:7" x14ac:dyDescent="0.25">
      <c r="A859" s="5">
        <v>46234</v>
      </c>
      <c r="B859" t="s">
        <v>156</v>
      </c>
      <c r="C859" t="s">
        <v>50</v>
      </c>
      <c r="D859">
        <v>0</v>
      </c>
      <c r="E859">
        <v>814.02</v>
      </c>
      <c r="F859" s="6">
        <f t="shared" si="37"/>
        <v>0</v>
      </c>
      <c r="G859" t="str">
        <f>_xlfn.XLOOKUP(Metas[[#This Row],[Nombre Producto]],'Catalogo de Productos'!A:A,'Catalogo de Productos'!F:F,0,0)</f>
        <v>NEBULIZADORES</v>
      </c>
    </row>
    <row r="860" spans="1:7" x14ac:dyDescent="0.25">
      <c r="A860" s="5">
        <v>46265</v>
      </c>
      <c r="B860" t="s">
        <v>156</v>
      </c>
      <c r="C860" t="s">
        <v>50</v>
      </c>
      <c r="D860">
        <v>0</v>
      </c>
      <c r="E860">
        <v>814.02</v>
      </c>
      <c r="F860" s="6">
        <f t="shared" si="37"/>
        <v>0</v>
      </c>
      <c r="G860" t="str">
        <f>_xlfn.XLOOKUP(Metas[[#This Row],[Nombre Producto]],'Catalogo de Productos'!A:A,'Catalogo de Productos'!F:F,0,0)</f>
        <v>NEBULIZADORES</v>
      </c>
    </row>
    <row r="861" spans="1:7" x14ac:dyDescent="0.25">
      <c r="A861" s="5">
        <v>46295</v>
      </c>
      <c r="B861" t="s">
        <v>156</v>
      </c>
      <c r="C861" t="s">
        <v>50</v>
      </c>
      <c r="D861">
        <v>6</v>
      </c>
      <c r="E861">
        <v>814.02</v>
      </c>
      <c r="F861" s="6">
        <f t="shared" si="37"/>
        <v>4884.12</v>
      </c>
      <c r="G861" t="str">
        <f>_xlfn.XLOOKUP(Metas[[#This Row],[Nombre Producto]],'Catalogo de Productos'!A:A,'Catalogo de Productos'!F:F,0,0)</f>
        <v>NEBULIZADORES</v>
      </c>
    </row>
    <row r="862" spans="1:7" x14ac:dyDescent="0.25">
      <c r="A862" s="5">
        <v>46326</v>
      </c>
      <c r="B862" t="s">
        <v>156</v>
      </c>
      <c r="C862" t="s">
        <v>50</v>
      </c>
      <c r="D862">
        <v>0</v>
      </c>
      <c r="E862">
        <v>814.02</v>
      </c>
      <c r="F862" s="6">
        <f t="shared" si="37"/>
        <v>0</v>
      </c>
      <c r="G862" t="str">
        <f>_xlfn.XLOOKUP(Metas[[#This Row],[Nombre Producto]],'Catalogo de Productos'!A:A,'Catalogo de Productos'!F:F,0,0)</f>
        <v>NEBULIZADORES</v>
      </c>
    </row>
    <row r="863" spans="1:7" x14ac:dyDescent="0.25">
      <c r="A863" s="5">
        <v>46356</v>
      </c>
      <c r="B863" t="s">
        <v>156</v>
      </c>
      <c r="C863" t="s">
        <v>50</v>
      </c>
      <c r="D863">
        <v>0</v>
      </c>
      <c r="E863">
        <v>814.02</v>
      </c>
      <c r="F863" s="6">
        <f t="shared" si="37"/>
        <v>0</v>
      </c>
      <c r="G863" t="str">
        <f>_xlfn.XLOOKUP(Metas[[#This Row],[Nombre Producto]],'Catalogo de Productos'!A:A,'Catalogo de Productos'!F:F,0,0)</f>
        <v>NEBULIZADORES</v>
      </c>
    </row>
    <row r="864" spans="1:7" x14ac:dyDescent="0.25">
      <c r="A864" s="5">
        <v>46387</v>
      </c>
      <c r="B864" t="s">
        <v>156</v>
      </c>
      <c r="C864" t="s">
        <v>50</v>
      </c>
      <c r="D864">
        <v>6</v>
      </c>
      <c r="E864">
        <v>814.02</v>
      </c>
      <c r="F864" s="6">
        <f t="shared" si="37"/>
        <v>4884.12</v>
      </c>
      <c r="G864" t="str">
        <f>_xlfn.XLOOKUP(Metas[[#This Row],[Nombre Producto]],'Catalogo de Productos'!A:A,'Catalogo de Productos'!F:F,0,0)</f>
        <v>NEBULIZADORES</v>
      </c>
    </row>
    <row r="865" spans="1:7" x14ac:dyDescent="0.25">
      <c r="A865" s="5">
        <v>46053</v>
      </c>
      <c r="B865" t="s">
        <v>20</v>
      </c>
      <c r="C865" t="s">
        <v>50</v>
      </c>
      <c r="D865">
        <v>1</v>
      </c>
      <c r="E865">
        <v>1931.9</v>
      </c>
      <c r="F865" s="6">
        <f t="shared" si="37"/>
        <v>1931.9</v>
      </c>
      <c r="G865" t="str">
        <f>_xlfn.XLOOKUP(Metas[[#This Row],[Nombre Producto]],'Catalogo de Productos'!A:A,'Catalogo de Productos'!F:F,0,0)</f>
        <v>MEDIOS AUXILIARES + SOPORTE</v>
      </c>
    </row>
    <row r="866" spans="1:7" x14ac:dyDescent="0.25">
      <c r="A866" s="5">
        <v>46081</v>
      </c>
      <c r="B866" t="s">
        <v>20</v>
      </c>
      <c r="C866" t="s">
        <v>50</v>
      </c>
      <c r="D866">
        <v>0</v>
      </c>
      <c r="E866">
        <v>1931.9</v>
      </c>
      <c r="F866" s="6">
        <f t="shared" si="37"/>
        <v>0</v>
      </c>
      <c r="G866" t="str">
        <f>_xlfn.XLOOKUP(Metas[[#This Row],[Nombre Producto]],'Catalogo de Productos'!A:A,'Catalogo de Productos'!F:F,0,0)</f>
        <v>MEDIOS AUXILIARES + SOPORTE</v>
      </c>
    </row>
    <row r="867" spans="1:7" x14ac:dyDescent="0.25">
      <c r="A867" s="5">
        <v>46112</v>
      </c>
      <c r="B867" t="s">
        <v>20</v>
      </c>
      <c r="C867" t="s">
        <v>50</v>
      </c>
      <c r="D867">
        <v>0</v>
      </c>
      <c r="E867">
        <v>1931.9</v>
      </c>
      <c r="F867" s="6">
        <f t="shared" si="37"/>
        <v>0</v>
      </c>
      <c r="G867" t="str">
        <f>_xlfn.XLOOKUP(Metas[[#This Row],[Nombre Producto]],'Catalogo de Productos'!A:A,'Catalogo de Productos'!F:F,0,0)</f>
        <v>MEDIOS AUXILIARES + SOPORTE</v>
      </c>
    </row>
    <row r="868" spans="1:7" x14ac:dyDescent="0.25">
      <c r="A868" s="5">
        <v>46142</v>
      </c>
      <c r="B868" t="s">
        <v>20</v>
      </c>
      <c r="C868" t="s">
        <v>50</v>
      </c>
      <c r="D868">
        <v>0</v>
      </c>
      <c r="E868">
        <v>1931.9</v>
      </c>
      <c r="F868" s="6">
        <f t="shared" si="37"/>
        <v>0</v>
      </c>
      <c r="G868" t="str">
        <f>_xlfn.XLOOKUP(Metas[[#This Row],[Nombre Producto]],'Catalogo de Productos'!A:A,'Catalogo de Productos'!F:F,0,0)</f>
        <v>MEDIOS AUXILIARES + SOPORTE</v>
      </c>
    </row>
    <row r="869" spans="1:7" x14ac:dyDescent="0.25">
      <c r="A869" s="5">
        <v>46173</v>
      </c>
      <c r="B869" t="s">
        <v>20</v>
      </c>
      <c r="C869" t="s">
        <v>50</v>
      </c>
      <c r="D869">
        <v>1</v>
      </c>
      <c r="E869">
        <v>1931.9</v>
      </c>
      <c r="F869" s="6">
        <f t="shared" si="37"/>
        <v>1931.9</v>
      </c>
      <c r="G869" t="str">
        <f>_xlfn.XLOOKUP(Metas[[#This Row],[Nombre Producto]],'Catalogo de Productos'!A:A,'Catalogo de Productos'!F:F,0,0)</f>
        <v>MEDIOS AUXILIARES + SOPORTE</v>
      </c>
    </row>
    <row r="870" spans="1:7" x14ac:dyDescent="0.25">
      <c r="A870" s="5">
        <v>46203</v>
      </c>
      <c r="B870" t="s">
        <v>20</v>
      </c>
      <c r="C870" t="s">
        <v>50</v>
      </c>
      <c r="D870">
        <v>0</v>
      </c>
      <c r="E870">
        <v>1931.9</v>
      </c>
      <c r="F870" s="6">
        <f t="shared" si="37"/>
        <v>0</v>
      </c>
      <c r="G870" t="str">
        <f>_xlfn.XLOOKUP(Metas[[#This Row],[Nombre Producto]],'Catalogo de Productos'!A:A,'Catalogo de Productos'!F:F,0,0)</f>
        <v>MEDIOS AUXILIARES + SOPORTE</v>
      </c>
    </row>
    <row r="871" spans="1:7" x14ac:dyDescent="0.25">
      <c r="A871" s="5">
        <v>46234</v>
      </c>
      <c r="B871" t="s">
        <v>20</v>
      </c>
      <c r="C871" t="s">
        <v>50</v>
      </c>
      <c r="D871">
        <v>0</v>
      </c>
      <c r="E871">
        <v>1931.9</v>
      </c>
      <c r="F871" s="6">
        <f t="shared" si="37"/>
        <v>0</v>
      </c>
      <c r="G871" t="str">
        <f>_xlfn.XLOOKUP(Metas[[#This Row],[Nombre Producto]],'Catalogo de Productos'!A:A,'Catalogo de Productos'!F:F,0,0)</f>
        <v>MEDIOS AUXILIARES + SOPORTE</v>
      </c>
    </row>
    <row r="872" spans="1:7" x14ac:dyDescent="0.25">
      <c r="A872" s="5">
        <v>46265</v>
      </c>
      <c r="B872" t="s">
        <v>20</v>
      </c>
      <c r="C872" t="s">
        <v>50</v>
      </c>
      <c r="D872">
        <v>0</v>
      </c>
      <c r="E872">
        <v>1931.9</v>
      </c>
      <c r="F872" s="6">
        <f t="shared" si="37"/>
        <v>0</v>
      </c>
      <c r="G872" t="str">
        <f>_xlfn.XLOOKUP(Metas[[#This Row],[Nombre Producto]],'Catalogo de Productos'!A:A,'Catalogo de Productos'!F:F,0,0)</f>
        <v>MEDIOS AUXILIARES + SOPORTE</v>
      </c>
    </row>
    <row r="873" spans="1:7" x14ac:dyDescent="0.25">
      <c r="A873" s="5">
        <v>46295</v>
      </c>
      <c r="B873" t="s">
        <v>20</v>
      </c>
      <c r="C873" t="s">
        <v>50</v>
      </c>
      <c r="D873">
        <v>1</v>
      </c>
      <c r="E873">
        <v>1931.9</v>
      </c>
      <c r="F873" s="6">
        <f t="shared" si="37"/>
        <v>1931.9</v>
      </c>
      <c r="G873" t="str">
        <f>_xlfn.XLOOKUP(Metas[[#This Row],[Nombre Producto]],'Catalogo de Productos'!A:A,'Catalogo de Productos'!F:F,0,0)</f>
        <v>MEDIOS AUXILIARES + SOPORTE</v>
      </c>
    </row>
    <row r="874" spans="1:7" x14ac:dyDescent="0.25">
      <c r="A874" s="5">
        <v>46326</v>
      </c>
      <c r="B874" t="s">
        <v>20</v>
      </c>
      <c r="C874" t="s">
        <v>50</v>
      </c>
      <c r="D874">
        <v>0</v>
      </c>
      <c r="E874">
        <v>1931.9</v>
      </c>
      <c r="F874" s="6">
        <f t="shared" si="37"/>
        <v>0</v>
      </c>
      <c r="G874" t="str">
        <f>_xlfn.XLOOKUP(Metas[[#This Row],[Nombre Producto]],'Catalogo de Productos'!A:A,'Catalogo de Productos'!F:F,0,0)</f>
        <v>MEDIOS AUXILIARES + SOPORTE</v>
      </c>
    </row>
    <row r="875" spans="1:7" x14ac:dyDescent="0.25">
      <c r="A875" s="5">
        <v>46356</v>
      </c>
      <c r="B875" t="s">
        <v>20</v>
      </c>
      <c r="C875" t="s">
        <v>50</v>
      </c>
      <c r="D875">
        <v>0</v>
      </c>
      <c r="E875">
        <v>1931.9</v>
      </c>
      <c r="F875" s="6">
        <f t="shared" si="37"/>
        <v>0</v>
      </c>
      <c r="G875" t="str">
        <f>_xlfn.XLOOKUP(Metas[[#This Row],[Nombre Producto]],'Catalogo de Productos'!A:A,'Catalogo de Productos'!F:F,0,0)</f>
        <v>MEDIOS AUXILIARES + SOPORTE</v>
      </c>
    </row>
    <row r="876" spans="1:7" x14ac:dyDescent="0.25">
      <c r="A876" s="5">
        <v>46387</v>
      </c>
      <c r="B876" t="s">
        <v>20</v>
      </c>
      <c r="C876" t="s">
        <v>50</v>
      </c>
      <c r="D876">
        <v>0</v>
      </c>
      <c r="E876">
        <v>1931.9</v>
      </c>
      <c r="F876" s="6">
        <f t="shared" si="37"/>
        <v>0</v>
      </c>
      <c r="G876" t="str">
        <f>_xlfn.XLOOKUP(Metas[[#This Row],[Nombre Producto]],'Catalogo de Productos'!A:A,'Catalogo de Productos'!F:F,0,0)</f>
        <v>MEDIOS AUXILIARES + SOPORTE</v>
      </c>
    </row>
    <row r="877" spans="1:7" x14ac:dyDescent="0.25">
      <c r="A877" s="5">
        <v>46053</v>
      </c>
      <c r="B877" t="s">
        <v>14</v>
      </c>
      <c r="C877" t="s">
        <v>50</v>
      </c>
      <c r="D877">
        <v>0</v>
      </c>
      <c r="E877">
        <v>1280.17</v>
      </c>
      <c r="F877" s="6">
        <f t="shared" si="37"/>
        <v>0</v>
      </c>
      <c r="G877" t="str">
        <f>_xlfn.XLOOKUP(Metas[[#This Row],[Nombre Producto]],'Catalogo de Productos'!A:A,'Catalogo de Productos'!F:F,0,0)</f>
        <v>MEDIOS AUXILIARES + SOPORTE</v>
      </c>
    </row>
    <row r="878" spans="1:7" x14ac:dyDescent="0.25">
      <c r="A878" s="5">
        <v>46081</v>
      </c>
      <c r="B878" t="s">
        <v>14</v>
      </c>
      <c r="C878" t="s">
        <v>50</v>
      </c>
      <c r="D878">
        <v>1</v>
      </c>
      <c r="E878">
        <v>1280.17</v>
      </c>
      <c r="F878" s="6">
        <f t="shared" si="37"/>
        <v>1280.17</v>
      </c>
      <c r="G878" t="str">
        <f>_xlfn.XLOOKUP(Metas[[#This Row],[Nombre Producto]],'Catalogo de Productos'!A:A,'Catalogo de Productos'!F:F,0,0)</f>
        <v>MEDIOS AUXILIARES + SOPORTE</v>
      </c>
    </row>
    <row r="879" spans="1:7" x14ac:dyDescent="0.25">
      <c r="A879" s="5">
        <v>46112</v>
      </c>
      <c r="B879" t="s">
        <v>14</v>
      </c>
      <c r="C879" t="s">
        <v>50</v>
      </c>
      <c r="D879">
        <v>0</v>
      </c>
      <c r="E879">
        <v>1280.17</v>
      </c>
      <c r="F879" s="6">
        <f t="shared" si="37"/>
        <v>0</v>
      </c>
      <c r="G879" t="str">
        <f>_xlfn.XLOOKUP(Metas[[#This Row],[Nombre Producto]],'Catalogo de Productos'!A:A,'Catalogo de Productos'!F:F,0,0)</f>
        <v>MEDIOS AUXILIARES + SOPORTE</v>
      </c>
    </row>
    <row r="880" spans="1:7" x14ac:dyDescent="0.25">
      <c r="A880" s="5">
        <v>46142</v>
      </c>
      <c r="B880" t="s">
        <v>14</v>
      </c>
      <c r="C880" t="s">
        <v>50</v>
      </c>
      <c r="D880">
        <v>0</v>
      </c>
      <c r="E880">
        <v>1280.17</v>
      </c>
      <c r="F880" s="6">
        <f t="shared" si="37"/>
        <v>0</v>
      </c>
      <c r="G880" t="str">
        <f>_xlfn.XLOOKUP(Metas[[#This Row],[Nombre Producto]],'Catalogo de Productos'!A:A,'Catalogo de Productos'!F:F,0,0)</f>
        <v>MEDIOS AUXILIARES + SOPORTE</v>
      </c>
    </row>
    <row r="881" spans="1:7" x14ac:dyDescent="0.25">
      <c r="A881" s="5">
        <v>46173</v>
      </c>
      <c r="B881" t="s">
        <v>14</v>
      </c>
      <c r="C881" t="s">
        <v>50</v>
      </c>
      <c r="D881">
        <v>0</v>
      </c>
      <c r="E881">
        <v>1280.17</v>
      </c>
      <c r="F881" s="6">
        <f t="shared" si="37"/>
        <v>0</v>
      </c>
      <c r="G881" t="str">
        <f>_xlfn.XLOOKUP(Metas[[#This Row],[Nombre Producto]],'Catalogo de Productos'!A:A,'Catalogo de Productos'!F:F,0,0)</f>
        <v>MEDIOS AUXILIARES + SOPORTE</v>
      </c>
    </row>
    <row r="882" spans="1:7" x14ac:dyDescent="0.25">
      <c r="A882" s="5">
        <v>46203</v>
      </c>
      <c r="B882" t="s">
        <v>14</v>
      </c>
      <c r="C882" t="s">
        <v>50</v>
      </c>
      <c r="D882">
        <v>0</v>
      </c>
      <c r="E882">
        <v>1280.17</v>
      </c>
      <c r="F882" s="6">
        <f t="shared" si="37"/>
        <v>0</v>
      </c>
      <c r="G882" t="str">
        <f>_xlfn.XLOOKUP(Metas[[#This Row],[Nombre Producto]],'Catalogo de Productos'!A:A,'Catalogo de Productos'!F:F,0,0)</f>
        <v>MEDIOS AUXILIARES + SOPORTE</v>
      </c>
    </row>
    <row r="883" spans="1:7" x14ac:dyDescent="0.25">
      <c r="A883" s="5">
        <v>46234</v>
      </c>
      <c r="B883" t="s">
        <v>14</v>
      </c>
      <c r="C883" t="s">
        <v>50</v>
      </c>
      <c r="D883">
        <v>1</v>
      </c>
      <c r="E883">
        <v>1280.17</v>
      </c>
      <c r="F883" s="6">
        <f t="shared" si="37"/>
        <v>1280.17</v>
      </c>
      <c r="G883" t="str">
        <f>_xlfn.XLOOKUP(Metas[[#This Row],[Nombre Producto]],'Catalogo de Productos'!A:A,'Catalogo de Productos'!F:F,0,0)</f>
        <v>MEDIOS AUXILIARES + SOPORTE</v>
      </c>
    </row>
    <row r="884" spans="1:7" x14ac:dyDescent="0.25">
      <c r="A884" s="5">
        <v>46265</v>
      </c>
      <c r="B884" t="s">
        <v>14</v>
      </c>
      <c r="C884" t="s">
        <v>50</v>
      </c>
      <c r="D884">
        <v>0</v>
      </c>
      <c r="E884">
        <v>1280.17</v>
      </c>
      <c r="F884" s="6">
        <f t="shared" si="37"/>
        <v>0</v>
      </c>
      <c r="G884" t="str">
        <f>_xlfn.XLOOKUP(Metas[[#This Row],[Nombre Producto]],'Catalogo de Productos'!A:A,'Catalogo de Productos'!F:F,0,0)</f>
        <v>MEDIOS AUXILIARES + SOPORTE</v>
      </c>
    </row>
    <row r="885" spans="1:7" x14ac:dyDescent="0.25">
      <c r="A885" s="5">
        <v>46295</v>
      </c>
      <c r="B885" t="s">
        <v>14</v>
      </c>
      <c r="C885" t="s">
        <v>50</v>
      </c>
      <c r="D885">
        <v>0</v>
      </c>
      <c r="E885">
        <v>1280.17</v>
      </c>
      <c r="F885" s="6">
        <f t="shared" si="37"/>
        <v>0</v>
      </c>
      <c r="G885" t="str">
        <f>_xlfn.XLOOKUP(Metas[[#This Row],[Nombre Producto]],'Catalogo de Productos'!A:A,'Catalogo de Productos'!F:F,0,0)</f>
        <v>MEDIOS AUXILIARES + SOPORTE</v>
      </c>
    </row>
    <row r="886" spans="1:7" x14ac:dyDescent="0.25">
      <c r="A886" s="5">
        <v>46326</v>
      </c>
      <c r="B886" t="s">
        <v>14</v>
      </c>
      <c r="C886" t="s">
        <v>50</v>
      </c>
      <c r="D886">
        <v>0</v>
      </c>
      <c r="E886">
        <v>1280.17</v>
      </c>
      <c r="F886" s="6">
        <f t="shared" si="37"/>
        <v>0</v>
      </c>
      <c r="G886" t="str">
        <f>_xlfn.XLOOKUP(Metas[[#This Row],[Nombre Producto]],'Catalogo de Productos'!A:A,'Catalogo de Productos'!F:F,0,0)</f>
        <v>MEDIOS AUXILIARES + SOPORTE</v>
      </c>
    </row>
    <row r="887" spans="1:7" x14ac:dyDescent="0.25">
      <c r="A887" s="5">
        <v>46356</v>
      </c>
      <c r="B887" t="s">
        <v>14</v>
      </c>
      <c r="C887" t="s">
        <v>50</v>
      </c>
      <c r="D887">
        <v>0</v>
      </c>
      <c r="E887">
        <v>1280.17</v>
      </c>
      <c r="F887" s="6">
        <f t="shared" si="37"/>
        <v>0</v>
      </c>
      <c r="G887" t="str">
        <f>_xlfn.XLOOKUP(Metas[[#This Row],[Nombre Producto]],'Catalogo de Productos'!A:A,'Catalogo de Productos'!F:F,0,0)</f>
        <v>MEDIOS AUXILIARES + SOPORTE</v>
      </c>
    </row>
    <row r="888" spans="1:7" x14ac:dyDescent="0.25">
      <c r="A888" s="5">
        <v>46387</v>
      </c>
      <c r="B888" t="s">
        <v>14</v>
      </c>
      <c r="C888" t="s">
        <v>50</v>
      </c>
      <c r="D888">
        <v>0</v>
      </c>
      <c r="E888">
        <v>1280.17</v>
      </c>
      <c r="F888" s="6">
        <f t="shared" si="37"/>
        <v>0</v>
      </c>
      <c r="G888" t="str">
        <f>_xlfn.XLOOKUP(Metas[[#This Row],[Nombre Producto]],'Catalogo de Productos'!A:A,'Catalogo de Productos'!F:F,0,0)</f>
        <v>MEDIOS AUXILIARES + SOPORTE</v>
      </c>
    </row>
    <row r="889" spans="1:7" x14ac:dyDescent="0.25">
      <c r="A889" s="5">
        <v>46053</v>
      </c>
      <c r="B889" t="s">
        <v>10</v>
      </c>
      <c r="C889" t="s">
        <v>50</v>
      </c>
      <c r="D889">
        <v>4</v>
      </c>
      <c r="E889">
        <v>211.23</v>
      </c>
      <c r="F889" s="6">
        <f t="shared" si="37"/>
        <v>844.92</v>
      </c>
      <c r="G889" t="str">
        <f>_xlfn.XLOOKUP(Metas[[#This Row],[Nombre Producto]],'Catalogo de Productos'!A:A,'Catalogo de Productos'!F:F,0,0)</f>
        <v>DISP MÉDICOS</v>
      </c>
    </row>
    <row r="890" spans="1:7" x14ac:dyDescent="0.25">
      <c r="A890" s="5">
        <v>46081</v>
      </c>
      <c r="B890" t="s">
        <v>10</v>
      </c>
      <c r="C890" t="s">
        <v>50</v>
      </c>
      <c r="D890">
        <v>4</v>
      </c>
      <c r="E890">
        <v>211.23</v>
      </c>
      <c r="F890" s="6">
        <f t="shared" si="37"/>
        <v>844.92</v>
      </c>
      <c r="G890" t="str">
        <f>_xlfn.XLOOKUP(Metas[[#This Row],[Nombre Producto]],'Catalogo de Productos'!A:A,'Catalogo de Productos'!F:F,0,0)</f>
        <v>DISP MÉDICOS</v>
      </c>
    </row>
    <row r="891" spans="1:7" x14ac:dyDescent="0.25">
      <c r="A891" s="5">
        <v>46112</v>
      </c>
      <c r="B891" t="s">
        <v>10</v>
      </c>
      <c r="C891" t="s">
        <v>50</v>
      </c>
      <c r="D891">
        <v>10</v>
      </c>
      <c r="E891">
        <v>211.23</v>
      </c>
      <c r="F891" s="6">
        <f t="shared" si="37"/>
        <v>2112.2999999999997</v>
      </c>
      <c r="G891" t="str">
        <f>_xlfn.XLOOKUP(Metas[[#This Row],[Nombre Producto]],'Catalogo de Productos'!A:A,'Catalogo de Productos'!F:F,0,0)</f>
        <v>DISP MÉDICOS</v>
      </c>
    </row>
    <row r="892" spans="1:7" x14ac:dyDescent="0.25">
      <c r="A892" s="5">
        <v>46142</v>
      </c>
      <c r="B892" t="s">
        <v>10</v>
      </c>
      <c r="C892" t="s">
        <v>50</v>
      </c>
      <c r="D892">
        <v>2</v>
      </c>
      <c r="E892">
        <v>211.23</v>
      </c>
      <c r="F892" s="6">
        <f t="shared" si="37"/>
        <v>422.46</v>
      </c>
      <c r="G892" t="str">
        <f>_xlfn.XLOOKUP(Metas[[#This Row],[Nombre Producto]],'Catalogo de Productos'!A:A,'Catalogo de Productos'!F:F,0,0)</f>
        <v>DISP MÉDICOS</v>
      </c>
    </row>
    <row r="893" spans="1:7" x14ac:dyDescent="0.25">
      <c r="A893" s="5">
        <v>46173</v>
      </c>
      <c r="B893" t="s">
        <v>10</v>
      </c>
      <c r="C893" t="s">
        <v>50</v>
      </c>
      <c r="D893">
        <v>2</v>
      </c>
      <c r="E893">
        <v>211.23</v>
      </c>
      <c r="F893" s="6">
        <f t="shared" si="37"/>
        <v>422.46</v>
      </c>
      <c r="G893" t="str">
        <f>_xlfn.XLOOKUP(Metas[[#This Row],[Nombre Producto]],'Catalogo de Productos'!A:A,'Catalogo de Productos'!F:F,0,0)</f>
        <v>DISP MÉDICOS</v>
      </c>
    </row>
    <row r="894" spans="1:7" x14ac:dyDescent="0.25">
      <c r="A894" s="5">
        <v>46203</v>
      </c>
      <c r="B894" t="s">
        <v>10</v>
      </c>
      <c r="C894" t="s">
        <v>50</v>
      </c>
      <c r="D894">
        <v>14</v>
      </c>
      <c r="E894">
        <v>211.23</v>
      </c>
      <c r="F894" s="6">
        <f t="shared" si="37"/>
        <v>2957.22</v>
      </c>
      <c r="G894" t="str">
        <f>_xlfn.XLOOKUP(Metas[[#This Row],[Nombre Producto]],'Catalogo de Productos'!A:A,'Catalogo de Productos'!F:F,0,0)</f>
        <v>DISP MÉDICOS</v>
      </c>
    </row>
    <row r="895" spans="1:7" x14ac:dyDescent="0.25">
      <c r="A895" s="5">
        <v>46234</v>
      </c>
      <c r="B895" t="s">
        <v>10</v>
      </c>
      <c r="C895" t="s">
        <v>50</v>
      </c>
      <c r="D895">
        <v>16</v>
      </c>
      <c r="E895">
        <v>211.23</v>
      </c>
      <c r="F895" s="6">
        <f t="shared" si="37"/>
        <v>3379.68</v>
      </c>
      <c r="G895" t="str">
        <f>_xlfn.XLOOKUP(Metas[[#This Row],[Nombre Producto]],'Catalogo de Productos'!A:A,'Catalogo de Productos'!F:F,0,0)</f>
        <v>DISP MÉDICOS</v>
      </c>
    </row>
    <row r="896" spans="1:7" x14ac:dyDescent="0.25">
      <c r="A896" s="5">
        <v>46265</v>
      </c>
      <c r="B896" t="s">
        <v>10</v>
      </c>
      <c r="C896" t="s">
        <v>50</v>
      </c>
      <c r="D896">
        <v>4</v>
      </c>
      <c r="E896">
        <v>211.23</v>
      </c>
      <c r="F896" s="6">
        <f t="shared" si="37"/>
        <v>844.92</v>
      </c>
      <c r="G896" t="str">
        <f>_xlfn.XLOOKUP(Metas[[#This Row],[Nombre Producto]],'Catalogo de Productos'!A:A,'Catalogo de Productos'!F:F,0,0)</f>
        <v>DISP MÉDICOS</v>
      </c>
    </row>
    <row r="897" spans="1:7" x14ac:dyDescent="0.25">
      <c r="A897" s="5">
        <v>46295</v>
      </c>
      <c r="B897" t="s">
        <v>10</v>
      </c>
      <c r="C897" t="s">
        <v>50</v>
      </c>
      <c r="D897">
        <v>2</v>
      </c>
      <c r="E897">
        <v>211.23</v>
      </c>
      <c r="F897" s="6">
        <f t="shared" si="37"/>
        <v>422.46</v>
      </c>
      <c r="G897" t="str">
        <f>_xlfn.XLOOKUP(Metas[[#This Row],[Nombre Producto]],'Catalogo de Productos'!A:A,'Catalogo de Productos'!F:F,0,0)</f>
        <v>DISP MÉDICOS</v>
      </c>
    </row>
    <row r="898" spans="1:7" x14ac:dyDescent="0.25">
      <c r="A898" s="5">
        <v>46326</v>
      </c>
      <c r="B898" t="s">
        <v>10</v>
      </c>
      <c r="C898" t="s">
        <v>50</v>
      </c>
      <c r="D898">
        <v>8</v>
      </c>
      <c r="E898">
        <v>211.23</v>
      </c>
      <c r="F898" s="6">
        <f t="shared" si="37"/>
        <v>1689.84</v>
      </c>
      <c r="G898" t="str">
        <f>_xlfn.XLOOKUP(Metas[[#This Row],[Nombre Producto]],'Catalogo de Productos'!A:A,'Catalogo de Productos'!F:F,0,0)</f>
        <v>DISP MÉDICOS</v>
      </c>
    </row>
    <row r="899" spans="1:7" x14ac:dyDescent="0.25">
      <c r="A899" s="5">
        <v>46356</v>
      </c>
      <c r="B899" t="s">
        <v>10</v>
      </c>
      <c r="C899" t="s">
        <v>50</v>
      </c>
      <c r="D899">
        <v>4</v>
      </c>
      <c r="E899">
        <v>211.23</v>
      </c>
      <c r="F899" s="6">
        <f t="shared" si="37"/>
        <v>844.92</v>
      </c>
      <c r="G899" t="str">
        <f>_xlfn.XLOOKUP(Metas[[#This Row],[Nombre Producto]],'Catalogo de Productos'!A:A,'Catalogo de Productos'!F:F,0,0)</f>
        <v>DISP MÉDICOS</v>
      </c>
    </row>
    <row r="900" spans="1:7" x14ac:dyDescent="0.25">
      <c r="A900" s="5">
        <v>46387</v>
      </c>
      <c r="B900" t="s">
        <v>10</v>
      </c>
      <c r="C900" t="s">
        <v>50</v>
      </c>
      <c r="D900">
        <v>10</v>
      </c>
      <c r="E900">
        <v>211.23</v>
      </c>
      <c r="F900" s="6">
        <f t="shared" ref="F900:F963" si="38">D900*E900</f>
        <v>2112.2999999999997</v>
      </c>
      <c r="G900" t="str">
        <f>_xlfn.XLOOKUP(Metas[[#This Row],[Nombre Producto]],'Catalogo de Productos'!A:A,'Catalogo de Productos'!F:F,0,0)</f>
        <v>DISP MÉDICOS</v>
      </c>
    </row>
    <row r="901" spans="1:7" x14ac:dyDescent="0.25">
      <c r="A901" s="5">
        <v>46053</v>
      </c>
      <c r="B901" t="s">
        <v>11</v>
      </c>
      <c r="C901" t="s">
        <v>50</v>
      </c>
      <c r="D901">
        <v>4</v>
      </c>
      <c r="E901">
        <v>211.23</v>
      </c>
      <c r="F901" s="6">
        <f t="shared" si="38"/>
        <v>844.92</v>
      </c>
      <c r="G901" t="str">
        <f>_xlfn.XLOOKUP(Metas[[#This Row],[Nombre Producto]],'Catalogo de Productos'!A:A,'Catalogo de Productos'!F:F,0,0)</f>
        <v>DISP MÉDICOS</v>
      </c>
    </row>
    <row r="902" spans="1:7" x14ac:dyDescent="0.25">
      <c r="A902" s="5">
        <v>46081</v>
      </c>
      <c r="B902" t="s">
        <v>11</v>
      </c>
      <c r="C902" t="s">
        <v>50</v>
      </c>
      <c r="D902">
        <v>4</v>
      </c>
      <c r="E902">
        <v>211.23</v>
      </c>
      <c r="F902" s="6">
        <f t="shared" si="38"/>
        <v>844.92</v>
      </c>
      <c r="G902" t="str">
        <f>_xlfn.XLOOKUP(Metas[[#This Row],[Nombre Producto]],'Catalogo de Productos'!A:A,'Catalogo de Productos'!F:F,0,0)</f>
        <v>DISP MÉDICOS</v>
      </c>
    </row>
    <row r="903" spans="1:7" x14ac:dyDescent="0.25">
      <c r="A903" s="5">
        <v>46112</v>
      </c>
      <c r="B903" t="s">
        <v>11</v>
      </c>
      <c r="C903" t="s">
        <v>50</v>
      </c>
      <c r="D903">
        <v>10</v>
      </c>
      <c r="E903">
        <v>211.23</v>
      </c>
      <c r="F903" s="6">
        <f t="shared" si="38"/>
        <v>2112.2999999999997</v>
      </c>
      <c r="G903" t="str">
        <f>_xlfn.XLOOKUP(Metas[[#This Row],[Nombre Producto]],'Catalogo de Productos'!A:A,'Catalogo de Productos'!F:F,0,0)</f>
        <v>DISP MÉDICOS</v>
      </c>
    </row>
    <row r="904" spans="1:7" x14ac:dyDescent="0.25">
      <c r="A904" s="5">
        <v>46142</v>
      </c>
      <c r="B904" t="s">
        <v>11</v>
      </c>
      <c r="C904" t="s">
        <v>50</v>
      </c>
      <c r="D904">
        <v>2</v>
      </c>
      <c r="E904">
        <v>211.23</v>
      </c>
      <c r="F904" s="6">
        <f t="shared" si="38"/>
        <v>422.46</v>
      </c>
      <c r="G904" t="str">
        <f>_xlfn.XLOOKUP(Metas[[#This Row],[Nombre Producto]],'Catalogo de Productos'!A:A,'Catalogo de Productos'!F:F,0,0)</f>
        <v>DISP MÉDICOS</v>
      </c>
    </row>
    <row r="905" spans="1:7" x14ac:dyDescent="0.25">
      <c r="A905" s="5">
        <v>46173</v>
      </c>
      <c r="B905" t="s">
        <v>11</v>
      </c>
      <c r="C905" t="s">
        <v>50</v>
      </c>
      <c r="D905">
        <v>2</v>
      </c>
      <c r="E905">
        <v>211.23</v>
      </c>
      <c r="F905" s="6">
        <f t="shared" si="38"/>
        <v>422.46</v>
      </c>
      <c r="G905" t="str">
        <f>_xlfn.XLOOKUP(Metas[[#This Row],[Nombre Producto]],'Catalogo de Productos'!A:A,'Catalogo de Productos'!F:F,0,0)</f>
        <v>DISP MÉDICOS</v>
      </c>
    </row>
    <row r="906" spans="1:7" x14ac:dyDescent="0.25">
      <c r="A906" s="5">
        <v>46203</v>
      </c>
      <c r="B906" t="s">
        <v>11</v>
      </c>
      <c r="C906" t="s">
        <v>50</v>
      </c>
      <c r="D906">
        <v>14</v>
      </c>
      <c r="E906">
        <v>211.23</v>
      </c>
      <c r="F906" s="6">
        <f t="shared" si="38"/>
        <v>2957.22</v>
      </c>
      <c r="G906" t="str">
        <f>_xlfn.XLOOKUP(Metas[[#This Row],[Nombre Producto]],'Catalogo de Productos'!A:A,'Catalogo de Productos'!F:F,0,0)</f>
        <v>DISP MÉDICOS</v>
      </c>
    </row>
    <row r="907" spans="1:7" x14ac:dyDescent="0.25">
      <c r="A907" s="5">
        <v>46234</v>
      </c>
      <c r="B907" t="s">
        <v>11</v>
      </c>
      <c r="C907" t="s">
        <v>50</v>
      </c>
      <c r="D907">
        <v>16</v>
      </c>
      <c r="E907">
        <v>211.23</v>
      </c>
      <c r="F907" s="6">
        <f t="shared" si="38"/>
        <v>3379.68</v>
      </c>
      <c r="G907" t="str">
        <f>_xlfn.XLOOKUP(Metas[[#This Row],[Nombre Producto]],'Catalogo de Productos'!A:A,'Catalogo de Productos'!F:F,0,0)</f>
        <v>DISP MÉDICOS</v>
      </c>
    </row>
    <row r="908" spans="1:7" x14ac:dyDescent="0.25">
      <c r="A908" s="5">
        <v>46265</v>
      </c>
      <c r="B908" t="s">
        <v>11</v>
      </c>
      <c r="C908" t="s">
        <v>50</v>
      </c>
      <c r="D908">
        <v>4</v>
      </c>
      <c r="E908">
        <v>211.23</v>
      </c>
      <c r="F908" s="6">
        <f t="shared" si="38"/>
        <v>844.92</v>
      </c>
      <c r="G908" t="str">
        <f>_xlfn.XLOOKUP(Metas[[#This Row],[Nombre Producto]],'Catalogo de Productos'!A:A,'Catalogo de Productos'!F:F,0,0)</f>
        <v>DISP MÉDICOS</v>
      </c>
    </row>
    <row r="909" spans="1:7" x14ac:dyDescent="0.25">
      <c r="A909" s="5">
        <v>46295</v>
      </c>
      <c r="B909" t="s">
        <v>11</v>
      </c>
      <c r="C909" t="s">
        <v>50</v>
      </c>
      <c r="D909">
        <v>2</v>
      </c>
      <c r="E909">
        <v>211.23</v>
      </c>
      <c r="F909" s="6">
        <f t="shared" si="38"/>
        <v>422.46</v>
      </c>
      <c r="G909" t="str">
        <f>_xlfn.XLOOKUP(Metas[[#This Row],[Nombre Producto]],'Catalogo de Productos'!A:A,'Catalogo de Productos'!F:F,0,0)</f>
        <v>DISP MÉDICOS</v>
      </c>
    </row>
    <row r="910" spans="1:7" x14ac:dyDescent="0.25">
      <c r="A910" s="5">
        <v>46326</v>
      </c>
      <c r="B910" t="s">
        <v>11</v>
      </c>
      <c r="C910" t="s">
        <v>50</v>
      </c>
      <c r="D910">
        <v>8</v>
      </c>
      <c r="E910">
        <v>211.23</v>
      </c>
      <c r="F910" s="6">
        <f t="shared" si="38"/>
        <v>1689.84</v>
      </c>
      <c r="G910" t="str">
        <f>_xlfn.XLOOKUP(Metas[[#This Row],[Nombre Producto]],'Catalogo de Productos'!A:A,'Catalogo de Productos'!F:F,0,0)</f>
        <v>DISP MÉDICOS</v>
      </c>
    </row>
    <row r="911" spans="1:7" x14ac:dyDescent="0.25">
      <c r="A911" s="5">
        <v>46356</v>
      </c>
      <c r="B911" t="s">
        <v>11</v>
      </c>
      <c r="C911" t="s">
        <v>50</v>
      </c>
      <c r="D911">
        <v>4</v>
      </c>
      <c r="E911">
        <v>211.23</v>
      </c>
      <c r="F911" s="6">
        <f t="shared" si="38"/>
        <v>844.92</v>
      </c>
      <c r="G911" t="str">
        <f>_xlfn.XLOOKUP(Metas[[#This Row],[Nombre Producto]],'Catalogo de Productos'!A:A,'Catalogo de Productos'!F:F,0,0)</f>
        <v>DISP MÉDICOS</v>
      </c>
    </row>
    <row r="912" spans="1:7" x14ac:dyDescent="0.25">
      <c r="A912" s="5">
        <v>46387</v>
      </c>
      <c r="B912" t="s">
        <v>11</v>
      </c>
      <c r="C912" t="s">
        <v>50</v>
      </c>
      <c r="D912">
        <v>10</v>
      </c>
      <c r="E912">
        <v>211.23</v>
      </c>
      <c r="F912" s="6">
        <f t="shared" si="38"/>
        <v>2112.2999999999997</v>
      </c>
      <c r="G912" t="str">
        <f>_xlfn.XLOOKUP(Metas[[#This Row],[Nombre Producto]],'Catalogo de Productos'!A:A,'Catalogo de Productos'!F:F,0,0)</f>
        <v>DISP MÉDICOS</v>
      </c>
    </row>
    <row r="913" spans="1:7" x14ac:dyDescent="0.25">
      <c r="A913" s="5">
        <v>46053</v>
      </c>
      <c r="B913" t="s">
        <v>12</v>
      </c>
      <c r="C913" t="s">
        <v>50</v>
      </c>
      <c r="D913">
        <v>4</v>
      </c>
      <c r="E913">
        <v>211.23</v>
      </c>
      <c r="F913" s="6">
        <f t="shared" si="38"/>
        <v>844.92</v>
      </c>
      <c r="G913" t="str">
        <f>_xlfn.XLOOKUP(Metas[[#This Row],[Nombre Producto]],'Catalogo de Productos'!A:A,'Catalogo de Productos'!F:F,0,0)</f>
        <v>DISP MÉDICOS</v>
      </c>
    </row>
    <row r="914" spans="1:7" x14ac:dyDescent="0.25">
      <c r="A914" s="5">
        <v>46081</v>
      </c>
      <c r="B914" t="s">
        <v>12</v>
      </c>
      <c r="C914" t="s">
        <v>50</v>
      </c>
      <c r="D914">
        <v>4</v>
      </c>
      <c r="E914">
        <v>211.23</v>
      </c>
      <c r="F914" s="6">
        <f t="shared" si="38"/>
        <v>844.92</v>
      </c>
      <c r="G914" t="str">
        <f>_xlfn.XLOOKUP(Metas[[#This Row],[Nombre Producto]],'Catalogo de Productos'!A:A,'Catalogo de Productos'!F:F,0,0)</f>
        <v>DISP MÉDICOS</v>
      </c>
    </row>
    <row r="915" spans="1:7" x14ac:dyDescent="0.25">
      <c r="A915" s="5">
        <v>46112</v>
      </c>
      <c r="B915" t="s">
        <v>12</v>
      </c>
      <c r="C915" t="s">
        <v>50</v>
      </c>
      <c r="D915">
        <v>10</v>
      </c>
      <c r="E915">
        <v>211.23</v>
      </c>
      <c r="F915" s="6">
        <f t="shared" si="38"/>
        <v>2112.2999999999997</v>
      </c>
      <c r="G915" t="str">
        <f>_xlfn.XLOOKUP(Metas[[#This Row],[Nombre Producto]],'Catalogo de Productos'!A:A,'Catalogo de Productos'!F:F,0,0)</f>
        <v>DISP MÉDICOS</v>
      </c>
    </row>
    <row r="916" spans="1:7" x14ac:dyDescent="0.25">
      <c r="A916" s="5">
        <v>46142</v>
      </c>
      <c r="B916" t="s">
        <v>12</v>
      </c>
      <c r="C916" t="s">
        <v>50</v>
      </c>
      <c r="D916">
        <v>2</v>
      </c>
      <c r="E916">
        <v>211.23</v>
      </c>
      <c r="F916" s="6">
        <f t="shared" si="38"/>
        <v>422.46</v>
      </c>
      <c r="G916" t="str">
        <f>_xlfn.XLOOKUP(Metas[[#This Row],[Nombre Producto]],'Catalogo de Productos'!A:A,'Catalogo de Productos'!F:F,0,0)</f>
        <v>DISP MÉDICOS</v>
      </c>
    </row>
    <row r="917" spans="1:7" x14ac:dyDescent="0.25">
      <c r="A917" s="5">
        <v>46173</v>
      </c>
      <c r="B917" t="s">
        <v>12</v>
      </c>
      <c r="C917" t="s">
        <v>50</v>
      </c>
      <c r="D917">
        <v>2</v>
      </c>
      <c r="E917">
        <v>211.23</v>
      </c>
      <c r="F917" s="6">
        <f t="shared" si="38"/>
        <v>422.46</v>
      </c>
      <c r="G917" t="str">
        <f>_xlfn.XLOOKUP(Metas[[#This Row],[Nombre Producto]],'Catalogo de Productos'!A:A,'Catalogo de Productos'!F:F,0,0)</f>
        <v>DISP MÉDICOS</v>
      </c>
    </row>
    <row r="918" spans="1:7" x14ac:dyDescent="0.25">
      <c r="A918" s="5">
        <v>46203</v>
      </c>
      <c r="B918" t="s">
        <v>12</v>
      </c>
      <c r="C918" t="s">
        <v>50</v>
      </c>
      <c r="D918">
        <v>14</v>
      </c>
      <c r="E918">
        <v>211.23</v>
      </c>
      <c r="F918" s="6">
        <f t="shared" si="38"/>
        <v>2957.22</v>
      </c>
      <c r="G918" t="str">
        <f>_xlfn.XLOOKUP(Metas[[#This Row],[Nombre Producto]],'Catalogo de Productos'!A:A,'Catalogo de Productos'!F:F,0,0)</f>
        <v>DISP MÉDICOS</v>
      </c>
    </row>
    <row r="919" spans="1:7" x14ac:dyDescent="0.25">
      <c r="A919" s="5">
        <v>46234</v>
      </c>
      <c r="B919" t="s">
        <v>12</v>
      </c>
      <c r="C919" t="s">
        <v>50</v>
      </c>
      <c r="D919">
        <v>16</v>
      </c>
      <c r="E919">
        <v>211.23</v>
      </c>
      <c r="F919" s="6">
        <f t="shared" si="38"/>
        <v>3379.68</v>
      </c>
      <c r="G919" t="str">
        <f>_xlfn.XLOOKUP(Metas[[#This Row],[Nombre Producto]],'Catalogo de Productos'!A:A,'Catalogo de Productos'!F:F,0,0)</f>
        <v>DISP MÉDICOS</v>
      </c>
    </row>
    <row r="920" spans="1:7" x14ac:dyDescent="0.25">
      <c r="A920" s="5">
        <v>46265</v>
      </c>
      <c r="B920" t="s">
        <v>12</v>
      </c>
      <c r="C920" t="s">
        <v>50</v>
      </c>
      <c r="D920">
        <v>4</v>
      </c>
      <c r="E920">
        <v>211.23</v>
      </c>
      <c r="F920" s="6">
        <f t="shared" si="38"/>
        <v>844.92</v>
      </c>
      <c r="G920" t="str">
        <f>_xlfn.XLOOKUP(Metas[[#This Row],[Nombre Producto]],'Catalogo de Productos'!A:A,'Catalogo de Productos'!F:F,0,0)</f>
        <v>DISP MÉDICOS</v>
      </c>
    </row>
    <row r="921" spans="1:7" x14ac:dyDescent="0.25">
      <c r="A921" s="5">
        <v>46295</v>
      </c>
      <c r="B921" t="s">
        <v>12</v>
      </c>
      <c r="C921" t="s">
        <v>50</v>
      </c>
      <c r="D921">
        <v>2</v>
      </c>
      <c r="E921">
        <v>211.23</v>
      </c>
      <c r="F921" s="6">
        <f t="shared" si="38"/>
        <v>422.46</v>
      </c>
      <c r="G921" t="str">
        <f>_xlfn.XLOOKUP(Metas[[#This Row],[Nombre Producto]],'Catalogo de Productos'!A:A,'Catalogo de Productos'!F:F,0,0)</f>
        <v>DISP MÉDICOS</v>
      </c>
    </row>
    <row r="922" spans="1:7" x14ac:dyDescent="0.25">
      <c r="A922" s="5">
        <v>46326</v>
      </c>
      <c r="B922" t="s">
        <v>12</v>
      </c>
      <c r="C922" t="s">
        <v>50</v>
      </c>
      <c r="D922">
        <v>8</v>
      </c>
      <c r="E922">
        <v>211.23</v>
      </c>
      <c r="F922" s="6">
        <f t="shared" si="38"/>
        <v>1689.84</v>
      </c>
      <c r="G922" t="str">
        <f>_xlfn.XLOOKUP(Metas[[#This Row],[Nombre Producto]],'Catalogo de Productos'!A:A,'Catalogo de Productos'!F:F,0,0)</f>
        <v>DISP MÉDICOS</v>
      </c>
    </row>
    <row r="923" spans="1:7" x14ac:dyDescent="0.25">
      <c r="A923" s="5">
        <v>46356</v>
      </c>
      <c r="B923" t="s">
        <v>12</v>
      </c>
      <c r="C923" t="s">
        <v>50</v>
      </c>
      <c r="D923">
        <v>4</v>
      </c>
      <c r="E923">
        <v>211.23</v>
      </c>
      <c r="F923" s="6">
        <f t="shared" si="38"/>
        <v>844.92</v>
      </c>
      <c r="G923" t="str">
        <f>_xlfn.XLOOKUP(Metas[[#This Row],[Nombre Producto]],'Catalogo de Productos'!A:A,'Catalogo de Productos'!F:F,0,0)</f>
        <v>DISP MÉDICOS</v>
      </c>
    </row>
    <row r="924" spans="1:7" x14ac:dyDescent="0.25">
      <c r="A924" s="5">
        <v>46387</v>
      </c>
      <c r="B924" t="s">
        <v>12</v>
      </c>
      <c r="C924" t="s">
        <v>50</v>
      </c>
      <c r="D924">
        <v>10</v>
      </c>
      <c r="E924">
        <v>211.23</v>
      </c>
      <c r="F924" s="6">
        <f t="shared" si="38"/>
        <v>2112.2999999999997</v>
      </c>
      <c r="G924" t="str">
        <f>_xlfn.XLOOKUP(Metas[[#This Row],[Nombre Producto]],'Catalogo de Productos'!A:A,'Catalogo de Productos'!F:F,0,0)</f>
        <v>DISP MÉDICOS</v>
      </c>
    </row>
    <row r="925" spans="1:7" x14ac:dyDescent="0.25">
      <c r="A925" s="5">
        <v>46053</v>
      </c>
      <c r="B925" t="s">
        <v>21</v>
      </c>
      <c r="C925" t="s">
        <v>50</v>
      </c>
      <c r="D925">
        <v>240</v>
      </c>
      <c r="E925">
        <v>103.34</v>
      </c>
      <c r="F925" s="6">
        <f t="shared" si="38"/>
        <v>24801.600000000002</v>
      </c>
      <c r="G925" t="str">
        <f>_xlfn.XLOOKUP(Metas[[#This Row],[Nombre Producto]],'Catalogo de Productos'!A:A,'Catalogo de Productos'!F:F,0,0)</f>
        <v>TERMOMETROS</v>
      </c>
    </row>
    <row r="926" spans="1:7" x14ac:dyDescent="0.25">
      <c r="A926" s="5">
        <v>46081</v>
      </c>
      <c r="B926" t="s">
        <v>21</v>
      </c>
      <c r="C926" t="s">
        <v>50</v>
      </c>
      <c r="D926">
        <v>240</v>
      </c>
      <c r="E926">
        <v>103.34</v>
      </c>
      <c r="F926" s="6">
        <f t="shared" si="38"/>
        <v>24801.600000000002</v>
      </c>
      <c r="G926" t="str">
        <f>_xlfn.XLOOKUP(Metas[[#This Row],[Nombre Producto]],'Catalogo de Productos'!A:A,'Catalogo de Productos'!F:F,0,0)</f>
        <v>TERMOMETROS</v>
      </c>
    </row>
    <row r="927" spans="1:7" x14ac:dyDescent="0.25">
      <c r="A927" s="5">
        <v>46112</v>
      </c>
      <c r="B927" t="s">
        <v>21</v>
      </c>
      <c r="C927" t="s">
        <v>50</v>
      </c>
      <c r="D927">
        <v>480</v>
      </c>
      <c r="E927">
        <v>103.34</v>
      </c>
      <c r="F927" s="6">
        <f t="shared" si="38"/>
        <v>49603.200000000004</v>
      </c>
      <c r="G927" t="str">
        <f>_xlfn.XLOOKUP(Metas[[#This Row],[Nombre Producto]],'Catalogo de Productos'!A:A,'Catalogo de Productos'!F:F,0,0)</f>
        <v>TERMOMETROS</v>
      </c>
    </row>
    <row r="928" spans="1:7" x14ac:dyDescent="0.25">
      <c r="A928" s="5">
        <v>46142</v>
      </c>
      <c r="B928" t="s">
        <v>21</v>
      </c>
      <c r="C928" t="s">
        <v>50</v>
      </c>
      <c r="D928">
        <v>240</v>
      </c>
      <c r="E928">
        <v>103.34</v>
      </c>
      <c r="F928" s="6">
        <f t="shared" si="38"/>
        <v>24801.600000000002</v>
      </c>
      <c r="G928" t="str">
        <f>_xlfn.XLOOKUP(Metas[[#This Row],[Nombre Producto]],'Catalogo de Productos'!A:A,'Catalogo de Productos'!F:F,0,0)</f>
        <v>TERMOMETROS</v>
      </c>
    </row>
    <row r="929" spans="1:7" x14ac:dyDescent="0.25">
      <c r="A929" s="5">
        <v>46173</v>
      </c>
      <c r="B929" t="s">
        <v>21</v>
      </c>
      <c r="C929" t="s">
        <v>50</v>
      </c>
      <c r="D929">
        <v>480</v>
      </c>
      <c r="E929">
        <v>103.34</v>
      </c>
      <c r="F929" s="6">
        <f t="shared" si="38"/>
        <v>49603.200000000004</v>
      </c>
      <c r="G929" t="str">
        <f>_xlfn.XLOOKUP(Metas[[#This Row],[Nombre Producto]],'Catalogo de Productos'!A:A,'Catalogo de Productos'!F:F,0,0)</f>
        <v>TERMOMETROS</v>
      </c>
    </row>
    <row r="930" spans="1:7" x14ac:dyDescent="0.25">
      <c r="A930" s="5">
        <v>46203</v>
      </c>
      <c r="B930" t="s">
        <v>21</v>
      </c>
      <c r="C930" t="s">
        <v>50</v>
      </c>
      <c r="D930">
        <v>480</v>
      </c>
      <c r="E930">
        <v>103.34</v>
      </c>
      <c r="F930" s="6">
        <f t="shared" si="38"/>
        <v>49603.200000000004</v>
      </c>
      <c r="G930" t="str">
        <f>_xlfn.XLOOKUP(Metas[[#This Row],[Nombre Producto]],'Catalogo de Productos'!A:A,'Catalogo de Productos'!F:F,0,0)</f>
        <v>TERMOMETROS</v>
      </c>
    </row>
    <row r="931" spans="1:7" x14ac:dyDescent="0.25">
      <c r="A931" s="5">
        <v>46234</v>
      </c>
      <c r="B931" t="s">
        <v>21</v>
      </c>
      <c r="C931" t="s">
        <v>50</v>
      </c>
      <c r="D931">
        <v>0</v>
      </c>
      <c r="E931">
        <v>103.34</v>
      </c>
      <c r="F931" s="6">
        <f t="shared" si="38"/>
        <v>0</v>
      </c>
      <c r="G931" t="str">
        <f>_xlfn.XLOOKUP(Metas[[#This Row],[Nombre Producto]],'Catalogo de Productos'!A:A,'Catalogo de Productos'!F:F,0,0)</f>
        <v>TERMOMETROS</v>
      </c>
    </row>
    <row r="932" spans="1:7" x14ac:dyDescent="0.25">
      <c r="A932" s="5">
        <v>46265</v>
      </c>
      <c r="B932" t="s">
        <v>21</v>
      </c>
      <c r="C932" t="s">
        <v>50</v>
      </c>
      <c r="D932">
        <v>240</v>
      </c>
      <c r="E932">
        <v>103.34</v>
      </c>
      <c r="F932" s="6">
        <f t="shared" si="38"/>
        <v>24801.600000000002</v>
      </c>
      <c r="G932" t="str">
        <f>_xlfn.XLOOKUP(Metas[[#This Row],[Nombre Producto]],'Catalogo de Productos'!A:A,'Catalogo de Productos'!F:F,0,0)</f>
        <v>TERMOMETROS</v>
      </c>
    </row>
    <row r="933" spans="1:7" x14ac:dyDescent="0.25">
      <c r="A933" s="5">
        <v>46295</v>
      </c>
      <c r="B933" t="s">
        <v>21</v>
      </c>
      <c r="C933" t="s">
        <v>50</v>
      </c>
      <c r="D933">
        <v>720</v>
      </c>
      <c r="E933">
        <v>103.34</v>
      </c>
      <c r="F933" s="6">
        <f t="shared" si="38"/>
        <v>74404.800000000003</v>
      </c>
      <c r="G933" t="str">
        <f>_xlfn.XLOOKUP(Metas[[#This Row],[Nombre Producto]],'Catalogo de Productos'!A:A,'Catalogo de Productos'!F:F,0,0)</f>
        <v>TERMOMETROS</v>
      </c>
    </row>
    <row r="934" spans="1:7" x14ac:dyDescent="0.25">
      <c r="A934" s="5">
        <v>46326</v>
      </c>
      <c r="B934" t="s">
        <v>21</v>
      </c>
      <c r="C934" t="s">
        <v>50</v>
      </c>
      <c r="D934">
        <v>480</v>
      </c>
      <c r="E934">
        <v>103.34</v>
      </c>
      <c r="F934" s="6">
        <f t="shared" si="38"/>
        <v>49603.200000000004</v>
      </c>
      <c r="G934" t="str">
        <f>_xlfn.XLOOKUP(Metas[[#This Row],[Nombre Producto]],'Catalogo de Productos'!A:A,'Catalogo de Productos'!F:F,0,0)</f>
        <v>TERMOMETROS</v>
      </c>
    </row>
    <row r="935" spans="1:7" x14ac:dyDescent="0.25">
      <c r="A935" s="5">
        <v>46356</v>
      </c>
      <c r="B935" t="s">
        <v>21</v>
      </c>
      <c r="C935" t="s">
        <v>50</v>
      </c>
      <c r="D935">
        <v>240</v>
      </c>
      <c r="E935">
        <v>103.34</v>
      </c>
      <c r="F935" s="6">
        <f t="shared" si="38"/>
        <v>24801.600000000002</v>
      </c>
      <c r="G935" t="str">
        <f>_xlfn.XLOOKUP(Metas[[#This Row],[Nombre Producto]],'Catalogo de Productos'!A:A,'Catalogo de Productos'!F:F,0,0)</f>
        <v>TERMOMETROS</v>
      </c>
    </row>
    <row r="936" spans="1:7" x14ac:dyDescent="0.25">
      <c r="A936" s="5">
        <v>46387</v>
      </c>
      <c r="B936" t="s">
        <v>21</v>
      </c>
      <c r="C936" t="s">
        <v>50</v>
      </c>
      <c r="D936">
        <v>480</v>
      </c>
      <c r="E936">
        <v>103.34</v>
      </c>
      <c r="F936" s="6">
        <f t="shared" si="38"/>
        <v>49603.200000000004</v>
      </c>
      <c r="G936" t="str">
        <f>_xlfn.XLOOKUP(Metas[[#This Row],[Nombre Producto]],'Catalogo de Productos'!A:A,'Catalogo de Productos'!F:F,0,0)</f>
        <v>TERMOMETROS</v>
      </c>
    </row>
    <row r="937" spans="1:7" x14ac:dyDescent="0.25">
      <c r="A937" s="5">
        <v>46053</v>
      </c>
      <c r="B937" t="s">
        <v>147</v>
      </c>
      <c r="C937" t="s">
        <v>50</v>
      </c>
      <c r="D937">
        <v>100</v>
      </c>
      <c r="E937">
        <v>70.47</v>
      </c>
      <c r="F937" s="6">
        <f t="shared" si="38"/>
        <v>7047</v>
      </c>
      <c r="G937" t="str">
        <f>_xlfn.XLOOKUP(Metas[[#This Row],[Nombre Producto]],'Catalogo de Productos'!A:A,'Catalogo de Productos'!F:F,0,0)</f>
        <v>PRUEBAS EMBARAZO</v>
      </c>
    </row>
    <row r="938" spans="1:7" x14ac:dyDescent="0.25">
      <c r="A938" s="5">
        <v>46081</v>
      </c>
      <c r="B938" t="s">
        <v>147</v>
      </c>
      <c r="C938" t="s">
        <v>50</v>
      </c>
      <c r="D938">
        <v>0</v>
      </c>
      <c r="E938">
        <v>70.47</v>
      </c>
      <c r="F938" s="6">
        <f t="shared" si="38"/>
        <v>0</v>
      </c>
      <c r="G938" t="str">
        <f>_xlfn.XLOOKUP(Metas[[#This Row],[Nombre Producto]],'Catalogo de Productos'!A:A,'Catalogo de Productos'!F:F,0,0)</f>
        <v>PRUEBAS EMBARAZO</v>
      </c>
    </row>
    <row r="939" spans="1:7" x14ac:dyDescent="0.25">
      <c r="A939" s="5">
        <v>46112</v>
      </c>
      <c r="B939" t="s">
        <v>147</v>
      </c>
      <c r="C939" t="s">
        <v>50</v>
      </c>
      <c r="D939">
        <v>100</v>
      </c>
      <c r="E939">
        <v>70.47</v>
      </c>
      <c r="F939" s="6">
        <f t="shared" si="38"/>
        <v>7047</v>
      </c>
      <c r="G939" t="str">
        <f>_xlfn.XLOOKUP(Metas[[#This Row],[Nombre Producto]],'Catalogo de Productos'!A:A,'Catalogo de Productos'!F:F,0,0)</f>
        <v>PRUEBAS EMBARAZO</v>
      </c>
    </row>
    <row r="940" spans="1:7" x14ac:dyDescent="0.25">
      <c r="A940" s="5">
        <v>46142</v>
      </c>
      <c r="B940" t="s">
        <v>147</v>
      </c>
      <c r="C940" t="s">
        <v>50</v>
      </c>
      <c r="D940">
        <v>0</v>
      </c>
      <c r="E940">
        <v>70.47</v>
      </c>
      <c r="F940" s="6">
        <f t="shared" si="38"/>
        <v>0</v>
      </c>
      <c r="G940" t="str">
        <f>_xlfn.XLOOKUP(Metas[[#This Row],[Nombre Producto]],'Catalogo de Productos'!A:A,'Catalogo de Productos'!F:F,0,0)</f>
        <v>PRUEBAS EMBARAZO</v>
      </c>
    </row>
    <row r="941" spans="1:7" x14ac:dyDescent="0.25">
      <c r="A941" s="5">
        <v>46173</v>
      </c>
      <c r="B941" t="s">
        <v>147</v>
      </c>
      <c r="C941" t="s">
        <v>50</v>
      </c>
      <c r="D941">
        <v>100</v>
      </c>
      <c r="E941">
        <v>70.47</v>
      </c>
      <c r="F941" s="6">
        <f t="shared" si="38"/>
        <v>7047</v>
      </c>
      <c r="G941" t="str">
        <f>_xlfn.XLOOKUP(Metas[[#This Row],[Nombre Producto]],'Catalogo de Productos'!A:A,'Catalogo de Productos'!F:F,0,0)</f>
        <v>PRUEBAS EMBARAZO</v>
      </c>
    </row>
    <row r="942" spans="1:7" x14ac:dyDescent="0.25">
      <c r="A942" s="5">
        <v>46203</v>
      </c>
      <c r="B942" t="s">
        <v>147</v>
      </c>
      <c r="C942" t="s">
        <v>50</v>
      </c>
      <c r="D942">
        <v>0</v>
      </c>
      <c r="E942">
        <v>70.47</v>
      </c>
      <c r="F942" s="6">
        <f t="shared" si="38"/>
        <v>0</v>
      </c>
      <c r="G942" t="str">
        <f>_xlfn.XLOOKUP(Metas[[#This Row],[Nombre Producto]],'Catalogo de Productos'!A:A,'Catalogo de Productos'!F:F,0,0)</f>
        <v>PRUEBAS EMBARAZO</v>
      </c>
    </row>
    <row r="943" spans="1:7" x14ac:dyDescent="0.25">
      <c r="A943" s="5">
        <v>46234</v>
      </c>
      <c r="B943" t="s">
        <v>147</v>
      </c>
      <c r="C943" t="s">
        <v>50</v>
      </c>
      <c r="D943">
        <v>100</v>
      </c>
      <c r="E943">
        <v>70.47</v>
      </c>
      <c r="F943" s="6">
        <f t="shared" si="38"/>
        <v>7047</v>
      </c>
      <c r="G943" t="str">
        <f>_xlfn.XLOOKUP(Metas[[#This Row],[Nombre Producto]],'Catalogo de Productos'!A:A,'Catalogo de Productos'!F:F,0,0)</f>
        <v>PRUEBAS EMBARAZO</v>
      </c>
    </row>
    <row r="944" spans="1:7" x14ac:dyDescent="0.25">
      <c r="A944" s="5">
        <v>46265</v>
      </c>
      <c r="B944" t="s">
        <v>147</v>
      </c>
      <c r="C944" t="s">
        <v>50</v>
      </c>
      <c r="D944">
        <v>0</v>
      </c>
      <c r="E944">
        <v>70.47</v>
      </c>
      <c r="F944" s="6">
        <f t="shared" si="38"/>
        <v>0</v>
      </c>
      <c r="G944" t="str">
        <f>_xlfn.XLOOKUP(Metas[[#This Row],[Nombre Producto]],'Catalogo de Productos'!A:A,'Catalogo de Productos'!F:F,0,0)</f>
        <v>PRUEBAS EMBARAZO</v>
      </c>
    </row>
    <row r="945" spans="1:7" x14ac:dyDescent="0.25">
      <c r="A945" s="5">
        <v>46295</v>
      </c>
      <c r="B945" t="s">
        <v>147</v>
      </c>
      <c r="C945" t="s">
        <v>50</v>
      </c>
      <c r="D945">
        <v>100</v>
      </c>
      <c r="E945">
        <v>70.47</v>
      </c>
      <c r="F945" s="6">
        <f t="shared" si="38"/>
        <v>7047</v>
      </c>
      <c r="G945" t="str">
        <f>_xlfn.XLOOKUP(Metas[[#This Row],[Nombre Producto]],'Catalogo de Productos'!A:A,'Catalogo de Productos'!F:F,0,0)</f>
        <v>PRUEBAS EMBARAZO</v>
      </c>
    </row>
    <row r="946" spans="1:7" x14ac:dyDescent="0.25">
      <c r="A946" s="5">
        <v>46326</v>
      </c>
      <c r="B946" t="s">
        <v>147</v>
      </c>
      <c r="C946" t="s">
        <v>50</v>
      </c>
      <c r="D946">
        <v>0</v>
      </c>
      <c r="E946">
        <v>70.47</v>
      </c>
      <c r="F946" s="6">
        <f t="shared" si="38"/>
        <v>0</v>
      </c>
      <c r="G946" t="str">
        <f>_xlfn.XLOOKUP(Metas[[#This Row],[Nombre Producto]],'Catalogo de Productos'!A:A,'Catalogo de Productos'!F:F,0,0)</f>
        <v>PRUEBAS EMBARAZO</v>
      </c>
    </row>
    <row r="947" spans="1:7" x14ac:dyDescent="0.25">
      <c r="A947" s="5">
        <v>46356</v>
      </c>
      <c r="B947" t="s">
        <v>147</v>
      </c>
      <c r="C947" t="s">
        <v>50</v>
      </c>
      <c r="D947">
        <v>100</v>
      </c>
      <c r="E947">
        <v>70.47</v>
      </c>
      <c r="F947" s="6">
        <f t="shared" si="38"/>
        <v>7047</v>
      </c>
      <c r="G947" t="str">
        <f>_xlfn.XLOOKUP(Metas[[#This Row],[Nombre Producto]],'Catalogo de Productos'!A:A,'Catalogo de Productos'!F:F,0,0)</f>
        <v>PRUEBAS EMBARAZO</v>
      </c>
    </row>
    <row r="948" spans="1:7" x14ac:dyDescent="0.25">
      <c r="A948" s="5">
        <v>46387</v>
      </c>
      <c r="B948" t="s">
        <v>147</v>
      </c>
      <c r="C948" t="s">
        <v>50</v>
      </c>
      <c r="D948">
        <v>0</v>
      </c>
      <c r="E948">
        <v>70.47</v>
      </c>
      <c r="F948" s="6">
        <f t="shared" si="38"/>
        <v>0</v>
      </c>
      <c r="G948" t="str">
        <f>_xlfn.XLOOKUP(Metas[[#This Row],[Nombre Producto]],'Catalogo de Productos'!A:A,'Catalogo de Productos'!F:F,0,0)</f>
        <v>PRUEBAS EMBARAZO</v>
      </c>
    </row>
    <row r="949" spans="1:7" x14ac:dyDescent="0.25">
      <c r="A949" s="5">
        <v>46053</v>
      </c>
      <c r="B949" t="s">
        <v>59</v>
      </c>
      <c r="C949" t="s">
        <v>50</v>
      </c>
      <c r="D949">
        <v>120</v>
      </c>
      <c r="E949">
        <v>16.16</v>
      </c>
      <c r="F949" s="6">
        <f t="shared" si="38"/>
        <v>1939.2</v>
      </c>
      <c r="G949" t="str">
        <f>_xlfn.XLOOKUP(Metas[[#This Row],[Nombre Producto]],'Catalogo de Productos'!A:A,'Catalogo de Productos'!F:F,0,0)</f>
        <v>AROMATIZANTES</v>
      </c>
    </row>
    <row r="950" spans="1:7" x14ac:dyDescent="0.25">
      <c r="A950" s="5">
        <v>46081</v>
      </c>
      <c r="B950" t="s">
        <v>59</v>
      </c>
      <c r="C950" t="s">
        <v>50</v>
      </c>
      <c r="D950">
        <v>0</v>
      </c>
      <c r="E950">
        <v>16.16</v>
      </c>
      <c r="F950" s="6">
        <f t="shared" si="38"/>
        <v>0</v>
      </c>
      <c r="G950" t="str">
        <f>_xlfn.XLOOKUP(Metas[[#This Row],[Nombre Producto]],'Catalogo de Productos'!A:A,'Catalogo de Productos'!F:F,0,0)</f>
        <v>AROMATIZANTES</v>
      </c>
    </row>
    <row r="951" spans="1:7" x14ac:dyDescent="0.25">
      <c r="A951" s="5">
        <v>46112</v>
      </c>
      <c r="B951" t="s">
        <v>59</v>
      </c>
      <c r="C951" t="s">
        <v>50</v>
      </c>
      <c r="D951">
        <v>0</v>
      </c>
      <c r="E951">
        <v>16.16</v>
      </c>
      <c r="F951" s="6">
        <f t="shared" si="38"/>
        <v>0</v>
      </c>
      <c r="G951" t="str">
        <f>_xlfn.XLOOKUP(Metas[[#This Row],[Nombre Producto]],'Catalogo de Productos'!A:A,'Catalogo de Productos'!F:F,0,0)</f>
        <v>AROMATIZANTES</v>
      </c>
    </row>
    <row r="952" spans="1:7" x14ac:dyDescent="0.25">
      <c r="A952" s="5">
        <v>46142</v>
      </c>
      <c r="B952" t="s">
        <v>59</v>
      </c>
      <c r="C952" t="s">
        <v>50</v>
      </c>
      <c r="D952">
        <v>0</v>
      </c>
      <c r="E952">
        <v>16.16</v>
      </c>
      <c r="F952" s="6">
        <f t="shared" si="38"/>
        <v>0</v>
      </c>
      <c r="G952" t="str">
        <f>_xlfn.XLOOKUP(Metas[[#This Row],[Nombre Producto]],'Catalogo de Productos'!A:A,'Catalogo de Productos'!F:F,0,0)</f>
        <v>AROMATIZANTES</v>
      </c>
    </row>
    <row r="953" spans="1:7" x14ac:dyDescent="0.25">
      <c r="A953" s="5">
        <v>46173</v>
      </c>
      <c r="B953" t="s">
        <v>59</v>
      </c>
      <c r="C953" t="s">
        <v>50</v>
      </c>
      <c r="D953">
        <v>120</v>
      </c>
      <c r="E953">
        <v>16.16</v>
      </c>
      <c r="F953" s="6">
        <f t="shared" si="38"/>
        <v>1939.2</v>
      </c>
      <c r="G953" t="str">
        <f>_xlfn.XLOOKUP(Metas[[#This Row],[Nombre Producto]],'Catalogo de Productos'!A:A,'Catalogo de Productos'!F:F,0,0)</f>
        <v>AROMATIZANTES</v>
      </c>
    </row>
    <row r="954" spans="1:7" x14ac:dyDescent="0.25">
      <c r="A954" s="5">
        <v>46203</v>
      </c>
      <c r="B954" t="s">
        <v>59</v>
      </c>
      <c r="C954" t="s">
        <v>50</v>
      </c>
      <c r="D954">
        <v>0</v>
      </c>
      <c r="E954">
        <v>16.16</v>
      </c>
      <c r="F954" s="6">
        <f t="shared" si="38"/>
        <v>0</v>
      </c>
      <c r="G954" t="str">
        <f>_xlfn.XLOOKUP(Metas[[#This Row],[Nombre Producto]],'Catalogo de Productos'!A:A,'Catalogo de Productos'!F:F,0,0)</f>
        <v>AROMATIZANTES</v>
      </c>
    </row>
    <row r="955" spans="1:7" x14ac:dyDescent="0.25">
      <c r="A955" s="5">
        <v>46234</v>
      </c>
      <c r="B955" t="s">
        <v>59</v>
      </c>
      <c r="C955" t="s">
        <v>50</v>
      </c>
      <c r="D955">
        <v>0</v>
      </c>
      <c r="E955">
        <v>16.16</v>
      </c>
      <c r="F955" s="6">
        <f t="shared" si="38"/>
        <v>0</v>
      </c>
      <c r="G955" t="str">
        <f>_xlfn.XLOOKUP(Metas[[#This Row],[Nombre Producto]],'Catalogo de Productos'!A:A,'Catalogo de Productos'!F:F,0,0)</f>
        <v>AROMATIZANTES</v>
      </c>
    </row>
    <row r="956" spans="1:7" x14ac:dyDescent="0.25">
      <c r="A956" s="5">
        <v>46265</v>
      </c>
      <c r="B956" t="s">
        <v>59</v>
      </c>
      <c r="C956" t="s">
        <v>50</v>
      </c>
      <c r="D956">
        <v>0</v>
      </c>
      <c r="E956">
        <v>16.16</v>
      </c>
      <c r="F956" s="6">
        <f t="shared" si="38"/>
        <v>0</v>
      </c>
      <c r="G956" t="str">
        <f>_xlfn.XLOOKUP(Metas[[#This Row],[Nombre Producto]],'Catalogo de Productos'!A:A,'Catalogo de Productos'!F:F,0,0)</f>
        <v>AROMATIZANTES</v>
      </c>
    </row>
    <row r="957" spans="1:7" x14ac:dyDescent="0.25">
      <c r="A957" s="5">
        <v>46295</v>
      </c>
      <c r="B957" t="s">
        <v>59</v>
      </c>
      <c r="C957" t="s">
        <v>50</v>
      </c>
      <c r="D957">
        <v>0</v>
      </c>
      <c r="E957">
        <v>16.16</v>
      </c>
      <c r="F957" s="6">
        <f t="shared" si="38"/>
        <v>0</v>
      </c>
      <c r="G957" t="str">
        <f>_xlfn.XLOOKUP(Metas[[#This Row],[Nombre Producto]],'Catalogo de Productos'!A:A,'Catalogo de Productos'!F:F,0,0)</f>
        <v>AROMATIZANTES</v>
      </c>
    </row>
    <row r="958" spans="1:7" x14ac:dyDescent="0.25">
      <c r="A958" s="5">
        <v>46326</v>
      </c>
      <c r="B958" t="s">
        <v>59</v>
      </c>
      <c r="C958" t="s">
        <v>50</v>
      </c>
      <c r="D958">
        <v>120</v>
      </c>
      <c r="E958">
        <v>16.16</v>
      </c>
      <c r="F958" s="6">
        <f t="shared" si="38"/>
        <v>1939.2</v>
      </c>
      <c r="G958" t="str">
        <f>_xlfn.XLOOKUP(Metas[[#This Row],[Nombre Producto]],'Catalogo de Productos'!A:A,'Catalogo de Productos'!F:F,0,0)</f>
        <v>AROMATIZANTES</v>
      </c>
    </row>
    <row r="959" spans="1:7" x14ac:dyDescent="0.25">
      <c r="A959" s="5">
        <v>46356</v>
      </c>
      <c r="B959" t="s">
        <v>59</v>
      </c>
      <c r="C959" t="s">
        <v>50</v>
      </c>
      <c r="D959">
        <v>0</v>
      </c>
      <c r="E959">
        <v>16.16</v>
      </c>
      <c r="F959" s="6">
        <f t="shared" si="38"/>
        <v>0</v>
      </c>
      <c r="G959" t="str">
        <f>_xlfn.XLOOKUP(Metas[[#This Row],[Nombre Producto]],'Catalogo de Productos'!A:A,'Catalogo de Productos'!F:F,0,0)</f>
        <v>AROMATIZANTES</v>
      </c>
    </row>
    <row r="960" spans="1:7" x14ac:dyDescent="0.25">
      <c r="A960" s="5">
        <v>46387</v>
      </c>
      <c r="B960" t="s">
        <v>59</v>
      </c>
      <c r="C960" t="s">
        <v>50</v>
      </c>
      <c r="D960">
        <v>0</v>
      </c>
      <c r="E960">
        <v>16.16</v>
      </c>
      <c r="F960" s="6">
        <f t="shared" si="38"/>
        <v>0</v>
      </c>
      <c r="G960" t="str">
        <f>_xlfn.XLOOKUP(Metas[[#This Row],[Nombre Producto]],'Catalogo de Productos'!A:A,'Catalogo de Productos'!F:F,0,0)</f>
        <v>AROMATIZANTES</v>
      </c>
    </row>
    <row r="961" spans="1:7" x14ac:dyDescent="0.25">
      <c r="A961" s="5">
        <v>46053</v>
      </c>
      <c r="B961" t="s">
        <v>143</v>
      </c>
      <c r="C961" t="s">
        <v>50</v>
      </c>
      <c r="D961">
        <v>0</v>
      </c>
      <c r="E961">
        <v>356.9</v>
      </c>
      <c r="F961" s="6">
        <f t="shared" si="38"/>
        <v>0</v>
      </c>
      <c r="G961" t="str">
        <f>_xlfn.XLOOKUP(Metas[[#This Row],[Nombre Producto]],'Catalogo de Productos'!A:A,'Catalogo de Productos'!F:F,0,0)</f>
        <v>AROMATIZANTES</v>
      </c>
    </row>
    <row r="962" spans="1:7" x14ac:dyDescent="0.25">
      <c r="A962" s="5">
        <v>46081</v>
      </c>
      <c r="B962" t="s">
        <v>143</v>
      </c>
      <c r="C962" t="s">
        <v>50</v>
      </c>
      <c r="D962">
        <v>0</v>
      </c>
      <c r="E962">
        <v>356.9</v>
      </c>
      <c r="F962" s="6">
        <f t="shared" si="38"/>
        <v>0</v>
      </c>
      <c r="G962" t="str">
        <f>_xlfn.XLOOKUP(Metas[[#This Row],[Nombre Producto]],'Catalogo de Productos'!A:A,'Catalogo de Productos'!F:F,0,0)</f>
        <v>AROMATIZANTES</v>
      </c>
    </row>
    <row r="963" spans="1:7" x14ac:dyDescent="0.25">
      <c r="A963" s="5">
        <v>46112</v>
      </c>
      <c r="B963" t="s">
        <v>143</v>
      </c>
      <c r="C963" t="s">
        <v>50</v>
      </c>
      <c r="D963">
        <v>0</v>
      </c>
      <c r="E963">
        <v>356.9</v>
      </c>
      <c r="F963" s="6">
        <f t="shared" si="38"/>
        <v>0</v>
      </c>
      <c r="G963" t="str">
        <f>_xlfn.XLOOKUP(Metas[[#This Row],[Nombre Producto]],'Catalogo de Productos'!A:A,'Catalogo de Productos'!F:F,0,0)</f>
        <v>AROMATIZANTES</v>
      </c>
    </row>
    <row r="964" spans="1:7" x14ac:dyDescent="0.25">
      <c r="A964" s="5">
        <v>46142</v>
      </c>
      <c r="B964" t="s">
        <v>143</v>
      </c>
      <c r="C964" t="s">
        <v>50</v>
      </c>
      <c r="D964">
        <v>0</v>
      </c>
      <c r="E964">
        <v>356.9</v>
      </c>
      <c r="F964" s="6">
        <f t="shared" ref="F964:F1027" si="39">D964*E964</f>
        <v>0</v>
      </c>
      <c r="G964" t="str">
        <f>_xlfn.XLOOKUP(Metas[[#This Row],[Nombre Producto]],'Catalogo de Productos'!A:A,'Catalogo de Productos'!F:F,0,0)</f>
        <v>AROMATIZANTES</v>
      </c>
    </row>
    <row r="965" spans="1:7" x14ac:dyDescent="0.25">
      <c r="A965" s="5">
        <v>46173</v>
      </c>
      <c r="B965" t="s">
        <v>143</v>
      </c>
      <c r="C965" t="s">
        <v>50</v>
      </c>
      <c r="D965">
        <v>0</v>
      </c>
      <c r="E965">
        <v>356.9</v>
      </c>
      <c r="F965" s="6">
        <f t="shared" si="39"/>
        <v>0</v>
      </c>
      <c r="G965" t="str">
        <f>_xlfn.XLOOKUP(Metas[[#This Row],[Nombre Producto]],'Catalogo de Productos'!A:A,'Catalogo de Productos'!F:F,0,0)</f>
        <v>AROMATIZANTES</v>
      </c>
    </row>
    <row r="966" spans="1:7" x14ac:dyDescent="0.25">
      <c r="A966" s="5">
        <v>46203</v>
      </c>
      <c r="B966" t="s">
        <v>143</v>
      </c>
      <c r="C966" t="s">
        <v>50</v>
      </c>
      <c r="D966">
        <v>0</v>
      </c>
      <c r="E966">
        <v>356.9</v>
      </c>
      <c r="F966" s="6">
        <f t="shared" si="39"/>
        <v>0</v>
      </c>
      <c r="G966" t="str">
        <f>_xlfn.XLOOKUP(Metas[[#This Row],[Nombre Producto]],'Catalogo de Productos'!A:A,'Catalogo de Productos'!F:F,0,0)</f>
        <v>AROMATIZANTES</v>
      </c>
    </row>
    <row r="967" spans="1:7" x14ac:dyDescent="0.25">
      <c r="A967" s="5">
        <v>46234</v>
      </c>
      <c r="B967" t="s">
        <v>143</v>
      </c>
      <c r="C967" t="s">
        <v>50</v>
      </c>
      <c r="D967">
        <v>10</v>
      </c>
      <c r="E967">
        <v>356.9</v>
      </c>
      <c r="F967" s="6">
        <f t="shared" si="39"/>
        <v>3569</v>
      </c>
      <c r="G967" t="str">
        <f>_xlfn.XLOOKUP(Metas[[#This Row],[Nombre Producto]],'Catalogo de Productos'!A:A,'Catalogo de Productos'!F:F,0,0)</f>
        <v>AROMATIZANTES</v>
      </c>
    </row>
    <row r="968" spans="1:7" x14ac:dyDescent="0.25">
      <c r="A968" s="5">
        <v>46265</v>
      </c>
      <c r="B968" t="s">
        <v>143</v>
      </c>
      <c r="C968" t="s">
        <v>50</v>
      </c>
      <c r="D968">
        <v>0</v>
      </c>
      <c r="E968">
        <v>356.9</v>
      </c>
      <c r="F968" s="6">
        <f t="shared" si="39"/>
        <v>0</v>
      </c>
      <c r="G968" t="str">
        <f>_xlfn.XLOOKUP(Metas[[#This Row],[Nombre Producto]],'Catalogo de Productos'!A:A,'Catalogo de Productos'!F:F,0,0)</f>
        <v>AROMATIZANTES</v>
      </c>
    </row>
    <row r="969" spans="1:7" x14ac:dyDescent="0.25">
      <c r="A969" s="5">
        <v>46295</v>
      </c>
      <c r="B969" t="s">
        <v>143</v>
      </c>
      <c r="C969" t="s">
        <v>50</v>
      </c>
      <c r="D969">
        <v>0</v>
      </c>
      <c r="E969">
        <v>356.9</v>
      </c>
      <c r="F969" s="6">
        <f t="shared" si="39"/>
        <v>0</v>
      </c>
      <c r="G969" t="str">
        <f>_xlfn.XLOOKUP(Metas[[#This Row],[Nombre Producto]],'Catalogo de Productos'!A:A,'Catalogo de Productos'!F:F,0,0)</f>
        <v>AROMATIZANTES</v>
      </c>
    </row>
    <row r="970" spans="1:7" x14ac:dyDescent="0.25">
      <c r="A970" s="5">
        <v>46326</v>
      </c>
      <c r="B970" t="s">
        <v>143</v>
      </c>
      <c r="C970" t="s">
        <v>50</v>
      </c>
      <c r="D970">
        <v>0</v>
      </c>
      <c r="E970">
        <v>356.9</v>
      </c>
      <c r="F970" s="6">
        <f t="shared" si="39"/>
        <v>0</v>
      </c>
      <c r="G970" t="str">
        <f>_xlfn.XLOOKUP(Metas[[#This Row],[Nombre Producto]],'Catalogo de Productos'!A:A,'Catalogo de Productos'!F:F,0,0)</f>
        <v>AROMATIZANTES</v>
      </c>
    </row>
    <row r="971" spans="1:7" x14ac:dyDescent="0.25">
      <c r="A971" s="5">
        <v>46356</v>
      </c>
      <c r="B971" t="s">
        <v>143</v>
      </c>
      <c r="C971" t="s">
        <v>50</v>
      </c>
      <c r="D971">
        <v>0</v>
      </c>
      <c r="E971">
        <v>356.9</v>
      </c>
      <c r="F971" s="6">
        <f t="shared" si="39"/>
        <v>0</v>
      </c>
      <c r="G971" t="str">
        <f>_xlfn.XLOOKUP(Metas[[#This Row],[Nombre Producto]],'Catalogo de Productos'!A:A,'Catalogo de Productos'!F:F,0,0)</f>
        <v>AROMATIZANTES</v>
      </c>
    </row>
    <row r="972" spans="1:7" x14ac:dyDescent="0.25">
      <c r="A972" s="5">
        <v>46387</v>
      </c>
      <c r="B972" t="s">
        <v>143</v>
      </c>
      <c r="C972" t="s">
        <v>50</v>
      </c>
      <c r="D972">
        <v>0</v>
      </c>
      <c r="E972">
        <v>356.9</v>
      </c>
      <c r="F972" s="6">
        <f t="shared" si="39"/>
        <v>0</v>
      </c>
      <c r="G972" t="str">
        <f>_xlfn.XLOOKUP(Metas[[#This Row],[Nombre Producto]],'Catalogo de Productos'!A:A,'Catalogo de Productos'!F:F,0,0)</f>
        <v>AROMATIZANTES</v>
      </c>
    </row>
    <row r="973" spans="1:7" x14ac:dyDescent="0.25">
      <c r="A973" s="5">
        <v>46053</v>
      </c>
      <c r="B973" t="s">
        <v>15</v>
      </c>
      <c r="C973" t="s">
        <v>47</v>
      </c>
      <c r="D973">
        <v>417</v>
      </c>
      <c r="E973">
        <v>505.86</v>
      </c>
      <c r="F973" s="6">
        <f t="shared" si="39"/>
        <v>210943.62</v>
      </c>
      <c r="G973" t="str">
        <f>_xlfn.XLOOKUP(Metas[[#This Row],[Nombre Producto]],'Catalogo de Productos'!A:A,'Catalogo de Productos'!F:F,0,0)</f>
        <v>NEBULIZADORES</v>
      </c>
    </row>
    <row r="974" spans="1:7" x14ac:dyDescent="0.25">
      <c r="A974" s="5">
        <v>46081</v>
      </c>
      <c r="B974" t="s">
        <v>15</v>
      </c>
      <c r="C974" t="s">
        <v>47</v>
      </c>
      <c r="D974">
        <v>425</v>
      </c>
      <c r="E974">
        <v>505.86</v>
      </c>
      <c r="F974" s="6">
        <f t="shared" si="39"/>
        <v>214990.5</v>
      </c>
      <c r="G974" t="str">
        <f>_xlfn.XLOOKUP(Metas[[#This Row],[Nombre Producto]],'Catalogo de Productos'!A:A,'Catalogo de Productos'!F:F,0,0)</f>
        <v>NEBULIZADORES</v>
      </c>
    </row>
    <row r="975" spans="1:7" x14ac:dyDescent="0.25">
      <c r="A975" s="5">
        <v>46112</v>
      </c>
      <c r="B975" t="s">
        <v>15</v>
      </c>
      <c r="C975" t="s">
        <v>47</v>
      </c>
      <c r="D975">
        <v>152</v>
      </c>
      <c r="E975">
        <v>505.86</v>
      </c>
      <c r="F975" s="6">
        <f t="shared" si="39"/>
        <v>76890.720000000001</v>
      </c>
      <c r="G975" t="str">
        <f>_xlfn.XLOOKUP(Metas[[#This Row],[Nombre Producto]],'Catalogo de Productos'!A:A,'Catalogo de Productos'!F:F,0,0)</f>
        <v>NEBULIZADORES</v>
      </c>
    </row>
    <row r="976" spans="1:7" x14ac:dyDescent="0.25">
      <c r="A976" s="5">
        <v>46142</v>
      </c>
      <c r="B976" t="s">
        <v>15</v>
      </c>
      <c r="C976" t="s">
        <v>47</v>
      </c>
      <c r="D976">
        <v>140</v>
      </c>
      <c r="E976">
        <v>505.86</v>
      </c>
      <c r="F976" s="6">
        <f t="shared" si="39"/>
        <v>70820.400000000009</v>
      </c>
      <c r="G976" t="str">
        <f>_xlfn.XLOOKUP(Metas[[#This Row],[Nombre Producto]],'Catalogo de Productos'!A:A,'Catalogo de Productos'!F:F,0,0)</f>
        <v>NEBULIZADORES</v>
      </c>
    </row>
    <row r="977" spans="1:7" x14ac:dyDescent="0.25">
      <c r="A977" s="5">
        <v>46173</v>
      </c>
      <c r="B977" t="s">
        <v>15</v>
      </c>
      <c r="C977" t="s">
        <v>47</v>
      </c>
      <c r="D977">
        <v>112</v>
      </c>
      <c r="E977">
        <v>505.86</v>
      </c>
      <c r="F977" s="6">
        <f t="shared" si="39"/>
        <v>56656.32</v>
      </c>
      <c r="G977" t="str">
        <f>_xlfn.XLOOKUP(Metas[[#This Row],[Nombre Producto]],'Catalogo de Productos'!A:A,'Catalogo de Productos'!F:F,0,0)</f>
        <v>NEBULIZADORES</v>
      </c>
    </row>
    <row r="978" spans="1:7" x14ac:dyDescent="0.25">
      <c r="A978" s="5">
        <v>46203</v>
      </c>
      <c r="B978" t="s">
        <v>15</v>
      </c>
      <c r="C978" t="s">
        <v>47</v>
      </c>
      <c r="D978">
        <v>40</v>
      </c>
      <c r="E978">
        <v>505.86</v>
      </c>
      <c r="F978" s="6">
        <f t="shared" si="39"/>
        <v>20234.400000000001</v>
      </c>
      <c r="G978" t="str">
        <f>_xlfn.XLOOKUP(Metas[[#This Row],[Nombre Producto]],'Catalogo de Productos'!A:A,'Catalogo de Productos'!F:F,0,0)</f>
        <v>NEBULIZADORES</v>
      </c>
    </row>
    <row r="979" spans="1:7" x14ac:dyDescent="0.25">
      <c r="A979" s="5">
        <v>46234</v>
      </c>
      <c r="B979" t="s">
        <v>15</v>
      </c>
      <c r="C979" t="s">
        <v>47</v>
      </c>
      <c r="D979">
        <v>97</v>
      </c>
      <c r="E979">
        <v>505.86</v>
      </c>
      <c r="F979" s="6">
        <f t="shared" si="39"/>
        <v>49068.42</v>
      </c>
      <c r="G979" t="str">
        <f>_xlfn.XLOOKUP(Metas[[#This Row],[Nombre Producto]],'Catalogo de Productos'!A:A,'Catalogo de Productos'!F:F,0,0)</f>
        <v>NEBULIZADORES</v>
      </c>
    </row>
    <row r="980" spans="1:7" x14ac:dyDescent="0.25">
      <c r="A980" s="5">
        <v>46265</v>
      </c>
      <c r="B980" t="s">
        <v>15</v>
      </c>
      <c r="C980" t="s">
        <v>47</v>
      </c>
      <c r="D980">
        <v>50</v>
      </c>
      <c r="E980">
        <v>505.86</v>
      </c>
      <c r="F980" s="6">
        <f t="shared" si="39"/>
        <v>25293</v>
      </c>
      <c r="G980" t="str">
        <f>_xlfn.XLOOKUP(Metas[[#This Row],[Nombre Producto]],'Catalogo de Productos'!A:A,'Catalogo de Productos'!F:F,0,0)</f>
        <v>NEBULIZADORES</v>
      </c>
    </row>
    <row r="981" spans="1:7" x14ac:dyDescent="0.25">
      <c r="A981" s="5">
        <v>46295</v>
      </c>
      <c r="B981" t="s">
        <v>15</v>
      </c>
      <c r="C981" t="s">
        <v>47</v>
      </c>
      <c r="D981">
        <v>93</v>
      </c>
      <c r="E981">
        <v>505.86</v>
      </c>
      <c r="F981" s="6">
        <f t="shared" si="39"/>
        <v>47044.98</v>
      </c>
      <c r="G981" t="str">
        <f>_xlfn.XLOOKUP(Metas[[#This Row],[Nombre Producto]],'Catalogo de Productos'!A:A,'Catalogo de Productos'!F:F,0,0)</f>
        <v>NEBULIZADORES</v>
      </c>
    </row>
    <row r="982" spans="1:7" x14ac:dyDescent="0.25">
      <c r="A982" s="5">
        <v>46326</v>
      </c>
      <c r="B982" t="s">
        <v>15</v>
      </c>
      <c r="C982" t="s">
        <v>47</v>
      </c>
      <c r="D982">
        <v>326</v>
      </c>
      <c r="E982">
        <v>505.86</v>
      </c>
      <c r="F982" s="6">
        <f t="shared" si="39"/>
        <v>164910.36000000002</v>
      </c>
      <c r="G982" t="str">
        <f>_xlfn.XLOOKUP(Metas[[#This Row],[Nombre Producto]],'Catalogo de Productos'!A:A,'Catalogo de Productos'!F:F,0,0)</f>
        <v>NEBULIZADORES</v>
      </c>
    </row>
    <row r="983" spans="1:7" x14ac:dyDescent="0.25">
      <c r="A983" s="5">
        <v>46356</v>
      </c>
      <c r="B983" t="s">
        <v>15</v>
      </c>
      <c r="C983" t="s">
        <v>47</v>
      </c>
      <c r="D983">
        <v>172</v>
      </c>
      <c r="E983">
        <v>505.86</v>
      </c>
      <c r="F983" s="6">
        <f t="shared" si="39"/>
        <v>87007.92</v>
      </c>
      <c r="G983" t="str">
        <f>_xlfn.XLOOKUP(Metas[[#This Row],[Nombre Producto]],'Catalogo de Productos'!A:A,'Catalogo de Productos'!F:F,0,0)</f>
        <v>NEBULIZADORES</v>
      </c>
    </row>
    <row r="984" spans="1:7" x14ac:dyDescent="0.25">
      <c r="A984" s="5">
        <v>46387</v>
      </c>
      <c r="B984" t="s">
        <v>15</v>
      </c>
      <c r="C984" t="s">
        <v>47</v>
      </c>
      <c r="D984">
        <v>345</v>
      </c>
      <c r="E984">
        <v>505.86</v>
      </c>
      <c r="F984" s="6">
        <f t="shared" si="39"/>
        <v>174521.7</v>
      </c>
      <c r="G984" t="str">
        <f>_xlfn.XLOOKUP(Metas[[#This Row],[Nombre Producto]],'Catalogo de Productos'!A:A,'Catalogo de Productos'!F:F,0,0)</f>
        <v>NEBULIZADORES</v>
      </c>
    </row>
    <row r="985" spans="1:7" x14ac:dyDescent="0.25">
      <c r="A985" s="5">
        <v>46053</v>
      </c>
      <c r="B985" t="s">
        <v>187</v>
      </c>
      <c r="C985" t="s">
        <v>47</v>
      </c>
      <c r="D985">
        <v>0</v>
      </c>
      <c r="E985">
        <v>547.24</v>
      </c>
      <c r="F985" s="6">
        <f t="shared" si="39"/>
        <v>0</v>
      </c>
      <c r="G985" t="str">
        <f>_xlfn.XLOOKUP(Metas[[#This Row],[Nombre Producto]],'Catalogo de Productos'!A:A,'Catalogo de Productos'!F:F,0,0)</f>
        <v>NEBULIZADORES</v>
      </c>
    </row>
    <row r="986" spans="1:7" x14ac:dyDescent="0.25">
      <c r="A986" s="5">
        <v>46081</v>
      </c>
      <c r="B986" t="s">
        <v>187</v>
      </c>
      <c r="C986" t="s">
        <v>47</v>
      </c>
      <c r="D986">
        <v>265</v>
      </c>
      <c r="E986">
        <v>547.24</v>
      </c>
      <c r="F986" s="6">
        <f t="shared" si="39"/>
        <v>145018.6</v>
      </c>
      <c r="G986" t="str">
        <f>_xlfn.XLOOKUP(Metas[[#This Row],[Nombre Producto]],'Catalogo de Productos'!A:A,'Catalogo de Productos'!F:F,0,0)</f>
        <v>NEBULIZADORES</v>
      </c>
    </row>
    <row r="987" spans="1:7" x14ac:dyDescent="0.25">
      <c r="A987" s="5">
        <v>46112</v>
      </c>
      <c r="B987" t="s">
        <v>187</v>
      </c>
      <c r="C987" t="s">
        <v>47</v>
      </c>
      <c r="D987">
        <v>28</v>
      </c>
      <c r="E987">
        <v>547.24</v>
      </c>
      <c r="F987" s="6">
        <f t="shared" si="39"/>
        <v>15322.720000000001</v>
      </c>
      <c r="G987" t="str">
        <f>_xlfn.XLOOKUP(Metas[[#This Row],[Nombre Producto]],'Catalogo de Productos'!A:A,'Catalogo de Productos'!F:F,0,0)</f>
        <v>NEBULIZADORES</v>
      </c>
    </row>
    <row r="988" spans="1:7" x14ac:dyDescent="0.25">
      <c r="A988" s="5">
        <v>46142</v>
      </c>
      <c r="B988" t="s">
        <v>187</v>
      </c>
      <c r="C988" t="s">
        <v>47</v>
      </c>
      <c r="D988">
        <v>180</v>
      </c>
      <c r="E988">
        <v>547.24</v>
      </c>
      <c r="F988" s="6">
        <f t="shared" si="39"/>
        <v>98503.2</v>
      </c>
      <c r="G988" t="str">
        <f>_xlfn.XLOOKUP(Metas[[#This Row],[Nombre Producto]],'Catalogo de Productos'!A:A,'Catalogo de Productos'!F:F,0,0)</f>
        <v>NEBULIZADORES</v>
      </c>
    </row>
    <row r="989" spans="1:7" x14ac:dyDescent="0.25">
      <c r="A989" s="5">
        <v>46173</v>
      </c>
      <c r="B989" t="s">
        <v>187</v>
      </c>
      <c r="C989" t="s">
        <v>47</v>
      </c>
      <c r="D989">
        <v>0</v>
      </c>
      <c r="E989">
        <v>547.24</v>
      </c>
      <c r="F989" s="6">
        <f t="shared" si="39"/>
        <v>0</v>
      </c>
      <c r="G989" t="str">
        <f>_xlfn.XLOOKUP(Metas[[#This Row],[Nombre Producto]],'Catalogo de Productos'!A:A,'Catalogo de Productos'!F:F,0,0)</f>
        <v>NEBULIZADORES</v>
      </c>
    </row>
    <row r="990" spans="1:7" x14ac:dyDescent="0.25">
      <c r="A990" s="5">
        <v>46203</v>
      </c>
      <c r="B990" t="s">
        <v>187</v>
      </c>
      <c r="C990" t="s">
        <v>47</v>
      </c>
      <c r="D990">
        <v>55</v>
      </c>
      <c r="E990">
        <v>547.24</v>
      </c>
      <c r="F990" s="6">
        <f t="shared" si="39"/>
        <v>30098.2</v>
      </c>
      <c r="G990" t="str">
        <f>_xlfn.XLOOKUP(Metas[[#This Row],[Nombre Producto]],'Catalogo de Productos'!A:A,'Catalogo de Productos'!F:F,0,0)</f>
        <v>NEBULIZADORES</v>
      </c>
    </row>
    <row r="991" spans="1:7" x14ac:dyDescent="0.25">
      <c r="A991" s="5">
        <v>46234</v>
      </c>
      <c r="B991" t="s">
        <v>187</v>
      </c>
      <c r="C991" t="s">
        <v>47</v>
      </c>
      <c r="D991">
        <v>51</v>
      </c>
      <c r="E991">
        <v>547.24</v>
      </c>
      <c r="F991" s="6">
        <f t="shared" si="39"/>
        <v>27909.24</v>
      </c>
      <c r="G991" t="str">
        <f>_xlfn.XLOOKUP(Metas[[#This Row],[Nombre Producto]],'Catalogo de Productos'!A:A,'Catalogo de Productos'!F:F,0,0)</f>
        <v>NEBULIZADORES</v>
      </c>
    </row>
    <row r="992" spans="1:7" x14ac:dyDescent="0.25">
      <c r="A992" s="5">
        <v>46265</v>
      </c>
      <c r="B992" t="s">
        <v>187</v>
      </c>
      <c r="C992" t="s">
        <v>47</v>
      </c>
      <c r="D992">
        <v>0</v>
      </c>
      <c r="E992">
        <v>547.24</v>
      </c>
      <c r="F992" s="6">
        <f t="shared" si="39"/>
        <v>0</v>
      </c>
      <c r="G992" t="str">
        <f>_xlfn.XLOOKUP(Metas[[#This Row],[Nombre Producto]],'Catalogo de Productos'!A:A,'Catalogo de Productos'!F:F,0,0)</f>
        <v>NEBULIZADORES</v>
      </c>
    </row>
    <row r="993" spans="1:7" x14ac:dyDescent="0.25">
      <c r="A993" s="5">
        <v>46295</v>
      </c>
      <c r="B993" t="s">
        <v>187</v>
      </c>
      <c r="C993" t="s">
        <v>47</v>
      </c>
      <c r="D993">
        <v>0</v>
      </c>
      <c r="E993">
        <v>547.24</v>
      </c>
      <c r="F993" s="6">
        <f t="shared" si="39"/>
        <v>0</v>
      </c>
      <c r="G993" t="str">
        <f>_xlfn.XLOOKUP(Metas[[#This Row],[Nombre Producto]],'Catalogo de Productos'!A:A,'Catalogo de Productos'!F:F,0,0)</f>
        <v>NEBULIZADORES</v>
      </c>
    </row>
    <row r="994" spans="1:7" x14ac:dyDescent="0.25">
      <c r="A994" s="5">
        <v>46326</v>
      </c>
      <c r="B994" t="s">
        <v>187</v>
      </c>
      <c r="C994" t="s">
        <v>47</v>
      </c>
      <c r="D994">
        <v>0</v>
      </c>
      <c r="E994">
        <v>547.24</v>
      </c>
      <c r="F994" s="6">
        <f t="shared" si="39"/>
        <v>0</v>
      </c>
      <c r="G994" t="str">
        <f>_xlfn.XLOOKUP(Metas[[#This Row],[Nombre Producto]],'Catalogo de Productos'!A:A,'Catalogo de Productos'!F:F,0,0)</f>
        <v>NEBULIZADORES</v>
      </c>
    </row>
    <row r="995" spans="1:7" x14ac:dyDescent="0.25">
      <c r="A995" s="5">
        <v>46356</v>
      </c>
      <c r="B995" t="s">
        <v>187</v>
      </c>
      <c r="C995" t="s">
        <v>47</v>
      </c>
      <c r="D995">
        <v>92</v>
      </c>
      <c r="E995">
        <v>547.24</v>
      </c>
      <c r="F995" s="6">
        <f t="shared" si="39"/>
        <v>50346.080000000002</v>
      </c>
      <c r="G995" t="str">
        <f>_xlfn.XLOOKUP(Metas[[#This Row],[Nombre Producto]],'Catalogo de Productos'!A:A,'Catalogo de Productos'!F:F,0,0)</f>
        <v>NEBULIZADORES</v>
      </c>
    </row>
    <row r="996" spans="1:7" x14ac:dyDescent="0.25">
      <c r="A996" s="5">
        <v>46387</v>
      </c>
      <c r="B996" t="s">
        <v>187</v>
      </c>
      <c r="C996" t="s">
        <v>47</v>
      </c>
      <c r="D996">
        <v>57</v>
      </c>
      <c r="E996">
        <v>547.24</v>
      </c>
      <c r="F996" s="6">
        <f t="shared" si="39"/>
        <v>31192.68</v>
      </c>
      <c r="G996" t="str">
        <f>_xlfn.XLOOKUP(Metas[[#This Row],[Nombre Producto]],'Catalogo de Productos'!A:A,'Catalogo de Productos'!F:F,0,0)</f>
        <v>NEBULIZADORES</v>
      </c>
    </row>
    <row r="997" spans="1:7" x14ac:dyDescent="0.25">
      <c r="A997" s="5">
        <v>46053</v>
      </c>
      <c r="B997" t="s">
        <v>21</v>
      </c>
      <c r="C997" t="s">
        <v>47</v>
      </c>
      <c r="D997">
        <v>0</v>
      </c>
      <c r="E997">
        <v>71.38</v>
      </c>
      <c r="F997" s="6">
        <f t="shared" si="39"/>
        <v>0</v>
      </c>
      <c r="G997" t="str">
        <f>_xlfn.XLOOKUP(Metas[[#This Row],[Nombre Producto]],'Catalogo de Productos'!A:A,'Catalogo de Productos'!F:F,0,0)</f>
        <v>TERMOMETROS</v>
      </c>
    </row>
    <row r="998" spans="1:7" x14ac:dyDescent="0.25">
      <c r="A998" s="5">
        <v>46081</v>
      </c>
      <c r="B998" t="s">
        <v>21</v>
      </c>
      <c r="C998" t="s">
        <v>47</v>
      </c>
      <c r="D998">
        <v>0</v>
      </c>
      <c r="E998">
        <v>71.38</v>
      </c>
      <c r="F998" s="6">
        <f t="shared" si="39"/>
        <v>0</v>
      </c>
      <c r="G998" t="str">
        <f>_xlfn.XLOOKUP(Metas[[#This Row],[Nombre Producto]],'Catalogo de Productos'!A:A,'Catalogo de Productos'!F:F,0,0)</f>
        <v>TERMOMETROS</v>
      </c>
    </row>
    <row r="999" spans="1:7" x14ac:dyDescent="0.25">
      <c r="A999" s="5">
        <v>46112</v>
      </c>
      <c r="B999" t="s">
        <v>21</v>
      </c>
      <c r="C999" t="s">
        <v>47</v>
      </c>
      <c r="D999">
        <v>0</v>
      </c>
      <c r="E999">
        <v>71.38</v>
      </c>
      <c r="F999" s="6">
        <f t="shared" si="39"/>
        <v>0</v>
      </c>
      <c r="G999" t="str">
        <f>_xlfn.XLOOKUP(Metas[[#This Row],[Nombre Producto]],'Catalogo de Productos'!A:A,'Catalogo de Productos'!F:F,0,0)</f>
        <v>TERMOMETROS</v>
      </c>
    </row>
    <row r="1000" spans="1:7" x14ac:dyDescent="0.25">
      <c r="A1000" s="5">
        <v>46142</v>
      </c>
      <c r="B1000" t="s">
        <v>21</v>
      </c>
      <c r="C1000" t="s">
        <v>47</v>
      </c>
      <c r="D1000">
        <v>0</v>
      </c>
      <c r="E1000">
        <v>71.38</v>
      </c>
      <c r="F1000" s="6">
        <f t="shared" si="39"/>
        <v>0</v>
      </c>
      <c r="G1000" t="str">
        <f>_xlfn.XLOOKUP(Metas[[#This Row],[Nombre Producto]],'Catalogo de Productos'!A:A,'Catalogo de Productos'!F:F,0,0)</f>
        <v>TERMOMETROS</v>
      </c>
    </row>
    <row r="1001" spans="1:7" x14ac:dyDescent="0.25">
      <c r="A1001" s="5">
        <v>46173</v>
      </c>
      <c r="B1001" t="s">
        <v>21</v>
      </c>
      <c r="C1001" t="s">
        <v>47</v>
      </c>
      <c r="D1001">
        <v>0</v>
      </c>
      <c r="E1001">
        <v>71.38</v>
      </c>
      <c r="F1001" s="6">
        <f t="shared" si="39"/>
        <v>0</v>
      </c>
      <c r="G1001" t="str">
        <f>_xlfn.XLOOKUP(Metas[[#This Row],[Nombre Producto]],'Catalogo de Productos'!A:A,'Catalogo de Productos'!F:F,0,0)</f>
        <v>TERMOMETROS</v>
      </c>
    </row>
    <row r="1002" spans="1:7" x14ac:dyDescent="0.25">
      <c r="A1002" s="5">
        <v>46203</v>
      </c>
      <c r="B1002" t="s">
        <v>21</v>
      </c>
      <c r="C1002" t="s">
        <v>47</v>
      </c>
      <c r="D1002">
        <v>0</v>
      </c>
      <c r="E1002">
        <v>71.38</v>
      </c>
      <c r="F1002" s="6">
        <f t="shared" si="39"/>
        <v>0</v>
      </c>
      <c r="G1002" t="str">
        <f>_xlfn.XLOOKUP(Metas[[#This Row],[Nombre Producto]],'Catalogo de Productos'!A:A,'Catalogo de Productos'!F:F,0,0)</f>
        <v>TERMOMETROS</v>
      </c>
    </row>
    <row r="1003" spans="1:7" x14ac:dyDescent="0.25">
      <c r="A1003" s="5">
        <v>46234</v>
      </c>
      <c r="B1003" t="s">
        <v>21</v>
      </c>
      <c r="C1003" t="s">
        <v>47</v>
      </c>
      <c r="D1003">
        <v>240</v>
      </c>
      <c r="E1003">
        <v>71.38</v>
      </c>
      <c r="F1003" s="6">
        <f t="shared" si="39"/>
        <v>17131.199999999997</v>
      </c>
      <c r="G1003" t="str">
        <f>_xlfn.XLOOKUP(Metas[[#This Row],[Nombre Producto]],'Catalogo de Productos'!A:A,'Catalogo de Productos'!F:F,0,0)</f>
        <v>TERMOMETROS</v>
      </c>
    </row>
    <row r="1004" spans="1:7" x14ac:dyDescent="0.25">
      <c r="A1004" s="5">
        <v>46265</v>
      </c>
      <c r="B1004" t="s">
        <v>21</v>
      </c>
      <c r="C1004" t="s">
        <v>47</v>
      </c>
      <c r="D1004">
        <v>0</v>
      </c>
      <c r="E1004">
        <v>71.38</v>
      </c>
      <c r="F1004" s="6">
        <f t="shared" si="39"/>
        <v>0</v>
      </c>
      <c r="G1004" t="str">
        <f>_xlfn.XLOOKUP(Metas[[#This Row],[Nombre Producto]],'Catalogo de Productos'!A:A,'Catalogo de Productos'!F:F,0,0)</f>
        <v>TERMOMETROS</v>
      </c>
    </row>
    <row r="1005" spans="1:7" x14ac:dyDescent="0.25">
      <c r="A1005" s="5">
        <v>46295</v>
      </c>
      <c r="B1005" t="s">
        <v>21</v>
      </c>
      <c r="C1005" t="s">
        <v>47</v>
      </c>
      <c r="D1005">
        <v>240</v>
      </c>
      <c r="E1005">
        <v>71.38</v>
      </c>
      <c r="F1005" s="6">
        <f t="shared" si="39"/>
        <v>17131.199999999997</v>
      </c>
      <c r="G1005" t="str">
        <f>_xlfn.XLOOKUP(Metas[[#This Row],[Nombre Producto]],'Catalogo de Productos'!A:A,'Catalogo de Productos'!F:F,0,0)</f>
        <v>TERMOMETROS</v>
      </c>
    </row>
    <row r="1006" spans="1:7" x14ac:dyDescent="0.25">
      <c r="A1006" s="5">
        <v>46326</v>
      </c>
      <c r="B1006" t="s">
        <v>21</v>
      </c>
      <c r="C1006" t="s">
        <v>47</v>
      </c>
      <c r="D1006">
        <v>0</v>
      </c>
      <c r="E1006">
        <v>71.38</v>
      </c>
      <c r="F1006" s="6">
        <f t="shared" si="39"/>
        <v>0</v>
      </c>
      <c r="G1006" t="str">
        <f>_xlfn.XLOOKUP(Metas[[#This Row],[Nombre Producto]],'Catalogo de Productos'!A:A,'Catalogo de Productos'!F:F,0,0)</f>
        <v>TERMOMETROS</v>
      </c>
    </row>
    <row r="1007" spans="1:7" x14ac:dyDescent="0.25">
      <c r="A1007" s="5">
        <v>46356</v>
      </c>
      <c r="B1007" t="s">
        <v>21</v>
      </c>
      <c r="C1007" t="s">
        <v>47</v>
      </c>
      <c r="D1007">
        <v>240</v>
      </c>
      <c r="E1007">
        <v>71.38</v>
      </c>
      <c r="F1007" s="6">
        <f t="shared" si="39"/>
        <v>17131.199999999997</v>
      </c>
      <c r="G1007" t="str">
        <f>_xlfn.XLOOKUP(Metas[[#This Row],[Nombre Producto]],'Catalogo de Productos'!A:A,'Catalogo de Productos'!F:F,0,0)</f>
        <v>TERMOMETROS</v>
      </c>
    </row>
    <row r="1008" spans="1:7" x14ac:dyDescent="0.25">
      <c r="A1008" s="5">
        <v>46387</v>
      </c>
      <c r="B1008" t="s">
        <v>21</v>
      </c>
      <c r="C1008" t="s">
        <v>47</v>
      </c>
      <c r="D1008">
        <v>0</v>
      </c>
      <c r="E1008">
        <v>71.38</v>
      </c>
      <c r="F1008" s="6">
        <f t="shared" si="39"/>
        <v>0</v>
      </c>
      <c r="G1008" t="str">
        <f>_xlfn.XLOOKUP(Metas[[#This Row],[Nombre Producto]],'Catalogo de Productos'!A:A,'Catalogo de Productos'!F:F,0,0)</f>
        <v>TERMOMETROS</v>
      </c>
    </row>
    <row r="1009" spans="1:7" x14ac:dyDescent="0.25">
      <c r="A1009" s="5">
        <v>46053</v>
      </c>
      <c r="B1009" t="s">
        <v>58</v>
      </c>
      <c r="C1009" t="s">
        <v>56</v>
      </c>
      <c r="D1009">
        <v>0</v>
      </c>
      <c r="E1009">
        <v>15.09</v>
      </c>
      <c r="F1009" s="6">
        <f t="shared" si="39"/>
        <v>0</v>
      </c>
      <c r="G1009" t="str">
        <f>_xlfn.XLOOKUP(Metas[[#This Row],[Nombre Producto]],'Catalogo de Productos'!A:A,'Catalogo de Productos'!F:F,0,0)</f>
        <v>AROMATIZANTES</v>
      </c>
    </row>
    <row r="1010" spans="1:7" x14ac:dyDescent="0.25">
      <c r="A1010" s="5">
        <v>46081</v>
      </c>
      <c r="B1010" t="s">
        <v>58</v>
      </c>
      <c r="C1010" t="s">
        <v>56</v>
      </c>
      <c r="D1010">
        <v>0</v>
      </c>
      <c r="E1010">
        <v>15.09</v>
      </c>
      <c r="F1010" s="6">
        <f t="shared" si="39"/>
        <v>0</v>
      </c>
      <c r="G1010" t="str">
        <f>_xlfn.XLOOKUP(Metas[[#This Row],[Nombre Producto]],'Catalogo de Productos'!A:A,'Catalogo de Productos'!F:F,0,0)</f>
        <v>AROMATIZANTES</v>
      </c>
    </row>
    <row r="1011" spans="1:7" x14ac:dyDescent="0.25">
      <c r="A1011" s="5">
        <v>46112</v>
      </c>
      <c r="B1011" t="s">
        <v>58</v>
      </c>
      <c r="C1011" t="s">
        <v>56</v>
      </c>
      <c r="D1011">
        <v>0</v>
      </c>
      <c r="E1011">
        <v>15.09</v>
      </c>
      <c r="F1011" s="6">
        <f t="shared" si="39"/>
        <v>0</v>
      </c>
      <c r="G1011" t="str">
        <f>_xlfn.XLOOKUP(Metas[[#This Row],[Nombre Producto]],'Catalogo de Productos'!A:A,'Catalogo de Productos'!F:F,0,0)</f>
        <v>AROMATIZANTES</v>
      </c>
    </row>
    <row r="1012" spans="1:7" x14ac:dyDescent="0.25">
      <c r="A1012" s="5">
        <v>46142</v>
      </c>
      <c r="B1012" t="s">
        <v>58</v>
      </c>
      <c r="C1012" t="s">
        <v>56</v>
      </c>
      <c r="D1012">
        <v>720</v>
      </c>
      <c r="E1012">
        <v>15.09</v>
      </c>
      <c r="F1012" s="6">
        <f t="shared" si="39"/>
        <v>10864.8</v>
      </c>
      <c r="G1012" t="str">
        <f>_xlfn.XLOOKUP(Metas[[#This Row],[Nombre Producto]],'Catalogo de Productos'!A:A,'Catalogo de Productos'!F:F,0,0)</f>
        <v>AROMATIZANTES</v>
      </c>
    </row>
    <row r="1013" spans="1:7" x14ac:dyDescent="0.25">
      <c r="A1013" s="5">
        <v>46173</v>
      </c>
      <c r="B1013" t="s">
        <v>58</v>
      </c>
      <c r="C1013" t="s">
        <v>56</v>
      </c>
      <c r="D1013">
        <v>720</v>
      </c>
      <c r="E1013">
        <v>15.09</v>
      </c>
      <c r="F1013" s="6">
        <f t="shared" si="39"/>
        <v>10864.8</v>
      </c>
      <c r="G1013" t="str">
        <f>_xlfn.XLOOKUP(Metas[[#This Row],[Nombre Producto]],'Catalogo de Productos'!A:A,'Catalogo de Productos'!F:F,0,0)</f>
        <v>AROMATIZANTES</v>
      </c>
    </row>
    <row r="1014" spans="1:7" x14ac:dyDescent="0.25">
      <c r="A1014" s="5">
        <v>46203</v>
      </c>
      <c r="B1014" t="s">
        <v>58</v>
      </c>
      <c r="C1014" t="s">
        <v>56</v>
      </c>
      <c r="D1014">
        <v>720</v>
      </c>
      <c r="E1014">
        <v>15.09</v>
      </c>
      <c r="F1014" s="6">
        <f t="shared" si="39"/>
        <v>10864.8</v>
      </c>
      <c r="G1014" t="str">
        <f>_xlfn.XLOOKUP(Metas[[#This Row],[Nombre Producto]],'Catalogo de Productos'!A:A,'Catalogo de Productos'!F:F,0,0)</f>
        <v>AROMATIZANTES</v>
      </c>
    </row>
    <row r="1015" spans="1:7" x14ac:dyDescent="0.25">
      <c r="A1015" s="5">
        <v>46234</v>
      </c>
      <c r="B1015" t="s">
        <v>58</v>
      </c>
      <c r="C1015" t="s">
        <v>56</v>
      </c>
      <c r="D1015">
        <v>720</v>
      </c>
      <c r="E1015">
        <v>15.09</v>
      </c>
      <c r="F1015" s="6">
        <f t="shared" si="39"/>
        <v>10864.8</v>
      </c>
      <c r="G1015" t="str">
        <f>_xlfn.XLOOKUP(Metas[[#This Row],[Nombre Producto]],'Catalogo de Productos'!A:A,'Catalogo de Productos'!F:F,0,0)</f>
        <v>AROMATIZANTES</v>
      </c>
    </row>
    <row r="1016" spans="1:7" x14ac:dyDescent="0.25">
      <c r="A1016" s="5">
        <v>46265</v>
      </c>
      <c r="B1016" t="s">
        <v>58</v>
      </c>
      <c r="C1016" t="s">
        <v>56</v>
      </c>
      <c r="D1016">
        <v>720</v>
      </c>
      <c r="E1016">
        <v>15.09</v>
      </c>
      <c r="F1016" s="6">
        <f t="shared" si="39"/>
        <v>10864.8</v>
      </c>
      <c r="G1016" t="str">
        <f>_xlfn.XLOOKUP(Metas[[#This Row],[Nombre Producto]],'Catalogo de Productos'!A:A,'Catalogo de Productos'!F:F,0,0)</f>
        <v>AROMATIZANTES</v>
      </c>
    </row>
    <row r="1017" spans="1:7" x14ac:dyDescent="0.25">
      <c r="A1017" s="5">
        <v>46295</v>
      </c>
      <c r="B1017" t="s">
        <v>58</v>
      </c>
      <c r="C1017" t="s">
        <v>56</v>
      </c>
      <c r="D1017">
        <v>720</v>
      </c>
      <c r="E1017">
        <v>15.09</v>
      </c>
      <c r="F1017" s="6">
        <f t="shared" si="39"/>
        <v>10864.8</v>
      </c>
      <c r="G1017" t="str">
        <f>_xlfn.XLOOKUP(Metas[[#This Row],[Nombre Producto]],'Catalogo de Productos'!A:A,'Catalogo de Productos'!F:F,0,0)</f>
        <v>AROMATIZANTES</v>
      </c>
    </row>
    <row r="1018" spans="1:7" x14ac:dyDescent="0.25">
      <c r="A1018" s="5">
        <v>46326</v>
      </c>
      <c r="B1018" t="s">
        <v>58</v>
      </c>
      <c r="C1018" t="s">
        <v>56</v>
      </c>
      <c r="D1018">
        <v>720</v>
      </c>
      <c r="E1018">
        <v>15.09</v>
      </c>
      <c r="F1018" s="6">
        <f t="shared" si="39"/>
        <v>10864.8</v>
      </c>
      <c r="G1018" t="str">
        <f>_xlfn.XLOOKUP(Metas[[#This Row],[Nombre Producto]],'Catalogo de Productos'!A:A,'Catalogo de Productos'!F:F,0,0)</f>
        <v>AROMATIZANTES</v>
      </c>
    </row>
    <row r="1019" spans="1:7" x14ac:dyDescent="0.25">
      <c r="A1019" s="5">
        <v>46356</v>
      </c>
      <c r="B1019" t="s">
        <v>58</v>
      </c>
      <c r="C1019" t="s">
        <v>56</v>
      </c>
      <c r="D1019">
        <v>720</v>
      </c>
      <c r="E1019">
        <v>15.09</v>
      </c>
      <c r="F1019" s="6">
        <f t="shared" si="39"/>
        <v>10864.8</v>
      </c>
      <c r="G1019" t="str">
        <f>_xlfn.XLOOKUP(Metas[[#This Row],[Nombre Producto]],'Catalogo de Productos'!A:A,'Catalogo de Productos'!F:F,0,0)</f>
        <v>AROMATIZANTES</v>
      </c>
    </row>
    <row r="1020" spans="1:7" x14ac:dyDescent="0.25">
      <c r="A1020" s="5">
        <v>46387</v>
      </c>
      <c r="B1020" t="s">
        <v>58</v>
      </c>
      <c r="C1020" t="s">
        <v>56</v>
      </c>
      <c r="D1020">
        <v>2880</v>
      </c>
      <c r="E1020">
        <v>15.09</v>
      </c>
      <c r="F1020" s="6">
        <f t="shared" si="39"/>
        <v>43459.199999999997</v>
      </c>
      <c r="G1020" t="str">
        <f>_xlfn.XLOOKUP(Metas[[#This Row],[Nombre Producto]],'Catalogo de Productos'!A:A,'Catalogo de Productos'!F:F,0,0)</f>
        <v>AROMATIZANTES</v>
      </c>
    </row>
    <row r="1021" spans="1:7" x14ac:dyDescent="0.25">
      <c r="A1021" s="5">
        <v>46053</v>
      </c>
      <c r="B1021" t="s">
        <v>16</v>
      </c>
      <c r="C1021" t="s">
        <v>217</v>
      </c>
      <c r="D1021">
        <v>58</v>
      </c>
      <c r="E1021">
        <v>549.02</v>
      </c>
      <c r="F1021" s="6">
        <f t="shared" si="39"/>
        <v>31843.16</v>
      </c>
      <c r="G1021" t="str">
        <f>_xlfn.XLOOKUP(Metas[[#This Row],[Nombre Producto]],'Catalogo de Productos'!A:A,'Catalogo de Productos'!F:F,0,0)</f>
        <v>NEBULIZADORES</v>
      </c>
    </row>
    <row r="1022" spans="1:7" x14ac:dyDescent="0.25">
      <c r="A1022" s="5">
        <v>46081</v>
      </c>
      <c r="B1022" t="s">
        <v>16</v>
      </c>
      <c r="C1022" t="s">
        <v>217</v>
      </c>
      <c r="D1022">
        <v>60</v>
      </c>
      <c r="E1022">
        <v>549.02</v>
      </c>
      <c r="F1022" s="6">
        <f t="shared" si="39"/>
        <v>32941.199999999997</v>
      </c>
      <c r="G1022" t="str">
        <f>_xlfn.XLOOKUP(Metas[[#This Row],[Nombre Producto]],'Catalogo de Productos'!A:A,'Catalogo de Productos'!F:F,0,0)</f>
        <v>NEBULIZADORES</v>
      </c>
    </row>
    <row r="1023" spans="1:7" x14ac:dyDescent="0.25">
      <c r="A1023" s="5">
        <v>46112</v>
      </c>
      <c r="B1023" t="s">
        <v>16</v>
      </c>
      <c r="C1023" t="s">
        <v>217</v>
      </c>
      <c r="D1023">
        <v>66</v>
      </c>
      <c r="E1023">
        <v>549.02</v>
      </c>
      <c r="F1023" s="6">
        <f t="shared" si="39"/>
        <v>36235.32</v>
      </c>
      <c r="G1023" t="str">
        <f>_xlfn.XLOOKUP(Metas[[#This Row],[Nombre Producto]],'Catalogo de Productos'!A:A,'Catalogo de Productos'!F:F,0,0)</f>
        <v>NEBULIZADORES</v>
      </c>
    </row>
    <row r="1024" spans="1:7" x14ac:dyDescent="0.25">
      <c r="A1024" s="5">
        <v>46142</v>
      </c>
      <c r="B1024" t="s">
        <v>16</v>
      </c>
      <c r="C1024" t="s">
        <v>217</v>
      </c>
      <c r="D1024">
        <v>72</v>
      </c>
      <c r="E1024">
        <v>549.02</v>
      </c>
      <c r="F1024" s="6">
        <f t="shared" si="39"/>
        <v>39529.440000000002</v>
      </c>
      <c r="G1024" t="str">
        <f>_xlfn.XLOOKUP(Metas[[#This Row],[Nombre Producto]],'Catalogo de Productos'!A:A,'Catalogo de Productos'!F:F,0,0)</f>
        <v>NEBULIZADORES</v>
      </c>
    </row>
    <row r="1025" spans="1:7" x14ac:dyDescent="0.25">
      <c r="A1025" s="5">
        <v>46173</v>
      </c>
      <c r="B1025" t="s">
        <v>16</v>
      </c>
      <c r="C1025" t="s">
        <v>217</v>
      </c>
      <c r="D1025">
        <v>78</v>
      </c>
      <c r="E1025">
        <v>549.02</v>
      </c>
      <c r="F1025" s="6">
        <f t="shared" si="39"/>
        <v>42823.56</v>
      </c>
      <c r="G1025" t="str">
        <f>_xlfn.XLOOKUP(Metas[[#This Row],[Nombre Producto]],'Catalogo de Productos'!A:A,'Catalogo de Productos'!F:F,0,0)</f>
        <v>NEBULIZADORES</v>
      </c>
    </row>
    <row r="1026" spans="1:7" x14ac:dyDescent="0.25">
      <c r="A1026" s="5">
        <v>46203</v>
      </c>
      <c r="B1026" t="s">
        <v>16</v>
      </c>
      <c r="C1026" t="s">
        <v>217</v>
      </c>
      <c r="D1026">
        <v>84</v>
      </c>
      <c r="E1026">
        <v>549.02</v>
      </c>
      <c r="F1026" s="6">
        <f t="shared" si="39"/>
        <v>46117.68</v>
      </c>
      <c r="G1026" t="str">
        <f>_xlfn.XLOOKUP(Metas[[#This Row],[Nombre Producto]],'Catalogo de Productos'!A:A,'Catalogo de Productos'!F:F,0,0)</f>
        <v>NEBULIZADORES</v>
      </c>
    </row>
    <row r="1027" spans="1:7" x14ac:dyDescent="0.25">
      <c r="A1027" s="5">
        <v>46234</v>
      </c>
      <c r="B1027" t="s">
        <v>16</v>
      </c>
      <c r="C1027" t="s">
        <v>217</v>
      </c>
      <c r="D1027">
        <v>90</v>
      </c>
      <c r="E1027">
        <v>549.02</v>
      </c>
      <c r="F1027" s="6">
        <f t="shared" si="39"/>
        <v>49411.799999999996</v>
      </c>
      <c r="G1027" t="str">
        <f>_xlfn.XLOOKUP(Metas[[#This Row],[Nombre Producto]],'Catalogo de Productos'!A:A,'Catalogo de Productos'!F:F,0,0)</f>
        <v>NEBULIZADORES</v>
      </c>
    </row>
    <row r="1028" spans="1:7" x14ac:dyDescent="0.25">
      <c r="A1028" s="5">
        <v>46265</v>
      </c>
      <c r="B1028" t="s">
        <v>16</v>
      </c>
      <c r="C1028" t="s">
        <v>217</v>
      </c>
      <c r="D1028">
        <v>96</v>
      </c>
      <c r="E1028">
        <v>549.02</v>
      </c>
      <c r="F1028" s="6">
        <f t="shared" ref="F1028:F1091" si="40">D1028*E1028</f>
        <v>52705.919999999998</v>
      </c>
      <c r="G1028" t="str">
        <f>_xlfn.XLOOKUP(Metas[[#This Row],[Nombre Producto]],'Catalogo de Productos'!A:A,'Catalogo de Productos'!F:F,0,0)</f>
        <v>NEBULIZADORES</v>
      </c>
    </row>
    <row r="1029" spans="1:7" x14ac:dyDescent="0.25">
      <c r="A1029" s="5">
        <v>46295</v>
      </c>
      <c r="B1029" t="s">
        <v>16</v>
      </c>
      <c r="C1029" t="s">
        <v>217</v>
      </c>
      <c r="D1029">
        <v>102</v>
      </c>
      <c r="E1029">
        <v>549.02</v>
      </c>
      <c r="F1029" s="6">
        <f t="shared" si="40"/>
        <v>56000.04</v>
      </c>
      <c r="G1029" t="str">
        <f>_xlfn.XLOOKUP(Metas[[#This Row],[Nombre Producto]],'Catalogo de Productos'!A:A,'Catalogo de Productos'!F:F,0,0)</f>
        <v>NEBULIZADORES</v>
      </c>
    </row>
    <row r="1030" spans="1:7" x14ac:dyDescent="0.25">
      <c r="A1030" s="5">
        <v>46326</v>
      </c>
      <c r="B1030" t="s">
        <v>16</v>
      </c>
      <c r="C1030" t="s">
        <v>217</v>
      </c>
      <c r="D1030">
        <v>108</v>
      </c>
      <c r="E1030">
        <v>549.02</v>
      </c>
      <c r="F1030" s="6">
        <f t="shared" si="40"/>
        <v>59294.159999999996</v>
      </c>
      <c r="G1030" t="str">
        <f>_xlfn.XLOOKUP(Metas[[#This Row],[Nombre Producto]],'Catalogo de Productos'!A:A,'Catalogo de Productos'!F:F,0,0)</f>
        <v>NEBULIZADORES</v>
      </c>
    </row>
    <row r="1031" spans="1:7" x14ac:dyDescent="0.25">
      <c r="A1031" s="5">
        <v>46356</v>
      </c>
      <c r="B1031" t="s">
        <v>16</v>
      </c>
      <c r="C1031" t="s">
        <v>217</v>
      </c>
      <c r="D1031">
        <v>114</v>
      </c>
      <c r="E1031">
        <v>549.02</v>
      </c>
      <c r="F1031" s="6">
        <f t="shared" si="40"/>
        <v>62588.28</v>
      </c>
      <c r="G1031" t="str">
        <f>_xlfn.XLOOKUP(Metas[[#This Row],[Nombre Producto]],'Catalogo de Productos'!A:A,'Catalogo de Productos'!F:F,0,0)</f>
        <v>NEBULIZADORES</v>
      </c>
    </row>
    <row r="1032" spans="1:7" x14ac:dyDescent="0.25">
      <c r="A1032" s="5">
        <v>46387</v>
      </c>
      <c r="B1032" t="s">
        <v>16</v>
      </c>
      <c r="C1032" t="s">
        <v>217</v>
      </c>
      <c r="D1032">
        <v>120</v>
      </c>
      <c r="E1032">
        <v>549.02</v>
      </c>
      <c r="F1032" s="6">
        <f t="shared" si="40"/>
        <v>65882.399999999994</v>
      </c>
      <c r="G1032" t="str">
        <f>_xlfn.XLOOKUP(Metas[[#This Row],[Nombre Producto]],'Catalogo de Productos'!A:A,'Catalogo de Productos'!F:F,0,0)</f>
        <v>NEBULIZADORES</v>
      </c>
    </row>
    <row r="1033" spans="1:7" x14ac:dyDescent="0.25">
      <c r="A1033" s="5">
        <v>46053</v>
      </c>
      <c r="B1033" t="s">
        <v>15</v>
      </c>
      <c r="C1033" t="s">
        <v>217</v>
      </c>
      <c r="D1033">
        <v>64</v>
      </c>
      <c r="E1033">
        <v>538.03</v>
      </c>
      <c r="F1033" s="6">
        <f t="shared" si="40"/>
        <v>34433.919999999998</v>
      </c>
      <c r="G1033" t="str">
        <f>_xlfn.XLOOKUP(Metas[[#This Row],[Nombre Producto]],'Catalogo de Productos'!A:A,'Catalogo de Productos'!F:F,0,0)</f>
        <v>NEBULIZADORES</v>
      </c>
    </row>
    <row r="1034" spans="1:7" x14ac:dyDescent="0.25">
      <c r="A1034" s="5">
        <v>46081</v>
      </c>
      <c r="B1034" t="s">
        <v>15</v>
      </c>
      <c r="C1034" t="s">
        <v>217</v>
      </c>
      <c r="D1034">
        <v>66</v>
      </c>
      <c r="E1034">
        <v>538.03</v>
      </c>
      <c r="F1034" s="6">
        <f t="shared" si="40"/>
        <v>35509.979999999996</v>
      </c>
      <c r="G1034" t="str">
        <f>_xlfn.XLOOKUP(Metas[[#This Row],[Nombre Producto]],'Catalogo de Productos'!A:A,'Catalogo de Productos'!F:F,0,0)</f>
        <v>NEBULIZADORES</v>
      </c>
    </row>
    <row r="1035" spans="1:7" x14ac:dyDescent="0.25">
      <c r="A1035" s="5">
        <v>46112</v>
      </c>
      <c r="B1035" t="s">
        <v>15</v>
      </c>
      <c r="C1035" t="s">
        <v>217</v>
      </c>
      <c r="D1035">
        <v>72</v>
      </c>
      <c r="E1035">
        <v>538.03</v>
      </c>
      <c r="F1035" s="6">
        <f t="shared" si="40"/>
        <v>38738.159999999996</v>
      </c>
      <c r="G1035" t="str">
        <f>_xlfn.XLOOKUP(Metas[[#This Row],[Nombre Producto]],'Catalogo de Productos'!A:A,'Catalogo de Productos'!F:F,0,0)</f>
        <v>NEBULIZADORES</v>
      </c>
    </row>
    <row r="1036" spans="1:7" x14ac:dyDescent="0.25">
      <c r="A1036" s="5">
        <v>46142</v>
      </c>
      <c r="B1036" t="s">
        <v>15</v>
      </c>
      <c r="C1036" t="s">
        <v>217</v>
      </c>
      <c r="D1036">
        <v>78</v>
      </c>
      <c r="E1036">
        <v>538.03</v>
      </c>
      <c r="F1036" s="6">
        <f t="shared" si="40"/>
        <v>41966.34</v>
      </c>
      <c r="G1036" t="str">
        <f>_xlfn.XLOOKUP(Metas[[#This Row],[Nombre Producto]],'Catalogo de Productos'!A:A,'Catalogo de Productos'!F:F,0,0)</f>
        <v>NEBULIZADORES</v>
      </c>
    </row>
    <row r="1037" spans="1:7" x14ac:dyDescent="0.25">
      <c r="A1037" s="5">
        <v>46173</v>
      </c>
      <c r="B1037" t="s">
        <v>15</v>
      </c>
      <c r="C1037" t="s">
        <v>217</v>
      </c>
      <c r="D1037">
        <v>84</v>
      </c>
      <c r="E1037">
        <v>538.03</v>
      </c>
      <c r="F1037" s="6">
        <f t="shared" si="40"/>
        <v>45194.52</v>
      </c>
      <c r="G1037" t="str">
        <f>_xlfn.XLOOKUP(Metas[[#This Row],[Nombre Producto]],'Catalogo de Productos'!A:A,'Catalogo de Productos'!F:F,0,0)</f>
        <v>NEBULIZADORES</v>
      </c>
    </row>
    <row r="1038" spans="1:7" x14ac:dyDescent="0.25">
      <c r="A1038" s="5">
        <v>46203</v>
      </c>
      <c r="B1038" t="s">
        <v>15</v>
      </c>
      <c r="C1038" t="s">
        <v>217</v>
      </c>
      <c r="D1038">
        <v>90</v>
      </c>
      <c r="E1038">
        <v>538.03</v>
      </c>
      <c r="F1038" s="6">
        <f t="shared" si="40"/>
        <v>48422.7</v>
      </c>
      <c r="G1038" t="str">
        <f>_xlfn.XLOOKUP(Metas[[#This Row],[Nombre Producto]],'Catalogo de Productos'!A:A,'Catalogo de Productos'!F:F,0,0)</f>
        <v>NEBULIZADORES</v>
      </c>
    </row>
    <row r="1039" spans="1:7" x14ac:dyDescent="0.25">
      <c r="A1039" s="5">
        <v>46234</v>
      </c>
      <c r="B1039" t="s">
        <v>15</v>
      </c>
      <c r="C1039" t="s">
        <v>217</v>
      </c>
      <c r="D1039">
        <v>96</v>
      </c>
      <c r="E1039">
        <v>538.03</v>
      </c>
      <c r="F1039" s="6">
        <f t="shared" si="40"/>
        <v>51650.879999999997</v>
      </c>
      <c r="G1039" t="str">
        <f>_xlfn.XLOOKUP(Metas[[#This Row],[Nombre Producto]],'Catalogo de Productos'!A:A,'Catalogo de Productos'!F:F,0,0)</f>
        <v>NEBULIZADORES</v>
      </c>
    </row>
    <row r="1040" spans="1:7" x14ac:dyDescent="0.25">
      <c r="A1040" s="5">
        <v>46265</v>
      </c>
      <c r="B1040" t="s">
        <v>15</v>
      </c>
      <c r="C1040" t="s">
        <v>217</v>
      </c>
      <c r="D1040">
        <v>102</v>
      </c>
      <c r="E1040">
        <v>538.03</v>
      </c>
      <c r="F1040" s="6">
        <f t="shared" si="40"/>
        <v>54879.06</v>
      </c>
      <c r="G1040" t="str">
        <f>_xlfn.XLOOKUP(Metas[[#This Row],[Nombre Producto]],'Catalogo de Productos'!A:A,'Catalogo de Productos'!F:F,0,0)</f>
        <v>NEBULIZADORES</v>
      </c>
    </row>
    <row r="1041" spans="1:7" x14ac:dyDescent="0.25">
      <c r="A1041" s="5">
        <v>46295</v>
      </c>
      <c r="B1041" t="s">
        <v>15</v>
      </c>
      <c r="C1041" t="s">
        <v>217</v>
      </c>
      <c r="D1041">
        <v>108</v>
      </c>
      <c r="E1041">
        <v>538.03</v>
      </c>
      <c r="F1041" s="6">
        <f t="shared" si="40"/>
        <v>58107.24</v>
      </c>
      <c r="G1041" t="str">
        <f>_xlfn.XLOOKUP(Metas[[#This Row],[Nombre Producto]],'Catalogo de Productos'!A:A,'Catalogo de Productos'!F:F,0,0)</f>
        <v>NEBULIZADORES</v>
      </c>
    </row>
    <row r="1042" spans="1:7" x14ac:dyDescent="0.25">
      <c r="A1042" s="5">
        <v>46326</v>
      </c>
      <c r="B1042" t="s">
        <v>15</v>
      </c>
      <c r="C1042" t="s">
        <v>217</v>
      </c>
      <c r="D1042">
        <v>114</v>
      </c>
      <c r="E1042">
        <v>538.03</v>
      </c>
      <c r="F1042" s="6">
        <f t="shared" si="40"/>
        <v>61335.42</v>
      </c>
      <c r="G1042" t="str">
        <f>_xlfn.XLOOKUP(Metas[[#This Row],[Nombre Producto]],'Catalogo de Productos'!A:A,'Catalogo de Productos'!F:F,0,0)</f>
        <v>NEBULIZADORES</v>
      </c>
    </row>
    <row r="1043" spans="1:7" x14ac:dyDescent="0.25">
      <c r="A1043" s="5">
        <v>46356</v>
      </c>
      <c r="B1043" t="s">
        <v>15</v>
      </c>
      <c r="C1043" t="s">
        <v>217</v>
      </c>
      <c r="D1043">
        <v>120</v>
      </c>
      <c r="E1043">
        <v>538.03</v>
      </c>
      <c r="F1043" s="6">
        <f t="shared" si="40"/>
        <v>64563.6</v>
      </c>
      <c r="G1043" t="str">
        <f>_xlfn.XLOOKUP(Metas[[#This Row],[Nombre Producto]],'Catalogo de Productos'!A:A,'Catalogo de Productos'!F:F,0,0)</f>
        <v>NEBULIZADORES</v>
      </c>
    </row>
    <row r="1044" spans="1:7" x14ac:dyDescent="0.25">
      <c r="A1044" s="5">
        <v>46387</v>
      </c>
      <c r="B1044" t="s">
        <v>15</v>
      </c>
      <c r="C1044" t="s">
        <v>217</v>
      </c>
      <c r="D1044">
        <v>126</v>
      </c>
      <c r="E1044">
        <v>538.03</v>
      </c>
      <c r="F1044" s="6">
        <f t="shared" si="40"/>
        <v>67791.78</v>
      </c>
      <c r="G1044" t="str">
        <f>_xlfn.XLOOKUP(Metas[[#This Row],[Nombre Producto]],'Catalogo de Productos'!A:A,'Catalogo de Productos'!F:F,0,0)</f>
        <v>NEBULIZADORES</v>
      </c>
    </row>
    <row r="1045" spans="1:7" x14ac:dyDescent="0.25">
      <c r="A1045" s="5">
        <v>46053</v>
      </c>
      <c r="B1045" t="s">
        <v>156</v>
      </c>
      <c r="C1045" t="s">
        <v>217</v>
      </c>
      <c r="D1045">
        <v>46.5</v>
      </c>
      <c r="E1045">
        <v>576.5</v>
      </c>
      <c r="F1045" s="6">
        <f t="shared" si="40"/>
        <v>26807.25</v>
      </c>
      <c r="G1045" t="str">
        <f>_xlfn.XLOOKUP(Metas[[#This Row],[Nombre Producto]],'Catalogo de Productos'!A:A,'Catalogo de Productos'!F:F,0,0)</f>
        <v>NEBULIZADORES</v>
      </c>
    </row>
    <row r="1046" spans="1:7" x14ac:dyDescent="0.25">
      <c r="A1046" s="5">
        <v>46081</v>
      </c>
      <c r="B1046" t="s">
        <v>156</v>
      </c>
      <c r="C1046" t="s">
        <v>217</v>
      </c>
      <c r="D1046">
        <v>48</v>
      </c>
      <c r="E1046">
        <v>576.5</v>
      </c>
      <c r="F1046" s="6">
        <f t="shared" si="40"/>
        <v>27672</v>
      </c>
      <c r="G1046" t="str">
        <f>_xlfn.XLOOKUP(Metas[[#This Row],[Nombre Producto]],'Catalogo de Productos'!A:A,'Catalogo de Productos'!F:F,0,0)</f>
        <v>NEBULIZADORES</v>
      </c>
    </row>
    <row r="1047" spans="1:7" x14ac:dyDescent="0.25">
      <c r="A1047" s="5">
        <v>46112</v>
      </c>
      <c r="B1047" t="s">
        <v>156</v>
      </c>
      <c r="C1047" t="s">
        <v>217</v>
      </c>
      <c r="D1047">
        <v>51</v>
      </c>
      <c r="E1047">
        <v>576.5</v>
      </c>
      <c r="F1047" s="6">
        <f t="shared" si="40"/>
        <v>29401.5</v>
      </c>
      <c r="G1047" t="str">
        <f>_xlfn.XLOOKUP(Metas[[#This Row],[Nombre Producto]],'Catalogo de Productos'!A:A,'Catalogo de Productos'!F:F,0,0)</f>
        <v>NEBULIZADORES</v>
      </c>
    </row>
    <row r="1048" spans="1:7" x14ac:dyDescent="0.25">
      <c r="A1048" s="5">
        <v>46142</v>
      </c>
      <c r="B1048" t="s">
        <v>156</v>
      </c>
      <c r="C1048" t="s">
        <v>217</v>
      </c>
      <c r="D1048">
        <v>54</v>
      </c>
      <c r="E1048">
        <v>576.5</v>
      </c>
      <c r="F1048" s="6">
        <f t="shared" si="40"/>
        <v>31131</v>
      </c>
      <c r="G1048" t="str">
        <f>_xlfn.XLOOKUP(Metas[[#This Row],[Nombre Producto]],'Catalogo de Productos'!A:A,'Catalogo de Productos'!F:F,0,0)</f>
        <v>NEBULIZADORES</v>
      </c>
    </row>
    <row r="1049" spans="1:7" x14ac:dyDescent="0.25">
      <c r="A1049" s="5">
        <v>46173</v>
      </c>
      <c r="B1049" t="s">
        <v>156</v>
      </c>
      <c r="C1049" t="s">
        <v>217</v>
      </c>
      <c r="D1049">
        <v>57</v>
      </c>
      <c r="E1049">
        <v>576.5</v>
      </c>
      <c r="F1049" s="6">
        <f t="shared" si="40"/>
        <v>32860.5</v>
      </c>
      <c r="G1049" t="str">
        <f>_xlfn.XLOOKUP(Metas[[#This Row],[Nombre Producto]],'Catalogo de Productos'!A:A,'Catalogo de Productos'!F:F,0,0)</f>
        <v>NEBULIZADORES</v>
      </c>
    </row>
    <row r="1050" spans="1:7" x14ac:dyDescent="0.25">
      <c r="A1050" s="5">
        <v>46203</v>
      </c>
      <c r="B1050" t="s">
        <v>156</v>
      </c>
      <c r="C1050" t="s">
        <v>217</v>
      </c>
      <c r="D1050">
        <v>60</v>
      </c>
      <c r="E1050">
        <v>576.5</v>
      </c>
      <c r="F1050" s="6">
        <f t="shared" si="40"/>
        <v>34590</v>
      </c>
      <c r="G1050" t="str">
        <f>_xlfn.XLOOKUP(Metas[[#This Row],[Nombre Producto]],'Catalogo de Productos'!A:A,'Catalogo de Productos'!F:F,0,0)</f>
        <v>NEBULIZADORES</v>
      </c>
    </row>
    <row r="1051" spans="1:7" x14ac:dyDescent="0.25">
      <c r="A1051" s="5">
        <v>46234</v>
      </c>
      <c r="B1051" t="s">
        <v>156</v>
      </c>
      <c r="C1051" t="s">
        <v>217</v>
      </c>
      <c r="D1051">
        <v>63</v>
      </c>
      <c r="E1051">
        <v>576.5</v>
      </c>
      <c r="F1051" s="6">
        <f t="shared" si="40"/>
        <v>36319.5</v>
      </c>
      <c r="G1051" t="str">
        <f>_xlfn.XLOOKUP(Metas[[#This Row],[Nombre Producto]],'Catalogo de Productos'!A:A,'Catalogo de Productos'!F:F,0,0)</f>
        <v>NEBULIZADORES</v>
      </c>
    </row>
    <row r="1052" spans="1:7" x14ac:dyDescent="0.25">
      <c r="A1052" s="5">
        <v>46265</v>
      </c>
      <c r="B1052" t="s">
        <v>156</v>
      </c>
      <c r="C1052" t="s">
        <v>217</v>
      </c>
      <c r="D1052">
        <v>66</v>
      </c>
      <c r="E1052">
        <v>576.5</v>
      </c>
      <c r="F1052" s="6">
        <f t="shared" si="40"/>
        <v>38049</v>
      </c>
      <c r="G1052" t="str">
        <f>_xlfn.XLOOKUP(Metas[[#This Row],[Nombre Producto]],'Catalogo de Productos'!A:A,'Catalogo de Productos'!F:F,0,0)</f>
        <v>NEBULIZADORES</v>
      </c>
    </row>
    <row r="1053" spans="1:7" x14ac:dyDescent="0.25">
      <c r="A1053" s="5">
        <v>46295</v>
      </c>
      <c r="B1053" t="s">
        <v>156</v>
      </c>
      <c r="C1053" t="s">
        <v>217</v>
      </c>
      <c r="D1053">
        <v>69</v>
      </c>
      <c r="E1053">
        <v>576.5</v>
      </c>
      <c r="F1053" s="6">
        <f t="shared" si="40"/>
        <v>39778.5</v>
      </c>
      <c r="G1053" t="str">
        <f>_xlfn.XLOOKUP(Metas[[#This Row],[Nombre Producto]],'Catalogo de Productos'!A:A,'Catalogo de Productos'!F:F,0,0)</f>
        <v>NEBULIZADORES</v>
      </c>
    </row>
    <row r="1054" spans="1:7" x14ac:dyDescent="0.25">
      <c r="A1054" s="5">
        <v>46326</v>
      </c>
      <c r="B1054" t="s">
        <v>156</v>
      </c>
      <c r="C1054" t="s">
        <v>217</v>
      </c>
      <c r="D1054">
        <v>72</v>
      </c>
      <c r="E1054">
        <v>576.5</v>
      </c>
      <c r="F1054" s="6">
        <f t="shared" si="40"/>
        <v>41508</v>
      </c>
      <c r="G1054" t="str">
        <f>_xlfn.XLOOKUP(Metas[[#This Row],[Nombre Producto]],'Catalogo de Productos'!A:A,'Catalogo de Productos'!F:F,0,0)</f>
        <v>NEBULIZADORES</v>
      </c>
    </row>
    <row r="1055" spans="1:7" x14ac:dyDescent="0.25">
      <c r="A1055" s="5">
        <v>46356</v>
      </c>
      <c r="B1055" t="s">
        <v>156</v>
      </c>
      <c r="C1055" t="s">
        <v>217</v>
      </c>
      <c r="D1055">
        <v>75</v>
      </c>
      <c r="E1055">
        <v>576.5</v>
      </c>
      <c r="F1055" s="6">
        <f t="shared" si="40"/>
        <v>43237.5</v>
      </c>
      <c r="G1055" t="str">
        <f>_xlfn.XLOOKUP(Metas[[#This Row],[Nombre Producto]],'Catalogo de Productos'!A:A,'Catalogo de Productos'!F:F,0,0)</f>
        <v>NEBULIZADORES</v>
      </c>
    </row>
    <row r="1056" spans="1:7" x14ac:dyDescent="0.25">
      <c r="A1056" s="5">
        <v>46387</v>
      </c>
      <c r="B1056" t="s">
        <v>156</v>
      </c>
      <c r="C1056" t="s">
        <v>217</v>
      </c>
      <c r="D1056">
        <v>78</v>
      </c>
      <c r="E1056">
        <v>576.5</v>
      </c>
      <c r="F1056" s="6">
        <f t="shared" si="40"/>
        <v>44967</v>
      </c>
      <c r="G1056" t="str">
        <f>_xlfn.XLOOKUP(Metas[[#This Row],[Nombre Producto]],'Catalogo de Productos'!A:A,'Catalogo de Productos'!F:F,0,0)</f>
        <v>NEBULIZADORES</v>
      </c>
    </row>
    <row r="1057" spans="1:7" x14ac:dyDescent="0.25">
      <c r="A1057" s="5">
        <v>46053</v>
      </c>
      <c r="B1057" t="s">
        <v>159</v>
      </c>
      <c r="C1057" t="s">
        <v>217</v>
      </c>
      <c r="D1057">
        <v>46.5</v>
      </c>
      <c r="E1057">
        <v>576.5</v>
      </c>
      <c r="F1057" s="6">
        <f t="shared" si="40"/>
        <v>26807.25</v>
      </c>
      <c r="G1057" t="str">
        <f>_xlfn.XLOOKUP(Metas[[#This Row],[Nombre Producto]],'Catalogo de Productos'!A:A,'Catalogo de Productos'!F:F,0,0)</f>
        <v>NEBULIZADORES</v>
      </c>
    </row>
    <row r="1058" spans="1:7" x14ac:dyDescent="0.25">
      <c r="A1058" s="5">
        <v>46081</v>
      </c>
      <c r="B1058" t="s">
        <v>159</v>
      </c>
      <c r="C1058" t="s">
        <v>217</v>
      </c>
      <c r="D1058">
        <v>48</v>
      </c>
      <c r="E1058">
        <v>576.5</v>
      </c>
      <c r="F1058" s="6">
        <f t="shared" si="40"/>
        <v>27672</v>
      </c>
      <c r="G1058" t="str">
        <f>_xlfn.XLOOKUP(Metas[[#This Row],[Nombre Producto]],'Catalogo de Productos'!A:A,'Catalogo de Productos'!F:F,0,0)</f>
        <v>NEBULIZADORES</v>
      </c>
    </row>
    <row r="1059" spans="1:7" x14ac:dyDescent="0.25">
      <c r="A1059" s="5">
        <v>46112</v>
      </c>
      <c r="B1059" t="s">
        <v>159</v>
      </c>
      <c r="C1059" t="s">
        <v>217</v>
      </c>
      <c r="D1059">
        <v>51</v>
      </c>
      <c r="E1059">
        <v>576.5</v>
      </c>
      <c r="F1059" s="6">
        <f t="shared" si="40"/>
        <v>29401.5</v>
      </c>
      <c r="G1059" t="str">
        <f>_xlfn.XLOOKUP(Metas[[#This Row],[Nombre Producto]],'Catalogo de Productos'!A:A,'Catalogo de Productos'!F:F,0,0)</f>
        <v>NEBULIZADORES</v>
      </c>
    </row>
    <row r="1060" spans="1:7" x14ac:dyDescent="0.25">
      <c r="A1060" s="5">
        <v>46142</v>
      </c>
      <c r="B1060" t="s">
        <v>159</v>
      </c>
      <c r="C1060" t="s">
        <v>217</v>
      </c>
      <c r="D1060">
        <v>54</v>
      </c>
      <c r="E1060">
        <v>576.5</v>
      </c>
      <c r="F1060" s="6">
        <f t="shared" si="40"/>
        <v>31131</v>
      </c>
      <c r="G1060" t="str">
        <f>_xlfn.XLOOKUP(Metas[[#This Row],[Nombre Producto]],'Catalogo de Productos'!A:A,'Catalogo de Productos'!F:F,0,0)</f>
        <v>NEBULIZADORES</v>
      </c>
    </row>
    <row r="1061" spans="1:7" x14ac:dyDescent="0.25">
      <c r="A1061" s="5">
        <v>46173</v>
      </c>
      <c r="B1061" t="s">
        <v>159</v>
      </c>
      <c r="C1061" t="s">
        <v>217</v>
      </c>
      <c r="D1061">
        <v>57</v>
      </c>
      <c r="E1061">
        <v>576.5</v>
      </c>
      <c r="F1061" s="6">
        <f t="shared" si="40"/>
        <v>32860.5</v>
      </c>
      <c r="G1061" t="str">
        <f>_xlfn.XLOOKUP(Metas[[#This Row],[Nombre Producto]],'Catalogo de Productos'!A:A,'Catalogo de Productos'!F:F,0,0)</f>
        <v>NEBULIZADORES</v>
      </c>
    </row>
    <row r="1062" spans="1:7" x14ac:dyDescent="0.25">
      <c r="A1062" s="5">
        <v>46203</v>
      </c>
      <c r="B1062" t="s">
        <v>159</v>
      </c>
      <c r="C1062" t="s">
        <v>217</v>
      </c>
      <c r="D1062">
        <v>60</v>
      </c>
      <c r="E1062">
        <v>576.5</v>
      </c>
      <c r="F1062" s="6">
        <f t="shared" si="40"/>
        <v>34590</v>
      </c>
      <c r="G1062" t="str">
        <f>_xlfn.XLOOKUP(Metas[[#This Row],[Nombre Producto]],'Catalogo de Productos'!A:A,'Catalogo de Productos'!F:F,0,0)</f>
        <v>NEBULIZADORES</v>
      </c>
    </row>
    <row r="1063" spans="1:7" x14ac:dyDescent="0.25">
      <c r="A1063" s="5">
        <v>46234</v>
      </c>
      <c r="B1063" t="s">
        <v>159</v>
      </c>
      <c r="C1063" t="s">
        <v>217</v>
      </c>
      <c r="D1063">
        <v>63</v>
      </c>
      <c r="E1063">
        <v>576.5</v>
      </c>
      <c r="F1063" s="6">
        <f t="shared" si="40"/>
        <v>36319.5</v>
      </c>
      <c r="G1063" t="str">
        <f>_xlfn.XLOOKUP(Metas[[#This Row],[Nombre Producto]],'Catalogo de Productos'!A:A,'Catalogo de Productos'!F:F,0,0)</f>
        <v>NEBULIZADORES</v>
      </c>
    </row>
    <row r="1064" spans="1:7" x14ac:dyDescent="0.25">
      <c r="A1064" s="5">
        <v>46265</v>
      </c>
      <c r="B1064" t="s">
        <v>159</v>
      </c>
      <c r="C1064" t="s">
        <v>217</v>
      </c>
      <c r="D1064">
        <v>66</v>
      </c>
      <c r="E1064">
        <v>576.5</v>
      </c>
      <c r="F1064" s="6">
        <f t="shared" si="40"/>
        <v>38049</v>
      </c>
      <c r="G1064" t="str">
        <f>_xlfn.XLOOKUP(Metas[[#This Row],[Nombre Producto]],'Catalogo de Productos'!A:A,'Catalogo de Productos'!F:F,0,0)</f>
        <v>NEBULIZADORES</v>
      </c>
    </row>
    <row r="1065" spans="1:7" x14ac:dyDescent="0.25">
      <c r="A1065" s="5">
        <v>46295</v>
      </c>
      <c r="B1065" t="s">
        <v>159</v>
      </c>
      <c r="C1065" t="s">
        <v>217</v>
      </c>
      <c r="D1065">
        <v>69</v>
      </c>
      <c r="E1065">
        <v>576.5</v>
      </c>
      <c r="F1065" s="6">
        <f t="shared" si="40"/>
        <v>39778.5</v>
      </c>
      <c r="G1065" t="str">
        <f>_xlfn.XLOOKUP(Metas[[#This Row],[Nombre Producto]],'Catalogo de Productos'!A:A,'Catalogo de Productos'!F:F,0,0)</f>
        <v>NEBULIZADORES</v>
      </c>
    </row>
    <row r="1066" spans="1:7" x14ac:dyDescent="0.25">
      <c r="A1066" s="5">
        <v>46326</v>
      </c>
      <c r="B1066" t="s">
        <v>159</v>
      </c>
      <c r="C1066" t="s">
        <v>217</v>
      </c>
      <c r="D1066">
        <v>72</v>
      </c>
      <c r="E1066">
        <v>576.5</v>
      </c>
      <c r="F1066" s="6">
        <f t="shared" si="40"/>
        <v>41508</v>
      </c>
      <c r="G1066" t="str">
        <f>_xlfn.XLOOKUP(Metas[[#This Row],[Nombre Producto]],'Catalogo de Productos'!A:A,'Catalogo de Productos'!F:F,0,0)</f>
        <v>NEBULIZADORES</v>
      </c>
    </row>
    <row r="1067" spans="1:7" x14ac:dyDescent="0.25">
      <c r="A1067" s="5">
        <v>46356</v>
      </c>
      <c r="B1067" t="s">
        <v>159</v>
      </c>
      <c r="C1067" t="s">
        <v>217</v>
      </c>
      <c r="D1067">
        <v>75</v>
      </c>
      <c r="E1067">
        <v>576.5</v>
      </c>
      <c r="F1067" s="6">
        <f t="shared" si="40"/>
        <v>43237.5</v>
      </c>
      <c r="G1067" t="str">
        <f>_xlfn.XLOOKUP(Metas[[#This Row],[Nombre Producto]],'Catalogo de Productos'!A:A,'Catalogo de Productos'!F:F,0,0)</f>
        <v>NEBULIZADORES</v>
      </c>
    </row>
    <row r="1068" spans="1:7" x14ac:dyDescent="0.25">
      <c r="A1068" s="5">
        <v>46387</v>
      </c>
      <c r="B1068" t="s">
        <v>159</v>
      </c>
      <c r="C1068" t="s">
        <v>217</v>
      </c>
      <c r="D1068">
        <v>78</v>
      </c>
      <c r="E1068">
        <v>576.5</v>
      </c>
      <c r="F1068" s="6">
        <f t="shared" si="40"/>
        <v>44967</v>
      </c>
      <c r="G1068" t="str">
        <f>_xlfn.XLOOKUP(Metas[[#This Row],[Nombre Producto]],'Catalogo de Productos'!A:A,'Catalogo de Productos'!F:F,0,0)</f>
        <v>NEBULIZADORES</v>
      </c>
    </row>
    <row r="1069" spans="1:7" x14ac:dyDescent="0.25">
      <c r="A1069" s="5">
        <v>46053</v>
      </c>
      <c r="B1069" t="s">
        <v>147</v>
      </c>
      <c r="C1069" t="s">
        <v>217</v>
      </c>
      <c r="D1069">
        <v>100</v>
      </c>
      <c r="E1069">
        <v>64.010000000000005</v>
      </c>
      <c r="F1069" s="6">
        <f t="shared" si="40"/>
        <v>6401.0000000000009</v>
      </c>
      <c r="G1069" t="str">
        <f>_xlfn.XLOOKUP(Metas[[#This Row],[Nombre Producto]],'Catalogo de Productos'!A:A,'Catalogo de Productos'!F:F,0,0)</f>
        <v>PRUEBAS EMBARAZO</v>
      </c>
    </row>
    <row r="1070" spans="1:7" x14ac:dyDescent="0.25">
      <c r="A1070" s="5">
        <v>46081</v>
      </c>
      <c r="B1070" t="s">
        <v>147</v>
      </c>
      <c r="C1070" t="s">
        <v>217</v>
      </c>
      <c r="D1070">
        <v>102</v>
      </c>
      <c r="E1070">
        <v>64.010000000000005</v>
      </c>
      <c r="F1070" s="6">
        <f t="shared" si="40"/>
        <v>6529.02</v>
      </c>
      <c r="G1070" t="str">
        <f>_xlfn.XLOOKUP(Metas[[#This Row],[Nombre Producto]],'Catalogo de Productos'!A:A,'Catalogo de Productos'!F:F,0,0)</f>
        <v>PRUEBAS EMBARAZO</v>
      </c>
    </row>
    <row r="1071" spans="1:7" x14ac:dyDescent="0.25">
      <c r="A1071" s="5">
        <v>46112</v>
      </c>
      <c r="B1071" t="s">
        <v>147</v>
      </c>
      <c r="C1071" t="s">
        <v>217</v>
      </c>
      <c r="D1071">
        <v>108</v>
      </c>
      <c r="E1071">
        <v>64.010000000000005</v>
      </c>
      <c r="F1071" s="6">
        <f t="shared" si="40"/>
        <v>6913.0800000000008</v>
      </c>
      <c r="G1071" t="str">
        <f>_xlfn.XLOOKUP(Metas[[#This Row],[Nombre Producto]],'Catalogo de Productos'!A:A,'Catalogo de Productos'!F:F,0,0)</f>
        <v>PRUEBAS EMBARAZO</v>
      </c>
    </row>
    <row r="1072" spans="1:7" x14ac:dyDescent="0.25">
      <c r="A1072" s="5">
        <v>46142</v>
      </c>
      <c r="B1072" t="s">
        <v>147</v>
      </c>
      <c r="C1072" t="s">
        <v>217</v>
      </c>
      <c r="D1072">
        <v>114</v>
      </c>
      <c r="E1072">
        <v>64.010000000000005</v>
      </c>
      <c r="F1072" s="6">
        <f t="shared" si="40"/>
        <v>7297.14</v>
      </c>
      <c r="G1072" t="str">
        <f>_xlfn.XLOOKUP(Metas[[#This Row],[Nombre Producto]],'Catalogo de Productos'!A:A,'Catalogo de Productos'!F:F,0,0)</f>
        <v>PRUEBAS EMBARAZO</v>
      </c>
    </row>
    <row r="1073" spans="1:7" x14ac:dyDescent="0.25">
      <c r="A1073" s="5">
        <v>46173</v>
      </c>
      <c r="B1073" t="s">
        <v>147</v>
      </c>
      <c r="C1073" t="s">
        <v>217</v>
      </c>
      <c r="D1073">
        <v>120</v>
      </c>
      <c r="E1073">
        <v>64.010000000000005</v>
      </c>
      <c r="F1073" s="6">
        <f t="shared" si="40"/>
        <v>7681.2000000000007</v>
      </c>
      <c r="G1073" t="str">
        <f>_xlfn.XLOOKUP(Metas[[#This Row],[Nombre Producto]],'Catalogo de Productos'!A:A,'Catalogo de Productos'!F:F,0,0)</f>
        <v>PRUEBAS EMBARAZO</v>
      </c>
    </row>
    <row r="1074" spans="1:7" x14ac:dyDescent="0.25">
      <c r="A1074" s="5">
        <v>46203</v>
      </c>
      <c r="B1074" t="s">
        <v>147</v>
      </c>
      <c r="C1074" t="s">
        <v>217</v>
      </c>
      <c r="D1074">
        <v>126</v>
      </c>
      <c r="E1074">
        <v>64.010000000000005</v>
      </c>
      <c r="F1074" s="6">
        <f t="shared" si="40"/>
        <v>8065.26</v>
      </c>
      <c r="G1074" t="str">
        <f>_xlfn.XLOOKUP(Metas[[#This Row],[Nombre Producto]],'Catalogo de Productos'!A:A,'Catalogo de Productos'!F:F,0,0)</f>
        <v>PRUEBAS EMBARAZO</v>
      </c>
    </row>
    <row r="1075" spans="1:7" x14ac:dyDescent="0.25">
      <c r="A1075" s="5">
        <v>46234</v>
      </c>
      <c r="B1075" t="s">
        <v>147</v>
      </c>
      <c r="C1075" t="s">
        <v>217</v>
      </c>
      <c r="D1075">
        <v>132</v>
      </c>
      <c r="E1075">
        <v>64.010000000000005</v>
      </c>
      <c r="F1075" s="6">
        <f t="shared" si="40"/>
        <v>8449.3200000000015</v>
      </c>
      <c r="G1075" t="str">
        <f>_xlfn.XLOOKUP(Metas[[#This Row],[Nombre Producto]],'Catalogo de Productos'!A:A,'Catalogo de Productos'!F:F,0,0)</f>
        <v>PRUEBAS EMBARAZO</v>
      </c>
    </row>
    <row r="1076" spans="1:7" x14ac:dyDescent="0.25">
      <c r="A1076" s="5">
        <v>46265</v>
      </c>
      <c r="B1076" t="s">
        <v>147</v>
      </c>
      <c r="C1076" t="s">
        <v>217</v>
      </c>
      <c r="D1076">
        <v>138</v>
      </c>
      <c r="E1076">
        <v>64.010000000000005</v>
      </c>
      <c r="F1076" s="6">
        <f t="shared" si="40"/>
        <v>8833.380000000001</v>
      </c>
      <c r="G1076" t="str">
        <f>_xlfn.XLOOKUP(Metas[[#This Row],[Nombre Producto]],'Catalogo de Productos'!A:A,'Catalogo de Productos'!F:F,0,0)</f>
        <v>PRUEBAS EMBARAZO</v>
      </c>
    </row>
    <row r="1077" spans="1:7" x14ac:dyDescent="0.25">
      <c r="A1077" s="5">
        <v>46295</v>
      </c>
      <c r="B1077" t="s">
        <v>147</v>
      </c>
      <c r="C1077" t="s">
        <v>217</v>
      </c>
      <c r="D1077">
        <v>144</v>
      </c>
      <c r="E1077">
        <v>64.010000000000005</v>
      </c>
      <c r="F1077" s="6">
        <f t="shared" si="40"/>
        <v>9217.44</v>
      </c>
      <c r="G1077" t="str">
        <f>_xlfn.XLOOKUP(Metas[[#This Row],[Nombre Producto]],'Catalogo de Productos'!A:A,'Catalogo de Productos'!F:F,0,0)</f>
        <v>PRUEBAS EMBARAZO</v>
      </c>
    </row>
    <row r="1078" spans="1:7" x14ac:dyDescent="0.25">
      <c r="A1078" s="5">
        <v>46326</v>
      </c>
      <c r="B1078" t="s">
        <v>147</v>
      </c>
      <c r="C1078" t="s">
        <v>217</v>
      </c>
      <c r="D1078">
        <v>150</v>
      </c>
      <c r="E1078">
        <v>64.010000000000005</v>
      </c>
      <c r="F1078" s="6">
        <f t="shared" si="40"/>
        <v>9601.5</v>
      </c>
      <c r="G1078" t="str">
        <f>_xlfn.XLOOKUP(Metas[[#This Row],[Nombre Producto]],'Catalogo de Productos'!A:A,'Catalogo de Productos'!F:F,0,0)</f>
        <v>PRUEBAS EMBARAZO</v>
      </c>
    </row>
    <row r="1079" spans="1:7" x14ac:dyDescent="0.25">
      <c r="A1079" s="5">
        <v>46356</v>
      </c>
      <c r="B1079" t="s">
        <v>147</v>
      </c>
      <c r="C1079" t="s">
        <v>217</v>
      </c>
      <c r="D1079">
        <v>156</v>
      </c>
      <c r="E1079">
        <v>64.010000000000005</v>
      </c>
      <c r="F1079" s="6">
        <f t="shared" si="40"/>
        <v>9985.5600000000013</v>
      </c>
      <c r="G1079" t="str">
        <f>_xlfn.XLOOKUP(Metas[[#This Row],[Nombre Producto]],'Catalogo de Productos'!A:A,'Catalogo de Productos'!F:F,0,0)</f>
        <v>PRUEBAS EMBARAZO</v>
      </c>
    </row>
    <row r="1080" spans="1:7" x14ac:dyDescent="0.25">
      <c r="A1080" s="5">
        <v>46387</v>
      </c>
      <c r="B1080" t="s">
        <v>147</v>
      </c>
      <c r="C1080" t="s">
        <v>217</v>
      </c>
      <c r="D1080">
        <v>162</v>
      </c>
      <c r="E1080">
        <v>64.010000000000005</v>
      </c>
      <c r="F1080" s="6">
        <f t="shared" si="40"/>
        <v>10369.620000000001</v>
      </c>
      <c r="G1080" t="str">
        <f>_xlfn.XLOOKUP(Metas[[#This Row],[Nombre Producto]],'Catalogo de Productos'!A:A,'Catalogo de Productos'!F:F,0,0)</f>
        <v>PRUEBAS EMBARAZO</v>
      </c>
    </row>
    <row r="1081" spans="1:7" x14ac:dyDescent="0.25">
      <c r="A1081" s="5">
        <v>46053</v>
      </c>
      <c r="B1081" t="s">
        <v>22</v>
      </c>
      <c r="C1081" t="s">
        <v>217</v>
      </c>
      <c r="D1081">
        <v>333</v>
      </c>
      <c r="E1081">
        <v>81.89</v>
      </c>
      <c r="F1081" s="6">
        <f t="shared" si="40"/>
        <v>27269.37</v>
      </c>
      <c r="G1081" t="str">
        <f>_xlfn.XLOOKUP(Metas[[#This Row],[Nombre Producto]],'Catalogo de Productos'!A:A,'Catalogo de Productos'!F:F,0,0)</f>
        <v>TERMOMETROS</v>
      </c>
    </row>
    <row r="1082" spans="1:7" x14ac:dyDescent="0.25">
      <c r="A1082" s="5">
        <v>46081</v>
      </c>
      <c r="B1082" t="s">
        <v>22</v>
      </c>
      <c r="C1082" t="s">
        <v>217</v>
      </c>
      <c r="D1082">
        <v>340</v>
      </c>
      <c r="E1082">
        <v>81.89</v>
      </c>
      <c r="F1082" s="6">
        <f t="shared" si="40"/>
        <v>27842.6</v>
      </c>
      <c r="G1082" t="str">
        <f>_xlfn.XLOOKUP(Metas[[#This Row],[Nombre Producto]],'Catalogo de Productos'!A:A,'Catalogo de Productos'!F:F,0,0)</f>
        <v>TERMOMETROS</v>
      </c>
    </row>
    <row r="1083" spans="1:7" x14ac:dyDescent="0.25">
      <c r="A1083" s="5">
        <v>46112</v>
      </c>
      <c r="B1083" t="s">
        <v>22</v>
      </c>
      <c r="C1083" t="s">
        <v>217</v>
      </c>
      <c r="D1083">
        <v>360</v>
      </c>
      <c r="E1083">
        <v>81.89</v>
      </c>
      <c r="F1083" s="6">
        <f t="shared" si="40"/>
        <v>29480.400000000001</v>
      </c>
      <c r="G1083" t="str">
        <f>_xlfn.XLOOKUP(Metas[[#This Row],[Nombre Producto]],'Catalogo de Productos'!A:A,'Catalogo de Productos'!F:F,0,0)</f>
        <v>TERMOMETROS</v>
      </c>
    </row>
    <row r="1084" spans="1:7" x14ac:dyDescent="0.25">
      <c r="A1084" s="5">
        <v>46142</v>
      </c>
      <c r="B1084" t="s">
        <v>22</v>
      </c>
      <c r="C1084" t="s">
        <v>217</v>
      </c>
      <c r="D1084">
        <v>380</v>
      </c>
      <c r="E1084">
        <v>81.89</v>
      </c>
      <c r="F1084" s="6">
        <f t="shared" si="40"/>
        <v>31118.2</v>
      </c>
      <c r="G1084" t="str">
        <f>_xlfn.XLOOKUP(Metas[[#This Row],[Nombre Producto]],'Catalogo de Productos'!A:A,'Catalogo de Productos'!F:F,0,0)</f>
        <v>TERMOMETROS</v>
      </c>
    </row>
    <row r="1085" spans="1:7" x14ac:dyDescent="0.25">
      <c r="A1085" s="5">
        <v>46173</v>
      </c>
      <c r="B1085" t="s">
        <v>22</v>
      </c>
      <c r="C1085" t="s">
        <v>217</v>
      </c>
      <c r="D1085">
        <v>400</v>
      </c>
      <c r="E1085">
        <v>81.89</v>
      </c>
      <c r="F1085" s="6">
        <f t="shared" si="40"/>
        <v>32756</v>
      </c>
      <c r="G1085" t="str">
        <f>_xlfn.XLOOKUP(Metas[[#This Row],[Nombre Producto]],'Catalogo de Productos'!A:A,'Catalogo de Productos'!F:F,0,0)</f>
        <v>TERMOMETROS</v>
      </c>
    </row>
    <row r="1086" spans="1:7" x14ac:dyDescent="0.25">
      <c r="A1086" s="5">
        <v>46203</v>
      </c>
      <c r="B1086" t="s">
        <v>22</v>
      </c>
      <c r="C1086" t="s">
        <v>217</v>
      </c>
      <c r="D1086">
        <v>420</v>
      </c>
      <c r="E1086">
        <v>81.89</v>
      </c>
      <c r="F1086" s="6">
        <f t="shared" si="40"/>
        <v>34393.800000000003</v>
      </c>
      <c r="G1086" t="str">
        <f>_xlfn.XLOOKUP(Metas[[#This Row],[Nombre Producto]],'Catalogo de Productos'!A:A,'Catalogo de Productos'!F:F,0,0)</f>
        <v>TERMOMETROS</v>
      </c>
    </row>
    <row r="1087" spans="1:7" x14ac:dyDescent="0.25">
      <c r="A1087" s="5">
        <v>46234</v>
      </c>
      <c r="B1087" t="s">
        <v>22</v>
      </c>
      <c r="C1087" t="s">
        <v>217</v>
      </c>
      <c r="D1087">
        <v>440</v>
      </c>
      <c r="E1087">
        <v>81.89</v>
      </c>
      <c r="F1087" s="6">
        <f t="shared" si="40"/>
        <v>36031.599999999999</v>
      </c>
      <c r="G1087" t="str">
        <f>_xlfn.XLOOKUP(Metas[[#This Row],[Nombre Producto]],'Catalogo de Productos'!A:A,'Catalogo de Productos'!F:F,0,0)</f>
        <v>TERMOMETROS</v>
      </c>
    </row>
    <row r="1088" spans="1:7" x14ac:dyDescent="0.25">
      <c r="A1088" s="5">
        <v>46265</v>
      </c>
      <c r="B1088" t="s">
        <v>22</v>
      </c>
      <c r="C1088" t="s">
        <v>217</v>
      </c>
      <c r="D1088">
        <v>460</v>
      </c>
      <c r="E1088">
        <v>81.89</v>
      </c>
      <c r="F1088" s="6">
        <f t="shared" si="40"/>
        <v>37669.4</v>
      </c>
      <c r="G1088" t="str">
        <f>_xlfn.XLOOKUP(Metas[[#This Row],[Nombre Producto]],'Catalogo de Productos'!A:A,'Catalogo de Productos'!F:F,0,0)</f>
        <v>TERMOMETROS</v>
      </c>
    </row>
    <row r="1089" spans="1:7" x14ac:dyDescent="0.25">
      <c r="A1089" s="5">
        <v>46295</v>
      </c>
      <c r="B1089" t="s">
        <v>22</v>
      </c>
      <c r="C1089" t="s">
        <v>217</v>
      </c>
      <c r="D1089">
        <v>480</v>
      </c>
      <c r="E1089">
        <v>81.89</v>
      </c>
      <c r="F1089" s="6">
        <f t="shared" si="40"/>
        <v>39307.199999999997</v>
      </c>
      <c r="G1089" t="str">
        <f>_xlfn.XLOOKUP(Metas[[#This Row],[Nombre Producto]],'Catalogo de Productos'!A:A,'Catalogo de Productos'!F:F,0,0)</f>
        <v>TERMOMETROS</v>
      </c>
    </row>
    <row r="1090" spans="1:7" x14ac:dyDescent="0.25">
      <c r="A1090" s="5">
        <v>46326</v>
      </c>
      <c r="B1090" t="s">
        <v>22</v>
      </c>
      <c r="C1090" t="s">
        <v>217</v>
      </c>
      <c r="D1090">
        <v>500</v>
      </c>
      <c r="E1090">
        <v>81.89</v>
      </c>
      <c r="F1090" s="6">
        <f t="shared" si="40"/>
        <v>40945</v>
      </c>
      <c r="G1090" t="str">
        <f>_xlfn.XLOOKUP(Metas[[#This Row],[Nombre Producto]],'Catalogo de Productos'!A:A,'Catalogo de Productos'!F:F,0,0)</f>
        <v>TERMOMETROS</v>
      </c>
    </row>
    <row r="1091" spans="1:7" x14ac:dyDescent="0.25">
      <c r="A1091" s="5">
        <v>46356</v>
      </c>
      <c r="B1091" t="s">
        <v>22</v>
      </c>
      <c r="C1091" t="s">
        <v>217</v>
      </c>
      <c r="D1091">
        <v>520</v>
      </c>
      <c r="E1091">
        <v>81.89</v>
      </c>
      <c r="F1091" s="6">
        <f t="shared" si="40"/>
        <v>42582.8</v>
      </c>
      <c r="G1091" t="str">
        <f>_xlfn.XLOOKUP(Metas[[#This Row],[Nombre Producto]],'Catalogo de Productos'!A:A,'Catalogo de Productos'!F:F,0,0)</f>
        <v>TERMOMETROS</v>
      </c>
    </row>
    <row r="1092" spans="1:7" x14ac:dyDescent="0.25">
      <c r="A1092" s="5">
        <v>46387</v>
      </c>
      <c r="B1092" t="s">
        <v>22</v>
      </c>
      <c r="C1092" t="s">
        <v>217</v>
      </c>
      <c r="D1092">
        <v>540</v>
      </c>
      <c r="E1092">
        <v>81.89</v>
      </c>
      <c r="F1092" s="6">
        <f t="shared" ref="F1092:F1155" si="41">D1092*E1092</f>
        <v>44220.6</v>
      </c>
      <c r="G1092" t="str">
        <f>_xlfn.XLOOKUP(Metas[[#This Row],[Nombre Producto]],'Catalogo de Productos'!A:A,'Catalogo de Productos'!F:F,0,0)</f>
        <v>TERMOMETROS</v>
      </c>
    </row>
    <row r="1093" spans="1:7" x14ac:dyDescent="0.25">
      <c r="A1093" s="5">
        <v>46053</v>
      </c>
      <c r="B1093" t="s">
        <v>16</v>
      </c>
      <c r="C1093" t="s">
        <v>149</v>
      </c>
      <c r="D1093">
        <v>12</v>
      </c>
      <c r="E1093">
        <v>1049.99</v>
      </c>
      <c r="F1093" s="6">
        <f t="shared" si="41"/>
        <v>12599.880000000001</v>
      </c>
      <c r="G1093" t="str">
        <f>_xlfn.XLOOKUP(Metas[[#This Row],[Nombre Producto]],'Catalogo de Productos'!A:A,'Catalogo de Productos'!F:F,0,0)</f>
        <v>NEBULIZADORES</v>
      </c>
    </row>
    <row r="1094" spans="1:7" x14ac:dyDescent="0.25">
      <c r="A1094" s="5">
        <v>46081</v>
      </c>
      <c r="B1094" t="s">
        <v>16</v>
      </c>
      <c r="C1094" t="s">
        <v>149</v>
      </c>
      <c r="D1094">
        <v>10</v>
      </c>
      <c r="E1094">
        <v>1049.99</v>
      </c>
      <c r="F1094" s="6">
        <f t="shared" si="41"/>
        <v>10499.9</v>
      </c>
      <c r="G1094" t="str">
        <f>_xlfn.XLOOKUP(Metas[[#This Row],[Nombre Producto]],'Catalogo de Productos'!A:A,'Catalogo de Productos'!F:F,0,0)</f>
        <v>NEBULIZADORES</v>
      </c>
    </row>
    <row r="1095" spans="1:7" x14ac:dyDescent="0.25">
      <c r="A1095" s="5">
        <v>46112</v>
      </c>
      <c r="B1095" t="s">
        <v>16</v>
      </c>
      <c r="C1095" t="s">
        <v>149</v>
      </c>
      <c r="D1095">
        <v>5</v>
      </c>
      <c r="E1095">
        <v>1049.99</v>
      </c>
      <c r="F1095" s="6">
        <f t="shared" si="41"/>
        <v>5249.95</v>
      </c>
      <c r="G1095" t="str">
        <f>_xlfn.XLOOKUP(Metas[[#This Row],[Nombre Producto]],'Catalogo de Productos'!A:A,'Catalogo de Productos'!F:F,0,0)</f>
        <v>NEBULIZADORES</v>
      </c>
    </row>
    <row r="1096" spans="1:7" x14ac:dyDescent="0.25">
      <c r="A1096" s="5">
        <v>46142</v>
      </c>
      <c r="B1096" t="s">
        <v>16</v>
      </c>
      <c r="C1096" t="s">
        <v>149</v>
      </c>
      <c r="D1096">
        <v>4</v>
      </c>
      <c r="E1096">
        <v>1049.99</v>
      </c>
      <c r="F1096" s="6">
        <f t="shared" si="41"/>
        <v>4199.96</v>
      </c>
      <c r="G1096" t="str">
        <f>_xlfn.XLOOKUP(Metas[[#This Row],[Nombre Producto]],'Catalogo de Productos'!A:A,'Catalogo de Productos'!F:F,0,0)</f>
        <v>NEBULIZADORES</v>
      </c>
    </row>
    <row r="1097" spans="1:7" x14ac:dyDescent="0.25">
      <c r="A1097" s="5">
        <v>46173</v>
      </c>
      <c r="B1097" t="s">
        <v>16</v>
      </c>
      <c r="C1097" t="s">
        <v>149</v>
      </c>
      <c r="D1097">
        <v>4</v>
      </c>
      <c r="E1097">
        <v>1049.99</v>
      </c>
      <c r="F1097" s="6">
        <f t="shared" si="41"/>
        <v>4199.96</v>
      </c>
      <c r="G1097" t="str">
        <f>_xlfn.XLOOKUP(Metas[[#This Row],[Nombre Producto]],'Catalogo de Productos'!A:A,'Catalogo de Productos'!F:F,0,0)</f>
        <v>NEBULIZADORES</v>
      </c>
    </row>
    <row r="1098" spans="1:7" x14ac:dyDescent="0.25">
      <c r="A1098" s="5">
        <v>46203</v>
      </c>
      <c r="B1098" t="s">
        <v>16</v>
      </c>
      <c r="C1098" t="s">
        <v>149</v>
      </c>
      <c r="D1098">
        <v>2</v>
      </c>
      <c r="E1098">
        <v>1049.99</v>
      </c>
      <c r="F1098" s="6">
        <f t="shared" si="41"/>
        <v>2099.98</v>
      </c>
      <c r="G1098" t="str">
        <f>_xlfn.XLOOKUP(Metas[[#This Row],[Nombre Producto]],'Catalogo de Productos'!A:A,'Catalogo de Productos'!F:F,0,0)</f>
        <v>NEBULIZADORES</v>
      </c>
    </row>
    <row r="1099" spans="1:7" x14ac:dyDescent="0.25">
      <c r="A1099" s="5">
        <v>46234</v>
      </c>
      <c r="B1099" t="s">
        <v>16</v>
      </c>
      <c r="C1099" t="s">
        <v>149</v>
      </c>
      <c r="D1099">
        <v>2</v>
      </c>
      <c r="E1099">
        <v>1049.99</v>
      </c>
      <c r="F1099" s="6">
        <f t="shared" si="41"/>
        <v>2099.98</v>
      </c>
      <c r="G1099" t="str">
        <f>_xlfn.XLOOKUP(Metas[[#This Row],[Nombre Producto]],'Catalogo de Productos'!A:A,'Catalogo de Productos'!F:F,0,0)</f>
        <v>NEBULIZADORES</v>
      </c>
    </row>
    <row r="1100" spans="1:7" x14ac:dyDescent="0.25">
      <c r="A1100" s="5">
        <v>46265</v>
      </c>
      <c r="B1100" t="s">
        <v>16</v>
      </c>
      <c r="C1100" t="s">
        <v>149</v>
      </c>
      <c r="D1100">
        <v>4</v>
      </c>
      <c r="E1100">
        <v>1049.99</v>
      </c>
      <c r="F1100" s="6">
        <f t="shared" si="41"/>
        <v>4199.96</v>
      </c>
      <c r="G1100" t="str">
        <f>_xlfn.XLOOKUP(Metas[[#This Row],[Nombre Producto]],'Catalogo de Productos'!A:A,'Catalogo de Productos'!F:F,0,0)</f>
        <v>NEBULIZADORES</v>
      </c>
    </row>
    <row r="1101" spans="1:7" x14ac:dyDescent="0.25">
      <c r="A1101" s="5">
        <v>46295</v>
      </c>
      <c r="B1101" t="s">
        <v>16</v>
      </c>
      <c r="C1101" t="s">
        <v>149</v>
      </c>
      <c r="D1101">
        <v>5</v>
      </c>
      <c r="E1101">
        <v>1049.99</v>
      </c>
      <c r="F1101" s="6">
        <f t="shared" si="41"/>
        <v>5249.95</v>
      </c>
      <c r="G1101" t="str">
        <f>_xlfn.XLOOKUP(Metas[[#This Row],[Nombre Producto]],'Catalogo de Productos'!A:A,'Catalogo de Productos'!F:F,0,0)</f>
        <v>NEBULIZADORES</v>
      </c>
    </row>
    <row r="1102" spans="1:7" x14ac:dyDescent="0.25">
      <c r="A1102" s="5">
        <v>46326</v>
      </c>
      <c r="B1102" t="s">
        <v>16</v>
      </c>
      <c r="C1102" t="s">
        <v>149</v>
      </c>
      <c r="D1102">
        <v>10</v>
      </c>
      <c r="E1102">
        <v>1049.99</v>
      </c>
      <c r="F1102" s="6">
        <f t="shared" si="41"/>
        <v>10499.9</v>
      </c>
      <c r="G1102" t="str">
        <f>_xlfn.XLOOKUP(Metas[[#This Row],[Nombre Producto]],'Catalogo de Productos'!A:A,'Catalogo de Productos'!F:F,0,0)</f>
        <v>NEBULIZADORES</v>
      </c>
    </row>
    <row r="1103" spans="1:7" x14ac:dyDescent="0.25">
      <c r="A1103" s="5">
        <v>46356</v>
      </c>
      <c r="B1103" t="s">
        <v>16</v>
      </c>
      <c r="C1103" t="s">
        <v>149</v>
      </c>
      <c r="D1103">
        <v>14</v>
      </c>
      <c r="E1103">
        <v>1049.99</v>
      </c>
      <c r="F1103" s="6">
        <f t="shared" si="41"/>
        <v>14699.86</v>
      </c>
      <c r="G1103" t="str">
        <f>_xlfn.XLOOKUP(Metas[[#This Row],[Nombre Producto]],'Catalogo de Productos'!A:A,'Catalogo de Productos'!F:F,0,0)</f>
        <v>NEBULIZADORES</v>
      </c>
    </row>
    <row r="1104" spans="1:7" x14ac:dyDescent="0.25">
      <c r="A1104" s="5">
        <v>46387</v>
      </c>
      <c r="B1104" t="s">
        <v>16</v>
      </c>
      <c r="C1104" t="s">
        <v>149</v>
      </c>
      <c r="D1104">
        <v>16</v>
      </c>
      <c r="E1104">
        <v>1049.99</v>
      </c>
      <c r="F1104" s="6">
        <f t="shared" si="41"/>
        <v>16799.84</v>
      </c>
      <c r="G1104" t="str">
        <f>_xlfn.XLOOKUP(Metas[[#This Row],[Nombre Producto]],'Catalogo de Productos'!A:A,'Catalogo de Productos'!F:F,0,0)</f>
        <v>NEBULIZADORES</v>
      </c>
    </row>
    <row r="1105" spans="1:7" x14ac:dyDescent="0.25">
      <c r="A1105" s="5">
        <v>46053</v>
      </c>
      <c r="B1105" t="s">
        <v>25</v>
      </c>
      <c r="C1105" t="s">
        <v>149</v>
      </c>
      <c r="D1105">
        <v>2</v>
      </c>
      <c r="E1105">
        <v>1110.9000000000001</v>
      </c>
      <c r="F1105" s="6">
        <f t="shared" si="41"/>
        <v>2221.8000000000002</v>
      </c>
      <c r="G1105" t="str">
        <f>_xlfn.XLOOKUP(Metas[[#This Row],[Nombre Producto]],'Catalogo de Productos'!A:A,'Catalogo de Productos'!F:F,0,0)</f>
        <v>NEBULIZADORES</v>
      </c>
    </row>
    <row r="1106" spans="1:7" x14ac:dyDescent="0.25">
      <c r="A1106" s="5">
        <v>46081</v>
      </c>
      <c r="B1106" t="s">
        <v>25</v>
      </c>
      <c r="C1106" t="s">
        <v>149</v>
      </c>
      <c r="D1106">
        <v>2</v>
      </c>
      <c r="E1106">
        <v>1110.9000000000001</v>
      </c>
      <c r="F1106" s="6">
        <f t="shared" si="41"/>
        <v>2221.8000000000002</v>
      </c>
      <c r="G1106" t="str">
        <f>_xlfn.XLOOKUP(Metas[[#This Row],[Nombre Producto]],'Catalogo de Productos'!A:A,'Catalogo de Productos'!F:F,0,0)</f>
        <v>NEBULIZADORES</v>
      </c>
    </row>
    <row r="1107" spans="1:7" x14ac:dyDescent="0.25">
      <c r="A1107" s="5">
        <v>46112</v>
      </c>
      <c r="B1107" t="s">
        <v>25</v>
      </c>
      <c r="C1107" t="s">
        <v>149</v>
      </c>
      <c r="D1107">
        <v>1</v>
      </c>
      <c r="E1107">
        <v>1110.9000000000001</v>
      </c>
      <c r="F1107" s="6">
        <f t="shared" si="41"/>
        <v>1110.9000000000001</v>
      </c>
      <c r="G1107" t="str">
        <f>_xlfn.XLOOKUP(Metas[[#This Row],[Nombre Producto]],'Catalogo de Productos'!A:A,'Catalogo de Productos'!F:F,0,0)</f>
        <v>NEBULIZADORES</v>
      </c>
    </row>
    <row r="1108" spans="1:7" x14ac:dyDescent="0.25">
      <c r="A1108" s="5">
        <v>46142</v>
      </c>
      <c r="B1108" t="s">
        <v>25</v>
      </c>
      <c r="C1108" t="s">
        <v>149</v>
      </c>
      <c r="D1108">
        <v>0</v>
      </c>
      <c r="E1108">
        <v>1110.9000000000001</v>
      </c>
      <c r="F1108" s="6">
        <f t="shared" si="41"/>
        <v>0</v>
      </c>
      <c r="G1108" t="str">
        <f>_xlfn.XLOOKUP(Metas[[#This Row],[Nombre Producto]],'Catalogo de Productos'!A:A,'Catalogo de Productos'!F:F,0,0)</f>
        <v>NEBULIZADORES</v>
      </c>
    </row>
    <row r="1109" spans="1:7" x14ac:dyDescent="0.25">
      <c r="A1109" s="5">
        <v>46173</v>
      </c>
      <c r="B1109" t="s">
        <v>25</v>
      </c>
      <c r="C1109" t="s">
        <v>149</v>
      </c>
      <c r="D1109">
        <v>0</v>
      </c>
      <c r="E1109">
        <v>1110.9000000000001</v>
      </c>
      <c r="F1109" s="6">
        <f t="shared" si="41"/>
        <v>0</v>
      </c>
      <c r="G1109" t="str">
        <f>_xlfn.XLOOKUP(Metas[[#This Row],[Nombre Producto]],'Catalogo de Productos'!A:A,'Catalogo de Productos'!F:F,0,0)</f>
        <v>NEBULIZADORES</v>
      </c>
    </row>
    <row r="1110" spans="1:7" x14ac:dyDescent="0.25">
      <c r="A1110" s="5">
        <v>46203</v>
      </c>
      <c r="B1110" t="s">
        <v>25</v>
      </c>
      <c r="C1110" t="s">
        <v>149</v>
      </c>
      <c r="D1110">
        <v>0</v>
      </c>
      <c r="E1110">
        <v>1110.9000000000001</v>
      </c>
      <c r="F1110" s="6">
        <f t="shared" si="41"/>
        <v>0</v>
      </c>
      <c r="G1110" t="str">
        <f>_xlfn.XLOOKUP(Metas[[#This Row],[Nombre Producto]],'Catalogo de Productos'!A:A,'Catalogo de Productos'!F:F,0,0)</f>
        <v>NEBULIZADORES</v>
      </c>
    </row>
    <row r="1111" spans="1:7" x14ac:dyDescent="0.25">
      <c r="A1111" s="5">
        <v>46234</v>
      </c>
      <c r="B1111" t="s">
        <v>25</v>
      </c>
      <c r="C1111" t="s">
        <v>149</v>
      </c>
      <c r="D1111">
        <v>0</v>
      </c>
      <c r="E1111">
        <v>1110.9000000000001</v>
      </c>
      <c r="F1111" s="6">
        <f t="shared" si="41"/>
        <v>0</v>
      </c>
      <c r="G1111" t="str">
        <f>_xlfn.XLOOKUP(Metas[[#This Row],[Nombre Producto]],'Catalogo de Productos'!A:A,'Catalogo de Productos'!F:F,0,0)</f>
        <v>NEBULIZADORES</v>
      </c>
    </row>
    <row r="1112" spans="1:7" x14ac:dyDescent="0.25">
      <c r="A1112" s="5">
        <v>46265</v>
      </c>
      <c r="B1112" t="s">
        <v>25</v>
      </c>
      <c r="C1112" t="s">
        <v>149</v>
      </c>
      <c r="D1112">
        <v>0</v>
      </c>
      <c r="E1112">
        <v>1110.9000000000001</v>
      </c>
      <c r="F1112" s="6">
        <f t="shared" si="41"/>
        <v>0</v>
      </c>
      <c r="G1112" t="str">
        <f>_xlfn.XLOOKUP(Metas[[#This Row],[Nombre Producto]],'Catalogo de Productos'!A:A,'Catalogo de Productos'!F:F,0,0)</f>
        <v>NEBULIZADORES</v>
      </c>
    </row>
    <row r="1113" spans="1:7" x14ac:dyDescent="0.25">
      <c r="A1113" s="5">
        <v>46295</v>
      </c>
      <c r="B1113" t="s">
        <v>25</v>
      </c>
      <c r="C1113" t="s">
        <v>149</v>
      </c>
      <c r="D1113">
        <v>0</v>
      </c>
      <c r="E1113">
        <v>1110.9000000000001</v>
      </c>
      <c r="F1113" s="6">
        <f t="shared" si="41"/>
        <v>0</v>
      </c>
      <c r="G1113" t="str">
        <f>_xlfn.XLOOKUP(Metas[[#This Row],[Nombre Producto]],'Catalogo de Productos'!A:A,'Catalogo de Productos'!F:F,0,0)</f>
        <v>NEBULIZADORES</v>
      </c>
    </row>
    <row r="1114" spans="1:7" x14ac:dyDescent="0.25">
      <c r="A1114" s="5">
        <v>46326</v>
      </c>
      <c r="B1114" t="s">
        <v>25</v>
      </c>
      <c r="C1114" t="s">
        <v>149</v>
      </c>
      <c r="D1114">
        <v>1</v>
      </c>
      <c r="E1114">
        <v>1110.9000000000001</v>
      </c>
      <c r="F1114" s="6">
        <f t="shared" si="41"/>
        <v>1110.9000000000001</v>
      </c>
      <c r="G1114" t="str">
        <f>_xlfn.XLOOKUP(Metas[[#This Row],[Nombre Producto]],'Catalogo de Productos'!A:A,'Catalogo de Productos'!F:F,0,0)</f>
        <v>NEBULIZADORES</v>
      </c>
    </row>
    <row r="1115" spans="1:7" x14ac:dyDescent="0.25">
      <c r="A1115" s="5">
        <v>46356</v>
      </c>
      <c r="B1115" t="s">
        <v>25</v>
      </c>
      <c r="C1115" t="s">
        <v>149</v>
      </c>
      <c r="D1115">
        <v>2</v>
      </c>
      <c r="E1115">
        <v>1110.9000000000001</v>
      </c>
      <c r="F1115" s="6">
        <f t="shared" si="41"/>
        <v>2221.8000000000002</v>
      </c>
      <c r="G1115" t="str">
        <f>_xlfn.XLOOKUP(Metas[[#This Row],[Nombre Producto]],'Catalogo de Productos'!A:A,'Catalogo de Productos'!F:F,0,0)</f>
        <v>NEBULIZADORES</v>
      </c>
    </row>
    <row r="1116" spans="1:7" x14ac:dyDescent="0.25">
      <c r="A1116" s="5">
        <v>46387</v>
      </c>
      <c r="B1116" t="s">
        <v>25</v>
      </c>
      <c r="C1116" t="s">
        <v>149</v>
      </c>
      <c r="D1116">
        <v>2</v>
      </c>
      <c r="E1116">
        <v>1110.9000000000001</v>
      </c>
      <c r="F1116" s="6">
        <f t="shared" si="41"/>
        <v>2221.8000000000002</v>
      </c>
      <c r="G1116" t="str">
        <f>_xlfn.XLOOKUP(Metas[[#This Row],[Nombre Producto]],'Catalogo de Productos'!A:A,'Catalogo de Productos'!F:F,0,0)</f>
        <v>NEBULIZADORES</v>
      </c>
    </row>
    <row r="1117" spans="1:7" x14ac:dyDescent="0.25">
      <c r="A1117" s="5">
        <v>46053</v>
      </c>
      <c r="B1117" t="s">
        <v>156</v>
      </c>
      <c r="C1117" t="s">
        <v>149</v>
      </c>
      <c r="D1117">
        <v>3</v>
      </c>
      <c r="E1117">
        <v>1110.9000000000001</v>
      </c>
      <c r="F1117" s="6">
        <f t="shared" si="41"/>
        <v>3332.7000000000003</v>
      </c>
      <c r="G1117" t="str">
        <f>_xlfn.XLOOKUP(Metas[[#This Row],[Nombre Producto]],'Catalogo de Productos'!A:A,'Catalogo de Productos'!F:F,0,0)</f>
        <v>NEBULIZADORES</v>
      </c>
    </row>
    <row r="1118" spans="1:7" x14ac:dyDescent="0.25">
      <c r="A1118" s="5">
        <v>46081</v>
      </c>
      <c r="B1118" t="s">
        <v>156</v>
      </c>
      <c r="C1118" t="s">
        <v>149</v>
      </c>
      <c r="D1118">
        <v>2</v>
      </c>
      <c r="E1118">
        <v>1110.9000000000001</v>
      </c>
      <c r="F1118" s="6">
        <f t="shared" si="41"/>
        <v>2221.8000000000002</v>
      </c>
      <c r="G1118" t="str">
        <f>_xlfn.XLOOKUP(Metas[[#This Row],[Nombre Producto]],'Catalogo de Productos'!A:A,'Catalogo de Productos'!F:F,0,0)</f>
        <v>NEBULIZADORES</v>
      </c>
    </row>
    <row r="1119" spans="1:7" x14ac:dyDescent="0.25">
      <c r="A1119" s="5">
        <v>46112</v>
      </c>
      <c r="B1119" t="s">
        <v>156</v>
      </c>
      <c r="C1119" t="s">
        <v>149</v>
      </c>
      <c r="D1119">
        <v>1</v>
      </c>
      <c r="E1119">
        <v>1110.9000000000001</v>
      </c>
      <c r="F1119" s="6">
        <f t="shared" si="41"/>
        <v>1110.9000000000001</v>
      </c>
      <c r="G1119" t="str">
        <f>_xlfn.XLOOKUP(Metas[[#This Row],[Nombre Producto]],'Catalogo de Productos'!A:A,'Catalogo de Productos'!F:F,0,0)</f>
        <v>NEBULIZADORES</v>
      </c>
    </row>
    <row r="1120" spans="1:7" x14ac:dyDescent="0.25">
      <c r="A1120" s="5">
        <v>46142</v>
      </c>
      <c r="B1120" t="s">
        <v>156</v>
      </c>
      <c r="C1120" t="s">
        <v>149</v>
      </c>
      <c r="D1120">
        <v>0</v>
      </c>
      <c r="E1120">
        <v>1110.9000000000001</v>
      </c>
      <c r="F1120" s="6">
        <f t="shared" si="41"/>
        <v>0</v>
      </c>
      <c r="G1120" t="str">
        <f>_xlfn.XLOOKUP(Metas[[#This Row],[Nombre Producto]],'Catalogo de Productos'!A:A,'Catalogo de Productos'!F:F,0,0)</f>
        <v>NEBULIZADORES</v>
      </c>
    </row>
    <row r="1121" spans="1:7" x14ac:dyDescent="0.25">
      <c r="A1121" s="5">
        <v>46173</v>
      </c>
      <c r="B1121" t="s">
        <v>156</v>
      </c>
      <c r="C1121" t="s">
        <v>149</v>
      </c>
      <c r="D1121">
        <v>0</v>
      </c>
      <c r="E1121">
        <v>1110.9000000000001</v>
      </c>
      <c r="F1121" s="6">
        <f t="shared" si="41"/>
        <v>0</v>
      </c>
      <c r="G1121" t="str">
        <f>_xlfn.XLOOKUP(Metas[[#This Row],[Nombre Producto]],'Catalogo de Productos'!A:A,'Catalogo de Productos'!F:F,0,0)</f>
        <v>NEBULIZADORES</v>
      </c>
    </row>
    <row r="1122" spans="1:7" x14ac:dyDescent="0.25">
      <c r="A1122" s="5">
        <v>46203</v>
      </c>
      <c r="B1122" t="s">
        <v>156</v>
      </c>
      <c r="C1122" t="s">
        <v>149</v>
      </c>
      <c r="D1122">
        <v>0</v>
      </c>
      <c r="E1122">
        <v>1110.9000000000001</v>
      </c>
      <c r="F1122" s="6">
        <f t="shared" si="41"/>
        <v>0</v>
      </c>
      <c r="G1122" t="str">
        <f>_xlfn.XLOOKUP(Metas[[#This Row],[Nombre Producto]],'Catalogo de Productos'!A:A,'Catalogo de Productos'!F:F,0,0)</f>
        <v>NEBULIZADORES</v>
      </c>
    </row>
    <row r="1123" spans="1:7" x14ac:dyDescent="0.25">
      <c r="A1123" s="5">
        <v>46234</v>
      </c>
      <c r="B1123" t="s">
        <v>156</v>
      </c>
      <c r="C1123" t="s">
        <v>149</v>
      </c>
      <c r="D1123">
        <v>0</v>
      </c>
      <c r="E1123">
        <v>1110.9000000000001</v>
      </c>
      <c r="F1123" s="6">
        <f t="shared" si="41"/>
        <v>0</v>
      </c>
      <c r="G1123" t="str">
        <f>_xlfn.XLOOKUP(Metas[[#This Row],[Nombre Producto]],'Catalogo de Productos'!A:A,'Catalogo de Productos'!F:F,0,0)</f>
        <v>NEBULIZADORES</v>
      </c>
    </row>
    <row r="1124" spans="1:7" x14ac:dyDescent="0.25">
      <c r="A1124" s="5">
        <v>46265</v>
      </c>
      <c r="B1124" t="s">
        <v>156</v>
      </c>
      <c r="C1124" t="s">
        <v>149</v>
      </c>
      <c r="D1124">
        <v>0</v>
      </c>
      <c r="E1124">
        <v>1110.9000000000001</v>
      </c>
      <c r="F1124" s="6">
        <f t="shared" si="41"/>
        <v>0</v>
      </c>
      <c r="G1124" t="str">
        <f>_xlfn.XLOOKUP(Metas[[#This Row],[Nombre Producto]],'Catalogo de Productos'!A:A,'Catalogo de Productos'!F:F,0,0)</f>
        <v>NEBULIZADORES</v>
      </c>
    </row>
    <row r="1125" spans="1:7" x14ac:dyDescent="0.25">
      <c r="A1125" s="5">
        <v>46295</v>
      </c>
      <c r="B1125" t="s">
        <v>156</v>
      </c>
      <c r="C1125" t="s">
        <v>149</v>
      </c>
      <c r="D1125">
        <v>0</v>
      </c>
      <c r="E1125">
        <v>1110.9000000000001</v>
      </c>
      <c r="F1125" s="6">
        <f t="shared" si="41"/>
        <v>0</v>
      </c>
      <c r="G1125" t="str">
        <f>_xlfn.XLOOKUP(Metas[[#This Row],[Nombre Producto]],'Catalogo de Productos'!A:A,'Catalogo de Productos'!F:F,0,0)</f>
        <v>NEBULIZADORES</v>
      </c>
    </row>
    <row r="1126" spans="1:7" x14ac:dyDescent="0.25">
      <c r="A1126" s="5">
        <v>46326</v>
      </c>
      <c r="B1126" t="s">
        <v>156</v>
      </c>
      <c r="C1126" t="s">
        <v>149</v>
      </c>
      <c r="D1126">
        <v>1</v>
      </c>
      <c r="E1126">
        <v>1110.9000000000001</v>
      </c>
      <c r="F1126" s="6">
        <f t="shared" si="41"/>
        <v>1110.9000000000001</v>
      </c>
      <c r="G1126" t="str">
        <f>_xlfn.XLOOKUP(Metas[[#This Row],[Nombre Producto]],'Catalogo de Productos'!A:A,'Catalogo de Productos'!F:F,0,0)</f>
        <v>NEBULIZADORES</v>
      </c>
    </row>
    <row r="1127" spans="1:7" x14ac:dyDescent="0.25">
      <c r="A1127" s="5">
        <v>46356</v>
      </c>
      <c r="B1127" t="s">
        <v>156</v>
      </c>
      <c r="C1127" t="s">
        <v>149</v>
      </c>
      <c r="D1127">
        <v>2</v>
      </c>
      <c r="E1127">
        <v>1110.9000000000001</v>
      </c>
      <c r="F1127" s="6">
        <f t="shared" si="41"/>
        <v>2221.8000000000002</v>
      </c>
      <c r="G1127" t="str">
        <f>_xlfn.XLOOKUP(Metas[[#This Row],[Nombre Producto]],'Catalogo de Productos'!A:A,'Catalogo de Productos'!F:F,0,0)</f>
        <v>NEBULIZADORES</v>
      </c>
    </row>
    <row r="1128" spans="1:7" x14ac:dyDescent="0.25">
      <c r="A1128" s="5">
        <v>46387</v>
      </c>
      <c r="B1128" t="s">
        <v>156</v>
      </c>
      <c r="C1128" t="s">
        <v>149</v>
      </c>
      <c r="D1128">
        <v>3</v>
      </c>
      <c r="E1128">
        <v>1110.9000000000001</v>
      </c>
      <c r="F1128" s="6">
        <f t="shared" si="41"/>
        <v>3332.7000000000003</v>
      </c>
      <c r="G1128" t="str">
        <f>_xlfn.XLOOKUP(Metas[[#This Row],[Nombre Producto]],'Catalogo de Productos'!A:A,'Catalogo de Productos'!F:F,0,0)</f>
        <v>NEBULIZADORES</v>
      </c>
    </row>
    <row r="1129" spans="1:7" x14ac:dyDescent="0.25">
      <c r="A1129" s="5">
        <v>46053</v>
      </c>
      <c r="B1129" t="s">
        <v>22</v>
      </c>
      <c r="C1129" t="s">
        <v>149</v>
      </c>
      <c r="D1129">
        <v>80</v>
      </c>
      <c r="E1129">
        <v>159.84</v>
      </c>
      <c r="F1129" s="6">
        <f t="shared" si="41"/>
        <v>12787.2</v>
      </c>
      <c r="G1129" t="str">
        <f>_xlfn.XLOOKUP(Metas[[#This Row],[Nombre Producto]],'Catalogo de Productos'!A:A,'Catalogo de Productos'!F:F,0,0)</f>
        <v>TERMOMETROS</v>
      </c>
    </row>
    <row r="1130" spans="1:7" x14ac:dyDescent="0.25">
      <c r="A1130" s="5">
        <v>46081</v>
      </c>
      <c r="B1130" t="s">
        <v>22</v>
      </c>
      <c r="C1130" t="s">
        <v>149</v>
      </c>
      <c r="D1130">
        <v>90</v>
      </c>
      <c r="E1130">
        <v>159.84</v>
      </c>
      <c r="F1130" s="6">
        <f t="shared" si="41"/>
        <v>14385.6</v>
      </c>
      <c r="G1130" t="str">
        <f>_xlfn.XLOOKUP(Metas[[#This Row],[Nombre Producto]],'Catalogo de Productos'!A:A,'Catalogo de Productos'!F:F,0,0)</f>
        <v>TERMOMETROS</v>
      </c>
    </row>
    <row r="1131" spans="1:7" x14ac:dyDescent="0.25">
      <c r="A1131" s="5">
        <v>46112</v>
      </c>
      <c r="B1131" t="s">
        <v>22</v>
      </c>
      <c r="C1131" t="s">
        <v>149</v>
      </c>
      <c r="D1131">
        <v>75</v>
      </c>
      <c r="E1131">
        <v>159.84</v>
      </c>
      <c r="F1131" s="6">
        <f t="shared" si="41"/>
        <v>11988</v>
      </c>
      <c r="G1131" t="str">
        <f>_xlfn.XLOOKUP(Metas[[#This Row],[Nombre Producto]],'Catalogo de Productos'!A:A,'Catalogo de Productos'!F:F,0,0)</f>
        <v>TERMOMETROS</v>
      </c>
    </row>
    <row r="1132" spans="1:7" x14ac:dyDescent="0.25">
      <c r="A1132" s="5">
        <v>46142</v>
      </c>
      <c r="B1132" t="s">
        <v>22</v>
      </c>
      <c r="C1132" t="s">
        <v>149</v>
      </c>
      <c r="D1132">
        <v>60</v>
      </c>
      <c r="E1132">
        <v>159.84</v>
      </c>
      <c r="F1132" s="6">
        <f t="shared" si="41"/>
        <v>9590.4</v>
      </c>
      <c r="G1132" t="str">
        <f>_xlfn.XLOOKUP(Metas[[#This Row],[Nombre Producto]],'Catalogo de Productos'!A:A,'Catalogo de Productos'!F:F,0,0)</f>
        <v>TERMOMETROS</v>
      </c>
    </row>
    <row r="1133" spans="1:7" x14ac:dyDescent="0.25">
      <c r="A1133" s="5">
        <v>46173</v>
      </c>
      <c r="B1133" t="s">
        <v>22</v>
      </c>
      <c r="C1133" t="s">
        <v>149</v>
      </c>
      <c r="D1133">
        <v>50</v>
      </c>
      <c r="E1133">
        <v>159.84</v>
      </c>
      <c r="F1133" s="6">
        <f t="shared" si="41"/>
        <v>7992</v>
      </c>
      <c r="G1133" t="str">
        <f>_xlfn.XLOOKUP(Metas[[#This Row],[Nombre Producto]],'Catalogo de Productos'!A:A,'Catalogo de Productos'!F:F,0,0)</f>
        <v>TERMOMETROS</v>
      </c>
    </row>
    <row r="1134" spans="1:7" x14ac:dyDescent="0.25">
      <c r="A1134" s="5">
        <v>46203</v>
      </c>
      <c r="B1134" t="s">
        <v>22</v>
      </c>
      <c r="C1134" t="s">
        <v>149</v>
      </c>
      <c r="D1134">
        <v>45</v>
      </c>
      <c r="E1134">
        <v>159.84</v>
      </c>
      <c r="F1134" s="6">
        <f t="shared" si="41"/>
        <v>7192.8</v>
      </c>
      <c r="G1134" t="str">
        <f>_xlfn.XLOOKUP(Metas[[#This Row],[Nombre Producto]],'Catalogo de Productos'!A:A,'Catalogo de Productos'!F:F,0,0)</f>
        <v>TERMOMETROS</v>
      </c>
    </row>
    <row r="1135" spans="1:7" x14ac:dyDescent="0.25">
      <c r="A1135" s="5">
        <v>46234</v>
      </c>
      <c r="B1135" t="s">
        <v>22</v>
      </c>
      <c r="C1135" t="s">
        <v>149</v>
      </c>
      <c r="D1135">
        <v>40</v>
      </c>
      <c r="E1135">
        <v>159.84</v>
      </c>
      <c r="F1135" s="6">
        <f t="shared" si="41"/>
        <v>6393.6</v>
      </c>
      <c r="G1135" t="str">
        <f>_xlfn.XLOOKUP(Metas[[#This Row],[Nombre Producto]],'Catalogo de Productos'!A:A,'Catalogo de Productos'!F:F,0,0)</f>
        <v>TERMOMETROS</v>
      </c>
    </row>
    <row r="1136" spans="1:7" x14ac:dyDescent="0.25">
      <c r="A1136" s="5">
        <v>46265</v>
      </c>
      <c r="B1136" t="s">
        <v>22</v>
      </c>
      <c r="C1136" t="s">
        <v>149</v>
      </c>
      <c r="D1136">
        <v>45</v>
      </c>
      <c r="E1136">
        <v>159.84</v>
      </c>
      <c r="F1136" s="6">
        <f t="shared" si="41"/>
        <v>7192.8</v>
      </c>
      <c r="G1136" t="str">
        <f>_xlfn.XLOOKUP(Metas[[#This Row],[Nombre Producto]],'Catalogo de Productos'!A:A,'Catalogo de Productos'!F:F,0,0)</f>
        <v>TERMOMETROS</v>
      </c>
    </row>
    <row r="1137" spans="1:7" x14ac:dyDescent="0.25">
      <c r="A1137" s="5">
        <v>46295</v>
      </c>
      <c r="B1137" t="s">
        <v>22</v>
      </c>
      <c r="C1137" t="s">
        <v>149</v>
      </c>
      <c r="D1137">
        <v>65</v>
      </c>
      <c r="E1137">
        <v>159.84</v>
      </c>
      <c r="F1137" s="6">
        <f t="shared" si="41"/>
        <v>10389.6</v>
      </c>
      <c r="G1137" t="str">
        <f>_xlfn.XLOOKUP(Metas[[#This Row],[Nombre Producto]],'Catalogo de Productos'!A:A,'Catalogo de Productos'!F:F,0,0)</f>
        <v>TERMOMETROS</v>
      </c>
    </row>
    <row r="1138" spans="1:7" x14ac:dyDescent="0.25">
      <c r="A1138" s="5">
        <v>46326</v>
      </c>
      <c r="B1138" t="s">
        <v>22</v>
      </c>
      <c r="C1138" t="s">
        <v>149</v>
      </c>
      <c r="D1138">
        <v>75</v>
      </c>
      <c r="E1138">
        <v>159.84</v>
      </c>
      <c r="F1138" s="6">
        <f t="shared" si="41"/>
        <v>11988</v>
      </c>
      <c r="G1138" t="str">
        <f>_xlfn.XLOOKUP(Metas[[#This Row],[Nombre Producto]],'Catalogo de Productos'!A:A,'Catalogo de Productos'!F:F,0,0)</f>
        <v>TERMOMETROS</v>
      </c>
    </row>
    <row r="1139" spans="1:7" x14ac:dyDescent="0.25">
      <c r="A1139" s="5">
        <v>46356</v>
      </c>
      <c r="B1139" t="s">
        <v>22</v>
      </c>
      <c r="C1139" t="s">
        <v>149</v>
      </c>
      <c r="D1139">
        <v>85</v>
      </c>
      <c r="E1139">
        <v>159.84</v>
      </c>
      <c r="F1139" s="6">
        <f t="shared" si="41"/>
        <v>13586.4</v>
      </c>
      <c r="G1139" t="str">
        <f>_xlfn.XLOOKUP(Metas[[#This Row],[Nombre Producto]],'Catalogo de Productos'!A:A,'Catalogo de Productos'!F:F,0,0)</f>
        <v>TERMOMETROS</v>
      </c>
    </row>
    <row r="1140" spans="1:7" x14ac:dyDescent="0.25">
      <c r="A1140" s="5">
        <v>46387</v>
      </c>
      <c r="B1140" t="s">
        <v>22</v>
      </c>
      <c r="C1140" t="s">
        <v>149</v>
      </c>
      <c r="D1140">
        <v>100</v>
      </c>
      <c r="E1140">
        <v>159.84</v>
      </c>
      <c r="F1140" s="6">
        <f t="shared" si="41"/>
        <v>15984</v>
      </c>
      <c r="G1140" t="str">
        <f>_xlfn.XLOOKUP(Metas[[#This Row],[Nombre Producto]],'Catalogo de Productos'!A:A,'Catalogo de Productos'!F:F,0,0)</f>
        <v>TERMOMETROS</v>
      </c>
    </row>
    <row r="1141" spans="1:7" x14ac:dyDescent="0.25">
      <c r="A1141" s="5">
        <v>46053</v>
      </c>
      <c r="B1141" t="s">
        <v>10</v>
      </c>
      <c r="C1141" t="s">
        <v>149</v>
      </c>
      <c r="D1141">
        <v>50</v>
      </c>
      <c r="E1141">
        <v>399</v>
      </c>
      <c r="F1141" s="6">
        <f t="shared" si="41"/>
        <v>19950</v>
      </c>
      <c r="G1141" t="str">
        <f>_xlfn.XLOOKUP(Metas[[#This Row],[Nombre Producto]],'Catalogo de Productos'!A:A,'Catalogo de Productos'!F:F,0,0)</f>
        <v>DISP MÉDICOS</v>
      </c>
    </row>
    <row r="1142" spans="1:7" x14ac:dyDescent="0.25">
      <c r="A1142" s="5">
        <v>46081</v>
      </c>
      <c r="B1142" t="s">
        <v>10</v>
      </c>
      <c r="C1142" t="s">
        <v>149</v>
      </c>
      <c r="D1142">
        <v>24</v>
      </c>
      <c r="E1142">
        <v>399</v>
      </c>
      <c r="F1142" s="6">
        <f t="shared" si="41"/>
        <v>9576</v>
      </c>
      <c r="G1142" t="str">
        <f>_xlfn.XLOOKUP(Metas[[#This Row],[Nombre Producto]],'Catalogo de Productos'!A:A,'Catalogo de Productos'!F:F,0,0)</f>
        <v>DISP MÉDICOS</v>
      </c>
    </row>
    <row r="1143" spans="1:7" x14ac:dyDescent="0.25">
      <c r="A1143" s="5">
        <v>46112</v>
      </c>
      <c r="B1143" t="s">
        <v>10</v>
      </c>
      <c r="C1143" t="s">
        <v>149</v>
      </c>
      <c r="D1143">
        <v>14</v>
      </c>
      <c r="E1143">
        <v>399</v>
      </c>
      <c r="F1143" s="6">
        <f t="shared" si="41"/>
        <v>5586</v>
      </c>
      <c r="G1143" t="str">
        <f>_xlfn.XLOOKUP(Metas[[#This Row],[Nombre Producto]],'Catalogo de Productos'!A:A,'Catalogo de Productos'!F:F,0,0)</f>
        <v>DISP MÉDICOS</v>
      </c>
    </row>
    <row r="1144" spans="1:7" x14ac:dyDescent="0.25">
      <c r="A1144" s="5">
        <v>46142</v>
      </c>
      <c r="B1144" t="s">
        <v>10</v>
      </c>
      <c r="C1144" t="s">
        <v>149</v>
      </c>
      <c r="D1144">
        <v>12</v>
      </c>
      <c r="E1144">
        <v>399</v>
      </c>
      <c r="F1144" s="6">
        <f t="shared" si="41"/>
        <v>4788</v>
      </c>
      <c r="G1144" t="str">
        <f>_xlfn.XLOOKUP(Metas[[#This Row],[Nombre Producto]],'Catalogo de Productos'!A:A,'Catalogo de Productos'!F:F,0,0)</f>
        <v>DISP MÉDICOS</v>
      </c>
    </row>
    <row r="1145" spans="1:7" x14ac:dyDescent="0.25">
      <c r="A1145" s="5">
        <v>46173</v>
      </c>
      <c r="B1145" t="s">
        <v>10</v>
      </c>
      <c r="C1145" t="s">
        <v>149</v>
      </c>
      <c r="D1145">
        <v>12</v>
      </c>
      <c r="E1145">
        <v>399</v>
      </c>
      <c r="F1145" s="6">
        <f t="shared" si="41"/>
        <v>4788</v>
      </c>
      <c r="G1145" t="str">
        <f>_xlfn.XLOOKUP(Metas[[#This Row],[Nombre Producto]],'Catalogo de Productos'!A:A,'Catalogo de Productos'!F:F,0,0)</f>
        <v>DISP MÉDICOS</v>
      </c>
    </row>
    <row r="1146" spans="1:7" x14ac:dyDescent="0.25">
      <c r="A1146" s="5">
        <v>46203</v>
      </c>
      <c r="B1146" t="s">
        <v>10</v>
      </c>
      <c r="C1146" t="s">
        <v>149</v>
      </c>
      <c r="D1146">
        <v>6</v>
      </c>
      <c r="E1146">
        <v>399</v>
      </c>
      <c r="F1146" s="6">
        <f t="shared" si="41"/>
        <v>2394</v>
      </c>
      <c r="G1146" t="str">
        <f>_xlfn.XLOOKUP(Metas[[#This Row],[Nombre Producto]],'Catalogo de Productos'!A:A,'Catalogo de Productos'!F:F,0,0)</f>
        <v>DISP MÉDICOS</v>
      </c>
    </row>
    <row r="1147" spans="1:7" x14ac:dyDescent="0.25">
      <c r="A1147" s="5">
        <v>46234</v>
      </c>
      <c r="B1147" t="s">
        <v>10</v>
      </c>
      <c r="C1147" t="s">
        <v>149</v>
      </c>
      <c r="D1147">
        <v>24</v>
      </c>
      <c r="E1147">
        <v>399</v>
      </c>
      <c r="F1147" s="6">
        <f t="shared" si="41"/>
        <v>9576</v>
      </c>
      <c r="G1147" t="str">
        <f>_xlfn.XLOOKUP(Metas[[#This Row],[Nombre Producto]],'Catalogo de Productos'!A:A,'Catalogo de Productos'!F:F,0,0)</f>
        <v>DISP MÉDICOS</v>
      </c>
    </row>
    <row r="1148" spans="1:7" x14ac:dyDescent="0.25">
      <c r="A1148" s="5">
        <v>46265</v>
      </c>
      <c r="B1148" t="s">
        <v>10</v>
      </c>
      <c r="C1148" t="s">
        <v>149</v>
      </c>
      <c r="D1148">
        <v>50</v>
      </c>
      <c r="E1148">
        <v>399</v>
      </c>
      <c r="F1148" s="6">
        <f t="shared" si="41"/>
        <v>19950</v>
      </c>
      <c r="G1148" t="str">
        <f>_xlfn.XLOOKUP(Metas[[#This Row],[Nombre Producto]],'Catalogo de Productos'!A:A,'Catalogo de Productos'!F:F,0,0)</f>
        <v>DISP MÉDICOS</v>
      </c>
    </row>
    <row r="1149" spans="1:7" x14ac:dyDescent="0.25">
      <c r="A1149" s="5">
        <v>46295</v>
      </c>
      <c r="B1149" t="s">
        <v>10</v>
      </c>
      <c r="C1149" t="s">
        <v>149</v>
      </c>
      <c r="D1149">
        <v>12</v>
      </c>
      <c r="E1149">
        <v>399</v>
      </c>
      <c r="F1149" s="6">
        <f t="shared" si="41"/>
        <v>4788</v>
      </c>
      <c r="G1149" t="str">
        <f>_xlfn.XLOOKUP(Metas[[#This Row],[Nombre Producto]],'Catalogo de Productos'!A:A,'Catalogo de Productos'!F:F,0,0)</f>
        <v>DISP MÉDICOS</v>
      </c>
    </row>
    <row r="1150" spans="1:7" x14ac:dyDescent="0.25">
      <c r="A1150" s="5">
        <v>46326</v>
      </c>
      <c r="B1150" t="s">
        <v>10</v>
      </c>
      <c r="C1150" t="s">
        <v>149</v>
      </c>
      <c r="D1150">
        <v>12</v>
      </c>
      <c r="E1150">
        <v>399</v>
      </c>
      <c r="F1150" s="6">
        <f t="shared" si="41"/>
        <v>4788</v>
      </c>
      <c r="G1150" t="str">
        <f>_xlfn.XLOOKUP(Metas[[#This Row],[Nombre Producto]],'Catalogo de Productos'!A:A,'Catalogo de Productos'!F:F,0,0)</f>
        <v>DISP MÉDICOS</v>
      </c>
    </row>
    <row r="1151" spans="1:7" x14ac:dyDescent="0.25">
      <c r="A1151" s="5">
        <v>46356</v>
      </c>
      <c r="B1151" t="s">
        <v>10</v>
      </c>
      <c r="C1151" t="s">
        <v>149</v>
      </c>
      <c r="D1151">
        <v>24</v>
      </c>
      <c r="E1151">
        <v>399</v>
      </c>
      <c r="F1151" s="6">
        <f t="shared" si="41"/>
        <v>9576</v>
      </c>
      <c r="G1151" t="str">
        <f>_xlfn.XLOOKUP(Metas[[#This Row],[Nombre Producto]],'Catalogo de Productos'!A:A,'Catalogo de Productos'!F:F,0,0)</f>
        <v>DISP MÉDICOS</v>
      </c>
    </row>
    <row r="1152" spans="1:7" x14ac:dyDescent="0.25">
      <c r="A1152" s="5">
        <v>46387</v>
      </c>
      <c r="B1152" t="s">
        <v>10</v>
      </c>
      <c r="C1152" t="s">
        <v>149</v>
      </c>
      <c r="D1152">
        <v>50</v>
      </c>
      <c r="E1152">
        <v>399</v>
      </c>
      <c r="F1152" s="6">
        <f t="shared" si="41"/>
        <v>19950</v>
      </c>
      <c r="G1152" t="str">
        <f>_xlfn.XLOOKUP(Metas[[#This Row],[Nombre Producto]],'Catalogo de Productos'!A:A,'Catalogo de Productos'!F:F,0,0)</f>
        <v>DISP MÉDICOS</v>
      </c>
    </row>
    <row r="1153" spans="1:7" x14ac:dyDescent="0.25">
      <c r="A1153" s="5">
        <v>46053</v>
      </c>
      <c r="B1153" t="s">
        <v>14</v>
      </c>
      <c r="C1153" t="s">
        <v>149</v>
      </c>
      <c r="D1153">
        <v>3</v>
      </c>
      <c r="E1153">
        <v>1980</v>
      </c>
      <c r="F1153" s="6">
        <f t="shared" si="41"/>
        <v>5940</v>
      </c>
      <c r="G1153" t="str">
        <f>_xlfn.XLOOKUP(Metas[[#This Row],[Nombre Producto]],'Catalogo de Productos'!A:A,'Catalogo de Productos'!F:F,0,0)</f>
        <v>MEDIOS AUXILIARES + SOPORTE</v>
      </c>
    </row>
    <row r="1154" spans="1:7" x14ac:dyDescent="0.25">
      <c r="A1154" s="5">
        <v>46081</v>
      </c>
      <c r="B1154" t="s">
        <v>14</v>
      </c>
      <c r="C1154" t="s">
        <v>149</v>
      </c>
      <c r="D1154">
        <v>3</v>
      </c>
      <c r="E1154">
        <v>1980</v>
      </c>
      <c r="F1154" s="6">
        <f t="shared" si="41"/>
        <v>5940</v>
      </c>
      <c r="G1154" t="str">
        <f>_xlfn.XLOOKUP(Metas[[#This Row],[Nombre Producto]],'Catalogo de Productos'!A:A,'Catalogo de Productos'!F:F,0,0)</f>
        <v>MEDIOS AUXILIARES + SOPORTE</v>
      </c>
    </row>
    <row r="1155" spans="1:7" x14ac:dyDescent="0.25">
      <c r="A1155" s="5">
        <v>46112</v>
      </c>
      <c r="B1155" t="s">
        <v>14</v>
      </c>
      <c r="C1155" t="s">
        <v>149</v>
      </c>
      <c r="D1155">
        <v>4</v>
      </c>
      <c r="E1155">
        <v>1980</v>
      </c>
      <c r="F1155" s="6">
        <f t="shared" si="41"/>
        <v>7920</v>
      </c>
      <c r="G1155" t="str">
        <f>_xlfn.XLOOKUP(Metas[[#This Row],[Nombre Producto]],'Catalogo de Productos'!A:A,'Catalogo de Productos'!F:F,0,0)</f>
        <v>MEDIOS AUXILIARES + SOPORTE</v>
      </c>
    </row>
    <row r="1156" spans="1:7" x14ac:dyDescent="0.25">
      <c r="A1156" s="5">
        <v>46142</v>
      </c>
      <c r="B1156" t="s">
        <v>14</v>
      </c>
      <c r="C1156" t="s">
        <v>149</v>
      </c>
      <c r="D1156">
        <v>5</v>
      </c>
      <c r="E1156">
        <v>1980</v>
      </c>
      <c r="F1156" s="6">
        <f t="shared" ref="F1156:F1219" si="42">D1156*E1156</f>
        <v>9900</v>
      </c>
      <c r="G1156" t="str">
        <f>_xlfn.XLOOKUP(Metas[[#This Row],[Nombre Producto]],'Catalogo de Productos'!A:A,'Catalogo de Productos'!F:F,0,0)</f>
        <v>MEDIOS AUXILIARES + SOPORTE</v>
      </c>
    </row>
    <row r="1157" spans="1:7" x14ac:dyDescent="0.25">
      <c r="A1157" s="5">
        <v>46173</v>
      </c>
      <c r="B1157" t="s">
        <v>14</v>
      </c>
      <c r="C1157" t="s">
        <v>149</v>
      </c>
      <c r="D1157">
        <v>6</v>
      </c>
      <c r="E1157">
        <v>1980</v>
      </c>
      <c r="F1157" s="6">
        <f t="shared" si="42"/>
        <v>11880</v>
      </c>
      <c r="G1157" t="str">
        <f>_xlfn.XLOOKUP(Metas[[#This Row],[Nombre Producto]],'Catalogo de Productos'!A:A,'Catalogo de Productos'!F:F,0,0)</f>
        <v>MEDIOS AUXILIARES + SOPORTE</v>
      </c>
    </row>
    <row r="1158" spans="1:7" x14ac:dyDescent="0.25">
      <c r="A1158" s="5">
        <v>46203</v>
      </c>
      <c r="B1158" t="s">
        <v>14</v>
      </c>
      <c r="C1158" t="s">
        <v>149</v>
      </c>
      <c r="D1158">
        <v>7</v>
      </c>
      <c r="E1158">
        <v>1980</v>
      </c>
      <c r="F1158" s="6">
        <f t="shared" si="42"/>
        <v>13860</v>
      </c>
      <c r="G1158" t="str">
        <f>_xlfn.XLOOKUP(Metas[[#This Row],[Nombre Producto]],'Catalogo de Productos'!A:A,'Catalogo de Productos'!F:F,0,0)</f>
        <v>MEDIOS AUXILIARES + SOPORTE</v>
      </c>
    </row>
    <row r="1159" spans="1:7" x14ac:dyDescent="0.25">
      <c r="A1159" s="5">
        <v>46234</v>
      </c>
      <c r="B1159" t="s">
        <v>14</v>
      </c>
      <c r="C1159" t="s">
        <v>149</v>
      </c>
      <c r="D1159">
        <v>8</v>
      </c>
      <c r="E1159">
        <v>1980</v>
      </c>
      <c r="F1159" s="6">
        <f t="shared" si="42"/>
        <v>15840</v>
      </c>
      <c r="G1159" t="str">
        <f>_xlfn.XLOOKUP(Metas[[#This Row],[Nombre Producto]],'Catalogo de Productos'!A:A,'Catalogo de Productos'!F:F,0,0)</f>
        <v>MEDIOS AUXILIARES + SOPORTE</v>
      </c>
    </row>
    <row r="1160" spans="1:7" x14ac:dyDescent="0.25">
      <c r="A1160" s="5">
        <v>46265</v>
      </c>
      <c r="B1160" t="s">
        <v>14</v>
      </c>
      <c r="C1160" t="s">
        <v>149</v>
      </c>
      <c r="D1160">
        <v>9</v>
      </c>
      <c r="E1160">
        <v>1980</v>
      </c>
      <c r="F1160" s="6">
        <f t="shared" si="42"/>
        <v>17820</v>
      </c>
      <c r="G1160" t="str">
        <f>_xlfn.XLOOKUP(Metas[[#This Row],[Nombre Producto]],'Catalogo de Productos'!A:A,'Catalogo de Productos'!F:F,0,0)</f>
        <v>MEDIOS AUXILIARES + SOPORTE</v>
      </c>
    </row>
    <row r="1161" spans="1:7" x14ac:dyDescent="0.25">
      <c r="A1161" s="5">
        <v>46295</v>
      </c>
      <c r="B1161" t="s">
        <v>14</v>
      </c>
      <c r="C1161" t="s">
        <v>149</v>
      </c>
      <c r="D1161">
        <v>10</v>
      </c>
      <c r="E1161">
        <v>1980</v>
      </c>
      <c r="F1161" s="6">
        <f t="shared" si="42"/>
        <v>19800</v>
      </c>
      <c r="G1161" t="str">
        <f>_xlfn.XLOOKUP(Metas[[#This Row],[Nombre Producto]],'Catalogo de Productos'!A:A,'Catalogo de Productos'!F:F,0,0)</f>
        <v>MEDIOS AUXILIARES + SOPORTE</v>
      </c>
    </row>
    <row r="1162" spans="1:7" x14ac:dyDescent="0.25">
      <c r="A1162" s="5">
        <v>46326</v>
      </c>
      <c r="B1162" t="s">
        <v>14</v>
      </c>
      <c r="C1162" t="s">
        <v>149</v>
      </c>
      <c r="D1162">
        <v>11</v>
      </c>
      <c r="E1162">
        <v>1980</v>
      </c>
      <c r="F1162" s="6">
        <f t="shared" si="42"/>
        <v>21780</v>
      </c>
      <c r="G1162" t="str">
        <f>_xlfn.XLOOKUP(Metas[[#This Row],[Nombre Producto]],'Catalogo de Productos'!A:A,'Catalogo de Productos'!F:F,0,0)</f>
        <v>MEDIOS AUXILIARES + SOPORTE</v>
      </c>
    </row>
    <row r="1163" spans="1:7" x14ac:dyDescent="0.25">
      <c r="A1163" s="5">
        <v>46356</v>
      </c>
      <c r="B1163" t="s">
        <v>14</v>
      </c>
      <c r="C1163" t="s">
        <v>149</v>
      </c>
      <c r="D1163">
        <v>10</v>
      </c>
      <c r="E1163">
        <v>1980</v>
      </c>
      <c r="F1163" s="6">
        <f t="shared" si="42"/>
        <v>19800</v>
      </c>
      <c r="G1163" t="str">
        <f>_xlfn.XLOOKUP(Metas[[#This Row],[Nombre Producto]],'Catalogo de Productos'!A:A,'Catalogo de Productos'!F:F,0,0)</f>
        <v>MEDIOS AUXILIARES + SOPORTE</v>
      </c>
    </row>
    <row r="1164" spans="1:7" x14ac:dyDescent="0.25">
      <c r="A1164" s="5">
        <v>46387</v>
      </c>
      <c r="B1164" t="s">
        <v>14</v>
      </c>
      <c r="C1164" t="s">
        <v>149</v>
      </c>
      <c r="D1164">
        <v>10</v>
      </c>
      <c r="E1164">
        <v>1980</v>
      </c>
      <c r="F1164" s="6">
        <f t="shared" si="42"/>
        <v>19800</v>
      </c>
      <c r="G1164" t="str">
        <f>_xlfn.XLOOKUP(Metas[[#This Row],[Nombre Producto]],'Catalogo de Productos'!A:A,'Catalogo de Productos'!F:F,0,0)</f>
        <v>MEDIOS AUXILIARES + SOPORTE</v>
      </c>
    </row>
    <row r="1165" spans="1:7" x14ac:dyDescent="0.25">
      <c r="A1165" s="5">
        <v>46053</v>
      </c>
      <c r="B1165" t="s">
        <v>19</v>
      </c>
      <c r="C1165" t="s">
        <v>149</v>
      </c>
      <c r="D1165">
        <v>2</v>
      </c>
      <c r="E1165">
        <v>1216</v>
      </c>
      <c r="F1165" s="6">
        <f t="shared" si="42"/>
        <v>2432</v>
      </c>
      <c r="G1165" t="str">
        <f>_xlfn.XLOOKUP(Metas[[#This Row],[Nombre Producto]],'Catalogo de Productos'!A:A,'Catalogo de Productos'!F:F,0,0)</f>
        <v>MEDIOS AUXILIARES + SOPORTE</v>
      </c>
    </row>
    <row r="1166" spans="1:7" x14ac:dyDescent="0.25">
      <c r="A1166" s="5">
        <v>46081</v>
      </c>
      <c r="B1166" t="s">
        <v>19</v>
      </c>
      <c r="C1166" t="s">
        <v>149</v>
      </c>
      <c r="D1166">
        <v>0</v>
      </c>
      <c r="E1166">
        <v>1216</v>
      </c>
      <c r="F1166" s="6">
        <f t="shared" si="42"/>
        <v>0</v>
      </c>
      <c r="G1166" t="str">
        <f>_xlfn.XLOOKUP(Metas[[#This Row],[Nombre Producto]],'Catalogo de Productos'!A:A,'Catalogo de Productos'!F:F,0,0)</f>
        <v>MEDIOS AUXILIARES + SOPORTE</v>
      </c>
    </row>
    <row r="1167" spans="1:7" x14ac:dyDescent="0.25">
      <c r="A1167" s="5">
        <v>46112</v>
      </c>
      <c r="B1167" t="s">
        <v>19</v>
      </c>
      <c r="C1167" t="s">
        <v>149</v>
      </c>
      <c r="D1167">
        <v>3</v>
      </c>
      <c r="E1167">
        <v>1216</v>
      </c>
      <c r="F1167" s="6">
        <f t="shared" si="42"/>
        <v>3648</v>
      </c>
      <c r="G1167" t="str">
        <f>_xlfn.XLOOKUP(Metas[[#This Row],[Nombre Producto]],'Catalogo de Productos'!A:A,'Catalogo de Productos'!F:F,0,0)</f>
        <v>MEDIOS AUXILIARES + SOPORTE</v>
      </c>
    </row>
    <row r="1168" spans="1:7" x14ac:dyDescent="0.25">
      <c r="A1168" s="5">
        <v>46142</v>
      </c>
      <c r="B1168" t="s">
        <v>19</v>
      </c>
      <c r="C1168" t="s">
        <v>149</v>
      </c>
      <c r="D1168">
        <v>0</v>
      </c>
      <c r="E1168">
        <v>1216</v>
      </c>
      <c r="F1168" s="6">
        <f t="shared" si="42"/>
        <v>0</v>
      </c>
      <c r="G1168" t="str">
        <f>_xlfn.XLOOKUP(Metas[[#This Row],[Nombre Producto]],'Catalogo de Productos'!A:A,'Catalogo de Productos'!F:F,0,0)</f>
        <v>MEDIOS AUXILIARES + SOPORTE</v>
      </c>
    </row>
    <row r="1169" spans="1:7" x14ac:dyDescent="0.25">
      <c r="A1169" s="5">
        <v>46173</v>
      </c>
      <c r="B1169" t="s">
        <v>19</v>
      </c>
      <c r="C1169" t="s">
        <v>149</v>
      </c>
      <c r="D1169">
        <v>2</v>
      </c>
      <c r="E1169">
        <v>1216</v>
      </c>
      <c r="F1169" s="6">
        <f t="shared" si="42"/>
        <v>2432</v>
      </c>
      <c r="G1169" t="str">
        <f>_xlfn.XLOOKUP(Metas[[#This Row],[Nombre Producto]],'Catalogo de Productos'!A:A,'Catalogo de Productos'!F:F,0,0)</f>
        <v>MEDIOS AUXILIARES + SOPORTE</v>
      </c>
    </row>
    <row r="1170" spans="1:7" x14ac:dyDescent="0.25">
      <c r="A1170" s="5">
        <v>46203</v>
      </c>
      <c r="B1170" t="s">
        <v>19</v>
      </c>
      <c r="C1170" t="s">
        <v>149</v>
      </c>
      <c r="D1170">
        <v>0</v>
      </c>
      <c r="E1170">
        <v>1216</v>
      </c>
      <c r="F1170" s="6">
        <f t="shared" si="42"/>
        <v>0</v>
      </c>
      <c r="G1170" t="str">
        <f>_xlfn.XLOOKUP(Metas[[#This Row],[Nombre Producto]],'Catalogo de Productos'!A:A,'Catalogo de Productos'!F:F,0,0)</f>
        <v>MEDIOS AUXILIARES + SOPORTE</v>
      </c>
    </row>
    <row r="1171" spans="1:7" x14ac:dyDescent="0.25">
      <c r="A1171" s="5">
        <v>46234</v>
      </c>
      <c r="B1171" t="s">
        <v>19</v>
      </c>
      <c r="C1171" t="s">
        <v>149</v>
      </c>
      <c r="D1171">
        <v>3</v>
      </c>
      <c r="E1171">
        <v>1216</v>
      </c>
      <c r="F1171" s="6">
        <f t="shared" si="42"/>
        <v>3648</v>
      </c>
      <c r="G1171" t="str">
        <f>_xlfn.XLOOKUP(Metas[[#This Row],[Nombre Producto]],'Catalogo de Productos'!A:A,'Catalogo de Productos'!F:F,0,0)</f>
        <v>MEDIOS AUXILIARES + SOPORTE</v>
      </c>
    </row>
    <row r="1172" spans="1:7" x14ac:dyDescent="0.25">
      <c r="A1172" s="5">
        <v>46265</v>
      </c>
      <c r="B1172" t="s">
        <v>19</v>
      </c>
      <c r="C1172" t="s">
        <v>149</v>
      </c>
      <c r="D1172">
        <v>0</v>
      </c>
      <c r="E1172">
        <v>1216</v>
      </c>
      <c r="F1172" s="6">
        <f t="shared" si="42"/>
        <v>0</v>
      </c>
      <c r="G1172" t="str">
        <f>_xlfn.XLOOKUP(Metas[[#This Row],[Nombre Producto]],'Catalogo de Productos'!A:A,'Catalogo de Productos'!F:F,0,0)</f>
        <v>MEDIOS AUXILIARES + SOPORTE</v>
      </c>
    </row>
    <row r="1173" spans="1:7" x14ac:dyDescent="0.25">
      <c r="A1173" s="5">
        <v>46295</v>
      </c>
      <c r="B1173" t="s">
        <v>19</v>
      </c>
      <c r="C1173" t="s">
        <v>149</v>
      </c>
      <c r="D1173">
        <v>2</v>
      </c>
      <c r="E1173">
        <v>1216</v>
      </c>
      <c r="F1173" s="6">
        <f t="shared" si="42"/>
        <v>2432</v>
      </c>
      <c r="G1173" t="str">
        <f>_xlfn.XLOOKUP(Metas[[#This Row],[Nombre Producto]],'Catalogo de Productos'!A:A,'Catalogo de Productos'!F:F,0,0)</f>
        <v>MEDIOS AUXILIARES + SOPORTE</v>
      </c>
    </row>
    <row r="1174" spans="1:7" x14ac:dyDescent="0.25">
      <c r="A1174" s="5">
        <v>46326</v>
      </c>
      <c r="B1174" t="s">
        <v>19</v>
      </c>
      <c r="C1174" t="s">
        <v>149</v>
      </c>
      <c r="D1174">
        <v>0</v>
      </c>
      <c r="E1174">
        <v>1216</v>
      </c>
      <c r="F1174" s="6">
        <f t="shared" si="42"/>
        <v>0</v>
      </c>
      <c r="G1174" t="str">
        <f>_xlfn.XLOOKUP(Metas[[#This Row],[Nombre Producto]],'Catalogo de Productos'!A:A,'Catalogo de Productos'!F:F,0,0)</f>
        <v>MEDIOS AUXILIARES + SOPORTE</v>
      </c>
    </row>
    <row r="1175" spans="1:7" x14ac:dyDescent="0.25">
      <c r="A1175" s="5">
        <v>46356</v>
      </c>
      <c r="B1175" t="s">
        <v>19</v>
      </c>
      <c r="C1175" t="s">
        <v>149</v>
      </c>
      <c r="D1175">
        <v>3</v>
      </c>
      <c r="E1175">
        <v>1216</v>
      </c>
      <c r="F1175" s="6">
        <f t="shared" si="42"/>
        <v>3648</v>
      </c>
      <c r="G1175" t="str">
        <f>_xlfn.XLOOKUP(Metas[[#This Row],[Nombre Producto]],'Catalogo de Productos'!A:A,'Catalogo de Productos'!F:F,0,0)</f>
        <v>MEDIOS AUXILIARES + SOPORTE</v>
      </c>
    </row>
    <row r="1176" spans="1:7" x14ac:dyDescent="0.25">
      <c r="A1176" s="5">
        <v>46387</v>
      </c>
      <c r="B1176" t="s">
        <v>19</v>
      </c>
      <c r="C1176" t="s">
        <v>149</v>
      </c>
      <c r="D1176">
        <v>0</v>
      </c>
      <c r="E1176">
        <v>1216</v>
      </c>
      <c r="F1176" s="6">
        <f t="shared" si="42"/>
        <v>0</v>
      </c>
      <c r="G1176" t="str">
        <f>_xlfn.XLOOKUP(Metas[[#This Row],[Nombre Producto]],'Catalogo de Productos'!A:A,'Catalogo de Productos'!F:F,0,0)</f>
        <v>MEDIOS AUXILIARES + SOPORTE</v>
      </c>
    </row>
    <row r="1177" spans="1:7" x14ac:dyDescent="0.25">
      <c r="A1177" s="5">
        <v>46053</v>
      </c>
      <c r="B1177" t="s">
        <v>20</v>
      </c>
      <c r="C1177" t="s">
        <v>149</v>
      </c>
      <c r="D1177">
        <v>0</v>
      </c>
      <c r="E1177">
        <v>2987.92</v>
      </c>
      <c r="F1177" s="6">
        <f t="shared" si="42"/>
        <v>0</v>
      </c>
      <c r="G1177" t="str">
        <f>_xlfn.XLOOKUP(Metas[[#This Row],[Nombre Producto]],'Catalogo de Productos'!A:A,'Catalogo de Productos'!F:F,0,0)</f>
        <v>MEDIOS AUXILIARES + SOPORTE</v>
      </c>
    </row>
    <row r="1178" spans="1:7" x14ac:dyDescent="0.25">
      <c r="A1178" s="5">
        <v>46081</v>
      </c>
      <c r="B1178" t="s">
        <v>20</v>
      </c>
      <c r="C1178" t="s">
        <v>149</v>
      </c>
      <c r="D1178">
        <v>0</v>
      </c>
      <c r="E1178">
        <v>2987.92</v>
      </c>
      <c r="F1178" s="6">
        <f t="shared" si="42"/>
        <v>0</v>
      </c>
      <c r="G1178" t="str">
        <f>_xlfn.XLOOKUP(Metas[[#This Row],[Nombre Producto]],'Catalogo de Productos'!A:A,'Catalogo de Productos'!F:F,0,0)</f>
        <v>MEDIOS AUXILIARES + SOPORTE</v>
      </c>
    </row>
    <row r="1179" spans="1:7" x14ac:dyDescent="0.25">
      <c r="A1179" s="5">
        <v>46112</v>
      </c>
      <c r="B1179" t="s">
        <v>20</v>
      </c>
      <c r="C1179" t="s">
        <v>149</v>
      </c>
      <c r="D1179">
        <v>0</v>
      </c>
      <c r="E1179">
        <v>2987.92</v>
      </c>
      <c r="F1179" s="6">
        <f t="shared" si="42"/>
        <v>0</v>
      </c>
      <c r="G1179" t="str">
        <f>_xlfn.XLOOKUP(Metas[[#This Row],[Nombre Producto]],'Catalogo de Productos'!A:A,'Catalogo de Productos'!F:F,0,0)</f>
        <v>MEDIOS AUXILIARES + SOPORTE</v>
      </c>
    </row>
    <row r="1180" spans="1:7" x14ac:dyDescent="0.25">
      <c r="A1180" s="5">
        <v>46142</v>
      </c>
      <c r="B1180" t="s">
        <v>20</v>
      </c>
      <c r="C1180" t="s">
        <v>149</v>
      </c>
      <c r="D1180">
        <v>1</v>
      </c>
      <c r="E1180">
        <v>2987.92</v>
      </c>
      <c r="F1180" s="6">
        <f t="shared" si="42"/>
        <v>2987.92</v>
      </c>
      <c r="G1180" t="str">
        <f>_xlfn.XLOOKUP(Metas[[#This Row],[Nombre Producto]],'Catalogo de Productos'!A:A,'Catalogo de Productos'!F:F,0,0)</f>
        <v>MEDIOS AUXILIARES + SOPORTE</v>
      </c>
    </row>
    <row r="1181" spans="1:7" x14ac:dyDescent="0.25">
      <c r="A1181" s="5">
        <v>46173</v>
      </c>
      <c r="B1181" t="s">
        <v>20</v>
      </c>
      <c r="C1181" t="s">
        <v>149</v>
      </c>
      <c r="D1181">
        <v>0</v>
      </c>
      <c r="E1181">
        <v>2987.92</v>
      </c>
      <c r="F1181" s="6">
        <f t="shared" si="42"/>
        <v>0</v>
      </c>
      <c r="G1181" t="str">
        <f>_xlfn.XLOOKUP(Metas[[#This Row],[Nombre Producto]],'Catalogo de Productos'!A:A,'Catalogo de Productos'!F:F,0,0)</f>
        <v>MEDIOS AUXILIARES + SOPORTE</v>
      </c>
    </row>
    <row r="1182" spans="1:7" x14ac:dyDescent="0.25">
      <c r="A1182" s="5">
        <v>46203</v>
      </c>
      <c r="B1182" t="s">
        <v>20</v>
      </c>
      <c r="C1182" t="s">
        <v>149</v>
      </c>
      <c r="D1182">
        <v>0</v>
      </c>
      <c r="E1182">
        <v>2987.92</v>
      </c>
      <c r="F1182" s="6">
        <f t="shared" si="42"/>
        <v>0</v>
      </c>
      <c r="G1182" t="str">
        <f>_xlfn.XLOOKUP(Metas[[#This Row],[Nombre Producto]],'Catalogo de Productos'!A:A,'Catalogo de Productos'!F:F,0,0)</f>
        <v>MEDIOS AUXILIARES + SOPORTE</v>
      </c>
    </row>
    <row r="1183" spans="1:7" x14ac:dyDescent="0.25">
      <c r="A1183" s="5">
        <v>46234</v>
      </c>
      <c r="B1183" t="s">
        <v>20</v>
      </c>
      <c r="C1183" t="s">
        <v>149</v>
      </c>
      <c r="D1183">
        <v>0</v>
      </c>
      <c r="E1183">
        <v>2987.92</v>
      </c>
      <c r="F1183" s="6">
        <f t="shared" si="42"/>
        <v>0</v>
      </c>
      <c r="G1183" t="str">
        <f>_xlfn.XLOOKUP(Metas[[#This Row],[Nombre Producto]],'Catalogo de Productos'!A:A,'Catalogo de Productos'!F:F,0,0)</f>
        <v>MEDIOS AUXILIARES + SOPORTE</v>
      </c>
    </row>
    <row r="1184" spans="1:7" x14ac:dyDescent="0.25">
      <c r="A1184" s="5">
        <v>46265</v>
      </c>
      <c r="B1184" t="s">
        <v>20</v>
      </c>
      <c r="C1184" t="s">
        <v>149</v>
      </c>
      <c r="D1184">
        <v>1</v>
      </c>
      <c r="E1184">
        <v>2987.92</v>
      </c>
      <c r="F1184" s="6">
        <f t="shared" si="42"/>
        <v>2987.92</v>
      </c>
      <c r="G1184" t="str">
        <f>_xlfn.XLOOKUP(Metas[[#This Row],[Nombre Producto]],'Catalogo de Productos'!A:A,'Catalogo de Productos'!F:F,0,0)</f>
        <v>MEDIOS AUXILIARES + SOPORTE</v>
      </c>
    </row>
    <row r="1185" spans="1:7" x14ac:dyDescent="0.25">
      <c r="A1185" s="5">
        <v>46295</v>
      </c>
      <c r="B1185" t="s">
        <v>20</v>
      </c>
      <c r="C1185" t="s">
        <v>149</v>
      </c>
      <c r="D1185">
        <v>0</v>
      </c>
      <c r="E1185">
        <v>2987.92</v>
      </c>
      <c r="F1185" s="6">
        <f t="shared" si="42"/>
        <v>0</v>
      </c>
      <c r="G1185" t="str">
        <f>_xlfn.XLOOKUP(Metas[[#This Row],[Nombre Producto]],'Catalogo de Productos'!A:A,'Catalogo de Productos'!F:F,0,0)</f>
        <v>MEDIOS AUXILIARES + SOPORTE</v>
      </c>
    </row>
    <row r="1186" spans="1:7" x14ac:dyDescent="0.25">
      <c r="A1186" s="5">
        <v>46326</v>
      </c>
      <c r="B1186" t="s">
        <v>20</v>
      </c>
      <c r="C1186" t="s">
        <v>149</v>
      </c>
      <c r="D1186">
        <v>0</v>
      </c>
      <c r="E1186">
        <v>2987.92</v>
      </c>
      <c r="F1186" s="6">
        <f t="shared" si="42"/>
        <v>0</v>
      </c>
      <c r="G1186" t="str">
        <f>_xlfn.XLOOKUP(Metas[[#This Row],[Nombre Producto]],'Catalogo de Productos'!A:A,'Catalogo de Productos'!F:F,0,0)</f>
        <v>MEDIOS AUXILIARES + SOPORTE</v>
      </c>
    </row>
    <row r="1187" spans="1:7" x14ac:dyDescent="0.25">
      <c r="A1187" s="5">
        <v>46356</v>
      </c>
      <c r="B1187" t="s">
        <v>20</v>
      </c>
      <c r="C1187" t="s">
        <v>149</v>
      </c>
      <c r="D1187">
        <v>0</v>
      </c>
      <c r="E1187">
        <v>2987.92</v>
      </c>
      <c r="F1187" s="6">
        <f t="shared" si="42"/>
        <v>0</v>
      </c>
      <c r="G1187" t="str">
        <f>_xlfn.XLOOKUP(Metas[[#This Row],[Nombre Producto]],'Catalogo de Productos'!A:A,'Catalogo de Productos'!F:F,0,0)</f>
        <v>MEDIOS AUXILIARES + SOPORTE</v>
      </c>
    </row>
    <row r="1188" spans="1:7" x14ac:dyDescent="0.25">
      <c r="A1188" s="5">
        <v>46387</v>
      </c>
      <c r="B1188" t="s">
        <v>20</v>
      </c>
      <c r="C1188" t="s">
        <v>149</v>
      </c>
      <c r="D1188">
        <v>1</v>
      </c>
      <c r="E1188">
        <v>2987.92</v>
      </c>
      <c r="F1188" s="6">
        <f t="shared" si="42"/>
        <v>2987.92</v>
      </c>
      <c r="G1188" t="str">
        <f>_xlfn.XLOOKUP(Metas[[#This Row],[Nombre Producto]],'Catalogo de Productos'!A:A,'Catalogo de Productos'!F:F,0,0)</f>
        <v>MEDIOS AUXILIARES + SOPORTE</v>
      </c>
    </row>
    <row r="1189" spans="1:7" x14ac:dyDescent="0.25">
      <c r="A1189" s="5">
        <v>46053</v>
      </c>
      <c r="B1189" t="s">
        <v>59</v>
      </c>
      <c r="C1189" t="s">
        <v>171</v>
      </c>
      <c r="D1189">
        <v>21600</v>
      </c>
      <c r="E1189">
        <v>13.75</v>
      </c>
      <c r="F1189" s="6">
        <f t="shared" si="42"/>
        <v>297000</v>
      </c>
      <c r="G1189" t="str">
        <f>_xlfn.XLOOKUP(Metas[[#This Row],[Nombre Producto]],'Catalogo de Productos'!A:A,'Catalogo de Productos'!F:F,0,0)</f>
        <v>AROMATIZANTES</v>
      </c>
    </row>
    <row r="1190" spans="1:7" x14ac:dyDescent="0.25">
      <c r="A1190" s="5">
        <v>46081</v>
      </c>
      <c r="B1190" t="s">
        <v>59</v>
      </c>
      <c r="C1190" t="s">
        <v>171</v>
      </c>
      <c r="D1190">
        <v>0</v>
      </c>
      <c r="E1190">
        <v>13.75</v>
      </c>
      <c r="F1190" s="6">
        <f t="shared" si="42"/>
        <v>0</v>
      </c>
      <c r="G1190" t="str">
        <f>_xlfn.XLOOKUP(Metas[[#This Row],[Nombre Producto]],'Catalogo de Productos'!A:A,'Catalogo de Productos'!F:F,0,0)</f>
        <v>AROMATIZANTES</v>
      </c>
    </row>
    <row r="1191" spans="1:7" x14ac:dyDescent="0.25">
      <c r="A1191" s="5">
        <v>46112</v>
      </c>
      <c r="B1191" t="s">
        <v>59</v>
      </c>
      <c r="C1191" t="s">
        <v>171</v>
      </c>
      <c r="D1191">
        <v>0</v>
      </c>
      <c r="E1191">
        <v>13.75</v>
      </c>
      <c r="F1191" s="6">
        <f t="shared" si="42"/>
        <v>0</v>
      </c>
      <c r="G1191" t="str">
        <f>_xlfn.XLOOKUP(Metas[[#This Row],[Nombre Producto]],'Catalogo de Productos'!A:A,'Catalogo de Productos'!F:F,0,0)</f>
        <v>AROMATIZANTES</v>
      </c>
    </row>
    <row r="1192" spans="1:7" x14ac:dyDescent="0.25">
      <c r="A1192" s="5">
        <v>46142</v>
      </c>
      <c r="B1192" t="s">
        <v>59</v>
      </c>
      <c r="C1192" t="s">
        <v>171</v>
      </c>
      <c r="D1192">
        <v>0</v>
      </c>
      <c r="E1192">
        <v>13.75</v>
      </c>
      <c r="F1192" s="6">
        <f t="shared" si="42"/>
        <v>0</v>
      </c>
      <c r="G1192" t="str">
        <f>_xlfn.XLOOKUP(Metas[[#This Row],[Nombre Producto]],'Catalogo de Productos'!A:A,'Catalogo de Productos'!F:F,0,0)</f>
        <v>AROMATIZANTES</v>
      </c>
    </row>
    <row r="1193" spans="1:7" x14ac:dyDescent="0.25">
      <c r="A1193" s="5">
        <v>46173</v>
      </c>
      <c r="B1193" t="s">
        <v>59</v>
      </c>
      <c r="C1193" t="s">
        <v>171</v>
      </c>
      <c r="D1193">
        <v>21600</v>
      </c>
      <c r="E1193">
        <v>13.75</v>
      </c>
      <c r="F1193" s="6">
        <f t="shared" si="42"/>
        <v>297000</v>
      </c>
      <c r="G1193" t="str">
        <f>_xlfn.XLOOKUP(Metas[[#This Row],[Nombre Producto]],'Catalogo de Productos'!A:A,'Catalogo de Productos'!F:F,0,0)</f>
        <v>AROMATIZANTES</v>
      </c>
    </row>
    <row r="1194" spans="1:7" x14ac:dyDescent="0.25">
      <c r="A1194" s="5">
        <v>46203</v>
      </c>
      <c r="B1194" t="s">
        <v>59</v>
      </c>
      <c r="C1194" t="s">
        <v>171</v>
      </c>
      <c r="D1194">
        <v>0</v>
      </c>
      <c r="E1194">
        <v>13.75</v>
      </c>
      <c r="F1194" s="6">
        <f t="shared" si="42"/>
        <v>0</v>
      </c>
      <c r="G1194" t="str">
        <f>_xlfn.XLOOKUP(Metas[[#This Row],[Nombre Producto]],'Catalogo de Productos'!A:A,'Catalogo de Productos'!F:F,0,0)</f>
        <v>AROMATIZANTES</v>
      </c>
    </row>
    <row r="1195" spans="1:7" x14ac:dyDescent="0.25">
      <c r="A1195" s="5">
        <v>46234</v>
      </c>
      <c r="B1195" t="s">
        <v>59</v>
      </c>
      <c r="C1195" t="s">
        <v>171</v>
      </c>
      <c r="D1195">
        <v>0</v>
      </c>
      <c r="E1195">
        <v>13.75</v>
      </c>
      <c r="F1195" s="6">
        <f t="shared" si="42"/>
        <v>0</v>
      </c>
      <c r="G1195" t="str">
        <f>_xlfn.XLOOKUP(Metas[[#This Row],[Nombre Producto]],'Catalogo de Productos'!A:A,'Catalogo de Productos'!F:F,0,0)</f>
        <v>AROMATIZANTES</v>
      </c>
    </row>
    <row r="1196" spans="1:7" x14ac:dyDescent="0.25">
      <c r="A1196" s="5">
        <v>46265</v>
      </c>
      <c r="B1196" t="s">
        <v>59</v>
      </c>
      <c r="C1196" t="s">
        <v>171</v>
      </c>
      <c r="D1196">
        <v>0</v>
      </c>
      <c r="E1196">
        <v>13.75</v>
      </c>
      <c r="F1196" s="6">
        <f t="shared" si="42"/>
        <v>0</v>
      </c>
      <c r="G1196" t="str">
        <f>_xlfn.XLOOKUP(Metas[[#This Row],[Nombre Producto]],'Catalogo de Productos'!A:A,'Catalogo de Productos'!F:F,0,0)</f>
        <v>AROMATIZANTES</v>
      </c>
    </row>
    <row r="1197" spans="1:7" x14ac:dyDescent="0.25">
      <c r="A1197" s="5">
        <v>46295</v>
      </c>
      <c r="B1197" t="s">
        <v>59</v>
      </c>
      <c r="C1197" t="s">
        <v>171</v>
      </c>
      <c r="D1197">
        <v>21600</v>
      </c>
      <c r="E1197">
        <v>13.75</v>
      </c>
      <c r="F1197" s="6">
        <f t="shared" si="42"/>
        <v>297000</v>
      </c>
      <c r="G1197" t="str">
        <f>_xlfn.XLOOKUP(Metas[[#This Row],[Nombre Producto]],'Catalogo de Productos'!A:A,'Catalogo de Productos'!F:F,0,0)</f>
        <v>AROMATIZANTES</v>
      </c>
    </row>
    <row r="1198" spans="1:7" x14ac:dyDescent="0.25">
      <c r="A1198" s="5">
        <v>46326</v>
      </c>
      <c r="B1198" t="s">
        <v>59</v>
      </c>
      <c r="C1198" t="s">
        <v>171</v>
      </c>
      <c r="D1198">
        <v>0</v>
      </c>
      <c r="E1198">
        <v>13.75</v>
      </c>
      <c r="F1198" s="6">
        <f t="shared" si="42"/>
        <v>0</v>
      </c>
      <c r="G1198" t="str">
        <f>_xlfn.XLOOKUP(Metas[[#This Row],[Nombre Producto]],'Catalogo de Productos'!A:A,'Catalogo de Productos'!F:F,0,0)</f>
        <v>AROMATIZANTES</v>
      </c>
    </row>
    <row r="1199" spans="1:7" x14ac:dyDescent="0.25">
      <c r="A1199" s="5">
        <v>46356</v>
      </c>
      <c r="B1199" t="s">
        <v>59</v>
      </c>
      <c r="C1199" t="s">
        <v>171</v>
      </c>
      <c r="D1199">
        <v>0</v>
      </c>
      <c r="E1199">
        <v>13.75</v>
      </c>
      <c r="F1199" s="6">
        <f t="shared" si="42"/>
        <v>0</v>
      </c>
      <c r="G1199" t="str">
        <f>_xlfn.XLOOKUP(Metas[[#This Row],[Nombre Producto]],'Catalogo de Productos'!A:A,'Catalogo de Productos'!F:F,0,0)</f>
        <v>AROMATIZANTES</v>
      </c>
    </row>
    <row r="1200" spans="1:7" x14ac:dyDescent="0.25">
      <c r="A1200" s="5">
        <v>46387</v>
      </c>
      <c r="B1200" t="s">
        <v>59</v>
      </c>
      <c r="C1200" t="s">
        <v>171</v>
      </c>
      <c r="D1200">
        <v>0</v>
      </c>
      <c r="E1200">
        <v>13.75</v>
      </c>
      <c r="F1200" s="6">
        <f t="shared" si="42"/>
        <v>0</v>
      </c>
      <c r="G1200" t="str">
        <f>_xlfn.XLOOKUP(Metas[[#This Row],[Nombre Producto]],'Catalogo de Productos'!A:A,'Catalogo de Productos'!F:F,0,0)</f>
        <v>AROMATIZANTES</v>
      </c>
    </row>
    <row r="1201" spans="1:7" x14ac:dyDescent="0.25">
      <c r="A1201" s="5">
        <v>46053</v>
      </c>
      <c r="B1201" t="s">
        <v>15</v>
      </c>
      <c r="C1201" t="s">
        <v>124</v>
      </c>
      <c r="D1201">
        <v>8</v>
      </c>
      <c r="E1201">
        <v>633.62</v>
      </c>
      <c r="F1201" s="6">
        <f t="shared" si="42"/>
        <v>5068.96</v>
      </c>
      <c r="G1201" t="str">
        <f>_xlfn.XLOOKUP(Metas[[#This Row],[Nombre Producto]],'Catalogo de Productos'!A:A,'Catalogo de Productos'!F:F,0,0)</f>
        <v>NEBULIZADORES</v>
      </c>
    </row>
    <row r="1202" spans="1:7" x14ac:dyDescent="0.25">
      <c r="A1202" s="5">
        <v>46081</v>
      </c>
      <c r="B1202" t="s">
        <v>15</v>
      </c>
      <c r="C1202" t="s">
        <v>124</v>
      </c>
      <c r="D1202">
        <v>0</v>
      </c>
      <c r="E1202">
        <v>633.62</v>
      </c>
      <c r="F1202" s="6">
        <f t="shared" si="42"/>
        <v>0</v>
      </c>
      <c r="G1202" t="str">
        <f>_xlfn.XLOOKUP(Metas[[#This Row],[Nombre Producto]],'Catalogo de Productos'!A:A,'Catalogo de Productos'!F:F,0,0)</f>
        <v>NEBULIZADORES</v>
      </c>
    </row>
    <row r="1203" spans="1:7" x14ac:dyDescent="0.25">
      <c r="A1203" s="5">
        <v>46112</v>
      </c>
      <c r="B1203" t="s">
        <v>15</v>
      </c>
      <c r="C1203" t="s">
        <v>124</v>
      </c>
      <c r="D1203">
        <v>0</v>
      </c>
      <c r="E1203">
        <v>633.62</v>
      </c>
      <c r="F1203" s="6">
        <f t="shared" si="42"/>
        <v>0</v>
      </c>
      <c r="G1203" t="str">
        <f>_xlfn.XLOOKUP(Metas[[#This Row],[Nombre Producto]],'Catalogo de Productos'!A:A,'Catalogo de Productos'!F:F,0,0)</f>
        <v>NEBULIZADORES</v>
      </c>
    </row>
    <row r="1204" spans="1:7" x14ac:dyDescent="0.25">
      <c r="A1204" s="5">
        <v>46142</v>
      </c>
      <c r="B1204" t="s">
        <v>15</v>
      </c>
      <c r="C1204" t="s">
        <v>124</v>
      </c>
      <c r="D1204">
        <v>0</v>
      </c>
      <c r="E1204">
        <v>633.62</v>
      </c>
      <c r="F1204" s="6">
        <f t="shared" si="42"/>
        <v>0</v>
      </c>
      <c r="G1204" t="str">
        <f>_xlfn.XLOOKUP(Metas[[#This Row],[Nombre Producto]],'Catalogo de Productos'!A:A,'Catalogo de Productos'!F:F,0,0)</f>
        <v>NEBULIZADORES</v>
      </c>
    </row>
    <row r="1205" spans="1:7" x14ac:dyDescent="0.25">
      <c r="A1205" s="5">
        <v>46173</v>
      </c>
      <c r="B1205" t="s">
        <v>15</v>
      </c>
      <c r="C1205" t="s">
        <v>124</v>
      </c>
      <c r="D1205">
        <v>0</v>
      </c>
      <c r="E1205">
        <v>633.62</v>
      </c>
      <c r="F1205" s="6">
        <f t="shared" si="42"/>
        <v>0</v>
      </c>
      <c r="G1205" t="str">
        <f>_xlfn.XLOOKUP(Metas[[#This Row],[Nombre Producto]],'Catalogo de Productos'!A:A,'Catalogo de Productos'!F:F,0,0)</f>
        <v>NEBULIZADORES</v>
      </c>
    </row>
    <row r="1206" spans="1:7" x14ac:dyDescent="0.25">
      <c r="A1206" s="5">
        <v>46203</v>
      </c>
      <c r="B1206" t="s">
        <v>15</v>
      </c>
      <c r="C1206" t="s">
        <v>124</v>
      </c>
      <c r="D1206">
        <v>0</v>
      </c>
      <c r="E1206">
        <v>633.62</v>
      </c>
      <c r="F1206" s="6">
        <f t="shared" si="42"/>
        <v>0</v>
      </c>
      <c r="G1206" t="str">
        <f>_xlfn.XLOOKUP(Metas[[#This Row],[Nombre Producto]],'Catalogo de Productos'!A:A,'Catalogo de Productos'!F:F,0,0)</f>
        <v>NEBULIZADORES</v>
      </c>
    </row>
    <row r="1207" spans="1:7" x14ac:dyDescent="0.25">
      <c r="A1207" s="5">
        <v>46234</v>
      </c>
      <c r="B1207" t="s">
        <v>15</v>
      </c>
      <c r="C1207" t="s">
        <v>124</v>
      </c>
      <c r="D1207">
        <v>0</v>
      </c>
      <c r="E1207">
        <v>633.62</v>
      </c>
      <c r="F1207" s="6">
        <f t="shared" si="42"/>
        <v>0</v>
      </c>
      <c r="G1207" t="str">
        <f>_xlfn.XLOOKUP(Metas[[#This Row],[Nombre Producto]],'Catalogo de Productos'!A:A,'Catalogo de Productos'!F:F,0,0)</f>
        <v>NEBULIZADORES</v>
      </c>
    </row>
    <row r="1208" spans="1:7" x14ac:dyDescent="0.25">
      <c r="A1208" s="5">
        <v>46265</v>
      </c>
      <c r="B1208" t="s">
        <v>15</v>
      </c>
      <c r="C1208" t="s">
        <v>124</v>
      </c>
      <c r="D1208">
        <v>8</v>
      </c>
      <c r="E1208">
        <v>633.62</v>
      </c>
      <c r="F1208" s="6">
        <f t="shared" si="42"/>
        <v>5068.96</v>
      </c>
      <c r="G1208" t="str">
        <f>_xlfn.XLOOKUP(Metas[[#This Row],[Nombre Producto]],'Catalogo de Productos'!A:A,'Catalogo de Productos'!F:F,0,0)</f>
        <v>NEBULIZADORES</v>
      </c>
    </row>
    <row r="1209" spans="1:7" x14ac:dyDescent="0.25">
      <c r="A1209" s="5">
        <v>46295</v>
      </c>
      <c r="B1209" t="s">
        <v>15</v>
      </c>
      <c r="C1209" t="s">
        <v>124</v>
      </c>
      <c r="D1209">
        <v>0</v>
      </c>
      <c r="E1209">
        <v>633.62</v>
      </c>
      <c r="F1209" s="6">
        <f t="shared" si="42"/>
        <v>0</v>
      </c>
      <c r="G1209" t="str">
        <f>_xlfn.XLOOKUP(Metas[[#This Row],[Nombre Producto]],'Catalogo de Productos'!A:A,'Catalogo de Productos'!F:F,0,0)</f>
        <v>NEBULIZADORES</v>
      </c>
    </row>
    <row r="1210" spans="1:7" x14ac:dyDescent="0.25">
      <c r="A1210" s="5">
        <v>46326</v>
      </c>
      <c r="B1210" t="s">
        <v>15</v>
      </c>
      <c r="C1210" t="s">
        <v>124</v>
      </c>
      <c r="D1210">
        <v>0</v>
      </c>
      <c r="E1210">
        <v>633.62</v>
      </c>
      <c r="F1210" s="6">
        <f t="shared" si="42"/>
        <v>0</v>
      </c>
      <c r="G1210" t="str">
        <f>_xlfn.XLOOKUP(Metas[[#This Row],[Nombre Producto]],'Catalogo de Productos'!A:A,'Catalogo de Productos'!F:F,0,0)</f>
        <v>NEBULIZADORES</v>
      </c>
    </row>
    <row r="1211" spans="1:7" x14ac:dyDescent="0.25">
      <c r="A1211" s="5">
        <v>46356</v>
      </c>
      <c r="B1211" t="s">
        <v>15</v>
      </c>
      <c r="C1211" t="s">
        <v>124</v>
      </c>
      <c r="D1211">
        <v>0</v>
      </c>
      <c r="E1211">
        <v>633.62</v>
      </c>
      <c r="F1211" s="6">
        <f t="shared" si="42"/>
        <v>0</v>
      </c>
      <c r="G1211" t="str">
        <f>_xlfn.XLOOKUP(Metas[[#This Row],[Nombre Producto]],'Catalogo de Productos'!A:A,'Catalogo de Productos'!F:F,0,0)</f>
        <v>NEBULIZADORES</v>
      </c>
    </row>
    <row r="1212" spans="1:7" x14ac:dyDescent="0.25">
      <c r="A1212" s="5">
        <v>46387</v>
      </c>
      <c r="B1212" t="s">
        <v>15</v>
      </c>
      <c r="C1212" t="s">
        <v>124</v>
      </c>
      <c r="D1212">
        <v>0</v>
      </c>
      <c r="E1212">
        <v>633.62</v>
      </c>
      <c r="F1212" s="6">
        <f t="shared" si="42"/>
        <v>0</v>
      </c>
      <c r="G1212" t="str">
        <f>_xlfn.XLOOKUP(Metas[[#This Row],[Nombre Producto]],'Catalogo de Productos'!A:A,'Catalogo de Productos'!F:F,0,0)</f>
        <v>NEBULIZADORES</v>
      </c>
    </row>
    <row r="1213" spans="1:7" x14ac:dyDescent="0.25">
      <c r="A1213" s="5">
        <v>46053</v>
      </c>
      <c r="B1213" t="s">
        <v>16</v>
      </c>
      <c r="C1213" t="s">
        <v>124</v>
      </c>
      <c r="D1213">
        <v>6</v>
      </c>
      <c r="E1213">
        <v>646.54999999999995</v>
      </c>
      <c r="F1213" s="6">
        <f t="shared" si="42"/>
        <v>3879.2999999999997</v>
      </c>
      <c r="G1213" t="str">
        <f>_xlfn.XLOOKUP(Metas[[#This Row],[Nombre Producto]],'Catalogo de Productos'!A:A,'Catalogo de Productos'!F:F,0,0)</f>
        <v>NEBULIZADORES</v>
      </c>
    </row>
    <row r="1214" spans="1:7" x14ac:dyDescent="0.25">
      <c r="A1214" s="5">
        <v>46081</v>
      </c>
      <c r="B1214" t="s">
        <v>16</v>
      </c>
      <c r="C1214" t="s">
        <v>124</v>
      </c>
      <c r="D1214">
        <v>0</v>
      </c>
      <c r="E1214">
        <v>646.54999999999995</v>
      </c>
      <c r="F1214" s="6">
        <f t="shared" si="42"/>
        <v>0</v>
      </c>
      <c r="G1214" t="str">
        <f>_xlfn.XLOOKUP(Metas[[#This Row],[Nombre Producto]],'Catalogo de Productos'!A:A,'Catalogo de Productos'!F:F,0,0)</f>
        <v>NEBULIZADORES</v>
      </c>
    </row>
    <row r="1215" spans="1:7" x14ac:dyDescent="0.25">
      <c r="A1215" s="5">
        <v>46112</v>
      </c>
      <c r="B1215" t="s">
        <v>16</v>
      </c>
      <c r="C1215" t="s">
        <v>124</v>
      </c>
      <c r="D1215">
        <v>6</v>
      </c>
      <c r="E1215">
        <v>646.54999999999995</v>
      </c>
      <c r="F1215" s="6">
        <f t="shared" si="42"/>
        <v>3879.2999999999997</v>
      </c>
      <c r="G1215" t="str">
        <f>_xlfn.XLOOKUP(Metas[[#This Row],[Nombre Producto]],'Catalogo de Productos'!A:A,'Catalogo de Productos'!F:F,0,0)</f>
        <v>NEBULIZADORES</v>
      </c>
    </row>
    <row r="1216" spans="1:7" x14ac:dyDescent="0.25">
      <c r="A1216" s="5">
        <v>46142</v>
      </c>
      <c r="B1216" t="s">
        <v>16</v>
      </c>
      <c r="C1216" t="s">
        <v>124</v>
      </c>
      <c r="D1216">
        <v>0</v>
      </c>
      <c r="E1216">
        <v>646.54999999999995</v>
      </c>
      <c r="F1216" s="6">
        <f t="shared" si="42"/>
        <v>0</v>
      </c>
      <c r="G1216" t="str">
        <f>_xlfn.XLOOKUP(Metas[[#This Row],[Nombre Producto]],'Catalogo de Productos'!A:A,'Catalogo de Productos'!F:F,0,0)</f>
        <v>NEBULIZADORES</v>
      </c>
    </row>
    <row r="1217" spans="1:7" x14ac:dyDescent="0.25">
      <c r="A1217" s="5">
        <v>46173</v>
      </c>
      <c r="B1217" t="s">
        <v>16</v>
      </c>
      <c r="C1217" t="s">
        <v>124</v>
      </c>
      <c r="D1217">
        <v>6</v>
      </c>
      <c r="E1217">
        <v>646.54999999999995</v>
      </c>
      <c r="F1217" s="6">
        <f t="shared" si="42"/>
        <v>3879.2999999999997</v>
      </c>
      <c r="G1217" t="str">
        <f>_xlfn.XLOOKUP(Metas[[#This Row],[Nombre Producto]],'Catalogo de Productos'!A:A,'Catalogo de Productos'!F:F,0,0)</f>
        <v>NEBULIZADORES</v>
      </c>
    </row>
    <row r="1218" spans="1:7" x14ac:dyDescent="0.25">
      <c r="A1218" s="5">
        <v>46203</v>
      </c>
      <c r="B1218" t="s">
        <v>16</v>
      </c>
      <c r="C1218" t="s">
        <v>124</v>
      </c>
      <c r="D1218">
        <v>0</v>
      </c>
      <c r="E1218">
        <v>646.54999999999995</v>
      </c>
      <c r="F1218" s="6">
        <f t="shared" si="42"/>
        <v>0</v>
      </c>
      <c r="G1218" t="str">
        <f>_xlfn.XLOOKUP(Metas[[#This Row],[Nombre Producto]],'Catalogo de Productos'!A:A,'Catalogo de Productos'!F:F,0,0)</f>
        <v>NEBULIZADORES</v>
      </c>
    </row>
    <row r="1219" spans="1:7" x14ac:dyDescent="0.25">
      <c r="A1219" s="5">
        <v>46234</v>
      </c>
      <c r="B1219" t="s">
        <v>16</v>
      </c>
      <c r="C1219" t="s">
        <v>124</v>
      </c>
      <c r="D1219">
        <v>6</v>
      </c>
      <c r="E1219">
        <v>646.54999999999995</v>
      </c>
      <c r="F1219" s="6">
        <f t="shared" si="42"/>
        <v>3879.2999999999997</v>
      </c>
      <c r="G1219" t="str">
        <f>_xlfn.XLOOKUP(Metas[[#This Row],[Nombre Producto]],'Catalogo de Productos'!A:A,'Catalogo de Productos'!F:F,0,0)</f>
        <v>NEBULIZADORES</v>
      </c>
    </row>
    <row r="1220" spans="1:7" x14ac:dyDescent="0.25">
      <c r="A1220" s="5">
        <v>46265</v>
      </c>
      <c r="B1220" t="s">
        <v>16</v>
      </c>
      <c r="C1220" t="s">
        <v>124</v>
      </c>
      <c r="D1220">
        <v>0</v>
      </c>
      <c r="E1220">
        <v>646.54999999999995</v>
      </c>
      <c r="F1220" s="6">
        <f t="shared" ref="F1220:F1283" si="43">D1220*E1220</f>
        <v>0</v>
      </c>
      <c r="G1220" t="str">
        <f>_xlfn.XLOOKUP(Metas[[#This Row],[Nombre Producto]],'Catalogo de Productos'!A:A,'Catalogo de Productos'!F:F,0,0)</f>
        <v>NEBULIZADORES</v>
      </c>
    </row>
    <row r="1221" spans="1:7" x14ac:dyDescent="0.25">
      <c r="A1221" s="5">
        <v>46295</v>
      </c>
      <c r="B1221" t="s">
        <v>16</v>
      </c>
      <c r="C1221" t="s">
        <v>124</v>
      </c>
      <c r="D1221">
        <v>6</v>
      </c>
      <c r="E1221">
        <v>646.54999999999995</v>
      </c>
      <c r="F1221" s="6">
        <f t="shared" si="43"/>
        <v>3879.2999999999997</v>
      </c>
      <c r="G1221" t="str">
        <f>_xlfn.XLOOKUP(Metas[[#This Row],[Nombre Producto]],'Catalogo de Productos'!A:A,'Catalogo de Productos'!F:F,0,0)</f>
        <v>NEBULIZADORES</v>
      </c>
    </row>
    <row r="1222" spans="1:7" x14ac:dyDescent="0.25">
      <c r="A1222" s="5">
        <v>46326</v>
      </c>
      <c r="B1222" t="s">
        <v>16</v>
      </c>
      <c r="C1222" t="s">
        <v>124</v>
      </c>
      <c r="D1222">
        <v>0</v>
      </c>
      <c r="E1222">
        <v>646.54999999999995</v>
      </c>
      <c r="F1222" s="6">
        <f t="shared" si="43"/>
        <v>0</v>
      </c>
      <c r="G1222" t="str">
        <f>_xlfn.XLOOKUP(Metas[[#This Row],[Nombre Producto]],'Catalogo de Productos'!A:A,'Catalogo de Productos'!F:F,0,0)</f>
        <v>NEBULIZADORES</v>
      </c>
    </row>
    <row r="1223" spans="1:7" x14ac:dyDescent="0.25">
      <c r="A1223" s="5">
        <v>46356</v>
      </c>
      <c r="B1223" t="s">
        <v>16</v>
      </c>
      <c r="C1223" t="s">
        <v>124</v>
      </c>
      <c r="D1223">
        <v>6</v>
      </c>
      <c r="E1223">
        <v>646.54999999999995</v>
      </c>
      <c r="F1223" s="6">
        <f t="shared" si="43"/>
        <v>3879.2999999999997</v>
      </c>
      <c r="G1223" t="str">
        <f>_xlfn.XLOOKUP(Metas[[#This Row],[Nombre Producto]],'Catalogo de Productos'!A:A,'Catalogo de Productos'!F:F,0,0)</f>
        <v>NEBULIZADORES</v>
      </c>
    </row>
    <row r="1224" spans="1:7" x14ac:dyDescent="0.25">
      <c r="A1224" s="5">
        <v>46387</v>
      </c>
      <c r="B1224" t="s">
        <v>16</v>
      </c>
      <c r="C1224" t="s">
        <v>124</v>
      </c>
      <c r="D1224">
        <v>0</v>
      </c>
      <c r="E1224">
        <v>646.54999999999995</v>
      </c>
      <c r="F1224" s="6">
        <f t="shared" si="43"/>
        <v>0</v>
      </c>
      <c r="G1224" t="str">
        <f>_xlfn.XLOOKUP(Metas[[#This Row],[Nombre Producto]],'Catalogo de Productos'!A:A,'Catalogo de Productos'!F:F,0,0)</f>
        <v>NEBULIZADORES</v>
      </c>
    </row>
    <row r="1225" spans="1:7" x14ac:dyDescent="0.25">
      <c r="A1225" s="5">
        <v>46053</v>
      </c>
      <c r="B1225" t="s">
        <v>10</v>
      </c>
      <c r="C1225" t="s">
        <v>124</v>
      </c>
      <c r="D1225">
        <v>12</v>
      </c>
      <c r="E1225">
        <v>193.32</v>
      </c>
      <c r="F1225" s="6">
        <f t="shared" si="43"/>
        <v>2319.84</v>
      </c>
      <c r="G1225" t="str">
        <f>_xlfn.XLOOKUP(Metas[[#This Row],[Nombre Producto]],'Catalogo de Productos'!A:A,'Catalogo de Productos'!F:F,0,0)</f>
        <v>DISP MÉDICOS</v>
      </c>
    </row>
    <row r="1226" spans="1:7" x14ac:dyDescent="0.25">
      <c r="A1226" s="5">
        <v>46081</v>
      </c>
      <c r="B1226" t="s">
        <v>10</v>
      </c>
      <c r="C1226" t="s">
        <v>124</v>
      </c>
      <c r="D1226">
        <v>12</v>
      </c>
      <c r="E1226">
        <v>193.32</v>
      </c>
      <c r="F1226" s="6">
        <f t="shared" si="43"/>
        <v>2319.84</v>
      </c>
      <c r="G1226" t="str">
        <f>_xlfn.XLOOKUP(Metas[[#This Row],[Nombre Producto]],'Catalogo de Productos'!A:A,'Catalogo de Productos'!F:F,0,0)</f>
        <v>DISP MÉDICOS</v>
      </c>
    </row>
    <row r="1227" spans="1:7" x14ac:dyDescent="0.25">
      <c r="A1227" s="5">
        <v>46112</v>
      </c>
      <c r="B1227" t="s">
        <v>10</v>
      </c>
      <c r="C1227" t="s">
        <v>124</v>
      </c>
      <c r="D1227">
        <v>12</v>
      </c>
      <c r="E1227">
        <v>193.32</v>
      </c>
      <c r="F1227" s="6">
        <f t="shared" si="43"/>
        <v>2319.84</v>
      </c>
      <c r="G1227" t="str">
        <f>_xlfn.XLOOKUP(Metas[[#This Row],[Nombre Producto]],'Catalogo de Productos'!A:A,'Catalogo de Productos'!F:F,0,0)</f>
        <v>DISP MÉDICOS</v>
      </c>
    </row>
    <row r="1228" spans="1:7" x14ac:dyDescent="0.25">
      <c r="A1228" s="5">
        <v>46142</v>
      </c>
      <c r="B1228" t="s">
        <v>10</v>
      </c>
      <c r="C1228" t="s">
        <v>124</v>
      </c>
      <c r="D1228">
        <v>12</v>
      </c>
      <c r="E1228">
        <v>193.32</v>
      </c>
      <c r="F1228" s="6">
        <f t="shared" si="43"/>
        <v>2319.84</v>
      </c>
      <c r="G1228" t="str">
        <f>_xlfn.XLOOKUP(Metas[[#This Row],[Nombre Producto]],'Catalogo de Productos'!A:A,'Catalogo de Productos'!F:F,0,0)</f>
        <v>DISP MÉDICOS</v>
      </c>
    </row>
    <row r="1229" spans="1:7" x14ac:dyDescent="0.25">
      <c r="A1229" s="5">
        <v>46173</v>
      </c>
      <c r="B1229" t="s">
        <v>10</v>
      </c>
      <c r="C1229" t="s">
        <v>124</v>
      </c>
      <c r="D1229">
        <v>12</v>
      </c>
      <c r="E1229">
        <v>193.32</v>
      </c>
      <c r="F1229" s="6">
        <f t="shared" si="43"/>
        <v>2319.84</v>
      </c>
      <c r="G1229" t="str">
        <f>_xlfn.XLOOKUP(Metas[[#This Row],[Nombre Producto]],'Catalogo de Productos'!A:A,'Catalogo de Productos'!F:F,0,0)</f>
        <v>DISP MÉDICOS</v>
      </c>
    </row>
    <row r="1230" spans="1:7" x14ac:dyDescent="0.25">
      <c r="A1230" s="5">
        <v>46203</v>
      </c>
      <c r="B1230" t="s">
        <v>10</v>
      </c>
      <c r="C1230" t="s">
        <v>124</v>
      </c>
      <c r="D1230">
        <v>12</v>
      </c>
      <c r="E1230">
        <v>193.32</v>
      </c>
      <c r="F1230" s="6">
        <f t="shared" si="43"/>
        <v>2319.84</v>
      </c>
      <c r="G1230" t="str">
        <f>_xlfn.XLOOKUP(Metas[[#This Row],[Nombre Producto]],'Catalogo de Productos'!A:A,'Catalogo de Productos'!F:F,0,0)</f>
        <v>DISP MÉDICOS</v>
      </c>
    </row>
    <row r="1231" spans="1:7" x14ac:dyDescent="0.25">
      <c r="A1231" s="5">
        <v>46234</v>
      </c>
      <c r="B1231" t="s">
        <v>10</v>
      </c>
      <c r="C1231" t="s">
        <v>124</v>
      </c>
      <c r="D1231">
        <v>12</v>
      </c>
      <c r="E1231">
        <v>193.32</v>
      </c>
      <c r="F1231" s="6">
        <f t="shared" si="43"/>
        <v>2319.84</v>
      </c>
      <c r="G1231" t="str">
        <f>_xlfn.XLOOKUP(Metas[[#This Row],[Nombre Producto]],'Catalogo de Productos'!A:A,'Catalogo de Productos'!F:F,0,0)</f>
        <v>DISP MÉDICOS</v>
      </c>
    </row>
    <row r="1232" spans="1:7" x14ac:dyDescent="0.25">
      <c r="A1232" s="5">
        <v>46265</v>
      </c>
      <c r="B1232" t="s">
        <v>10</v>
      </c>
      <c r="C1232" t="s">
        <v>124</v>
      </c>
      <c r="D1232">
        <v>12</v>
      </c>
      <c r="E1232">
        <v>193.32</v>
      </c>
      <c r="F1232" s="6">
        <f t="shared" si="43"/>
        <v>2319.84</v>
      </c>
      <c r="G1232" t="str">
        <f>_xlfn.XLOOKUP(Metas[[#This Row],[Nombre Producto]],'Catalogo de Productos'!A:A,'Catalogo de Productos'!F:F,0,0)</f>
        <v>DISP MÉDICOS</v>
      </c>
    </row>
    <row r="1233" spans="1:7" x14ac:dyDescent="0.25">
      <c r="A1233" s="5">
        <v>46295</v>
      </c>
      <c r="B1233" t="s">
        <v>10</v>
      </c>
      <c r="C1233" t="s">
        <v>124</v>
      </c>
      <c r="D1233">
        <v>12</v>
      </c>
      <c r="E1233">
        <v>193.32</v>
      </c>
      <c r="F1233" s="6">
        <f t="shared" si="43"/>
        <v>2319.84</v>
      </c>
      <c r="G1233" t="str">
        <f>_xlfn.XLOOKUP(Metas[[#This Row],[Nombre Producto]],'Catalogo de Productos'!A:A,'Catalogo de Productos'!F:F,0,0)</f>
        <v>DISP MÉDICOS</v>
      </c>
    </row>
    <row r="1234" spans="1:7" x14ac:dyDescent="0.25">
      <c r="A1234" s="5">
        <v>46326</v>
      </c>
      <c r="B1234" t="s">
        <v>10</v>
      </c>
      <c r="C1234" t="s">
        <v>124</v>
      </c>
      <c r="D1234">
        <v>12</v>
      </c>
      <c r="E1234">
        <v>193.32</v>
      </c>
      <c r="F1234" s="6">
        <f t="shared" si="43"/>
        <v>2319.84</v>
      </c>
      <c r="G1234" t="str">
        <f>_xlfn.XLOOKUP(Metas[[#This Row],[Nombre Producto]],'Catalogo de Productos'!A:A,'Catalogo de Productos'!F:F,0,0)</f>
        <v>DISP MÉDICOS</v>
      </c>
    </row>
    <row r="1235" spans="1:7" x14ac:dyDescent="0.25">
      <c r="A1235" s="5">
        <v>46356</v>
      </c>
      <c r="B1235" t="s">
        <v>10</v>
      </c>
      <c r="C1235" t="s">
        <v>124</v>
      </c>
      <c r="D1235">
        <v>12</v>
      </c>
      <c r="E1235">
        <v>193.32</v>
      </c>
      <c r="F1235" s="6">
        <f t="shared" si="43"/>
        <v>2319.84</v>
      </c>
      <c r="G1235" t="str">
        <f>_xlfn.XLOOKUP(Metas[[#This Row],[Nombre Producto]],'Catalogo de Productos'!A:A,'Catalogo de Productos'!F:F,0,0)</f>
        <v>DISP MÉDICOS</v>
      </c>
    </row>
    <row r="1236" spans="1:7" x14ac:dyDescent="0.25">
      <c r="A1236" s="5">
        <v>46387</v>
      </c>
      <c r="B1236" t="s">
        <v>10</v>
      </c>
      <c r="C1236" t="s">
        <v>124</v>
      </c>
      <c r="D1236">
        <v>12</v>
      </c>
      <c r="E1236">
        <v>193.32</v>
      </c>
      <c r="F1236" s="6">
        <f t="shared" si="43"/>
        <v>2319.84</v>
      </c>
      <c r="G1236" t="str">
        <f>_xlfn.XLOOKUP(Metas[[#This Row],[Nombre Producto]],'Catalogo de Productos'!A:A,'Catalogo de Productos'!F:F,0,0)</f>
        <v>DISP MÉDICOS</v>
      </c>
    </row>
    <row r="1237" spans="1:7" x14ac:dyDescent="0.25">
      <c r="A1237" s="5">
        <v>46053</v>
      </c>
      <c r="B1237" t="s">
        <v>24</v>
      </c>
      <c r="C1237" t="s">
        <v>124</v>
      </c>
      <c r="D1237">
        <v>40</v>
      </c>
      <c r="E1237">
        <v>89.87</v>
      </c>
      <c r="F1237" s="6">
        <f t="shared" si="43"/>
        <v>3594.8</v>
      </c>
      <c r="G1237" t="str">
        <f>_xlfn.XLOOKUP(Metas[[#This Row],[Nombre Producto]],'Catalogo de Productos'!A:A,'Catalogo de Productos'!F:F,0,0)</f>
        <v>TERMOMETROS</v>
      </c>
    </row>
    <row r="1238" spans="1:7" x14ac:dyDescent="0.25">
      <c r="A1238" s="5">
        <v>46081</v>
      </c>
      <c r="B1238" t="s">
        <v>24</v>
      </c>
      <c r="C1238" t="s">
        <v>124</v>
      </c>
      <c r="D1238">
        <v>40</v>
      </c>
      <c r="E1238">
        <v>89.87</v>
      </c>
      <c r="F1238" s="6">
        <f t="shared" si="43"/>
        <v>3594.8</v>
      </c>
      <c r="G1238" t="str">
        <f>_xlfn.XLOOKUP(Metas[[#This Row],[Nombre Producto]],'Catalogo de Productos'!A:A,'Catalogo de Productos'!F:F,0,0)</f>
        <v>TERMOMETROS</v>
      </c>
    </row>
    <row r="1239" spans="1:7" x14ac:dyDescent="0.25">
      <c r="A1239" s="5">
        <v>46112</v>
      </c>
      <c r="B1239" t="s">
        <v>24</v>
      </c>
      <c r="C1239" t="s">
        <v>124</v>
      </c>
      <c r="D1239">
        <v>40</v>
      </c>
      <c r="E1239">
        <v>89.87</v>
      </c>
      <c r="F1239" s="6">
        <f t="shared" si="43"/>
        <v>3594.8</v>
      </c>
      <c r="G1239" t="str">
        <f>_xlfn.XLOOKUP(Metas[[#This Row],[Nombre Producto]],'Catalogo de Productos'!A:A,'Catalogo de Productos'!F:F,0,0)</f>
        <v>TERMOMETROS</v>
      </c>
    </row>
    <row r="1240" spans="1:7" x14ac:dyDescent="0.25">
      <c r="A1240" s="5">
        <v>46142</v>
      </c>
      <c r="B1240" t="s">
        <v>24</v>
      </c>
      <c r="C1240" t="s">
        <v>124</v>
      </c>
      <c r="D1240">
        <v>40</v>
      </c>
      <c r="E1240">
        <v>89.87</v>
      </c>
      <c r="F1240" s="6">
        <f t="shared" si="43"/>
        <v>3594.8</v>
      </c>
      <c r="G1240" t="str">
        <f>_xlfn.XLOOKUP(Metas[[#This Row],[Nombre Producto]],'Catalogo de Productos'!A:A,'Catalogo de Productos'!F:F,0,0)</f>
        <v>TERMOMETROS</v>
      </c>
    </row>
    <row r="1241" spans="1:7" x14ac:dyDescent="0.25">
      <c r="A1241" s="5">
        <v>46173</v>
      </c>
      <c r="B1241" t="s">
        <v>24</v>
      </c>
      <c r="C1241" t="s">
        <v>124</v>
      </c>
      <c r="D1241">
        <v>40</v>
      </c>
      <c r="E1241">
        <v>89.87</v>
      </c>
      <c r="F1241" s="6">
        <f t="shared" si="43"/>
        <v>3594.8</v>
      </c>
      <c r="G1241" t="str">
        <f>_xlfn.XLOOKUP(Metas[[#This Row],[Nombre Producto]],'Catalogo de Productos'!A:A,'Catalogo de Productos'!F:F,0,0)</f>
        <v>TERMOMETROS</v>
      </c>
    </row>
    <row r="1242" spans="1:7" x14ac:dyDescent="0.25">
      <c r="A1242" s="5">
        <v>46203</v>
      </c>
      <c r="B1242" t="s">
        <v>24</v>
      </c>
      <c r="C1242" t="s">
        <v>124</v>
      </c>
      <c r="D1242">
        <v>40</v>
      </c>
      <c r="E1242">
        <v>89.87</v>
      </c>
      <c r="F1242" s="6">
        <f t="shared" si="43"/>
        <v>3594.8</v>
      </c>
      <c r="G1242" t="str">
        <f>_xlfn.XLOOKUP(Metas[[#This Row],[Nombre Producto]],'Catalogo de Productos'!A:A,'Catalogo de Productos'!F:F,0,0)</f>
        <v>TERMOMETROS</v>
      </c>
    </row>
    <row r="1243" spans="1:7" x14ac:dyDescent="0.25">
      <c r="A1243" s="5">
        <v>46234</v>
      </c>
      <c r="B1243" t="s">
        <v>24</v>
      </c>
      <c r="C1243" t="s">
        <v>124</v>
      </c>
      <c r="D1243">
        <v>40</v>
      </c>
      <c r="E1243">
        <v>89.87</v>
      </c>
      <c r="F1243" s="6">
        <f t="shared" si="43"/>
        <v>3594.8</v>
      </c>
      <c r="G1243" t="str">
        <f>_xlfn.XLOOKUP(Metas[[#This Row],[Nombre Producto]],'Catalogo de Productos'!A:A,'Catalogo de Productos'!F:F,0,0)</f>
        <v>TERMOMETROS</v>
      </c>
    </row>
    <row r="1244" spans="1:7" x14ac:dyDescent="0.25">
      <c r="A1244" s="5">
        <v>46265</v>
      </c>
      <c r="B1244" t="s">
        <v>24</v>
      </c>
      <c r="C1244" t="s">
        <v>124</v>
      </c>
      <c r="D1244">
        <v>40</v>
      </c>
      <c r="E1244">
        <v>89.87</v>
      </c>
      <c r="F1244" s="6">
        <f t="shared" si="43"/>
        <v>3594.8</v>
      </c>
      <c r="G1244" t="str">
        <f>_xlfn.XLOOKUP(Metas[[#This Row],[Nombre Producto]],'Catalogo de Productos'!A:A,'Catalogo de Productos'!F:F,0,0)</f>
        <v>TERMOMETROS</v>
      </c>
    </row>
    <row r="1245" spans="1:7" x14ac:dyDescent="0.25">
      <c r="A1245" s="5">
        <v>46295</v>
      </c>
      <c r="B1245" t="s">
        <v>24</v>
      </c>
      <c r="C1245" t="s">
        <v>124</v>
      </c>
      <c r="D1245">
        <v>40</v>
      </c>
      <c r="E1245">
        <v>89.87</v>
      </c>
      <c r="F1245" s="6">
        <f t="shared" si="43"/>
        <v>3594.8</v>
      </c>
      <c r="G1245" t="str">
        <f>_xlfn.XLOOKUP(Metas[[#This Row],[Nombre Producto]],'Catalogo de Productos'!A:A,'Catalogo de Productos'!F:F,0,0)</f>
        <v>TERMOMETROS</v>
      </c>
    </row>
    <row r="1246" spans="1:7" x14ac:dyDescent="0.25">
      <c r="A1246" s="5">
        <v>46326</v>
      </c>
      <c r="B1246" t="s">
        <v>24</v>
      </c>
      <c r="C1246" t="s">
        <v>124</v>
      </c>
      <c r="D1246">
        <v>40</v>
      </c>
      <c r="E1246">
        <v>89.87</v>
      </c>
      <c r="F1246" s="6">
        <f t="shared" si="43"/>
        <v>3594.8</v>
      </c>
      <c r="G1246" t="str">
        <f>_xlfn.XLOOKUP(Metas[[#This Row],[Nombre Producto]],'Catalogo de Productos'!A:A,'Catalogo de Productos'!F:F,0,0)</f>
        <v>TERMOMETROS</v>
      </c>
    </row>
    <row r="1247" spans="1:7" x14ac:dyDescent="0.25">
      <c r="A1247" s="5">
        <v>46356</v>
      </c>
      <c r="B1247" t="s">
        <v>24</v>
      </c>
      <c r="C1247" t="s">
        <v>124</v>
      </c>
      <c r="D1247">
        <v>40</v>
      </c>
      <c r="E1247">
        <v>89.87</v>
      </c>
      <c r="F1247" s="6">
        <f t="shared" si="43"/>
        <v>3594.8</v>
      </c>
      <c r="G1247" t="str">
        <f>_xlfn.XLOOKUP(Metas[[#This Row],[Nombre Producto]],'Catalogo de Productos'!A:A,'Catalogo de Productos'!F:F,0,0)</f>
        <v>TERMOMETROS</v>
      </c>
    </row>
    <row r="1248" spans="1:7" x14ac:dyDescent="0.25">
      <c r="A1248" s="5">
        <v>46387</v>
      </c>
      <c r="B1248" t="s">
        <v>24</v>
      </c>
      <c r="C1248" t="s">
        <v>124</v>
      </c>
      <c r="D1248">
        <v>40</v>
      </c>
      <c r="E1248">
        <v>89.87</v>
      </c>
      <c r="F1248" s="6">
        <f t="shared" si="43"/>
        <v>3594.8</v>
      </c>
      <c r="G1248" t="str">
        <f>_xlfn.XLOOKUP(Metas[[#This Row],[Nombre Producto]],'Catalogo de Productos'!A:A,'Catalogo de Productos'!F:F,0,0)</f>
        <v>TERMOMETROS</v>
      </c>
    </row>
    <row r="1249" spans="1:7" x14ac:dyDescent="0.25">
      <c r="A1249" s="5">
        <v>46053</v>
      </c>
      <c r="B1249" t="s">
        <v>59</v>
      </c>
      <c r="C1249" t="s">
        <v>124</v>
      </c>
      <c r="D1249">
        <v>72</v>
      </c>
      <c r="E1249">
        <v>14.22</v>
      </c>
      <c r="F1249" s="6">
        <f t="shared" si="43"/>
        <v>1023.84</v>
      </c>
      <c r="G1249" t="str">
        <f>_xlfn.XLOOKUP(Metas[[#This Row],[Nombre Producto]],'Catalogo de Productos'!A:A,'Catalogo de Productos'!F:F,0,0)</f>
        <v>AROMATIZANTES</v>
      </c>
    </row>
    <row r="1250" spans="1:7" x14ac:dyDescent="0.25">
      <c r="A1250" s="5">
        <v>46081</v>
      </c>
      <c r="B1250" t="s">
        <v>59</v>
      </c>
      <c r="C1250" t="s">
        <v>124</v>
      </c>
      <c r="D1250">
        <v>72</v>
      </c>
      <c r="E1250">
        <v>14.22</v>
      </c>
      <c r="F1250" s="6">
        <f t="shared" si="43"/>
        <v>1023.84</v>
      </c>
      <c r="G1250" t="str">
        <f>_xlfn.XLOOKUP(Metas[[#This Row],[Nombre Producto]],'Catalogo de Productos'!A:A,'Catalogo de Productos'!F:F,0,0)</f>
        <v>AROMATIZANTES</v>
      </c>
    </row>
    <row r="1251" spans="1:7" x14ac:dyDescent="0.25">
      <c r="A1251" s="5">
        <v>46112</v>
      </c>
      <c r="B1251" t="s">
        <v>59</v>
      </c>
      <c r="C1251" t="s">
        <v>124</v>
      </c>
      <c r="D1251">
        <v>72</v>
      </c>
      <c r="E1251">
        <v>14.22</v>
      </c>
      <c r="F1251" s="6">
        <f t="shared" si="43"/>
        <v>1023.84</v>
      </c>
      <c r="G1251" t="str">
        <f>_xlfn.XLOOKUP(Metas[[#This Row],[Nombre Producto]],'Catalogo de Productos'!A:A,'Catalogo de Productos'!F:F,0,0)</f>
        <v>AROMATIZANTES</v>
      </c>
    </row>
    <row r="1252" spans="1:7" x14ac:dyDescent="0.25">
      <c r="A1252" s="5">
        <v>46142</v>
      </c>
      <c r="B1252" t="s">
        <v>59</v>
      </c>
      <c r="C1252" t="s">
        <v>124</v>
      </c>
      <c r="D1252">
        <v>72</v>
      </c>
      <c r="E1252">
        <v>14.22</v>
      </c>
      <c r="F1252" s="6">
        <f t="shared" si="43"/>
        <v>1023.84</v>
      </c>
      <c r="G1252" t="str">
        <f>_xlfn.XLOOKUP(Metas[[#This Row],[Nombre Producto]],'Catalogo de Productos'!A:A,'Catalogo de Productos'!F:F,0,0)</f>
        <v>AROMATIZANTES</v>
      </c>
    </row>
    <row r="1253" spans="1:7" x14ac:dyDescent="0.25">
      <c r="A1253" s="5">
        <v>46173</v>
      </c>
      <c r="B1253" t="s">
        <v>59</v>
      </c>
      <c r="C1253" t="s">
        <v>124</v>
      </c>
      <c r="D1253">
        <v>72</v>
      </c>
      <c r="E1253">
        <v>14.22</v>
      </c>
      <c r="F1253" s="6">
        <f t="shared" si="43"/>
        <v>1023.84</v>
      </c>
      <c r="G1253" t="str">
        <f>_xlfn.XLOOKUP(Metas[[#This Row],[Nombre Producto]],'Catalogo de Productos'!A:A,'Catalogo de Productos'!F:F,0,0)</f>
        <v>AROMATIZANTES</v>
      </c>
    </row>
    <row r="1254" spans="1:7" x14ac:dyDescent="0.25">
      <c r="A1254" s="5">
        <v>46203</v>
      </c>
      <c r="B1254" t="s">
        <v>59</v>
      </c>
      <c r="C1254" t="s">
        <v>124</v>
      </c>
      <c r="D1254">
        <v>72</v>
      </c>
      <c r="E1254">
        <v>14.22</v>
      </c>
      <c r="F1254" s="6">
        <f t="shared" si="43"/>
        <v>1023.84</v>
      </c>
      <c r="G1254" t="str">
        <f>_xlfn.XLOOKUP(Metas[[#This Row],[Nombre Producto]],'Catalogo de Productos'!A:A,'Catalogo de Productos'!F:F,0,0)</f>
        <v>AROMATIZANTES</v>
      </c>
    </row>
    <row r="1255" spans="1:7" x14ac:dyDescent="0.25">
      <c r="A1255" s="5">
        <v>46234</v>
      </c>
      <c r="B1255" t="s">
        <v>59</v>
      </c>
      <c r="C1255" t="s">
        <v>124</v>
      </c>
      <c r="D1255">
        <v>72</v>
      </c>
      <c r="E1255">
        <v>14.22</v>
      </c>
      <c r="F1255" s="6">
        <f t="shared" si="43"/>
        <v>1023.84</v>
      </c>
      <c r="G1255" t="str">
        <f>_xlfn.XLOOKUP(Metas[[#This Row],[Nombre Producto]],'Catalogo de Productos'!A:A,'Catalogo de Productos'!F:F,0,0)</f>
        <v>AROMATIZANTES</v>
      </c>
    </row>
    <row r="1256" spans="1:7" x14ac:dyDescent="0.25">
      <c r="A1256" s="5">
        <v>46265</v>
      </c>
      <c r="B1256" t="s">
        <v>59</v>
      </c>
      <c r="C1256" t="s">
        <v>124</v>
      </c>
      <c r="D1256">
        <v>72</v>
      </c>
      <c r="E1256">
        <v>14.22</v>
      </c>
      <c r="F1256" s="6">
        <f t="shared" si="43"/>
        <v>1023.84</v>
      </c>
      <c r="G1256" t="str">
        <f>_xlfn.XLOOKUP(Metas[[#This Row],[Nombre Producto]],'Catalogo de Productos'!A:A,'Catalogo de Productos'!F:F,0,0)</f>
        <v>AROMATIZANTES</v>
      </c>
    </row>
    <row r="1257" spans="1:7" x14ac:dyDescent="0.25">
      <c r="A1257" s="5">
        <v>46295</v>
      </c>
      <c r="B1257" t="s">
        <v>59</v>
      </c>
      <c r="C1257" t="s">
        <v>124</v>
      </c>
      <c r="D1257">
        <v>72</v>
      </c>
      <c r="E1257">
        <v>14.22</v>
      </c>
      <c r="F1257" s="6">
        <f t="shared" si="43"/>
        <v>1023.84</v>
      </c>
      <c r="G1257" t="str">
        <f>_xlfn.XLOOKUP(Metas[[#This Row],[Nombre Producto]],'Catalogo de Productos'!A:A,'Catalogo de Productos'!F:F,0,0)</f>
        <v>AROMATIZANTES</v>
      </c>
    </row>
    <row r="1258" spans="1:7" x14ac:dyDescent="0.25">
      <c r="A1258" s="5">
        <v>46326</v>
      </c>
      <c r="B1258" t="s">
        <v>59</v>
      </c>
      <c r="C1258" t="s">
        <v>124</v>
      </c>
      <c r="D1258">
        <v>72</v>
      </c>
      <c r="E1258">
        <v>14.22</v>
      </c>
      <c r="F1258" s="6">
        <f t="shared" si="43"/>
        <v>1023.84</v>
      </c>
      <c r="G1258" t="str">
        <f>_xlfn.XLOOKUP(Metas[[#This Row],[Nombre Producto]],'Catalogo de Productos'!A:A,'Catalogo de Productos'!F:F,0,0)</f>
        <v>AROMATIZANTES</v>
      </c>
    </row>
    <row r="1259" spans="1:7" x14ac:dyDescent="0.25">
      <c r="A1259" s="5">
        <v>46356</v>
      </c>
      <c r="B1259" t="s">
        <v>59</v>
      </c>
      <c r="C1259" t="s">
        <v>124</v>
      </c>
      <c r="D1259">
        <v>72</v>
      </c>
      <c r="E1259">
        <v>14.22</v>
      </c>
      <c r="F1259" s="6">
        <f t="shared" si="43"/>
        <v>1023.84</v>
      </c>
      <c r="G1259" t="str">
        <f>_xlfn.XLOOKUP(Metas[[#This Row],[Nombre Producto]],'Catalogo de Productos'!A:A,'Catalogo de Productos'!F:F,0,0)</f>
        <v>AROMATIZANTES</v>
      </c>
    </row>
    <row r="1260" spans="1:7" x14ac:dyDescent="0.25">
      <c r="A1260" s="5">
        <v>46387</v>
      </c>
      <c r="B1260" t="s">
        <v>59</v>
      </c>
      <c r="C1260" t="s">
        <v>124</v>
      </c>
      <c r="D1260">
        <v>72</v>
      </c>
      <c r="E1260">
        <v>14.22</v>
      </c>
      <c r="F1260" s="6">
        <f t="shared" si="43"/>
        <v>1023.84</v>
      </c>
      <c r="G1260" t="str">
        <f>_xlfn.XLOOKUP(Metas[[#This Row],[Nombre Producto]],'Catalogo de Productos'!A:A,'Catalogo de Productos'!F:F,0,0)</f>
        <v>AROMATIZANTES</v>
      </c>
    </row>
    <row r="1261" spans="1:7" x14ac:dyDescent="0.25">
      <c r="A1261" s="5">
        <v>46053</v>
      </c>
      <c r="B1261" t="s">
        <v>16</v>
      </c>
      <c r="C1261" t="s">
        <v>218</v>
      </c>
      <c r="D1261">
        <v>900</v>
      </c>
      <c r="E1261">
        <v>517.24</v>
      </c>
      <c r="F1261" s="6">
        <f t="shared" si="43"/>
        <v>465516</v>
      </c>
      <c r="G1261" t="str">
        <f>_xlfn.XLOOKUP(Metas[[#This Row],[Nombre Producto]],'Catalogo de Productos'!A:A,'Catalogo de Productos'!F:F,0,0)</f>
        <v>NEBULIZADORES</v>
      </c>
    </row>
    <row r="1262" spans="1:7" x14ac:dyDescent="0.25">
      <c r="A1262" s="5">
        <v>46081</v>
      </c>
      <c r="B1262" t="s">
        <v>16</v>
      </c>
      <c r="C1262" t="s">
        <v>218</v>
      </c>
      <c r="D1262">
        <v>800</v>
      </c>
      <c r="E1262">
        <v>517.24</v>
      </c>
      <c r="F1262" s="6">
        <f t="shared" si="43"/>
        <v>413792</v>
      </c>
      <c r="G1262" t="str">
        <f>_xlfn.XLOOKUP(Metas[[#This Row],[Nombre Producto]],'Catalogo de Productos'!A:A,'Catalogo de Productos'!F:F,0,0)</f>
        <v>NEBULIZADORES</v>
      </c>
    </row>
    <row r="1263" spans="1:7" x14ac:dyDescent="0.25">
      <c r="A1263" s="5">
        <v>46112</v>
      </c>
      <c r="B1263" t="s">
        <v>16</v>
      </c>
      <c r="C1263" t="s">
        <v>218</v>
      </c>
      <c r="D1263">
        <v>576</v>
      </c>
      <c r="E1263">
        <v>517.24</v>
      </c>
      <c r="F1263" s="6">
        <f t="shared" si="43"/>
        <v>297930.23999999999</v>
      </c>
      <c r="G1263" t="str">
        <f>_xlfn.XLOOKUP(Metas[[#This Row],[Nombre Producto]],'Catalogo de Productos'!A:A,'Catalogo de Productos'!F:F,0,0)</f>
        <v>NEBULIZADORES</v>
      </c>
    </row>
    <row r="1264" spans="1:7" x14ac:dyDescent="0.25">
      <c r="A1264" s="5">
        <v>46142</v>
      </c>
      <c r="B1264" t="s">
        <v>16</v>
      </c>
      <c r="C1264" t="s">
        <v>218</v>
      </c>
      <c r="D1264">
        <v>216</v>
      </c>
      <c r="E1264">
        <v>517.24</v>
      </c>
      <c r="F1264" s="6">
        <f t="shared" si="43"/>
        <v>111723.84</v>
      </c>
      <c r="G1264" t="str">
        <f>_xlfn.XLOOKUP(Metas[[#This Row],[Nombre Producto]],'Catalogo de Productos'!A:A,'Catalogo de Productos'!F:F,0,0)</f>
        <v>NEBULIZADORES</v>
      </c>
    </row>
    <row r="1265" spans="1:7" x14ac:dyDescent="0.25">
      <c r="A1265" s="5">
        <v>46173</v>
      </c>
      <c r="B1265" t="s">
        <v>16</v>
      </c>
      <c r="C1265" t="s">
        <v>218</v>
      </c>
      <c r="D1265">
        <v>192</v>
      </c>
      <c r="E1265">
        <v>517.24</v>
      </c>
      <c r="F1265" s="6">
        <f t="shared" si="43"/>
        <v>99310.080000000002</v>
      </c>
      <c r="G1265" t="str">
        <f>_xlfn.XLOOKUP(Metas[[#This Row],[Nombre Producto]],'Catalogo de Productos'!A:A,'Catalogo de Productos'!F:F,0,0)</f>
        <v>NEBULIZADORES</v>
      </c>
    </row>
    <row r="1266" spans="1:7" x14ac:dyDescent="0.25">
      <c r="A1266" s="5">
        <v>46203</v>
      </c>
      <c r="B1266" t="s">
        <v>16</v>
      </c>
      <c r="C1266" t="s">
        <v>218</v>
      </c>
      <c r="D1266">
        <v>276</v>
      </c>
      <c r="E1266">
        <v>517.24</v>
      </c>
      <c r="F1266" s="6">
        <f t="shared" si="43"/>
        <v>142758.24</v>
      </c>
      <c r="G1266" t="str">
        <f>_xlfn.XLOOKUP(Metas[[#This Row],[Nombre Producto]],'Catalogo de Productos'!A:A,'Catalogo de Productos'!F:F,0,0)</f>
        <v>NEBULIZADORES</v>
      </c>
    </row>
    <row r="1267" spans="1:7" x14ac:dyDescent="0.25">
      <c r="A1267" s="5">
        <v>46234</v>
      </c>
      <c r="B1267" t="s">
        <v>16</v>
      </c>
      <c r="C1267" t="s">
        <v>218</v>
      </c>
      <c r="D1267">
        <v>264</v>
      </c>
      <c r="E1267">
        <v>517.24</v>
      </c>
      <c r="F1267" s="6">
        <f t="shared" si="43"/>
        <v>136551.36000000002</v>
      </c>
      <c r="G1267" t="str">
        <f>_xlfn.XLOOKUP(Metas[[#This Row],[Nombre Producto]],'Catalogo de Productos'!A:A,'Catalogo de Productos'!F:F,0,0)</f>
        <v>NEBULIZADORES</v>
      </c>
    </row>
    <row r="1268" spans="1:7" x14ac:dyDescent="0.25">
      <c r="A1268" s="5">
        <v>46265</v>
      </c>
      <c r="B1268" t="s">
        <v>16</v>
      </c>
      <c r="C1268" t="s">
        <v>218</v>
      </c>
      <c r="D1268">
        <v>168</v>
      </c>
      <c r="E1268">
        <v>517.24</v>
      </c>
      <c r="F1268" s="6">
        <f t="shared" si="43"/>
        <v>86896.320000000007</v>
      </c>
      <c r="G1268" t="str">
        <f>_xlfn.XLOOKUP(Metas[[#This Row],[Nombre Producto]],'Catalogo de Productos'!A:A,'Catalogo de Productos'!F:F,0,0)</f>
        <v>NEBULIZADORES</v>
      </c>
    </row>
    <row r="1269" spans="1:7" x14ac:dyDescent="0.25">
      <c r="A1269" s="5">
        <v>46295</v>
      </c>
      <c r="B1269" t="s">
        <v>16</v>
      </c>
      <c r="C1269" t="s">
        <v>218</v>
      </c>
      <c r="D1269">
        <v>306</v>
      </c>
      <c r="E1269">
        <v>517.24</v>
      </c>
      <c r="F1269" s="6">
        <f t="shared" si="43"/>
        <v>158275.44</v>
      </c>
      <c r="G1269" t="str">
        <f>_xlfn.XLOOKUP(Metas[[#This Row],[Nombre Producto]],'Catalogo de Productos'!A:A,'Catalogo de Productos'!F:F,0,0)</f>
        <v>NEBULIZADORES</v>
      </c>
    </row>
    <row r="1270" spans="1:7" x14ac:dyDescent="0.25">
      <c r="A1270" s="5">
        <v>46326</v>
      </c>
      <c r="B1270" t="s">
        <v>16</v>
      </c>
      <c r="C1270" t="s">
        <v>218</v>
      </c>
      <c r="D1270">
        <v>864</v>
      </c>
      <c r="E1270">
        <v>517.24</v>
      </c>
      <c r="F1270" s="6">
        <f t="shared" si="43"/>
        <v>446895.35999999999</v>
      </c>
      <c r="G1270" t="str">
        <f>_xlfn.XLOOKUP(Metas[[#This Row],[Nombre Producto]],'Catalogo de Productos'!A:A,'Catalogo de Productos'!F:F,0,0)</f>
        <v>NEBULIZADORES</v>
      </c>
    </row>
    <row r="1271" spans="1:7" x14ac:dyDescent="0.25">
      <c r="A1271" s="5">
        <v>46356</v>
      </c>
      <c r="B1271" t="s">
        <v>16</v>
      </c>
      <c r="C1271" t="s">
        <v>218</v>
      </c>
      <c r="D1271">
        <v>984</v>
      </c>
      <c r="E1271">
        <v>517.24</v>
      </c>
      <c r="F1271" s="6">
        <f t="shared" si="43"/>
        <v>508964.16000000003</v>
      </c>
      <c r="G1271" t="str">
        <f>_xlfn.XLOOKUP(Metas[[#This Row],[Nombre Producto]],'Catalogo de Productos'!A:A,'Catalogo de Productos'!F:F,0,0)</f>
        <v>NEBULIZADORES</v>
      </c>
    </row>
    <row r="1272" spans="1:7" x14ac:dyDescent="0.25">
      <c r="A1272" s="5">
        <v>46387</v>
      </c>
      <c r="B1272" t="s">
        <v>16</v>
      </c>
      <c r="C1272" t="s">
        <v>218</v>
      </c>
      <c r="D1272">
        <v>1134</v>
      </c>
      <c r="E1272">
        <v>517.24</v>
      </c>
      <c r="F1272" s="6">
        <f t="shared" si="43"/>
        <v>586550.16</v>
      </c>
      <c r="G1272" t="str">
        <f>_xlfn.XLOOKUP(Metas[[#This Row],[Nombre Producto]],'Catalogo de Productos'!A:A,'Catalogo de Productos'!F:F,0,0)</f>
        <v>NEBULIZADORES</v>
      </c>
    </row>
    <row r="1273" spans="1:7" x14ac:dyDescent="0.25">
      <c r="A1273" s="5">
        <v>46053</v>
      </c>
      <c r="B1273" t="s">
        <v>25</v>
      </c>
      <c r="C1273" t="s">
        <v>218</v>
      </c>
      <c r="D1273">
        <v>117</v>
      </c>
      <c r="E1273">
        <v>568.45000000000005</v>
      </c>
      <c r="F1273" s="6">
        <f t="shared" si="43"/>
        <v>66508.650000000009</v>
      </c>
      <c r="G1273" t="str">
        <f>_xlfn.XLOOKUP(Metas[[#This Row],[Nombre Producto]],'Catalogo de Productos'!A:A,'Catalogo de Productos'!F:F,0,0)</f>
        <v>NEBULIZADORES</v>
      </c>
    </row>
    <row r="1274" spans="1:7" x14ac:dyDescent="0.25">
      <c r="A1274" s="5">
        <v>46081</v>
      </c>
      <c r="B1274" t="s">
        <v>25</v>
      </c>
      <c r="C1274" t="s">
        <v>218</v>
      </c>
      <c r="D1274">
        <v>453</v>
      </c>
      <c r="E1274">
        <v>568.45000000000005</v>
      </c>
      <c r="F1274" s="6">
        <f t="shared" si="43"/>
        <v>257507.85000000003</v>
      </c>
      <c r="G1274" t="str">
        <f>_xlfn.XLOOKUP(Metas[[#This Row],[Nombre Producto]],'Catalogo de Productos'!A:A,'Catalogo de Productos'!F:F,0,0)</f>
        <v>NEBULIZADORES</v>
      </c>
    </row>
    <row r="1275" spans="1:7" x14ac:dyDescent="0.25">
      <c r="A1275" s="5">
        <v>46112</v>
      </c>
      <c r="B1275" t="s">
        <v>25</v>
      </c>
      <c r="C1275" t="s">
        <v>218</v>
      </c>
      <c r="D1275">
        <v>210</v>
      </c>
      <c r="E1275">
        <v>568.45000000000005</v>
      </c>
      <c r="F1275" s="6">
        <f t="shared" si="43"/>
        <v>119374.50000000001</v>
      </c>
      <c r="G1275" t="str">
        <f>_xlfn.XLOOKUP(Metas[[#This Row],[Nombre Producto]],'Catalogo de Productos'!A:A,'Catalogo de Productos'!F:F,0,0)</f>
        <v>NEBULIZADORES</v>
      </c>
    </row>
    <row r="1276" spans="1:7" x14ac:dyDescent="0.25">
      <c r="A1276" s="5">
        <v>46142</v>
      </c>
      <c r="B1276" t="s">
        <v>25</v>
      </c>
      <c r="C1276" t="s">
        <v>218</v>
      </c>
      <c r="D1276">
        <v>117</v>
      </c>
      <c r="E1276">
        <v>568.45000000000005</v>
      </c>
      <c r="F1276" s="6">
        <f t="shared" si="43"/>
        <v>66508.650000000009</v>
      </c>
      <c r="G1276" t="str">
        <f>_xlfn.XLOOKUP(Metas[[#This Row],[Nombre Producto]],'Catalogo de Productos'!A:A,'Catalogo de Productos'!F:F,0,0)</f>
        <v>NEBULIZADORES</v>
      </c>
    </row>
    <row r="1277" spans="1:7" x14ac:dyDescent="0.25">
      <c r="A1277" s="5">
        <v>46173</v>
      </c>
      <c r="B1277" t="s">
        <v>25</v>
      </c>
      <c r="C1277" t="s">
        <v>218</v>
      </c>
      <c r="D1277">
        <v>72</v>
      </c>
      <c r="E1277">
        <v>568.45000000000005</v>
      </c>
      <c r="F1277" s="6">
        <f t="shared" si="43"/>
        <v>40928.400000000001</v>
      </c>
      <c r="G1277" t="str">
        <f>_xlfn.XLOOKUP(Metas[[#This Row],[Nombre Producto]],'Catalogo de Productos'!A:A,'Catalogo de Productos'!F:F,0,0)</f>
        <v>NEBULIZADORES</v>
      </c>
    </row>
    <row r="1278" spans="1:7" x14ac:dyDescent="0.25">
      <c r="A1278" s="5">
        <v>46203</v>
      </c>
      <c r="B1278" t="s">
        <v>25</v>
      </c>
      <c r="C1278" t="s">
        <v>218</v>
      </c>
      <c r="D1278">
        <v>99</v>
      </c>
      <c r="E1278">
        <v>568.45000000000005</v>
      </c>
      <c r="F1278" s="6">
        <f t="shared" si="43"/>
        <v>56276.55</v>
      </c>
      <c r="G1278" t="str">
        <f>_xlfn.XLOOKUP(Metas[[#This Row],[Nombre Producto]],'Catalogo de Productos'!A:A,'Catalogo de Productos'!F:F,0,0)</f>
        <v>NEBULIZADORES</v>
      </c>
    </row>
    <row r="1279" spans="1:7" x14ac:dyDescent="0.25">
      <c r="A1279" s="5">
        <v>46234</v>
      </c>
      <c r="B1279" t="s">
        <v>25</v>
      </c>
      <c r="C1279" t="s">
        <v>218</v>
      </c>
      <c r="D1279">
        <v>99</v>
      </c>
      <c r="E1279">
        <v>568.45000000000005</v>
      </c>
      <c r="F1279" s="6">
        <f t="shared" si="43"/>
        <v>56276.55</v>
      </c>
      <c r="G1279" t="str">
        <f>_xlfn.XLOOKUP(Metas[[#This Row],[Nombre Producto]],'Catalogo de Productos'!A:A,'Catalogo de Productos'!F:F,0,0)</f>
        <v>NEBULIZADORES</v>
      </c>
    </row>
    <row r="1280" spans="1:7" x14ac:dyDescent="0.25">
      <c r="A1280" s="5">
        <v>46265</v>
      </c>
      <c r="B1280" t="s">
        <v>25</v>
      </c>
      <c r="C1280" t="s">
        <v>218</v>
      </c>
      <c r="D1280">
        <v>48</v>
      </c>
      <c r="E1280">
        <v>568.45000000000005</v>
      </c>
      <c r="F1280" s="6">
        <f t="shared" si="43"/>
        <v>27285.600000000002</v>
      </c>
      <c r="G1280" t="str">
        <f>_xlfn.XLOOKUP(Metas[[#This Row],[Nombre Producto]],'Catalogo de Productos'!A:A,'Catalogo de Productos'!F:F,0,0)</f>
        <v>NEBULIZADORES</v>
      </c>
    </row>
    <row r="1281" spans="1:7" x14ac:dyDescent="0.25">
      <c r="A1281" s="5">
        <v>46295</v>
      </c>
      <c r="B1281" t="s">
        <v>25</v>
      </c>
      <c r="C1281" t="s">
        <v>218</v>
      </c>
      <c r="D1281">
        <v>84</v>
      </c>
      <c r="E1281">
        <v>568.45000000000005</v>
      </c>
      <c r="F1281" s="6">
        <f t="shared" si="43"/>
        <v>47749.8</v>
      </c>
      <c r="G1281" t="str">
        <f>_xlfn.XLOOKUP(Metas[[#This Row],[Nombre Producto]],'Catalogo de Productos'!A:A,'Catalogo de Productos'!F:F,0,0)</f>
        <v>NEBULIZADORES</v>
      </c>
    </row>
    <row r="1282" spans="1:7" x14ac:dyDescent="0.25">
      <c r="A1282" s="5">
        <v>46326</v>
      </c>
      <c r="B1282" t="s">
        <v>25</v>
      </c>
      <c r="C1282" t="s">
        <v>218</v>
      </c>
      <c r="D1282">
        <v>450</v>
      </c>
      <c r="E1282">
        <v>568.45000000000005</v>
      </c>
      <c r="F1282" s="6">
        <f t="shared" si="43"/>
        <v>255802.50000000003</v>
      </c>
      <c r="G1282" t="str">
        <f>_xlfn.XLOOKUP(Metas[[#This Row],[Nombre Producto]],'Catalogo de Productos'!A:A,'Catalogo de Productos'!F:F,0,0)</f>
        <v>NEBULIZADORES</v>
      </c>
    </row>
    <row r="1283" spans="1:7" x14ac:dyDescent="0.25">
      <c r="A1283" s="5">
        <v>46356</v>
      </c>
      <c r="B1283" t="s">
        <v>25</v>
      </c>
      <c r="C1283" t="s">
        <v>218</v>
      </c>
      <c r="D1283">
        <v>330</v>
      </c>
      <c r="E1283">
        <v>568.45000000000005</v>
      </c>
      <c r="F1283" s="6">
        <f t="shared" si="43"/>
        <v>187588.50000000003</v>
      </c>
      <c r="G1283" t="str">
        <f>_xlfn.XLOOKUP(Metas[[#This Row],[Nombre Producto]],'Catalogo de Productos'!A:A,'Catalogo de Productos'!F:F,0,0)</f>
        <v>NEBULIZADORES</v>
      </c>
    </row>
    <row r="1284" spans="1:7" x14ac:dyDescent="0.25">
      <c r="A1284" s="5">
        <v>46387</v>
      </c>
      <c r="B1284" t="s">
        <v>25</v>
      </c>
      <c r="C1284" t="s">
        <v>218</v>
      </c>
      <c r="D1284">
        <v>480</v>
      </c>
      <c r="E1284">
        <v>568.45000000000005</v>
      </c>
      <c r="F1284" s="6">
        <f t="shared" ref="F1284:F1320" si="44">D1284*E1284</f>
        <v>272856</v>
      </c>
      <c r="G1284" t="str">
        <f>_xlfn.XLOOKUP(Metas[[#This Row],[Nombre Producto]],'Catalogo de Productos'!A:A,'Catalogo de Productos'!F:F,0,0)</f>
        <v>NEBULIZADORES</v>
      </c>
    </row>
    <row r="1285" spans="1:7" x14ac:dyDescent="0.25">
      <c r="A1285" s="5">
        <v>46053</v>
      </c>
      <c r="B1285" t="s">
        <v>156</v>
      </c>
      <c r="C1285" t="s">
        <v>218</v>
      </c>
      <c r="D1285">
        <v>117</v>
      </c>
      <c r="E1285">
        <v>568.45000000000005</v>
      </c>
      <c r="F1285" s="6">
        <f t="shared" si="44"/>
        <v>66508.650000000009</v>
      </c>
      <c r="G1285" t="str">
        <f>_xlfn.XLOOKUP(Metas[[#This Row],[Nombre Producto]],'Catalogo de Productos'!A:A,'Catalogo de Productos'!F:F,0,0)</f>
        <v>NEBULIZADORES</v>
      </c>
    </row>
    <row r="1286" spans="1:7" x14ac:dyDescent="0.25">
      <c r="A1286" s="5">
        <v>46081</v>
      </c>
      <c r="B1286" t="s">
        <v>156</v>
      </c>
      <c r="C1286" t="s">
        <v>218</v>
      </c>
      <c r="D1286">
        <v>453</v>
      </c>
      <c r="E1286">
        <v>568.45000000000005</v>
      </c>
      <c r="F1286" s="6">
        <f t="shared" si="44"/>
        <v>257507.85000000003</v>
      </c>
      <c r="G1286" t="str">
        <f>_xlfn.XLOOKUP(Metas[[#This Row],[Nombre Producto]],'Catalogo de Productos'!A:A,'Catalogo de Productos'!F:F,0,0)</f>
        <v>NEBULIZADORES</v>
      </c>
    </row>
    <row r="1287" spans="1:7" x14ac:dyDescent="0.25">
      <c r="A1287" s="5">
        <v>46112</v>
      </c>
      <c r="B1287" t="s">
        <v>156</v>
      </c>
      <c r="C1287" t="s">
        <v>218</v>
      </c>
      <c r="D1287">
        <v>210</v>
      </c>
      <c r="E1287">
        <v>568.45000000000005</v>
      </c>
      <c r="F1287" s="6">
        <f t="shared" si="44"/>
        <v>119374.50000000001</v>
      </c>
      <c r="G1287" t="str">
        <f>_xlfn.XLOOKUP(Metas[[#This Row],[Nombre Producto]],'Catalogo de Productos'!A:A,'Catalogo de Productos'!F:F,0,0)</f>
        <v>NEBULIZADORES</v>
      </c>
    </row>
    <row r="1288" spans="1:7" x14ac:dyDescent="0.25">
      <c r="A1288" s="5">
        <v>46142</v>
      </c>
      <c r="B1288" t="s">
        <v>156</v>
      </c>
      <c r="C1288" t="s">
        <v>218</v>
      </c>
      <c r="D1288">
        <v>117</v>
      </c>
      <c r="E1288">
        <v>568.45000000000005</v>
      </c>
      <c r="F1288" s="6">
        <f t="shared" si="44"/>
        <v>66508.650000000009</v>
      </c>
      <c r="G1288" t="str">
        <f>_xlfn.XLOOKUP(Metas[[#This Row],[Nombre Producto]],'Catalogo de Productos'!A:A,'Catalogo de Productos'!F:F,0,0)</f>
        <v>NEBULIZADORES</v>
      </c>
    </row>
    <row r="1289" spans="1:7" x14ac:dyDescent="0.25">
      <c r="A1289" s="5">
        <v>46173</v>
      </c>
      <c r="B1289" t="s">
        <v>156</v>
      </c>
      <c r="C1289" t="s">
        <v>218</v>
      </c>
      <c r="D1289">
        <v>72</v>
      </c>
      <c r="E1289">
        <v>568.45000000000005</v>
      </c>
      <c r="F1289" s="6">
        <f t="shared" si="44"/>
        <v>40928.400000000001</v>
      </c>
      <c r="G1289" t="str">
        <f>_xlfn.XLOOKUP(Metas[[#This Row],[Nombre Producto]],'Catalogo de Productos'!A:A,'Catalogo de Productos'!F:F,0,0)</f>
        <v>NEBULIZADORES</v>
      </c>
    </row>
    <row r="1290" spans="1:7" x14ac:dyDescent="0.25">
      <c r="A1290" s="5">
        <v>46203</v>
      </c>
      <c r="B1290" t="s">
        <v>156</v>
      </c>
      <c r="C1290" t="s">
        <v>218</v>
      </c>
      <c r="D1290">
        <v>99</v>
      </c>
      <c r="E1290">
        <v>568.45000000000005</v>
      </c>
      <c r="F1290" s="6">
        <f t="shared" si="44"/>
        <v>56276.55</v>
      </c>
      <c r="G1290" t="str">
        <f>_xlfn.XLOOKUP(Metas[[#This Row],[Nombre Producto]],'Catalogo de Productos'!A:A,'Catalogo de Productos'!F:F,0,0)</f>
        <v>NEBULIZADORES</v>
      </c>
    </row>
    <row r="1291" spans="1:7" x14ac:dyDescent="0.25">
      <c r="A1291" s="5">
        <v>46234</v>
      </c>
      <c r="B1291" t="s">
        <v>156</v>
      </c>
      <c r="C1291" t="s">
        <v>218</v>
      </c>
      <c r="D1291">
        <v>99</v>
      </c>
      <c r="E1291">
        <v>568.45000000000005</v>
      </c>
      <c r="F1291" s="6">
        <f t="shared" si="44"/>
        <v>56276.55</v>
      </c>
      <c r="G1291" t="str">
        <f>_xlfn.XLOOKUP(Metas[[#This Row],[Nombre Producto]],'Catalogo de Productos'!A:A,'Catalogo de Productos'!F:F,0,0)</f>
        <v>NEBULIZADORES</v>
      </c>
    </row>
    <row r="1292" spans="1:7" x14ac:dyDescent="0.25">
      <c r="A1292" s="5">
        <v>46265</v>
      </c>
      <c r="B1292" t="s">
        <v>156</v>
      </c>
      <c r="C1292" t="s">
        <v>218</v>
      </c>
      <c r="D1292">
        <v>48</v>
      </c>
      <c r="E1292">
        <v>568.45000000000005</v>
      </c>
      <c r="F1292" s="6">
        <f t="shared" si="44"/>
        <v>27285.600000000002</v>
      </c>
      <c r="G1292" t="str">
        <f>_xlfn.XLOOKUP(Metas[[#This Row],[Nombre Producto]],'Catalogo de Productos'!A:A,'Catalogo de Productos'!F:F,0,0)</f>
        <v>NEBULIZADORES</v>
      </c>
    </row>
    <row r="1293" spans="1:7" x14ac:dyDescent="0.25">
      <c r="A1293" s="5">
        <v>46295</v>
      </c>
      <c r="B1293" t="s">
        <v>156</v>
      </c>
      <c r="C1293" t="s">
        <v>218</v>
      </c>
      <c r="D1293">
        <v>84</v>
      </c>
      <c r="E1293">
        <v>568.45000000000005</v>
      </c>
      <c r="F1293" s="6">
        <f t="shared" si="44"/>
        <v>47749.8</v>
      </c>
      <c r="G1293" t="str">
        <f>_xlfn.XLOOKUP(Metas[[#This Row],[Nombre Producto]],'Catalogo de Productos'!A:A,'Catalogo de Productos'!F:F,0,0)</f>
        <v>NEBULIZADORES</v>
      </c>
    </row>
    <row r="1294" spans="1:7" x14ac:dyDescent="0.25">
      <c r="A1294" s="5">
        <v>46326</v>
      </c>
      <c r="B1294" t="s">
        <v>156</v>
      </c>
      <c r="C1294" t="s">
        <v>218</v>
      </c>
      <c r="D1294">
        <v>450</v>
      </c>
      <c r="E1294">
        <v>568.45000000000005</v>
      </c>
      <c r="F1294" s="6">
        <f t="shared" si="44"/>
        <v>255802.50000000003</v>
      </c>
      <c r="G1294" t="str">
        <f>_xlfn.XLOOKUP(Metas[[#This Row],[Nombre Producto]],'Catalogo de Productos'!A:A,'Catalogo de Productos'!F:F,0,0)</f>
        <v>NEBULIZADORES</v>
      </c>
    </row>
    <row r="1295" spans="1:7" x14ac:dyDescent="0.25">
      <c r="A1295" s="5">
        <v>46356</v>
      </c>
      <c r="B1295" t="s">
        <v>156</v>
      </c>
      <c r="C1295" t="s">
        <v>218</v>
      </c>
      <c r="D1295">
        <v>330</v>
      </c>
      <c r="E1295">
        <v>568.45000000000005</v>
      </c>
      <c r="F1295" s="6">
        <f t="shared" si="44"/>
        <v>187588.50000000003</v>
      </c>
      <c r="G1295" t="str">
        <f>_xlfn.XLOOKUP(Metas[[#This Row],[Nombre Producto]],'Catalogo de Productos'!A:A,'Catalogo de Productos'!F:F,0,0)</f>
        <v>NEBULIZADORES</v>
      </c>
    </row>
    <row r="1296" spans="1:7" x14ac:dyDescent="0.25">
      <c r="A1296" s="5">
        <v>46387</v>
      </c>
      <c r="B1296" t="s">
        <v>156</v>
      </c>
      <c r="C1296" t="s">
        <v>218</v>
      </c>
      <c r="D1296">
        <v>480</v>
      </c>
      <c r="E1296">
        <v>568.45000000000005</v>
      </c>
      <c r="F1296" s="6">
        <f t="shared" si="44"/>
        <v>272856</v>
      </c>
      <c r="G1296" t="str">
        <f>_xlfn.XLOOKUP(Metas[[#This Row],[Nombre Producto]],'Catalogo de Productos'!A:A,'Catalogo de Productos'!F:F,0,0)</f>
        <v>NEBULIZADORES</v>
      </c>
    </row>
    <row r="1297" spans="1:7" x14ac:dyDescent="0.25">
      <c r="A1297" s="5">
        <v>46053</v>
      </c>
      <c r="B1297" t="s">
        <v>147</v>
      </c>
      <c r="C1297" t="s">
        <v>218</v>
      </c>
      <c r="D1297">
        <v>0</v>
      </c>
      <c r="E1297">
        <v>46.03</v>
      </c>
      <c r="F1297" s="6">
        <f t="shared" si="44"/>
        <v>0</v>
      </c>
      <c r="G1297" t="str">
        <f>_xlfn.XLOOKUP(Metas[[#This Row],[Nombre Producto]],'Catalogo de Productos'!A:A,'Catalogo de Productos'!F:F,0,0)</f>
        <v>PRUEBAS EMBARAZO</v>
      </c>
    </row>
    <row r="1298" spans="1:7" x14ac:dyDescent="0.25">
      <c r="A1298" s="5">
        <v>46081</v>
      </c>
      <c r="B1298" t="s">
        <v>147</v>
      </c>
      <c r="C1298" t="s">
        <v>218</v>
      </c>
      <c r="D1298">
        <v>0</v>
      </c>
      <c r="E1298">
        <v>46.03</v>
      </c>
      <c r="F1298" s="6">
        <f t="shared" si="44"/>
        <v>0</v>
      </c>
      <c r="G1298" t="str">
        <f>_xlfn.XLOOKUP(Metas[[#This Row],[Nombre Producto]],'Catalogo de Productos'!A:A,'Catalogo de Productos'!F:F,0,0)</f>
        <v>PRUEBAS EMBARAZO</v>
      </c>
    </row>
    <row r="1299" spans="1:7" x14ac:dyDescent="0.25">
      <c r="A1299" s="5">
        <v>46112</v>
      </c>
      <c r="B1299" t="s">
        <v>147</v>
      </c>
      <c r="C1299" t="s">
        <v>218</v>
      </c>
      <c r="D1299">
        <v>1000</v>
      </c>
      <c r="E1299">
        <v>46.03</v>
      </c>
      <c r="F1299" s="6">
        <f t="shared" si="44"/>
        <v>46030</v>
      </c>
      <c r="G1299" t="str">
        <f>_xlfn.XLOOKUP(Metas[[#This Row],[Nombre Producto]],'Catalogo de Productos'!A:A,'Catalogo de Productos'!F:F,0,0)</f>
        <v>PRUEBAS EMBARAZO</v>
      </c>
    </row>
    <row r="1300" spans="1:7" x14ac:dyDescent="0.25">
      <c r="A1300" s="5">
        <v>46142</v>
      </c>
      <c r="B1300" t="s">
        <v>147</v>
      </c>
      <c r="C1300" t="s">
        <v>218</v>
      </c>
      <c r="D1300">
        <v>1000</v>
      </c>
      <c r="E1300">
        <v>46.03</v>
      </c>
      <c r="F1300" s="6">
        <f t="shared" si="44"/>
        <v>46030</v>
      </c>
      <c r="G1300" t="str">
        <f>_xlfn.XLOOKUP(Metas[[#This Row],[Nombre Producto]],'Catalogo de Productos'!A:A,'Catalogo de Productos'!F:F,0,0)</f>
        <v>PRUEBAS EMBARAZO</v>
      </c>
    </row>
    <row r="1301" spans="1:7" x14ac:dyDescent="0.25">
      <c r="A1301" s="5">
        <v>46173</v>
      </c>
      <c r="B1301" t="s">
        <v>147</v>
      </c>
      <c r="C1301" t="s">
        <v>218</v>
      </c>
      <c r="D1301">
        <v>1000</v>
      </c>
      <c r="E1301">
        <v>46.03</v>
      </c>
      <c r="F1301" s="6">
        <f t="shared" si="44"/>
        <v>46030</v>
      </c>
      <c r="G1301" t="str">
        <f>_xlfn.XLOOKUP(Metas[[#This Row],[Nombre Producto]],'Catalogo de Productos'!A:A,'Catalogo de Productos'!F:F,0,0)</f>
        <v>PRUEBAS EMBARAZO</v>
      </c>
    </row>
    <row r="1302" spans="1:7" x14ac:dyDescent="0.25">
      <c r="A1302" s="5">
        <v>46203</v>
      </c>
      <c r="B1302" t="s">
        <v>147</v>
      </c>
      <c r="C1302" t="s">
        <v>218</v>
      </c>
      <c r="D1302">
        <v>1000</v>
      </c>
      <c r="E1302">
        <v>46.03</v>
      </c>
      <c r="F1302" s="6">
        <f t="shared" si="44"/>
        <v>46030</v>
      </c>
      <c r="G1302" t="str">
        <f>_xlfn.XLOOKUP(Metas[[#This Row],[Nombre Producto]],'Catalogo de Productos'!A:A,'Catalogo de Productos'!F:F,0,0)</f>
        <v>PRUEBAS EMBARAZO</v>
      </c>
    </row>
    <row r="1303" spans="1:7" x14ac:dyDescent="0.25">
      <c r="A1303" s="5">
        <v>46234</v>
      </c>
      <c r="B1303" t="s">
        <v>147</v>
      </c>
      <c r="C1303" t="s">
        <v>218</v>
      </c>
      <c r="D1303">
        <v>1000</v>
      </c>
      <c r="E1303">
        <v>46.03</v>
      </c>
      <c r="F1303" s="6">
        <f t="shared" si="44"/>
        <v>46030</v>
      </c>
      <c r="G1303" t="str">
        <f>_xlfn.XLOOKUP(Metas[[#This Row],[Nombre Producto]],'Catalogo de Productos'!A:A,'Catalogo de Productos'!F:F,0,0)</f>
        <v>PRUEBAS EMBARAZO</v>
      </c>
    </row>
    <row r="1304" spans="1:7" x14ac:dyDescent="0.25">
      <c r="A1304" s="5">
        <v>46265</v>
      </c>
      <c r="B1304" t="s">
        <v>147</v>
      </c>
      <c r="C1304" t="s">
        <v>218</v>
      </c>
      <c r="D1304">
        <v>1000</v>
      </c>
      <c r="E1304">
        <v>46.03</v>
      </c>
      <c r="F1304" s="6">
        <f t="shared" si="44"/>
        <v>46030</v>
      </c>
      <c r="G1304" t="str">
        <f>_xlfn.XLOOKUP(Metas[[#This Row],[Nombre Producto]],'Catalogo de Productos'!A:A,'Catalogo de Productos'!F:F,0,0)</f>
        <v>PRUEBAS EMBARAZO</v>
      </c>
    </row>
    <row r="1305" spans="1:7" x14ac:dyDescent="0.25">
      <c r="A1305" s="5">
        <v>46295</v>
      </c>
      <c r="B1305" t="s">
        <v>147</v>
      </c>
      <c r="C1305" t="s">
        <v>218</v>
      </c>
      <c r="D1305">
        <v>1000</v>
      </c>
      <c r="E1305">
        <v>46.03</v>
      </c>
      <c r="F1305" s="6">
        <f t="shared" si="44"/>
        <v>46030</v>
      </c>
      <c r="G1305" t="str">
        <f>_xlfn.XLOOKUP(Metas[[#This Row],[Nombre Producto]],'Catalogo de Productos'!A:A,'Catalogo de Productos'!F:F,0,0)</f>
        <v>PRUEBAS EMBARAZO</v>
      </c>
    </row>
    <row r="1306" spans="1:7" x14ac:dyDescent="0.25">
      <c r="A1306" s="5">
        <v>46326</v>
      </c>
      <c r="B1306" t="s">
        <v>147</v>
      </c>
      <c r="C1306" t="s">
        <v>218</v>
      </c>
      <c r="D1306">
        <v>1000</v>
      </c>
      <c r="E1306">
        <v>46.03</v>
      </c>
      <c r="F1306" s="6">
        <f t="shared" si="44"/>
        <v>46030</v>
      </c>
      <c r="G1306" t="str">
        <f>_xlfn.XLOOKUP(Metas[[#This Row],[Nombre Producto]],'Catalogo de Productos'!A:A,'Catalogo de Productos'!F:F,0,0)</f>
        <v>PRUEBAS EMBARAZO</v>
      </c>
    </row>
    <row r="1307" spans="1:7" x14ac:dyDescent="0.25">
      <c r="A1307" s="5">
        <v>46356</v>
      </c>
      <c r="B1307" t="s">
        <v>147</v>
      </c>
      <c r="C1307" t="s">
        <v>218</v>
      </c>
      <c r="D1307">
        <v>1000</v>
      </c>
      <c r="E1307">
        <v>46.03</v>
      </c>
      <c r="F1307" s="6">
        <f t="shared" si="44"/>
        <v>46030</v>
      </c>
      <c r="G1307" t="str">
        <f>_xlfn.XLOOKUP(Metas[[#This Row],[Nombre Producto]],'Catalogo de Productos'!A:A,'Catalogo de Productos'!F:F,0,0)</f>
        <v>PRUEBAS EMBARAZO</v>
      </c>
    </row>
    <row r="1308" spans="1:7" x14ac:dyDescent="0.25">
      <c r="A1308" s="5">
        <v>46387</v>
      </c>
      <c r="B1308" t="s">
        <v>147</v>
      </c>
      <c r="C1308" t="s">
        <v>218</v>
      </c>
      <c r="D1308">
        <v>1000</v>
      </c>
      <c r="E1308">
        <v>46.03</v>
      </c>
      <c r="F1308" s="6">
        <f t="shared" si="44"/>
        <v>46030</v>
      </c>
      <c r="G1308" t="str">
        <f>_xlfn.XLOOKUP(Metas[[#This Row],[Nombre Producto]],'Catalogo de Productos'!A:A,'Catalogo de Productos'!F:F,0,0)</f>
        <v>PRUEBAS EMBARAZO</v>
      </c>
    </row>
    <row r="1309" spans="1:7" x14ac:dyDescent="0.25">
      <c r="A1309" s="5">
        <v>46053</v>
      </c>
      <c r="B1309" t="s">
        <v>21</v>
      </c>
      <c r="C1309" t="s">
        <v>218</v>
      </c>
      <c r="D1309">
        <v>2160</v>
      </c>
      <c r="E1309">
        <v>71.900000000000006</v>
      </c>
      <c r="F1309" s="6">
        <f t="shared" si="44"/>
        <v>155304</v>
      </c>
      <c r="G1309" t="str">
        <f>_xlfn.XLOOKUP(Metas[[#This Row],[Nombre Producto]],'Catalogo de Productos'!A:A,'Catalogo de Productos'!F:F,0,0)</f>
        <v>TERMOMETROS</v>
      </c>
    </row>
    <row r="1310" spans="1:7" x14ac:dyDescent="0.25">
      <c r="A1310" s="5">
        <v>46081</v>
      </c>
      <c r="B1310" t="s">
        <v>21</v>
      </c>
      <c r="C1310" t="s">
        <v>218</v>
      </c>
      <c r="D1310">
        <v>2400</v>
      </c>
      <c r="E1310">
        <v>71.900000000000006</v>
      </c>
      <c r="F1310" s="6">
        <f t="shared" si="44"/>
        <v>172560</v>
      </c>
      <c r="G1310" t="str">
        <f>_xlfn.XLOOKUP(Metas[[#This Row],[Nombre Producto]],'Catalogo de Productos'!A:A,'Catalogo de Productos'!F:F,0,0)</f>
        <v>TERMOMETROS</v>
      </c>
    </row>
    <row r="1311" spans="1:7" x14ac:dyDescent="0.25">
      <c r="A1311" s="5">
        <v>46112</v>
      </c>
      <c r="B1311" t="s">
        <v>21</v>
      </c>
      <c r="C1311" t="s">
        <v>218</v>
      </c>
      <c r="D1311">
        <v>3120</v>
      </c>
      <c r="E1311">
        <v>71.900000000000006</v>
      </c>
      <c r="F1311" s="6">
        <f t="shared" si="44"/>
        <v>224328.00000000003</v>
      </c>
      <c r="G1311" t="str">
        <f>_xlfn.XLOOKUP(Metas[[#This Row],[Nombre Producto]],'Catalogo de Productos'!A:A,'Catalogo de Productos'!F:F,0,0)</f>
        <v>TERMOMETROS</v>
      </c>
    </row>
    <row r="1312" spans="1:7" x14ac:dyDescent="0.25">
      <c r="A1312" s="5">
        <v>46142</v>
      </c>
      <c r="B1312" t="s">
        <v>21</v>
      </c>
      <c r="C1312" t="s">
        <v>218</v>
      </c>
      <c r="D1312">
        <v>3120</v>
      </c>
      <c r="E1312">
        <v>71.900000000000006</v>
      </c>
      <c r="F1312" s="6">
        <f t="shared" si="44"/>
        <v>224328.00000000003</v>
      </c>
      <c r="G1312" t="str">
        <f>_xlfn.XLOOKUP(Metas[[#This Row],[Nombre Producto]],'Catalogo de Productos'!A:A,'Catalogo de Productos'!F:F,0,0)</f>
        <v>TERMOMETROS</v>
      </c>
    </row>
    <row r="1313" spans="1:7" x14ac:dyDescent="0.25">
      <c r="A1313" s="5">
        <v>46173</v>
      </c>
      <c r="B1313" t="s">
        <v>21</v>
      </c>
      <c r="C1313" t="s">
        <v>218</v>
      </c>
      <c r="D1313">
        <v>3120</v>
      </c>
      <c r="E1313">
        <v>71.900000000000006</v>
      </c>
      <c r="F1313" s="6">
        <f t="shared" si="44"/>
        <v>224328.00000000003</v>
      </c>
      <c r="G1313" t="str">
        <f>_xlfn.XLOOKUP(Metas[[#This Row],[Nombre Producto]],'Catalogo de Productos'!A:A,'Catalogo de Productos'!F:F,0,0)</f>
        <v>TERMOMETROS</v>
      </c>
    </row>
    <row r="1314" spans="1:7" x14ac:dyDescent="0.25">
      <c r="A1314" s="5">
        <v>46203</v>
      </c>
      <c r="B1314" t="s">
        <v>21</v>
      </c>
      <c r="C1314" t="s">
        <v>218</v>
      </c>
      <c r="D1314">
        <v>2400</v>
      </c>
      <c r="E1314">
        <v>71.900000000000006</v>
      </c>
      <c r="F1314" s="6">
        <f t="shared" si="44"/>
        <v>172560</v>
      </c>
      <c r="G1314" t="str">
        <f>_xlfn.XLOOKUP(Metas[[#This Row],[Nombre Producto]],'Catalogo de Productos'!A:A,'Catalogo de Productos'!F:F,0,0)</f>
        <v>TERMOMETROS</v>
      </c>
    </row>
    <row r="1315" spans="1:7" x14ac:dyDescent="0.25">
      <c r="A1315" s="5">
        <v>46234</v>
      </c>
      <c r="B1315" t="s">
        <v>21</v>
      </c>
      <c r="C1315" t="s">
        <v>218</v>
      </c>
      <c r="D1315">
        <v>2160</v>
      </c>
      <c r="E1315">
        <v>71.900000000000006</v>
      </c>
      <c r="F1315" s="6">
        <f t="shared" si="44"/>
        <v>155304</v>
      </c>
      <c r="G1315" t="str">
        <f>_xlfn.XLOOKUP(Metas[[#This Row],[Nombre Producto]],'Catalogo de Productos'!A:A,'Catalogo de Productos'!F:F,0,0)</f>
        <v>TERMOMETROS</v>
      </c>
    </row>
    <row r="1316" spans="1:7" x14ac:dyDescent="0.25">
      <c r="A1316" s="5">
        <v>46265</v>
      </c>
      <c r="B1316" t="s">
        <v>21</v>
      </c>
      <c r="C1316" t="s">
        <v>218</v>
      </c>
      <c r="D1316">
        <v>1440</v>
      </c>
      <c r="E1316">
        <v>71.900000000000006</v>
      </c>
      <c r="F1316" s="6">
        <f t="shared" si="44"/>
        <v>103536.00000000001</v>
      </c>
      <c r="G1316" t="str">
        <f>_xlfn.XLOOKUP(Metas[[#This Row],[Nombre Producto]],'Catalogo de Productos'!A:A,'Catalogo de Productos'!F:F,0,0)</f>
        <v>TERMOMETROS</v>
      </c>
    </row>
    <row r="1317" spans="1:7" x14ac:dyDescent="0.25">
      <c r="A1317" s="5">
        <v>46295</v>
      </c>
      <c r="B1317" t="s">
        <v>21</v>
      </c>
      <c r="C1317" t="s">
        <v>218</v>
      </c>
      <c r="D1317">
        <v>1680</v>
      </c>
      <c r="E1317">
        <v>71.900000000000006</v>
      </c>
      <c r="F1317" s="6">
        <f t="shared" si="44"/>
        <v>120792.00000000001</v>
      </c>
      <c r="G1317" t="str">
        <f>_xlfn.XLOOKUP(Metas[[#This Row],[Nombre Producto]],'Catalogo de Productos'!A:A,'Catalogo de Productos'!F:F,0,0)</f>
        <v>TERMOMETROS</v>
      </c>
    </row>
    <row r="1318" spans="1:7" x14ac:dyDescent="0.25">
      <c r="A1318" s="5">
        <v>46326</v>
      </c>
      <c r="B1318" t="s">
        <v>21</v>
      </c>
      <c r="C1318" t="s">
        <v>218</v>
      </c>
      <c r="D1318">
        <v>3600</v>
      </c>
      <c r="E1318">
        <v>71.900000000000006</v>
      </c>
      <c r="F1318" s="6">
        <f t="shared" si="44"/>
        <v>258840.00000000003</v>
      </c>
      <c r="G1318" t="str">
        <f>_xlfn.XLOOKUP(Metas[[#This Row],[Nombre Producto]],'Catalogo de Productos'!A:A,'Catalogo de Productos'!F:F,0,0)</f>
        <v>TERMOMETROS</v>
      </c>
    </row>
    <row r="1319" spans="1:7" x14ac:dyDescent="0.25">
      <c r="A1319" s="5">
        <v>46356</v>
      </c>
      <c r="B1319" t="s">
        <v>21</v>
      </c>
      <c r="C1319" t="s">
        <v>218</v>
      </c>
      <c r="D1319">
        <v>2400</v>
      </c>
      <c r="E1319">
        <v>71.900000000000006</v>
      </c>
      <c r="F1319" s="6">
        <f t="shared" si="44"/>
        <v>172560</v>
      </c>
      <c r="G1319" t="str">
        <f>_xlfn.XLOOKUP(Metas[[#This Row],[Nombre Producto]],'Catalogo de Productos'!A:A,'Catalogo de Productos'!F:F,0,0)</f>
        <v>TERMOMETROS</v>
      </c>
    </row>
    <row r="1320" spans="1:7" x14ac:dyDescent="0.25">
      <c r="A1320" s="5">
        <v>46387</v>
      </c>
      <c r="B1320" t="s">
        <v>21</v>
      </c>
      <c r="C1320" t="s">
        <v>218</v>
      </c>
      <c r="D1320">
        <v>3120</v>
      </c>
      <c r="E1320">
        <v>71.900000000000006</v>
      </c>
      <c r="F1320" s="6">
        <f t="shared" si="44"/>
        <v>224328.00000000003</v>
      </c>
      <c r="G1320" t="str">
        <f>_xlfn.XLOOKUP(Metas[[#This Row],[Nombre Producto]],'Catalogo de Productos'!A:A,'Catalogo de Productos'!F:F,0,0)</f>
        <v>TERMOMETROS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0405-5BAF-E441-A27F-91423678D73C}">
  <dimension ref="A1:L316"/>
  <sheetViews>
    <sheetView workbookViewId="0">
      <pane ySplit="1" topLeftCell="A263" activePane="bottomLeft" state="frozen"/>
      <selection pane="bottomLeft" activeCell="C300" sqref="C300"/>
    </sheetView>
  </sheetViews>
  <sheetFormatPr baseColWidth="10" defaultRowHeight="15.75" x14ac:dyDescent="0.25"/>
  <cols>
    <col min="2" max="2" width="23.125" style="41" customWidth="1"/>
    <col min="3" max="3" width="44.625" bestFit="1" customWidth="1"/>
    <col min="4" max="4" width="16.875" customWidth="1"/>
    <col min="5" max="5" width="13.375" customWidth="1"/>
    <col min="6" max="6" width="9.875" customWidth="1"/>
    <col min="7" max="7" width="13.75" customWidth="1"/>
    <col min="8" max="8" width="8.75" customWidth="1"/>
    <col min="9" max="9" width="13" bestFit="1" customWidth="1"/>
    <col min="10" max="10" width="13.75" customWidth="1"/>
    <col min="11" max="11" width="13" customWidth="1"/>
    <col min="12" max="12" width="15.625" customWidth="1"/>
  </cols>
  <sheetData>
    <row r="1" spans="1:12" x14ac:dyDescent="0.25">
      <c r="A1" s="31" t="s">
        <v>0</v>
      </c>
      <c r="B1" s="40" t="s">
        <v>32</v>
      </c>
      <c r="C1" s="31" t="s">
        <v>1</v>
      </c>
      <c r="D1" s="31" t="s">
        <v>112</v>
      </c>
      <c r="E1" s="31" t="s">
        <v>113</v>
      </c>
      <c r="F1" s="31" t="s">
        <v>114</v>
      </c>
      <c r="G1" s="31" t="s">
        <v>115</v>
      </c>
      <c r="H1" s="31" t="s">
        <v>116</v>
      </c>
      <c r="I1" s="31" t="s">
        <v>120</v>
      </c>
      <c r="J1" s="31" t="s">
        <v>121</v>
      </c>
      <c r="K1" s="31" t="s">
        <v>122</v>
      </c>
      <c r="L1" s="31" t="s">
        <v>117</v>
      </c>
    </row>
    <row r="2" spans="1:12" x14ac:dyDescent="0.25">
      <c r="A2" s="8">
        <v>45292</v>
      </c>
      <c r="B2" s="41">
        <v>7431009205975</v>
      </c>
      <c r="C2" t="s">
        <v>10</v>
      </c>
      <c r="D2">
        <v>0</v>
      </c>
      <c r="E2">
        <v>1002</v>
      </c>
      <c r="F2">
        <v>0</v>
      </c>
      <c r="G2">
        <v>0</v>
      </c>
      <c r="H2">
        <v>0</v>
      </c>
      <c r="I2">
        <v>-2</v>
      </c>
      <c r="J2">
        <v>0</v>
      </c>
      <c r="K2">
        <v>0</v>
      </c>
      <c r="L2">
        <v>1000</v>
      </c>
    </row>
    <row r="3" spans="1:12" x14ac:dyDescent="0.25">
      <c r="A3" s="8">
        <v>45292</v>
      </c>
      <c r="B3" s="41">
        <v>7431009205968</v>
      </c>
      <c r="C3" t="s">
        <v>11</v>
      </c>
      <c r="D3">
        <v>0</v>
      </c>
      <c r="E3">
        <v>1002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1002</v>
      </c>
    </row>
    <row r="4" spans="1:12" x14ac:dyDescent="0.25">
      <c r="A4" s="8">
        <v>45292</v>
      </c>
      <c r="B4" s="41">
        <v>7431009204879</v>
      </c>
      <c r="C4" t="s">
        <v>12</v>
      </c>
      <c r="D4">
        <v>0</v>
      </c>
      <c r="E4">
        <v>1002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1002</v>
      </c>
    </row>
    <row r="5" spans="1:12" x14ac:dyDescent="0.25">
      <c r="A5" s="8">
        <v>45292</v>
      </c>
      <c r="B5" s="41">
        <v>7431009206804</v>
      </c>
      <c r="C5" t="s">
        <v>13</v>
      </c>
      <c r="D5">
        <v>1500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1500</v>
      </c>
    </row>
    <row r="6" spans="1:12" x14ac:dyDescent="0.25">
      <c r="A6" s="8">
        <v>45292</v>
      </c>
      <c r="B6" s="41" t="s">
        <v>61</v>
      </c>
      <c r="C6" t="s">
        <v>118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8">
        <v>45292</v>
      </c>
      <c r="B7" s="41">
        <v>7431009204985</v>
      </c>
      <c r="C7" t="s">
        <v>14</v>
      </c>
      <c r="D7">
        <v>450</v>
      </c>
      <c r="E7">
        <v>0</v>
      </c>
      <c r="F7">
        <v>-4</v>
      </c>
      <c r="G7">
        <v>0</v>
      </c>
      <c r="H7">
        <v>0</v>
      </c>
      <c r="I7">
        <v>0</v>
      </c>
      <c r="J7">
        <v>0</v>
      </c>
      <c r="K7">
        <v>0</v>
      </c>
      <c r="L7">
        <v>446</v>
      </c>
    </row>
    <row r="8" spans="1:12" x14ac:dyDescent="0.25">
      <c r="A8" s="8">
        <v>45292</v>
      </c>
      <c r="B8" s="41">
        <v>7434002550000</v>
      </c>
      <c r="C8" t="s">
        <v>15</v>
      </c>
      <c r="D8">
        <v>9120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9120</v>
      </c>
    </row>
    <row r="9" spans="1:12" x14ac:dyDescent="0.25">
      <c r="A9" s="8">
        <v>45292</v>
      </c>
      <c r="B9" s="41">
        <v>7431009204824</v>
      </c>
      <c r="C9" t="s">
        <v>16</v>
      </c>
      <c r="D9">
        <v>6270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6270</v>
      </c>
    </row>
    <row r="10" spans="1:12" x14ac:dyDescent="0.25">
      <c r="A10" s="8">
        <v>45292</v>
      </c>
      <c r="B10" s="41">
        <v>7434002550028</v>
      </c>
      <c r="C10" t="s">
        <v>17</v>
      </c>
      <c r="D10">
        <v>7380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7380</v>
      </c>
    </row>
    <row r="11" spans="1:12" x14ac:dyDescent="0.25">
      <c r="A11" s="8">
        <v>45292</v>
      </c>
      <c r="B11" s="41">
        <v>7434002551490</v>
      </c>
      <c r="C11" t="s">
        <v>18</v>
      </c>
      <c r="D11">
        <v>3882</v>
      </c>
      <c r="E11">
        <v>0</v>
      </c>
      <c r="F11">
        <v>0</v>
      </c>
      <c r="G11">
        <v>0</v>
      </c>
      <c r="H11">
        <v>0</v>
      </c>
      <c r="I11">
        <v>-1</v>
      </c>
      <c r="J11">
        <v>0</v>
      </c>
      <c r="K11">
        <v>0</v>
      </c>
      <c r="L11">
        <v>3881</v>
      </c>
    </row>
    <row r="12" spans="1:12" x14ac:dyDescent="0.25">
      <c r="A12" s="8">
        <v>45292</v>
      </c>
      <c r="B12" s="41">
        <v>7434002551506</v>
      </c>
      <c r="C12" t="s">
        <v>25</v>
      </c>
      <c r="D12">
        <v>3882</v>
      </c>
      <c r="E12">
        <v>0</v>
      </c>
      <c r="F12">
        <v>0</v>
      </c>
      <c r="G12">
        <v>0</v>
      </c>
      <c r="H12">
        <v>0</v>
      </c>
      <c r="I12">
        <v>-1</v>
      </c>
      <c r="J12">
        <v>0</v>
      </c>
      <c r="K12">
        <v>0</v>
      </c>
      <c r="L12">
        <v>3881</v>
      </c>
    </row>
    <row r="13" spans="1:12" x14ac:dyDescent="0.25">
      <c r="A13" s="8">
        <v>45292</v>
      </c>
      <c r="B13" s="41">
        <v>7434002552640</v>
      </c>
      <c r="C13" t="s">
        <v>19</v>
      </c>
      <c r="D13">
        <v>850</v>
      </c>
      <c r="E13">
        <v>0</v>
      </c>
      <c r="F13">
        <v>-4</v>
      </c>
      <c r="G13">
        <v>0</v>
      </c>
      <c r="H13">
        <v>0</v>
      </c>
      <c r="I13">
        <v>0</v>
      </c>
      <c r="J13">
        <v>0</v>
      </c>
      <c r="K13">
        <v>0</v>
      </c>
      <c r="L13">
        <v>846</v>
      </c>
    </row>
    <row r="14" spans="1:12" x14ac:dyDescent="0.25">
      <c r="A14" s="8">
        <v>45292</v>
      </c>
      <c r="B14" s="41">
        <v>7431009205050</v>
      </c>
      <c r="C14" t="s">
        <v>20</v>
      </c>
      <c r="D14">
        <v>354</v>
      </c>
      <c r="E14">
        <v>0</v>
      </c>
      <c r="F14">
        <v>-3</v>
      </c>
      <c r="G14">
        <v>0</v>
      </c>
      <c r="H14">
        <v>0</v>
      </c>
      <c r="I14">
        <v>0</v>
      </c>
      <c r="J14">
        <v>0</v>
      </c>
      <c r="K14">
        <v>0</v>
      </c>
      <c r="L14">
        <v>351</v>
      </c>
    </row>
    <row r="15" spans="1:12" x14ac:dyDescent="0.25">
      <c r="A15" s="8">
        <v>45292</v>
      </c>
      <c r="B15" s="41" t="s">
        <v>61</v>
      </c>
      <c r="C15" t="s">
        <v>119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8">
        <v>45292</v>
      </c>
      <c r="B16" s="41">
        <v>9999999999991</v>
      </c>
      <c r="C16" t="s">
        <v>57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8">
        <v>45292</v>
      </c>
      <c r="B17" s="41">
        <v>9999999999992</v>
      </c>
      <c r="C17" t="s">
        <v>58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8">
        <v>45292</v>
      </c>
      <c r="B18" s="41">
        <v>7431009207467</v>
      </c>
      <c r="C18" t="s">
        <v>123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8">
        <v>45292</v>
      </c>
      <c r="B19" s="41">
        <v>7431009207504</v>
      </c>
      <c r="C19" t="s">
        <v>21</v>
      </c>
      <c r="D19">
        <v>0</v>
      </c>
      <c r="E19">
        <v>10000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10000</v>
      </c>
    </row>
    <row r="20" spans="1:12" x14ac:dyDescent="0.25">
      <c r="A20" s="8">
        <v>45292</v>
      </c>
      <c r="B20" s="41">
        <v>7431009207481</v>
      </c>
      <c r="C20" t="s">
        <v>22</v>
      </c>
      <c r="D20">
        <v>0</v>
      </c>
      <c r="E20">
        <v>10000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10000</v>
      </c>
    </row>
    <row r="21" spans="1:12" x14ac:dyDescent="0.25">
      <c r="A21" s="8">
        <v>45292</v>
      </c>
      <c r="B21" s="41">
        <v>7431009207498</v>
      </c>
      <c r="C21" t="s">
        <v>23</v>
      </c>
      <c r="D21">
        <v>0</v>
      </c>
      <c r="E21">
        <v>10000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10000</v>
      </c>
    </row>
    <row r="22" spans="1:12" x14ac:dyDescent="0.25">
      <c r="A22" s="8">
        <v>45292</v>
      </c>
      <c r="B22" s="41">
        <v>7431009207474</v>
      </c>
      <c r="C22" t="s">
        <v>24</v>
      </c>
      <c r="D22">
        <v>0</v>
      </c>
      <c r="E22">
        <v>10000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10000</v>
      </c>
    </row>
    <row r="23" spans="1:12" x14ac:dyDescent="0.25">
      <c r="A23" s="8">
        <v>45323</v>
      </c>
      <c r="B23" s="41">
        <v>7431009205975</v>
      </c>
      <c r="C23" t="s">
        <v>10</v>
      </c>
      <c r="D23">
        <v>1000</v>
      </c>
      <c r="E23">
        <v>0</v>
      </c>
      <c r="F23">
        <v>-18</v>
      </c>
      <c r="G23">
        <v>0</v>
      </c>
      <c r="H23">
        <v>0</v>
      </c>
      <c r="I23">
        <v>-1</v>
      </c>
      <c r="J23">
        <v>-6</v>
      </c>
      <c r="K23">
        <v>0</v>
      </c>
      <c r="L23">
        <v>975</v>
      </c>
    </row>
    <row r="24" spans="1:12" x14ac:dyDescent="0.25">
      <c r="A24" s="8">
        <v>45323</v>
      </c>
      <c r="B24" s="41">
        <v>7431009205968</v>
      </c>
      <c r="C24" t="s">
        <v>11</v>
      </c>
      <c r="D24">
        <v>1002</v>
      </c>
      <c r="E24">
        <v>0</v>
      </c>
      <c r="F24">
        <v>-12</v>
      </c>
      <c r="G24">
        <v>0</v>
      </c>
      <c r="H24">
        <v>0</v>
      </c>
      <c r="I24">
        <v>0</v>
      </c>
      <c r="J24">
        <v>0</v>
      </c>
      <c r="K24">
        <v>0</v>
      </c>
      <c r="L24">
        <v>990</v>
      </c>
    </row>
    <row r="25" spans="1:12" x14ac:dyDescent="0.25">
      <c r="A25" s="8">
        <v>45323</v>
      </c>
      <c r="B25" s="41">
        <v>7431009204879</v>
      </c>
      <c r="C25" t="s">
        <v>12</v>
      </c>
      <c r="D25">
        <v>1002</v>
      </c>
      <c r="E25">
        <v>0</v>
      </c>
      <c r="F25">
        <v>-12</v>
      </c>
      <c r="G25">
        <v>0</v>
      </c>
      <c r="H25">
        <v>0</v>
      </c>
      <c r="I25">
        <v>0</v>
      </c>
      <c r="J25">
        <v>0</v>
      </c>
      <c r="K25">
        <v>0</v>
      </c>
      <c r="L25">
        <v>990</v>
      </c>
    </row>
    <row r="26" spans="1:12" x14ac:dyDescent="0.25">
      <c r="A26" s="8">
        <v>45323</v>
      </c>
      <c r="B26" s="41">
        <v>7431009206804</v>
      </c>
      <c r="C26" t="s">
        <v>13</v>
      </c>
      <c r="D26">
        <v>1500</v>
      </c>
      <c r="E26">
        <v>0</v>
      </c>
      <c r="F26">
        <v>-6</v>
      </c>
      <c r="G26">
        <v>0</v>
      </c>
      <c r="H26">
        <v>0</v>
      </c>
      <c r="I26">
        <v>0</v>
      </c>
      <c r="J26">
        <v>0</v>
      </c>
      <c r="K26">
        <v>0</v>
      </c>
      <c r="L26">
        <v>1494</v>
      </c>
    </row>
    <row r="27" spans="1:12" x14ac:dyDescent="0.25">
      <c r="A27" s="8">
        <v>45323</v>
      </c>
      <c r="B27" s="41" t="s">
        <v>61</v>
      </c>
      <c r="C27" t="s">
        <v>118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8">
        <v>45323</v>
      </c>
      <c r="B28" s="41">
        <v>7431009204985</v>
      </c>
      <c r="C28" t="s">
        <v>14</v>
      </c>
      <c r="D28">
        <v>446</v>
      </c>
      <c r="E28">
        <v>0</v>
      </c>
      <c r="F28">
        <v>-2</v>
      </c>
      <c r="G28">
        <v>0</v>
      </c>
      <c r="H28">
        <v>0</v>
      </c>
      <c r="I28">
        <v>0</v>
      </c>
      <c r="J28">
        <v>0</v>
      </c>
      <c r="K28">
        <v>0</v>
      </c>
      <c r="L28">
        <v>444</v>
      </c>
    </row>
    <row r="29" spans="1:12" x14ac:dyDescent="0.25">
      <c r="A29" s="8">
        <v>45323</v>
      </c>
      <c r="B29" s="41">
        <v>7434002550000</v>
      </c>
      <c r="C29" t="s">
        <v>15</v>
      </c>
      <c r="D29">
        <v>9120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9120</v>
      </c>
    </row>
    <row r="30" spans="1:12" x14ac:dyDescent="0.25">
      <c r="A30" s="8">
        <v>45323</v>
      </c>
      <c r="B30" s="41">
        <v>7431009204824</v>
      </c>
      <c r="C30" t="s">
        <v>16</v>
      </c>
      <c r="D30">
        <v>6270</v>
      </c>
      <c r="E30">
        <v>0</v>
      </c>
      <c r="F30">
        <v>-18</v>
      </c>
      <c r="G30">
        <v>0</v>
      </c>
      <c r="H30">
        <v>0</v>
      </c>
      <c r="I30">
        <v>-2</v>
      </c>
      <c r="J30">
        <v>-5</v>
      </c>
      <c r="K30">
        <v>0</v>
      </c>
      <c r="L30">
        <v>6245</v>
      </c>
    </row>
    <row r="31" spans="1:12" x14ac:dyDescent="0.25">
      <c r="A31" s="8">
        <v>45323</v>
      </c>
      <c r="B31" s="41">
        <v>7434002550028</v>
      </c>
      <c r="C31" t="s">
        <v>17</v>
      </c>
      <c r="D31">
        <v>7380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7380</v>
      </c>
    </row>
    <row r="32" spans="1:12" x14ac:dyDescent="0.25">
      <c r="A32" s="8">
        <v>45323</v>
      </c>
      <c r="B32" s="41">
        <v>7434002551490</v>
      </c>
      <c r="C32" t="s">
        <v>18</v>
      </c>
      <c r="D32">
        <v>3881</v>
      </c>
      <c r="E32">
        <v>0</v>
      </c>
      <c r="F32">
        <v>-6</v>
      </c>
      <c r="G32">
        <v>0</v>
      </c>
      <c r="H32">
        <v>0</v>
      </c>
      <c r="I32">
        <v>-2</v>
      </c>
      <c r="J32">
        <v>-6</v>
      </c>
      <c r="K32">
        <v>0</v>
      </c>
      <c r="L32">
        <v>3867</v>
      </c>
    </row>
    <row r="33" spans="1:12" x14ac:dyDescent="0.25">
      <c r="A33" s="8">
        <v>45323</v>
      </c>
      <c r="B33" s="41">
        <v>7434002551506</v>
      </c>
      <c r="C33" t="s">
        <v>25</v>
      </c>
      <c r="D33">
        <v>3881</v>
      </c>
      <c r="E33">
        <v>0</v>
      </c>
      <c r="F33">
        <v>-6</v>
      </c>
      <c r="G33">
        <v>0</v>
      </c>
      <c r="H33">
        <v>0</v>
      </c>
      <c r="I33">
        <v>-2</v>
      </c>
      <c r="J33">
        <v>-6</v>
      </c>
      <c r="K33">
        <v>0</v>
      </c>
      <c r="L33">
        <v>3867</v>
      </c>
    </row>
    <row r="34" spans="1:12" x14ac:dyDescent="0.25">
      <c r="A34" s="8">
        <v>45323</v>
      </c>
      <c r="B34" s="41">
        <v>7434002552640</v>
      </c>
      <c r="C34" t="s">
        <v>19</v>
      </c>
      <c r="D34">
        <v>846</v>
      </c>
      <c r="E34">
        <v>0</v>
      </c>
      <c r="F34">
        <v>-2</v>
      </c>
      <c r="G34">
        <v>0</v>
      </c>
      <c r="H34">
        <v>0</v>
      </c>
      <c r="I34">
        <v>0</v>
      </c>
      <c r="J34">
        <v>0</v>
      </c>
      <c r="K34">
        <v>0</v>
      </c>
      <c r="L34">
        <v>844</v>
      </c>
    </row>
    <row r="35" spans="1:12" x14ac:dyDescent="0.25">
      <c r="A35" s="8">
        <v>45323</v>
      </c>
      <c r="B35" s="41">
        <v>7431009205050</v>
      </c>
      <c r="C35" t="s">
        <v>20</v>
      </c>
      <c r="D35">
        <v>351</v>
      </c>
      <c r="E35">
        <v>0</v>
      </c>
      <c r="F35">
        <v>-1</v>
      </c>
      <c r="G35">
        <v>0</v>
      </c>
      <c r="H35">
        <v>0</v>
      </c>
      <c r="I35">
        <v>0</v>
      </c>
      <c r="J35">
        <v>0</v>
      </c>
      <c r="K35">
        <v>0</v>
      </c>
      <c r="L35">
        <v>350</v>
      </c>
    </row>
    <row r="36" spans="1:12" x14ac:dyDescent="0.25">
      <c r="A36" s="8">
        <v>45323</v>
      </c>
      <c r="B36" s="41" t="s">
        <v>61</v>
      </c>
      <c r="C36" t="s">
        <v>119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8">
        <v>45323</v>
      </c>
      <c r="B37" s="41">
        <v>9999999999991</v>
      </c>
      <c r="C37" t="s">
        <v>57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s="8">
        <v>45323</v>
      </c>
      <c r="B38" s="41">
        <v>9999999999992</v>
      </c>
      <c r="C38" t="s">
        <v>58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8">
        <v>45323</v>
      </c>
      <c r="B39" s="41">
        <v>7431009207467</v>
      </c>
      <c r="C39" t="s">
        <v>123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8">
        <v>45323</v>
      </c>
      <c r="B40" s="41">
        <v>7431009207504</v>
      </c>
      <c r="C40" t="s">
        <v>21</v>
      </c>
      <c r="D40">
        <v>10000</v>
      </c>
      <c r="E40">
        <v>0</v>
      </c>
      <c r="F40">
        <v>-260</v>
      </c>
      <c r="G40">
        <v>0</v>
      </c>
      <c r="H40">
        <v>0</v>
      </c>
      <c r="I40">
        <v>-2</v>
      </c>
      <c r="J40">
        <v>-14</v>
      </c>
      <c r="K40">
        <v>0</v>
      </c>
      <c r="L40">
        <v>9724</v>
      </c>
    </row>
    <row r="41" spans="1:12" x14ac:dyDescent="0.25">
      <c r="A41" s="8">
        <v>45323</v>
      </c>
      <c r="B41" s="41">
        <v>7431009207481</v>
      </c>
      <c r="C41" t="s">
        <v>22</v>
      </c>
      <c r="D41">
        <v>10000</v>
      </c>
      <c r="E41">
        <v>0</v>
      </c>
      <c r="F41">
        <v>-260</v>
      </c>
      <c r="G41">
        <v>0</v>
      </c>
      <c r="H41">
        <v>0</v>
      </c>
      <c r="I41">
        <v>-2</v>
      </c>
      <c r="J41">
        <v>-11</v>
      </c>
      <c r="K41">
        <v>0</v>
      </c>
      <c r="L41">
        <v>9727</v>
      </c>
    </row>
    <row r="42" spans="1:12" x14ac:dyDescent="0.25">
      <c r="A42" s="8">
        <v>45323</v>
      </c>
      <c r="B42" s="41">
        <v>7431009207498</v>
      </c>
      <c r="C42" t="s">
        <v>23</v>
      </c>
      <c r="D42">
        <v>10000</v>
      </c>
      <c r="E42">
        <v>0</v>
      </c>
      <c r="F42">
        <v>-260</v>
      </c>
      <c r="G42">
        <v>0</v>
      </c>
      <c r="H42">
        <v>0</v>
      </c>
      <c r="I42">
        <v>-2</v>
      </c>
      <c r="J42">
        <v>-16</v>
      </c>
      <c r="K42">
        <v>0</v>
      </c>
      <c r="L42">
        <v>9722</v>
      </c>
    </row>
    <row r="43" spans="1:12" x14ac:dyDescent="0.25">
      <c r="A43" s="8">
        <v>45323</v>
      </c>
      <c r="B43" s="41">
        <v>7431009207474</v>
      </c>
      <c r="C43" t="s">
        <v>24</v>
      </c>
      <c r="D43">
        <v>10000</v>
      </c>
      <c r="E43">
        <v>0</v>
      </c>
      <c r="F43">
        <v>-260</v>
      </c>
      <c r="G43">
        <v>0</v>
      </c>
      <c r="H43">
        <v>0</v>
      </c>
      <c r="I43">
        <v>-2</v>
      </c>
      <c r="J43">
        <v>-15</v>
      </c>
      <c r="K43">
        <v>0</v>
      </c>
      <c r="L43">
        <v>9723</v>
      </c>
    </row>
    <row r="44" spans="1:12" x14ac:dyDescent="0.25">
      <c r="A44" s="8">
        <v>45352</v>
      </c>
      <c r="B44" s="41">
        <v>7431009205975</v>
      </c>
      <c r="C44" t="s">
        <v>10</v>
      </c>
      <c r="D44">
        <v>975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975</v>
      </c>
    </row>
    <row r="45" spans="1:12" x14ac:dyDescent="0.25">
      <c r="A45" s="8">
        <v>45352</v>
      </c>
      <c r="B45" s="41">
        <v>7431009205968</v>
      </c>
      <c r="C45" t="s">
        <v>11</v>
      </c>
      <c r="D45">
        <v>990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990</v>
      </c>
    </row>
    <row r="46" spans="1:12" x14ac:dyDescent="0.25">
      <c r="A46" s="8">
        <v>45352</v>
      </c>
      <c r="B46" s="41">
        <v>7431009204879</v>
      </c>
      <c r="C46" t="s">
        <v>12</v>
      </c>
      <c r="D46">
        <v>990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990</v>
      </c>
    </row>
    <row r="47" spans="1:12" x14ac:dyDescent="0.25">
      <c r="A47" s="8">
        <v>45352</v>
      </c>
      <c r="B47" s="41">
        <v>7431009206804</v>
      </c>
      <c r="C47" t="s">
        <v>13</v>
      </c>
      <c r="D47">
        <v>1494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1494</v>
      </c>
    </row>
    <row r="48" spans="1:12" x14ac:dyDescent="0.25">
      <c r="A48" s="8">
        <v>45352</v>
      </c>
      <c r="B48" s="41" t="s">
        <v>61</v>
      </c>
      <c r="C48" t="s">
        <v>118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8">
        <v>45352</v>
      </c>
      <c r="B49" s="41">
        <v>7431009204985</v>
      </c>
      <c r="C49" t="s">
        <v>14</v>
      </c>
      <c r="D49">
        <v>444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444</v>
      </c>
    </row>
    <row r="50" spans="1:12" x14ac:dyDescent="0.25">
      <c r="A50" s="8">
        <v>45352</v>
      </c>
      <c r="B50" s="41">
        <v>7434002550000</v>
      </c>
      <c r="C50" t="s">
        <v>15</v>
      </c>
      <c r="D50">
        <v>9120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9120</v>
      </c>
    </row>
    <row r="51" spans="1:12" x14ac:dyDescent="0.25">
      <c r="A51" s="8">
        <v>45352</v>
      </c>
      <c r="B51" s="41">
        <v>7431009204824</v>
      </c>
      <c r="C51" t="s">
        <v>16</v>
      </c>
      <c r="D51">
        <v>6245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6245</v>
      </c>
    </row>
    <row r="52" spans="1:12" x14ac:dyDescent="0.25">
      <c r="A52" s="8">
        <v>45352</v>
      </c>
      <c r="B52" s="41">
        <v>7434002550028</v>
      </c>
      <c r="C52" t="s">
        <v>17</v>
      </c>
      <c r="D52">
        <v>7380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7380</v>
      </c>
    </row>
    <row r="53" spans="1:12" x14ac:dyDescent="0.25">
      <c r="A53" s="8">
        <v>45352</v>
      </c>
      <c r="B53" s="41">
        <v>7434002551490</v>
      </c>
      <c r="C53" t="s">
        <v>18</v>
      </c>
      <c r="D53">
        <v>3867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3867</v>
      </c>
    </row>
    <row r="54" spans="1:12" x14ac:dyDescent="0.25">
      <c r="A54" s="8">
        <v>45352</v>
      </c>
      <c r="B54" s="41">
        <v>7434002551506</v>
      </c>
      <c r="C54" t="s">
        <v>25</v>
      </c>
      <c r="D54">
        <v>3867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3867</v>
      </c>
    </row>
    <row r="55" spans="1:12" x14ac:dyDescent="0.25">
      <c r="A55" s="8">
        <v>45352</v>
      </c>
      <c r="B55" s="41">
        <v>7434002552640</v>
      </c>
      <c r="C55" t="s">
        <v>19</v>
      </c>
      <c r="D55">
        <v>844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844</v>
      </c>
    </row>
    <row r="56" spans="1:12" x14ac:dyDescent="0.25">
      <c r="A56" s="8">
        <v>45352</v>
      </c>
      <c r="B56" s="41">
        <v>7431009205050</v>
      </c>
      <c r="C56" t="s">
        <v>20</v>
      </c>
      <c r="D56">
        <v>350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350</v>
      </c>
    </row>
    <row r="57" spans="1:12" x14ac:dyDescent="0.25">
      <c r="A57" s="8">
        <v>45352</v>
      </c>
      <c r="B57" s="41" t="s">
        <v>61</v>
      </c>
      <c r="C57" t="s">
        <v>119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s="8">
        <v>45352</v>
      </c>
      <c r="B58" s="41">
        <v>9999999999991</v>
      </c>
      <c r="C58" t="s">
        <v>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8">
        <v>45352</v>
      </c>
      <c r="B59" s="41">
        <v>9999999999992</v>
      </c>
      <c r="C59" t="s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8">
        <v>45352</v>
      </c>
      <c r="B60" s="41">
        <v>7431009207467</v>
      </c>
      <c r="C60" t="s">
        <v>123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s="8">
        <v>45352</v>
      </c>
      <c r="B61" s="41">
        <v>7431009207504</v>
      </c>
      <c r="C61" t="s">
        <v>21</v>
      </c>
      <c r="D61">
        <v>9724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9724</v>
      </c>
    </row>
    <row r="62" spans="1:12" x14ac:dyDescent="0.25">
      <c r="A62" s="8">
        <v>45352</v>
      </c>
      <c r="B62" s="41">
        <v>7431009207481</v>
      </c>
      <c r="C62" t="s">
        <v>22</v>
      </c>
      <c r="D62">
        <v>9727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9727</v>
      </c>
    </row>
    <row r="63" spans="1:12" x14ac:dyDescent="0.25">
      <c r="A63" s="8">
        <v>45352</v>
      </c>
      <c r="B63" s="41">
        <v>7431009207498</v>
      </c>
      <c r="C63" t="s">
        <v>23</v>
      </c>
      <c r="D63">
        <v>9722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9722</v>
      </c>
    </row>
    <row r="64" spans="1:12" x14ac:dyDescent="0.25">
      <c r="A64" s="8">
        <v>45352</v>
      </c>
      <c r="B64" s="41">
        <v>7431009207474</v>
      </c>
      <c r="C64" t="s">
        <v>24</v>
      </c>
      <c r="D64">
        <v>9723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9723</v>
      </c>
    </row>
    <row r="65" spans="1:12" x14ac:dyDescent="0.25">
      <c r="A65" s="8">
        <v>45383</v>
      </c>
      <c r="B65" s="41">
        <v>7431009205975</v>
      </c>
      <c r="C65" t="s">
        <v>10</v>
      </c>
      <c r="D65">
        <v>975</v>
      </c>
      <c r="E65">
        <v>0</v>
      </c>
      <c r="F65">
        <v>0</v>
      </c>
      <c r="G65">
        <v>0</v>
      </c>
      <c r="H65">
        <v>0</v>
      </c>
      <c r="I65">
        <v>-2</v>
      </c>
      <c r="J65">
        <v>0</v>
      </c>
      <c r="K65">
        <v>0</v>
      </c>
      <c r="L65">
        <v>973</v>
      </c>
    </row>
    <row r="66" spans="1:12" x14ac:dyDescent="0.25">
      <c r="A66" s="8">
        <v>45383</v>
      </c>
      <c r="B66" s="41">
        <v>7431009205968</v>
      </c>
      <c r="C66" t="s">
        <v>11</v>
      </c>
      <c r="D66">
        <v>990</v>
      </c>
      <c r="E66">
        <v>0</v>
      </c>
      <c r="F66">
        <v>0</v>
      </c>
      <c r="G66">
        <v>0</v>
      </c>
      <c r="H66">
        <v>0</v>
      </c>
      <c r="I66">
        <v>-2</v>
      </c>
      <c r="J66">
        <v>0</v>
      </c>
      <c r="K66">
        <v>0</v>
      </c>
      <c r="L66">
        <v>988</v>
      </c>
    </row>
    <row r="67" spans="1:12" x14ac:dyDescent="0.25">
      <c r="A67" s="8">
        <v>45383</v>
      </c>
      <c r="B67" s="41">
        <v>7431009204879</v>
      </c>
      <c r="C67" t="s">
        <v>12</v>
      </c>
      <c r="D67">
        <v>990</v>
      </c>
      <c r="E67">
        <v>0</v>
      </c>
      <c r="F67">
        <v>0</v>
      </c>
      <c r="G67">
        <v>0</v>
      </c>
      <c r="H67">
        <v>0</v>
      </c>
      <c r="I67">
        <v>-2</v>
      </c>
      <c r="J67">
        <v>0</v>
      </c>
      <c r="K67">
        <v>0</v>
      </c>
      <c r="L67">
        <v>988</v>
      </c>
    </row>
    <row r="68" spans="1:12" x14ac:dyDescent="0.25">
      <c r="A68" s="8">
        <v>45383</v>
      </c>
      <c r="B68" s="41">
        <v>7431009206804</v>
      </c>
      <c r="C68" t="s">
        <v>13</v>
      </c>
      <c r="D68">
        <v>1494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1494</v>
      </c>
    </row>
    <row r="69" spans="1:12" x14ac:dyDescent="0.25">
      <c r="A69" s="8">
        <v>45383</v>
      </c>
      <c r="B69" s="41" t="s">
        <v>61</v>
      </c>
      <c r="C69" t="s">
        <v>118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8">
        <v>45383</v>
      </c>
      <c r="B70" s="41">
        <v>7431009204985</v>
      </c>
      <c r="C70" t="s">
        <v>14</v>
      </c>
      <c r="D70">
        <v>444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444</v>
      </c>
    </row>
    <row r="71" spans="1:12" x14ac:dyDescent="0.25">
      <c r="A71" s="8">
        <v>45383</v>
      </c>
      <c r="B71" s="41">
        <v>7434002550000</v>
      </c>
      <c r="C71" t="s">
        <v>15</v>
      </c>
      <c r="D71">
        <v>9120</v>
      </c>
      <c r="E71">
        <v>0</v>
      </c>
      <c r="F71">
        <v>0</v>
      </c>
      <c r="G71">
        <v>0</v>
      </c>
      <c r="H71">
        <v>0</v>
      </c>
      <c r="I71">
        <v>-2</v>
      </c>
      <c r="J71">
        <v>0</v>
      </c>
      <c r="K71">
        <v>0</v>
      </c>
      <c r="L71">
        <v>9118</v>
      </c>
    </row>
    <row r="72" spans="1:12" x14ac:dyDescent="0.25">
      <c r="A72" s="8">
        <v>45383</v>
      </c>
      <c r="B72" s="41">
        <v>7431009204824</v>
      </c>
      <c r="C72" t="s">
        <v>16</v>
      </c>
      <c r="D72">
        <v>6245</v>
      </c>
      <c r="E72">
        <v>0</v>
      </c>
      <c r="F72">
        <v>0</v>
      </c>
      <c r="G72">
        <v>0</v>
      </c>
      <c r="H72">
        <v>0</v>
      </c>
      <c r="I72">
        <v>-2</v>
      </c>
      <c r="J72">
        <v>0</v>
      </c>
      <c r="K72">
        <v>0</v>
      </c>
      <c r="L72">
        <v>6243</v>
      </c>
    </row>
    <row r="73" spans="1:12" x14ac:dyDescent="0.25">
      <c r="A73" s="8">
        <v>45383</v>
      </c>
      <c r="B73" s="41">
        <v>7434002550028</v>
      </c>
      <c r="C73" t="s">
        <v>17</v>
      </c>
      <c r="D73">
        <v>7380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7380</v>
      </c>
    </row>
    <row r="74" spans="1:12" x14ac:dyDescent="0.25">
      <c r="A74" s="8">
        <v>45383</v>
      </c>
      <c r="B74" s="41">
        <v>7434002551490</v>
      </c>
      <c r="C74" t="s">
        <v>18</v>
      </c>
      <c r="D74">
        <v>3867</v>
      </c>
      <c r="E74">
        <v>0</v>
      </c>
      <c r="F74">
        <v>0</v>
      </c>
      <c r="G74">
        <v>0</v>
      </c>
      <c r="H74">
        <v>0</v>
      </c>
      <c r="I74">
        <v>-2</v>
      </c>
      <c r="J74">
        <v>0</v>
      </c>
      <c r="K74">
        <v>0</v>
      </c>
      <c r="L74">
        <v>3865</v>
      </c>
    </row>
    <row r="75" spans="1:12" x14ac:dyDescent="0.25">
      <c r="A75" s="8">
        <v>45383</v>
      </c>
      <c r="B75" s="41">
        <v>7434002551506</v>
      </c>
      <c r="C75" t="s">
        <v>25</v>
      </c>
      <c r="D75">
        <v>3867</v>
      </c>
      <c r="E75">
        <v>0</v>
      </c>
      <c r="F75">
        <v>0</v>
      </c>
      <c r="G75">
        <v>0</v>
      </c>
      <c r="H75">
        <v>0</v>
      </c>
      <c r="I75">
        <v>-2</v>
      </c>
      <c r="J75">
        <v>0</v>
      </c>
      <c r="K75">
        <v>0</v>
      </c>
      <c r="L75">
        <v>3865</v>
      </c>
    </row>
    <row r="76" spans="1:12" x14ac:dyDescent="0.25">
      <c r="A76" s="8">
        <v>45383</v>
      </c>
      <c r="B76" s="41">
        <v>7434002552640</v>
      </c>
      <c r="C76" t="s">
        <v>19</v>
      </c>
      <c r="D76">
        <v>844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844</v>
      </c>
    </row>
    <row r="77" spans="1:12" x14ac:dyDescent="0.25">
      <c r="A77" s="8">
        <v>45383</v>
      </c>
      <c r="B77" s="41">
        <v>7431009205050</v>
      </c>
      <c r="C77" t="s">
        <v>20</v>
      </c>
      <c r="D77">
        <v>350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350</v>
      </c>
    </row>
    <row r="78" spans="1:12" x14ac:dyDescent="0.25">
      <c r="A78" s="8">
        <v>45383</v>
      </c>
      <c r="B78" s="41" t="s">
        <v>61</v>
      </c>
      <c r="C78" t="s">
        <v>119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8">
        <v>45383</v>
      </c>
      <c r="B79" s="41">
        <v>9999999999991</v>
      </c>
      <c r="C79" t="s">
        <v>57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8">
        <v>45383</v>
      </c>
      <c r="B80" s="41">
        <v>9999999999992</v>
      </c>
      <c r="C80" t="s">
        <v>58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8">
        <v>45383</v>
      </c>
      <c r="B81" s="41">
        <v>7431009207467</v>
      </c>
      <c r="C81" t="s">
        <v>123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s="8">
        <v>45383</v>
      </c>
      <c r="B82" s="41">
        <v>7431009207504</v>
      </c>
      <c r="C82" t="s">
        <v>21</v>
      </c>
      <c r="D82">
        <v>9724</v>
      </c>
      <c r="E82">
        <v>0</v>
      </c>
      <c r="F82">
        <v>0</v>
      </c>
      <c r="G82">
        <v>0</v>
      </c>
      <c r="H82">
        <v>0</v>
      </c>
      <c r="I82">
        <v>-2</v>
      </c>
      <c r="J82">
        <v>0</v>
      </c>
      <c r="K82">
        <v>0</v>
      </c>
      <c r="L82">
        <v>9722</v>
      </c>
    </row>
    <row r="83" spans="1:12" x14ac:dyDescent="0.25">
      <c r="A83" s="8">
        <v>45383</v>
      </c>
      <c r="B83" s="41">
        <v>7431009207481</v>
      </c>
      <c r="C83" t="s">
        <v>22</v>
      </c>
      <c r="D83">
        <v>9727</v>
      </c>
      <c r="E83">
        <v>0</v>
      </c>
      <c r="F83">
        <v>0</v>
      </c>
      <c r="G83">
        <v>0</v>
      </c>
      <c r="H83">
        <v>0</v>
      </c>
      <c r="I83">
        <v>-2</v>
      </c>
      <c r="J83">
        <v>0</v>
      </c>
      <c r="K83">
        <v>0</v>
      </c>
      <c r="L83">
        <v>9725</v>
      </c>
    </row>
    <row r="84" spans="1:12" x14ac:dyDescent="0.25">
      <c r="A84" s="8">
        <v>45383</v>
      </c>
      <c r="B84" s="41">
        <v>7431009207498</v>
      </c>
      <c r="C84" t="s">
        <v>23</v>
      </c>
      <c r="D84">
        <v>9722</v>
      </c>
      <c r="E84">
        <v>0</v>
      </c>
      <c r="F84">
        <v>0</v>
      </c>
      <c r="G84">
        <v>0</v>
      </c>
      <c r="H84">
        <v>0</v>
      </c>
      <c r="I84">
        <v>-2</v>
      </c>
      <c r="J84">
        <v>0</v>
      </c>
      <c r="K84">
        <v>0</v>
      </c>
      <c r="L84">
        <v>9720</v>
      </c>
    </row>
    <row r="85" spans="1:12" x14ac:dyDescent="0.25">
      <c r="A85" s="8">
        <v>45383</v>
      </c>
      <c r="B85" s="41">
        <v>7431009207474</v>
      </c>
      <c r="C85" t="s">
        <v>24</v>
      </c>
      <c r="D85">
        <v>9723</v>
      </c>
      <c r="E85">
        <v>0</v>
      </c>
      <c r="F85">
        <v>0</v>
      </c>
      <c r="G85">
        <v>0</v>
      </c>
      <c r="H85">
        <v>0</v>
      </c>
      <c r="I85">
        <v>-2</v>
      </c>
      <c r="J85">
        <v>0</v>
      </c>
      <c r="K85">
        <v>0</v>
      </c>
      <c r="L85">
        <v>9721</v>
      </c>
    </row>
    <row r="86" spans="1:12" x14ac:dyDescent="0.25">
      <c r="A86" s="8">
        <v>45413</v>
      </c>
      <c r="B86" s="41">
        <v>7431009205975</v>
      </c>
      <c r="C86" t="s">
        <v>10</v>
      </c>
      <c r="D86">
        <v>973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973</v>
      </c>
    </row>
    <row r="87" spans="1:12" x14ac:dyDescent="0.25">
      <c r="A87" s="8">
        <v>45413</v>
      </c>
      <c r="B87" s="41">
        <v>7431009205968</v>
      </c>
      <c r="C87" t="s">
        <v>11</v>
      </c>
      <c r="D87">
        <v>988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988</v>
      </c>
    </row>
    <row r="88" spans="1:12" x14ac:dyDescent="0.25">
      <c r="A88" s="8">
        <v>45413</v>
      </c>
      <c r="B88" s="41">
        <v>7431009204879</v>
      </c>
      <c r="C88" t="s">
        <v>12</v>
      </c>
      <c r="D88">
        <v>988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988</v>
      </c>
    </row>
    <row r="89" spans="1:12" x14ac:dyDescent="0.25">
      <c r="A89" s="8">
        <v>45413</v>
      </c>
      <c r="B89" s="41">
        <v>7431009206804</v>
      </c>
      <c r="C89" t="s">
        <v>13</v>
      </c>
      <c r="D89">
        <v>1494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1494</v>
      </c>
    </row>
    <row r="90" spans="1:12" x14ac:dyDescent="0.25">
      <c r="A90" s="8">
        <v>45413</v>
      </c>
      <c r="B90" s="41" t="s">
        <v>61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s="8">
        <v>45413</v>
      </c>
      <c r="B91" s="41">
        <v>7431009204985</v>
      </c>
      <c r="C91" t="s">
        <v>14</v>
      </c>
      <c r="D91">
        <v>444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444</v>
      </c>
    </row>
    <row r="92" spans="1:12" x14ac:dyDescent="0.25">
      <c r="A92" s="8">
        <v>45413</v>
      </c>
      <c r="B92" s="41">
        <v>7434002550000</v>
      </c>
      <c r="C92" t="s">
        <v>15</v>
      </c>
      <c r="D92">
        <v>9118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9118</v>
      </c>
    </row>
    <row r="93" spans="1:12" x14ac:dyDescent="0.25">
      <c r="A93" s="8">
        <v>45413</v>
      </c>
      <c r="B93" s="41">
        <v>7431009204824</v>
      </c>
      <c r="C93" t="s">
        <v>16</v>
      </c>
      <c r="D93">
        <v>6243</v>
      </c>
      <c r="E93">
        <v>0</v>
      </c>
      <c r="F93">
        <v>-2</v>
      </c>
      <c r="G93">
        <v>0</v>
      </c>
      <c r="H93">
        <v>0</v>
      </c>
      <c r="I93">
        <v>0</v>
      </c>
      <c r="J93">
        <v>0</v>
      </c>
      <c r="K93">
        <v>0</v>
      </c>
      <c r="L93">
        <v>6241</v>
      </c>
    </row>
    <row r="94" spans="1:12" x14ac:dyDescent="0.25">
      <c r="A94" s="8">
        <v>45413</v>
      </c>
      <c r="B94" s="41">
        <v>7434002550028</v>
      </c>
      <c r="C94" t="s">
        <v>17</v>
      </c>
      <c r="D94">
        <v>7380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7380</v>
      </c>
    </row>
    <row r="95" spans="1:12" x14ac:dyDescent="0.25">
      <c r="A95" s="8">
        <v>45413</v>
      </c>
      <c r="B95" s="41">
        <v>7434002551490</v>
      </c>
      <c r="C95" t="s">
        <v>18</v>
      </c>
      <c r="D95">
        <v>3865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3865</v>
      </c>
    </row>
    <row r="96" spans="1:12" x14ac:dyDescent="0.25">
      <c r="A96" s="8">
        <v>45413</v>
      </c>
      <c r="B96" s="41">
        <v>7434002551506</v>
      </c>
      <c r="C96" t="s">
        <v>25</v>
      </c>
      <c r="D96">
        <v>3865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3865</v>
      </c>
    </row>
    <row r="97" spans="1:12" x14ac:dyDescent="0.25">
      <c r="A97" s="8">
        <v>45413</v>
      </c>
      <c r="B97" s="41">
        <v>7434002552640</v>
      </c>
      <c r="C97" t="s">
        <v>19</v>
      </c>
      <c r="D97">
        <v>844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844</v>
      </c>
    </row>
    <row r="98" spans="1:12" x14ac:dyDescent="0.25">
      <c r="A98" s="8">
        <v>45413</v>
      </c>
      <c r="B98" s="41">
        <v>7431009205050</v>
      </c>
      <c r="C98" t="s">
        <v>20</v>
      </c>
      <c r="D98">
        <v>350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350</v>
      </c>
    </row>
    <row r="99" spans="1:12" x14ac:dyDescent="0.25">
      <c r="A99" s="8">
        <v>45413</v>
      </c>
      <c r="B99" s="41" t="s">
        <v>61</v>
      </c>
      <c r="C99" t="s">
        <v>119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s="8">
        <v>45413</v>
      </c>
      <c r="B100" s="41">
        <v>9999999999991</v>
      </c>
      <c r="C100" t="s">
        <v>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8">
        <v>45413</v>
      </c>
      <c r="B101" s="41">
        <v>9999999999992</v>
      </c>
      <c r="C101" t="s">
        <v>58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s="8">
        <v>45413</v>
      </c>
      <c r="B102" s="41">
        <v>7431009207467</v>
      </c>
      <c r="C102" t="s">
        <v>123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8">
        <v>45413</v>
      </c>
      <c r="B103" s="41">
        <v>7431009207504</v>
      </c>
      <c r="C103" t="s">
        <v>21</v>
      </c>
      <c r="D103">
        <v>9722</v>
      </c>
      <c r="E103">
        <v>0</v>
      </c>
      <c r="F103">
        <v>-253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9469</v>
      </c>
    </row>
    <row r="104" spans="1:12" x14ac:dyDescent="0.25">
      <c r="A104" s="8">
        <v>45413</v>
      </c>
      <c r="B104" s="41">
        <v>7431009207481</v>
      </c>
      <c r="C104" t="s">
        <v>22</v>
      </c>
      <c r="D104">
        <v>9725</v>
      </c>
      <c r="E104">
        <v>0</v>
      </c>
      <c r="F104">
        <v>-18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9707</v>
      </c>
    </row>
    <row r="105" spans="1:12" x14ac:dyDescent="0.25">
      <c r="A105" s="8">
        <v>45413</v>
      </c>
      <c r="B105" s="41">
        <v>7431009207498</v>
      </c>
      <c r="C105" t="s">
        <v>23</v>
      </c>
      <c r="D105">
        <v>9720</v>
      </c>
      <c r="E105">
        <v>0</v>
      </c>
      <c r="F105">
        <v>-9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9711</v>
      </c>
    </row>
    <row r="106" spans="1:12" x14ac:dyDescent="0.25">
      <c r="A106" s="8">
        <v>45413</v>
      </c>
      <c r="B106" s="41">
        <v>7431009207474</v>
      </c>
      <c r="C106" t="s">
        <v>24</v>
      </c>
      <c r="D106">
        <v>9721</v>
      </c>
      <c r="E106">
        <v>0</v>
      </c>
      <c r="F106">
        <v>-11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9710</v>
      </c>
    </row>
    <row r="107" spans="1:12" x14ac:dyDescent="0.25">
      <c r="A107" s="8">
        <v>45444</v>
      </c>
      <c r="B107" s="41">
        <v>7431009205975</v>
      </c>
      <c r="C107" t="s">
        <v>10</v>
      </c>
      <c r="D107">
        <v>973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973</v>
      </c>
    </row>
    <row r="108" spans="1:12" x14ac:dyDescent="0.25">
      <c r="A108" s="8">
        <v>45444</v>
      </c>
      <c r="B108" s="41">
        <v>7431009205968</v>
      </c>
      <c r="C108" t="s">
        <v>11</v>
      </c>
      <c r="D108">
        <v>988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988</v>
      </c>
    </row>
    <row r="109" spans="1:12" x14ac:dyDescent="0.25">
      <c r="A109" s="8">
        <v>45444</v>
      </c>
      <c r="B109" s="41">
        <v>7431009204879</v>
      </c>
      <c r="C109" t="s">
        <v>12</v>
      </c>
      <c r="D109">
        <v>988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988</v>
      </c>
    </row>
    <row r="110" spans="1:12" x14ac:dyDescent="0.25">
      <c r="A110" s="8">
        <v>45444</v>
      </c>
      <c r="B110" s="41">
        <v>7431009206804</v>
      </c>
      <c r="C110" t="s">
        <v>13</v>
      </c>
      <c r="D110">
        <v>1494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1494</v>
      </c>
    </row>
    <row r="111" spans="1:12" x14ac:dyDescent="0.25">
      <c r="A111" s="8">
        <v>45444</v>
      </c>
      <c r="B111" s="41" t="s">
        <v>61</v>
      </c>
      <c r="C111" t="s">
        <v>118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8">
        <v>45444</v>
      </c>
      <c r="B112" s="41">
        <v>7431009204985</v>
      </c>
      <c r="C112" t="s">
        <v>14</v>
      </c>
      <c r="D112">
        <v>444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444</v>
      </c>
    </row>
    <row r="113" spans="1:12" x14ac:dyDescent="0.25">
      <c r="A113" s="8">
        <v>45444</v>
      </c>
      <c r="B113" s="41">
        <v>7434002550000</v>
      </c>
      <c r="C113" t="s">
        <v>15</v>
      </c>
      <c r="D113">
        <v>9118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9118</v>
      </c>
    </row>
    <row r="114" spans="1:12" x14ac:dyDescent="0.25">
      <c r="A114" s="8">
        <v>45444</v>
      </c>
      <c r="B114" s="41">
        <v>7431009204824</v>
      </c>
      <c r="C114" t="s">
        <v>16</v>
      </c>
      <c r="D114">
        <v>6241</v>
      </c>
      <c r="E114">
        <v>0</v>
      </c>
      <c r="F114">
        <v>-24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6217</v>
      </c>
    </row>
    <row r="115" spans="1:12" x14ac:dyDescent="0.25">
      <c r="A115" s="8">
        <v>45444</v>
      </c>
      <c r="B115" s="41">
        <v>7434002550028</v>
      </c>
      <c r="C115" t="s">
        <v>17</v>
      </c>
      <c r="D115">
        <v>7380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7380</v>
      </c>
    </row>
    <row r="116" spans="1:12" x14ac:dyDescent="0.25">
      <c r="A116" s="8">
        <v>45444</v>
      </c>
      <c r="B116" s="41">
        <v>7434002551490</v>
      </c>
      <c r="C116" t="s">
        <v>18</v>
      </c>
      <c r="D116">
        <v>3865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3865</v>
      </c>
    </row>
    <row r="117" spans="1:12" x14ac:dyDescent="0.25">
      <c r="A117" s="8">
        <v>45444</v>
      </c>
      <c r="B117" s="41">
        <v>7434002551506</v>
      </c>
      <c r="C117" t="s">
        <v>25</v>
      </c>
      <c r="D117">
        <v>3865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3865</v>
      </c>
    </row>
    <row r="118" spans="1:12" x14ac:dyDescent="0.25">
      <c r="A118" s="8">
        <v>45444</v>
      </c>
      <c r="B118" s="41">
        <v>7434002552640</v>
      </c>
      <c r="C118" t="s">
        <v>19</v>
      </c>
      <c r="D118">
        <v>844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844</v>
      </c>
    </row>
    <row r="119" spans="1:12" x14ac:dyDescent="0.25">
      <c r="A119" s="8">
        <v>45444</v>
      </c>
      <c r="B119" s="41">
        <v>7431009205050</v>
      </c>
      <c r="C119" t="s">
        <v>20</v>
      </c>
      <c r="D119">
        <v>350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350</v>
      </c>
    </row>
    <row r="120" spans="1:12" x14ac:dyDescent="0.25">
      <c r="A120" s="8">
        <v>45444</v>
      </c>
      <c r="B120" s="41" t="s">
        <v>61</v>
      </c>
      <c r="C120" t="s">
        <v>119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8">
        <v>45444</v>
      </c>
      <c r="B121" s="41">
        <v>9999999999991</v>
      </c>
      <c r="C121" t="s">
        <v>57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8">
        <v>45444</v>
      </c>
      <c r="B122" s="41">
        <v>9999999999992</v>
      </c>
      <c r="C122" t="s">
        <v>58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8">
        <v>45444</v>
      </c>
      <c r="B123" s="41">
        <v>7431009207467</v>
      </c>
      <c r="C123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8">
        <v>45444</v>
      </c>
      <c r="B124" s="41">
        <v>7431009207504</v>
      </c>
      <c r="C124" t="s">
        <v>21</v>
      </c>
      <c r="D124">
        <v>9469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9469</v>
      </c>
    </row>
    <row r="125" spans="1:12" x14ac:dyDescent="0.25">
      <c r="A125" s="8">
        <v>45444</v>
      </c>
      <c r="B125" s="41">
        <v>7431009207481</v>
      </c>
      <c r="C125" t="s">
        <v>22</v>
      </c>
      <c r="D125">
        <v>9707</v>
      </c>
      <c r="E125">
        <v>0</v>
      </c>
      <c r="F125">
        <v>-240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9467</v>
      </c>
    </row>
    <row r="126" spans="1:12" x14ac:dyDescent="0.25">
      <c r="A126" s="8">
        <v>45444</v>
      </c>
      <c r="B126" s="41">
        <v>7431009207498</v>
      </c>
      <c r="C126" t="s">
        <v>23</v>
      </c>
      <c r="D126">
        <v>9711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9711</v>
      </c>
    </row>
    <row r="127" spans="1:12" x14ac:dyDescent="0.25">
      <c r="A127" s="8">
        <v>45444</v>
      </c>
      <c r="B127" s="41">
        <v>7431009207474</v>
      </c>
      <c r="C127" t="s">
        <v>24</v>
      </c>
      <c r="D127">
        <v>9710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9710</v>
      </c>
    </row>
    <row r="128" spans="1:12" x14ac:dyDescent="0.25">
      <c r="A128" s="8">
        <v>45474</v>
      </c>
      <c r="B128" s="41">
        <v>7431009205975</v>
      </c>
      <c r="C128" t="s">
        <v>10</v>
      </c>
      <c r="D128">
        <v>973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973</v>
      </c>
    </row>
    <row r="129" spans="1:12" x14ac:dyDescent="0.25">
      <c r="A129" s="8">
        <v>45474</v>
      </c>
      <c r="B129" s="41">
        <v>7431009205968</v>
      </c>
      <c r="C129" t="s">
        <v>11</v>
      </c>
      <c r="D129">
        <v>988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988</v>
      </c>
    </row>
    <row r="130" spans="1:12" x14ac:dyDescent="0.25">
      <c r="A130" s="8">
        <v>45474</v>
      </c>
      <c r="B130" s="41">
        <v>7431009204879</v>
      </c>
      <c r="C130" t="s">
        <v>12</v>
      </c>
      <c r="D130">
        <v>988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988</v>
      </c>
    </row>
    <row r="131" spans="1:12" x14ac:dyDescent="0.25">
      <c r="A131" s="8">
        <v>45474</v>
      </c>
      <c r="B131" s="41">
        <v>7431009206804</v>
      </c>
      <c r="C131" t="s">
        <v>13</v>
      </c>
      <c r="D131">
        <v>1494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1494</v>
      </c>
    </row>
    <row r="132" spans="1:12" x14ac:dyDescent="0.25">
      <c r="A132" s="8">
        <v>45474</v>
      </c>
      <c r="B132" s="41" t="s">
        <v>61</v>
      </c>
      <c r="C132" t="s">
        <v>118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s="8">
        <v>45474</v>
      </c>
      <c r="B133" s="41">
        <v>7431009204985</v>
      </c>
      <c r="C133" t="s">
        <v>14</v>
      </c>
      <c r="D133">
        <v>444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444</v>
      </c>
    </row>
    <row r="134" spans="1:12" x14ac:dyDescent="0.25">
      <c r="A134" s="8">
        <v>45474</v>
      </c>
      <c r="B134" s="41">
        <v>7434002550000</v>
      </c>
      <c r="C134" t="s">
        <v>15</v>
      </c>
      <c r="D134">
        <v>9118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9118</v>
      </c>
    </row>
    <row r="135" spans="1:12" x14ac:dyDescent="0.25">
      <c r="A135" s="8">
        <v>45474</v>
      </c>
      <c r="B135" s="41">
        <v>7431009204824</v>
      </c>
      <c r="C135" t="s">
        <v>16</v>
      </c>
      <c r="D135">
        <v>6217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6217</v>
      </c>
    </row>
    <row r="136" spans="1:12" x14ac:dyDescent="0.25">
      <c r="A136" s="8">
        <v>45474</v>
      </c>
      <c r="B136" s="41">
        <v>7434002550028</v>
      </c>
      <c r="C136" t="s">
        <v>17</v>
      </c>
      <c r="D136">
        <v>7380</v>
      </c>
      <c r="E136">
        <v>0</v>
      </c>
      <c r="F136">
        <v>-1386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5994</v>
      </c>
    </row>
    <row r="137" spans="1:12" x14ac:dyDescent="0.25">
      <c r="A137" s="8">
        <v>45474</v>
      </c>
      <c r="B137" s="41">
        <v>7434002551490</v>
      </c>
      <c r="C137" t="s">
        <v>18</v>
      </c>
      <c r="D137">
        <v>3865</v>
      </c>
      <c r="E137">
        <v>0</v>
      </c>
      <c r="F137">
        <v>-1410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2455</v>
      </c>
    </row>
    <row r="138" spans="1:12" x14ac:dyDescent="0.25">
      <c r="A138" s="8">
        <v>45474</v>
      </c>
      <c r="B138" s="41">
        <v>7434002551506</v>
      </c>
      <c r="C138" t="s">
        <v>25</v>
      </c>
      <c r="D138">
        <v>3865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3865</v>
      </c>
    </row>
    <row r="139" spans="1:12" x14ac:dyDescent="0.25">
      <c r="A139" s="8">
        <v>45474</v>
      </c>
      <c r="B139" s="41">
        <v>7434002552640</v>
      </c>
      <c r="C139" t="s">
        <v>19</v>
      </c>
      <c r="D139">
        <v>844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844</v>
      </c>
    </row>
    <row r="140" spans="1:12" x14ac:dyDescent="0.25">
      <c r="A140" s="8">
        <v>45474</v>
      </c>
      <c r="B140" s="41">
        <v>7431009205050</v>
      </c>
      <c r="C140" t="s">
        <v>20</v>
      </c>
      <c r="D140">
        <v>350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350</v>
      </c>
    </row>
    <row r="141" spans="1:12" x14ac:dyDescent="0.25">
      <c r="A141" s="8">
        <v>45474</v>
      </c>
      <c r="B141" s="41" t="s">
        <v>61</v>
      </c>
      <c r="C141" t="s">
        <v>119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8">
        <v>45474</v>
      </c>
      <c r="B142" s="41">
        <v>9999999999991</v>
      </c>
      <c r="C142" t="s">
        <v>57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8">
        <v>45474</v>
      </c>
      <c r="B143" s="41">
        <v>9999999999992</v>
      </c>
      <c r="C143" t="s">
        <v>58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8">
        <v>45474</v>
      </c>
      <c r="B144" s="41">
        <v>7431009207467</v>
      </c>
      <c r="C144" t="s">
        <v>123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8">
        <v>45474</v>
      </c>
      <c r="B145" s="41">
        <v>7431009207504</v>
      </c>
      <c r="C145" t="s">
        <v>21</v>
      </c>
      <c r="D145">
        <v>9469</v>
      </c>
      <c r="E145">
        <v>0</v>
      </c>
      <c r="F145">
        <v>-240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9229</v>
      </c>
    </row>
    <row r="146" spans="1:12" x14ac:dyDescent="0.25">
      <c r="A146" s="8">
        <v>45474</v>
      </c>
      <c r="B146" s="41">
        <v>7431009207481</v>
      </c>
      <c r="C146" t="s">
        <v>22</v>
      </c>
      <c r="D146">
        <v>9467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9467</v>
      </c>
    </row>
    <row r="147" spans="1:12" x14ac:dyDescent="0.25">
      <c r="A147" s="8">
        <v>45474</v>
      </c>
      <c r="B147" s="41">
        <v>7431009207498</v>
      </c>
      <c r="C147" t="s">
        <v>23</v>
      </c>
      <c r="D147">
        <v>9711</v>
      </c>
      <c r="E147">
        <v>0</v>
      </c>
      <c r="F147">
        <v>-5280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4431</v>
      </c>
    </row>
    <row r="148" spans="1:12" x14ac:dyDescent="0.25">
      <c r="A148" s="8">
        <v>45474</v>
      </c>
      <c r="B148" s="41">
        <v>7431009207474</v>
      </c>
      <c r="C148" t="s">
        <v>24</v>
      </c>
      <c r="D148">
        <v>9710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9710</v>
      </c>
    </row>
    <row r="149" spans="1:12" x14ac:dyDescent="0.25">
      <c r="A149" s="8">
        <v>45505</v>
      </c>
      <c r="B149" s="41">
        <v>7431009205975</v>
      </c>
      <c r="C149" t="s">
        <v>10</v>
      </c>
      <c r="D149">
        <v>973</v>
      </c>
      <c r="E149">
        <v>0</v>
      </c>
      <c r="F149">
        <v>-12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961</v>
      </c>
    </row>
    <row r="150" spans="1:12" x14ac:dyDescent="0.25">
      <c r="A150" s="8">
        <v>45505</v>
      </c>
      <c r="B150" s="41">
        <v>7431009205968</v>
      </c>
      <c r="C150" t="s">
        <v>11</v>
      </c>
      <c r="D150">
        <v>988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988</v>
      </c>
    </row>
    <row r="151" spans="1:12" x14ac:dyDescent="0.25">
      <c r="A151" s="8">
        <v>45505</v>
      </c>
      <c r="B151" s="41">
        <v>7431009204879</v>
      </c>
      <c r="C151" t="s">
        <v>12</v>
      </c>
      <c r="D151">
        <v>988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988</v>
      </c>
    </row>
    <row r="152" spans="1:12" x14ac:dyDescent="0.25">
      <c r="A152" s="8">
        <v>45505</v>
      </c>
      <c r="B152" s="41">
        <v>7431009206804</v>
      </c>
      <c r="C152" t="s">
        <v>13</v>
      </c>
      <c r="D152">
        <v>1494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1494</v>
      </c>
    </row>
    <row r="153" spans="1:12" x14ac:dyDescent="0.25">
      <c r="A153" s="8">
        <v>45505</v>
      </c>
      <c r="B153" s="41" t="s">
        <v>61</v>
      </c>
      <c r="C153" t="s">
        <v>118</v>
      </c>
      <c r="D153">
        <v>0</v>
      </c>
      <c r="E153">
        <v>81600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81600</v>
      </c>
    </row>
    <row r="154" spans="1:12" x14ac:dyDescent="0.25">
      <c r="A154" s="8">
        <v>45505</v>
      </c>
      <c r="B154" s="41">
        <v>7431009204985</v>
      </c>
      <c r="C154" t="s">
        <v>14</v>
      </c>
      <c r="D154">
        <v>444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444</v>
      </c>
    </row>
    <row r="155" spans="1:12" x14ac:dyDescent="0.25">
      <c r="A155" s="8">
        <v>45505</v>
      </c>
      <c r="B155" s="41">
        <v>7434002550000</v>
      </c>
      <c r="C155" t="s">
        <v>15</v>
      </c>
      <c r="D155">
        <v>9118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9118</v>
      </c>
    </row>
    <row r="156" spans="1:12" x14ac:dyDescent="0.25">
      <c r="A156" s="8">
        <v>45505</v>
      </c>
      <c r="B156" s="41">
        <v>7431009204824</v>
      </c>
      <c r="C156" t="s">
        <v>16</v>
      </c>
      <c r="D156">
        <v>6217</v>
      </c>
      <c r="E156">
        <v>0</v>
      </c>
      <c r="F156">
        <v>-2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6215</v>
      </c>
    </row>
    <row r="157" spans="1:12" x14ac:dyDescent="0.25">
      <c r="A157" s="8">
        <v>45505</v>
      </c>
      <c r="B157" s="41">
        <v>7434002550028</v>
      </c>
      <c r="C157" t="s">
        <v>17</v>
      </c>
      <c r="D157">
        <v>5994</v>
      </c>
      <c r="E157">
        <v>0</v>
      </c>
      <c r="F157">
        <v>-390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5604</v>
      </c>
    </row>
    <row r="158" spans="1:12" x14ac:dyDescent="0.25">
      <c r="A158" s="8">
        <v>45505</v>
      </c>
      <c r="B158" s="41">
        <v>7434002551490</v>
      </c>
      <c r="C158" t="s">
        <v>18</v>
      </c>
      <c r="D158">
        <v>2455</v>
      </c>
      <c r="E158">
        <v>0</v>
      </c>
      <c r="F158">
        <v>-294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2161</v>
      </c>
    </row>
    <row r="159" spans="1:12" x14ac:dyDescent="0.25">
      <c r="A159" s="8">
        <v>45505</v>
      </c>
      <c r="B159" s="41">
        <v>7434002551506</v>
      </c>
      <c r="C159" t="s">
        <v>25</v>
      </c>
      <c r="D159">
        <v>3865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3865</v>
      </c>
    </row>
    <row r="160" spans="1:12" x14ac:dyDescent="0.25">
      <c r="A160" s="8">
        <v>45505</v>
      </c>
      <c r="B160" s="41">
        <v>7434002552640</v>
      </c>
      <c r="C160" t="s">
        <v>19</v>
      </c>
      <c r="D160">
        <v>844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844</v>
      </c>
    </row>
    <row r="161" spans="1:12" x14ac:dyDescent="0.25">
      <c r="A161" s="8">
        <v>45505</v>
      </c>
      <c r="B161" s="41">
        <v>7431009205050</v>
      </c>
      <c r="C161" t="s">
        <v>20</v>
      </c>
      <c r="D161">
        <v>350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350</v>
      </c>
    </row>
    <row r="162" spans="1:12" x14ac:dyDescent="0.25">
      <c r="A162" s="8">
        <v>45505</v>
      </c>
      <c r="B162" s="41" t="s">
        <v>61</v>
      </c>
      <c r="C162" t="s">
        <v>119</v>
      </c>
      <c r="D162">
        <v>0</v>
      </c>
      <c r="E162">
        <v>8720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8720</v>
      </c>
    </row>
    <row r="163" spans="1:12" x14ac:dyDescent="0.25">
      <c r="A163" s="8">
        <v>45505</v>
      </c>
      <c r="B163" s="41">
        <v>9999999999991</v>
      </c>
      <c r="C163" t="s">
        <v>57</v>
      </c>
      <c r="D163">
        <v>0</v>
      </c>
      <c r="E163">
        <v>231096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231096</v>
      </c>
    </row>
    <row r="164" spans="1:12" x14ac:dyDescent="0.25">
      <c r="A164" s="8">
        <v>45505</v>
      </c>
      <c r="B164" s="41">
        <v>9999999999992</v>
      </c>
      <c r="C164" t="s">
        <v>58</v>
      </c>
      <c r="D164">
        <v>0</v>
      </c>
      <c r="E164">
        <v>114504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114504</v>
      </c>
    </row>
    <row r="165" spans="1:12" x14ac:dyDescent="0.25">
      <c r="A165" s="8">
        <v>45505</v>
      </c>
      <c r="B165" s="41">
        <v>7431009207467</v>
      </c>
      <c r="C165" t="s">
        <v>123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8">
        <v>45505</v>
      </c>
      <c r="B166" s="41">
        <v>7431009207504</v>
      </c>
      <c r="C166" t="s">
        <v>21</v>
      </c>
      <c r="D166">
        <v>9229</v>
      </c>
      <c r="E166">
        <v>0</v>
      </c>
      <c r="F166">
        <v>-243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8986</v>
      </c>
    </row>
    <row r="167" spans="1:12" x14ac:dyDescent="0.25">
      <c r="A167" s="8">
        <v>45505</v>
      </c>
      <c r="B167" s="41">
        <v>7431009207481</v>
      </c>
      <c r="C167" t="s">
        <v>22</v>
      </c>
      <c r="D167">
        <v>9467</v>
      </c>
      <c r="E167">
        <v>0</v>
      </c>
      <c r="F167">
        <v>-240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9227</v>
      </c>
    </row>
    <row r="168" spans="1:12" x14ac:dyDescent="0.25">
      <c r="A168" s="8">
        <v>45505</v>
      </c>
      <c r="B168" s="41">
        <v>7431009207498</v>
      </c>
      <c r="C168" t="s">
        <v>23</v>
      </c>
      <c r="D168">
        <v>4431</v>
      </c>
      <c r="E168">
        <v>0</v>
      </c>
      <c r="F168">
        <v>-2881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1550</v>
      </c>
    </row>
    <row r="169" spans="1:12" x14ac:dyDescent="0.25">
      <c r="A169" s="8">
        <v>45505</v>
      </c>
      <c r="B169" s="41">
        <v>7431009207474</v>
      </c>
      <c r="C169" t="s">
        <v>24</v>
      </c>
      <c r="D169">
        <v>9710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9710</v>
      </c>
    </row>
    <row r="170" spans="1:12" x14ac:dyDescent="0.25">
      <c r="A170" s="8">
        <v>45536</v>
      </c>
      <c r="B170" s="41">
        <v>7431009205975</v>
      </c>
      <c r="C170" t="s">
        <v>10</v>
      </c>
      <c r="D170">
        <v>961</v>
      </c>
      <c r="E170">
        <v>0</v>
      </c>
      <c r="F170">
        <v>-36</v>
      </c>
      <c r="G170">
        <v>0</v>
      </c>
      <c r="H170">
        <v>0</v>
      </c>
      <c r="I170">
        <v>-1</v>
      </c>
      <c r="J170">
        <v>0</v>
      </c>
      <c r="K170">
        <v>0</v>
      </c>
      <c r="L170">
        <v>924</v>
      </c>
    </row>
    <row r="171" spans="1:12" x14ac:dyDescent="0.25">
      <c r="A171" s="8">
        <v>45536</v>
      </c>
      <c r="B171" s="41">
        <v>7431009205968</v>
      </c>
      <c r="C171" t="s">
        <v>11</v>
      </c>
      <c r="D171">
        <v>988</v>
      </c>
      <c r="E171">
        <v>0</v>
      </c>
      <c r="F171">
        <v>0</v>
      </c>
      <c r="G171">
        <v>0</v>
      </c>
      <c r="H171">
        <v>0</v>
      </c>
      <c r="I171">
        <v>-1</v>
      </c>
      <c r="J171">
        <v>0</v>
      </c>
      <c r="K171">
        <v>0</v>
      </c>
      <c r="L171">
        <v>987</v>
      </c>
    </row>
    <row r="172" spans="1:12" x14ac:dyDescent="0.25">
      <c r="A172" s="8">
        <v>45536</v>
      </c>
      <c r="B172" s="41">
        <v>7431009204879</v>
      </c>
      <c r="C172" t="s">
        <v>12</v>
      </c>
      <c r="D172">
        <v>988</v>
      </c>
      <c r="E172">
        <v>0</v>
      </c>
      <c r="F172">
        <v>0</v>
      </c>
      <c r="G172">
        <v>0</v>
      </c>
      <c r="H172">
        <v>0</v>
      </c>
      <c r="I172">
        <v>-1</v>
      </c>
      <c r="J172">
        <v>0</v>
      </c>
      <c r="K172">
        <v>0</v>
      </c>
      <c r="L172">
        <v>987</v>
      </c>
    </row>
    <row r="173" spans="1:12" x14ac:dyDescent="0.25">
      <c r="A173" s="8">
        <v>45536</v>
      </c>
      <c r="B173" s="41">
        <v>7431009206804</v>
      </c>
      <c r="C173" t="s">
        <v>13</v>
      </c>
      <c r="D173">
        <v>1494</v>
      </c>
      <c r="E173">
        <v>0</v>
      </c>
      <c r="F173">
        <v>-2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1492</v>
      </c>
    </row>
    <row r="174" spans="1:12" x14ac:dyDescent="0.25">
      <c r="A174" s="8">
        <v>45536</v>
      </c>
      <c r="B174" s="41" t="s">
        <v>61</v>
      </c>
      <c r="C174" t="s">
        <v>118</v>
      </c>
      <c r="D174">
        <v>81600</v>
      </c>
      <c r="E174">
        <v>0</v>
      </c>
      <c r="F174">
        <v>0</v>
      </c>
      <c r="G174">
        <v>0</v>
      </c>
      <c r="H174">
        <v>0</v>
      </c>
      <c r="I174">
        <v>-16</v>
      </c>
      <c r="J174">
        <v>0</v>
      </c>
      <c r="K174">
        <v>0</v>
      </c>
      <c r="L174">
        <v>81584</v>
      </c>
    </row>
    <row r="175" spans="1:12" x14ac:dyDescent="0.25">
      <c r="A175" s="8">
        <v>45536</v>
      </c>
      <c r="B175" s="41">
        <v>7431009204985</v>
      </c>
      <c r="C175" t="s">
        <v>14</v>
      </c>
      <c r="D175">
        <v>444</v>
      </c>
      <c r="E175">
        <v>0</v>
      </c>
      <c r="F175">
        <v>-1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443</v>
      </c>
    </row>
    <row r="176" spans="1:12" x14ac:dyDescent="0.25">
      <c r="A176" s="8">
        <v>45536</v>
      </c>
      <c r="B176" s="41">
        <v>7434002550000</v>
      </c>
      <c r="C176" t="s">
        <v>15</v>
      </c>
      <c r="D176">
        <v>9118</v>
      </c>
      <c r="E176">
        <v>0</v>
      </c>
      <c r="F176">
        <v>0</v>
      </c>
      <c r="G176">
        <v>0</v>
      </c>
      <c r="H176">
        <v>0</v>
      </c>
      <c r="I176">
        <v>-1</v>
      </c>
      <c r="J176">
        <v>0</v>
      </c>
      <c r="K176">
        <v>0</v>
      </c>
      <c r="L176">
        <v>9117</v>
      </c>
    </row>
    <row r="177" spans="1:12" x14ac:dyDescent="0.25">
      <c r="A177" s="8">
        <v>45536</v>
      </c>
      <c r="B177" s="41">
        <v>7431009204824</v>
      </c>
      <c r="C177" t="s">
        <v>16</v>
      </c>
      <c r="D177">
        <v>6215</v>
      </c>
      <c r="E177">
        <v>0</v>
      </c>
      <c r="F177">
        <v>1</v>
      </c>
      <c r="G177">
        <v>0</v>
      </c>
      <c r="H177">
        <v>0</v>
      </c>
      <c r="I177">
        <v>-1</v>
      </c>
      <c r="J177">
        <v>0</v>
      </c>
      <c r="K177">
        <v>0</v>
      </c>
      <c r="L177">
        <v>6215</v>
      </c>
    </row>
    <row r="178" spans="1:12" x14ac:dyDescent="0.25">
      <c r="A178" s="8">
        <v>45536</v>
      </c>
      <c r="B178" s="41">
        <v>7434002550028</v>
      </c>
      <c r="C178" t="s">
        <v>17</v>
      </c>
      <c r="D178">
        <v>5604</v>
      </c>
      <c r="E178">
        <v>0</v>
      </c>
      <c r="F178">
        <v>-390</v>
      </c>
      <c r="G178">
        <v>6</v>
      </c>
      <c r="H178">
        <v>0</v>
      </c>
      <c r="I178">
        <v>-1</v>
      </c>
      <c r="J178">
        <v>0</v>
      </c>
      <c r="K178">
        <v>0</v>
      </c>
      <c r="L178">
        <v>5219</v>
      </c>
    </row>
    <row r="179" spans="1:12" x14ac:dyDescent="0.25">
      <c r="A179" s="8">
        <v>45536</v>
      </c>
      <c r="B179" s="41">
        <v>7434002551490</v>
      </c>
      <c r="C179" t="s">
        <v>18</v>
      </c>
      <c r="D179">
        <v>2161</v>
      </c>
      <c r="E179">
        <v>0</v>
      </c>
      <c r="F179">
        <v>-138</v>
      </c>
      <c r="G179">
        <v>6</v>
      </c>
      <c r="H179">
        <v>0</v>
      </c>
      <c r="I179">
        <v>-1</v>
      </c>
      <c r="J179">
        <v>0</v>
      </c>
      <c r="K179">
        <v>0</v>
      </c>
      <c r="L179">
        <v>2028</v>
      </c>
    </row>
    <row r="180" spans="1:12" x14ac:dyDescent="0.25">
      <c r="A180" s="8">
        <v>45536</v>
      </c>
      <c r="B180" s="41">
        <v>7434002551506</v>
      </c>
      <c r="C180" t="s">
        <v>25</v>
      </c>
      <c r="D180">
        <v>3865</v>
      </c>
      <c r="E180">
        <v>0</v>
      </c>
      <c r="F180">
        <v>6</v>
      </c>
      <c r="G180">
        <v>0</v>
      </c>
      <c r="H180">
        <v>0</v>
      </c>
      <c r="I180">
        <v>-1</v>
      </c>
      <c r="J180">
        <v>0</v>
      </c>
      <c r="K180">
        <v>0</v>
      </c>
      <c r="L180">
        <v>3870</v>
      </c>
    </row>
    <row r="181" spans="1:12" x14ac:dyDescent="0.25">
      <c r="A181" s="8">
        <v>45536</v>
      </c>
      <c r="B181" s="41">
        <v>7434002552640</v>
      </c>
      <c r="C181" t="s">
        <v>19</v>
      </c>
      <c r="D181">
        <v>844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844</v>
      </c>
    </row>
    <row r="182" spans="1:12" x14ac:dyDescent="0.25">
      <c r="A182" s="8">
        <v>45536</v>
      </c>
      <c r="B182" s="41">
        <v>7431009205050</v>
      </c>
      <c r="C182" t="s">
        <v>20</v>
      </c>
      <c r="D182">
        <v>350</v>
      </c>
      <c r="E182">
        <v>0</v>
      </c>
      <c r="F182">
        <v>-1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349</v>
      </c>
    </row>
    <row r="183" spans="1:12" x14ac:dyDescent="0.25">
      <c r="A183" s="8">
        <v>45536</v>
      </c>
      <c r="B183" s="41" t="s">
        <v>61</v>
      </c>
      <c r="C183" t="s">
        <v>119</v>
      </c>
      <c r="D183">
        <v>8720</v>
      </c>
      <c r="E183">
        <v>0</v>
      </c>
      <c r="F183">
        <v>0</v>
      </c>
      <c r="G183">
        <v>0</v>
      </c>
      <c r="H183">
        <v>0</v>
      </c>
      <c r="I183">
        <v>-2</v>
      </c>
      <c r="J183">
        <v>0</v>
      </c>
      <c r="K183">
        <v>0</v>
      </c>
      <c r="L183">
        <v>8718</v>
      </c>
    </row>
    <row r="184" spans="1:12" x14ac:dyDescent="0.25">
      <c r="A184" s="8">
        <v>45536</v>
      </c>
      <c r="B184" s="41">
        <v>9999999999991</v>
      </c>
      <c r="C184" t="s">
        <v>57</v>
      </c>
      <c r="D184">
        <v>231096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231096</v>
      </c>
    </row>
    <row r="185" spans="1:12" x14ac:dyDescent="0.25">
      <c r="A185" s="8">
        <v>45536</v>
      </c>
      <c r="B185" s="41">
        <v>9999999999992</v>
      </c>
      <c r="C185" t="s">
        <v>58</v>
      </c>
      <c r="D185">
        <v>114504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114504</v>
      </c>
    </row>
    <row r="186" spans="1:12" x14ac:dyDescent="0.25">
      <c r="A186" s="8">
        <v>45536</v>
      </c>
      <c r="B186" s="41">
        <v>7431009207467</v>
      </c>
      <c r="C186" t="s">
        <v>123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s="8">
        <v>45536</v>
      </c>
      <c r="B187" s="41">
        <v>7431009207504</v>
      </c>
      <c r="C187" t="s">
        <v>21</v>
      </c>
      <c r="D187">
        <v>8986</v>
      </c>
      <c r="E187">
        <v>0</v>
      </c>
      <c r="F187">
        <v>-224</v>
      </c>
      <c r="G187">
        <v>0</v>
      </c>
      <c r="H187">
        <v>0</v>
      </c>
      <c r="I187">
        <v>-1</v>
      </c>
      <c r="J187">
        <v>0</v>
      </c>
      <c r="K187">
        <v>0</v>
      </c>
      <c r="L187">
        <v>8761</v>
      </c>
    </row>
    <row r="188" spans="1:12" x14ac:dyDescent="0.25">
      <c r="A188" s="8">
        <v>45536</v>
      </c>
      <c r="B188" s="41">
        <v>7431009207481</v>
      </c>
      <c r="C188" t="s">
        <v>22</v>
      </c>
      <c r="D188">
        <v>9227</v>
      </c>
      <c r="E188">
        <v>0</v>
      </c>
      <c r="F188">
        <v>17</v>
      </c>
      <c r="G188">
        <v>0</v>
      </c>
      <c r="H188">
        <v>0</v>
      </c>
      <c r="I188">
        <v>-1</v>
      </c>
      <c r="J188">
        <v>0</v>
      </c>
      <c r="K188">
        <v>0</v>
      </c>
      <c r="L188">
        <v>9243</v>
      </c>
    </row>
    <row r="189" spans="1:12" x14ac:dyDescent="0.25">
      <c r="A189" s="8">
        <v>45536</v>
      </c>
      <c r="B189" s="41">
        <v>7431009207498</v>
      </c>
      <c r="C189" t="s">
        <v>23</v>
      </c>
      <c r="D189">
        <v>1550</v>
      </c>
      <c r="E189">
        <v>0</v>
      </c>
      <c r="F189">
        <v>-1901</v>
      </c>
      <c r="G189">
        <v>480</v>
      </c>
      <c r="H189">
        <v>0</v>
      </c>
      <c r="I189">
        <v>-1</v>
      </c>
      <c r="J189">
        <v>0</v>
      </c>
      <c r="K189">
        <v>0</v>
      </c>
      <c r="L189">
        <v>128</v>
      </c>
    </row>
    <row r="190" spans="1:12" x14ac:dyDescent="0.25">
      <c r="A190" s="8">
        <v>45536</v>
      </c>
      <c r="B190" s="41">
        <v>7431009207474</v>
      </c>
      <c r="C190" t="s">
        <v>24</v>
      </c>
      <c r="D190">
        <v>9710</v>
      </c>
      <c r="E190">
        <v>0</v>
      </c>
      <c r="F190">
        <v>19</v>
      </c>
      <c r="G190">
        <v>0</v>
      </c>
      <c r="H190">
        <v>0</v>
      </c>
      <c r="I190">
        <v>-1</v>
      </c>
      <c r="J190">
        <v>0</v>
      </c>
      <c r="K190">
        <v>0</v>
      </c>
      <c r="L190">
        <v>9728</v>
      </c>
    </row>
    <row r="191" spans="1:12" x14ac:dyDescent="0.25">
      <c r="A191" s="8">
        <v>45566</v>
      </c>
      <c r="B191" s="41">
        <v>7431009205975</v>
      </c>
      <c r="C191" t="s">
        <v>10</v>
      </c>
      <c r="D191">
        <v>924</v>
      </c>
      <c r="E191">
        <v>0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930</v>
      </c>
    </row>
    <row r="192" spans="1:12" x14ac:dyDescent="0.25">
      <c r="A192" s="8">
        <v>45566</v>
      </c>
      <c r="B192" s="41">
        <v>7431009205968</v>
      </c>
      <c r="C192" t="s">
        <v>11</v>
      </c>
      <c r="D192">
        <v>987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987</v>
      </c>
    </row>
    <row r="193" spans="1:12" x14ac:dyDescent="0.25">
      <c r="A193" s="8">
        <v>45566</v>
      </c>
      <c r="B193" s="41">
        <v>7431009204879</v>
      </c>
      <c r="C193" t="s">
        <v>12</v>
      </c>
      <c r="D193">
        <v>987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987</v>
      </c>
    </row>
    <row r="194" spans="1:12" x14ac:dyDescent="0.25">
      <c r="A194" s="8">
        <v>45566</v>
      </c>
      <c r="B194" s="41">
        <v>7431009206804</v>
      </c>
      <c r="C194" t="s">
        <v>13</v>
      </c>
      <c r="D194">
        <v>1492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1492</v>
      </c>
    </row>
    <row r="195" spans="1:12" x14ac:dyDescent="0.25">
      <c r="A195" s="8">
        <v>45566</v>
      </c>
      <c r="B195" s="41" t="s">
        <v>61</v>
      </c>
      <c r="C195" t="s">
        <v>118</v>
      </c>
      <c r="D195">
        <v>81584</v>
      </c>
      <c r="E195">
        <v>0</v>
      </c>
      <c r="F195">
        <v>0</v>
      </c>
      <c r="G195">
        <v>0</v>
      </c>
      <c r="H195">
        <v>0</v>
      </c>
      <c r="I195">
        <v>-32</v>
      </c>
      <c r="J195">
        <v>0</v>
      </c>
      <c r="K195">
        <v>0</v>
      </c>
      <c r="L195">
        <v>81552</v>
      </c>
    </row>
    <row r="196" spans="1:12" x14ac:dyDescent="0.25">
      <c r="A196" s="8">
        <v>45566</v>
      </c>
      <c r="B196" s="41">
        <v>7431009204985</v>
      </c>
      <c r="C196" t="s">
        <v>14</v>
      </c>
      <c r="D196">
        <v>443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443</v>
      </c>
    </row>
    <row r="197" spans="1:12" x14ac:dyDescent="0.25">
      <c r="A197" s="8">
        <v>45566</v>
      </c>
      <c r="B197" s="41">
        <v>7434002550000</v>
      </c>
      <c r="C197" t="s">
        <v>15</v>
      </c>
      <c r="D197">
        <v>9117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9117</v>
      </c>
    </row>
    <row r="198" spans="1:12" x14ac:dyDescent="0.25">
      <c r="A198" s="8">
        <v>45566</v>
      </c>
      <c r="B198" s="41">
        <v>7431009204824</v>
      </c>
      <c r="C198" t="s">
        <v>16</v>
      </c>
      <c r="D198">
        <v>6215</v>
      </c>
      <c r="E198">
        <v>0</v>
      </c>
      <c r="F198">
        <v>-7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6208</v>
      </c>
    </row>
    <row r="199" spans="1:12" x14ac:dyDescent="0.25">
      <c r="A199" s="8">
        <v>45566</v>
      </c>
      <c r="B199" s="41">
        <v>7434002550028</v>
      </c>
      <c r="C199" t="s">
        <v>17</v>
      </c>
      <c r="D199">
        <v>5219</v>
      </c>
      <c r="E199">
        <v>0</v>
      </c>
      <c r="F199">
        <v>-1302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3917</v>
      </c>
    </row>
    <row r="200" spans="1:12" x14ac:dyDescent="0.25">
      <c r="A200" s="8">
        <v>45566</v>
      </c>
      <c r="B200" s="41">
        <v>7434002551490</v>
      </c>
      <c r="C200" t="s">
        <v>18</v>
      </c>
      <c r="D200">
        <v>2028</v>
      </c>
      <c r="E200">
        <v>0</v>
      </c>
      <c r="F200">
        <v>-396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1632</v>
      </c>
    </row>
    <row r="201" spans="1:12" x14ac:dyDescent="0.25">
      <c r="A201" s="8">
        <v>45566</v>
      </c>
      <c r="B201" s="41">
        <v>7434002551506</v>
      </c>
      <c r="C201" t="s">
        <v>25</v>
      </c>
      <c r="D201">
        <v>3870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3870</v>
      </c>
    </row>
    <row r="202" spans="1:12" x14ac:dyDescent="0.25">
      <c r="A202" s="8">
        <v>45566</v>
      </c>
      <c r="B202" s="41">
        <v>7434002552640</v>
      </c>
      <c r="C202" t="s">
        <v>19</v>
      </c>
      <c r="D202">
        <v>844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844</v>
      </c>
    </row>
    <row r="203" spans="1:12" x14ac:dyDescent="0.25">
      <c r="A203" s="8">
        <v>45566</v>
      </c>
      <c r="B203" s="41">
        <v>7431009205050</v>
      </c>
      <c r="C203" t="s">
        <v>20</v>
      </c>
      <c r="D203">
        <v>349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349</v>
      </c>
    </row>
    <row r="204" spans="1:12" x14ac:dyDescent="0.25">
      <c r="A204" s="8">
        <v>45566</v>
      </c>
      <c r="B204" s="41" t="s">
        <v>61</v>
      </c>
      <c r="C204" t="s">
        <v>119</v>
      </c>
      <c r="D204">
        <v>8718</v>
      </c>
      <c r="E204">
        <v>0</v>
      </c>
      <c r="F204">
        <v>0</v>
      </c>
      <c r="G204">
        <v>0</v>
      </c>
      <c r="H204">
        <v>0</v>
      </c>
      <c r="I204">
        <v>-4</v>
      </c>
      <c r="J204">
        <v>0</v>
      </c>
      <c r="K204">
        <v>0</v>
      </c>
      <c r="L204">
        <v>8714</v>
      </c>
    </row>
    <row r="205" spans="1:12" x14ac:dyDescent="0.25">
      <c r="A205" s="8">
        <v>45566</v>
      </c>
      <c r="B205" s="41">
        <v>9999999999991</v>
      </c>
      <c r="C205" t="s">
        <v>57</v>
      </c>
      <c r="D205">
        <v>231096</v>
      </c>
      <c r="E205">
        <v>0</v>
      </c>
      <c r="F205">
        <v>0</v>
      </c>
      <c r="G205">
        <v>0</v>
      </c>
      <c r="H205">
        <v>0</v>
      </c>
      <c r="I205">
        <v>-72</v>
      </c>
      <c r="J205">
        <v>0</v>
      </c>
      <c r="K205">
        <v>0</v>
      </c>
      <c r="L205">
        <v>231024</v>
      </c>
    </row>
    <row r="206" spans="1:12" x14ac:dyDescent="0.25">
      <c r="A206" s="8">
        <v>45566</v>
      </c>
      <c r="B206" s="41">
        <v>9999999999992</v>
      </c>
      <c r="C206" t="s">
        <v>58</v>
      </c>
      <c r="D206">
        <v>114504</v>
      </c>
      <c r="E206">
        <v>0</v>
      </c>
      <c r="F206">
        <v>0</v>
      </c>
      <c r="G206">
        <v>0</v>
      </c>
      <c r="H206">
        <v>0</v>
      </c>
      <c r="I206">
        <v>-72</v>
      </c>
      <c r="J206">
        <v>0</v>
      </c>
      <c r="K206">
        <v>0</v>
      </c>
      <c r="L206">
        <v>114432</v>
      </c>
    </row>
    <row r="207" spans="1:12" x14ac:dyDescent="0.25">
      <c r="A207" s="8">
        <v>45566</v>
      </c>
      <c r="B207" s="41">
        <v>7431009207467</v>
      </c>
      <c r="C207" t="s">
        <v>123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8">
        <v>45566</v>
      </c>
      <c r="B208" s="41">
        <v>7431009207504</v>
      </c>
      <c r="C208" t="s">
        <v>21</v>
      </c>
      <c r="D208">
        <v>8761</v>
      </c>
      <c r="E208">
        <v>0</v>
      </c>
      <c r="F208">
        <v>-7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8754</v>
      </c>
    </row>
    <row r="209" spans="1:12" x14ac:dyDescent="0.25">
      <c r="A209" s="8">
        <v>45566</v>
      </c>
      <c r="B209" s="41">
        <v>7431009207481</v>
      </c>
      <c r="C209" t="s">
        <v>22</v>
      </c>
      <c r="D209">
        <v>9243</v>
      </c>
      <c r="E209">
        <v>0</v>
      </c>
      <c r="F209">
        <v>-7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9236</v>
      </c>
    </row>
    <row r="210" spans="1:12" x14ac:dyDescent="0.25">
      <c r="A210" s="8">
        <v>45566</v>
      </c>
      <c r="B210" s="41">
        <v>7431009207498</v>
      </c>
      <c r="C210" t="s">
        <v>23</v>
      </c>
      <c r="D210">
        <v>128</v>
      </c>
      <c r="E210">
        <v>0</v>
      </c>
      <c r="F210">
        <v>-1</v>
      </c>
      <c r="G210">
        <v>0</v>
      </c>
      <c r="H210">
        <v>0</v>
      </c>
      <c r="I210">
        <v>-1</v>
      </c>
      <c r="J210">
        <v>0</v>
      </c>
      <c r="K210">
        <v>0</v>
      </c>
      <c r="L210">
        <v>126</v>
      </c>
    </row>
    <row r="211" spans="1:12" x14ac:dyDescent="0.25">
      <c r="A211" s="8">
        <v>45566</v>
      </c>
      <c r="B211" s="41">
        <v>7431009207474</v>
      </c>
      <c r="C211" t="s">
        <v>24</v>
      </c>
      <c r="D211">
        <v>9728</v>
      </c>
      <c r="E211">
        <v>0</v>
      </c>
      <c r="F211">
        <v>-1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9727</v>
      </c>
    </row>
    <row r="212" spans="1:12" x14ac:dyDescent="0.25">
      <c r="A212" s="8">
        <v>45597</v>
      </c>
      <c r="B212" s="41">
        <v>7431009205975</v>
      </c>
      <c r="C212" t="s">
        <v>10</v>
      </c>
      <c r="D212">
        <v>930</v>
      </c>
      <c r="E212">
        <v>0</v>
      </c>
      <c r="F212">
        <v>-12</v>
      </c>
      <c r="G212">
        <v>0</v>
      </c>
      <c r="H212">
        <v>0</v>
      </c>
      <c r="I212">
        <v>-6</v>
      </c>
      <c r="J212">
        <v>-7</v>
      </c>
      <c r="K212">
        <v>0</v>
      </c>
      <c r="L212">
        <v>905</v>
      </c>
    </row>
    <row r="213" spans="1:12" x14ac:dyDescent="0.25">
      <c r="A213" s="8">
        <v>45597</v>
      </c>
      <c r="B213" s="41">
        <v>7431009205968</v>
      </c>
      <c r="C213" t="s">
        <v>11</v>
      </c>
      <c r="D213">
        <v>987</v>
      </c>
      <c r="E213">
        <v>0</v>
      </c>
      <c r="F213">
        <v>0</v>
      </c>
      <c r="G213">
        <v>0</v>
      </c>
      <c r="H213">
        <v>0</v>
      </c>
      <c r="I213">
        <v>-3</v>
      </c>
      <c r="J213">
        <v>-7</v>
      </c>
      <c r="K213">
        <v>0</v>
      </c>
      <c r="L213">
        <v>977</v>
      </c>
    </row>
    <row r="214" spans="1:12" x14ac:dyDescent="0.25">
      <c r="A214" s="8">
        <v>45597</v>
      </c>
      <c r="B214" s="41">
        <v>7431009204879</v>
      </c>
      <c r="C214" t="s">
        <v>12</v>
      </c>
      <c r="D214">
        <v>987</v>
      </c>
      <c r="E214">
        <v>0</v>
      </c>
      <c r="F214">
        <v>0</v>
      </c>
      <c r="G214">
        <v>0</v>
      </c>
      <c r="H214">
        <v>0</v>
      </c>
      <c r="I214">
        <v>-3</v>
      </c>
      <c r="J214">
        <v>-6</v>
      </c>
      <c r="K214">
        <v>0</v>
      </c>
      <c r="L214">
        <v>978</v>
      </c>
    </row>
    <row r="215" spans="1:12" x14ac:dyDescent="0.25">
      <c r="A215" s="8">
        <v>45597</v>
      </c>
      <c r="B215" s="41">
        <v>7431009206804</v>
      </c>
      <c r="C215" t="s">
        <v>13</v>
      </c>
      <c r="D215">
        <v>1492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1492</v>
      </c>
    </row>
    <row r="216" spans="1:12" x14ac:dyDescent="0.25">
      <c r="A216" s="8">
        <v>45597</v>
      </c>
      <c r="B216" s="41" t="s">
        <v>61</v>
      </c>
      <c r="C216" t="s">
        <v>118</v>
      </c>
      <c r="D216">
        <v>81552</v>
      </c>
      <c r="E216">
        <v>0</v>
      </c>
      <c r="F216">
        <v>0</v>
      </c>
      <c r="G216">
        <v>0</v>
      </c>
      <c r="H216">
        <v>0</v>
      </c>
      <c r="I216">
        <v>-48</v>
      </c>
      <c r="J216">
        <v>0</v>
      </c>
      <c r="K216">
        <v>0</v>
      </c>
      <c r="L216">
        <v>81504</v>
      </c>
    </row>
    <row r="217" spans="1:12" x14ac:dyDescent="0.25">
      <c r="A217" s="8">
        <v>45597</v>
      </c>
      <c r="B217" s="41">
        <v>7431009204985</v>
      </c>
      <c r="C217" t="s">
        <v>14</v>
      </c>
      <c r="D217">
        <v>443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443</v>
      </c>
    </row>
    <row r="218" spans="1:12" x14ac:dyDescent="0.25">
      <c r="A218" s="8">
        <v>45597</v>
      </c>
      <c r="B218" s="41">
        <v>7434002550000</v>
      </c>
      <c r="C218" t="s">
        <v>15</v>
      </c>
      <c r="D218">
        <v>9117</v>
      </c>
      <c r="E218">
        <v>0</v>
      </c>
      <c r="F218">
        <v>0</v>
      </c>
      <c r="G218">
        <v>0</v>
      </c>
      <c r="H218">
        <v>0</v>
      </c>
      <c r="I218">
        <v>-3</v>
      </c>
      <c r="J218">
        <v>0</v>
      </c>
      <c r="K218">
        <v>0</v>
      </c>
      <c r="L218">
        <v>9114</v>
      </c>
    </row>
    <row r="219" spans="1:12" x14ac:dyDescent="0.25">
      <c r="A219" s="8">
        <v>45597</v>
      </c>
      <c r="B219" s="41">
        <v>7431009204824</v>
      </c>
      <c r="C219" t="s">
        <v>16</v>
      </c>
      <c r="D219">
        <v>6208</v>
      </c>
      <c r="E219">
        <v>0</v>
      </c>
      <c r="F219">
        <v>-10</v>
      </c>
      <c r="G219">
        <v>0</v>
      </c>
      <c r="H219">
        <v>0</v>
      </c>
      <c r="I219">
        <v>-4</v>
      </c>
      <c r="J219">
        <v>-20</v>
      </c>
      <c r="K219">
        <v>0</v>
      </c>
      <c r="L219">
        <v>6174</v>
      </c>
    </row>
    <row r="220" spans="1:12" x14ac:dyDescent="0.25">
      <c r="A220" s="8">
        <v>45597</v>
      </c>
      <c r="B220" s="41">
        <v>7434002550028</v>
      </c>
      <c r="C220" t="s">
        <v>17</v>
      </c>
      <c r="D220">
        <v>3917</v>
      </c>
      <c r="E220">
        <v>0</v>
      </c>
      <c r="F220">
        <v>-780</v>
      </c>
      <c r="G220">
        <v>0</v>
      </c>
      <c r="H220">
        <v>0</v>
      </c>
      <c r="I220">
        <v>-1</v>
      </c>
      <c r="J220">
        <v>0</v>
      </c>
      <c r="K220">
        <v>0</v>
      </c>
      <c r="L220">
        <v>3136</v>
      </c>
    </row>
    <row r="221" spans="1:12" x14ac:dyDescent="0.25">
      <c r="A221" s="8">
        <v>45597</v>
      </c>
      <c r="B221" s="41">
        <v>7434002551490</v>
      </c>
      <c r="C221" t="s">
        <v>18</v>
      </c>
      <c r="D221">
        <v>1632</v>
      </c>
      <c r="E221">
        <v>0</v>
      </c>
      <c r="F221">
        <v>-468</v>
      </c>
      <c r="G221">
        <v>0</v>
      </c>
      <c r="H221">
        <v>0</v>
      </c>
      <c r="I221">
        <v>-6</v>
      </c>
      <c r="J221">
        <v>-20</v>
      </c>
      <c r="K221">
        <v>0</v>
      </c>
      <c r="L221">
        <v>1138</v>
      </c>
    </row>
    <row r="222" spans="1:12" x14ac:dyDescent="0.25">
      <c r="A222" s="8">
        <v>45597</v>
      </c>
      <c r="B222" s="41">
        <v>7434002551506</v>
      </c>
      <c r="C222" t="s">
        <v>25</v>
      </c>
      <c r="D222">
        <v>3870</v>
      </c>
      <c r="E222">
        <v>0</v>
      </c>
      <c r="F222">
        <v>0</v>
      </c>
      <c r="G222">
        <v>0</v>
      </c>
      <c r="H222">
        <v>0</v>
      </c>
      <c r="I222">
        <v>-6</v>
      </c>
      <c r="J222">
        <v>-20</v>
      </c>
      <c r="K222">
        <v>0</v>
      </c>
      <c r="L222">
        <v>3844</v>
      </c>
    </row>
    <row r="223" spans="1:12" x14ac:dyDescent="0.25">
      <c r="A223" s="8">
        <v>45597</v>
      </c>
      <c r="B223" s="41">
        <v>7434002552640</v>
      </c>
      <c r="C223" t="s">
        <v>19</v>
      </c>
      <c r="D223">
        <v>844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844</v>
      </c>
    </row>
    <row r="224" spans="1:12" x14ac:dyDescent="0.25">
      <c r="A224" s="8">
        <v>45597</v>
      </c>
      <c r="B224" s="41">
        <v>7431009205050</v>
      </c>
      <c r="C224" t="s">
        <v>20</v>
      </c>
      <c r="D224">
        <v>349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349</v>
      </c>
    </row>
    <row r="225" spans="1:12" x14ac:dyDescent="0.25">
      <c r="A225" s="8">
        <v>45597</v>
      </c>
      <c r="B225" s="41" t="s">
        <v>61</v>
      </c>
      <c r="C225" t="s">
        <v>119</v>
      </c>
      <c r="D225">
        <v>8714</v>
      </c>
      <c r="E225">
        <v>0</v>
      </c>
      <c r="F225">
        <v>0</v>
      </c>
      <c r="G225">
        <v>0</v>
      </c>
      <c r="H225">
        <v>0</v>
      </c>
      <c r="I225">
        <v>-6</v>
      </c>
      <c r="J225">
        <v>0</v>
      </c>
      <c r="K225">
        <v>0</v>
      </c>
      <c r="L225">
        <v>8708</v>
      </c>
    </row>
    <row r="226" spans="1:12" x14ac:dyDescent="0.25">
      <c r="A226" s="8">
        <v>45597</v>
      </c>
      <c r="B226" s="41">
        <v>9999999999991</v>
      </c>
      <c r="C226" t="s">
        <v>57</v>
      </c>
      <c r="D226">
        <v>231024</v>
      </c>
      <c r="E226">
        <v>0</v>
      </c>
      <c r="F226">
        <v>0</v>
      </c>
      <c r="G226">
        <v>0</v>
      </c>
      <c r="H226">
        <v>0</v>
      </c>
      <c r="I226">
        <v>-72</v>
      </c>
      <c r="J226">
        <v>0</v>
      </c>
      <c r="K226">
        <v>0</v>
      </c>
      <c r="L226">
        <v>230952</v>
      </c>
    </row>
    <row r="227" spans="1:12" x14ac:dyDescent="0.25">
      <c r="A227" s="8">
        <v>45597</v>
      </c>
      <c r="B227" s="41">
        <v>9999999999992</v>
      </c>
      <c r="C227" t="s">
        <v>58</v>
      </c>
      <c r="D227">
        <v>114432</v>
      </c>
      <c r="E227">
        <v>0</v>
      </c>
      <c r="F227">
        <v>0</v>
      </c>
      <c r="G227">
        <v>0</v>
      </c>
      <c r="H227">
        <v>0</v>
      </c>
      <c r="I227">
        <v>-72</v>
      </c>
      <c r="J227">
        <v>0</v>
      </c>
      <c r="K227">
        <v>0</v>
      </c>
      <c r="L227">
        <v>114360</v>
      </c>
    </row>
    <row r="228" spans="1:12" x14ac:dyDescent="0.25">
      <c r="A228" s="8">
        <v>45597</v>
      </c>
      <c r="B228" s="41">
        <v>7431009207467</v>
      </c>
      <c r="C228" t="s">
        <v>123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s="8">
        <v>45597</v>
      </c>
      <c r="B229" s="41">
        <v>7431009207504</v>
      </c>
      <c r="C229" t="s">
        <v>21</v>
      </c>
      <c r="D229">
        <v>8754</v>
      </c>
      <c r="E229">
        <v>0</v>
      </c>
      <c r="F229">
        <v>-727</v>
      </c>
      <c r="G229">
        <v>0</v>
      </c>
      <c r="H229">
        <v>0</v>
      </c>
      <c r="I229">
        <v>-4</v>
      </c>
      <c r="J229">
        <v>-5</v>
      </c>
      <c r="K229">
        <v>0</v>
      </c>
      <c r="L229">
        <v>8018</v>
      </c>
    </row>
    <row r="230" spans="1:12" x14ac:dyDescent="0.25">
      <c r="A230" s="8">
        <v>45597</v>
      </c>
      <c r="B230" s="41">
        <v>7431009207481</v>
      </c>
      <c r="C230" t="s">
        <v>22</v>
      </c>
      <c r="D230">
        <v>9236</v>
      </c>
      <c r="E230">
        <v>0</v>
      </c>
      <c r="F230">
        <v>-483</v>
      </c>
      <c r="G230">
        <v>0</v>
      </c>
      <c r="H230">
        <v>0</v>
      </c>
      <c r="I230">
        <v>-4</v>
      </c>
      <c r="J230">
        <v>-5</v>
      </c>
      <c r="K230">
        <v>0</v>
      </c>
      <c r="L230">
        <v>8744</v>
      </c>
    </row>
    <row r="231" spans="1:12" x14ac:dyDescent="0.25">
      <c r="A231" s="8">
        <v>45597</v>
      </c>
      <c r="B231" s="41">
        <v>7431009207498</v>
      </c>
      <c r="C231" t="s">
        <v>23</v>
      </c>
      <c r="D231">
        <v>126</v>
      </c>
      <c r="E231">
        <v>0</v>
      </c>
      <c r="F231">
        <v>-241</v>
      </c>
      <c r="G231">
        <v>240</v>
      </c>
      <c r="H231">
        <v>0</v>
      </c>
      <c r="I231">
        <v>-6</v>
      </c>
      <c r="J231">
        <v>-5</v>
      </c>
      <c r="K231">
        <v>0</v>
      </c>
      <c r="L231">
        <v>114</v>
      </c>
    </row>
    <row r="232" spans="1:12" x14ac:dyDescent="0.25">
      <c r="A232" s="8">
        <v>45597</v>
      </c>
      <c r="B232" s="41">
        <v>7431009207474</v>
      </c>
      <c r="C232" t="s">
        <v>24</v>
      </c>
      <c r="D232">
        <v>9727</v>
      </c>
      <c r="E232">
        <v>0</v>
      </c>
      <c r="F232">
        <v>-1</v>
      </c>
      <c r="G232">
        <v>0</v>
      </c>
      <c r="H232">
        <v>0</v>
      </c>
      <c r="I232">
        <v>-5</v>
      </c>
      <c r="J232">
        <v>-5</v>
      </c>
      <c r="K232">
        <v>0</v>
      </c>
      <c r="L232">
        <v>9716</v>
      </c>
    </row>
    <row r="233" spans="1:12" x14ac:dyDescent="0.25">
      <c r="A233" s="8">
        <v>45627</v>
      </c>
      <c r="B233" s="41">
        <v>7431009205975</v>
      </c>
      <c r="C233" t="s">
        <v>10</v>
      </c>
      <c r="D233">
        <v>937</v>
      </c>
      <c r="E233">
        <v>0</v>
      </c>
      <c r="F233">
        <v>-18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919</v>
      </c>
    </row>
    <row r="234" spans="1:12" x14ac:dyDescent="0.25">
      <c r="A234" s="8">
        <v>45627</v>
      </c>
      <c r="B234" s="41">
        <v>7431009205968</v>
      </c>
      <c r="C234" t="s">
        <v>11</v>
      </c>
      <c r="D234">
        <v>997</v>
      </c>
      <c r="E234">
        <v>0</v>
      </c>
      <c r="F234">
        <v>-6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991</v>
      </c>
    </row>
    <row r="235" spans="1:12" x14ac:dyDescent="0.25">
      <c r="A235" s="8">
        <v>45627</v>
      </c>
      <c r="B235" s="41">
        <v>7431009204879</v>
      </c>
      <c r="C235" t="s">
        <v>12</v>
      </c>
      <c r="D235">
        <v>996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996</v>
      </c>
    </row>
    <row r="236" spans="1:12" x14ac:dyDescent="0.25">
      <c r="A236" s="8">
        <v>45627</v>
      </c>
      <c r="B236" s="41">
        <v>7431009206804</v>
      </c>
      <c r="C236" t="s">
        <v>13</v>
      </c>
      <c r="D236">
        <v>1492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1492</v>
      </c>
    </row>
    <row r="237" spans="1:12" x14ac:dyDescent="0.25">
      <c r="A237" s="8">
        <v>45627</v>
      </c>
      <c r="B237" s="41" t="s">
        <v>61</v>
      </c>
      <c r="C237" t="s">
        <v>118</v>
      </c>
      <c r="D237">
        <v>81600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81600</v>
      </c>
    </row>
    <row r="238" spans="1:12" x14ac:dyDescent="0.25">
      <c r="A238" s="8">
        <v>45627</v>
      </c>
      <c r="B238" s="41">
        <v>7431009204985</v>
      </c>
      <c r="C238" t="s">
        <v>14</v>
      </c>
      <c r="D238">
        <v>443</v>
      </c>
      <c r="E238">
        <v>0</v>
      </c>
      <c r="F238">
        <v>-2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441</v>
      </c>
    </row>
    <row r="239" spans="1:12" x14ac:dyDescent="0.25">
      <c r="A239" s="8">
        <v>45627</v>
      </c>
      <c r="B239" s="41">
        <v>7434002550000</v>
      </c>
      <c r="C239" t="s">
        <v>15</v>
      </c>
      <c r="D239">
        <v>9120</v>
      </c>
      <c r="E239">
        <v>0</v>
      </c>
      <c r="F239">
        <v>-340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8780</v>
      </c>
    </row>
    <row r="240" spans="1:12" x14ac:dyDescent="0.25">
      <c r="A240" s="8">
        <v>45627</v>
      </c>
      <c r="B240" s="41">
        <v>7431009204824</v>
      </c>
      <c r="C240" t="s">
        <v>16</v>
      </c>
      <c r="D240">
        <v>6228</v>
      </c>
      <c r="E240">
        <v>0</v>
      </c>
      <c r="F240">
        <v>-15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6213</v>
      </c>
    </row>
    <row r="241" spans="1:12" x14ac:dyDescent="0.25">
      <c r="A241" s="8">
        <v>45627</v>
      </c>
      <c r="B241" s="41">
        <v>7434002550028</v>
      </c>
      <c r="C241" t="s">
        <v>17</v>
      </c>
      <c r="D241">
        <v>3138</v>
      </c>
      <c r="E241">
        <v>0</v>
      </c>
      <c r="F241">
        <v>-936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2202</v>
      </c>
    </row>
    <row r="242" spans="1:12" x14ac:dyDescent="0.25">
      <c r="A242" s="8">
        <v>45627</v>
      </c>
      <c r="B242" s="41">
        <v>7434002551490</v>
      </c>
      <c r="C242" t="s">
        <v>18</v>
      </c>
      <c r="D242">
        <v>1196</v>
      </c>
      <c r="E242">
        <v>0</v>
      </c>
      <c r="F242">
        <v>-910</v>
      </c>
      <c r="G242">
        <v>0</v>
      </c>
      <c r="H242">
        <v>0</v>
      </c>
      <c r="I242">
        <v>0</v>
      </c>
      <c r="J242">
        <v>0</v>
      </c>
      <c r="K242">
        <v>-26</v>
      </c>
      <c r="L242">
        <v>260</v>
      </c>
    </row>
    <row r="243" spans="1:12" x14ac:dyDescent="0.25">
      <c r="A243" s="8">
        <v>45627</v>
      </c>
      <c r="B243" s="41">
        <v>7434002551506</v>
      </c>
      <c r="C243" t="s">
        <v>25</v>
      </c>
      <c r="D243">
        <v>3902</v>
      </c>
      <c r="E243">
        <v>7764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11666</v>
      </c>
    </row>
    <row r="244" spans="1:12" x14ac:dyDescent="0.25">
      <c r="A244" s="8">
        <v>45627</v>
      </c>
      <c r="B244" s="41">
        <v>7434002552640</v>
      </c>
      <c r="C244" t="s">
        <v>19</v>
      </c>
      <c r="D244">
        <v>844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844</v>
      </c>
    </row>
    <row r="245" spans="1:12" x14ac:dyDescent="0.25">
      <c r="A245" s="8">
        <v>45627</v>
      </c>
      <c r="B245" s="41">
        <v>7431009205050</v>
      </c>
      <c r="C245" t="s">
        <v>20</v>
      </c>
      <c r="D245">
        <v>349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349</v>
      </c>
    </row>
    <row r="246" spans="1:12" x14ac:dyDescent="0.25">
      <c r="A246" s="8">
        <v>45627</v>
      </c>
      <c r="B246" s="41" t="s">
        <v>61</v>
      </c>
      <c r="C246" t="s">
        <v>119</v>
      </c>
      <c r="D246">
        <v>8720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8720</v>
      </c>
    </row>
    <row r="247" spans="1:12" x14ac:dyDescent="0.25">
      <c r="A247" s="8">
        <v>45627</v>
      </c>
      <c r="B247" s="41">
        <v>9999999999991</v>
      </c>
      <c r="C247" t="s">
        <v>57</v>
      </c>
      <c r="D247">
        <v>231096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231096</v>
      </c>
    </row>
    <row r="248" spans="1:12" x14ac:dyDescent="0.25">
      <c r="A248" s="8">
        <v>45627</v>
      </c>
      <c r="B248" s="41">
        <v>9999999999992</v>
      </c>
      <c r="C248" t="s">
        <v>58</v>
      </c>
      <c r="D248">
        <v>114504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114504</v>
      </c>
    </row>
    <row r="249" spans="1:12" x14ac:dyDescent="0.25">
      <c r="A249" s="8">
        <v>45627</v>
      </c>
      <c r="B249" s="41">
        <v>7431009207467</v>
      </c>
      <c r="C249" t="s">
        <v>123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8">
        <v>45627</v>
      </c>
      <c r="B250" s="41">
        <v>7431009207504</v>
      </c>
      <c r="C250" t="s">
        <v>21</v>
      </c>
      <c r="D250">
        <v>8051</v>
      </c>
      <c r="E250">
        <v>0</v>
      </c>
      <c r="F250">
        <v>-726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7325</v>
      </c>
    </row>
    <row r="251" spans="1:12" x14ac:dyDescent="0.25">
      <c r="A251" s="8">
        <v>45627</v>
      </c>
      <c r="B251" s="41">
        <v>7431009207481</v>
      </c>
      <c r="C251" t="s">
        <v>22</v>
      </c>
      <c r="D251">
        <v>8774</v>
      </c>
      <c r="E251">
        <v>0</v>
      </c>
      <c r="F251">
        <v>-3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8771</v>
      </c>
    </row>
    <row r="252" spans="1:12" x14ac:dyDescent="0.25">
      <c r="A252" s="8">
        <v>45627</v>
      </c>
      <c r="B252" s="41">
        <v>7431009207498</v>
      </c>
      <c r="C252" t="s">
        <v>23</v>
      </c>
      <c r="D252">
        <v>152</v>
      </c>
      <c r="E252">
        <v>0</v>
      </c>
      <c r="F252">
        <v>-1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151</v>
      </c>
    </row>
    <row r="253" spans="1:12" x14ac:dyDescent="0.25">
      <c r="A253" s="8">
        <v>45627</v>
      </c>
      <c r="B253" s="41">
        <v>7431009207474</v>
      </c>
      <c r="C253" t="s">
        <v>24</v>
      </c>
      <c r="D253">
        <v>9751</v>
      </c>
      <c r="E253">
        <v>0</v>
      </c>
      <c r="F253">
        <v>-1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9750</v>
      </c>
    </row>
    <row r="254" spans="1:12" x14ac:dyDescent="0.25">
      <c r="A254" s="8">
        <v>45658</v>
      </c>
      <c r="B254" s="41">
        <v>7431009205975</v>
      </c>
      <c r="C254" t="s">
        <v>10</v>
      </c>
      <c r="D254">
        <v>919</v>
      </c>
      <c r="E254">
        <v>0</v>
      </c>
      <c r="F254">
        <v>-7</v>
      </c>
      <c r="G254">
        <v>0</v>
      </c>
      <c r="H254">
        <v>0</v>
      </c>
      <c r="I254">
        <v>-7</v>
      </c>
      <c r="J254">
        <v>0</v>
      </c>
      <c r="K254">
        <v>0</v>
      </c>
      <c r="L254">
        <v>905</v>
      </c>
    </row>
    <row r="255" spans="1:12" x14ac:dyDescent="0.25">
      <c r="A255" s="8">
        <v>45658</v>
      </c>
      <c r="B255" s="41">
        <v>7431009205968</v>
      </c>
      <c r="C255" t="s">
        <v>11</v>
      </c>
      <c r="D255">
        <v>991</v>
      </c>
      <c r="E255">
        <v>0</v>
      </c>
      <c r="F255">
        <v>0</v>
      </c>
      <c r="G255">
        <v>0</v>
      </c>
      <c r="H255">
        <v>0</v>
      </c>
      <c r="I255">
        <v>-7</v>
      </c>
      <c r="J255">
        <v>0</v>
      </c>
      <c r="K255">
        <v>0</v>
      </c>
      <c r="L255">
        <v>984</v>
      </c>
    </row>
    <row r="256" spans="1:12" x14ac:dyDescent="0.25">
      <c r="A256" s="8">
        <v>45658</v>
      </c>
      <c r="B256" s="41">
        <v>7431009204879</v>
      </c>
      <c r="C256" t="s">
        <v>12</v>
      </c>
      <c r="D256">
        <v>996</v>
      </c>
      <c r="E256">
        <v>0</v>
      </c>
      <c r="F256">
        <v>-7</v>
      </c>
      <c r="G256">
        <v>0</v>
      </c>
      <c r="H256">
        <v>0</v>
      </c>
      <c r="I256">
        <v>-6</v>
      </c>
      <c r="J256">
        <v>0</v>
      </c>
      <c r="K256">
        <v>0</v>
      </c>
      <c r="L256">
        <v>983</v>
      </c>
    </row>
    <row r="257" spans="1:12" x14ac:dyDescent="0.25">
      <c r="A257" s="8">
        <v>45658</v>
      </c>
      <c r="B257" s="41">
        <v>7431009206804</v>
      </c>
      <c r="C257" t="s">
        <v>13</v>
      </c>
      <c r="D257">
        <v>1492</v>
      </c>
      <c r="E257">
        <v>0</v>
      </c>
      <c r="F257">
        <v>-2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1490</v>
      </c>
    </row>
    <row r="258" spans="1:12" x14ac:dyDescent="0.25">
      <c r="A258" s="8">
        <v>45658</v>
      </c>
      <c r="B258" s="41" t="s">
        <v>61</v>
      </c>
      <c r="C258" t="s">
        <v>118</v>
      </c>
      <c r="D258">
        <v>81600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81600</v>
      </c>
    </row>
    <row r="259" spans="1:12" x14ac:dyDescent="0.25">
      <c r="A259" s="8">
        <v>45658</v>
      </c>
      <c r="B259" s="41">
        <v>7431009204985</v>
      </c>
      <c r="C259" t="s">
        <v>14</v>
      </c>
      <c r="D259">
        <v>441</v>
      </c>
      <c r="E259">
        <v>0</v>
      </c>
      <c r="F259">
        <v>-1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440</v>
      </c>
    </row>
    <row r="260" spans="1:12" x14ac:dyDescent="0.25">
      <c r="A260" s="8">
        <v>45658</v>
      </c>
      <c r="B260" s="41">
        <v>7434002550000</v>
      </c>
      <c r="C260" t="s">
        <v>15</v>
      </c>
      <c r="D260">
        <v>8780</v>
      </c>
      <c r="E260">
        <v>0</v>
      </c>
      <c r="F260">
        <v>-363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8417</v>
      </c>
    </row>
    <row r="261" spans="1:12" x14ac:dyDescent="0.25">
      <c r="A261" s="8">
        <v>45658</v>
      </c>
      <c r="B261" s="41">
        <v>7431009204824</v>
      </c>
      <c r="C261" t="s">
        <v>16</v>
      </c>
      <c r="D261">
        <v>6213</v>
      </c>
      <c r="E261">
        <v>0</v>
      </c>
      <c r="F261">
        <v>-16</v>
      </c>
      <c r="G261">
        <v>0</v>
      </c>
      <c r="H261">
        <v>0</v>
      </c>
      <c r="I261">
        <v>-21</v>
      </c>
      <c r="J261">
        <v>0</v>
      </c>
      <c r="K261">
        <v>0</v>
      </c>
      <c r="L261">
        <v>6176</v>
      </c>
    </row>
    <row r="262" spans="1:12" x14ac:dyDescent="0.25">
      <c r="A262" s="8">
        <v>45658</v>
      </c>
      <c r="B262" s="41">
        <v>7434002550028</v>
      </c>
      <c r="C262" t="s">
        <v>17</v>
      </c>
      <c r="D262">
        <v>2202</v>
      </c>
      <c r="E262">
        <v>0</v>
      </c>
      <c r="F262">
        <v>-954</v>
      </c>
      <c r="G262">
        <v>0</v>
      </c>
      <c r="H262">
        <v>0</v>
      </c>
      <c r="I262">
        <v>-3</v>
      </c>
      <c r="J262">
        <v>0</v>
      </c>
      <c r="K262">
        <v>0</v>
      </c>
      <c r="L262">
        <v>1245</v>
      </c>
    </row>
    <row r="263" spans="1:12" x14ac:dyDescent="0.25">
      <c r="A263" s="8">
        <v>45658</v>
      </c>
      <c r="B263" s="41">
        <v>7434002551490</v>
      </c>
      <c r="C263" t="s">
        <v>18</v>
      </c>
      <c r="D263">
        <v>260</v>
      </c>
      <c r="E263">
        <v>7764</v>
      </c>
      <c r="F263">
        <v>-198</v>
      </c>
      <c r="G263">
        <v>0</v>
      </c>
      <c r="H263">
        <v>0</v>
      </c>
      <c r="I263">
        <v>-16</v>
      </c>
      <c r="J263">
        <v>0</v>
      </c>
      <c r="K263">
        <v>0</v>
      </c>
      <c r="L263">
        <f>SUM(D263:K263)</f>
        <v>7810</v>
      </c>
    </row>
    <row r="264" spans="1:12" x14ac:dyDescent="0.25">
      <c r="A264" s="8">
        <v>45658</v>
      </c>
      <c r="B264" s="41">
        <v>7434002551506</v>
      </c>
      <c r="C264" t="s">
        <v>25</v>
      </c>
      <c r="D264">
        <f>L243</f>
        <v>11666</v>
      </c>
      <c r="E264">
        <v>0</v>
      </c>
      <c r="F264">
        <v>0</v>
      </c>
      <c r="G264">
        <v>0</v>
      </c>
      <c r="H264">
        <v>0</v>
      </c>
      <c r="I264">
        <v>-25</v>
      </c>
      <c r="J264">
        <v>0</v>
      </c>
      <c r="K264">
        <v>0</v>
      </c>
      <c r="L264">
        <v>11641</v>
      </c>
    </row>
    <row r="265" spans="1:12" x14ac:dyDescent="0.25">
      <c r="A265" s="8">
        <v>45658</v>
      </c>
      <c r="B265" s="41">
        <v>7434002552640</v>
      </c>
      <c r="C265" t="s">
        <v>19</v>
      </c>
      <c r="D265">
        <v>844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844</v>
      </c>
    </row>
    <row r="266" spans="1:12" x14ac:dyDescent="0.25">
      <c r="A266" s="8">
        <v>45658</v>
      </c>
      <c r="B266" s="41">
        <v>7431009205050</v>
      </c>
      <c r="C266" t="s">
        <v>20</v>
      </c>
      <c r="D266">
        <v>349</v>
      </c>
      <c r="E266">
        <v>0</v>
      </c>
      <c r="F266">
        <v>-2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347</v>
      </c>
    </row>
    <row r="267" spans="1:12" x14ac:dyDescent="0.25">
      <c r="A267" s="8">
        <v>45658</v>
      </c>
      <c r="B267" s="41" t="s">
        <v>61</v>
      </c>
      <c r="C267" t="s">
        <v>119</v>
      </c>
      <c r="D267">
        <v>8720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8720</v>
      </c>
    </row>
    <row r="268" spans="1:12" x14ac:dyDescent="0.25">
      <c r="A268" s="8">
        <v>45658</v>
      </c>
      <c r="B268" s="41">
        <v>9999999999991</v>
      </c>
      <c r="C268" t="s">
        <v>57</v>
      </c>
      <c r="D268">
        <v>231096</v>
      </c>
      <c r="E268">
        <v>0</v>
      </c>
      <c r="F268">
        <v>0</v>
      </c>
      <c r="G268">
        <v>0</v>
      </c>
      <c r="H268">
        <v>0</v>
      </c>
      <c r="I268">
        <v>-24</v>
      </c>
      <c r="J268">
        <v>0</v>
      </c>
      <c r="K268">
        <v>0</v>
      </c>
      <c r="L268">
        <v>231072</v>
      </c>
    </row>
    <row r="269" spans="1:12" x14ac:dyDescent="0.25">
      <c r="A269" s="8">
        <v>45658</v>
      </c>
      <c r="B269" s="41">
        <v>9999999999992</v>
      </c>
      <c r="C269" t="s">
        <v>58</v>
      </c>
      <c r="D269">
        <v>114504</v>
      </c>
      <c r="E269">
        <v>0</v>
      </c>
      <c r="F269">
        <v>0</v>
      </c>
      <c r="G269">
        <v>0</v>
      </c>
      <c r="H269">
        <v>0</v>
      </c>
      <c r="I269">
        <v>-24</v>
      </c>
      <c r="J269">
        <v>0</v>
      </c>
      <c r="K269">
        <v>0</v>
      </c>
      <c r="L269">
        <v>114480</v>
      </c>
    </row>
    <row r="270" spans="1:12" x14ac:dyDescent="0.25">
      <c r="A270" s="8">
        <v>45658</v>
      </c>
      <c r="B270" s="41">
        <v>7431009207467</v>
      </c>
      <c r="C270" t="s">
        <v>123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s="8">
        <v>45658</v>
      </c>
      <c r="B271" s="41">
        <v>7431009207504</v>
      </c>
      <c r="C271" t="s">
        <v>21</v>
      </c>
      <c r="D271">
        <v>7325</v>
      </c>
      <c r="E271">
        <v>0</v>
      </c>
      <c r="F271">
        <v>-3</v>
      </c>
      <c r="G271">
        <v>0</v>
      </c>
      <c r="H271">
        <v>0</v>
      </c>
      <c r="I271">
        <v>-13</v>
      </c>
      <c r="J271">
        <v>0</v>
      </c>
      <c r="K271">
        <v>0</v>
      </c>
      <c r="L271">
        <v>7309</v>
      </c>
    </row>
    <row r="272" spans="1:12" x14ac:dyDescent="0.25">
      <c r="A272" s="8">
        <v>45658</v>
      </c>
      <c r="B272" s="41">
        <v>7431009207481</v>
      </c>
      <c r="C272" t="s">
        <v>22</v>
      </c>
      <c r="D272">
        <v>8771</v>
      </c>
      <c r="E272">
        <v>0</v>
      </c>
      <c r="F272">
        <v>-245</v>
      </c>
      <c r="G272">
        <v>0</v>
      </c>
      <c r="H272">
        <v>0</v>
      </c>
      <c r="I272">
        <v>-11</v>
      </c>
      <c r="J272">
        <v>0</v>
      </c>
      <c r="K272">
        <v>0</v>
      </c>
      <c r="L272">
        <v>8515</v>
      </c>
    </row>
    <row r="273" spans="1:12" x14ac:dyDescent="0.25">
      <c r="A273" s="8">
        <v>45658</v>
      </c>
      <c r="B273" s="41">
        <v>7431009207498</v>
      </c>
      <c r="C273" t="s">
        <v>23</v>
      </c>
      <c r="D273">
        <v>151</v>
      </c>
      <c r="E273">
        <v>0</v>
      </c>
      <c r="F273">
        <v>-1</v>
      </c>
      <c r="G273">
        <v>0</v>
      </c>
      <c r="H273">
        <v>0</v>
      </c>
      <c r="I273">
        <v>-12</v>
      </c>
      <c r="J273">
        <v>0</v>
      </c>
      <c r="K273">
        <v>0</v>
      </c>
      <c r="L273">
        <v>138</v>
      </c>
    </row>
    <row r="274" spans="1:12" x14ac:dyDescent="0.25">
      <c r="A274" s="8">
        <v>45658</v>
      </c>
      <c r="B274" s="41">
        <v>7431009207474</v>
      </c>
      <c r="C274" t="s">
        <v>24</v>
      </c>
      <c r="D274">
        <v>9750</v>
      </c>
      <c r="E274">
        <v>0</v>
      </c>
      <c r="F274">
        <v>-2</v>
      </c>
      <c r="G274">
        <v>0</v>
      </c>
      <c r="H274">
        <v>0</v>
      </c>
      <c r="I274">
        <v>-11</v>
      </c>
      <c r="J274">
        <v>0</v>
      </c>
      <c r="K274">
        <v>0</v>
      </c>
      <c r="L274">
        <v>9737</v>
      </c>
    </row>
    <row r="275" spans="1:12" x14ac:dyDescent="0.25">
      <c r="A275" s="8">
        <v>45689</v>
      </c>
      <c r="B275" s="41">
        <v>7431009205975</v>
      </c>
      <c r="C275" t="s">
        <v>10</v>
      </c>
      <c r="D275">
        <v>905</v>
      </c>
      <c r="E275">
        <v>0</v>
      </c>
      <c r="F275">
        <v>-8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897</v>
      </c>
    </row>
    <row r="276" spans="1:12" x14ac:dyDescent="0.25">
      <c r="A276" s="8">
        <v>45689</v>
      </c>
      <c r="B276" s="41">
        <v>7431009205968</v>
      </c>
      <c r="C276" t="s">
        <v>11</v>
      </c>
      <c r="D276">
        <v>984</v>
      </c>
      <c r="E276">
        <v>0</v>
      </c>
      <c r="F276">
        <v>-7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977</v>
      </c>
    </row>
    <row r="277" spans="1:12" x14ac:dyDescent="0.25">
      <c r="A277" s="8">
        <v>45689</v>
      </c>
      <c r="B277" s="41">
        <v>7431009204879</v>
      </c>
      <c r="C277" t="s">
        <v>12</v>
      </c>
      <c r="D277">
        <v>983</v>
      </c>
      <c r="E277">
        <v>0</v>
      </c>
      <c r="F277">
        <v>-1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982</v>
      </c>
    </row>
    <row r="278" spans="1:12" x14ac:dyDescent="0.25">
      <c r="A278" s="8">
        <v>45689</v>
      </c>
      <c r="B278" s="41">
        <v>7431009206804</v>
      </c>
      <c r="C278" t="s">
        <v>13</v>
      </c>
      <c r="D278">
        <v>1490</v>
      </c>
      <c r="E278">
        <v>0</v>
      </c>
      <c r="F278">
        <v>-1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1489</v>
      </c>
    </row>
    <row r="279" spans="1:12" x14ac:dyDescent="0.25">
      <c r="A279" s="8">
        <v>45689</v>
      </c>
      <c r="B279" s="41" t="s">
        <v>61</v>
      </c>
      <c r="C279" t="s">
        <v>118</v>
      </c>
      <c r="D279">
        <v>81600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81600</v>
      </c>
    </row>
    <row r="280" spans="1:12" x14ac:dyDescent="0.25">
      <c r="A280" s="8">
        <v>45689</v>
      </c>
      <c r="B280" s="41">
        <v>7431009204985</v>
      </c>
      <c r="C280" t="s">
        <v>14</v>
      </c>
      <c r="D280">
        <v>440</v>
      </c>
      <c r="E280">
        <v>0</v>
      </c>
      <c r="F280">
        <v>-4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436</v>
      </c>
    </row>
    <row r="281" spans="1:12" x14ac:dyDescent="0.25">
      <c r="A281" s="8">
        <v>45689</v>
      </c>
      <c r="B281" s="41">
        <v>7434002550000</v>
      </c>
      <c r="C281" t="s">
        <v>15</v>
      </c>
      <c r="D281">
        <v>8417</v>
      </c>
      <c r="E281">
        <v>0</v>
      </c>
      <c r="F281">
        <v>-369</v>
      </c>
      <c r="G281">
        <v>137</v>
      </c>
      <c r="H281">
        <v>0</v>
      </c>
      <c r="I281">
        <v>0</v>
      </c>
      <c r="J281">
        <v>0</v>
      </c>
      <c r="K281">
        <v>0</v>
      </c>
      <c r="L281">
        <v>8185</v>
      </c>
    </row>
    <row r="282" spans="1:12" x14ac:dyDescent="0.25">
      <c r="A282" s="8">
        <v>45689</v>
      </c>
      <c r="B282" s="41">
        <v>7431009204824</v>
      </c>
      <c r="C282" t="s">
        <v>16</v>
      </c>
      <c r="D282">
        <v>6176</v>
      </c>
      <c r="E282">
        <v>0</v>
      </c>
      <c r="F282">
        <v>-14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6162</v>
      </c>
    </row>
    <row r="283" spans="1:12" x14ac:dyDescent="0.25">
      <c r="A283" s="8">
        <v>45689</v>
      </c>
      <c r="B283" s="41">
        <v>7434002550028</v>
      </c>
      <c r="C283" t="s">
        <v>17</v>
      </c>
      <c r="D283">
        <v>1245</v>
      </c>
      <c r="E283">
        <v>7380</v>
      </c>
      <c r="F283">
        <v>-1086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7539</v>
      </c>
    </row>
    <row r="284" spans="1:12" x14ac:dyDescent="0.25">
      <c r="A284" s="8">
        <v>45689</v>
      </c>
      <c r="B284" s="41">
        <v>7434002551490</v>
      </c>
      <c r="C284" t="s">
        <v>18</v>
      </c>
      <c r="D284">
        <v>7836</v>
      </c>
      <c r="E284">
        <v>0</v>
      </c>
      <c r="F284">
        <v>-981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6855</v>
      </c>
    </row>
    <row r="285" spans="1:12" x14ac:dyDescent="0.25">
      <c r="A285" s="8">
        <v>45689</v>
      </c>
      <c r="B285" s="41">
        <v>7434002551506</v>
      </c>
      <c r="C285" t="s">
        <v>25</v>
      </c>
      <c r="D285">
        <v>11641</v>
      </c>
      <c r="E285">
        <v>0</v>
      </c>
      <c r="F285">
        <v>-4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11637</v>
      </c>
    </row>
    <row r="286" spans="1:12" x14ac:dyDescent="0.25">
      <c r="A286" s="8">
        <v>45689</v>
      </c>
      <c r="B286" s="41">
        <v>7434002552640</v>
      </c>
      <c r="C286" t="s">
        <v>19</v>
      </c>
      <c r="D286">
        <v>844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844</v>
      </c>
    </row>
    <row r="287" spans="1:12" x14ac:dyDescent="0.25">
      <c r="A287" s="8">
        <v>45689</v>
      </c>
      <c r="B287" s="41">
        <v>7431009205050</v>
      </c>
      <c r="C287" t="s">
        <v>20</v>
      </c>
      <c r="D287">
        <v>347</v>
      </c>
      <c r="E287">
        <v>0</v>
      </c>
      <c r="F287">
        <v>-1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346</v>
      </c>
    </row>
    <row r="288" spans="1:12" x14ac:dyDescent="0.25">
      <c r="A288" s="8">
        <v>45689</v>
      </c>
      <c r="B288" s="41" t="s">
        <v>61</v>
      </c>
      <c r="C288" t="s">
        <v>119</v>
      </c>
      <c r="D288">
        <v>8720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8720</v>
      </c>
    </row>
    <row r="289" spans="1:12" x14ac:dyDescent="0.25">
      <c r="A289" s="8">
        <v>45689</v>
      </c>
      <c r="B289" s="41">
        <v>9999999999991</v>
      </c>
      <c r="C289" t="s">
        <v>57</v>
      </c>
      <c r="D289">
        <v>231072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231072</v>
      </c>
    </row>
    <row r="290" spans="1:12" x14ac:dyDescent="0.25">
      <c r="A290" s="8">
        <v>45689</v>
      </c>
      <c r="B290" s="41">
        <v>9999999999992</v>
      </c>
      <c r="C290" t="s">
        <v>58</v>
      </c>
      <c r="D290">
        <v>114480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114480</v>
      </c>
    </row>
    <row r="291" spans="1:12" x14ac:dyDescent="0.25">
      <c r="A291" s="8">
        <v>45689</v>
      </c>
      <c r="B291" s="41">
        <v>7431009207467</v>
      </c>
      <c r="C291" t="s">
        <v>123</v>
      </c>
      <c r="D291">
        <v>0</v>
      </c>
      <c r="E291">
        <v>7760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7760</v>
      </c>
    </row>
    <row r="292" spans="1:12" x14ac:dyDescent="0.25">
      <c r="A292" s="8">
        <v>45689</v>
      </c>
      <c r="B292" s="41">
        <v>7431009207504</v>
      </c>
      <c r="C292" t="s">
        <v>21</v>
      </c>
      <c r="D292">
        <v>7309</v>
      </c>
      <c r="E292">
        <v>20000</v>
      </c>
      <c r="F292">
        <v>-12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27297</v>
      </c>
    </row>
    <row r="293" spans="1:12" x14ac:dyDescent="0.25">
      <c r="A293" s="8">
        <v>45689</v>
      </c>
      <c r="B293" s="41">
        <v>7431009207481</v>
      </c>
      <c r="C293" t="s">
        <v>22</v>
      </c>
      <c r="D293">
        <v>8515</v>
      </c>
      <c r="E293">
        <v>17160</v>
      </c>
      <c r="F293">
        <v>-12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25663</v>
      </c>
    </row>
    <row r="294" spans="1:12" x14ac:dyDescent="0.25">
      <c r="A294" s="8">
        <v>45689</v>
      </c>
      <c r="B294" s="41">
        <v>7431009207498</v>
      </c>
      <c r="C294" t="s">
        <v>23</v>
      </c>
      <c r="D294">
        <v>138</v>
      </c>
      <c r="E294">
        <v>32840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32978</v>
      </c>
    </row>
    <row r="295" spans="1:12" x14ac:dyDescent="0.25">
      <c r="A295" s="8">
        <v>45689</v>
      </c>
      <c r="B295" s="41">
        <v>7431009207474</v>
      </c>
      <c r="C295" t="s">
        <v>24</v>
      </c>
      <c r="D295">
        <v>9737</v>
      </c>
      <c r="E295">
        <v>0</v>
      </c>
      <c r="F295">
        <v>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9734</v>
      </c>
    </row>
    <row r="296" spans="1:12" x14ac:dyDescent="0.25">
      <c r="A296" s="8">
        <v>45717</v>
      </c>
      <c r="B296" s="41">
        <v>7431009205975</v>
      </c>
      <c r="C296" t="s">
        <v>10</v>
      </c>
      <c r="D296">
        <v>897</v>
      </c>
      <c r="E296">
        <v>0</v>
      </c>
      <c r="F296">
        <v>-6</v>
      </c>
      <c r="G296">
        <v>0</v>
      </c>
      <c r="H296">
        <v>0</v>
      </c>
      <c r="I296">
        <v>-1</v>
      </c>
      <c r="J296">
        <v>-132</v>
      </c>
      <c r="K296">
        <v>0</v>
      </c>
      <c r="L296">
        <v>758</v>
      </c>
    </row>
    <row r="297" spans="1:12" x14ac:dyDescent="0.25">
      <c r="A297" s="8">
        <v>45717</v>
      </c>
      <c r="B297" s="41">
        <v>7431009205968</v>
      </c>
      <c r="C297" t="s">
        <v>11</v>
      </c>
      <c r="D297">
        <v>977</v>
      </c>
      <c r="E297">
        <v>0</v>
      </c>
      <c r="F297">
        <v>-12</v>
      </c>
      <c r="G297">
        <v>0</v>
      </c>
      <c r="H297">
        <v>0</v>
      </c>
      <c r="I297">
        <v>-2</v>
      </c>
      <c r="J297">
        <v>-132</v>
      </c>
      <c r="K297">
        <v>0</v>
      </c>
      <c r="L297">
        <v>831</v>
      </c>
    </row>
    <row r="298" spans="1:12" x14ac:dyDescent="0.25">
      <c r="A298" s="8">
        <v>45717</v>
      </c>
      <c r="B298" s="41">
        <v>7431009204879</v>
      </c>
      <c r="C298" t="s">
        <v>12</v>
      </c>
      <c r="D298">
        <v>982</v>
      </c>
      <c r="E298">
        <v>0</v>
      </c>
      <c r="F298">
        <v>-12</v>
      </c>
      <c r="G298">
        <v>0</v>
      </c>
      <c r="H298">
        <v>0</v>
      </c>
      <c r="I298">
        <v>-1</v>
      </c>
      <c r="J298">
        <v>-132</v>
      </c>
      <c r="K298">
        <v>0</v>
      </c>
      <c r="L298">
        <v>837</v>
      </c>
    </row>
    <row r="299" spans="1:12" x14ac:dyDescent="0.25">
      <c r="A299" s="8">
        <v>45717</v>
      </c>
      <c r="B299" s="41">
        <v>7431009206804</v>
      </c>
      <c r="C299" t="s">
        <v>13</v>
      </c>
      <c r="D299">
        <v>1489</v>
      </c>
      <c r="E299">
        <v>0</v>
      </c>
      <c r="F299">
        <v>-1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1488</v>
      </c>
    </row>
    <row r="300" spans="1:12" x14ac:dyDescent="0.25">
      <c r="A300" s="8">
        <v>45717</v>
      </c>
      <c r="B300" s="41" t="s">
        <v>61</v>
      </c>
      <c r="C300" t="s">
        <v>118</v>
      </c>
      <c r="D300">
        <v>81600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81600</v>
      </c>
    </row>
    <row r="301" spans="1:12" x14ac:dyDescent="0.25">
      <c r="A301" s="8">
        <v>45717</v>
      </c>
      <c r="B301" s="41">
        <v>7431009204985</v>
      </c>
      <c r="C301" t="s">
        <v>14</v>
      </c>
      <c r="D301">
        <v>436</v>
      </c>
      <c r="E301">
        <v>0</v>
      </c>
      <c r="F301">
        <v>-359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77</v>
      </c>
    </row>
    <row r="302" spans="1:12" x14ac:dyDescent="0.25">
      <c r="A302" s="8">
        <v>45717</v>
      </c>
      <c r="B302" s="41">
        <v>7434002550000</v>
      </c>
      <c r="C302" t="s">
        <v>15</v>
      </c>
      <c r="D302">
        <v>8185</v>
      </c>
      <c r="E302">
        <v>0</v>
      </c>
      <c r="F302">
        <v>-133</v>
      </c>
      <c r="G302">
        <v>1</v>
      </c>
      <c r="H302">
        <v>0</v>
      </c>
      <c r="I302">
        <v>-2</v>
      </c>
      <c r="J302">
        <v>-96</v>
      </c>
      <c r="K302">
        <v>0</v>
      </c>
      <c r="L302">
        <v>7955</v>
      </c>
    </row>
    <row r="303" spans="1:12" x14ac:dyDescent="0.25">
      <c r="A303" s="8">
        <v>45717</v>
      </c>
      <c r="B303" s="41">
        <v>7431009204824</v>
      </c>
      <c r="C303" t="s">
        <v>16</v>
      </c>
      <c r="D303">
        <v>6162</v>
      </c>
      <c r="E303">
        <v>0</v>
      </c>
      <c r="F303">
        <v>-21</v>
      </c>
      <c r="G303">
        <v>0</v>
      </c>
      <c r="H303">
        <v>0</v>
      </c>
      <c r="I303">
        <v>-1</v>
      </c>
      <c r="J303">
        <v>-198</v>
      </c>
      <c r="K303">
        <v>0</v>
      </c>
      <c r="L303">
        <v>5942</v>
      </c>
    </row>
    <row r="304" spans="1:12" x14ac:dyDescent="0.25">
      <c r="A304" s="8">
        <v>45717</v>
      </c>
      <c r="B304" s="41">
        <v>7434002550028</v>
      </c>
      <c r="C304" t="s">
        <v>17</v>
      </c>
      <c r="D304">
        <v>7539</v>
      </c>
      <c r="E304">
        <v>0</v>
      </c>
      <c r="F304">
        <v>-480</v>
      </c>
      <c r="G304">
        <v>0</v>
      </c>
      <c r="H304">
        <v>0</v>
      </c>
      <c r="I304">
        <v>-3</v>
      </c>
      <c r="J304">
        <v>0</v>
      </c>
      <c r="K304">
        <v>0</v>
      </c>
      <c r="L304">
        <v>7056</v>
      </c>
    </row>
    <row r="305" spans="1:12" x14ac:dyDescent="0.25">
      <c r="A305" s="8">
        <v>45717</v>
      </c>
      <c r="B305" s="41">
        <v>7434002551490</v>
      </c>
      <c r="C305" t="s">
        <v>18</v>
      </c>
      <c r="D305">
        <v>6855</v>
      </c>
      <c r="E305">
        <v>0</v>
      </c>
      <c r="F305">
        <v>-379</v>
      </c>
      <c r="G305">
        <v>2</v>
      </c>
      <c r="H305">
        <v>0</v>
      </c>
      <c r="I305">
        <v>-2</v>
      </c>
      <c r="J305">
        <v>-150</v>
      </c>
      <c r="K305">
        <v>0</v>
      </c>
      <c r="L305">
        <v>6326</v>
      </c>
    </row>
    <row r="306" spans="1:12" x14ac:dyDescent="0.25">
      <c r="A306" s="8">
        <v>45717</v>
      </c>
      <c r="B306" s="41">
        <v>7434002551506</v>
      </c>
      <c r="C306" t="s">
        <v>25</v>
      </c>
      <c r="D306">
        <v>11637</v>
      </c>
      <c r="E306">
        <v>0</v>
      </c>
      <c r="F306">
        <v>-9</v>
      </c>
      <c r="G306">
        <v>0</v>
      </c>
      <c r="H306">
        <v>0</v>
      </c>
      <c r="I306">
        <v>-2</v>
      </c>
      <c r="J306">
        <v>-150</v>
      </c>
      <c r="K306">
        <v>0</v>
      </c>
      <c r="L306">
        <v>11476</v>
      </c>
    </row>
    <row r="307" spans="1:12" x14ac:dyDescent="0.25">
      <c r="A307" s="8">
        <v>45717</v>
      </c>
      <c r="B307" s="41">
        <v>7434002552640</v>
      </c>
      <c r="C307" t="s">
        <v>19</v>
      </c>
      <c r="D307">
        <v>844</v>
      </c>
      <c r="E307">
        <v>0</v>
      </c>
      <c r="F307">
        <v>-311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533</v>
      </c>
    </row>
    <row r="308" spans="1:12" x14ac:dyDescent="0.25">
      <c r="A308" s="8">
        <v>45717</v>
      </c>
      <c r="B308" s="41">
        <v>7431009205050</v>
      </c>
      <c r="C308" t="s">
        <v>20</v>
      </c>
      <c r="D308">
        <v>346</v>
      </c>
      <c r="E308">
        <v>0</v>
      </c>
      <c r="F308">
        <v>-301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45</v>
      </c>
    </row>
    <row r="309" spans="1:12" x14ac:dyDescent="0.25">
      <c r="A309" s="8">
        <v>45717</v>
      </c>
      <c r="B309" s="41" t="s">
        <v>61</v>
      </c>
      <c r="C309" t="s">
        <v>119</v>
      </c>
      <c r="D309">
        <v>8720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8720</v>
      </c>
    </row>
    <row r="310" spans="1:12" x14ac:dyDescent="0.25">
      <c r="A310" s="8">
        <v>45717</v>
      </c>
      <c r="B310" s="41">
        <v>9999999999991</v>
      </c>
      <c r="C310" t="s">
        <v>57</v>
      </c>
      <c r="D310">
        <v>231072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231072</v>
      </c>
    </row>
    <row r="311" spans="1:12" x14ac:dyDescent="0.25">
      <c r="A311" s="8">
        <v>45717</v>
      </c>
      <c r="B311" s="41">
        <v>9999999999992</v>
      </c>
      <c r="C311" t="s">
        <v>58</v>
      </c>
      <c r="D311">
        <v>114480</v>
      </c>
      <c r="E311">
        <v>0</v>
      </c>
      <c r="F311">
        <v>-24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114456</v>
      </c>
    </row>
    <row r="312" spans="1:12" x14ac:dyDescent="0.25">
      <c r="A312" s="8">
        <v>45717</v>
      </c>
      <c r="B312" s="41">
        <v>7431009207467</v>
      </c>
      <c r="C312" t="s">
        <v>123</v>
      </c>
      <c r="D312">
        <v>7760</v>
      </c>
      <c r="E312">
        <v>0</v>
      </c>
      <c r="F312">
        <v>-15</v>
      </c>
      <c r="G312">
        <v>0</v>
      </c>
      <c r="H312">
        <v>0</v>
      </c>
      <c r="I312">
        <v>-5</v>
      </c>
      <c r="J312">
        <v>-520</v>
      </c>
      <c r="K312">
        <v>0</v>
      </c>
      <c r="L312">
        <v>7220</v>
      </c>
    </row>
    <row r="313" spans="1:12" x14ac:dyDescent="0.25">
      <c r="A313" s="8">
        <v>45717</v>
      </c>
      <c r="B313" s="41">
        <v>7431009207504</v>
      </c>
      <c r="C313" t="s">
        <v>21</v>
      </c>
      <c r="D313">
        <v>27297</v>
      </c>
      <c r="E313">
        <v>0</v>
      </c>
      <c r="F313">
        <v>-252</v>
      </c>
      <c r="G313">
        <v>0</v>
      </c>
      <c r="H313">
        <v>0</v>
      </c>
      <c r="I313">
        <v>0</v>
      </c>
      <c r="J313">
        <v>-520</v>
      </c>
      <c r="K313">
        <v>0</v>
      </c>
      <c r="L313">
        <v>26525</v>
      </c>
    </row>
    <row r="314" spans="1:12" x14ac:dyDescent="0.25">
      <c r="A314" s="8">
        <v>45717</v>
      </c>
      <c r="B314" s="41">
        <v>7431009207481</v>
      </c>
      <c r="C314" t="s">
        <v>22</v>
      </c>
      <c r="D314">
        <v>25663</v>
      </c>
      <c r="E314">
        <v>0</v>
      </c>
      <c r="F314">
        <v>-20</v>
      </c>
      <c r="G314">
        <v>0</v>
      </c>
      <c r="H314">
        <v>0</v>
      </c>
      <c r="I314">
        <v>0</v>
      </c>
      <c r="J314">
        <v>-520</v>
      </c>
      <c r="K314">
        <v>0</v>
      </c>
      <c r="L314">
        <v>25123</v>
      </c>
    </row>
    <row r="315" spans="1:12" x14ac:dyDescent="0.25">
      <c r="A315" s="8">
        <v>45717</v>
      </c>
      <c r="B315" s="41">
        <v>7431009207498</v>
      </c>
      <c r="C315" t="s">
        <v>23</v>
      </c>
      <c r="D315">
        <v>32978</v>
      </c>
      <c r="E315">
        <v>0</v>
      </c>
      <c r="F315">
        <v>-1447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31531</v>
      </c>
    </row>
    <row r="316" spans="1:12" x14ac:dyDescent="0.25">
      <c r="A316" s="8">
        <v>45717</v>
      </c>
      <c r="B316" s="41">
        <v>7431009207474</v>
      </c>
      <c r="C316" t="s">
        <v>24</v>
      </c>
      <c r="D316">
        <v>9734</v>
      </c>
      <c r="E316">
        <v>0</v>
      </c>
      <c r="F316">
        <v>-12</v>
      </c>
      <c r="G316">
        <v>0</v>
      </c>
      <c r="H316">
        <v>0</v>
      </c>
      <c r="I316">
        <v>0</v>
      </c>
      <c r="J316">
        <v>-520</v>
      </c>
      <c r="K316">
        <v>0</v>
      </c>
      <c r="L316">
        <v>9202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Venta (2)</vt:lpstr>
      <vt:lpstr>Catalogo Clientes</vt:lpstr>
      <vt:lpstr>TblProductos (2)</vt:lpstr>
      <vt:lpstr>TblProductos</vt:lpstr>
      <vt:lpstr>Venta</vt:lpstr>
      <vt:lpstr>Catalogo de Productos</vt:lpstr>
      <vt:lpstr>Productos_Sell_In</vt:lpstr>
      <vt:lpstr>Catalogo de Estados</vt:lpstr>
      <vt:lpstr>Hoja1</vt:lpstr>
      <vt:lpstr>Hoja2</vt:lpstr>
      <vt:lpstr>Venta Objetivo</vt:lpstr>
      <vt:lpstr>Inventario</vt:lpstr>
      <vt:lpstr>'TblProductos (2)'!Vtas</vt:lpstr>
      <vt:lpstr>'Venta (2)'!Vtas</vt:lpstr>
      <vt:lpstr>Vtas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Octavio Espinosa Jarquín</dc:creator>
  <cp:lastModifiedBy>Jarvin Scott Olivas</cp:lastModifiedBy>
  <dcterms:created xsi:type="dcterms:W3CDTF">2025-03-08T05:09:33Z</dcterms:created>
  <dcterms:modified xsi:type="dcterms:W3CDTF">2026-09-21T17:47:37Z</dcterms:modified>
</cp:coreProperties>
</file>